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bowers/Library/Mobile Documents/com~apple~CloudDocs/BM TUD Work/DCU Year 2 Business/Semester 1/Business Analytics/"/>
    </mc:Choice>
  </mc:AlternateContent>
  <xr:revisionPtr revIDLastSave="0" documentId="13_ncr:1_{2EA545A8-6643-1344-B15C-BEDD1390E1B0}" xr6:coauthVersionLast="47" xr6:coauthVersionMax="47" xr10:uidLastSave="{00000000-0000-0000-0000-000000000000}"/>
  <bookViews>
    <workbookView xWindow="0" yWindow="760" windowWidth="30240" windowHeight="17360" activeTab="3" xr2:uid="{947D3FAA-0617-364F-A62E-6C481D410166}"/>
  </bookViews>
  <sheets>
    <sheet name="Flight Data" sheetId="5" r:id="rId1"/>
    <sheet name="Data Sheet B" sheetId="3" r:id="rId2"/>
    <sheet name="Model Part B" sheetId="2" r:id="rId3"/>
    <sheet name="Inputs and Outputs" sheetId="4" r:id="rId4"/>
  </sheets>
  <externalReferences>
    <externalReference r:id="rId5"/>
  </externalReferences>
  <definedNames>
    <definedName name="_xlnm._FilterDatabase" localSheetId="1" hidden="1">'Data Sheet B'!$E$1:$F$1093</definedName>
    <definedName name="Capacity">'Inputs and Outputs'!$D$4</definedName>
    <definedName name="Costperbumped">'Inputs and Outputs'!$D$6</definedName>
    <definedName name="Five">'Inputs and Outputs'!$D$14</definedName>
    <definedName name="Four">'Inputs and Outputs'!$D$13</definedName>
    <definedName name="One">'Inputs and Outputs'!$D$10</definedName>
    <definedName name="Plane_Capacity">'Inputs and Outputs'!$D$10</definedName>
    <definedName name="these">'Inputs and Outputs'!$D$10</definedName>
    <definedName name="Three">'Inputs and Outputs'!$D$12</definedName>
    <definedName name="Two">'Inputs and Outputs'!$D$11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U5" i="2" l="1"/>
  <c r="BU6" i="2"/>
  <c r="BU7" i="2"/>
  <c r="BU8" i="2"/>
  <c r="BU9" i="2"/>
  <c r="BU10" i="2"/>
  <c r="BU11" i="2"/>
  <c r="BU12" i="2"/>
  <c r="BU13" i="2"/>
  <c r="BU14" i="2"/>
  <c r="BU15" i="2"/>
  <c r="BU16" i="2"/>
  <c r="BU17" i="2"/>
  <c r="BU18" i="2"/>
  <c r="BU19" i="2"/>
  <c r="BU20" i="2"/>
  <c r="BU21" i="2"/>
  <c r="BU22" i="2"/>
  <c r="BU23" i="2"/>
  <c r="BU24" i="2"/>
  <c r="BU25" i="2"/>
  <c r="BU26" i="2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U40" i="2"/>
  <c r="BU41" i="2"/>
  <c r="BU42" i="2"/>
  <c r="BU43" i="2"/>
  <c r="BU44" i="2"/>
  <c r="BU45" i="2"/>
  <c r="BU46" i="2"/>
  <c r="BU47" i="2"/>
  <c r="BU48" i="2"/>
  <c r="BU49" i="2"/>
  <c r="BU50" i="2"/>
  <c r="BU51" i="2"/>
  <c r="BU52" i="2"/>
  <c r="BU53" i="2"/>
  <c r="BU54" i="2"/>
  <c r="BU55" i="2"/>
  <c r="BU56" i="2"/>
  <c r="BU57" i="2"/>
  <c r="BU58" i="2"/>
  <c r="BU59" i="2"/>
  <c r="BU60" i="2"/>
  <c r="BU61" i="2"/>
  <c r="BU62" i="2"/>
  <c r="BU63" i="2"/>
  <c r="BU64" i="2"/>
  <c r="BU65" i="2"/>
  <c r="BU66" i="2"/>
  <c r="BU67" i="2"/>
  <c r="BU68" i="2"/>
  <c r="BU69" i="2"/>
  <c r="BU70" i="2"/>
  <c r="BU71" i="2"/>
  <c r="BU72" i="2"/>
  <c r="BU73" i="2"/>
  <c r="BU74" i="2"/>
  <c r="BU75" i="2"/>
  <c r="BU76" i="2"/>
  <c r="BU77" i="2"/>
  <c r="BU78" i="2"/>
  <c r="BU79" i="2"/>
  <c r="BU80" i="2"/>
  <c r="BU81" i="2"/>
  <c r="BU82" i="2"/>
  <c r="BU83" i="2"/>
  <c r="BU84" i="2"/>
  <c r="BU85" i="2"/>
  <c r="BU86" i="2"/>
  <c r="BU87" i="2"/>
  <c r="BU88" i="2"/>
  <c r="BU89" i="2"/>
  <c r="BU90" i="2"/>
  <c r="BU91" i="2"/>
  <c r="BU92" i="2"/>
  <c r="BU93" i="2"/>
  <c r="BU94" i="2"/>
  <c r="BU95" i="2"/>
  <c r="BU96" i="2"/>
  <c r="BU97" i="2"/>
  <c r="BU98" i="2"/>
  <c r="BU99" i="2"/>
  <c r="BU100" i="2"/>
  <c r="BU101" i="2"/>
  <c r="BU102" i="2"/>
  <c r="BU103" i="2"/>
  <c r="BU104" i="2"/>
  <c r="BU105" i="2"/>
  <c r="BU106" i="2"/>
  <c r="BU107" i="2"/>
  <c r="BU108" i="2"/>
  <c r="BU109" i="2"/>
  <c r="BU110" i="2"/>
  <c r="BU111" i="2"/>
  <c r="BU112" i="2"/>
  <c r="BU113" i="2"/>
  <c r="BU114" i="2"/>
  <c r="BU115" i="2"/>
  <c r="BU116" i="2"/>
  <c r="BU117" i="2"/>
  <c r="BU118" i="2"/>
  <c r="BU119" i="2"/>
  <c r="BU120" i="2"/>
  <c r="BU121" i="2"/>
  <c r="BU122" i="2"/>
  <c r="BU123" i="2"/>
  <c r="BU124" i="2"/>
  <c r="BU125" i="2"/>
  <c r="BU126" i="2"/>
  <c r="BU127" i="2"/>
  <c r="BU128" i="2"/>
  <c r="BU129" i="2"/>
  <c r="BU130" i="2"/>
  <c r="BU131" i="2"/>
  <c r="BU132" i="2"/>
  <c r="BU133" i="2"/>
  <c r="BU134" i="2"/>
  <c r="BU135" i="2"/>
  <c r="BU136" i="2"/>
  <c r="BU137" i="2"/>
  <c r="BU138" i="2"/>
  <c r="BU139" i="2"/>
  <c r="BU140" i="2"/>
  <c r="BU141" i="2"/>
  <c r="BU142" i="2"/>
  <c r="BU143" i="2"/>
  <c r="BU144" i="2"/>
  <c r="BU145" i="2"/>
  <c r="BU146" i="2"/>
  <c r="BU147" i="2"/>
  <c r="BU148" i="2"/>
  <c r="BU149" i="2"/>
  <c r="BU150" i="2"/>
  <c r="BU151" i="2"/>
  <c r="BU152" i="2"/>
  <c r="BU153" i="2"/>
  <c r="BU154" i="2"/>
  <c r="BU155" i="2"/>
  <c r="BU156" i="2"/>
  <c r="BU157" i="2"/>
  <c r="BU158" i="2"/>
  <c r="BU159" i="2"/>
  <c r="BU160" i="2"/>
  <c r="BU161" i="2"/>
  <c r="BU162" i="2"/>
  <c r="BU163" i="2"/>
  <c r="BU164" i="2"/>
  <c r="BU165" i="2"/>
  <c r="BU166" i="2"/>
  <c r="BU167" i="2"/>
  <c r="BU168" i="2"/>
  <c r="BU169" i="2"/>
  <c r="BU170" i="2"/>
  <c r="BU171" i="2"/>
  <c r="BU172" i="2"/>
  <c r="BU173" i="2"/>
  <c r="BU174" i="2"/>
  <c r="BU175" i="2"/>
  <c r="BU176" i="2"/>
  <c r="BU177" i="2"/>
  <c r="BU178" i="2"/>
  <c r="BU179" i="2"/>
  <c r="BU180" i="2"/>
  <c r="BU181" i="2"/>
  <c r="BU182" i="2"/>
  <c r="BU183" i="2"/>
  <c r="BU184" i="2"/>
  <c r="BU185" i="2"/>
  <c r="BU186" i="2"/>
  <c r="BU187" i="2"/>
  <c r="BU188" i="2"/>
  <c r="BU189" i="2"/>
  <c r="BU190" i="2"/>
  <c r="BU191" i="2"/>
  <c r="BU192" i="2"/>
  <c r="BU193" i="2"/>
  <c r="BU194" i="2"/>
  <c r="BU195" i="2"/>
  <c r="BU196" i="2"/>
  <c r="BU197" i="2"/>
  <c r="BU198" i="2"/>
  <c r="BU199" i="2"/>
  <c r="BU200" i="2"/>
  <c r="BU201" i="2"/>
  <c r="BU202" i="2"/>
  <c r="BU203" i="2"/>
  <c r="BU204" i="2"/>
  <c r="BU205" i="2"/>
  <c r="BU206" i="2"/>
  <c r="BU207" i="2"/>
  <c r="BU208" i="2"/>
  <c r="BU209" i="2"/>
  <c r="BU210" i="2"/>
  <c r="BU211" i="2"/>
  <c r="BU212" i="2"/>
  <c r="BU213" i="2"/>
  <c r="BU214" i="2"/>
  <c r="BU215" i="2"/>
  <c r="BU216" i="2"/>
  <c r="BU217" i="2"/>
  <c r="BU218" i="2"/>
  <c r="BU219" i="2"/>
  <c r="BU220" i="2"/>
  <c r="BU221" i="2"/>
  <c r="BU222" i="2"/>
  <c r="BU223" i="2"/>
  <c r="BU224" i="2"/>
  <c r="BU225" i="2"/>
  <c r="BU226" i="2"/>
  <c r="BU227" i="2"/>
  <c r="BU228" i="2"/>
  <c r="BU229" i="2"/>
  <c r="BU230" i="2"/>
  <c r="BU231" i="2"/>
  <c r="BU232" i="2"/>
  <c r="BU233" i="2"/>
  <c r="BU234" i="2"/>
  <c r="BU235" i="2"/>
  <c r="BU236" i="2"/>
  <c r="BU237" i="2"/>
  <c r="BU238" i="2"/>
  <c r="BU239" i="2"/>
  <c r="BU240" i="2"/>
  <c r="BU241" i="2"/>
  <c r="BU242" i="2"/>
  <c r="BU243" i="2"/>
  <c r="BU244" i="2"/>
  <c r="BU245" i="2"/>
  <c r="BU246" i="2"/>
  <c r="BU247" i="2"/>
  <c r="BU248" i="2"/>
  <c r="BU249" i="2"/>
  <c r="BU250" i="2"/>
  <c r="BU251" i="2"/>
  <c r="BU252" i="2"/>
  <c r="BU253" i="2"/>
  <c r="BU254" i="2"/>
  <c r="BU255" i="2"/>
  <c r="BU256" i="2"/>
  <c r="BU257" i="2"/>
  <c r="BU258" i="2"/>
  <c r="BU259" i="2"/>
  <c r="BU260" i="2"/>
  <c r="BU261" i="2"/>
  <c r="BU262" i="2"/>
  <c r="BU263" i="2"/>
  <c r="BU264" i="2"/>
  <c r="BU265" i="2"/>
  <c r="BU266" i="2"/>
  <c r="BU267" i="2"/>
  <c r="BU268" i="2"/>
  <c r="BU269" i="2"/>
  <c r="BU270" i="2"/>
  <c r="BU271" i="2"/>
  <c r="BU272" i="2"/>
  <c r="BU273" i="2"/>
  <c r="BU274" i="2"/>
  <c r="BU275" i="2"/>
  <c r="BU276" i="2"/>
  <c r="BU277" i="2"/>
  <c r="BU278" i="2"/>
  <c r="BU279" i="2"/>
  <c r="BU280" i="2"/>
  <c r="BU281" i="2"/>
  <c r="BU282" i="2"/>
  <c r="BU283" i="2"/>
  <c r="BU284" i="2"/>
  <c r="BU285" i="2"/>
  <c r="BU286" i="2"/>
  <c r="BU287" i="2"/>
  <c r="BU288" i="2"/>
  <c r="BU289" i="2"/>
  <c r="BU290" i="2"/>
  <c r="BU291" i="2"/>
  <c r="BU292" i="2"/>
  <c r="BU293" i="2"/>
  <c r="BU294" i="2"/>
  <c r="BU295" i="2"/>
  <c r="BU296" i="2"/>
  <c r="BU297" i="2"/>
  <c r="BU298" i="2"/>
  <c r="BU299" i="2"/>
  <c r="BU300" i="2"/>
  <c r="BU301" i="2"/>
  <c r="BU302" i="2"/>
  <c r="BU303" i="2"/>
  <c r="BU304" i="2"/>
  <c r="BU305" i="2"/>
  <c r="BU306" i="2"/>
  <c r="BU307" i="2"/>
  <c r="BU308" i="2"/>
  <c r="BU309" i="2"/>
  <c r="BU310" i="2"/>
  <c r="BU311" i="2"/>
  <c r="BU312" i="2"/>
  <c r="BU313" i="2"/>
  <c r="BU314" i="2"/>
  <c r="BU315" i="2"/>
  <c r="BU316" i="2"/>
  <c r="BU317" i="2"/>
  <c r="BU318" i="2"/>
  <c r="BU319" i="2"/>
  <c r="BU320" i="2"/>
  <c r="BU321" i="2"/>
  <c r="BU322" i="2"/>
  <c r="BU323" i="2"/>
  <c r="BU324" i="2"/>
  <c r="BU325" i="2"/>
  <c r="BU326" i="2"/>
  <c r="BU327" i="2"/>
  <c r="BU328" i="2"/>
  <c r="BU329" i="2"/>
  <c r="BU330" i="2"/>
  <c r="BU331" i="2"/>
  <c r="BU332" i="2"/>
  <c r="BU333" i="2"/>
  <c r="BU334" i="2"/>
  <c r="BU335" i="2"/>
  <c r="BU336" i="2"/>
  <c r="BU337" i="2"/>
  <c r="BU338" i="2"/>
  <c r="BU339" i="2"/>
  <c r="BU340" i="2"/>
  <c r="BU341" i="2"/>
  <c r="BU342" i="2"/>
  <c r="BU343" i="2"/>
  <c r="BU344" i="2"/>
  <c r="BU345" i="2"/>
  <c r="BU346" i="2"/>
  <c r="BU347" i="2"/>
  <c r="BU348" i="2"/>
  <c r="BU349" i="2"/>
  <c r="BU350" i="2"/>
  <c r="BU351" i="2"/>
  <c r="BU352" i="2"/>
  <c r="BU353" i="2"/>
  <c r="BU354" i="2"/>
  <c r="BU355" i="2"/>
  <c r="BU356" i="2"/>
  <c r="BU357" i="2"/>
  <c r="BU358" i="2"/>
  <c r="BU359" i="2"/>
  <c r="BU360" i="2"/>
  <c r="BU361" i="2"/>
  <c r="BU362" i="2"/>
  <c r="BU363" i="2"/>
  <c r="BU364" i="2"/>
  <c r="BU365" i="2"/>
  <c r="BU366" i="2"/>
  <c r="BU367" i="2"/>
  <c r="BU368" i="2"/>
  <c r="BU369" i="2"/>
  <c r="BU370" i="2"/>
  <c r="BU371" i="2"/>
  <c r="BU372" i="2"/>
  <c r="BU373" i="2"/>
  <c r="BU374" i="2"/>
  <c r="BU375" i="2"/>
  <c r="BU376" i="2"/>
  <c r="BU377" i="2"/>
  <c r="BU378" i="2"/>
  <c r="BU379" i="2"/>
  <c r="BU380" i="2"/>
  <c r="BU381" i="2"/>
  <c r="BU382" i="2"/>
  <c r="BU383" i="2"/>
  <c r="BU384" i="2"/>
  <c r="BU385" i="2"/>
  <c r="BU386" i="2"/>
  <c r="BU387" i="2"/>
  <c r="BU388" i="2"/>
  <c r="BU389" i="2"/>
  <c r="BU390" i="2"/>
  <c r="BU391" i="2"/>
  <c r="BU392" i="2"/>
  <c r="BU393" i="2"/>
  <c r="BU394" i="2"/>
  <c r="BU395" i="2"/>
  <c r="BU396" i="2"/>
  <c r="BU397" i="2"/>
  <c r="BU398" i="2"/>
  <c r="BU399" i="2"/>
  <c r="BU400" i="2"/>
  <c r="BU401" i="2"/>
  <c r="BU402" i="2"/>
  <c r="BU403" i="2"/>
  <c r="BU404" i="2"/>
  <c r="BU405" i="2"/>
  <c r="BU406" i="2"/>
  <c r="BU407" i="2"/>
  <c r="BU408" i="2"/>
  <c r="BU409" i="2"/>
  <c r="BU410" i="2"/>
  <c r="BU411" i="2"/>
  <c r="BU412" i="2"/>
  <c r="BU413" i="2"/>
  <c r="BU414" i="2"/>
  <c r="BU415" i="2"/>
  <c r="BU416" i="2"/>
  <c r="BU417" i="2"/>
  <c r="BU418" i="2"/>
  <c r="BU419" i="2"/>
  <c r="BU420" i="2"/>
  <c r="BU421" i="2"/>
  <c r="BU422" i="2"/>
  <c r="BU423" i="2"/>
  <c r="BU424" i="2"/>
  <c r="BU425" i="2"/>
  <c r="BU426" i="2"/>
  <c r="BU427" i="2"/>
  <c r="BU428" i="2"/>
  <c r="BU429" i="2"/>
  <c r="BU430" i="2"/>
  <c r="BU431" i="2"/>
  <c r="BU432" i="2"/>
  <c r="BU433" i="2"/>
  <c r="BU434" i="2"/>
  <c r="BU435" i="2"/>
  <c r="BU436" i="2"/>
  <c r="BU437" i="2"/>
  <c r="BU438" i="2"/>
  <c r="BU439" i="2"/>
  <c r="BU440" i="2"/>
  <c r="BU441" i="2"/>
  <c r="BU442" i="2"/>
  <c r="BU443" i="2"/>
  <c r="BU444" i="2"/>
  <c r="BU445" i="2"/>
  <c r="BU446" i="2"/>
  <c r="BU447" i="2"/>
  <c r="BU448" i="2"/>
  <c r="BU449" i="2"/>
  <c r="BU450" i="2"/>
  <c r="BU451" i="2"/>
  <c r="BU452" i="2"/>
  <c r="BU453" i="2"/>
  <c r="BU454" i="2"/>
  <c r="BU455" i="2"/>
  <c r="BU456" i="2"/>
  <c r="BU457" i="2"/>
  <c r="BU458" i="2"/>
  <c r="BU459" i="2"/>
  <c r="BU460" i="2"/>
  <c r="BU461" i="2"/>
  <c r="BU462" i="2"/>
  <c r="BU463" i="2"/>
  <c r="BU464" i="2"/>
  <c r="BU465" i="2"/>
  <c r="BU466" i="2"/>
  <c r="BU467" i="2"/>
  <c r="BU468" i="2"/>
  <c r="BU469" i="2"/>
  <c r="BU470" i="2"/>
  <c r="BU471" i="2"/>
  <c r="BU472" i="2"/>
  <c r="BU473" i="2"/>
  <c r="BU474" i="2"/>
  <c r="BU475" i="2"/>
  <c r="BU476" i="2"/>
  <c r="BU477" i="2"/>
  <c r="BU478" i="2"/>
  <c r="BU479" i="2"/>
  <c r="BU480" i="2"/>
  <c r="BU481" i="2"/>
  <c r="BU482" i="2"/>
  <c r="BU483" i="2"/>
  <c r="BU484" i="2"/>
  <c r="BU485" i="2"/>
  <c r="BU486" i="2"/>
  <c r="BU487" i="2"/>
  <c r="BU488" i="2"/>
  <c r="BU489" i="2"/>
  <c r="BU490" i="2"/>
  <c r="BU491" i="2"/>
  <c r="BU492" i="2"/>
  <c r="BU493" i="2"/>
  <c r="BU494" i="2"/>
  <c r="BU495" i="2"/>
  <c r="BU496" i="2"/>
  <c r="BU497" i="2"/>
  <c r="BU498" i="2"/>
  <c r="BU499" i="2"/>
  <c r="BU500" i="2"/>
  <c r="BU501" i="2"/>
  <c r="BU502" i="2"/>
  <c r="BU503" i="2"/>
  <c r="BU504" i="2"/>
  <c r="BU505" i="2"/>
  <c r="BU506" i="2"/>
  <c r="BU507" i="2"/>
  <c r="BU508" i="2"/>
  <c r="BU509" i="2"/>
  <c r="BU510" i="2"/>
  <c r="BU511" i="2"/>
  <c r="BU512" i="2"/>
  <c r="BU513" i="2"/>
  <c r="BU514" i="2"/>
  <c r="BU515" i="2"/>
  <c r="BU516" i="2"/>
  <c r="BU517" i="2"/>
  <c r="BU518" i="2"/>
  <c r="BU519" i="2"/>
  <c r="BU520" i="2"/>
  <c r="BU521" i="2"/>
  <c r="BU522" i="2"/>
  <c r="BU523" i="2"/>
  <c r="BU524" i="2"/>
  <c r="BU525" i="2"/>
  <c r="BU526" i="2"/>
  <c r="BU527" i="2"/>
  <c r="BU528" i="2"/>
  <c r="BU529" i="2"/>
  <c r="BU530" i="2"/>
  <c r="BU531" i="2"/>
  <c r="BU532" i="2"/>
  <c r="BU533" i="2"/>
  <c r="BU534" i="2"/>
  <c r="BU535" i="2"/>
  <c r="BU536" i="2"/>
  <c r="BU537" i="2"/>
  <c r="BU538" i="2"/>
  <c r="BU539" i="2"/>
  <c r="BU540" i="2"/>
  <c r="BU541" i="2"/>
  <c r="BU542" i="2"/>
  <c r="BU543" i="2"/>
  <c r="BU544" i="2"/>
  <c r="BU545" i="2"/>
  <c r="BU546" i="2"/>
  <c r="BU547" i="2"/>
  <c r="BU548" i="2"/>
  <c r="BU549" i="2"/>
  <c r="BU550" i="2"/>
  <c r="BU551" i="2"/>
  <c r="BU552" i="2"/>
  <c r="BU553" i="2"/>
  <c r="BU554" i="2"/>
  <c r="BU555" i="2"/>
  <c r="BU556" i="2"/>
  <c r="BU557" i="2"/>
  <c r="BU558" i="2"/>
  <c r="BU559" i="2"/>
  <c r="BU560" i="2"/>
  <c r="BU561" i="2"/>
  <c r="BU562" i="2"/>
  <c r="BU563" i="2"/>
  <c r="BU564" i="2"/>
  <c r="BU565" i="2"/>
  <c r="BU566" i="2"/>
  <c r="BU567" i="2"/>
  <c r="BU568" i="2"/>
  <c r="BU569" i="2"/>
  <c r="BU570" i="2"/>
  <c r="BU571" i="2"/>
  <c r="BU572" i="2"/>
  <c r="BU573" i="2"/>
  <c r="BU574" i="2"/>
  <c r="BU575" i="2"/>
  <c r="BU576" i="2"/>
  <c r="BU577" i="2"/>
  <c r="BU578" i="2"/>
  <c r="BU579" i="2"/>
  <c r="BU580" i="2"/>
  <c r="BU581" i="2"/>
  <c r="BU582" i="2"/>
  <c r="BU583" i="2"/>
  <c r="BU584" i="2"/>
  <c r="BU585" i="2"/>
  <c r="BU586" i="2"/>
  <c r="BU587" i="2"/>
  <c r="BU588" i="2"/>
  <c r="BU589" i="2"/>
  <c r="BU590" i="2"/>
  <c r="BU591" i="2"/>
  <c r="BU592" i="2"/>
  <c r="BU593" i="2"/>
  <c r="BU594" i="2"/>
  <c r="BU595" i="2"/>
  <c r="BU596" i="2"/>
  <c r="BU597" i="2"/>
  <c r="BU598" i="2"/>
  <c r="BU599" i="2"/>
  <c r="BU600" i="2"/>
  <c r="BU601" i="2"/>
  <c r="BU602" i="2"/>
  <c r="BU603" i="2"/>
  <c r="BU604" i="2"/>
  <c r="BU605" i="2"/>
  <c r="BU606" i="2"/>
  <c r="BU607" i="2"/>
  <c r="BU608" i="2"/>
  <c r="BU609" i="2"/>
  <c r="BU610" i="2"/>
  <c r="BU611" i="2"/>
  <c r="BU612" i="2"/>
  <c r="BU613" i="2"/>
  <c r="BU614" i="2"/>
  <c r="BU615" i="2"/>
  <c r="BU616" i="2"/>
  <c r="BU617" i="2"/>
  <c r="BU618" i="2"/>
  <c r="BU619" i="2"/>
  <c r="BU620" i="2"/>
  <c r="BU621" i="2"/>
  <c r="BU622" i="2"/>
  <c r="BU623" i="2"/>
  <c r="BU624" i="2"/>
  <c r="BU625" i="2"/>
  <c r="BU626" i="2"/>
  <c r="BU627" i="2"/>
  <c r="BU628" i="2"/>
  <c r="BU629" i="2"/>
  <c r="BU630" i="2"/>
  <c r="BU631" i="2"/>
  <c r="BU632" i="2"/>
  <c r="BU633" i="2"/>
  <c r="BU634" i="2"/>
  <c r="BU635" i="2"/>
  <c r="BU636" i="2"/>
  <c r="BU637" i="2"/>
  <c r="BU638" i="2"/>
  <c r="BU639" i="2"/>
  <c r="BU640" i="2"/>
  <c r="BU641" i="2"/>
  <c r="BU642" i="2"/>
  <c r="BU643" i="2"/>
  <c r="BU644" i="2"/>
  <c r="BU645" i="2"/>
  <c r="BU646" i="2"/>
  <c r="BU647" i="2"/>
  <c r="BU648" i="2"/>
  <c r="BU649" i="2"/>
  <c r="BU650" i="2"/>
  <c r="BU651" i="2"/>
  <c r="BU652" i="2"/>
  <c r="BU653" i="2"/>
  <c r="BU654" i="2"/>
  <c r="BU655" i="2"/>
  <c r="BU656" i="2"/>
  <c r="BU657" i="2"/>
  <c r="BU658" i="2"/>
  <c r="BU659" i="2"/>
  <c r="BU660" i="2"/>
  <c r="BU661" i="2"/>
  <c r="BU662" i="2"/>
  <c r="BU663" i="2"/>
  <c r="BU664" i="2"/>
  <c r="BU665" i="2"/>
  <c r="BU666" i="2"/>
  <c r="BU667" i="2"/>
  <c r="BU668" i="2"/>
  <c r="BU669" i="2"/>
  <c r="BU670" i="2"/>
  <c r="BU671" i="2"/>
  <c r="BU672" i="2"/>
  <c r="BU673" i="2"/>
  <c r="BU674" i="2"/>
  <c r="BU675" i="2"/>
  <c r="BU676" i="2"/>
  <c r="BU677" i="2"/>
  <c r="BU678" i="2"/>
  <c r="BU679" i="2"/>
  <c r="BU680" i="2"/>
  <c r="BU681" i="2"/>
  <c r="BU682" i="2"/>
  <c r="BU683" i="2"/>
  <c r="BU684" i="2"/>
  <c r="BU685" i="2"/>
  <c r="BU686" i="2"/>
  <c r="BU687" i="2"/>
  <c r="BU688" i="2"/>
  <c r="BU689" i="2"/>
  <c r="BU690" i="2"/>
  <c r="BU691" i="2"/>
  <c r="BU692" i="2"/>
  <c r="BU693" i="2"/>
  <c r="BU694" i="2"/>
  <c r="BU695" i="2"/>
  <c r="BU696" i="2"/>
  <c r="BU697" i="2"/>
  <c r="BU698" i="2"/>
  <c r="BU699" i="2"/>
  <c r="BU700" i="2"/>
  <c r="BU701" i="2"/>
  <c r="BU702" i="2"/>
  <c r="BU703" i="2"/>
  <c r="BU704" i="2"/>
  <c r="BU705" i="2"/>
  <c r="BU706" i="2"/>
  <c r="BU707" i="2"/>
  <c r="BU708" i="2"/>
  <c r="BU709" i="2"/>
  <c r="BU710" i="2"/>
  <c r="BU711" i="2"/>
  <c r="BU712" i="2"/>
  <c r="BU713" i="2"/>
  <c r="BU714" i="2"/>
  <c r="BU715" i="2"/>
  <c r="BU716" i="2"/>
  <c r="BU717" i="2"/>
  <c r="BU718" i="2"/>
  <c r="BU719" i="2"/>
  <c r="BU720" i="2"/>
  <c r="BU721" i="2"/>
  <c r="BU722" i="2"/>
  <c r="BU723" i="2"/>
  <c r="BU724" i="2"/>
  <c r="BU725" i="2"/>
  <c r="BU726" i="2"/>
  <c r="BU727" i="2"/>
  <c r="BU728" i="2"/>
  <c r="BU729" i="2"/>
  <c r="BU730" i="2"/>
  <c r="BU731" i="2"/>
  <c r="BU732" i="2"/>
  <c r="BU733" i="2"/>
  <c r="BU734" i="2"/>
  <c r="BU735" i="2"/>
  <c r="BU736" i="2"/>
  <c r="BU737" i="2"/>
  <c r="BU738" i="2"/>
  <c r="BU739" i="2"/>
  <c r="BU740" i="2"/>
  <c r="BU741" i="2"/>
  <c r="BU742" i="2"/>
  <c r="BU743" i="2"/>
  <c r="BU744" i="2"/>
  <c r="BU745" i="2"/>
  <c r="BU746" i="2"/>
  <c r="BU747" i="2"/>
  <c r="BU748" i="2"/>
  <c r="BU749" i="2"/>
  <c r="BU750" i="2"/>
  <c r="BU751" i="2"/>
  <c r="BU752" i="2"/>
  <c r="BU753" i="2"/>
  <c r="BU754" i="2"/>
  <c r="BU755" i="2"/>
  <c r="BU756" i="2"/>
  <c r="BU757" i="2"/>
  <c r="BU758" i="2"/>
  <c r="BU759" i="2"/>
  <c r="BU760" i="2"/>
  <c r="BU761" i="2"/>
  <c r="BU762" i="2"/>
  <c r="BU763" i="2"/>
  <c r="BU764" i="2"/>
  <c r="BU765" i="2"/>
  <c r="BU766" i="2"/>
  <c r="BU767" i="2"/>
  <c r="BU768" i="2"/>
  <c r="BU769" i="2"/>
  <c r="BU770" i="2"/>
  <c r="BU771" i="2"/>
  <c r="BU772" i="2"/>
  <c r="BU773" i="2"/>
  <c r="BU774" i="2"/>
  <c r="BU775" i="2"/>
  <c r="BU776" i="2"/>
  <c r="BU777" i="2"/>
  <c r="BU778" i="2"/>
  <c r="BU779" i="2"/>
  <c r="BU780" i="2"/>
  <c r="BU781" i="2"/>
  <c r="BU782" i="2"/>
  <c r="BU783" i="2"/>
  <c r="BU784" i="2"/>
  <c r="BU785" i="2"/>
  <c r="BU786" i="2"/>
  <c r="BU787" i="2"/>
  <c r="BU788" i="2"/>
  <c r="BU789" i="2"/>
  <c r="BU790" i="2"/>
  <c r="BU791" i="2"/>
  <c r="BU792" i="2"/>
  <c r="BU793" i="2"/>
  <c r="BU794" i="2"/>
  <c r="BU795" i="2"/>
  <c r="BU796" i="2"/>
  <c r="BU797" i="2"/>
  <c r="BU798" i="2"/>
  <c r="BU799" i="2"/>
  <c r="BU800" i="2"/>
  <c r="BU801" i="2"/>
  <c r="BU802" i="2"/>
  <c r="BU803" i="2"/>
  <c r="BU804" i="2"/>
  <c r="BU805" i="2"/>
  <c r="BU806" i="2"/>
  <c r="BU807" i="2"/>
  <c r="BU808" i="2"/>
  <c r="BU809" i="2"/>
  <c r="BU810" i="2"/>
  <c r="BU811" i="2"/>
  <c r="BU812" i="2"/>
  <c r="BU813" i="2"/>
  <c r="BU814" i="2"/>
  <c r="BU815" i="2"/>
  <c r="BU816" i="2"/>
  <c r="BU817" i="2"/>
  <c r="BU818" i="2"/>
  <c r="BU819" i="2"/>
  <c r="BU820" i="2"/>
  <c r="BU821" i="2"/>
  <c r="BU822" i="2"/>
  <c r="BU823" i="2"/>
  <c r="BU824" i="2"/>
  <c r="BU825" i="2"/>
  <c r="BU826" i="2"/>
  <c r="BU827" i="2"/>
  <c r="BU828" i="2"/>
  <c r="BU829" i="2"/>
  <c r="BU830" i="2"/>
  <c r="BU831" i="2"/>
  <c r="BU832" i="2"/>
  <c r="BU833" i="2"/>
  <c r="BU834" i="2"/>
  <c r="BU835" i="2"/>
  <c r="BU836" i="2"/>
  <c r="BU837" i="2"/>
  <c r="BU838" i="2"/>
  <c r="BU839" i="2"/>
  <c r="BU840" i="2"/>
  <c r="BU841" i="2"/>
  <c r="BU842" i="2"/>
  <c r="BU843" i="2"/>
  <c r="BU844" i="2"/>
  <c r="BU845" i="2"/>
  <c r="BU846" i="2"/>
  <c r="BU847" i="2"/>
  <c r="BU848" i="2"/>
  <c r="BU849" i="2"/>
  <c r="BU850" i="2"/>
  <c r="BU851" i="2"/>
  <c r="BU852" i="2"/>
  <c r="BU853" i="2"/>
  <c r="BU854" i="2"/>
  <c r="BU855" i="2"/>
  <c r="BU856" i="2"/>
  <c r="BU857" i="2"/>
  <c r="BU858" i="2"/>
  <c r="BU859" i="2"/>
  <c r="BU860" i="2"/>
  <c r="BU861" i="2"/>
  <c r="BU862" i="2"/>
  <c r="BU863" i="2"/>
  <c r="BU864" i="2"/>
  <c r="BU865" i="2"/>
  <c r="BU866" i="2"/>
  <c r="BU867" i="2"/>
  <c r="BU868" i="2"/>
  <c r="BU869" i="2"/>
  <c r="BU870" i="2"/>
  <c r="BU871" i="2"/>
  <c r="BU872" i="2"/>
  <c r="BU873" i="2"/>
  <c r="BU874" i="2"/>
  <c r="BU875" i="2"/>
  <c r="BU876" i="2"/>
  <c r="BU877" i="2"/>
  <c r="BU878" i="2"/>
  <c r="BU879" i="2"/>
  <c r="BU880" i="2"/>
  <c r="BU881" i="2"/>
  <c r="BU882" i="2"/>
  <c r="BU883" i="2"/>
  <c r="BU884" i="2"/>
  <c r="BU885" i="2"/>
  <c r="BU886" i="2"/>
  <c r="BU887" i="2"/>
  <c r="BU888" i="2"/>
  <c r="BU889" i="2"/>
  <c r="BU890" i="2"/>
  <c r="BU891" i="2"/>
  <c r="BU892" i="2"/>
  <c r="BU893" i="2"/>
  <c r="BU894" i="2"/>
  <c r="BU895" i="2"/>
  <c r="BU896" i="2"/>
  <c r="BU897" i="2"/>
  <c r="BU898" i="2"/>
  <c r="BU899" i="2"/>
  <c r="BU900" i="2"/>
  <c r="BU901" i="2"/>
  <c r="BU902" i="2"/>
  <c r="BU903" i="2"/>
  <c r="BU904" i="2"/>
  <c r="BU905" i="2"/>
  <c r="BU906" i="2"/>
  <c r="BU907" i="2"/>
  <c r="BU908" i="2"/>
  <c r="BU909" i="2"/>
  <c r="BU910" i="2"/>
  <c r="BU911" i="2"/>
  <c r="BU912" i="2"/>
  <c r="BU913" i="2"/>
  <c r="BU914" i="2"/>
  <c r="BU915" i="2"/>
  <c r="BU916" i="2"/>
  <c r="BU917" i="2"/>
  <c r="BU918" i="2"/>
  <c r="BU919" i="2"/>
  <c r="BU920" i="2"/>
  <c r="BU921" i="2"/>
  <c r="BU922" i="2"/>
  <c r="BU923" i="2"/>
  <c r="BU924" i="2"/>
  <c r="BU925" i="2"/>
  <c r="BU926" i="2"/>
  <c r="BU927" i="2"/>
  <c r="BU928" i="2"/>
  <c r="BU929" i="2"/>
  <c r="BU930" i="2"/>
  <c r="BU931" i="2"/>
  <c r="BU932" i="2"/>
  <c r="BU933" i="2"/>
  <c r="BU934" i="2"/>
  <c r="BU935" i="2"/>
  <c r="BU936" i="2"/>
  <c r="BU937" i="2"/>
  <c r="BU938" i="2"/>
  <c r="BU939" i="2"/>
  <c r="BU940" i="2"/>
  <c r="BU941" i="2"/>
  <c r="BU942" i="2"/>
  <c r="BU943" i="2"/>
  <c r="BU944" i="2"/>
  <c r="BU945" i="2"/>
  <c r="BU946" i="2"/>
  <c r="BU947" i="2"/>
  <c r="BU948" i="2"/>
  <c r="BU949" i="2"/>
  <c r="BU950" i="2"/>
  <c r="BU951" i="2"/>
  <c r="BU952" i="2"/>
  <c r="BU953" i="2"/>
  <c r="BU954" i="2"/>
  <c r="BU955" i="2"/>
  <c r="BU956" i="2"/>
  <c r="BU957" i="2"/>
  <c r="BU958" i="2"/>
  <c r="BU959" i="2"/>
  <c r="BU960" i="2"/>
  <c r="BU961" i="2"/>
  <c r="BU962" i="2"/>
  <c r="BU963" i="2"/>
  <c r="BU964" i="2"/>
  <c r="BU965" i="2"/>
  <c r="BU966" i="2"/>
  <c r="BU967" i="2"/>
  <c r="BU968" i="2"/>
  <c r="BU969" i="2"/>
  <c r="BU970" i="2"/>
  <c r="BU971" i="2"/>
  <c r="BU972" i="2"/>
  <c r="BU973" i="2"/>
  <c r="BU974" i="2"/>
  <c r="BU975" i="2"/>
  <c r="BU976" i="2"/>
  <c r="BU977" i="2"/>
  <c r="BU978" i="2"/>
  <c r="BU979" i="2"/>
  <c r="BU980" i="2"/>
  <c r="BU981" i="2"/>
  <c r="BU982" i="2"/>
  <c r="BU983" i="2"/>
  <c r="BU984" i="2"/>
  <c r="BU985" i="2"/>
  <c r="BU986" i="2"/>
  <c r="BU987" i="2"/>
  <c r="BU988" i="2"/>
  <c r="BU989" i="2"/>
  <c r="BU990" i="2"/>
  <c r="BU991" i="2"/>
  <c r="BU992" i="2"/>
  <c r="BU993" i="2"/>
  <c r="BU994" i="2"/>
  <c r="BU995" i="2"/>
  <c r="BU996" i="2"/>
  <c r="BU997" i="2"/>
  <c r="BU998" i="2"/>
  <c r="BU999" i="2"/>
  <c r="BU1000" i="2"/>
  <c r="BU1001" i="2"/>
  <c r="BU1002" i="2"/>
  <c r="BU1003" i="2"/>
  <c r="BU1004" i="2"/>
  <c r="BU1005" i="2"/>
  <c r="BU1006" i="2"/>
  <c r="BU1007" i="2"/>
  <c r="BU1008" i="2"/>
  <c r="BU1009" i="2"/>
  <c r="BU1010" i="2"/>
  <c r="BU1011" i="2"/>
  <c r="BU1012" i="2"/>
  <c r="BU1013" i="2"/>
  <c r="BU1014" i="2"/>
  <c r="BU1015" i="2"/>
  <c r="BU1016" i="2"/>
  <c r="BU1017" i="2"/>
  <c r="BU1018" i="2"/>
  <c r="BU1019" i="2"/>
  <c r="BU1020" i="2"/>
  <c r="BU1021" i="2"/>
  <c r="BU1022" i="2"/>
  <c r="BU1023" i="2"/>
  <c r="BU1024" i="2"/>
  <c r="BU1025" i="2"/>
  <c r="BU1026" i="2"/>
  <c r="BU1027" i="2"/>
  <c r="BU1028" i="2"/>
  <c r="BU1029" i="2"/>
  <c r="BU1030" i="2"/>
  <c r="BU1031" i="2"/>
  <c r="BU1032" i="2"/>
  <c r="BU1033" i="2"/>
  <c r="BU1034" i="2"/>
  <c r="BU1035" i="2"/>
  <c r="BU1036" i="2"/>
  <c r="BU1037" i="2"/>
  <c r="BU1038" i="2"/>
  <c r="BU1039" i="2"/>
  <c r="BU1040" i="2"/>
  <c r="BU1041" i="2"/>
  <c r="BU1042" i="2"/>
  <c r="BU1043" i="2"/>
  <c r="BU1044" i="2"/>
  <c r="BU1045" i="2"/>
  <c r="BU1046" i="2"/>
  <c r="BU1047" i="2"/>
  <c r="BU1048" i="2"/>
  <c r="BU1049" i="2"/>
  <c r="BU1050" i="2"/>
  <c r="BU1051" i="2"/>
  <c r="BU1052" i="2"/>
  <c r="BU1053" i="2"/>
  <c r="BU1054" i="2"/>
  <c r="BU1055" i="2"/>
  <c r="BU1056" i="2"/>
  <c r="BU1057" i="2"/>
  <c r="BU1058" i="2"/>
  <c r="BU1059" i="2"/>
  <c r="BU1060" i="2"/>
  <c r="BU1061" i="2"/>
  <c r="BU1062" i="2"/>
  <c r="BU1063" i="2"/>
  <c r="BU1064" i="2"/>
  <c r="BU1065" i="2"/>
  <c r="BU1066" i="2"/>
  <c r="BU1067" i="2"/>
  <c r="BU1068" i="2"/>
  <c r="BU1069" i="2"/>
  <c r="BU1070" i="2"/>
  <c r="BU1071" i="2"/>
  <c r="BU1072" i="2"/>
  <c r="BU1073" i="2"/>
  <c r="BU1074" i="2"/>
  <c r="BU1075" i="2"/>
  <c r="BU1076" i="2"/>
  <c r="BU1077" i="2"/>
  <c r="BU1078" i="2"/>
  <c r="BU1079" i="2"/>
  <c r="BU1080" i="2"/>
  <c r="BU1081" i="2"/>
  <c r="BU1082" i="2"/>
  <c r="BU1083" i="2"/>
  <c r="BU1084" i="2"/>
  <c r="BU1085" i="2"/>
  <c r="BU1086" i="2"/>
  <c r="BU1087" i="2"/>
  <c r="BU1088" i="2"/>
  <c r="BU1089" i="2"/>
  <c r="BU1090" i="2"/>
  <c r="BU1091" i="2"/>
  <c r="BU1092" i="2"/>
  <c r="BU1093" i="2"/>
  <c r="BU1094" i="2"/>
  <c r="BU1095" i="2"/>
  <c r="BU1096" i="2"/>
  <c r="BU1097" i="2"/>
  <c r="BU1098" i="2"/>
  <c r="BU1099" i="2"/>
  <c r="BU1100" i="2"/>
  <c r="BU1101" i="2"/>
  <c r="BU1102" i="2"/>
  <c r="BU1103" i="2"/>
  <c r="BU1104" i="2"/>
  <c r="BU1105" i="2"/>
  <c r="BU1106" i="2"/>
  <c r="BU1107" i="2"/>
  <c r="BU1108" i="2"/>
  <c r="BU1109" i="2"/>
  <c r="BU1110" i="2"/>
  <c r="BU1111" i="2"/>
  <c r="BU1112" i="2"/>
  <c r="BU1113" i="2"/>
  <c r="BU1114" i="2"/>
  <c r="BU1115" i="2"/>
  <c r="BU1116" i="2"/>
  <c r="BU1117" i="2"/>
  <c r="BU1118" i="2"/>
  <c r="BU1119" i="2"/>
  <c r="BU1120" i="2"/>
  <c r="BU1121" i="2"/>
  <c r="BU1122" i="2"/>
  <c r="BU1123" i="2"/>
  <c r="BU1124" i="2"/>
  <c r="BU1125" i="2"/>
  <c r="BU1126" i="2"/>
  <c r="BU1127" i="2"/>
  <c r="BU1128" i="2"/>
  <c r="BU1129" i="2"/>
  <c r="BU1130" i="2"/>
  <c r="BU1131" i="2"/>
  <c r="BU1132" i="2"/>
  <c r="BU1133" i="2"/>
  <c r="BU1134" i="2"/>
  <c r="BU1135" i="2"/>
  <c r="BU1136" i="2"/>
  <c r="BU1137" i="2"/>
  <c r="BU1138" i="2"/>
  <c r="BU1139" i="2"/>
  <c r="BU1140" i="2"/>
  <c r="BU1141" i="2"/>
  <c r="BU1142" i="2"/>
  <c r="BU1143" i="2"/>
  <c r="BU1144" i="2"/>
  <c r="BU1145" i="2"/>
  <c r="BU1146" i="2"/>
  <c r="BU1147" i="2"/>
  <c r="BU1148" i="2"/>
  <c r="BU1149" i="2"/>
  <c r="BU1150" i="2"/>
  <c r="BU1151" i="2"/>
  <c r="BU1152" i="2"/>
  <c r="BU1153" i="2"/>
  <c r="BU1154" i="2"/>
  <c r="BU1155" i="2"/>
  <c r="BU1156" i="2"/>
  <c r="BU1157" i="2"/>
  <c r="BU1158" i="2"/>
  <c r="BU1159" i="2"/>
  <c r="BU1160" i="2"/>
  <c r="BU1161" i="2"/>
  <c r="BU1162" i="2"/>
  <c r="BU1163" i="2"/>
  <c r="BU1164" i="2"/>
  <c r="BU1165" i="2"/>
  <c r="BU1166" i="2"/>
  <c r="BU1167" i="2"/>
  <c r="BU1168" i="2"/>
  <c r="BU1169" i="2"/>
  <c r="BU1170" i="2"/>
  <c r="BU1171" i="2"/>
  <c r="BU1172" i="2"/>
  <c r="BU1173" i="2"/>
  <c r="BU1174" i="2"/>
  <c r="BU1175" i="2"/>
  <c r="BU1176" i="2"/>
  <c r="BU1177" i="2"/>
  <c r="BU1178" i="2"/>
  <c r="BU1179" i="2"/>
  <c r="BU1180" i="2"/>
  <c r="BU1181" i="2"/>
  <c r="BU1182" i="2"/>
  <c r="BU1183" i="2"/>
  <c r="BU1184" i="2"/>
  <c r="BU1185" i="2"/>
  <c r="BU1186" i="2"/>
  <c r="BU1187" i="2"/>
  <c r="BU1188" i="2"/>
  <c r="BU1189" i="2"/>
  <c r="BU1190" i="2"/>
  <c r="BU1191" i="2"/>
  <c r="BU1192" i="2"/>
  <c r="BU1193" i="2"/>
  <c r="BU1194" i="2"/>
  <c r="BU1195" i="2"/>
  <c r="BU1196" i="2"/>
  <c r="BU1197" i="2"/>
  <c r="BU1198" i="2"/>
  <c r="BU1199" i="2"/>
  <c r="BU1200" i="2"/>
  <c r="BU1201" i="2"/>
  <c r="BU1202" i="2"/>
  <c r="BU1203" i="2"/>
  <c r="BU1204" i="2"/>
  <c r="BU1205" i="2"/>
  <c r="BU1206" i="2"/>
  <c r="BU1207" i="2"/>
  <c r="BU1208" i="2"/>
  <c r="BU1209" i="2"/>
  <c r="BU1210" i="2"/>
  <c r="BU1211" i="2"/>
  <c r="BU1212" i="2"/>
  <c r="BU1213" i="2"/>
  <c r="BU1214" i="2"/>
  <c r="BU1215" i="2"/>
  <c r="BU1216" i="2"/>
  <c r="BU1217" i="2"/>
  <c r="BU1218" i="2"/>
  <c r="BU1219" i="2"/>
  <c r="BU1220" i="2"/>
  <c r="BU1221" i="2"/>
  <c r="BU1222" i="2"/>
  <c r="BU1223" i="2"/>
  <c r="BU1224" i="2"/>
  <c r="BU1225" i="2"/>
  <c r="BU1226" i="2"/>
  <c r="BU1227" i="2"/>
  <c r="BU1228" i="2"/>
  <c r="BU1229" i="2"/>
  <c r="BU1230" i="2"/>
  <c r="BU1231" i="2"/>
  <c r="BU1232" i="2"/>
  <c r="BU1233" i="2"/>
  <c r="BU1234" i="2"/>
  <c r="BU1235" i="2"/>
  <c r="BU1236" i="2"/>
  <c r="BU1237" i="2"/>
  <c r="BU1238" i="2"/>
  <c r="BU1239" i="2"/>
  <c r="BU1240" i="2"/>
  <c r="BU1241" i="2"/>
  <c r="BU1242" i="2"/>
  <c r="BU1243" i="2"/>
  <c r="BU1244" i="2"/>
  <c r="BU1245" i="2"/>
  <c r="BU1246" i="2"/>
  <c r="BU1247" i="2"/>
  <c r="BU1248" i="2"/>
  <c r="BU1249" i="2"/>
  <c r="BU1250" i="2"/>
  <c r="BU1251" i="2"/>
  <c r="BU1252" i="2"/>
  <c r="BU1253" i="2"/>
  <c r="BU1254" i="2"/>
  <c r="BU1255" i="2"/>
  <c r="BU1256" i="2"/>
  <c r="BU1257" i="2"/>
  <c r="BU1258" i="2"/>
  <c r="BU1259" i="2"/>
  <c r="BU1260" i="2"/>
  <c r="BU1261" i="2"/>
  <c r="BU1262" i="2"/>
  <c r="BU1263" i="2"/>
  <c r="BU1264" i="2"/>
  <c r="BU1265" i="2"/>
  <c r="BU1266" i="2"/>
  <c r="BU1267" i="2"/>
  <c r="BU1268" i="2"/>
  <c r="BU1269" i="2"/>
  <c r="BU1270" i="2"/>
  <c r="BU1271" i="2"/>
  <c r="BU1272" i="2"/>
  <c r="BU1273" i="2"/>
  <c r="BU1274" i="2"/>
  <c r="BU1275" i="2"/>
  <c r="BU1276" i="2"/>
  <c r="BU1277" i="2"/>
  <c r="BU1278" i="2"/>
  <c r="BU1279" i="2"/>
  <c r="BU1280" i="2"/>
  <c r="BU1281" i="2"/>
  <c r="BU1282" i="2"/>
  <c r="BU1283" i="2"/>
  <c r="BU1284" i="2"/>
  <c r="BU1285" i="2"/>
  <c r="BU1286" i="2"/>
  <c r="BU1287" i="2"/>
  <c r="BU1288" i="2"/>
  <c r="BU1289" i="2"/>
  <c r="BU1290" i="2"/>
  <c r="BU1291" i="2"/>
  <c r="BU1292" i="2"/>
  <c r="BU1293" i="2"/>
  <c r="BU1294" i="2"/>
  <c r="BU1295" i="2"/>
  <c r="BU1296" i="2"/>
  <c r="BU1297" i="2"/>
  <c r="BU1298" i="2"/>
  <c r="BU1299" i="2"/>
  <c r="BU1300" i="2"/>
  <c r="BU1301" i="2"/>
  <c r="BU1302" i="2"/>
  <c r="BU1303" i="2"/>
  <c r="BU1304" i="2"/>
  <c r="BU1305" i="2"/>
  <c r="BU1306" i="2"/>
  <c r="BU1307" i="2"/>
  <c r="BU1308" i="2"/>
  <c r="BU1309" i="2"/>
  <c r="BU1310" i="2"/>
  <c r="BU1311" i="2"/>
  <c r="BU1312" i="2"/>
  <c r="BU1313" i="2"/>
  <c r="BU1314" i="2"/>
  <c r="BU1315" i="2"/>
  <c r="BU1316" i="2"/>
  <c r="BU1317" i="2"/>
  <c r="BU1318" i="2"/>
  <c r="BU1319" i="2"/>
  <c r="BU1320" i="2"/>
  <c r="BU1321" i="2"/>
  <c r="BU1322" i="2"/>
  <c r="BU1323" i="2"/>
  <c r="BU1324" i="2"/>
  <c r="BU1325" i="2"/>
  <c r="BU1326" i="2"/>
  <c r="BU1327" i="2"/>
  <c r="BU1328" i="2"/>
  <c r="BU1329" i="2"/>
  <c r="BU1330" i="2"/>
  <c r="BU1331" i="2"/>
  <c r="BU1332" i="2"/>
  <c r="BU1333" i="2"/>
  <c r="BU1334" i="2"/>
  <c r="BU1335" i="2"/>
  <c r="BU1336" i="2"/>
  <c r="BU1337" i="2"/>
  <c r="BU1338" i="2"/>
  <c r="BU1339" i="2"/>
  <c r="BU1340" i="2"/>
  <c r="BU1341" i="2"/>
  <c r="BU1342" i="2"/>
  <c r="BU1343" i="2"/>
  <c r="BU1344" i="2"/>
  <c r="BU1345" i="2"/>
  <c r="BU1346" i="2"/>
  <c r="BU1347" i="2"/>
  <c r="BU1348" i="2"/>
  <c r="BU1349" i="2"/>
  <c r="BU1350" i="2"/>
  <c r="BU1351" i="2"/>
  <c r="BU1352" i="2"/>
  <c r="BU1353" i="2"/>
  <c r="BU1354" i="2"/>
  <c r="BU1355" i="2"/>
  <c r="BU1356" i="2"/>
  <c r="BU1357" i="2"/>
  <c r="BU1358" i="2"/>
  <c r="BU1359" i="2"/>
  <c r="BU1360" i="2"/>
  <c r="BU1361" i="2"/>
  <c r="BU1362" i="2"/>
  <c r="BU1363" i="2"/>
  <c r="BU1364" i="2"/>
  <c r="BU1365" i="2"/>
  <c r="BU1366" i="2"/>
  <c r="BU1367" i="2"/>
  <c r="BU1368" i="2"/>
  <c r="BU1369" i="2"/>
  <c r="BU1370" i="2"/>
  <c r="BU1371" i="2"/>
  <c r="BU1372" i="2"/>
  <c r="BU1373" i="2"/>
  <c r="BU1374" i="2"/>
  <c r="BU1375" i="2"/>
  <c r="BU1376" i="2"/>
  <c r="BU1377" i="2"/>
  <c r="BU1378" i="2"/>
  <c r="BU1379" i="2"/>
  <c r="BU1380" i="2"/>
  <c r="BU1381" i="2"/>
  <c r="BU1382" i="2"/>
  <c r="BU1383" i="2"/>
  <c r="BU1384" i="2"/>
  <c r="BU1385" i="2"/>
  <c r="BU1386" i="2"/>
  <c r="BU1387" i="2"/>
  <c r="BU1388" i="2"/>
  <c r="BU1389" i="2"/>
  <c r="BU1390" i="2"/>
  <c r="BU1391" i="2"/>
  <c r="BU1392" i="2"/>
  <c r="BU1393" i="2"/>
  <c r="BU1394" i="2"/>
  <c r="BU1395" i="2"/>
  <c r="BU1396" i="2"/>
  <c r="BU1397" i="2"/>
  <c r="BU1398" i="2"/>
  <c r="BU1399" i="2"/>
  <c r="BU1400" i="2"/>
  <c r="BU1401" i="2"/>
  <c r="BU1402" i="2"/>
  <c r="BU1403" i="2"/>
  <c r="BU1404" i="2"/>
  <c r="BU1405" i="2"/>
  <c r="BU1406" i="2"/>
  <c r="BU1407" i="2"/>
  <c r="BU1408" i="2"/>
  <c r="BU1409" i="2"/>
  <c r="BU1410" i="2"/>
  <c r="BU1411" i="2"/>
  <c r="BU1412" i="2"/>
  <c r="BU1413" i="2"/>
  <c r="BU1414" i="2"/>
  <c r="BU1415" i="2"/>
  <c r="BU1416" i="2"/>
  <c r="BU1417" i="2"/>
  <c r="BU1418" i="2"/>
  <c r="BU1419" i="2"/>
  <c r="BU1420" i="2"/>
  <c r="BU1421" i="2"/>
  <c r="BU1422" i="2"/>
  <c r="BU1423" i="2"/>
  <c r="BU1424" i="2"/>
  <c r="BU1425" i="2"/>
  <c r="BU1426" i="2"/>
  <c r="BU1427" i="2"/>
  <c r="BU1428" i="2"/>
  <c r="BU1429" i="2"/>
  <c r="BU1430" i="2"/>
  <c r="BU1431" i="2"/>
  <c r="BU1432" i="2"/>
  <c r="BU1433" i="2"/>
  <c r="BU1434" i="2"/>
  <c r="BU1435" i="2"/>
  <c r="BU1436" i="2"/>
  <c r="BU1437" i="2"/>
  <c r="BU1438" i="2"/>
  <c r="BU1439" i="2"/>
  <c r="BU1440" i="2"/>
  <c r="BU1441" i="2"/>
  <c r="BU1442" i="2"/>
  <c r="BU1443" i="2"/>
  <c r="BU1444" i="2"/>
  <c r="BU1445" i="2"/>
  <c r="BU1446" i="2"/>
  <c r="BU1447" i="2"/>
  <c r="BU1448" i="2"/>
  <c r="BU1449" i="2"/>
  <c r="BU1450" i="2"/>
  <c r="BU1451" i="2"/>
  <c r="BU1452" i="2"/>
  <c r="BU1453" i="2"/>
  <c r="BU1454" i="2"/>
  <c r="BU1455" i="2"/>
  <c r="BU1456" i="2"/>
  <c r="BU1457" i="2"/>
  <c r="BU1458" i="2"/>
  <c r="BU1459" i="2"/>
  <c r="BU1460" i="2"/>
  <c r="BU1461" i="2"/>
  <c r="BU1462" i="2"/>
  <c r="BU1463" i="2"/>
  <c r="BU1464" i="2"/>
  <c r="BU1465" i="2"/>
  <c r="BU1466" i="2"/>
  <c r="BU1467" i="2"/>
  <c r="BU1468" i="2"/>
  <c r="BU1469" i="2"/>
  <c r="BU1470" i="2"/>
  <c r="BU1471" i="2"/>
  <c r="BU1472" i="2"/>
  <c r="BU1473" i="2"/>
  <c r="BU1474" i="2"/>
  <c r="BU1475" i="2"/>
  <c r="BU1476" i="2"/>
  <c r="BU1477" i="2"/>
  <c r="BU1478" i="2"/>
  <c r="BU1479" i="2"/>
  <c r="BU1480" i="2"/>
  <c r="BU1481" i="2"/>
  <c r="BU1482" i="2"/>
  <c r="BU1483" i="2"/>
  <c r="BU1484" i="2"/>
  <c r="BU1485" i="2"/>
  <c r="BU1486" i="2"/>
  <c r="BU1487" i="2"/>
  <c r="BU1488" i="2"/>
  <c r="BU1489" i="2"/>
  <c r="BU1490" i="2"/>
  <c r="BU1491" i="2"/>
  <c r="BU1492" i="2"/>
  <c r="BU1493" i="2"/>
  <c r="BU1494" i="2"/>
  <c r="BU1495" i="2"/>
  <c r="BU1496" i="2"/>
  <c r="BU1497" i="2"/>
  <c r="BU1498" i="2"/>
  <c r="BU1499" i="2"/>
  <c r="BU1500" i="2"/>
  <c r="BU1501" i="2"/>
  <c r="BU1502" i="2"/>
  <c r="BU1503" i="2"/>
  <c r="BU4" i="2"/>
  <c r="BE5" i="2"/>
  <c r="BE6" i="2"/>
  <c r="BE7" i="2"/>
  <c r="BE8" i="2"/>
  <c r="BE9" i="2"/>
  <c r="BE10" i="2"/>
  <c r="BE11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83" i="2"/>
  <c r="BE84" i="2"/>
  <c r="BE85" i="2"/>
  <c r="BE86" i="2"/>
  <c r="BE87" i="2"/>
  <c r="BE88" i="2"/>
  <c r="BE89" i="2"/>
  <c r="BE90" i="2"/>
  <c r="BE91" i="2"/>
  <c r="BE92" i="2"/>
  <c r="BE93" i="2"/>
  <c r="BE94" i="2"/>
  <c r="BE95" i="2"/>
  <c r="BE96" i="2"/>
  <c r="BE97" i="2"/>
  <c r="BE98" i="2"/>
  <c r="BE99" i="2"/>
  <c r="BE100" i="2"/>
  <c r="BE101" i="2"/>
  <c r="BE102" i="2"/>
  <c r="BE103" i="2"/>
  <c r="BE104" i="2"/>
  <c r="BE105" i="2"/>
  <c r="BE106" i="2"/>
  <c r="BE107" i="2"/>
  <c r="BE108" i="2"/>
  <c r="BE109" i="2"/>
  <c r="BE110" i="2"/>
  <c r="BE111" i="2"/>
  <c r="BE112" i="2"/>
  <c r="BE113" i="2"/>
  <c r="BE114" i="2"/>
  <c r="BE115" i="2"/>
  <c r="BE116" i="2"/>
  <c r="BE117" i="2"/>
  <c r="BE118" i="2"/>
  <c r="BE119" i="2"/>
  <c r="BE120" i="2"/>
  <c r="BE121" i="2"/>
  <c r="BE122" i="2"/>
  <c r="BE123" i="2"/>
  <c r="BE124" i="2"/>
  <c r="BE125" i="2"/>
  <c r="BE126" i="2"/>
  <c r="BE127" i="2"/>
  <c r="BE128" i="2"/>
  <c r="BE129" i="2"/>
  <c r="BE130" i="2"/>
  <c r="BE131" i="2"/>
  <c r="BE132" i="2"/>
  <c r="BE133" i="2"/>
  <c r="BE134" i="2"/>
  <c r="BE135" i="2"/>
  <c r="BE136" i="2"/>
  <c r="BE137" i="2"/>
  <c r="BE138" i="2"/>
  <c r="BE139" i="2"/>
  <c r="BE140" i="2"/>
  <c r="BE141" i="2"/>
  <c r="BE142" i="2"/>
  <c r="BE143" i="2"/>
  <c r="BE144" i="2"/>
  <c r="BE145" i="2"/>
  <c r="BE146" i="2"/>
  <c r="BE147" i="2"/>
  <c r="BE148" i="2"/>
  <c r="BE149" i="2"/>
  <c r="BE150" i="2"/>
  <c r="BE151" i="2"/>
  <c r="BE152" i="2"/>
  <c r="BE153" i="2"/>
  <c r="BE154" i="2"/>
  <c r="BE155" i="2"/>
  <c r="BE156" i="2"/>
  <c r="BE157" i="2"/>
  <c r="BE158" i="2"/>
  <c r="BE159" i="2"/>
  <c r="BE160" i="2"/>
  <c r="BE161" i="2"/>
  <c r="BE162" i="2"/>
  <c r="BE163" i="2"/>
  <c r="BE164" i="2"/>
  <c r="BE165" i="2"/>
  <c r="BE166" i="2"/>
  <c r="BE167" i="2"/>
  <c r="BE168" i="2"/>
  <c r="BE169" i="2"/>
  <c r="BE170" i="2"/>
  <c r="BE171" i="2"/>
  <c r="BE172" i="2"/>
  <c r="BE173" i="2"/>
  <c r="BE174" i="2"/>
  <c r="BE175" i="2"/>
  <c r="BE176" i="2"/>
  <c r="BE177" i="2"/>
  <c r="BE178" i="2"/>
  <c r="BE179" i="2"/>
  <c r="BE180" i="2"/>
  <c r="BE181" i="2"/>
  <c r="BE182" i="2"/>
  <c r="BE183" i="2"/>
  <c r="BE184" i="2"/>
  <c r="BE185" i="2"/>
  <c r="BE186" i="2"/>
  <c r="BE187" i="2"/>
  <c r="BE188" i="2"/>
  <c r="BE189" i="2"/>
  <c r="BE190" i="2"/>
  <c r="BE191" i="2"/>
  <c r="BE192" i="2"/>
  <c r="BE193" i="2"/>
  <c r="BE194" i="2"/>
  <c r="BE195" i="2"/>
  <c r="BE196" i="2"/>
  <c r="BE197" i="2"/>
  <c r="BE198" i="2"/>
  <c r="BE199" i="2"/>
  <c r="BE200" i="2"/>
  <c r="BE201" i="2"/>
  <c r="BE202" i="2"/>
  <c r="BE203" i="2"/>
  <c r="BE204" i="2"/>
  <c r="BE205" i="2"/>
  <c r="BE206" i="2"/>
  <c r="BE207" i="2"/>
  <c r="BE208" i="2"/>
  <c r="BE209" i="2"/>
  <c r="BE210" i="2"/>
  <c r="BE211" i="2"/>
  <c r="BE212" i="2"/>
  <c r="BE213" i="2"/>
  <c r="BE214" i="2"/>
  <c r="BE215" i="2"/>
  <c r="BE216" i="2"/>
  <c r="BE217" i="2"/>
  <c r="BE218" i="2"/>
  <c r="BE219" i="2"/>
  <c r="BE220" i="2"/>
  <c r="BE221" i="2"/>
  <c r="BE222" i="2"/>
  <c r="BE223" i="2"/>
  <c r="BE224" i="2"/>
  <c r="BE225" i="2"/>
  <c r="BE226" i="2"/>
  <c r="BE227" i="2"/>
  <c r="BE228" i="2"/>
  <c r="BE229" i="2"/>
  <c r="BE230" i="2"/>
  <c r="BE231" i="2"/>
  <c r="BE232" i="2"/>
  <c r="BE233" i="2"/>
  <c r="BE234" i="2"/>
  <c r="BE235" i="2"/>
  <c r="BE236" i="2"/>
  <c r="BE237" i="2"/>
  <c r="BE238" i="2"/>
  <c r="BE239" i="2"/>
  <c r="BE240" i="2"/>
  <c r="BE241" i="2"/>
  <c r="BE242" i="2"/>
  <c r="BE243" i="2"/>
  <c r="BE244" i="2"/>
  <c r="BE245" i="2"/>
  <c r="BE246" i="2"/>
  <c r="BE247" i="2"/>
  <c r="BE248" i="2"/>
  <c r="BE249" i="2"/>
  <c r="BE250" i="2"/>
  <c r="BE251" i="2"/>
  <c r="BE252" i="2"/>
  <c r="BE253" i="2"/>
  <c r="BE254" i="2"/>
  <c r="BE255" i="2"/>
  <c r="BE256" i="2"/>
  <c r="BE257" i="2"/>
  <c r="BE258" i="2"/>
  <c r="BE259" i="2"/>
  <c r="BE260" i="2"/>
  <c r="BE261" i="2"/>
  <c r="BE262" i="2"/>
  <c r="BE263" i="2"/>
  <c r="BE264" i="2"/>
  <c r="BE265" i="2"/>
  <c r="BE266" i="2"/>
  <c r="BE267" i="2"/>
  <c r="BE268" i="2"/>
  <c r="BE269" i="2"/>
  <c r="BE270" i="2"/>
  <c r="BE271" i="2"/>
  <c r="BE272" i="2"/>
  <c r="BE273" i="2"/>
  <c r="BE274" i="2"/>
  <c r="BE275" i="2"/>
  <c r="BE276" i="2"/>
  <c r="BE277" i="2"/>
  <c r="BE278" i="2"/>
  <c r="BE279" i="2"/>
  <c r="BE280" i="2"/>
  <c r="BE281" i="2"/>
  <c r="BE282" i="2"/>
  <c r="BE283" i="2"/>
  <c r="BE284" i="2"/>
  <c r="BE285" i="2"/>
  <c r="BE286" i="2"/>
  <c r="BE287" i="2"/>
  <c r="BE288" i="2"/>
  <c r="BE289" i="2"/>
  <c r="BE290" i="2"/>
  <c r="BE291" i="2"/>
  <c r="BE292" i="2"/>
  <c r="BE293" i="2"/>
  <c r="BE294" i="2"/>
  <c r="BE295" i="2"/>
  <c r="BE296" i="2"/>
  <c r="BE297" i="2"/>
  <c r="BE298" i="2"/>
  <c r="BE299" i="2"/>
  <c r="BE300" i="2"/>
  <c r="BE301" i="2"/>
  <c r="BE302" i="2"/>
  <c r="BE303" i="2"/>
  <c r="BE304" i="2"/>
  <c r="BE305" i="2"/>
  <c r="BE306" i="2"/>
  <c r="BE307" i="2"/>
  <c r="BE308" i="2"/>
  <c r="BE309" i="2"/>
  <c r="BE310" i="2"/>
  <c r="BE311" i="2"/>
  <c r="BE312" i="2"/>
  <c r="BE313" i="2"/>
  <c r="BE314" i="2"/>
  <c r="BE315" i="2"/>
  <c r="BE316" i="2"/>
  <c r="BE317" i="2"/>
  <c r="BE318" i="2"/>
  <c r="BE319" i="2"/>
  <c r="BE320" i="2"/>
  <c r="BE321" i="2"/>
  <c r="BE322" i="2"/>
  <c r="BE323" i="2"/>
  <c r="BE324" i="2"/>
  <c r="BE325" i="2"/>
  <c r="BE326" i="2"/>
  <c r="BE327" i="2"/>
  <c r="BE328" i="2"/>
  <c r="BE329" i="2"/>
  <c r="BE330" i="2"/>
  <c r="BE331" i="2"/>
  <c r="BE332" i="2"/>
  <c r="BE333" i="2"/>
  <c r="BE334" i="2"/>
  <c r="BE335" i="2"/>
  <c r="BE336" i="2"/>
  <c r="BE337" i="2"/>
  <c r="BE338" i="2"/>
  <c r="BE339" i="2"/>
  <c r="BE340" i="2"/>
  <c r="BE341" i="2"/>
  <c r="BE342" i="2"/>
  <c r="BE343" i="2"/>
  <c r="BE344" i="2"/>
  <c r="BE345" i="2"/>
  <c r="BE346" i="2"/>
  <c r="BE347" i="2"/>
  <c r="BE348" i="2"/>
  <c r="BE349" i="2"/>
  <c r="BE350" i="2"/>
  <c r="BE351" i="2"/>
  <c r="BE352" i="2"/>
  <c r="BE353" i="2"/>
  <c r="BE354" i="2"/>
  <c r="BE355" i="2"/>
  <c r="BE356" i="2"/>
  <c r="BE357" i="2"/>
  <c r="BE358" i="2"/>
  <c r="BE359" i="2"/>
  <c r="BE360" i="2"/>
  <c r="BE361" i="2"/>
  <c r="BE362" i="2"/>
  <c r="BE363" i="2"/>
  <c r="BE364" i="2"/>
  <c r="BE365" i="2"/>
  <c r="BE366" i="2"/>
  <c r="BE367" i="2"/>
  <c r="BE368" i="2"/>
  <c r="BE369" i="2"/>
  <c r="BE370" i="2"/>
  <c r="BE371" i="2"/>
  <c r="BE372" i="2"/>
  <c r="BE373" i="2"/>
  <c r="BE374" i="2"/>
  <c r="BE375" i="2"/>
  <c r="BE376" i="2"/>
  <c r="BE377" i="2"/>
  <c r="BE378" i="2"/>
  <c r="BE379" i="2"/>
  <c r="BE380" i="2"/>
  <c r="BE381" i="2"/>
  <c r="BE382" i="2"/>
  <c r="BE383" i="2"/>
  <c r="BE384" i="2"/>
  <c r="BE385" i="2"/>
  <c r="BE386" i="2"/>
  <c r="BE387" i="2"/>
  <c r="BE388" i="2"/>
  <c r="BE389" i="2"/>
  <c r="BE390" i="2"/>
  <c r="BE391" i="2"/>
  <c r="BE392" i="2"/>
  <c r="BE393" i="2"/>
  <c r="BE394" i="2"/>
  <c r="BE395" i="2"/>
  <c r="BE396" i="2"/>
  <c r="BE397" i="2"/>
  <c r="BE398" i="2"/>
  <c r="BE399" i="2"/>
  <c r="BE400" i="2"/>
  <c r="BE401" i="2"/>
  <c r="BE402" i="2"/>
  <c r="BE403" i="2"/>
  <c r="BE404" i="2"/>
  <c r="BE405" i="2"/>
  <c r="BE406" i="2"/>
  <c r="BE407" i="2"/>
  <c r="BE408" i="2"/>
  <c r="BE409" i="2"/>
  <c r="BE410" i="2"/>
  <c r="BE411" i="2"/>
  <c r="BE412" i="2"/>
  <c r="BE413" i="2"/>
  <c r="BE414" i="2"/>
  <c r="BE415" i="2"/>
  <c r="BE416" i="2"/>
  <c r="BE417" i="2"/>
  <c r="BE418" i="2"/>
  <c r="BE419" i="2"/>
  <c r="BE420" i="2"/>
  <c r="BE421" i="2"/>
  <c r="BE422" i="2"/>
  <c r="BE423" i="2"/>
  <c r="BE424" i="2"/>
  <c r="BE425" i="2"/>
  <c r="BE426" i="2"/>
  <c r="BE427" i="2"/>
  <c r="BE428" i="2"/>
  <c r="BE429" i="2"/>
  <c r="BE430" i="2"/>
  <c r="BE431" i="2"/>
  <c r="BE432" i="2"/>
  <c r="BE433" i="2"/>
  <c r="BE434" i="2"/>
  <c r="BE435" i="2"/>
  <c r="BE436" i="2"/>
  <c r="BE437" i="2"/>
  <c r="BE438" i="2"/>
  <c r="BE439" i="2"/>
  <c r="BE440" i="2"/>
  <c r="BE441" i="2"/>
  <c r="BE442" i="2"/>
  <c r="BE443" i="2"/>
  <c r="BE444" i="2"/>
  <c r="BE445" i="2"/>
  <c r="BE446" i="2"/>
  <c r="BE447" i="2"/>
  <c r="BE448" i="2"/>
  <c r="BE449" i="2"/>
  <c r="BE450" i="2"/>
  <c r="BE451" i="2"/>
  <c r="BE452" i="2"/>
  <c r="BE453" i="2"/>
  <c r="BE454" i="2"/>
  <c r="BE455" i="2"/>
  <c r="BE456" i="2"/>
  <c r="BE457" i="2"/>
  <c r="BE458" i="2"/>
  <c r="BE459" i="2"/>
  <c r="BE460" i="2"/>
  <c r="BE461" i="2"/>
  <c r="BE462" i="2"/>
  <c r="BE463" i="2"/>
  <c r="BE464" i="2"/>
  <c r="BE465" i="2"/>
  <c r="BE466" i="2"/>
  <c r="BE467" i="2"/>
  <c r="BE468" i="2"/>
  <c r="BE469" i="2"/>
  <c r="BE470" i="2"/>
  <c r="BE471" i="2"/>
  <c r="BE472" i="2"/>
  <c r="BE473" i="2"/>
  <c r="BE474" i="2"/>
  <c r="BE475" i="2"/>
  <c r="BE476" i="2"/>
  <c r="BE477" i="2"/>
  <c r="BE478" i="2"/>
  <c r="BE479" i="2"/>
  <c r="BE480" i="2"/>
  <c r="BE481" i="2"/>
  <c r="BE482" i="2"/>
  <c r="BE483" i="2"/>
  <c r="BE484" i="2"/>
  <c r="BE485" i="2"/>
  <c r="BE486" i="2"/>
  <c r="BE487" i="2"/>
  <c r="BE488" i="2"/>
  <c r="BE489" i="2"/>
  <c r="BE490" i="2"/>
  <c r="BE491" i="2"/>
  <c r="BE492" i="2"/>
  <c r="BE493" i="2"/>
  <c r="BE494" i="2"/>
  <c r="BE495" i="2"/>
  <c r="BE496" i="2"/>
  <c r="BE497" i="2"/>
  <c r="BE498" i="2"/>
  <c r="BE499" i="2"/>
  <c r="BE500" i="2"/>
  <c r="BE501" i="2"/>
  <c r="BE502" i="2"/>
  <c r="BE503" i="2"/>
  <c r="BE504" i="2"/>
  <c r="BE505" i="2"/>
  <c r="BE506" i="2"/>
  <c r="BE507" i="2"/>
  <c r="BE508" i="2"/>
  <c r="BE509" i="2"/>
  <c r="BE510" i="2"/>
  <c r="BE511" i="2"/>
  <c r="BE512" i="2"/>
  <c r="BE513" i="2"/>
  <c r="BE514" i="2"/>
  <c r="BE515" i="2"/>
  <c r="BE516" i="2"/>
  <c r="BE517" i="2"/>
  <c r="BE518" i="2"/>
  <c r="BE519" i="2"/>
  <c r="BE520" i="2"/>
  <c r="BE521" i="2"/>
  <c r="BE522" i="2"/>
  <c r="BE523" i="2"/>
  <c r="BE524" i="2"/>
  <c r="BE525" i="2"/>
  <c r="BE526" i="2"/>
  <c r="BE527" i="2"/>
  <c r="BE528" i="2"/>
  <c r="BE529" i="2"/>
  <c r="BE530" i="2"/>
  <c r="BE531" i="2"/>
  <c r="BE532" i="2"/>
  <c r="BE533" i="2"/>
  <c r="BE534" i="2"/>
  <c r="BE535" i="2"/>
  <c r="BE536" i="2"/>
  <c r="BE537" i="2"/>
  <c r="BE538" i="2"/>
  <c r="BE539" i="2"/>
  <c r="BE540" i="2"/>
  <c r="BE541" i="2"/>
  <c r="BE542" i="2"/>
  <c r="BE543" i="2"/>
  <c r="BE544" i="2"/>
  <c r="BE545" i="2"/>
  <c r="BE546" i="2"/>
  <c r="BE547" i="2"/>
  <c r="BE548" i="2"/>
  <c r="BE549" i="2"/>
  <c r="BE550" i="2"/>
  <c r="BE551" i="2"/>
  <c r="BE552" i="2"/>
  <c r="BE553" i="2"/>
  <c r="BE554" i="2"/>
  <c r="BE555" i="2"/>
  <c r="BE556" i="2"/>
  <c r="BE557" i="2"/>
  <c r="BE558" i="2"/>
  <c r="BE559" i="2"/>
  <c r="BE560" i="2"/>
  <c r="BE561" i="2"/>
  <c r="BE562" i="2"/>
  <c r="BE563" i="2"/>
  <c r="BE564" i="2"/>
  <c r="BE565" i="2"/>
  <c r="BE566" i="2"/>
  <c r="BE567" i="2"/>
  <c r="BE568" i="2"/>
  <c r="BE569" i="2"/>
  <c r="BE570" i="2"/>
  <c r="BE571" i="2"/>
  <c r="BE572" i="2"/>
  <c r="BE573" i="2"/>
  <c r="BE574" i="2"/>
  <c r="BE575" i="2"/>
  <c r="BE576" i="2"/>
  <c r="BE577" i="2"/>
  <c r="BE578" i="2"/>
  <c r="BE579" i="2"/>
  <c r="BE580" i="2"/>
  <c r="BE581" i="2"/>
  <c r="BE582" i="2"/>
  <c r="BE583" i="2"/>
  <c r="BE584" i="2"/>
  <c r="BE585" i="2"/>
  <c r="BE586" i="2"/>
  <c r="BE587" i="2"/>
  <c r="BE588" i="2"/>
  <c r="BE589" i="2"/>
  <c r="BE590" i="2"/>
  <c r="BE591" i="2"/>
  <c r="BE592" i="2"/>
  <c r="BE593" i="2"/>
  <c r="BE594" i="2"/>
  <c r="BE595" i="2"/>
  <c r="BE596" i="2"/>
  <c r="BE597" i="2"/>
  <c r="BE598" i="2"/>
  <c r="BE599" i="2"/>
  <c r="BE600" i="2"/>
  <c r="BE601" i="2"/>
  <c r="BE602" i="2"/>
  <c r="BE603" i="2"/>
  <c r="BE604" i="2"/>
  <c r="BE605" i="2"/>
  <c r="BE606" i="2"/>
  <c r="BE607" i="2"/>
  <c r="BE608" i="2"/>
  <c r="BE609" i="2"/>
  <c r="BE610" i="2"/>
  <c r="BE611" i="2"/>
  <c r="BE612" i="2"/>
  <c r="BE613" i="2"/>
  <c r="BE614" i="2"/>
  <c r="BE615" i="2"/>
  <c r="BE616" i="2"/>
  <c r="BE617" i="2"/>
  <c r="BE618" i="2"/>
  <c r="BE619" i="2"/>
  <c r="BE620" i="2"/>
  <c r="BE621" i="2"/>
  <c r="BE622" i="2"/>
  <c r="BE623" i="2"/>
  <c r="BE624" i="2"/>
  <c r="BE625" i="2"/>
  <c r="BE626" i="2"/>
  <c r="BE627" i="2"/>
  <c r="BE628" i="2"/>
  <c r="BE629" i="2"/>
  <c r="BE630" i="2"/>
  <c r="BE631" i="2"/>
  <c r="BE632" i="2"/>
  <c r="BE633" i="2"/>
  <c r="BE634" i="2"/>
  <c r="BE635" i="2"/>
  <c r="BE636" i="2"/>
  <c r="BE637" i="2"/>
  <c r="BE638" i="2"/>
  <c r="BE639" i="2"/>
  <c r="BE640" i="2"/>
  <c r="BE641" i="2"/>
  <c r="BE642" i="2"/>
  <c r="BE643" i="2"/>
  <c r="BE644" i="2"/>
  <c r="BE645" i="2"/>
  <c r="BE646" i="2"/>
  <c r="BE647" i="2"/>
  <c r="BE648" i="2"/>
  <c r="BE649" i="2"/>
  <c r="BE650" i="2"/>
  <c r="BE651" i="2"/>
  <c r="BE652" i="2"/>
  <c r="BE653" i="2"/>
  <c r="BE654" i="2"/>
  <c r="BE655" i="2"/>
  <c r="BE656" i="2"/>
  <c r="BE657" i="2"/>
  <c r="BE658" i="2"/>
  <c r="BE659" i="2"/>
  <c r="BE660" i="2"/>
  <c r="BE661" i="2"/>
  <c r="BE662" i="2"/>
  <c r="BE663" i="2"/>
  <c r="BE664" i="2"/>
  <c r="BE665" i="2"/>
  <c r="BE666" i="2"/>
  <c r="BE667" i="2"/>
  <c r="BE668" i="2"/>
  <c r="BE669" i="2"/>
  <c r="BE670" i="2"/>
  <c r="BE671" i="2"/>
  <c r="BE672" i="2"/>
  <c r="BE673" i="2"/>
  <c r="BE674" i="2"/>
  <c r="BE675" i="2"/>
  <c r="BE676" i="2"/>
  <c r="BE677" i="2"/>
  <c r="BE678" i="2"/>
  <c r="BE679" i="2"/>
  <c r="BE680" i="2"/>
  <c r="BE681" i="2"/>
  <c r="BE682" i="2"/>
  <c r="BE683" i="2"/>
  <c r="BE684" i="2"/>
  <c r="BE685" i="2"/>
  <c r="BE686" i="2"/>
  <c r="BE687" i="2"/>
  <c r="BE688" i="2"/>
  <c r="BE689" i="2"/>
  <c r="BE690" i="2"/>
  <c r="BE691" i="2"/>
  <c r="BE692" i="2"/>
  <c r="BE693" i="2"/>
  <c r="BE694" i="2"/>
  <c r="BE695" i="2"/>
  <c r="BE696" i="2"/>
  <c r="BE697" i="2"/>
  <c r="BE698" i="2"/>
  <c r="BE699" i="2"/>
  <c r="BE700" i="2"/>
  <c r="BE701" i="2"/>
  <c r="BE702" i="2"/>
  <c r="BE703" i="2"/>
  <c r="BE704" i="2"/>
  <c r="BE705" i="2"/>
  <c r="BE706" i="2"/>
  <c r="BE707" i="2"/>
  <c r="BE708" i="2"/>
  <c r="BE709" i="2"/>
  <c r="BE710" i="2"/>
  <c r="BE711" i="2"/>
  <c r="BE712" i="2"/>
  <c r="BE713" i="2"/>
  <c r="BE714" i="2"/>
  <c r="BE715" i="2"/>
  <c r="BE716" i="2"/>
  <c r="BE717" i="2"/>
  <c r="BE718" i="2"/>
  <c r="BE719" i="2"/>
  <c r="BE720" i="2"/>
  <c r="BE721" i="2"/>
  <c r="BE722" i="2"/>
  <c r="BE723" i="2"/>
  <c r="BE724" i="2"/>
  <c r="BE725" i="2"/>
  <c r="BE726" i="2"/>
  <c r="BE727" i="2"/>
  <c r="BE728" i="2"/>
  <c r="BE729" i="2"/>
  <c r="BE730" i="2"/>
  <c r="BE731" i="2"/>
  <c r="BE732" i="2"/>
  <c r="BE733" i="2"/>
  <c r="BE734" i="2"/>
  <c r="BE735" i="2"/>
  <c r="BE736" i="2"/>
  <c r="BE737" i="2"/>
  <c r="BE738" i="2"/>
  <c r="BE739" i="2"/>
  <c r="BE740" i="2"/>
  <c r="BE741" i="2"/>
  <c r="BE742" i="2"/>
  <c r="BE743" i="2"/>
  <c r="BE744" i="2"/>
  <c r="BE745" i="2"/>
  <c r="BE746" i="2"/>
  <c r="BE747" i="2"/>
  <c r="BE748" i="2"/>
  <c r="BE749" i="2"/>
  <c r="BE750" i="2"/>
  <c r="BE751" i="2"/>
  <c r="BE752" i="2"/>
  <c r="BE753" i="2"/>
  <c r="BE754" i="2"/>
  <c r="BE755" i="2"/>
  <c r="BE756" i="2"/>
  <c r="BE757" i="2"/>
  <c r="BE758" i="2"/>
  <c r="BE759" i="2"/>
  <c r="BE760" i="2"/>
  <c r="BE761" i="2"/>
  <c r="BE762" i="2"/>
  <c r="BE763" i="2"/>
  <c r="BE764" i="2"/>
  <c r="BE765" i="2"/>
  <c r="BE766" i="2"/>
  <c r="BE767" i="2"/>
  <c r="BE768" i="2"/>
  <c r="BE769" i="2"/>
  <c r="BE770" i="2"/>
  <c r="BE771" i="2"/>
  <c r="BE772" i="2"/>
  <c r="BE773" i="2"/>
  <c r="BE774" i="2"/>
  <c r="BE775" i="2"/>
  <c r="BE776" i="2"/>
  <c r="BE777" i="2"/>
  <c r="BE778" i="2"/>
  <c r="BE779" i="2"/>
  <c r="BE780" i="2"/>
  <c r="BE781" i="2"/>
  <c r="BE782" i="2"/>
  <c r="BE783" i="2"/>
  <c r="BE784" i="2"/>
  <c r="BE785" i="2"/>
  <c r="BE786" i="2"/>
  <c r="BE787" i="2"/>
  <c r="BE788" i="2"/>
  <c r="BE789" i="2"/>
  <c r="BE790" i="2"/>
  <c r="BE791" i="2"/>
  <c r="BE792" i="2"/>
  <c r="BE793" i="2"/>
  <c r="BE794" i="2"/>
  <c r="BE795" i="2"/>
  <c r="BE796" i="2"/>
  <c r="BE797" i="2"/>
  <c r="BE798" i="2"/>
  <c r="BE799" i="2"/>
  <c r="BE800" i="2"/>
  <c r="BE801" i="2"/>
  <c r="BE802" i="2"/>
  <c r="BE803" i="2"/>
  <c r="BE804" i="2"/>
  <c r="BE805" i="2"/>
  <c r="BE806" i="2"/>
  <c r="BE807" i="2"/>
  <c r="BE808" i="2"/>
  <c r="BE809" i="2"/>
  <c r="BE810" i="2"/>
  <c r="BE811" i="2"/>
  <c r="BE812" i="2"/>
  <c r="BE813" i="2"/>
  <c r="BE814" i="2"/>
  <c r="BE815" i="2"/>
  <c r="BE816" i="2"/>
  <c r="BE817" i="2"/>
  <c r="BE818" i="2"/>
  <c r="BE819" i="2"/>
  <c r="BE820" i="2"/>
  <c r="BE821" i="2"/>
  <c r="BE822" i="2"/>
  <c r="BE823" i="2"/>
  <c r="BE824" i="2"/>
  <c r="BE825" i="2"/>
  <c r="BE826" i="2"/>
  <c r="BE827" i="2"/>
  <c r="BE828" i="2"/>
  <c r="BE829" i="2"/>
  <c r="BE830" i="2"/>
  <c r="BE831" i="2"/>
  <c r="BE832" i="2"/>
  <c r="BE833" i="2"/>
  <c r="BE834" i="2"/>
  <c r="BE835" i="2"/>
  <c r="BE836" i="2"/>
  <c r="BE837" i="2"/>
  <c r="BE838" i="2"/>
  <c r="BE839" i="2"/>
  <c r="BE840" i="2"/>
  <c r="BE841" i="2"/>
  <c r="BE842" i="2"/>
  <c r="BE843" i="2"/>
  <c r="BE844" i="2"/>
  <c r="BE845" i="2"/>
  <c r="BE846" i="2"/>
  <c r="BE847" i="2"/>
  <c r="BE848" i="2"/>
  <c r="BE849" i="2"/>
  <c r="BE850" i="2"/>
  <c r="BE851" i="2"/>
  <c r="BE852" i="2"/>
  <c r="BE853" i="2"/>
  <c r="BE854" i="2"/>
  <c r="BE855" i="2"/>
  <c r="BE856" i="2"/>
  <c r="BE857" i="2"/>
  <c r="BE858" i="2"/>
  <c r="BE859" i="2"/>
  <c r="BE860" i="2"/>
  <c r="BE861" i="2"/>
  <c r="BE862" i="2"/>
  <c r="BE863" i="2"/>
  <c r="BE864" i="2"/>
  <c r="BE865" i="2"/>
  <c r="BE866" i="2"/>
  <c r="BE867" i="2"/>
  <c r="BE868" i="2"/>
  <c r="BE869" i="2"/>
  <c r="BE870" i="2"/>
  <c r="BE871" i="2"/>
  <c r="BE872" i="2"/>
  <c r="BE873" i="2"/>
  <c r="BE874" i="2"/>
  <c r="BE875" i="2"/>
  <c r="BE876" i="2"/>
  <c r="BE877" i="2"/>
  <c r="BE878" i="2"/>
  <c r="BE879" i="2"/>
  <c r="BE880" i="2"/>
  <c r="BE881" i="2"/>
  <c r="BE882" i="2"/>
  <c r="BE883" i="2"/>
  <c r="BE884" i="2"/>
  <c r="BE885" i="2"/>
  <c r="BE886" i="2"/>
  <c r="BE887" i="2"/>
  <c r="BE888" i="2"/>
  <c r="BE889" i="2"/>
  <c r="BE890" i="2"/>
  <c r="BE891" i="2"/>
  <c r="BE892" i="2"/>
  <c r="BE893" i="2"/>
  <c r="BE894" i="2"/>
  <c r="BE895" i="2"/>
  <c r="BE896" i="2"/>
  <c r="BE897" i="2"/>
  <c r="BE898" i="2"/>
  <c r="BE899" i="2"/>
  <c r="BE900" i="2"/>
  <c r="BE901" i="2"/>
  <c r="BE902" i="2"/>
  <c r="BE903" i="2"/>
  <c r="BE904" i="2"/>
  <c r="BE905" i="2"/>
  <c r="BE906" i="2"/>
  <c r="BE907" i="2"/>
  <c r="BE908" i="2"/>
  <c r="BE909" i="2"/>
  <c r="BE910" i="2"/>
  <c r="BE911" i="2"/>
  <c r="BE912" i="2"/>
  <c r="BE913" i="2"/>
  <c r="BE914" i="2"/>
  <c r="BE915" i="2"/>
  <c r="BE916" i="2"/>
  <c r="BE917" i="2"/>
  <c r="BE918" i="2"/>
  <c r="BE919" i="2"/>
  <c r="BE920" i="2"/>
  <c r="BE921" i="2"/>
  <c r="BE922" i="2"/>
  <c r="BE923" i="2"/>
  <c r="BE924" i="2"/>
  <c r="BE925" i="2"/>
  <c r="BE926" i="2"/>
  <c r="BE927" i="2"/>
  <c r="BE928" i="2"/>
  <c r="BE929" i="2"/>
  <c r="BE930" i="2"/>
  <c r="BE931" i="2"/>
  <c r="BE932" i="2"/>
  <c r="BE933" i="2"/>
  <c r="BE934" i="2"/>
  <c r="BE935" i="2"/>
  <c r="BE936" i="2"/>
  <c r="BE937" i="2"/>
  <c r="BE938" i="2"/>
  <c r="BE939" i="2"/>
  <c r="BE940" i="2"/>
  <c r="BE941" i="2"/>
  <c r="BE942" i="2"/>
  <c r="BE943" i="2"/>
  <c r="BE944" i="2"/>
  <c r="BE945" i="2"/>
  <c r="BE946" i="2"/>
  <c r="BE947" i="2"/>
  <c r="BE948" i="2"/>
  <c r="BE949" i="2"/>
  <c r="BE950" i="2"/>
  <c r="BE951" i="2"/>
  <c r="BE952" i="2"/>
  <c r="BE953" i="2"/>
  <c r="BE954" i="2"/>
  <c r="BE955" i="2"/>
  <c r="BE956" i="2"/>
  <c r="BE957" i="2"/>
  <c r="BE958" i="2"/>
  <c r="BE959" i="2"/>
  <c r="BE960" i="2"/>
  <c r="BE961" i="2"/>
  <c r="BE962" i="2"/>
  <c r="BE963" i="2"/>
  <c r="BE964" i="2"/>
  <c r="BE965" i="2"/>
  <c r="BE966" i="2"/>
  <c r="BE967" i="2"/>
  <c r="BE968" i="2"/>
  <c r="BE969" i="2"/>
  <c r="BE970" i="2"/>
  <c r="BE971" i="2"/>
  <c r="BE972" i="2"/>
  <c r="BE973" i="2"/>
  <c r="BE974" i="2"/>
  <c r="BE975" i="2"/>
  <c r="BE976" i="2"/>
  <c r="BE977" i="2"/>
  <c r="BE978" i="2"/>
  <c r="BE979" i="2"/>
  <c r="BE980" i="2"/>
  <c r="BE981" i="2"/>
  <c r="BE982" i="2"/>
  <c r="BE983" i="2"/>
  <c r="BE984" i="2"/>
  <c r="BE985" i="2"/>
  <c r="BE986" i="2"/>
  <c r="BE987" i="2"/>
  <c r="BE988" i="2"/>
  <c r="BE989" i="2"/>
  <c r="BE990" i="2"/>
  <c r="BE991" i="2"/>
  <c r="BE992" i="2"/>
  <c r="BE993" i="2"/>
  <c r="BE994" i="2"/>
  <c r="BE995" i="2"/>
  <c r="BE996" i="2"/>
  <c r="BE997" i="2"/>
  <c r="BE998" i="2"/>
  <c r="BE999" i="2"/>
  <c r="BE1000" i="2"/>
  <c r="BE1001" i="2"/>
  <c r="BE1002" i="2"/>
  <c r="BE1003" i="2"/>
  <c r="BE1004" i="2"/>
  <c r="BE1005" i="2"/>
  <c r="BE1006" i="2"/>
  <c r="BE1007" i="2"/>
  <c r="BE1008" i="2"/>
  <c r="BE1009" i="2"/>
  <c r="BE1010" i="2"/>
  <c r="BE1011" i="2"/>
  <c r="BE1012" i="2"/>
  <c r="BE1013" i="2"/>
  <c r="BE1014" i="2"/>
  <c r="BE1015" i="2"/>
  <c r="BE1016" i="2"/>
  <c r="BE1017" i="2"/>
  <c r="BE1018" i="2"/>
  <c r="BE1019" i="2"/>
  <c r="BE1020" i="2"/>
  <c r="BE1021" i="2"/>
  <c r="BE1022" i="2"/>
  <c r="BE1023" i="2"/>
  <c r="BE1024" i="2"/>
  <c r="BE1025" i="2"/>
  <c r="BE1026" i="2"/>
  <c r="BE1027" i="2"/>
  <c r="BE1028" i="2"/>
  <c r="BE1029" i="2"/>
  <c r="BE1030" i="2"/>
  <c r="BE1031" i="2"/>
  <c r="BE1032" i="2"/>
  <c r="BE1033" i="2"/>
  <c r="BE1034" i="2"/>
  <c r="BE1035" i="2"/>
  <c r="BE1036" i="2"/>
  <c r="BE1037" i="2"/>
  <c r="BE1038" i="2"/>
  <c r="BE1039" i="2"/>
  <c r="BE1040" i="2"/>
  <c r="BE1041" i="2"/>
  <c r="BE1042" i="2"/>
  <c r="BE1043" i="2"/>
  <c r="BE1044" i="2"/>
  <c r="BE1045" i="2"/>
  <c r="BE1046" i="2"/>
  <c r="BE1047" i="2"/>
  <c r="BE1048" i="2"/>
  <c r="BE1049" i="2"/>
  <c r="BE1050" i="2"/>
  <c r="BE1051" i="2"/>
  <c r="BE1052" i="2"/>
  <c r="BE1053" i="2"/>
  <c r="BE1054" i="2"/>
  <c r="BE1055" i="2"/>
  <c r="BE1056" i="2"/>
  <c r="BE1057" i="2"/>
  <c r="BE1058" i="2"/>
  <c r="BE1059" i="2"/>
  <c r="BE1060" i="2"/>
  <c r="BE1061" i="2"/>
  <c r="BE1062" i="2"/>
  <c r="BE1063" i="2"/>
  <c r="BE1064" i="2"/>
  <c r="BE1065" i="2"/>
  <c r="BE1066" i="2"/>
  <c r="BE1067" i="2"/>
  <c r="BE1068" i="2"/>
  <c r="BE1069" i="2"/>
  <c r="BE1070" i="2"/>
  <c r="BE1071" i="2"/>
  <c r="BE1072" i="2"/>
  <c r="BE1073" i="2"/>
  <c r="BE1074" i="2"/>
  <c r="BE1075" i="2"/>
  <c r="BE1076" i="2"/>
  <c r="BE1077" i="2"/>
  <c r="BE1078" i="2"/>
  <c r="BE1079" i="2"/>
  <c r="BE1080" i="2"/>
  <c r="BE1081" i="2"/>
  <c r="BE1082" i="2"/>
  <c r="BE1083" i="2"/>
  <c r="BE1084" i="2"/>
  <c r="BE1085" i="2"/>
  <c r="BE1086" i="2"/>
  <c r="BE1087" i="2"/>
  <c r="BE1088" i="2"/>
  <c r="BE1089" i="2"/>
  <c r="BE1090" i="2"/>
  <c r="BE1091" i="2"/>
  <c r="BE1092" i="2"/>
  <c r="BE1093" i="2"/>
  <c r="BE1094" i="2"/>
  <c r="BE1095" i="2"/>
  <c r="BE1096" i="2"/>
  <c r="BE1097" i="2"/>
  <c r="BE1098" i="2"/>
  <c r="BE1099" i="2"/>
  <c r="BE1100" i="2"/>
  <c r="BE1101" i="2"/>
  <c r="BE1102" i="2"/>
  <c r="BE1103" i="2"/>
  <c r="BE1104" i="2"/>
  <c r="BE1105" i="2"/>
  <c r="BE1106" i="2"/>
  <c r="BE1107" i="2"/>
  <c r="BE1108" i="2"/>
  <c r="BE1109" i="2"/>
  <c r="BE1110" i="2"/>
  <c r="BE1111" i="2"/>
  <c r="BE1112" i="2"/>
  <c r="BE1113" i="2"/>
  <c r="BE1114" i="2"/>
  <c r="BE1115" i="2"/>
  <c r="BE1116" i="2"/>
  <c r="BE1117" i="2"/>
  <c r="BE1118" i="2"/>
  <c r="BE1119" i="2"/>
  <c r="BE1120" i="2"/>
  <c r="BE1121" i="2"/>
  <c r="BE1122" i="2"/>
  <c r="BE1123" i="2"/>
  <c r="BE1124" i="2"/>
  <c r="BE1125" i="2"/>
  <c r="BE1126" i="2"/>
  <c r="BE1127" i="2"/>
  <c r="BE1128" i="2"/>
  <c r="BE1129" i="2"/>
  <c r="BE1130" i="2"/>
  <c r="BE1131" i="2"/>
  <c r="BE1132" i="2"/>
  <c r="BE1133" i="2"/>
  <c r="BE1134" i="2"/>
  <c r="BE1135" i="2"/>
  <c r="BE1136" i="2"/>
  <c r="BE1137" i="2"/>
  <c r="BE1138" i="2"/>
  <c r="BE1139" i="2"/>
  <c r="BE1140" i="2"/>
  <c r="BE1141" i="2"/>
  <c r="BE1142" i="2"/>
  <c r="BE1143" i="2"/>
  <c r="BE1144" i="2"/>
  <c r="BE1145" i="2"/>
  <c r="BE1146" i="2"/>
  <c r="BE1147" i="2"/>
  <c r="BE1148" i="2"/>
  <c r="BE1149" i="2"/>
  <c r="BE1150" i="2"/>
  <c r="BE1151" i="2"/>
  <c r="BE1152" i="2"/>
  <c r="BE1153" i="2"/>
  <c r="BE1154" i="2"/>
  <c r="BE1155" i="2"/>
  <c r="BE1156" i="2"/>
  <c r="BE1157" i="2"/>
  <c r="BE1158" i="2"/>
  <c r="BE1159" i="2"/>
  <c r="BE1160" i="2"/>
  <c r="BE1161" i="2"/>
  <c r="BE1162" i="2"/>
  <c r="BE1163" i="2"/>
  <c r="BE1164" i="2"/>
  <c r="BE1165" i="2"/>
  <c r="BE1166" i="2"/>
  <c r="BE1167" i="2"/>
  <c r="BE1168" i="2"/>
  <c r="BE1169" i="2"/>
  <c r="BE1170" i="2"/>
  <c r="BE1171" i="2"/>
  <c r="BE1172" i="2"/>
  <c r="BE1173" i="2"/>
  <c r="BE1174" i="2"/>
  <c r="BE1175" i="2"/>
  <c r="BE1176" i="2"/>
  <c r="BE1177" i="2"/>
  <c r="BE1178" i="2"/>
  <c r="BE1179" i="2"/>
  <c r="BE1180" i="2"/>
  <c r="BE1181" i="2"/>
  <c r="BE1182" i="2"/>
  <c r="BE1183" i="2"/>
  <c r="BE1184" i="2"/>
  <c r="BE1185" i="2"/>
  <c r="BE1186" i="2"/>
  <c r="BE1187" i="2"/>
  <c r="BE1188" i="2"/>
  <c r="BE1189" i="2"/>
  <c r="BE1190" i="2"/>
  <c r="BE1191" i="2"/>
  <c r="BE1192" i="2"/>
  <c r="BE1193" i="2"/>
  <c r="BE1194" i="2"/>
  <c r="BE1195" i="2"/>
  <c r="BE1196" i="2"/>
  <c r="BE1197" i="2"/>
  <c r="BE1198" i="2"/>
  <c r="BE1199" i="2"/>
  <c r="BE1200" i="2"/>
  <c r="BE1201" i="2"/>
  <c r="BE1202" i="2"/>
  <c r="BE1203" i="2"/>
  <c r="BE1204" i="2"/>
  <c r="BE1205" i="2"/>
  <c r="BE1206" i="2"/>
  <c r="BE1207" i="2"/>
  <c r="BE1208" i="2"/>
  <c r="BE1209" i="2"/>
  <c r="BE1210" i="2"/>
  <c r="BE1211" i="2"/>
  <c r="BE1212" i="2"/>
  <c r="BE1213" i="2"/>
  <c r="BE1214" i="2"/>
  <c r="BE1215" i="2"/>
  <c r="BE1216" i="2"/>
  <c r="BE1217" i="2"/>
  <c r="BE1218" i="2"/>
  <c r="BE1219" i="2"/>
  <c r="BE1220" i="2"/>
  <c r="BE1221" i="2"/>
  <c r="BE1222" i="2"/>
  <c r="BE1223" i="2"/>
  <c r="BE1224" i="2"/>
  <c r="BE1225" i="2"/>
  <c r="BE1226" i="2"/>
  <c r="BE1227" i="2"/>
  <c r="BE1228" i="2"/>
  <c r="BE1229" i="2"/>
  <c r="BE1230" i="2"/>
  <c r="BE1231" i="2"/>
  <c r="BE1232" i="2"/>
  <c r="BE1233" i="2"/>
  <c r="BE1234" i="2"/>
  <c r="BE1235" i="2"/>
  <c r="BE1236" i="2"/>
  <c r="BE1237" i="2"/>
  <c r="BE1238" i="2"/>
  <c r="BE1239" i="2"/>
  <c r="BE1240" i="2"/>
  <c r="BE1241" i="2"/>
  <c r="BE1242" i="2"/>
  <c r="BE1243" i="2"/>
  <c r="BE1244" i="2"/>
  <c r="BE1245" i="2"/>
  <c r="BE1246" i="2"/>
  <c r="BE1247" i="2"/>
  <c r="BE1248" i="2"/>
  <c r="BE1249" i="2"/>
  <c r="BE1250" i="2"/>
  <c r="BE1251" i="2"/>
  <c r="BE1252" i="2"/>
  <c r="BE1253" i="2"/>
  <c r="BE1254" i="2"/>
  <c r="BE1255" i="2"/>
  <c r="BE1256" i="2"/>
  <c r="BE1257" i="2"/>
  <c r="BE1258" i="2"/>
  <c r="BE1259" i="2"/>
  <c r="BE1260" i="2"/>
  <c r="BE1261" i="2"/>
  <c r="BE1262" i="2"/>
  <c r="BE1263" i="2"/>
  <c r="BE1264" i="2"/>
  <c r="BE1265" i="2"/>
  <c r="BE1266" i="2"/>
  <c r="BE1267" i="2"/>
  <c r="BE1268" i="2"/>
  <c r="BE1269" i="2"/>
  <c r="BE1270" i="2"/>
  <c r="BE1271" i="2"/>
  <c r="BE1272" i="2"/>
  <c r="BE1273" i="2"/>
  <c r="BE1274" i="2"/>
  <c r="BE1275" i="2"/>
  <c r="BE1276" i="2"/>
  <c r="BE1277" i="2"/>
  <c r="BE1278" i="2"/>
  <c r="BE1279" i="2"/>
  <c r="BE1280" i="2"/>
  <c r="BE1281" i="2"/>
  <c r="BE1282" i="2"/>
  <c r="BE1283" i="2"/>
  <c r="BE1284" i="2"/>
  <c r="BE1285" i="2"/>
  <c r="BE1286" i="2"/>
  <c r="BE1287" i="2"/>
  <c r="BE1288" i="2"/>
  <c r="BE1289" i="2"/>
  <c r="BE1290" i="2"/>
  <c r="BE1291" i="2"/>
  <c r="BE1292" i="2"/>
  <c r="BE1293" i="2"/>
  <c r="BE1294" i="2"/>
  <c r="BE1295" i="2"/>
  <c r="BE1296" i="2"/>
  <c r="BE1297" i="2"/>
  <c r="BE1298" i="2"/>
  <c r="BE1299" i="2"/>
  <c r="BE1300" i="2"/>
  <c r="BE1301" i="2"/>
  <c r="BE1302" i="2"/>
  <c r="BE1303" i="2"/>
  <c r="BE1304" i="2"/>
  <c r="BE1305" i="2"/>
  <c r="BE1306" i="2"/>
  <c r="BE1307" i="2"/>
  <c r="BE1308" i="2"/>
  <c r="BE1309" i="2"/>
  <c r="BE1310" i="2"/>
  <c r="BE1311" i="2"/>
  <c r="BE1312" i="2"/>
  <c r="BE1313" i="2"/>
  <c r="BE1314" i="2"/>
  <c r="BE1315" i="2"/>
  <c r="BE1316" i="2"/>
  <c r="BE1317" i="2"/>
  <c r="BE1318" i="2"/>
  <c r="BE1319" i="2"/>
  <c r="BE1320" i="2"/>
  <c r="BE1321" i="2"/>
  <c r="BE1322" i="2"/>
  <c r="BE1323" i="2"/>
  <c r="BE1324" i="2"/>
  <c r="BE1325" i="2"/>
  <c r="BE1326" i="2"/>
  <c r="BE1327" i="2"/>
  <c r="BE1328" i="2"/>
  <c r="BE1329" i="2"/>
  <c r="BE1330" i="2"/>
  <c r="BE1331" i="2"/>
  <c r="BE1332" i="2"/>
  <c r="BE1333" i="2"/>
  <c r="BE1334" i="2"/>
  <c r="BE1335" i="2"/>
  <c r="BE1336" i="2"/>
  <c r="BE1337" i="2"/>
  <c r="BE1338" i="2"/>
  <c r="BE1339" i="2"/>
  <c r="BE1340" i="2"/>
  <c r="BE1341" i="2"/>
  <c r="BE1342" i="2"/>
  <c r="BE1343" i="2"/>
  <c r="BE1344" i="2"/>
  <c r="BE1345" i="2"/>
  <c r="BE1346" i="2"/>
  <c r="BE1347" i="2"/>
  <c r="BE1348" i="2"/>
  <c r="BE1349" i="2"/>
  <c r="BE1350" i="2"/>
  <c r="BE1351" i="2"/>
  <c r="BE1352" i="2"/>
  <c r="BE1353" i="2"/>
  <c r="BE1354" i="2"/>
  <c r="BE1355" i="2"/>
  <c r="BE1356" i="2"/>
  <c r="BE1357" i="2"/>
  <c r="BE1358" i="2"/>
  <c r="BE1359" i="2"/>
  <c r="BE1360" i="2"/>
  <c r="BE1361" i="2"/>
  <c r="BE1362" i="2"/>
  <c r="BE1363" i="2"/>
  <c r="BE1364" i="2"/>
  <c r="BE1365" i="2"/>
  <c r="BE1366" i="2"/>
  <c r="BE1367" i="2"/>
  <c r="BE1368" i="2"/>
  <c r="BE1369" i="2"/>
  <c r="BE1370" i="2"/>
  <c r="BE1371" i="2"/>
  <c r="BE1372" i="2"/>
  <c r="BE1373" i="2"/>
  <c r="BE1374" i="2"/>
  <c r="BE1375" i="2"/>
  <c r="BE1376" i="2"/>
  <c r="BE1377" i="2"/>
  <c r="BE1378" i="2"/>
  <c r="BE1379" i="2"/>
  <c r="BE1380" i="2"/>
  <c r="BE1381" i="2"/>
  <c r="BE1382" i="2"/>
  <c r="BE1383" i="2"/>
  <c r="BE1384" i="2"/>
  <c r="BE1385" i="2"/>
  <c r="BE1386" i="2"/>
  <c r="BE1387" i="2"/>
  <c r="BE1388" i="2"/>
  <c r="BE1389" i="2"/>
  <c r="BE1390" i="2"/>
  <c r="BE1391" i="2"/>
  <c r="BE1392" i="2"/>
  <c r="BE1393" i="2"/>
  <c r="BE1394" i="2"/>
  <c r="BE1395" i="2"/>
  <c r="BE1396" i="2"/>
  <c r="BE1397" i="2"/>
  <c r="BE1398" i="2"/>
  <c r="BE1399" i="2"/>
  <c r="BE1400" i="2"/>
  <c r="BE1401" i="2"/>
  <c r="BE1402" i="2"/>
  <c r="BE1403" i="2"/>
  <c r="BE1404" i="2"/>
  <c r="BE1405" i="2"/>
  <c r="BE1406" i="2"/>
  <c r="BE1407" i="2"/>
  <c r="BE1408" i="2"/>
  <c r="BE1409" i="2"/>
  <c r="BE1410" i="2"/>
  <c r="BE1411" i="2"/>
  <c r="BE1412" i="2"/>
  <c r="BE1413" i="2"/>
  <c r="BE1414" i="2"/>
  <c r="BE1415" i="2"/>
  <c r="BE1416" i="2"/>
  <c r="BE1417" i="2"/>
  <c r="BE1418" i="2"/>
  <c r="BE1419" i="2"/>
  <c r="BE1420" i="2"/>
  <c r="BE1421" i="2"/>
  <c r="BE1422" i="2"/>
  <c r="BE1423" i="2"/>
  <c r="BE1424" i="2"/>
  <c r="BE1425" i="2"/>
  <c r="BE1426" i="2"/>
  <c r="BE1427" i="2"/>
  <c r="BE1428" i="2"/>
  <c r="BE1429" i="2"/>
  <c r="BE1430" i="2"/>
  <c r="BE1431" i="2"/>
  <c r="BE1432" i="2"/>
  <c r="BE1433" i="2"/>
  <c r="BE1434" i="2"/>
  <c r="BE1435" i="2"/>
  <c r="BE1436" i="2"/>
  <c r="BE1437" i="2"/>
  <c r="BE1438" i="2"/>
  <c r="BE1439" i="2"/>
  <c r="BE1440" i="2"/>
  <c r="BE1441" i="2"/>
  <c r="BE1442" i="2"/>
  <c r="BE1443" i="2"/>
  <c r="BE1444" i="2"/>
  <c r="BE1445" i="2"/>
  <c r="BE1446" i="2"/>
  <c r="BE1447" i="2"/>
  <c r="BE1448" i="2"/>
  <c r="BE1449" i="2"/>
  <c r="BE1450" i="2"/>
  <c r="BE1451" i="2"/>
  <c r="BE1452" i="2"/>
  <c r="BE1453" i="2"/>
  <c r="BE1454" i="2"/>
  <c r="BE1455" i="2"/>
  <c r="BE1456" i="2"/>
  <c r="BE1457" i="2"/>
  <c r="BE1458" i="2"/>
  <c r="BE1459" i="2"/>
  <c r="BE1460" i="2"/>
  <c r="BE1461" i="2"/>
  <c r="BE1462" i="2"/>
  <c r="BE1463" i="2"/>
  <c r="BE1464" i="2"/>
  <c r="BE1465" i="2"/>
  <c r="BE1466" i="2"/>
  <c r="BE1467" i="2"/>
  <c r="BE1468" i="2"/>
  <c r="BE1469" i="2"/>
  <c r="BE1470" i="2"/>
  <c r="BE1471" i="2"/>
  <c r="BE1472" i="2"/>
  <c r="BE1473" i="2"/>
  <c r="BE1474" i="2"/>
  <c r="BE1475" i="2"/>
  <c r="BE1476" i="2"/>
  <c r="BE1477" i="2"/>
  <c r="BE1478" i="2"/>
  <c r="BE1479" i="2"/>
  <c r="BE1480" i="2"/>
  <c r="BE1481" i="2"/>
  <c r="BE1482" i="2"/>
  <c r="BE1483" i="2"/>
  <c r="BE1484" i="2"/>
  <c r="BE1485" i="2"/>
  <c r="BE1486" i="2"/>
  <c r="BE1487" i="2"/>
  <c r="BE1488" i="2"/>
  <c r="BE1489" i="2"/>
  <c r="BE1490" i="2"/>
  <c r="BE1491" i="2"/>
  <c r="BE1492" i="2"/>
  <c r="BE1493" i="2"/>
  <c r="BE1494" i="2"/>
  <c r="BE1495" i="2"/>
  <c r="BE1496" i="2"/>
  <c r="BE1497" i="2"/>
  <c r="BE1498" i="2"/>
  <c r="BE1499" i="2"/>
  <c r="BE1500" i="2"/>
  <c r="BE1501" i="2"/>
  <c r="BE1502" i="2"/>
  <c r="BE1503" i="2"/>
  <c r="BE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4" i="2"/>
  <c r="BZ1503" i="2"/>
  <c r="BY1503" i="2"/>
  <c r="BT1503" i="2" s="1"/>
  <c r="BV1503" i="2" s="1"/>
  <c r="BR1503" i="2"/>
  <c r="BZ1502" i="2"/>
  <c r="BY1502" i="2"/>
  <c r="BR1502" i="2"/>
  <c r="BZ1501" i="2"/>
  <c r="BY1501" i="2"/>
  <c r="BR1501" i="2"/>
  <c r="BZ1500" i="2"/>
  <c r="BY1500" i="2"/>
  <c r="BT1500" i="2" s="1"/>
  <c r="BV1500" i="2" s="1"/>
  <c r="BR1500" i="2"/>
  <c r="BZ1499" i="2"/>
  <c r="BY1499" i="2"/>
  <c r="BR1499" i="2"/>
  <c r="BZ1498" i="2"/>
  <c r="BY1498" i="2"/>
  <c r="BR1498" i="2"/>
  <c r="BZ1497" i="2"/>
  <c r="BY1497" i="2"/>
  <c r="BR1497" i="2"/>
  <c r="BZ1496" i="2"/>
  <c r="BY1496" i="2"/>
  <c r="BR1496" i="2"/>
  <c r="BZ1495" i="2"/>
  <c r="BY1495" i="2"/>
  <c r="BT1495" i="2" s="1"/>
  <c r="BV1495" i="2" s="1"/>
  <c r="BR1495" i="2"/>
  <c r="BZ1494" i="2"/>
  <c r="BY1494" i="2"/>
  <c r="BR1494" i="2"/>
  <c r="BZ1493" i="2"/>
  <c r="BY1493" i="2"/>
  <c r="BR1493" i="2"/>
  <c r="BZ1492" i="2"/>
  <c r="BY1492" i="2"/>
  <c r="BT1492" i="2" s="1"/>
  <c r="BV1492" i="2" s="1"/>
  <c r="BR1492" i="2"/>
  <c r="BZ1491" i="2"/>
  <c r="BY1491" i="2"/>
  <c r="BR1491" i="2"/>
  <c r="BZ1490" i="2"/>
  <c r="BY1490" i="2"/>
  <c r="BR1490" i="2"/>
  <c r="BZ1489" i="2"/>
  <c r="BY1489" i="2"/>
  <c r="BR1489" i="2"/>
  <c r="BZ1488" i="2"/>
  <c r="BY1488" i="2"/>
  <c r="BR1488" i="2"/>
  <c r="BZ1487" i="2"/>
  <c r="BY1487" i="2"/>
  <c r="BR1487" i="2"/>
  <c r="BZ1486" i="2"/>
  <c r="BY1486" i="2"/>
  <c r="BR1486" i="2"/>
  <c r="BZ1485" i="2"/>
  <c r="BY1485" i="2"/>
  <c r="BT1485" i="2" s="1"/>
  <c r="BV1485" i="2" s="1"/>
  <c r="BR1485" i="2"/>
  <c r="BZ1484" i="2"/>
  <c r="BY1484" i="2"/>
  <c r="BT1484" i="2" s="1"/>
  <c r="BV1484" i="2" s="1"/>
  <c r="BR1484" i="2"/>
  <c r="BZ1483" i="2"/>
  <c r="BY1483" i="2"/>
  <c r="BT1483" i="2" s="1"/>
  <c r="BV1483" i="2" s="1"/>
  <c r="BR1483" i="2"/>
  <c r="BZ1482" i="2"/>
  <c r="BY1482" i="2"/>
  <c r="BR1482" i="2"/>
  <c r="BZ1481" i="2"/>
  <c r="BY1481" i="2"/>
  <c r="BT1481" i="2" s="1"/>
  <c r="BV1481" i="2" s="1"/>
  <c r="BR1481" i="2"/>
  <c r="BZ1480" i="2"/>
  <c r="BY1480" i="2"/>
  <c r="BR1480" i="2"/>
  <c r="BZ1479" i="2"/>
  <c r="BY1479" i="2"/>
  <c r="BT1479" i="2" s="1"/>
  <c r="BV1479" i="2" s="1"/>
  <c r="BR1479" i="2"/>
  <c r="BZ1478" i="2"/>
  <c r="BY1478" i="2"/>
  <c r="BR1478" i="2"/>
  <c r="BZ1477" i="2"/>
  <c r="BY1477" i="2"/>
  <c r="BR1477" i="2"/>
  <c r="BZ1476" i="2"/>
  <c r="BY1476" i="2"/>
  <c r="BT1476" i="2" s="1"/>
  <c r="BV1476" i="2" s="1"/>
  <c r="BR1476" i="2"/>
  <c r="BZ1475" i="2"/>
  <c r="BY1475" i="2"/>
  <c r="BT1475" i="2" s="1"/>
  <c r="BV1475" i="2" s="1"/>
  <c r="BR1475" i="2"/>
  <c r="BZ1474" i="2"/>
  <c r="BY1474" i="2"/>
  <c r="BR1474" i="2"/>
  <c r="BZ1473" i="2"/>
  <c r="BY1473" i="2"/>
  <c r="BT1473" i="2" s="1"/>
  <c r="BV1473" i="2" s="1"/>
  <c r="BR1473" i="2"/>
  <c r="BZ1472" i="2"/>
  <c r="BY1472" i="2"/>
  <c r="BR1472" i="2"/>
  <c r="BZ1471" i="2"/>
  <c r="BY1471" i="2"/>
  <c r="BT1471" i="2" s="1"/>
  <c r="BV1471" i="2" s="1"/>
  <c r="BR1471" i="2"/>
  <c r="BZ1470" i="2"/>
  <c r="BY1470" i="2"/>
  <c r="BR1470" i="2"/>
  <c r="BZ1469" i="2"/>
  <c r="BY1469" i="2"/>
  <c r="BR1469" i="2"/>
  <c r="BZ1468" i="2"/>
  <c r="BY1468" i="2"/>
  <c r="BR1468" i="2"/>
  <c r="BZ1467" i="2"/>
  <c r="BY1467" i="2"/>
  <c r="BT1467" i="2" s="1"/>
  <c r="BV1467" i="2" s="1"/>
  <c r="BR1467" i="2"/>
  <c r="BZ1466" i="2"/>
  <c r="BY1466" i="2"/>
  <c r="BR1466" i="2"/>
  <c r="BZ1465" i="2"/>
  <c r="BY1465" i="2"/>
  <c r="BT1465" i="2" s="1"/>
  <c r="BV1465" i="2" s="1"/>
  <c r="BR1465" i="2"/>
  <c r="BZ1464" i="2"/>
  <c r="BY1464" i="2"/>
  <c r="BR1464" i="2"/>
  <c r="BZ1463" i="2"/>
  <c r="BY1463" i="2"/>
  <c r="BT1463" i="2" s="1"/>
  <c r="BV1463" i="2" s="1"/>
  <c r="BR1463" i="2"/>
  <c r="BZ1462" i="2"/>
  <c r="BY1462" i="2"/>
  <c r="BR1462" i="2"/>
  <c r="BZ1461" i="2"/>
  <c r="BY1461" i="2"/>
  <c r="BR1461" i="2"/>
  <c r="BZ1460" i="2"/>
  <c r="BY1460" i="2"/>
  <c r="BR1460" i="2"/>
  <c r="BZ1459" i="2"/>
  <c r="BY1459" i="2"/>
  <c r="BR1459" i="2"/>
  <c r="BZ1458" i="2"/>
  <c r="BY1458" i="2"/>
  <c r="BT1458" i="2" s="1"/>
  <c r="BV1458" i="2" s="1"/>
  <c r="BR1458" i="2"/>
  <c r="BZ1457" i="2"/>
  <c r="BY1457" i="2"/>
  <c r="BT1457" i="2" s="1"/>
  <c r="BV1457" i="2" s="1"/>
  <c r="BR1457" i="2"/>
  <c r="BZ1456" i="2"/>
  <c r="BY1456" i="2"/>
  <c r="BR1456" i="2"/>
  <c r="BZ1455" i="2"/>
  <c r="BY1455" i="2"/>
  <c r="BT1455" i="2" s="1"/>
  <c r="BV1455" i="2" s="1"/>
  <c r="BR1455" i="2"/>
  <c r="BZ1454" i="2"/>
  <c r="BY1454" i="2"/>
  <c r="BR1454" i="2"/>
  <c r="BZ1453" i="2"/>
  <c r="BY1453" i="2"/>
  <c r="BR1453" i="2"/>
  <c r="BZ1452" i="2"/>
  <c r="BY1452" i="2"/>
  <c r="BT1452" i="2" s="1"/>
  <c r="BV1452" i="2" s="1"/>
  <c r="BR1452" i="2"/>
  <c r="BZ1451" i="2"/>
  <c r="BY1451" i="2"/>
  <c r="BR1451" i="2"/>
  <c r="BZ1450" i="2"/>
  <c r="BY1450" i="2"/>
  <c r="BR1450" i="2"/>
  <c r="BZ1449" i="2"/>
  <c r="BY1449" i="2"/>
  <c r="BT1449" i="2" s="1"/>
  <c r="BV1449" i="2" s="1"/>
  <c r="BR1449" i="2"/>
  <c r="BZ1448" i="2"/>
  <c r="BY1448" i="2"/>
  <c r="BT1448" i="2" s="1"/>
  <c r="BV1448" i="2" s="1"/>
  <c r="BR1448" i="2"/>
  <c r="BZ1447" i="2"/>
  <c r="BY1447" i="2"/>
  <c r="BT1447" i="2" s="1"/>
  <c r="BV1447" i="2" s="1"/>
  <c r="BR1447" i="2"/>
  <c r="BZ1446" i="2"/>
  <c r="BY1446" i="2"/>
  <c r="BR1446" i="2"/>
  <c r="BZ1445" i="2"/>
  <c r="BY1445" i="2"/>
  <c r="BR1445" i="2"/>
  <c r="BZ1444" i="2"/>
  <c r="BY1444" i="2"/>
  <c r="BT1444" i="2" s="1"/>
  <c r="BV1444" i="2" s="1"/>
  <c r="BR1444" i="2"/>
  <c r="BZ1443" i="2"/>
  <c r="BY1443" i="2"/>
  <c r="BR1443" i="2"/>
  <c r="BZ1442" i="2"/>
  <c r="BY1442" i="2"/>
  <c r="BR1442" i="2"/>
  <c r="BZ1441" i="2"/>
  <c r="BY1441" i="2"/>
  <c r="BR1441" i="2"/>
  <c r="BZ1440" i="2"/>
  <c r="BY1440" i="2"/>
  <c r="BT1440" i="2" s="1"/>
  <c r="BV1440" i="2" s="1"/>
  <c r="BR1440" i="2"/>
  <c r="BZ1439" i="2"/>
  <c r="BY1439" i="2"/>
  <c r="BT1439" i="2" s="1"/>
  <c r="BV1439" i="2" s="1"/>
  <c r="BR1439" i="2"/>
  <c r="BZ1438" i="2"/>
  <c r="BY1438" i="2"/>
  <c r="BR1438" i="2"/>
  <c r="BZ1437" i="2"/>
  <c r="BY1437" i="2"/>
  <c r="BR1437" i="2"/>
  <c r="BZ1436" i="2"/>
  <c r="BY1436" i="2"/>
  <c r="BT1436" i="2" s="1"/>
  <c r="BV1436" i="2" s="1"/>
  <c r="BR1436" i="2"/>
  <c r="BZ1435" i="2"/>
  <c r="BY1435" i="2"/>
  <c r="BR1435" i="2"/>
  <c r="BZ1434" i="2"/>
  <c r="BY1434" i="2"/>
  <c r="BR1434" i="2"/>
  <c r="BZ1433" i="2"/>
  <c r="BY1433" i="2"/>
  <c r="BR1433" i="2"/>
  <c r="BZ1432" i="2"/>
  <c r="BY1432" i="2"/>
  <c r="BR1432" i="2"/>
  <c r="BZ1431" i="2"/>
  <c r="BY1431" i="2"/>
  <c r="BT1431" i="2" s="1"/>
  <c r="BV1431" i="2" s="1"/>
  <c r="BR1431" i="2"/>
  <c r="BZ1430" i="2"/>
  <c r="BY1430" i="2"/>
  <c r="BR1430" i="2"/>
  <c r="BZ1429" i="2"/>
  <c r="BY1429" i="2"/>
  <c r="BR1429" i="2"/>
  <c r="BZ1428" i="2"/>
  <c r="BY1428" i="2"/>
  <c r="BT1428" i="2" s="1"/>
  <c r="BV1428" i="2" s="1"/>
  <c r="BR1428" i="2"/>
  <c r="BZ1427" i="2"/>
  <c r="BY1427" i="2"/>
  <c r="BR1427" i="2"/>
  <c r="BZ1426" i="2"/>
  <c r="BY1426" i="2"/>
  <c r="BR1426" i="2"/>
  <c r="BZ1425" i="2"/>
  <c r="BY1425" i="2"/>
  <c r="BR1425" i="2"/>
  <c r="BZ1424" i="2"/>
  <c r="BY1424" i="2"/>
  <c r="BR1424" i="2"/>
  <c r="BZ1423" i="2"/>
  <c r="BY1423" i="2"/>
  <c r="BR1423" i="2"/>
  <c r="BZ1422" i="2"/>
  <c r="BY1422" i="2"/>
  <c r="BR1422" i="2"/>
  <c r="BZ1421" i="2"/>
  <c r="BY1421" i="2"/>
  <c r="BR1421" i="2"/>
  <c r="BZ1420" i="2"/>
  <c r="BY1420" i="2"/>
  <c r="BR1420" i="2"/>
  <c r="BZ1419" i="2"/>
  <c r="BY1419" i="2"/>
  <c r="BT1419" i="2" s="1"/>
  <c r="BV1419" i="2" s="1"/>
  <c r="BR1419" i="2"/>
  <c r="BZ1418" i="2"/>
  <c r="BY1418" i="2"/>
  <c r="BR1418" i="2"/>
  <c r="BZ1417" i="2"/>
  <c r="BY1417" i="2"/>
  <c r="BR1417" i="2"/>
  <c r="BZ1416" i="2"/>
  <c r="BY1416" i="2"/>
  <c r="BR1416" i="2"/>
  <c r="BZ1415" i="2"/>
  <c r="BY1415" i="2"/>
  <c r="BR1415" i="2"/>
  <c r="BZ1414" i="2"/>
  <c r="BY1414" i="2"/>
  <c r="BR1414" i="2"/>
  <c r="BZ1413" i="2"/>
  <c r="BY1413" i="2"/>
  <c r="BR1413" i="2"/>
  <c r="BZ1412" i="2"/>
  <c r="BY1412" i="2"/>
  <c r="BT1412" i="2" s="1"/>
  <c r="BV1412" i="2" s="1"/>
  <c r="BR1412" i="2"/>
  <c r="BZ1411" i="2"/>
  <c r="BY1411" i="2"/>
  <c r="BT1411" i="2" s="1"/>
  <c r="BV1411" i="2" s="1"/>
  <c r="BR1411" i="2"/>
  <c r="BZ1410" i="2"/>
  <c r="BY1410" i="2"/>
  <c r="BR1410" i="2"/>
  <c r="BZ1409" i="2"/>
  <c r="BY1409" i="2"/>
  <c r="BR1409" i="2"/>
  <c r="BZ1408" i="2"/>
  <c r="BY1408" i="2"/>
  <c r="BR1408" i="2"/>
  <c r="BZ1407" i="2"/>
  <c r="BY1407" i="2"/>
  <c r="BR1407" i="2"/>
  <c r="BZ1406" i="2"/>
  <c r="BY1406" i="2"/>
  <c r="BR1406" i="2"/>
  <c r="BZ1405" i="2"/>
  <c r="BY1405" i="2"/>
  <c r="BR1405" i="2"/>
  <c r="BZ1404" i="2"/>
  <c r="BY1404" i="2"/>
  <c r="BR1404" i="2"/>
  <c r="BZ1403" i="2"/>
  <c r="BY1403" i="2"/>
  <c r="BR1403" i="2"/>
  <c r="BZ1402" i="2"/>
  <c r="BY1402" i="2"/>
  <c r="BR1402" i="2"/>
  <c r="BZ1401" i="2"/>
  <c r="BY1401" i="2"/>
  <c r="BR1401" i="2"/>
  <c r="BZ1400" i="2"/>
  <c r="BY1400" i="2"/>
  <c r="BR1400" i="2"/>
  <c r="BZ1399" i="2"/>
  <c r="BY1399" i="2"/>
  <c r="BR1399" i="2"/>
  <c r="BZ1398" i="2"/>
  <c r="BY1398" i="2"/>
  <c r="BR1398" i="2"/>
  <c r="BZ1397" i="2"/>
  <c r="BY1397" i="2"/>
  <c r="BR1397" i="2"/>
  <c r="BZ1396" i="2"/>
  <c r="BY1396" i="2"/>
  <c r="BR1396" i="2"/>
  <c r="BZ1395" i="2"/>
  <c r="BY1395" i="2"/>
  <c r="BR1395" i="2"/>
  <c r="BZ1394" i="2"/>
  <c r="BY1394" i="2"/>
  <c r="BT1394" i="2" s="1"/>
  <c r="BV1394" i="2" s="1"/>
  <c r="BR1394" i="2"/>
  <c r="BZ1393" i="2"/>
  <c r="BY1393" i="2"/>
  <c r="BR1393" i="2"/>
  <c r="BZ1392" i="2"/>
  <c r="BY1392" i="2"/>
  <c r="BR1392" i="2"/>
  <c r="BZ1391" i="2"/>
  <c r="BY1391" i="2"/>
  <c r="BR1391" i="2"/>
  <c r="BZ1390" i="2"/>
  <c r="BY1390" i="2"/>
  <c r="BR1390" i="2"/>
  <c r="BZ1389" i="2"/>
  <c r="BY1389" i="2"/>
  <c r="BR1389" i="2"/>
  <c r="BZ1388" i="2"/>
  <c r="BY1388" i="2"/>
  <c r="BR1388" i="2"/>
  <c r="BZ1387" i="2"/>
  <c r="BY1387" i="2"/>
  <c r="BR1387" i="2"/>
  <c r="BZ1386" i="2"/>
  <c r="BY1386" i="2"/>
  <c r="BR1386" i="2"/>
  <c r="BZ1385" i="2"/>
  <c r="BY1385" i="2"/>
  <c r="BR1385" i="2"/>
  <c r="BZ1384" i="2"/>
  <c r="BY1384" i="2"/>
  <c r="BR1384" i="2"/>
  <c r="BZ1383" i="2"/>
  <c r="BY1383" i="2"/>
  <c r="BR1383" i="2"/>
  <c r="BZ1382" i="2"/>
  <c r="BY1382" i="2"/>
  <c r="BR1382" i="2"/>
  <c r="BZ1381" i="2"/>
  <c r="BY1381" i="2"/>
  <c r="BR1381" i="2"/>
  <c r="BZ1380" i="2"/>
  <c r="BY1380" i="2"/>
  <c r="BR1380" i="2"/>
  <c r="BZ1379" i="2"/>
  <c r="BY1379" i="2"/>
  <c r="BR1379" i="2"/>
  <c r="BZ1378" i="2"/>
  <c r="BY1378" i="2"/>
  <c r="BR1378" i="2"/>
  <c r="BZ1377" i="2"/>
  <c r="BY1377" i="2"/>
  <c r="BR1377" i="2"/>
  <c r="BZ1376" i="2"/>
  <c r="BY1376" i="2"/>
  <c r="BR1376" i="2"/>
  <c r="BZ1375" i="2"/>
  <c r="BY1375" i="2"/>
  <c r="BR1375" i="2"/>
  <c r="BZ1374" i="2"/>
  <c r="BY1374" i="2"/>
  <c r="BR1374" i="2"/>
  <c r="BZ1373" i="2"/>
  <c r="BY1373" i="2"/>
  <c r="BR1373" i="2"/>
  <c r="BZ1372" i="2"/>
  <c r="BY1372" i="2"/>
  <c r="BR1372" i="2"/>
  <c r="BZ1371" i="2"/>
  <c r="BY1371" i="2"/>
  <c r="BR1371" i="2"/>
  <c r="BZ1370" i="2"/>
  <c r="BY1370" i="2"/>
  <c r="BR1370" i="2"/>
  <c r="BZ1369" i="2"/>
  <c r="BY1369" i="2"/>
  <c r="BR1369" i="2"/>
  <c r="BZ1368" i="2"/>
  <c r="BY1368" i="2"/>
  <c r="BR1368" i="2"/>
  <c r="BZ1367" i="2"/>
  <c r="BY1367" i="2"/>
  <c r="BR1367" i="2"/>
  <c r="BZ1366" i="2"/>
  <c r="BY1366" i="2"/>
  <c r="BR1366" i="2"/>
  <c r="BZ1365" i="2"/>
  <c r="BY1365" i="2"/>
  <c r="BR1365" i="2"/>
  <c r="BZ1364" i="2"/>
  <c r="BY1364" i="2"/>
  <c r="BR1364" i="2"/>
  <c r="BZ1363" i="2"/>
  <c r="BY1363" i="2"/>
  <c r="BR1363" i="2"/>
  <c r="BZ1362" i="2"/>
  <c r="BY1362" i="2"/>
  <c r="BR1362" i="2"/>
  <c r="BZ1361" i="2"/>
  <c r="BY1361" i="2"/>
  <c r="BR1361" i="2"/>
  <c r="BZ1360" i="2"/>
  <c r="BY1360" i="2"/>
  <c r="BR1360" i="2"/>
  <c r="BZ1359" i="2"/>
  <c r="BY1359" i="2"/>
  <c r="BR1359" i="2"/>
  <c r="BZ1358" i="2"/>
  <c r="BY1358" i="2"/>
  <c r="BR1358" i="2"/>
  <c r="BZ1357" i="2"/>
  <c r="BY1357" i="2"/>
  <c r="BR1357" i="2"/>
  <c r="BZ1356" i="2"/>
  <c r="BY1356" i="2"/>
  <c r="BR1356" i="2"/>
  <c r="BZ1355" i="2"/>
  <c r="BY1355" i="2"/>
  <c r="BR1355" i="2"/>
  <c r="BZ1354" i="2"/>
  <c r="BY1354" i="2"/>
  <c r="BR1354" i="2"/>
  <c r="BZ1353" i="2"/>
  <c r="BY1353" i="2"/>
  <c r="BR1353" i="2"/>
  <c r="BZ1352" i="2"/>
  <c r="BY1352" i="2"/>
  <c r="BR1352" i="2"/>
  <c r="BZ1351" i="2"/>
  <c r="BY1351" i="2"/>
  <c r="BR1351" i="2"/>
  <c r="BZ1350" i="2"/>
  <c r="BY1350" i="2"/>
  <c r="BR1350" i="2"/>
  <c r="BZ1349" i="2"/>
  <c r="BY1349" i="2"/>
  <c r="BR1349" i="2"/>
  <c r="BZ1348" i="2"/>
  <c r="BY1348" i="2"/>
  <c r="BT1348" i="2" s="1"/>
  <c r="BV1348" i="2" s="1"/>
  <c r="BR1348" i="2"/>
  <c r="BZ1347" i="2"/>
  <c r="BY1347" i="2"/>
  <c r="BR1347" i="2"/>
  <c r="BZ1346" i="2"/>
  <c r="BY1346" i="2"/>
  <c r="BR1346" i="2"/>
  <c r="BZ1345" i="2"/>
  <c r="BY1345" i="2"/>
  <c r="BR1345" i="2"/>
  <c r="BZ1344" i="2"/>
  <c r="BY1344" i="2"/>
  <c r="BR1344" i="2"/>
  <c r="BZ1343" i="2"/>
  <c r="BY1343" i="2"/>
  <c r="BR1343" i="2"/>
  <c r="BZ1342" i="2"/>
  <c r="BY1342" i="2"/>
  <c r="BR1342" i="2"/>
  <c r="BZ1341" i="2"/>
  <c r="BY1341" i="2"/>
  <c r="BR1341" i="2"/>
  <c r="BZ1340" i="2"/>
  <c r="BY1340" i="2"/>
  <c r="BR1340" i="2"/>
  <c r="BZ1339" i="2"/>
  <c r="BY1339" i="2"/>
  <c r="BT1339" i="2" s="1"/>
  <c r="BV1339" i="2" s="1"/>
  <c r="BR1339" i="2"/>
  <c r="BZ1338" i="2"/>
  <c r="BY1338" i="2"/>
  <c r="BR1338" i="2"/>
  <c r="BZ1337" i="2"/>
  <c r="BY1337" i="2"/>
  <c r="BR1337" i="2"/>
  <c r="BZ1336" i="2"/>
  <c r="BY1336" i="2"/>
  <c r="BR1336" i="2"/>
  <c r="BZ1335" i="2"/>
  <c r="BY1335" i="2"/>
  <c r="BR1335" i="2"/>
  <c r="BZ1334" i="2"/>
  <c r="BY1334" i="2"/>
  <c r="BR1334" i="2"/>
  <c r="BZ1333" i="2"/>
  <c r="BY1333" i="2"/>
  <c r="BR1333" i="2"/>
  <c r="BZ1332" i="2"/>
  <c r="BY1332" i="2"/>
  <c r="BR1332" i="2"/>
  <c r="BZ1331" i="2"/>
  <c r="BY1331" i="2"/>
  <c r="BR1331" i="2"/>
  <c r="BZ1330" i="2"/>
  <c r="BY1330" i="2"/>
  <c r="BT1330" i="2" s="1"/>
  <c r="BV1330" i="2" s="1"/>
  <c r="BR1330" i="2"/>
  <c r="BZ1329" i="2"/>
  <c r="BY1329" i="2"/>
  <c r="BR1329" i="2"/>
  <c r="BZ1328" i="2"/>
  <c r="BY1328" i="2"/>
  <c r="BR1328" i="2"/>
  <c r="BZ1327" i="2"/>
  <c r="BY1327" i="2"/>
  <c r="BR1327" i="2"/>
  <c r="BZ1326" i="2"/>
  <c r="BY1326" i="2"/>
  <c r="BR1326" i="2"/>
  <c r="BZ1325" i="2"/>
  <c r="BY1325" i="2"/>
  <c r="BR1325" i="2"/>
  <c r="BZ1324" i="2"/>
  <c r="BY1324" i="2"/>
  <c r="BR1324" i="2"/>
  <c r="BZ1323" i="2"/>
  <c r="BY1323" i="2"/>
  <c r="BR1323" i="2"/>
  <c r="BZ1322" i="2"/>
  <c r="BY1322" i="2"/>
  <c r="BR1322" i="2"/>
  <c r="BZ1321" i="2"/>
  <c r="BY1321" i="2"/>
  <c r="BT1321" i="2" s="1"/>
  <c r="BV1321" i="2" s="1"/>
  <c r="BR1321" i="2"/>
  <c r="BZ1320" i="2"/>
  <c r="BY1320" i="2"/>
  <c r="BR1320" i="2"/>
  <c r="BZ1319" i="2"/>
  <c r="BY1319" i="2"/>
  <c r="BR1319" i="2"/>
  <c r="BZ1318" i="2"/>
  <c r="BY1318" i="2"/>
  <c r="BR1318" i="2"/>
  <c r="BZ1317" i="2"/>
  <c r="BY1317" i="2"/>
  <c r="BR1317" i="2"/>
  <c r="BZ1316" i="2"/>
  <c r="BY1316" i="2"/>
  <c r="BR1316" i="2"/>
  <c r="BZ1315" i="2"/>
  <c r="BY1315" i="2"/>
  <c r="BR1315" i="2"/>
  <c r="BZ1314" i="2"/>
  <c r="BY1314" i="2"/>
  <c r="BR1314" i="2"/>
  <c r="BZ1313" i="2"/>
  <c r="BY1313" i="2"/>
  <c r="BR1313" i="2"/>
  <c r="BZ1312" i="2"/>
  <c r="BY1312" i="2"/>
  <c r="BR1312" i="2"/>
  <c r="BZ1311" i="2"/>
  <c r="BY1311" i="2"/>
  <c r="BR1311" i="2"/>
  <c r="BZ1310" i="2"/>
  <c r="BY1310" i="2"/>
  <c r="BR1310" i="2"/>
  <c r="BZ1309" i="2"/>
  <c r="BY1309" i="2"/>
  <c r="BR1309" i="2"/>
  <c r="BZ1308" i="2"/>
  <c r="BY1308" i="2"/>
  <c r="BR1308" i="2"/>
  <c r="BZ1307" i="2"/>
  <c r="BY1307" i="2"/>
  <c r="BR1307" i="2"/>
  <c r="BZ1306" i="2"/>
  <c r="BY1306" i="2"/>
  <c r="BR1306" i="2"/>
  <c r="BZ1305" i="2"/>
  <c r="BY1305" i="2"/>
  <c r="BR1305" i="2"/>
  <c r="BZ1304" i="2"/>
  <c r="BY1304" i="2"/>
  <c r="BR1304" i="2"/>
  <c r="BZ1303" i="2"/>
  <c r="BY1303" i="2"/>
  <c r="BT1303" i="2" s="1"/>
  <c r="BV1303" i="2" s="1"/>
  <c r="BR1303" i="2"/>
  <c r="BZ1302" i="2"/>
  <c r="BY1302" i="2"/>
  <c r="BR1302" i="2"/>
  <c r="BZ1301" i="2"/>
  <c r="BY1301" i="2"/>
  <c r="BR1301" i="2"/>
  <c r="BZ1300" i="2"/>
  <c r="BY1300" i="2"/>
  <c r="BR1300" i="2"/>
  <c r="BZ1299" i="2"/>
  <c r="BY1299" i="2"/>
  <c r="BR1299" i="2"/>
  <c r="BZ1298" i="2"/>
  <c r="BY1298" i="2"/>
  <c r="BR1298" i="2"/>
  <c r="BZ1297" i="2"/>
  <c r="BY1297" i="2"/>
  <c r="BR1297" i="2"/>
  <c r="BZ1296" i="2"/>
  <c r="BY1296" i="2"/>
  <c r="BR1296" i="2"/>
  <c r="BZ1295" i="2"/>
  <c r="BY1295" i="2"/>
  <c r="BR1295" i="2"/>
  <c r="BZ1294" i="2"/>
  <c r="BY1294" i="2"/>
  <c r="BR1294" i="2"/>
  <c r="BZ1293" i="2"/>
  <c r="BY1293" i="2"/>
  <c r="BR1293" i="2"/>
  <c r="BZ1292" i="2"/>
  <c r="BY1292" i="2"/>
  <c r="BR1292" i="2"/>
  <c r="BZ1291" i="2"/>
  <c r="BY1291" i="2"/>
  <c r="BR1291" i="2"/>
  <c r="BZ1290" i="2"/>
  <c r="BY1290" i="2"/>
  <c r="BR1290" i="2"/>
  <c r="BZ1289" i="2"/>
  <c r="BY1289" i="2"/>
  <c r="BR1289" i="2"/>
  <c r="BZ1288" i="2"/>
  <c r="BY1288" i="2"/>
  <c r="BR1288" i="2"/>
  <c r="BZ1287" i="2"/>
  <c r="BY1287" i="2"/>
  <c r="BR1287" i="2"/>
  <c r="BZ1286" i="2"/>
  <c r="BY1286" i="2"/>
  <c r="BR1286" i="2"/>
  <c r="BZ1285" i="2"/>
  <c r="BY1285" i="2"/>
  <c r="BR1285" i="2"/>
  <c r="BZ1284" i="2"/>
  <c r="BY1284" i="2"/>
  <c r="BR1284" i="2"/>
  <c r="BZ1283" i="2"/>
  <c r="BY1283" i="2"/>
  <c r="BR1283" i="2"/>
  <c r="BZ1282" i="2"/>
  <c r="BY1282" i="2"/>
  <c r="BR1282" i="2"/>
  <c r="BZ1281" i="2"/>
  <c r="BY1281" i="2"/>
  <c r="BR1281" i="2"/>
  <c r="BZ1280" i="2"/>
  <c r="BY1280" i="2"/>
  <c r="BR1280" i="2"/>
  <c r="BZ1279" i="2"/>
  <c r="BY1279" i="2"/>
  <c r="BR1279" i="2"/>
  <c r="BZ1278" i="2"/>
  <c r="BY1278" i="2"/>
  <c r="BR1278" i="2"/>
  <c r="BZ1277" i="2"/>
  <c r="BY1277" i="2"/>
  <c r="BR1277" i="2"/>
  <c r="BZ1276" i="2"/>
  <c r="BY1276" i="2"/>
  <c r="BR1276" i="2"/>
  <c r="BZ1275" i="2"/>
  <c r="BY1275" i="2"/>
  <c r="BR1275" i="2"/>
  <c r="BZ1274" i="2"/>
  <c r="BY1274" i="2"/>
  <c r="BT1274" i="2" s="1"/>
  <c r="BV1274" i="2" s="1"/>
  <c r="BR1274" i="2"/>
  <c r="BZ1273" i="2"/>
  <c r="BY1273" i="2"/>
  <c r="BR1273" i="2"/>
  <c r="BZ1272" i="2"/>
  <c r="BY1272" i="2"/>
  <c r="BR1272" i="2"/>
  <c r="BZ1271" i="2"/>
  <c r="BY1271" i="2"/>
  <c r="BR1271" i="2"/>
  <c r="BZ1270" i="2"/>
  <c r="BY1270" i="2"/>
  <c r="BR1270" i="2"/>
  <c r="BZ1269" i="2"/>
  <c r="BY1269" i="2"/>
  <c r="BR1269" i="2"/>
  <c r="BZ1268" i="2"/>
  <c r="BY1268" i="2"/>
  <c r="BR1268" i="2"/>
  <c r="BZ1267" i="2"/>
  <c r="BY1267" i="2"/>
  <c r="BR1267" i="2"/>
  <c r="BZ1266" i="2"/>
  <c r="BY1266" i="2"/>
  <c r="BR1266" i="2"/>
  <c r="BZ1265" i="2"/>
  <c r="BY1265" i="2"/>
  <c r="BR1265" i="2"/>
  <c r="BZ1264" i="2"/>
  <c r="BY1264" i="2"/>
  <c r="BR1264" i="2"/>
  <c r="BZ1263" i="2"/>
  <c r="BY1263" i="2"/>
  <c r="BR1263" i="2"/>
  <c r="BZ1262" i="2"/>
  <c r="BY1262" i="2"/>
  <c r="BR1262" i="2"/>
  <c r="BZ1261" i="2"/>
  <c r="BY1261" i="2"/>
  <c r="BR1261" i="2"/>
  <c r="BZ1260" i="2"/>
  <c r="BY1260" i="2"/>
  <c r="BR1260" i="2"/>
  <c r="BZ1259" i="2"/>
  <c r="BY1259" i="2"/>
  <c r="BR1259" i="2"/>
  <c r="BZ1258" i="2"/>
  <c r="BY1258" i="2"/>
  <c r="BR1258" i="2"/>
  <c r="BZ1257" i="2"/>
  <c r="BY1257" i="2"/>
  <c r="BR1257" i="2"/>
  <c r="BZ1256" i="2"/>
  <c r="BY1256" i="2"/>
  <c r="BR1256" i="2"/>
  <c r="BZ1255" i="2"/>
  <c r="BY1255" i="2"/>
  <c r="BR1255" i="2"/>
  <c r="BZ1254" i="2"/>
  <c r="BY1254" i="2"/>
  <c r="BR1254" i="2"/>
  <c r="BZ1253" i="2"/>
  <c r="BY1253" i="2"/>
  <c r="BR1253" i="2"/>
  <c r="BZ1252" i="2"/>
  <c r="BY1252" i="2"/>
  <c r="BT1252" i="2" s="1"/>
  <c r="BV1252" i="2" s="1"/>
  <c r="BR1252" i="2"/>
  <c r="BZ1251" i="2"/>
  <c r="BY1251" i="2"/>
  <c r="BR1251" i="2"/>
  <c r="BZ1250" i="2"/>
  <c r="BY1250" i="2"/>
  <c r="BR1250" i="2"/>
  <c r="BZ1249" i="2"/>
  <c r="BY1249" i="2"/>
  <c r="BR1249" i="2"/>
  <c r="BZ1248" i="2"/>
  <c r="BY1248" i="2"/>
  <c r="BR1248" i="2"/>
  <c r="BZ1247" i="2"/>
  <c r="BY1247" i="2"/>
  <c r="BR1247" i="2"/>
  <c r="BZ1246" i="2"/>
  <c r="BY1246" i="2"/>
  <c r="BR1246" i="2"/>
  <c r="BZ1245" i="2"/>
  <c r="BY1245" i="2"/>
  <c r="BR1245" i="2"/>
  <c r="BZ1244" i="2"/>
  <c r="BY1244" i="2"/>
  <c r="BR1244" i="2"/>
  <c r="BZ1243" i="2"/>
  <c r="BY1243" i="2"/>
  <c r="BR1243" i="2"/>
  <c r="BZ1242" i="2"/>
  <c r="BY1242" i="2"/>
  <c r="BT1242" i="2" s="1"/>
  <c r="BV1242" i="2" s="1"/>
  <c r="BR1242" i="2"/>
  <c r="BZ1241" i="2"/>
  <c r="BY1241" i="2"/>
  <c r="BR1241" i="2"/>
  <c r="BZ1240" i="2"/>
  <c r="BY1240" i="2"/>
  <c r="BR1240" i="2"/>
  <c r="BZ1239" i="2"/>
  <c r="BY1239" i="2"/>
  <c r="BR1239" i="2"/>
  <c r="BZ1238" i="2"/>
  <c r="BY1238" i="2"/>
  <c r="BR1238" i="2"/>
  <c r="BZ1237" i="2"/>
  <c r="BY1237" i="2"/>
  <c r="BR1237" i="2"/>
  <c r="BZ1236" i="2"/>
  <c r="BY1236" i="2"/>
  <c r="BR1236" i="2"/>
  <c r="BZ1235" i="2"/>
  <c r="BY1235" i="2"/>
  <c r="BR1235" i="2"/>
  <c r="BZ1234" i="2"/>
  <c r="BY1234" i="2"/>
  <c r="BR1234" i="2"/>
  <c r="BZ1233" i="2"/>
  <c r="BY1233" i="2"/>
  <c r="BR1233" i="2"/>
  <c r="BZ1232" i="2"/>
  <c r="BY1232" i="2"/>
  <c r="BR1232" i="2"/>
  <c r="BZ1231" i="2"/>
  <c r="BY1231" i="2"/>
  <c r="BR1231" i="2"/>
  <c r="BZ1230" i="2"/>
  <c r="BY1230" i="2"/>
  <c r="BR1230" i="2"/>
  <c r="BZ1229" i="2"/>
  <c r="BY1229" i="2"/>
  <c r="BR1229" i="2"/>
  <c r="BZ1228" i="2"/>
  <c r="BY1228" i="2"/>
  <c r="BR1228" i="2"/>
  <c r="BZ1227" i="2"/>
  <c r="BY1227" i="2"/>
  <c r="BR1227" i="2"/>
  <c r="BZ1226" i="2"/>
  <c r="BY1226" i="2"/>
  <c r="BR1226" i="2"/>
  <c r="BZ1225" i="2"/>
  <c r="BY1225" i="2"/>
  <c r="BR1225" i="2"/>
  <c r="BZ1224" i="2"/>
  <c r="BY1224" i="2"/>
  <c r="BR1224" i="2"/>
  <c r="BZ1223" i="2"/>
  <c r="BY1223" i="2"/>
  <c r="BR1223" i="2"/>
  <c r="BZ1222" i="2"/>
  <c r="BY1222" i="2"/>
  <c r="BR1222" i="2"/>
  <c r="BZ1221" i="2"/>
  <c r="BY1221" i="2"/>
  <c r="BR1221" i="2"/>
  <c r="BZ1220" i="2"/>
  <c r="BY1220" i="2"/>
  <c r="BR1220" i="2"/>
  <c r="BZ1219" i="2"/>
  <c r="BY1219" i="2"/>
  <c r="BR1219" i="2"/>
  <c r="BZ1218" i="2"/>
  <c r="BY1218" i="2"/>
  <c r="BR1218" i="2"/>
  <c r="BZ1217" i="2"/>
  <c r="BY1217" i="2"/>
  <c r="BR1217" i="2"/>
  <c r="BZ1216" i="2"/>
  <c r="BY1216" i="2"/>
  <c r="BR1216" i="2"/>
  <c r="BZ1215" i="2"/>
  <c r="BY1215" i="2"/>
  <c r="BR1215" i="2"/>
  <c r="BZ1214" i="2"/>
  <c r="BY1214" i="2"/>
  <c r="BR1214" i="2"/>
  <c r="BZ1213" i="2"/>
  <c r="BY1213" i="2"/>
  <c r="BR1213" i="2"/>
  <c r="BZ1212" i="2"/>
  <c r="BY1212" i="2"/>
  <c r="BR1212" i="2"/>
  <c r="BZ1211" i="2"/>
  <c r="BY1211" i="2"/>
  <c r="BR1211" i="2"/>
  <c r="BZ1210" i="2"/>
  <c r="BY1210" i="2"/>
  <c r="BT1210" i="2" s="1"/>
  <c r="BV1210" i="2" s="1"/>
  <c r="BR1210" i="2"/>
  <c r="BZ1209" i="2"/>
  <c r="BY1209" i="2"/>
  <c r="BR1209" i="2"/>
  <c r="BZ1208" i="2"/>
  <c r="BY1208" i="2"/>
  <c r="BR1208" i="2"/>
  <c r="BZ1207" i="2"/>
  <c r="BY1207" i="2"/>
  <c r="BR1207" i="2"/>
  <c r="BZ1206" i="2"/>
  <c r="BY1206" i="2"/>
  <c r="BR1206" i="2"/>
  <c r="BZ1205" i="2"/>
  <c r="BY1205" i="2"/>
  <c r="BR1205" i="2"/>
  <c r="BZ1204" i="2"/>
  <c r="BY1204" i="2"/>
  <c r="BR1204" i="2"/>
  <c r="BZ1203" i="2"/>
  <c r="BY1203" i="2"/>
  <c r="BR1203" i="2"/>
  <c r="BZ1202" i="2"/>
  <c r="BY1202" i="2"/>
  <c r="BR1202" i="2"/>
  <c r="BZ1201" i="2"/>
  <c r="BY1201" i="2"/>
  <c r="BR1201" i="2"/>
  <c r="BZ1200" i="2"/>
  <c r="BY1200" i="2"/>
  <c r="BR1200" i="2"/>
  <c r="BZ1199" i="2"/>
  <c r="BY1199" i="2"/>
  <c r="BR1199" i="2"/>
  <c r="BZ1198" i="2"/>
  <c r="BY1198" i="2"/>
  <c r="BR1198" i="2"/>
  <c r="BZ1197" i="2"/>
  <c r="BY1197" i="2"/>
  <c r="BR1197" i="2"/>
  <c r="BZ1196" i="2"/>
  <c r="BY1196" i="2"/>
  <c r="BR1196" i="2"/>
  <c r="BZ1195" i="2"/>
  <c r="BY1195" i="2"/>
  <c r="BR1195" i="2"/>
  <c r="BZ1194" i="2"/>
  <c r="BY1194" i="2"/>
  <c r="BR1194" i="2"/>
  <c r="BZ1193" i="2"/>
  <c r="BY1193" i="2"/>
  <c r="BR1193" i="2"/>
  <c r="BZ1192" i="2"/>
  <c r="BY1192" i="2"/>
  <c r="BR1192" i="2"/>
  <c r="BZ1191" i="2"/>
  <c r="BY1191" i="2"/>
  <c r="BR1191" i="2"/>
  <c r="BZ1190" i="2"/>
  <c r="BY1190" i="2"/>
  <c r="BR1190" i="2"/>
  <c r="BZ1189" i="2"/>
  <c r="BY1189" i="2"/>
  <c r="BR1189" i="2"/>
  <c r="BZ1188" i="2"/>
  <c r="BY1188" i="2"/>
  <c r="BT1188" i="2" s="1"/>
  <c r="BV1188" i="2" s="1"/>
  <c r="BR1188" i="2"/>
  <c r="BZ1187" i="2"/>
  <c r="BY1187" i="2"/>
  <c r="BR1187" i="2"/>
  <c r="BZ1186" i="2"/>
  <c r="BY1186" i="2"/>
  <c r="BR1186" i="2"/>
  <c r="BZ1185" i="2"/>
  <c r="BY1185" i="2"/>
  <c r="BR1185" i="2"/>
  <c r="BZ1184" i="2"/>
  <c r="BY1184" i="2"/>
  <c r="BR1184" i="2"/>
  <c r="BZ1183" i="2"/>
  <c r="BY1183" i="2"/>
  <c r="BR1183" i="2"/>
  <c r="BZ1182" i="2"/>
  <c r="BY1182" i="2"/>
  <c r="BR1182" i="2"/>
  <c r="BZ1181" i="2"/>
  <c r="BY1181" i="2"/>
  <c r="BR1181" i="2"/>
  <c r="BZ1180" i="2"/>
  <c r="BY1180" i="2"/>
  <c r="BR1180" i="2"/>
  <c r="BZ1179" i="2"/>
  <c r="BY1179" i="2"/>
  <c r="BR1179" i="2"/>
  <c r="BZ1178" i="2"/>
  <c r="BY1178" i="2"/>
  <c r="BT1178" i="2" s="1"/>
  <c r="BV1178" i="2" s="1"/>
  <c r="BR1178" i="2"/>
  <c r="BZ1177" i="2"/>
  <c r="BY1177" i="2"/>
  <c r="BR1177" i="2"/>
  <c r="BZ1176" i="2"/>
  <c r="BY1176" i="2"/>
  <c r="BR1176" i="2"/>
  <c r="BZ1175" i="2"/>
  <c r="BY1175" i="2"/>
  <c r="BR1175" i="2"/>
  <c r="BZ1174" i="2"/>
  <c r="BY1174" i="2"/>
  <c r="BR1174" i="2"/>
  <c r="BZ1173" i="2"/>
  <c r="BY1173" i="2"/>
  <c r="BR1173" i="2"/>
  <c r="BZ1172" i="2"/>
  <c r="BY1172" i="2"/>
  <c r="BR1172" i="2"/>
  <c r="BZ1171" i="2"/>
  <c r="BY1171" i="2"/>
  <c r="BR1171" i="2"/>
  <c r="BZ1170" i="2"/>
  <c r="BY1170" i="2"/>
  <c r="BR1170" i="2"/>
  <c r="BZ1169" i="2"/>
  <c r="BY1169" i="2"/>
  <c r="BR1169" i="2"/>
  <c r="BZ1168" i="2"/>
  <c r="BY1168" i="2"/>
  <c r="BR1168" i="2"/>
  <c r="BZ1167" i="2"/>
  <c r="BY1167" i="2"/>
  <c r="BR1167" i="2"/>
  <c r="BZ1166" i="2"/>
  <c r="BY1166" i="2"/>
  <c r="BR1166" i="2"/>
  <c r="BZ1165" i="2"/>
  <c r="BY1165" i="2"/>
  <c r="BR1165" i="2"/>
  <c r="BZ1164" i="2"/>
  <c r="BY1164" i="2"/>
  <c r="BR1164" i="2"/>
  <c r="BZ1163" i="2"/>
  <c r="BY1163" i="2"/>
  <c r="BR1163" i="2"/>
  <c r="BZ1162" i="2"/>
  <c r="BY1162" i="2"/>
  <c r="BR1162" i="2"/>
  <c r="BZ1161" i="2"/>
  <c r="BY1161" i="2"/>
  <c r="BR1161" i="2"/>
  <c r="BZ1160" i="2"/>
  <c r="BY1160" i="2"/>
  <c r="BR1160" i="2"/>
  <c r="BZ1159" i="2"/>
  <c r="BY1159" i="2"/>
  <c r="BR1159" i="2"/>
  <c r="BZ1158" i="2"/>
  <c r="BY1158" i="2"/>
  <c r="BR1158" i="2"/>
  <c r="BZ1157" i="2"/>
  <c r="BY1157" i="2"/>
  <c r="BR1157" i="2"/>
  <c r="BZ1156" i="2"/>
  <c r="BY1156" i="2"/>
  <c r="BT1156" i="2" s="1"/>
  <c r="BV1156" i="2" s="1"/>
  <c r="BR1156" i="2"/>
  <c r="BZ1155" i="2"/>
  <c r="BY1155" i="2"/>
  <c r="BR1155" i="2"/>
  <c r="BZ1154" i="2"/>
  <c r="BY1154" i="2"/>
  <c r="BR1154" i="2"/>
  <c r="BZ1153" i="2"/>
  <c r="BY1153" i="2"/>
  <c r="BR1153" i="2"/>
  <c r="BZ1152" i="2"/>
  <c r="BY1152" i="2"/>
  <c r="BR1152" i="2"/>
  <c r="BZ1151" i="2"/>
  <c r="BY1151" i="2"/>
  <c r="BR1151" i="2"/>
  <c r="BZ1150" i="2"/>
  <c r="BY1150" i="2"/>
  <c r="BR1150" i="2"/>
  <c r="BZ1149" i="2"/>
  <c r="BY1149" i="2"/>
  <c r="BR1149" i="2"/>
  <c r="BZ1148" i="2"/>
  <c r="BY1148" i="2"/>
  <c r="BR1148" i="2"/>
  <c r="BZ1147" i="2"/>
  <c r="BY1147" i="2"/>
  <c r="BR1147" i="2"/>
  <c r="BZ1146" i="2"/>
  <c r="BY1146" i="2"/>
  <c r="BT1146" i="2" s="1"/>
  <c r="BV1146" i="2" s="1"/>
  <c r="BR1146" i="2"/>
  <c r="BZ1145" i="2"/>
  <c r="BY1145" i="2"/>
  <c r="BR1145" i="2"/>
  <c r="BZ1144" i="2"/>
  <c r="BY1144" i="2"/>
  <c r="BR1144" i="2"/>
  <c r="BZ1143" i="2"/>
  <c r="BY1143" i="2"/>
  <c r="BR1143" i="2"/>
  <c r="BZ1142" i="2"/>
  <c r="BY1142" i="2"/>
  <c r="BR1142" i="2"/>
  <c r="BZ1141" i="2"/>
  <c r="BY1141" i="2"/>
  <c r="BR1141" i="2"/>
  <c r="BZ1140" i="2"/>
  <c r="BY1140" i="2"/>
  <c r="BR1140" i="2"/>
  <c r="BZ1139" i="2"/>
  <c r="BY1139" i="2"/>
  <c r="BR1139" i="2"/>
  <c r="BZ1138" i="2"/>
  <c r="BY1138" i="2"/>
  <c r="BR1138" i="2"/>
  <c r="BZ1137" i="2"/>
  <c r="BY1137" i="2"/>
  <c r="BR1137" i="2"/>
  <c r="BZ1136" i="2"/>
  <c r="BY1136" i="2"/>
  <c r="BR1136" i="2"/>
  <c r="BZ1135" i="2"/>
  <c r="BY1135" i="2"/>
  <c r="BR1135" i="2"/>
  <c r="BZ1134" i="2"/>
  <c r="BY1134" i="2"/>
  <c r="BR1134" i="2"/>
  <c r="BZ1133" i="2"/>
  <c r="BY1133" i="2"/>
  <c r="BR1133" i="2"/>
  <c r="BZ1132" i="2"/>
  <c r="BY1132" i="2"/>
  <c r="BR1132" i="2"/>
  <c r="BZ1131" i="2"/>
  <c r="BY1131" i="2"/>
  <c r="BR1131" i="2"/>
  <c r="BZ1130" i="2"/>
  <c r="BY1130" i="2"/>
  <c r="BR1130" i="2"/>
  <c r="BZ1129" i="2"/>
  <c r="BY1129" i="2"/>
  <c r="BR1129" i="2"/>
  <c r="BZ1128" i="2"/>
  <c r="BY1128" i="2"/>
  <c r="BR1128" i="2"/>
  <c r="BZ1127" i="2"/>
  <c r="BY1127" i="2"/>
  <c r="BR1127" i="2"/>
  <c r="BZ1126" i="2"/>
  <c r="BY1126" i="2"/>
  <c r="BR1126" i="2"/>
  <c r="BZ1125" i="2"/>
  <c r="BY1125" i="2"/>
  <c r="BR1125" i="2"/>
  <c r="BZ1124" i="2"/>
  <c r="BY1124" i="2"/>
  <c r="BR1124" i="2"/>
  <c r="BZ1123" i="2"/>
  <c r="BY1123" i="2"/>
  <c r="BR1123" i="2"/>
  <c r="BZ1122" i="2"/>
  <c r="BY1122" i="2"/>
  <c r="BR1122" i="2"/>
  <c r="BZ1121" i="2"/>
  <c r="BY1121" i="2"/>
  <c r="BR1121" i="2"/>
  <c r="BZ1120" i="2"/>
  <c r="BY1120" i="2"/>
  <c r="BR1120" i="2"/>
  <c r="BZ1119" i="2"/>
  <c r="BY1119" i="2"/>
  <c r="BR1119" i="2"/>
  <c r="BZ1118" i="2"/>
  <c r="BY1118" i="2"/>
  <c r="BR1118" i="2"/>
  <c r="BZ1117" i="2"/>
  <c r="BY1117" i="2"/>
  <c r="BR1117" i="2"/>
  <c r="BZ1116" i="2"/>
  <c r="BY1116" i="2"/>
  <c r="BR1116" i="2"/>
  <c r="BZ1115" i="2"/>
  <c r="BY1115" i="2"/>
  <c r="BR1115" i="2"/>
  <c r="BZ1114" i="2"/>
  <c r="BY1114" i="2"/>
  <c r="BR1114" i="2"/>
  <c r="BZ1113" i="2"/>
  <c r="BY1113" i="2"/>
  <c r="BR1113" i="2"/>
  <c r="BZ1112" i="2"/>
  <c r="BY1112" i="2"/>
  <c r="BR1112" i="2"/>
  <c r="BZ1111" i="2"/>
  <c r="BY1111" i="2"/>
  <c r="BR1111" i="2"/>
  <c r="BZ1110" i="2"/>
  <c r="BY1110" i="2"/>
  <c r="BR1110" i="2"/>
  <c r="BZ1109" i="2"/>
  <c r="BY1109" i="2"/>
  <c r="BR1109" i="2"/>
  <c r="BZ1108" i="2"/>
  <c r="BY1108" i="2"/>
  <c r="BR1108" i="2"/>
  <c r="BZ1107" i="2"/>
  <c r="BY1107" i="2"/>
  <c r="BR1107" i="2"/>
  <c r="BZ1106" i="2"/>
  <c r="BY1106" i="2"/>
  <c r="BR1106" i="2"/>
  <c r="BZ1105" i="2"/>
  <c r="BY1105" i="2"/>
  <c r="BR1105" i="2"/>
  <c r="BZ1104" i="2"/>
  <c r="BY1104" i="2"/>
  <c r="BR1104" i="2"/>
  <c r="BZ1103" i="2"/>
  <c r="BY1103" i="2"/>
  <c r="BR1103" i="2"/>
  <c r="BZ1102" i="2"/>
  <c r="BY1102" i="2"/>
  <c r="BR1102" i="2"/>
  <c r="BZ1101" i="2"/>
  <c r="BY1101" i="2"/>
  <c r="BR1101" i="2"/>
  <c r="BP1101" i="2"/>
  <c r="BP1104" i="2" s="1"/>
  <c r="BP1107" i="2" s="1"/>
  <c r="BP1110" i="2" s="1"/>
  <c r="BP1113" i="2" s="1"/>
  <c r="BP1116" i="2" s="1"/>
  <c r="BP1119" i="2" s="1"/>
  <c r="BP1122" i="2" s="1"/>
  <c r="BP1125" i="2" s="1"/>
  <c r="BP1128" i="2" s="1"/>
  <c r="BP1131" i="2" s="1"/>
  <c r="BP1134" i="2" s="1"/>
  <c r="BP1137" i="2" s="1"/>
  <c r="BP1140" i="2" s="1"/>
  <c r="BP1143" i="2" s="1"/>
  <c r="BP1146" i="2" s="1"/>
  <c r="BP1149" i="2" s="1"/>
  <c r="BP1152" i="2" s="1"/>
  <c r="BP1155" i="2" s="1"/>
  <c r="BP1158" i="2" s="1"/>
  <c r="BP1161" i="2" s="1"/>
  <c r="BP1164" i="2" s="1"/>
  <c r="BP1167" i="2" s="1"/>
  <c r="BP1170" i="2" s="1"/>
  <c r="BP1173" i="2" s="1"/>
  <c r="BP1176" i="2" s="1"/>
  <c r="BP1179" i="2" s="1"/>
  <c r="BP1182" i="2" s="1"/>
  <c r="BP1185" i="2" s="1"/>
  <c r="BP1188" i="2" s="1"/>
  <c r="BP1191" i="2" s="1"/>
  <c r="BP1194" i="2" s="1"/>
  <c r="BP1197" i="2" s="1"/>
  <c r="BP1200" i="2" s="1"/>
  <c r="BP1203" i="2" s="1"/>
  <c r="BP1206" i="2" s="1"/>
  <c r="BP1209" i="2" s="1"/>
  <c r="BP1212" i="2" s="1"/>
  <c r="BP1215" i="2" s="1"/>
  <c r="BP1218" i="2" s="1"/>
  <c r="BP1221" i="2" s="1"/>
  <c r="BP1224" i="2" s="1"/>
  <c r="BP1227" i="2" s="1"/>
  <c r="BP1230" i="2" s="1"/>
  <c r="BP1233" i="2" s="1"/>
  <c r="BP1236" i="2" s="1"/>
  <c r="BP1239" i="2" s="1"/>
  <c r="BP1242" i="2" s="1"/>
  <c r="BP1245" i="2" s="1"/>
  <c r="BP1248" i="2" s="1"/>
  <c r="BP1251" i="2" s="1"/>
  <c r="BP1254" i="2" s="1"/>
  <c r="BP1257" i="2" s="1"/>
  <c r="BP1260" i="2" s="1"/>
  <c r="BP1263" i="2" s="1"/>
  <c r="BP1266" i="2" s="1"/>
  <c r="BP1269" i="2" s="1"/>
  <c r="BP1272" i="2" s="1"/>
  <c r="BP1275" i="2" s="1"/>
  <c r="BP1278" i="2" s="1"/>
  <c r="BP1281" i="2" s="1"/>
  <c r="BP1284" i="2" s="1"/>
  <c r="BP1287" i="2" s="1"/>
  <c r="BP1290" i="2" s="1"/>
  <c r="BP1293" i="2" s="1"/>
  <c r="BP1296" i="2" s="1"/>
  <c r="BP1299" i="2" s="1"/>
  <c r="BP1302" i="2" s="1"/>
  <c r="BP1305" i="2" s="1"/>
  <c r="BP1308" i="2" s="1"/>
  <c r="BP1311" i="2" s="1"/>
  <c r="BP1314" i="2" s="1"/>
  <c r="BP1317" i="2" s="1"/>
  <c r="BP1320" i="2" s="1"/>
  <c r="BP1323" i="2" s="1"/>
  <c r="BP1326" i="2" s="1"/>
  <c r="BP1329" i="2" s="1"/>
  <c r="BP1332" i="2" s="1"/>
  <c r="BP1335" i="2" s="1"/>
  <c r="BP1338" i="2" s="1"/>
  <c r="BP1341" i="2" s="1"/>
  <c r="BP1344" i="2" s="1"/>
  <c r="BP1347" i="2" s="1"/>
  <c r="BP1350" i="2" s="1"/>
  <c r="BP1353" i="2" s="1"/>
  <c r="BP1356" i="2" s="1"/>
  <c r="BP1359" i="2" s="1"/>
  <c r="BP1362" i="2" s="1"/>
  <c r="BP1365" i="2" s="1"/>
  <c r="BP1368" i="2" s="1"/>
  <c r="BP1371" i="2" s="1"/>
  <c r="BP1374" i="2" s="1"/>
  <c r="BP1377" i="2" s="1"/>
  <c r="BP1380" i="2" s="1"/>
  <c r="BP1383" i="2" s="1"/>
  <c r="BP1386" i="2" s="1"/>
  <c r="BP1389" i="2" s="1"/>
  <c r="BP1392" i="2" s="1"/>
  <c r="BP1395" i="2" s="1"/>
  <c r="BP1398" i="2" s="1"/>
  <c r="BP1401" i="2" s="1"/>
  <c r="BP1404" i="2" s="1"/>
  <c r="BP1407" i="2" s="1"/>
  <c r="BP1410" i="2" s="1"/>
  <c r="BP1413" i="2" s="1"/>
  <c r="BP1416" i="2" s="1"/>
  <c r="BP1419" i="2" s="1"/>
  <c r="BP1422" i="2" s="1"/>
  <c r="BP1425" i="2" s="1"/>
  <c r="BP1428" i="2" s="1"/>
  <c r="BP1431" i="2" s="1"/>
  <c r="BP1434" i="2" s="1"/>
  <c r="BP1437" i="2" s="1"/>
  <c r="BP1440" i="2" s="1"/>
  <c r="BP1443" i="2" s="1"/>
  <c r="BP1446" i="2" s="1"/>
  <c r="BP1449" i="2" s="1"/>
  <c r="BP1452" i="2" s="1"/>
  <c r="BP1455" i="2" s="1"/>
  <c r="BP1458" i="2" s="1"/>
  <c r="BP1461" i="2" s="1"/>
  <c r="BP1464" i="2" s="1"/>
  <c r="BP1467" i="2" s="1"/>
  <c r="BP1470" i="2" s="1"/>
  <c r="BP1473" i="2" s="1"/>
  <c r="BP1476" i="2" s="1"/>
  <c r="BP1479" i="2" s="1"/>
  <c r="BP1482" i="2" s="1"/>
  <c r="BP1485" i="2" s="1"/>
  <c r="BP1488" i="2" s="1"/>
  <c r="BP1491" i="2" s="1"/>
  <c r="BP1494" i="2" s="1"/>
  <c r="BP1497" i="2" s="1"/>
  <c r="BP1500" i="2" s="1"/>
  <c r="BP1503" i="2" s="1"/>
  <c r="BZ1100" i="2"/>
  <c r="BY1100" i="2"/>
  <c r="BR1100" i="2"/>
  <c r="BP1100" i="2"/>
  <c r="BP1103" i="2" s="1"/>
  <c r="BP1106" i="2" s="1"/>
  <c r="BP1109" i="2" s="1"/>
  <c r="BP1112" i="2" s="1"/>
  <c r="BP1115" i="2" s="1"/>
  <c r="BP1118" i="2" s="1"/>
  <c r="BP1121" i="2" s="1"/>
  <c r="BP1124" i="2" s="1"/>
  <c r="BP1127" i="2" s="1"/>
  <c r="BP1130" i="2" s="1"/>
  <c r="BP1133" i="2" s="1"/>
  <c r="BP1136" i="2" s="1"/>
  <c r="BP1139" i="2" s="1"/>
  <c r="BP1142" i="2" s="1"/>
  <c r="BP1145" i="2" s="1"/>
  <c r="BP1148" i="2" s="1"/>
  <c r="BP1151" i="2" s="1"/>
  <c r="BP1154" i="2" s="1"/>
  <c r="BP1157" i="2" s="1"/>
  <c r="BP1160" i="2" s="1"/>
  <c r="BP1163" i="2" s="1"/>
  <c r="BP1166" i="2" s="1"/>
  <c r="BP1169" i="2" s="1"/>
  <c r="BP1172" i="2" s="1"/>
  <c r="BP1175" i="2" s="1"/>
  <c r="BP1178" i="2" s="1"/>
  <c r="BP1181" i="2" s="1"/>
  <c r="BP1184" i="2" s="1"/>
  <c r="BP1187" i="2" s="1"/>
  <c r="BP1190" i="2" s="1"/>
  <c r="BP1193" i="2" s="1"/>
  <c r="BP1196" i="2" s="1"/>
  <c r="BP1199" i="2" s="1"/>
  <c r="BP1202" i="2" s="1"/>
  <c r="BP1205" i="2" s="1"/>
  <c r="BP1208" i="2" s="1"/>
  <c r="BP1211" i="2" s="1"/>
  <c r="BP1214" i="2" s="1"/>
  <c r="BP1217" i="2" s="1"/>
  <c r="BP1220" i="2" s="1"/>
  <c r="BP1223" i="2" s="1"/>
  <c r="BP1226" i="2" s="1"/>
  <c r="BP1229" i="2" s="1"/>
  <c r="BP1232" i="2" s="1"/>
  <c r="BP1235" i="2" s="1"/>
  <c r="BP1238" i="2" s="1"/>
  <c r="BP1241" i="2" s="1"/>
  <c r="BP1244" i="2" s="1"/>
  <c r="BP1247" i="2" s="1"/>
  <c r="BP1250" i="2" s="1"/>
  <c r="BP1253" i="2" s="1"/>
  <c r="BP1256" i="2" s="1"/>
  <c r="BP1259" i="2" s="1"/>
  <c r="BP1262" i="2" s="1"/>
  <c r="BP1265" i="2" s="1"/>
  <c r="BP1268" i="2" s="1"/>
  <c r="BP1271" i="2" s="1"/>
  <c r="BP1274" i="2" s="1"/>
  <c r="BP1277" i="2" s="1"/>
  <c r="BP1280" i="2" s="1"/>
  <c r="BP1283" i="2" s="1"/>
  <c r="BP1286" i="2" s="1"/>
  <c r="BP1289" i="2" s="1"/>
  <c r="BP1292" i="2" s="1"/>
  <c r="BP1295" i="2" s="1"/>
  <c r="BP1298" i="2" s="1"/>
  <c r="BP1301" i="2" s="1"/>
  <c r="BP1304" i="2" s="1"/>
  <c r="BP1307" i="2" s="1"/>
  <c r="BP1310" i="2" s="1"/>
  <c r="BP1313" i="2" s="1"/>
  <c r="BP1316" i="2" s="1"/>
  <c r="BP1319" i="2" s="1"/>
  <c r="BP1322" i="2" s="1"/>
  <c r="BP1325" i="2" s="1"/>
  <c r="BP1328" i="2" s="1"/>
  <c r="BP1331" i="2" s="1"/>
  <c r="BP1334" i="2" s="1"/>
  <c r="BP1337" i="2" s="1"/>
  <c r="BP1340" i="2" s="1"/>
  <c r="BP1343" i="2" s="1"/>
  <c r="BP1346" i="2" s="1"/>
  <c r="BP1349" i="2" s="1"/>
  <c r="BP1352" i="2" s="1"/>
  <c r="BP1355" i="2" s="1"/>
  <c r="BP1358" i="2" s="1"/>
  <c r="BP1361" i="2" s="1"/>
  <c r="BP1364" i="2" s="1"/>
  <c r="BP1367" i="2" s="1"/>
  <c r="BP1370" i="2" s="1"/>
  <c r="BP1373" i="2" s="1"/>
  <c r="BP1376" i="2" s="1"/>
  <c r="BP1379" i="2" s="1"/>
  <c r="BP1382" i="2" s="1"/>
  <c r="BP1385" i="2" s="1"/>
  <c r="BP1388" i="2" s="1"/>
  <c r="BP1391" i="2" s="1"/>
  <c r="BP1394" i="2" s="1"/>
  <c r="BP1397" i="2" s="1"/>
  <c r="BP1400" i="2" s="1"/>
  <c r="BP1403" i="2" s="1"/>
  <c r="BP1406" i="2" s="1"/>
  <c r="BP1409" i="2" s="1"/>
  <c r="BP1412" i="2" s="1"/>
  <c r="BP1415" i="2" s="1"/>
  <c r="BP1418" i="2" s="1"/>
  <c r="BP1421" i="2" s="1"/>
  <c r="BP1424" i="2" s="1"/>
  <c r="BP1427" i="2" s="1"/>
  <c r="BP1430" i="2" s="1"/>
  <c r="BP1433" i="2" s="1"/>
  <c r="BP1436" i="2" s="1"/>
  <c r="BP1439" i="2" s="1"/>
  <c r="BP1442" i="2" s="1"/>
  <c r="BP1445" i="2" s="1"/>
  <c r="BP1448" i="2" s="1"/>
  <c r="BP1451" i="2" s="1"/>
  <c r="BP1454" i="2" s="1"/>
  <c r="BP1457" i="2" s="1"/>
  <c r="BP1460" i="2" s="1"/>
  <c r="BP1463" i="2" s="1"/>
  <c r="BP1466" i="2" s="1"/>
  <c r="BP1469" i="2" s="1"/>
  <c r="BP1472" i="2" s="1"/>
  <c r="BP1475" i="2" s="1"/>
  <c r="BP1478" i="2" s="1"/>
  <c r="BP1481" i="2" s="1"/>
  <c r="BP1484" i="2" s="1"/>
  <c r="BP1487" i="2" s="1"/>
  <c r="BP1490" i="2" s="1"/>
  <c r="BP1493" i="2" s="1"/>
  <c r="BP1496" i="2" s="1"/>
  <c r="BP1499" i="2" s="1"/>
  <c r="BP1502" i="2" s="1"/>
  <c r="BZ1099" i="2"/>
  <c r="BY1099" i="2"/>
  <c r="BR1099" i="2"/>
  <c r="BP1099" i="2"/>
  <c r="BP1102" i="2" s="1"/>
  <c r="BP1105" i="2" s="1"/>
  <c r="BP1108" i="2" s="1"/>
  <c r="BP1111" i="2" s="1"/>
  <c r="BP1114" i="2" s="1"/>
  <c r="BP1117" i="2" s="1"/>
  <c r="BP1120" i="2" s="1"/>
  <c r="BP1123" i="2" s="1"/>
  <c r="BP1126" i="2" s="1"/>
  <c r="BP1129" i="2" s="1"/>
  <c r="BP1132" i="2" s="1"/>
  <c r="BP1135" i="2" s="1"/>
  <c r="BP1138" i="2" s="1"/>
  <c r="BP1141" i="2" s="1"/>
  <c r="BP1144" i="2" s="1"/>
  <c r="BP1147" i="2" s="1"/>
  <c r="BP1150" i="2" s="1"/>
  <c r="BP1153" i="2" s="1"/>
  <c r="BP1156" i="2" s="1"/>
  <c r="BP1159" i="2" s="1"/>
  <c r="BP1162" i="2" s="1"/>
  <c r="BP1165" i="2" s="1"/>
  <c r="BP1168" i="2" s="1"/>
  <c r="BP1171" i="2" s="1"/>
  <c r="BP1174" i="2" s="1"/>
  <c r="BP1177" i="2" s="1"/>
  <c r="BP1180" i="2" s="1"/>
  <c r="BP1183" i="2" s="1"/>
  <c r="BP1186" i="2" s="1"/>
  <c r="BP1189" i="2" s="1"/>
  <c r="BP1192" i="2" s="1"/>
  <c r="BP1195" i="2" s="1"/>
  <c r="BP1198" i="2" s="1"/>
  <c r="BP1201" i="2" s="1"/>
  <c r="BP1204" i="2" s="1"/>
  <c r="BP1207" i="2" s="1"/>
  <c r="BP1210" i="2" s="1"/>
  <c r="BP1213" i="2" s="1"/>
  <c r="BP1216" i="2" s="1"/>
  <c r="BP1219" i="2" s="1"/>
  <c r="BP1222" i="2" s="1"/>
  <c r="BP1225" i="2" s="1"/>
  <c r="BP1228" i="2" s="1"/>
  <c r="BP1231" i="2" s="1"/>
  <c r="BP1234" i="2" s="1"/>
  <c r="BP1237" i="2" s="1"/>
  <c r="BP1240" i="2" s="1"/>
  <c r="BP1243" i="2" s="1"/>
  <c r="BP1246" i="2" s="1"/>
  <c r="BP1249" i="2" s="1"/>
  <c r="BP1252" i="2" s="1"/>
  <c r="BP1255" i="2" s="1"/>
  <c r="BP1258" i="2" s="1"/>
  <c r="BP1261" i="2" s="1"/>
  <c r="BP1264" i="2" s="1"/>
  <c r="BP1267" i="2" s="1"/>
  <c r="BP1270" i="2" s="1"/>
  <c r="BP1273" i="2" s="1"/>
  <c r="BP1276" i="2" s="1"/>
  <c r="BP1279" i="2" s="1"/>
  <c r="BP1282" i="2" s="1"/>
  <c r="BP1285" i="2" s="1"/>
  <c r="BP1288" i="2" s="1"/>
  <c r="BP1291" i="2" s="1"/>
  <c r="BP1294" i="2" s="1"/>
  <c r="BP1297" i="2" s="1"/>
  <c r="BP1300" i="2" s="1"/>
  <c r="BP1303" i="2" s="1"/>
  <c r="BP1306" i="2" s="1"/>
  <c r="BP1309" i="2" s="1"/>
  <c r="BP1312" i="2" s="1"/>
  <c r="BP1315" i="2" s="1"/>
  <c r="BP1318" i="2" s="1"/>
  <c r="BP1321" i="2" s="1"/>
  <c r="BP1324" i="2" s="1"/>
  <c r="BP1327" i="2" s="1"/>
  <c r="BP1330" i="2" s="1"/>
  <c r="BP1333" i="2" s="1"/>
  <c r="BP1336" i="2" s="1"/>
  <c r="BP1339" i="2" s="1"/>
  <c r="BP1342" i="2" s="1"/>
  <c r="BP1345" i="2" s="1"/>
  <c r="BP1348" i="2" s="1"/>
  <c r="BP1351" i="2" s="1"/>
  <c r="BP1354" i="2" s="1"/>
  <c r="BP1357" i="2" s="1"/>
  <c r="BP1360" i="2" s="1"/>
  <c r="BP1363" i="2" s="1"/>
  <c r="BP1366" i="2" s="1"/>
  <c r="BP1369" i="2" s="1"/>
  <c r="BP1372" i="2" s="1"/>
  <c r="BP1375" i="2" s="1"/>
  <c r="BP1378" i="2" s="1"/>
  <c r="BP1381" i="2" s="1"/>
  <c r="BP1384" i="2" s="1"/>
  <c r="BP1387" i="2" s="1"/>
  <c r="BP1390" i="2" s="1"/>
  <c r="BP1393" i="2" s="1"/>
  <c r="BP1396" i="2" s="1"/>
  <c r="BP1399" i="2" s="1"/>
  <c r="BP1402" i="2" s="1"/>
  <c r="BP1405" i="2" s="1"/>
  <c r="BP1408" i="2" s="1"/>
  <c r="BP1411" i="2" s="1"/>
  <c r="BP1414" i="2" s="1"/>
  <c r="BP1417" i="2" s="1"/>
  <c r="BP1420" i="2" s="1"/>
  <c r="BP1423" i="2" s="1"/>
  <c r="BP1426" i="2" s="1"/>
  <c r="BP1429" i="2" s="1"/>
  <c r="BP1432" i="2" s="1"/>
  <c r="BP1435" i="2" s="1"/>
  <c r="BP1438" i="2" s="1"/>
  <c r="BP1441" i="2" s="1"/>
  <c r="BP1444" i="2" s="1"/>
  <c r="BP1447" i="2" s="1"/>
  <c r="BP1450" i="2" s="1"/>
  <c r="BP1453" i="2" s="1"/>
  <c r="BP1456" i="2" s="1"/>
  <c r="BP1459" i="2" s="1"/>
  <c r="BP1462" i="2" s="1"/>
  <c r="BP1465" i="2" s="1"/>
  <c r="BP1468" i="2" s="1"/>
  <c r="BP1471" i="2" s="1"/>
  <c r="BP1474" i="2" s="1"/>
  <c r="BP1477" i="2" s="1"/>
  <c r="BP1480" i="2" s="1"/>
  <c r="BP1483" i="2" s="1"/>
  <c r="BP1486" i="2" s="1"/>
  <c r="BP1489" i="2" s="1"/>
  <c r="BP1492" i="2" s="1"/>
  <c r="BP1495" i="2" s="1"/>
  <c r="BP1498" i="2" s="1"/>
  <c r="BP1501" i="2" s="1"/>
  <c r="BZ1098" i="2"/>
  <c r="BY1098" i="2"/>
  <c r="BR1098" i="2"/>
  <c r="BZ1097" i="2"/>
  <c r="BY1097" i="2"/>
  <c r="BR1097" i="2"/>
  <c r="BZ1096" i="2"/>
  <c r="BY1096" i="2"/>
  <c r="BR1096" i="2"/>
  <c r="BZ1095" i="2"/>
  <c r="BY1095" i="2"/>
  <c r="BS1095" i="2"/>
  <c r="BR1095" i="2"/>
  <c r="BZ1094" i="2"/>
  <c r="BY1094" i="2"/>
  <c r="BS1094" i="2"/>
  <c r="BR1094" i="2"/>
  <c r="BZ1093" i="2"/>
  <c r="BY1093" i="2"/>
  <c r="BS1093" i="2"/>
  <c r="BR1093" i="2"/>
  <c r="BZ1092" i="2"/>
  <c r="BY1092" i="2"/>
  <c r="BT1092" i="2" s="1"/>
  <c r="BV1092" i="2" s="1"/>
  <c r="BS1092" i="2"/>
  <c r="BR1092" i="2"/>
  <c r="BZ1091" i="2"/>
  <c r="BY1091" i="2"/>
  <c r="BS1091" i="2"/>
  <c r="BR1091" i="2"/>
  <c r="BZ1090" i="2"/>
  <c r="BY1090" i="2"/>
  <c r="BS1090" i="2"/>
  <c r="BR1090" i="2"/>
  <c r="BZ1089" i="2"/>
  <c r="BY1089" i="2"/>
  <c r="BS1089" i="2"/>
  <c r="BR1089" i="2"/>
  <c r="BZ1088" i="2"/>
  <c r="BY1088" i="2"/>
  <c r="BS1088" i="2"/>
  <c r="BR1088" i="2"/>
  <c r="BZ1087" i="2"/>
  <c r="BY1087" i="2"/>
  <c r="BS1087" i="2"/>
  <c r="BR1087" i="2"/>
  <c r="BZ1086" i="2"/>
  <c r="BY1086" i="2"/>
  <c r="BS1086" i="2"/>
  <c r="BR1086" i="2"/>
  <c r="BZ1085" i="2"/>
  <c r="BY1085" i="2"/>
  <c r="BS1085" i="2"/>
  <c r="BR1085" i="2"/>
  <c r="BZ1084" i="2"/>
  <c r="BY1084" i="2"/>
  <c r="BS1084" i="2"/>
  <c r="BR1084" i="2"/>
  <c r="BZ1083" i="2"/>
  <c r="BY1083" i="2"/>
  <c r="BS1083" i="2"/>
  <c r="BR1083" i="2"/>
  <c r="BZ1082" i="2"/>
  <c r="BY1082" i="2"/>
  <c r="BT1082" i="2" s="1"/>
  <c r="BV1082" i="2" s="1"/>
  <c r="BS1082" i="2"/>
  <c r="BR1082" i="2"/>
  <c r="BZ1081" i="2"/>
  <c r="BY1081" i="2"/>
  <c r="BS1081" i="2"/>
  <c r="BR1081" i="2"/>
  <c r="BZ1080" i="2"/>
  <c r="BY1080" i="2"/>
  <c r="BS1080" i="2"/>
  <c r="BR1080" i="2"/>
  <c r="BZ1079" i="2"/>
  <c r="BY1079" i="2"/>
  <c r="BS1079" i="2"/>
  <c r="BR1079" i="2"/>
  <c r="BZ1078" i="2"/>
  <c r="BY1078" i="2"/>
  <c r="BS1078" i="2"/>
  <c r="BR1078" i="2"/>
  <c r="BZ1077" i="2"/>
  <c r="BY1077" i="2"/>
  <c r="BS1077" i="2"/>
  <c r="BR1077" i="2"/>
  <c r="BZ1076" i="2"/>
  <c r="BY1076" i="2"/>
  <c r="BS1076" i="2"/>
  <c r="BR1076" i="2"/>
  <c r="BZ1075" i="2"/>
  <c r="BY1075" i="2"/>
  <c r="BS1075" i="2"/>
  <c r="BR1075" i="2"/>
  <c r="BZ1074" i="2"/>
  <c r="BY1074" i="2"/>
  <c r="BS1074" i="2"/>
  <c r="BR1074" i="2"/>
  <c r="BZ1073" i="2"/>
  <c r="BY1073" i="2"/>
  <c r="BS1073" i="2"/>
  <c r="BR1073" i="2"/>
  <c r="BZ1072" i="2"/>
  <c r="BY1072" i="2"/>
  <c r="BT1072" i="2" s="1"/>
  <c r="BV1072" i="2" s="1"/>
  <c r="BS1072" i="2"/>
  <c r="BR1072" i="2"/>
  <c r="BZ1071" i="2"/>
  <c r="BY1071" i="2"/>
  <c r="BS1071" i="2"/>
  <c r="BR1071" i="2"/>
  <c r="BZ1070" i="2"/>
  <c r="BY1070" i="2"/>
  <c r="BS1070" i="2"/>
  <c r="BR1070" i="2"/>
  <c r="BZ1069" i="2"/>
  <c r="BY1069" i="2"/>
  <c r="BS1069" i="2"/>
  <c r="BR1069" i="2"/>
  <c r="BZ1068" i="2"/>
  <c r="BY1068" i="2"/>
  <c r="BS1068" i="2"/>
  <c r="BR1068" i="2"/>
  <c r="BZ1067" i="2"/>
  <c r="BY1067" i="2"/>
  <c r="BS1067" i="2"/>
  <c r="BR1067" i="2"/>
  <c r="BZ1066" i="2"/>
  <c r="BY1066" i="2"/>
  <c r="BS1066" i="2"/>
  <c r="BR1066" i="2"/>
  <c r="BZ1065" i="2"/>
  <c r="BY1065" i="2"/>
  <c r="BS1065" i="2"/>
  <c r="BR1065" i="2"/>
  <c r="BZ1064" i="2"/>
  <c r="BY1064" i="2"/>
  <c r="BS1064" i="2"/>
  <c r="BR1064" i="2"/>
  <c r="BZ1063" i="2"/>
  <c r="BY1063" i="2"/>
  <c r="BS1063" i="2"/>
  <c r="BR1063" i="2"/>
  <c r="BZ1062" i="2"/>
  <c r="BY1062" i="2"/>
  <c r="BS1062" i="2"/>
  <c r="BR1062" i="2"/>
  <c r="BZ1061" i="2"/>
  <c r="BY1061" i="2"/>
  <c r="BS1061" i="2"/>
  <c r="BR1061" i="2"/>
  <c r="BZ1060" i="2"/>
  <c r="BY1060" i="2"/>
  <c r="BT1060" i="2" s="1"/>
  <c r="BV1060" i="2" s="1"/>
  <c r="BS1060" i="2"/>
  <c r="BR1060" i="2"/>
  <c r="BZ1059" i="2"/>
  <c r="BY1059" i="2"/>
  <c r="BS1059" i="2"/>
  <c r="BR1059" i="2"/>
  <c r="BZ1058" i="2"/>
  <c r="BY1058" i="2"/>
  <c r="BS1058" i="2"/>
  <c r="BR1058" i="2"/>
  <c r="BZ1057" i="2"/>
  <c r="BY1057" i="2"/>
  <c r="BS1057" i="2"/>
  <c r="BR1057" i="2"/>
  <c r="BZ1056" i="2"/>
  <c r="BY1056" i="2"/>
  <c r="BS1056" i="2"/>
  <c r="BR1056" i="2"/>
  <c r="BZ1055" i="2"/>
  <c r="BY1055" i="2"/>
  <c r="BS1055" i="2"/>
  <c r="BR1055" i="2"/>
  <c r="BZ1054" i="2"/>
  <c r="BY1054" i="2"/>
  <c r="BS1054" i="2"/>
  <c r="BR1054" i="2"/>
  <c r="BZ1053" i="2"/>
  <c r="BY1053" i="2"/>
  <c r="BS1053" i="2"/>
  <c r="BR1053" i="2"/>
  <c r="BZ1052" i="2"/>
  <c r="BY1052" i="2"/>
  <c r="BS1052" i="2"/>
  <c r="BR1052" i="2"/>
  <c r="BZ1051" i="2"/>
  <c r="BY1051" i="2"/>
  <c r="BS1051" i="2"/>
  <c r="BR1051" i="2"/>
  <c r="BZ1050" i="2"/>
  <c r="BY1050" i="2"/>
  <c r="BT1050" i="2" s="1"/>
  <c r="BV1050" i="2" s="1"/>
  <c r="BS1050" i="2"/>
  <c r="BR1050" i="2"/>
  <c r="BZ1049" i="2"/>
  <c r="BY1049" i="2"/>
  <c r="BS1049" i="2"/>
  <c r="BR1049" i="2"/>
  <c r="BZ1048" i="2"/>
  <c r="BY1048" i="2"/>
  <c r="BS1048" i="2"/>
  <c r="BR1048" i="2"/>
  <c r="BZ1047" i="2"/>
  <c r="BY1047" i="2"/>
  <c r="BS1047" i="2"/>
  <c r="BR1047" i="2"/>
  <c r="BZ1046" i="2"/>
  <c r="BY1046" i="2"/>
  <c r="BS1046" i="2"/>
  <c r="BR1046" i="2"/>
  <c r="BZ1045" i="2"/>
  <c r="BY1045" i="2"/>
  <c r="BS1045" i="2"/>
  <c r="BR1045" i="2"/>
  <c r="BZ1044" i="2"/>
  <c r="BY1044" i="2"/>
  <c r="BS1044" i="2"/>
  <c r="BR1044" i="2"/>
  <c r="BZ1043" i="2"/>
  <c r="BY1043" i="2"/>
  <c r="BS1043" i="2"/>
  <c r="BR1043" i="2"/>
  <c r="BZ1042" i="2"/>
  <c r="BY1042" i="2"/>
  <c r="BS1042" i="2"/>
  <c r="BR1042" i="2"/>
  <c r="BZ1041" i="2"/>
  <c r="BY1041" i="2"/>
  <c r="BS1041" i="2"/>
  <c r="BR1041" i="2"/>
  <c r="BZ1040" i="2"/>
  <c r="BY1040" i="2"/>
  <c r="BS1040" i="2"/>
  <c r="BR1040" i="2"/>
  <c r="BZ1039" i="2"/>
  <c r="BY1039" i="2"/>
  <c r="BS1039" i="2"/>
  <c r="BR1039" i="2"/>
  <c r="BZ1038" i="2"/>
  <c r="BY1038" i="2"/>
  <c r="BS1038" i="2"/>
  <c r="BR1038" i="2"/>
  <c r="BZ1037" i="2"/>
  <c r="BY1037" i="2"/>
  <c r="BS1037" i="2"/>
  <c r="BR1037" i="2"/>
  <c r="BZ1036" i="2"/>
  <c r="BY1036" i="2"/>
  <c r="BT1036" i="2" s="1"/>
  <c r="BV1036" i="2" s="1"/>
  <c r="BS1036" i="2"/>
  <c r="BR1036" i="2"/>
  <c r="BZ1035" i="2"/>
  <c r="BY1035" i="2"/>
  <c r="BS1035" i="2"/>
  <c r="BR1035" i="2"/>
  <c r="BZ1034" i="2"/>
  <c r="BY1034" i="2"/>
  <c r="BS1034" i="2"/>
  <c r="BR1034" i="2"/>
  <c r="BZ1033" i="2"/>
  <c r="BY1033" i="2"/>
  <c r="BS1033" i="2"/>
  <c r="BR1033" i="2"/>
  <c r="BZ1032" i="2"/>
  <c r="BY1032" i="2"/>
  <c r="BS1032" i="2"/>
  <c r="BR1032" i="2"/>
  <c r="BZ1031" i="2"/>
  <c r="BY1031" i="2"/>
  <c r="BS1031" i="2"/>
  <c r="BR1031" i="2"/>
  <c r="BZ1030" i="2"/>
  <c r="BY1030" i="2"/>
  <c r="BS1030" i="2"/>
  <c r="BR1030" i="2"/>
  <c r="BZ1029" i="2"/>
  <c r="BY1029" i="2"/>
  <c r="BS1029" i="2"/>
  <c r="BR1029" i="2"/>
  <c r="BZ1028" i="2"/>
  <c r="BY1028" i="2"/>
  <c r="BS1028" i="2"/>
  <c r="BR1028" i="2"/>
  <c r="BZ1027" i="2"/>
  <c r="BY1027" i="2"/>
  <c r="BS1027" i="2"/>
  <c r="BR1027" i="2"/>
  <c r="BZ1026" i="2"/>
  <c r="BY1026" i="2"/>
  <c r="BS1026" i="2"/>
  <c r="BR1026" i="2"/>
  <c r="BZ1025" i="2"/>
  <c r="BY1025" i="2"/>
  <c r="BS1025" i="2"/>
  <c r="BR1025" i="2"/>
  <c r="BZ1024" i="2"/>
  <c r="BY1024" i="2"/>
  <c r="BS1024" i="2"/>
  <c r="BR1024" i="2"/>
  <c r="BZ1023" i="2"/>
  <c r="BY1023" i="2"/>
  <c r="BS1023" i="2"/>
  <c r="BR1023" i="2"/>
  <c r="BZ1022" i="2"/>
  <c r="BY1022" i="2"/>
  <c r="BS1022" i="2"/>
  <c r="BR1022" i="2"/>
  <c r="BZ1021" i="2"/>
  <c r="BY1021" i="2"/>
  <c r="BS1021" i="2"/>
  <c r="BR1021" i="2"/>
  <c r="BZ1020" i="2"/>
  <c r="BY1020" i="2"/>
  <c r="BS1020" i="2"/>
  <c r="BR1020" i="2"/>
  <c r="BZ1019" i="2"/>
  <c r="BY1019" i="2"/>
  <c r="BS1019" i="2"/>
  <c r="BR1019" i="2"/>
  <c r="BZ1018" i="2"/>
  <c r="BY1018" i="2"/>
  <c r="BS1018" i="2"/>
  <c r="BR1018" i="2"/>
  <c r="BZ1017" i="2"/>
  <c r="BY1017" i="2"/>
  <c r="BS1017" i="2"/>
  <c r="BR1017" i="2"/>
  <c r="BZ1016" i="2"/>
  <c r="BY1016" i="2"/>
  <c r="BS1016" i="2"/>
  <c r="BR1016" i="2"/>
  <c r="BZ1015" i="2"/>
  <c r="BY1015" i="2"/>
  <c r="BS1015" i="2"/>
  <c r="BR1015" i="2"/>
  <c r="BZ1014" i="2"/>
  <c r="BY1014" i="2"/>
  <c r="BS1014" i="2"/>
  <c r="BR1014" i="2"/>
  <c r="BZ1013" i="2"/>
  <c r="BY1013" i="2"/>
  <c r="BS1013" i="2"/>
  <c r="BR1013" i="2"/>
  <c r="BZ1012" i="2"/>
  <c r="BY1012" i="2"/>
  <c r="BS1012" i="2"/>
  <c r="BR1012" i="2"/>
  <c r="BZ1011" i="2"/>
  <c r="BY1011" i="2"/>
  <c r="BS1011" i="2"/>
  <c r="BR1011" i="2"/>
  <c r="BZ1010" i="2"/>
  <c r="BY1010" i="2"/>
  <c r="BS1010" i="2"/>
  <c r="BR1010" i="2"/>
  <c r="BZ1009" i="2"/>
  <c r="BY1009" i="2"/>
  <c r="BS1009" i="2"/>
  <c r="BR1009" i="2"/>
  <c r="BZ1008" i="2"/>
  <c r="BY1008" i="2"/>
  <c r="BS1008" i="2"/>
  <c r="BR1008" i="2"/>
  <c r="BZ1007" i="2"/>
  <c r="BY1007" i="2"/>
  <c r="BS1007" i="2"/>
  <c r="BR1007" i="2"/>
  <c r="BZ1006" i="2"/>
  <c r="BY1006" i="2"/>
  <c r="BS1006" i="2"/>
  <c r="BR1006" i="2"/>
  <c r="BZ1005" i="2"/>
  <c r="BY1005" i="2"/>
  <c r="BS1005" i="2"/>
  <c r="BR1005" i="2"/>
  <c r="BZ1004" i="2"/>
  <c r="BY1004" i="2"/>
  <c r="BT1004" i="2" s="1"/>
  <c r="BV1004" i="2" s="1"/>
  <c r="BS1004" i="2"/>
  <c r="BR1004" i="2"/>
  <c r="BZ1003" i="2"/>
  <c r="BY1003" i="2"/>
  <c r="BS1003" i="2"/>
  <c r="BR1003" i="2"/>
  <c r="BZ1002" i="2"/>
  <c r="BY1002" i="2"/>
  <c r="BS1002" i="2"/>
  <c r="BR1002" i="2"/>
  <c r="BZ1001" i="2"/>
  <c r="BY1001" i="2"/>
  <c r="BS1001" i="2"/>
  <c r="BR1001" i="2"/>
  <c r="BZ1000" i="2"/>
  <c r="BY1000" i="2"/>
  <c r="BS1000" i="2"/>
  <c r="BR1000" i="2"/>
  <c r="BZ999" i="2"/>
  <c r="BY999" i="2"/>
  <c r="BS999" i="2"/>
  <c r="BR999" i="2"/>
  <c r="BZ998" i="2"/>
  <c r="BY998" i="2"/>
  <c r="BS998" i="2"/>
  <c r="BR998" i="2"/>
  <c r="BZ997" i="2"/>
  <c r="BY997" i="2"/>
  <c r="BS997" i="2"/>
  <c r="BR997" i="2"/>
  <c r="BZ996" i="2"/>
  <c r="BY996" i="2"/>
  <c r="BS996" i="2"/>
  <c r="BR996" i="2"/>
  <c r="BZ995" i="2"/>
  <c r="BY995" i="2"/>
  <c r="BS995" i="2"/>
  <c r="BR995" i="2"/>
  <c r="BZ994" i="2"/>
  <c r="BY994" i="2"/>
  <c r="BS994" i="2"/>
  <c r="BR994" i="2"/>
  <c r="BZ993" i="2"/>
  <c r="BY993" i="2"/>
  <c r="BS993" i="2"/>
  <c r="BR993" i="2"/>
  <c r="BZ992" i="2"/>
  <c r="BY992" i="2"/>
  <c r="BS992" i="2"/>
  <c r="BR992" i="2"/>
  <c r="BZ991" i="2"/>
  <c r="BY991" i="2"/>
  <c r="BS991" i="2"/>
  <c r="BR991" i="2"/>
  <c r="BZ990" i="2"/>
  <c r="BY990" i="2"/>
  <c r="BS990" i="2"/>
  <c r="BR990" i="2"/>
  <c r="BZ989" i="2"/>
  <c r="BY989" i="2"/>
  <c r="BS989" i="2"/>
  <c r="BR989" i="2"/>
  <c r="BZ988" i="2"/>
  <c r="BY988" i="2"/>
  <c r="BT988" i="2" s="1"/>
  <c r="BV988" i="2" s="1"/>
  <c r="BS988" i="2"/>
  <c r="BR988" i="2"/>
  <c r="BZ987" i="2"/>
  <c r="BY987" i="2"/>
  <c r="BS987" i="2"/>
  <c r="BR987" i="2"/>
  <c r="BZ986" i="2"/>
  <c r="BY986" i="2"/>
  <c r="BS986" i="2"/>
  <c r="BR986" i="2"/>
  <c r="BZ985" i="2"/>
  <c r="BY985" i="2"/>
  <c r="BS985" i="2"/>
  <c r="BR985" i="2"/>
  <c r="BZ984" i="2"/>
  <c r="BY984" i="2"/>
  <c r="BS984" i="2"/>
  <c r="BR984" i="2"/>
  <c r="BZ983" i="2"/>
  <c r="BY983" i="2"/>
  <c r="BS983" i="2"/>
  <c r="BR983" i="2"/>
  <c r="BZ982" i="2"/>
  <c r="BY982" i="2"/>
  <c r="BS982" i="2"/>
  <c r="BR982" i="2"/>
  <c r="BZ981" i="2"/>
  <c r="BY981" i="2"/>
  <c r="BS981" i="2"/>
  <c r="BR981" i="2"/>
  <c r="BZ980" i="2"/>
  <c r="BY980" i="2"/>
  <c r="BS980" i="2"/>
  <c r="BR980" i="2"/>
  <c r="BZ979" i="2"/>
  <c r="BY979" i="2"/>
  <c r="BS979" i="2"/>
  <c r="BR979" i="2"/>
  <c r="BZ978" i="2"/>
  <c r="BY978" i="2"/>
  <c r="BS978" i="2"/>
  <c r="BR978" i="2"/>
  <c r="BZ977" i="2"/>
  <c r="BY977" i="2"/>
  <c r="BS977" i="2"/>
  <c r="BR977" i="2"/>
  <c r="BZ976" i="2"/>
  <c r="BY976" i="2"/>
  <c r="BS976" i="2"/>
  <c r="BR976" i="2"/>
  <c r="BZ975" i="2"/>
  <c r="BY975" i="2"/>
  <c r="BS975" i="2"/>
  <c r="BR975" i="2"/>
  <c r="BZ974" i="2"/>
  <c r="BY974" i="2"/>
  <c r="BS974" i="2"/>
  <c r="BR974" i="2"/>
  <c r="BZ973" i="2"/>
  <c r="BY973" i="2"/>
  <c r="BS973" i="2"/>
  <c r="BR973" i="2"/>
  <c r="BZ972" i="2"/>
  <c r="BY972" i="2"/>
  <c r="BT972" i="2" s="1"/>
  <c r="BV972" i="2" s="1"/>
  <c r="BS972" i="2"/>
  <c r="BR972" i="2"/>
  <c r="BZ971" i="2"/>
  <c r="BY971" i="2"/>
  <c r="BS971" i="2"/>
  <c r="BR971" i="2"/>
  <c r="BZ970" i="2"/>
  <c r="BY970" i="2"/>
  <c r="BS970" i="2"/>
  <c r="BR970" i="2"/>
  <c r="BZ969" i="2"/>
  <c r="BY969" i="2"/>
  <c r="BS969" i="2"/>
  <c r="BR969" i="2"/>
  <c r="BZ968" i="2"/>
  <c r="BY968" i="2"/>
  <c r="BS968" i="2"/>
  <c r="BR968" i="2"/>
  <c r="BZ967" i="2"/>
  <c r="BY967" i="2"/>
  <c r="BS967" i="2"/>
  <c r="BR967" i="2"/>
  <c r="BZ966" i="2"/>
  <c r="BY966" i="2"/>
  <c r="BS966" i="2"/>
  <c r="BR966" i="2"/>
  <c r="BZ965" i="2"/>
  <c r="BY965" i="2"/>
  <c r="BS965" i="2"/>
  <c r="BR965" i="2"/>
  <c r="BZ964" i="2"/>
  <c r="BY964" i="2"/>
  <c r="BS964" i="2"/>
  <c r="BR964" i="2"/>
  <c r="BZ963" i="2"/>
  <c r="BY963" i="2"/>
  <c r="BS963" i="2"/>
  <c r="BR963" i="2"/>
  <c r="BZ962" i="2"/>
  <c r="BY962" i="2"/>
  <c r="BS962" i="2"/>
  <c r="BR962" i="2"/>
  <c r="BZ961" i="2"/>
  <c r="BY961" i="2"/>
  <c r="BS961" i="2"/>
  <c r="BR961" i="2"/>
  <c r="BZ960" i="2"/>
  <c r="BY960" i="2"/>
  <c r="BS960" i="2"/>
  <c r="BR960" i="2"/>
  <c r="BZ959" i="2"/>
  <c r="BY959" i="2"/>
  <c r="BS959" i="2"/>
  <c r="BR959" i="2"/>
  <c r="BZ958" i="2"/>
  <c r="BY958" i="2"/>
  <c r="BS958" i="2"/>
  <c r="BR958" i="2"/>
  <c r="BZ957" i="2"/>
  <c r="BY957" i="2"/>
  <c r="BS957" i="2"/>
  <c r="BR957" i="2"/>
  <c r="BZ956" i="2"/>
  <c r="BY956" i="2"/>
  <c r="BT956" i="2" s="1"/>
  <c r="BV956" i="2" s="1"/>
  <c r="BS956" i="2"/>
  <c r="BR956" i="2"/>
  <c r="BZ955" i="2"/>
  <c r="BY955" i="2"/>
  <c r="BS955" i="2"/>
  <c r="BR955" i="2"/>
  <c r="BZ954" i="2"/>
  <c r="BY954" i="2"/>
  <c r="BS954" i="2"/>
  <c r="BR954" i="2"/>
  <c r="BZ953" i="2"/>
  <c r="BY953" i="2"/>
  <c r="BS953" i="2"/>
  <c r="BR953" i="2"/>
  <c r="BZ952" i="2"/>
  <c r="BY952" i="2"/>
  <c r="BS952" i="2"/>
  <c r="BR952" i="2"/>
  <c r="BZ951" i="2"/>
  <c r="BY951" i="2"/>
  <c r="BS951" i="2"/>
  <c r="BR951" i="2"/>
  <c r="BZ950" i="2"/>
  <c r="BY950" i="2"/>
  <c r="BS950" i="2"/>
  <c r="BR950" i="2"/>
  <c r="BZ949" i="2"/>
  <c r="BY949" i="2"/>
  <c r="BS949" i="2"/>
  <c r="BR949" i="2"/>
  <c r="BZ948" i="2"/>
  <c r="BY948" i="2"/>
  <c r="BS948" i="2"/>
  <c r="BR948" i="2"/>
  <c r="BZ947" i="2"/>
  <c r="BY947" i="2"/>
  <c r="BS947" i="2"/>
  <c r="BR947" i="2"/>
  <c r="BZ946" i="2"/>
  <c r="BY946" i="2"/>
  <c r="BS946" i="2"/>
  <c r="BR946" i="2"/>
  <c r="BZ945" i="2"/>
  <c r="BY945" i="2"/>
  <c r="BS945" i="2"/>
  <c r="BR945" i="2"/>
  <c r="BZ944" i="2"/>
  <c r="BY944" i="2"/>
  <c r="BS944" i="2"/>
  <c r="BR944" i="2"/>
  <c r="BZ943" i="2"/>
  <c r="BY943" i="2"/>
  <c r="BS943" i="2"/>
  <c r="BR943" i="2"/>
  <c r="BZ942" i="2"/>
  <c r="BY942" i="2"/>
  <c r="BS942" i="2"/>
  <c r="BR942" i="2"/>
  <c r="BZ941" i="2"/>
  <c r="BY941" i="2"/>
  <c r="BS941" i="2"/>
  <c r="BR941" i="2"/>
  <c r="BZ940" i="2"/>
  <c r="BY940" i="2"/>
  <c r="BS940" i="2"/>
  <c r="BR940" i="2"/>
  <c r="BZ939" i="2"/>
  <c r="BY939" i="2"/>
  <c r="BS939" i="2"/>
  <c r="BR939" i="2"/>
  <c r="BZ938" i="2"/>
  <c r="BY938" i="2"/>
  <c r="BS938" i="2"/>
  <c r="BR938" i="2"/>
  <c r="BZ937" i="2"/>
  <c r="BY937" i="2"/>
  <c r="BS937" i="2"/>
  <c r="BR937" i="2"/>
  <c r="BZ936" i="2"/>
  <c r="BY936" i="2"/>
  <c r="BS936" i="2"/>
  <c r="BR936" i="2"/>
  <c r="BZ935" i="2"/>
  <c r="BY935" i="2"/>
  <c r="BS935" i="2"/>
  <c r="BR935" i="2"/>
  <c r="BZ934" i="2"/>
  <c r="BY934" i="2"/>
  <c r="BS934" i="2"/>
  <c r="BR934" i="2"/>
  <c r="BZ933" i="2"/>
  <c r="BY933" i="2"/>
  <c r="BS933" i="2"/>
  <c r="BR933" i="2"/>
  <c r="BZ932" i="2"/>
  <c r="BY932" i="2"/>
  <c r="BS932" i="2"/>
  <c r="BR932" i="2"/>
  <c r="BZ931" i="2"/>
  <c r="BY931" i="2"/>
  <c r="BS931" i="2"/>
  <c r="BR931" i="2"/>
  <c r="BZ930" i="2"/>
  <c r="BY930" i="2"/>
  <c r="BS930" i="2"/>
  <c r="BR930" i="2"/>
  <c r="BZ929" i="2"/>
  <c r="BY929" i="2"/>
  <c r="BS929" i="2"/>
  <c r="BR929" i="2"/>
  <c r="BZ928" i="2"/>
  <c r="BY928" i="2"/>
  <c r="BS928" i="2"/>
  <c r="BR928" i="2"/>
  <c r="BZ927" i="2"/>
  <c r="BY927" i="2"/>
  <c r="BS927" i="2"/>
  <c r="BR927" i="2"/>
  <c r="BZ926" i="2"/>
  <c r="BY926" i="2"/>
  <c r="BS926" i="2"/>
  <c r="BR926" i="2"/>
  <c r="BZ925" i="2"/>
  <c r="BY925" i="2"/>
  <c r="BS925" i="2"/>
  <c r="BR925" i="2"/>
  <c r="BZ924" i="2"/>
  <c r="BY924" i="2"/>
  <c r="BS924" i="2"/>
  <c r="BR924" i="2"/>
  <c r="BZ923" i="2"/>
  <c r="BY923" i="2"/>
  <c r="BS923" i="2"/>
  <c r="BR923" i="2"/>
  <c r="BZ922" i="2"/>
  <c r="BY922" i="2"/>
  <c r="BS922" i="2"/>
  <c r="BR922" i="2"/>
  <c r="BZ921" i="2"/>
  <c r="BY921" i="2"/>
  <c r="BS921" i="2"/>
  <c r="BR921" i="2"/>
  <c r="BZ920" i="2"/>
  <c r="BY920" i="2"/>
  <c r="BS920" i="2"/>
  <c r="BR920" i="2"/>
  <c r="BZ919" i="2"/>
  <c r="BY919" i="2"/>
  <c r="BS919" i="2"/>
  <c r="BR919" i="2"/>
  <c r="BZ918" i="2"/>
  <c r="BY918" i="2"/>
  <c r="BS918" i="2"/>
  <c r="BR918" i="2"/>
  <c r="BZ917" i="2"/>
  <c r="BY917" i="2"/>
  <c r="BS917" i="2"/>
  <c r="BR917" i="2"/>
  <c r="BZ916" i="2"/>
  <c r="BY916" i="2"/>
  <c r="BT916" i="2" s="1"/>
  <c r="BV916" i="2" s="1"/>
  <c r="BS916" i="2"/>
  <c r="BR916" i="2"/>
  <c r="BZ915" i="2"/>
  <c r="BY915" i="2"/>
  <c r="BS915" i="2"/>
  <c r="BR915" i="2"/>
  <c r="BZ914" i="2"/>
  <c r="BY914" i="2"/>
  <c r="BS914" i="2"/>
  <c r="BR914" i="2"/>
  <c r="BZ913" i="2"/>
  <c r="BY913" i="2"/>
  <c r="BS913" i="2"/>
  <c r="BR913" i="2"/>
  <c r="BZ912" i="2"/>
  <c r="BY912" i="2"/>
  <c r="BS912" i="2"/>
  <c r="BR912" i="2"/>
  <c r="BZ911" i="2"/>
  <c r="BY911" i="2"/>
  <c r="BS911" i="2"/>
  <c r="BR911" i="2"/>
  <c r="BZ910" i="2"/>
  <c r="BY910" i="2"/>
  <c r="BS910" i="2"/>
  <c r="BR910" i="2"/>
  <c r="BZ909" i="2"/>
  <c r="BY909" i="2"/>
  <c r="BS909" i="2"/>
  <c r="BR909" i="2"/>
  <c r="BZ908" i="2"/>
  <c r="BY908" i="2"/>
  <c r="BS908" i="2"/>
  <c r="BR908" i="2"/>
  <c r="BZ907" i="2"/>
  <c r="BY907" i="2"/>
  <c r="BS907" i="2"/>
  <c r="BR907" i="2"/>
  <c r="BZ906" i="2"/>
  <c r="BY906" i="2"/>
  <c r="BS906" i="2"/>
  <c r="BR906" i="2"/>
  <c r="BZ905" i="2"/>
  <c r="BY905" i="2"/>
  <c r="BS905" i="2"/>
  <c r="BR905" i="2"/>
  <c r="BZ904" i="2"/>
  <c r="BY904" i="2"/>
  <c r="BS904" i="2"/>
  <c r="BR904" i="2"/>
  <c r="BZ903" i="2"/>
  <c r="BY903" i="2"/>
  <c r="BS903" i="2"/>
  <c r="BR903" i="2"/>
  <c r="BZ902" i="2"/>
  <c r="BY902" i="2"/>
  <c r="BS902" i="2"/>
  <c r="BR902" i="2"/>
  <c r="BZ901" i="2"/>
  <c r="BY901" i="2"/>
  <c r="BS901" i="2"/>
  <c r="BR901" i="2"/>
  <c r="BZ900" i="2"/>
  <c r="BY900" i="2"/>
  <c r="BS900" i="2"/>
  <c r="BR900" i="2"/>
  <c r="BZ899" i="2"/>
  <c r="BY899" i="2"/>
  <c r="BS899" i="2"/>
  <c r="BR899" i="2"/>
  <c r="BZ898" i="2"/>
  <c r="BY898" i="2"/>
  <c r="BT898" i="2" s="1"/>
  <c r="BV898" i="2" s="1"/>
  <c r="BS898" i="2"/>
  <c r="BR898" i="2"/>
  <c r="BZ897" i="2"/>
  <c r="BY897" i="2"/>
  <c r="BS897" i="2"/>
  <c r="BR897" i="2"/>
  <c r="BZ896" i="2"/>
  <c r="BY896" i="2"/>
  <c r="BS896" i="2"/>
  <c r="BR896" i="2"/>
  <c r="BZ895" i="2"/>
  <c r="BY895" i="2"/>
  <c r="BS895" i="2"/>
  <c r="BR895" i="2"/>
  <c r="BZ894" i="2"/>
  <c r="BY894" i="2"/>
  <c r="BS894" i="2"/>
  <c r="BR894" i="2"/>
  <c r="BZ893" i="2"/>
  <c r="BY893" i="2"/>
  <c r="BS893" i="2"/>
  <c r="BR893" i="2"/>
  <c r="BZ892" i="2"/>
  <c r="BY892" i="2"/>
  <c r="BS892" i="2"/>
  <c r="BR892" i="2"/>
  <c r="BZ891" i="2"/>
  <c r="BY891" i="2"/>
  <c r="BS891" i="2"/>
  <c r="BR891" i="2"/>
  <c r="BZ890" i="2"/>
  <c r="BY890" i="2"/>
  <c r="BS890" i="2"/>
  <c r="BR890" i="2"/>
  <c r="BZ889" i="2"/>
  <c r="BY889" i="2"/>
  <c r="BS889" i="2"/>
  <c r="BR889" i="2"/>
  <c r="BZ888" i="2"/>
  <c r="BY888" i="2"/>
  <c r="BS888" i="2"/>
  <c r="BR888" i="2"/>
  <c r="BZ887" i="2"/>
  <c r="BY887" i="2"/>
  <c r="BS887" i="2"/>
  <c r="BR887" i="2"/>
  <c r="BZ886" i="2"/>
  <c r="BY886" i="2"/>
  <c r="BS886" i="2"/>
  <c r="BR886" i="2"/>
  <c r="BZ885" i="2"/>
  <c r="BY885" i="2"/>
  <c r="BS885" i="2"/>
  <c r="BR885" i="2"/>
  <c r="BZ884" i="2"/>
  <c r="BY884" i="2"/>
  <c r="BS884" i="2"/>
  <c r="BR884" i="2"/>
  <c r="BZ883" i="2"/>
  <c r="BY883" i="2"/>
  <c r="BS883" i="2"/>
  <c r="BR883" i="2"/>
  <c r="BZ882" i="2"/>
  <c r="BY882" i="2"/>
  <c r="BS882" i="2"/>
  <c r="BR882" i="2"/>
  <c r="BZ881" i="2"/>
  <c r="BY881" i="2"/>
  <c r="BS881" i="2"/>
  <c r="BR881" i="2"/>
  <c r="BZ880" i="2"/>
  <c r="BY880" i="2"/>
  <c r="BS880" i="2"/>
  <c r="BR880" i="2"/>
  <c r="BZ879" i="2"/>
  <c r="BY879" i="2"/>
  <c r="BS879" i="2"/>
  <c r="BR879" i="2"/>
  <c r="BZ878" i="2"/>
  <c r="BY878" i="2"/>
  <c r="BS878" i="2"/>
  <c r="BR878" i="2"/>
  <c r="BZ877" i="2"/>
  <c r="BY877" i="2"/>
  <c r="BS877" i="2"/>
  <c r="BR877" i="2"/>
  <c r="BZ876" i="2"/>
  <c r="BY876" i="2"/>
  <c r="BS876" i="2"/>
  <c r="BR876" i="2"/>
  <c r="BZ875" i="2"/>
  <c r="BY875" i="2"/>
  <c r="BS875" i="2"/>
  <c r="BR875" i="2"/>
  <c r="BZ874" i="2"/>
  <c r="BY874" i="2"/>
  <c r="BS874" i="2"/>
  <c r="BR874" i="2"/>
  <c r="BZ873" i="2"/>
  <c r="BY873" i="2"/>
  <c r="BS873" i="2"/>
  <c r="BR873" i="2"/>
  <c r="BZ872" i="2"/>
  <c r="BY872" i="2"/>
  <c r="BS872" i="2"/>
  <c r="BR872" i="2"/>
  <c r="BZ871" i="2"/>
  <c r="BY871" i="2"/>
  <c r="BS871" i="2"/>
  <c r="BR871" i="2"/>
  <c r="BZ870" i="2"/>
  <c r="BY870" i="2"/>
  <c r="BS870" i="2"/>
  <c r="BR870" i="2"/>
  <c r="BZ869" i="2"/>
  <c r="BY869" i="2"/>
  <c r="BS869" i="2"/>
  <c r="BR869" i="2"/>
  <c r="BZ868" i="2"/>
  <c r="BY868" i="2"/>
  <c r="BS868" i="2"/>
  <c r="BR868" i="2"/>
  <c r="BZ867" i="2"/>
  <c r="BY867" i="2"/>
  <c r="BS867" i="2"/>
  <c r="BR867" i="2"/>
  <c r="BZ866" i="2"/>
  <c r="BY866" i="2"/>
  <c r="BS866" i="2"/>
  <c r="BR866" i="2"/>
  <c r="BZ865" i="2"/>
  <c r="BY865" i="2"/>
  <c r="BS865" i="2"/>
  <c r="BR865" i="2"/>
  <c r="BZ864" i="2"/>
  <c r="BY864" i="2"/>
  <c r="BS864" i="2"/>
  <c r="BR864" i="2"/>
  <c r="BZ863" i="2"/>
  <c r="BY863" i="2"/>
  <c r="BS863" i="2"/>
  <c r="BR863" i="2"/>
  <c r="BZ862" i="2"/>
  <c r="BY862" i="2"/>
  <c r="BS862" i="2"/>
  <c r="BR862" i="2"/>
  <c r="BZ861" i="2"/>
  <c r="BY861" i="2"/>
  <c r="BS861" i="2"/>
  <c r="BR861" i="2"/>
  <c r="BZ860" i="2"/>
  <c r="BY860" i="2"/>
  <c r="BS860" i="2"/>
  <c r="BR860" i="2"/>
  <c r="BZ859" i="2"/>
  <c r="BY859" i="2"/>
  <c r="BS859" i="2"/>
  <c r="BR859" i="2"/>
  <c r="BZ858" i="2"/>
  <c r="BY858" i="2"/>
  <c r="BS858" i="2"/>
  <c r="BR858" i="2"/>
  <c r="BZ857" i="2"/>
  <c r="BY857" i="2"/>
  <c r="BS857" i="2"/>
  <c r="BR857" i="2"/>
  <c r="BZ856" i="2"/>
  <c r="BY856" i="2"/>
  <c r="BS856" i="2"/>
  <c r="BR856" i="2"/>
  <c r="BZ855" i="2"/>
  <c r="BY855" i="2"/>
  <c r="BS855" i="2"/>
  <c r="BR855" i="2"/>
  <c r="BZ854" i="2"/>
  <c r="BY854" i="2"/>
  <c r="BS854" i="2"/>
  <c r="BR854" i="2"/>
  <c r="BZ853" i="2"/>
  <c r="BY853" i="2"/>
  <c r="BS853" i="2"/>
  <c r="BR853" i="2"/>
  <c r="BZ852" i="2"/>
  <c r="BY852" i="2"/>
  <c r="BT852" i="2" s="1"/>
  <c r="BV852" i="2" s="1"/>
  <c r="BS852" i="2"/>
  <c r="BR852" i="2"/>
  <c r="BZ851" i="2"/>
  <c r="BY851" i="2"/>
  <c r="BS851" i="2"/>
  <c r="BR851" i="2"/>
  <c r="BZ850" i="2"/>
  <c r="BY850" i="2"/>
  <c r="BS850" i="2"/>
  <c r="BR850" i="2"/>
  <c r="BZ849" i="2"/>
  <c r="BY849" i="2"/>
  <c r="BS849" i="2"/>
  <c r="BR849" i="2"/>
  <c r="BZ848" i="2"/>
  <c r="BY848" i="2"/>
  <c r="BS848" i="2"/>
  <c r="BR848" i="2"/>
  <c r="BZ847" i="2"/>
  <c r="BY847" i="2"/>
  <c r="BS847" i="2"/>
  <c r="BR847" i="2"/>
  <c r="BZ846" i="2"/>
  <c r="BY846" i="2"/>
  <c r="BS846" i="2"/>
  <c r="BR846" i="2"/>
  <c r="BZ845" i="2"/>
  <c r="BY845" i="2"/>
  <c r="BS845" i="2"/>
  <c r="BR845" i="2"/>
  <c r="BZ844" i="2"/>
  <c r="BY844" i="2"/>
  <c r="BS844" i="2"/>
  <c r="BR844" i="2"/>
  <c r="BZ843" i="2"/>
  <c r="BY843" i="2"/>
  <c r="BS843" i="2"/>
  <c r="BR843" i="2"/>
  <c r="BZ842" i="2"/>
  <c r="BY842" i="2"/>
  <c r="BS842" i="2"/>
  <c r="BR842" i="2"/>
  <c r="BZ841" i="2"/>
  <c r="BY841" i="2"/>
  <c r="BS841" i="2"/>
  <c r="BR841" i="2"/>
  <c r="BZ840" i="2"/>
  <c r="BY840" i="2"/>
  <c r="BS840" i="2"/>
  <c r="BR840" i="2"/>
  <c r="BZ839" i="2"/>
  <c r="BY839" i="2"/>
  <c r="BS839" i="2"/>
  <c r="BR839" i="2"/>
  <c r="BZ838" i="2"/>
  <c r="BY838" i="2"/>
  <c r="BS838" i="2"/>
  <c r="BR838" i="2"/>
  <c r="BZ837" i="2"/>
  <c r="BY837" i="2"/>
  <c r="BS837" i="2"/>
  <c r="BR837" i="2"/>
  <c r="BZ836" i="2"/>
  <c r="BY836" i="2"/>
  <c r="BS836" i="2"/>
  <c r="BR836" i="2"/>
  <c r="BZ835" i="2"/>
  <c r="BY835" i="2"/>
  <c r="BS835" i="2"/>
  <c r="BR835" i="2"/>
  <c r="BZ834" i="2"/>
  <c r="BY834" i="2"/>
  <c r="BT834" i="2" s="1"/>
  <c r="BV834" i="2" s="1"/>
  <c r="BS834" i="2"/>
  <c r="BR834" i="2"/>
  <c r="BZ833" i="2"/>
  <c r="BY833" i="2"/>
  <c r="BS833" i="2"/>
  <c r="BR833" i="2"/>
  <c r="BZ832" i="2"/>
  <c r="BY832" i="2"/>
  <c r="BS832" i="2"/>
  <c r="BR832" i="2"/>
  <c r="BZ831" i="2"/>
  <c r="BY831" i="2"/>
  <c r="BS831" i="2"/>
  <c r="BR831" i="2"/>
  <c r="BZ830" i="2"/>
  <c r="BY830" i="2"/>
  <c r="BS830" i="2"/>
  <c r="BR830" i="2"/>
  <c r="BZ829" i="2"/>
  <c r="BY829" i="2"/>
  <c r="BS829" i="2"/>
  <c r="BR829" i="2"/>
  <c r="BZ828" i="2"/>
  <c r="BY828" i="2"/>
  <c r="BS828" i="2"/>
  <c r="BR828" i="2"/>
  <c r="BZ827" i="2"/>
  <c r="BY827" i="2"/>
  <c r="BS827" i="2"/>
  <c r="BR827" i="2"/>
  <c r="BZ826" i="2"/>
  <c r="BY826" i="2"/>
  <c r="BS826" i="2"/>
  <c r="BR826" i="2"/>
  <c r="BZ825" i="2"/>
  <c r="BY825" i="2"/>
  <c r="BS825" i="2"/>
  <c r="BR825" i="2"/>
  <c r="BZ824" i="2"/>
  <c r="BY824" i="2"/>
  <c r="BS824" i="2"/>
  <c r="BR824" i="2"/>
  <c r="BZ823" i="2"/>
  <c r="BY823" i="2"/>
  <c r="BS823" i="2"/>
  <c r="BR823" i="2"/>
  <c r="BZ822" i="2"/>
  <c r="BY822" i="2"/>
  <c r="BS822" i="2"/>
  <c r="BR822" i="2"/>
  <c r="BZ821" i="2"/>
  <c r="BY821" i="2"/>
  <c r="BS821" i="2"/>
  <c r="BR821" i="2"/>
  <c r="BZ820" i="2"/>
  <c r="BY820" i="2"/>
  <c r="BS820" i="2"/>
  <c r="BR820" i="2"/>
  <c r="BZ819" i="2"/>
  <c r="BY819" i="2"/>
  <c r="BS819" i="2"/>
  <c r="BR819" i="2"/>
  <c r="BZ818" i="2"/>
  <c r="BY818" i="2"/>
  <c r="BS818" i="2"/>
  <c r="BR818" i="2"/>
  <c r="BZ817" i="2"/>
  <c r="BY817" i="2"/>
  <c r="BS817" i="2"/>
  <c r="BR817" i="2"/>
  <c r="BZ816" i="2"/>
  <c r="BY816" i="2"/>
  <c r="BS816" i="2"/>
  <c r="BR816" i="2"/>
  <c r="BZ815" i="2"/>
  <c r="BY815" i="2"/>
  <c r="BS815" i="2"/>
  <c r="BR815" i="2"/>
  <c r="BZ814" i="2"/>
  <c r="BY814" i="2"/>
  <c r="BS814" i="2"/>
  <c r="BR814" i="2"/>
  <c r="BZ813" i="2"/>
  <c r="BY813" i="2"/>
  <c r="BS813" i="2"/>
  <c r="BR813" i="2"/>
  <c r="BZ812" i="2"/>
  <c r="BY812" i="2"/>
  <c r="BS812" i="2"/>
  <c r="BR812" i="2"/>
  <c r="BZ811" i="2"/>
  <c r="BY811" i="2"/>
  <c r="BS811" i="2"/>
  <c r="BR811" i="2"/>
  <c r="BZ810" i="2"/>
  <c r="BY810" i="2"/>
  <c r="BS810" i="2"/>
  <c r="BR810" i="2"/>
  <c r="BZ809" i="2"/>
  <c r="BY809" i="2"/>
  <c r="BS809" i="2"/>
  <c r="BR809" i="2"/>
  <c r="BZ808" i="2"/>
  <c r="BY808" i="2"/>
  <c r="BS808" i="2"/>
  <c r="BR808" i="2"/>
  <c r="BZ807" i="2"/>
  <c r="BY807" i="2"/>
  <c r="BS807" i="2"/>
  <c r="BR807" i="2"/>
  <c r="BZ806" i="2"/>
  <c r="BY806" i="2"/>
  <c r="BS806" i="2"/>
  <c r="BR806" i="2"/>
  <c r="BZ805" i="2"/>
  <c r="BY805" i="2"/>
  <c r="BS805" i="2"/>
  <c r="BR805" i="2"/>
  <c r="BZ804" i="2"/>
  <c r="BY804" i="2"/>
  <c r="BS804" i="2"/>
  <c r="BR804" i="2"/>
  <c r="BZ803" i="2"/>
  <c r="BY803" i="2"/>
  <c r="BS803" i="2"/>
  <c r="BR803" i="2"/>
  <c r="BZ802" i="2"/>
  <c r="BY802" i="2"/>
  <c r="BS802" i="2"/>
  <c r="BR802" i="2"/>
  <c r="BZ801" i="2"/>
  <c r="BY801" i="2"/>
  <c r="BS801" i="2"/>
  <c r="BR801" i="2"/>
  <c r="BZ800" i="2"/>
  <c r="BY800" i="2"/>
  <c r="BS800" i="2"/>
  <c r="BR800" i="2"/>
  <c r="BZ799" i="2"/>
  <c r="BY799" i="2"/>
  <c r="BS799" i="2"/>
  <c r="BR799" i="2"/>
  <c r="BZ798" i="2"/>
  <c r="BY798" i="2"/>
  <c r="BS798" i="2"/>
  <c r="BR798" i="2"/>
  <c r="BZ797" i="2"/>
  <c r="BY797" i="2"/>
  <c r="BS797" i="2"/>
  <c r="BR797" i="2"/>
  <c r="BZ796" i="2"/>
  <c r="BY796" i="2"/>
  <c r="BS796" i="2"/>
  <c r="BR796" i="2"/>
  <c r="BZ795" i="2"/>
  <c r="BY795" i="2"/>
  <c r="BS795" i="2"/>
  <c r="BR795" i="2"/>
  <c r="BZ794" i="2"/>
  <c r="BY794" i="2"/>
  <c r="BS794" i="2"/>
  <c r="BR794" i="2"/>
  <c r="BZ793" i="2"/>
  <c r="BY793" i="2"/>
  <c r="BS793" i="2"/>
  <c r="BR793" i="2"/>
  <c r="BZ792" i="2"/>
  <c r="BY792" i="2"/>
  <c r="BS792" i="2"/>
  <c r="BR792" i="2"/>
  <c r="BZ791" i="2"/>
  <c r="BY791" i="2"/>
  <c r="BS791" i="2"/>
  <c r="BR791" i="2"/>
  <c r="BZ790" i="2"/>
  <c r="BY790" i="2"/>
  <c r="BS790" i="2"/>
  <c r="BR790" i="2"/>
  <c r="BZ789" i="2"/>
  <c r="BY789" i="2"/>
  <c r="BS789" i="2"/>
  <c r="BR789" i="2"/>
  <c r="BZ788" i="2"/>
  <c r="BY788" i="2"/>
  <c r="BS788" i="2"/>
  <c r="BR788" i="2"/>
  <c r="BZ787" i="2"/>
  <c r="BY787" i="2"/>
  <c r="BS787" i="2"/>
  <c r="BR787" i="2"/>
  <c r="BZ786" i="2"/>
  <c r="BY786" i="2"/>
  <c r="BS786" i="2"/>
  <c r="BR786" i="2"/>
  <c r="BZ785" i="2"/>
  <c r="BY785" i="2"/>
  <c r="BS785" i="2"/>
  <c r="BR785" i="2"/>
  <c r="BZ784" i="2"/>
  <c r="BY784" i="2"/>
  <c r="BS784" i="2"/>
  <c r="BR784" i="2"/>
  <c r="BZ783" i="2"/>
  <c r="BY783" i="2"/>
  <c r="BS783" i="2"/>
  <c r="BR783" i="2"/>
  <c r="BZ782" i="2"/>
  <c r="BY782" i="2"/>
  <c r="BS782" i="2"/>
  <c r="BR782" i="2"/>
  <c r="BZ781" i="2"/>
  <c r="BY781" i="2"/>
  <c r="BS781" i="2"/>
  <c r="BR781" i="2"/>
  <c r="BZ780" i="2"/>
  <c r="BY780" i="2"/>
  <c r="BT780" i="2" s="1"/>
  <c r="BV780" i="2" s="1"/>
  <c r="BS780" i="2"/>
  <c r="BR780" i="2"/>
  <c r="BZ779" i="2"/>
  <c r="BY779" i="2"/>
  <c r="BS779" i="2"/>
  <c r="BR779" i="2"/>
  <c r="BZ778" i="2"/>
  <c r="BY778" i="2"/>
  <c r="BS778" i="2"/>
  <c r="BR778" i="2"/>
  <c r="BZ777" i="2"/>
  <c r="BY777" i="2"/>
  <c r="BS777" i="2"/>
  <c r="BR777" i="2"/>
  <c r="BZ776" i="2"/>
  <c r="BY776" i="2"/>
  <c r="BS776" i="2"/>
  <c r="BR776" i="2"/>
  <c r="BZ775" i="2"/>
  <c r="BY775" i="2"/>
  <c r="BS775" i="2"/>
  <c r="BR775" i="2"/>
  <c r="BZ774" i="2"/>
  <c r="BY774" i="2"/>
  <c r="BS774" i="2"/>
  <c r="BR774" i="2"/>
  <c r="BZ773" i="2"/>
  <c r="BY773" i="2"/>
  <c r="BS773" i="2"/>
  <c r="BR773" i="2"/>
  <c r="BZ772" i="2"/>
  <c r="BY772" i="2"/>
  <c r="BS772" i="2"/>
  <c r="BR772" i="2"/>
  <c r="BZ771" i="2"/>
  <c r="BY771" i="2"/>
  <c r="BS771" i="2"/>
  <c r="BR771" i="2"/>
  <c r="BZ770" i="2"/>
  <c r="BY770" i="2"/>
  <c r="BS770" i="2"/>
  <c r="BR770" i="2"/>
  <c r="BZ769" i="2"/>
  <c r="BY769" i="2"/>
  <c r="BS769" i="2"/>
  <c r="BR769" i="2"/>
  <c r="BZ768" i="2"/>
  <c r="BY768" i="2"/>
  <c r="BS768" i="2"/>
  <c r="BR768" i="2"/>
  <c r="BZ767" i="2"/>
  <c r="BY767" i="2"/>
  <c r="BS767" i="2"/>
  <c r="BR767" i="2"/>
  <c r="BZ766" i="2"/>
  <c r="BY766" i="2"/>
  <c r="BS766" i="2"/>
  <c r="BR766" i="2"/>
  <c r="BZ765" i="2"/>
  <c r="BY765" i="2"/>
  <c r="BS765" i="2"/>
  <c r="BR765" i="2"/>
  <c r="BZ764" i="2"/>
  <c r="BY764" i="2"/>
  <c r="BS764" i="2"/>
  <c r="BR764" i="2"/>
  <c r="BZ763" i="2"/>
  <c r="BY763" i="2"/>
  <c r="BS763" i="2"/>
  <c r="BR763" i="2"/>
  <c r="BZ762" i="2"/>
  <c r="BY762" i="2"/>
  <c r="BS762" i="2"/>
  <c r="BR762" i="2"/>
  <c r="BZ761" i="2"/>
  <c r="BY761" i="2"/>
  <c r="BS761" i="2"/>
  <c r="BR761" i="2"/>
  <c r="BZ760" i="2"/>
  <c r="BY760" i="2"/>
  <c r="BS760" i="2"/>
  <c r="BR760" i="2"/>
  <c r="BZ759" i="2"/>
  <c r="BY759" i="2"/>
  <c r="BS759" i="2"/>
  <c r="BR759" i="2"/>
  <c r="BZ758" i="2"/>
  <c r="BY758" i="2"/>
  <c r="BS758" i="2"/>
  <c r="BR758" i="2"/>
  <c r="BZ757" i="2"/>
  <c r="BY757" i="2"/>
  <c r="BS757" i="2"/>
  <c r="BR757" i="2"/>
  <c r="BZ756" i="2"/>
  <c r="BY756" i="2"/>
  <c r="BS756" i="2"/>
  <c r="BR756" i="2"/>
  <c r="BZ755" i="2"/>
  <c r="BY755" i="2"/>
  <c r="BS755" i="2"/>
  <c r="BR755" i="2"/>
  <c r="BZ754" i="2"/>
  <c r="BY754" i="2"/>
  <c r="BS754" i="2"/>
  <c r="BR754" i="2"/>
  <c r="BZ753" i="2"/>
  <c r="BY753" i="2"/>
  <c r="BS753" i="2"/>
  <c r="BR753" i="2"/>
  <c r="BZ752" i="2"/>
  <c r="BY752" i="2"/>
  <c r="BS752" i="2"/>
  <c r="BR752" i="2"/>
  <c r="BZ751" i="2"/>
  <c r="BY751" i="2"/>
  <c r="BS751" i="2"/>
  <c r="BR751" i="2"/>
  <c r="BZ750" i="2"/>
  <c r="BY750" i="2"/>
  <c r="BS750" i="2"/>
  <c r="BR750" i="2"/>
  <c r="BZ749" i="2"/>
  <c r="BY749" i="2"/>
  <c r="BS749" i="2"/>
  <c r="BR749" i="2"/>
  <c r="BZ748" i="2"/>
  <c r="BY748" i="2"/>
  <c r="BT748" i="2" s="1"/>
  <c r="BV748" i="2" s="1"/>
  <c r="BS748" i="2"/>
  <c r="BR748" i="2"/>
  <c r="BZ747" i="2"/>
  <c r="BY747" i="2"/>
  <c r="BS747" i="2"/>
  <c r="BR747" i="2"/>
  <c r="BZ746" i="2"/>
  <c r="BY746" i="2"/>
  <c r="BS746" i="2"/>
  <c r="BR746" i="2"/>
  <c r="BZ745" i="2"/>
  <c r="BY745" i="2"/>
  <c r="BS745" i="2"/>
  <c r="BR745" i="2"/>
  <c r="BZ744" i="2"/>
  <c r="BY744" i="2"/>
  <c r="BS744" i="2"/>
  <c r="BR744" i="2"/>
  <c r="BZ743" i="2"/>
  <c r="BY743" i="2"/>
  <c r="BS743" i="2"/>
  <c r="BR743" i="2"/>
  <c r="BZ742" i="2"/>
  <c r="BY742" i="2"/>
  <c r="BS742" i="2"/>
  <c r="BR742" i="2"/>
  <c r="BZ741" i="2"/>
  <c r="BY741" i="2"/>
  <c r="BS741" i="2"/>
  <c r="BR741" i="2"/>
  <c r="BZ740" i="2"/>
  <c r="BY740" i="2"/>
  <c r="BS740" i="2"/>
  <c r="BR740" i="2"/>
  <c r="BZ739" i="2"/>
  <c r="BY739" i="2"/>
  <c r="BS739" i="2"/>
  <c r="BR739" i="2"/>
  <c r="BZ738" i="2"/>
  <c r="BY738" i="2"/>
  <c r="BS738" i="2"/>
  <c r="BR738" i="2"/>
  <c r="BZ737" i="2"/>
  <c r="BY737" i="2"/>
  <c r="BS737" i="2"/>
  <c r="BR737" i="2"/>
  <c r="BZ736" i="2"/>
  <c r="BY736" i="2"/>
  <c r="BS736" i="2"/>
  <c r="BR736" i="2"/>
  <c r="BZ735" i="2"/>
  <c r="BY735" i="2"/>
  <c r="BS735" i="2"/>
  <c r="BR735" i="2"/>
  <c r="BZ734" i="2"/>
  <c r="BY734" i="2"/>
  <c r="BS734" i="2"/>
  <c r="BR734" i="2"/>
  <c r="BZ733" i="2"/>
  <c r="BY733" i="2"/>
  <c r="BS733" i="2"/>
  <c r="BR733" i="2"/>
  <c r="BZ732" i="2"/>
  <c r="BY732" i="2"/>
  <c r="BS732" i="2"/>
  <c r="BR732" i="2"/>
  <c r="BZ731" i="2"/>
  <c r="BY731" i="2"/>
  <c r="BS731" i="2"/>
  <c r="BR731" i="2"/>
  <c r="BZ730" i="2"/>
  <c r="BY730" i="2"/>
  <c r="BS730" i="2"/>
  <c r="BR730" i="2"/>
  <c r="BZ729" i="2"/>
  <c r="BY729" i="2"/>
  <c r="BS729" i="2"/>
  <c r="BR729" i="2"/>
  <c r="BZ728" i="2"/>
  <c r="BY728" i="2"/>
  <c r="BS728" i="2"/>
  <c r="BR728" i="2"/>
  <c r="BZ727" i="2"/>
  <c r="BY727" i="2"/>
  <c r="BS727" i="2"/>
  <c r="BR727" i="2"/>
  <c r="BZ726" i="2"/>
  <c r="BY726" i="2"/>
  <c r="BS726" i="2"/>
  <c r="BR726" i="2"/>
  <c r="BZ725" i="2"/>
  <c r="BY725" i="2"/>
  <c r="BS725" i="2"/>
  <c r="BR725" i="2"/>
  <c r="BZ724" i="2"/>
  <c r="BY724" i="2"/>
  <c r="BS724" i="2"/>
  <c r="BR724" i="2"/>
  <c r="BZ723" i="2"/>
  <c r="BY723" i="2"/>
  <c r="BS723" i="2"/>
  <c r="BR723" i="2"/>
  <c r="BZ722" i="2"/>
  <c r="BY722" i="2"/>
  <c r="BS722" i="2"/>
  <c r="BR722" i="2"/>
  <c r="BZ721" i="2"/>
  <c r="BY721" i="2"/>
  <c r="BS721" i="2"/>
  <c r="BR721" i="2"/>
  <c r="BZ720" i="2"/>
  <c r="BY720" i="2"/>
  <c r="BS720" i="2"/>
  <c r="BR720" i="2"/>
  <c r="BZ719" i="2"/>
  <c r="BY719" i="2"/>
  <c r="BS719" i="2"/>
  <c r="BR719" i="2"/>
  <c r="BZ718" i="2"/>
  <c r="BY718" i="2"/>
  <c r="BS718" i="2"/>
  <c r="BR718" i="2"/>
  <c r="BZ717" i="2"/>
  <c r="BY717" i="2"/>
  <c r="BS717" i="2"/>
  <c r="BR717" i="2"/>
  <c r="BZ716" i="2"/>
  <c r="BY716" i="2"/>
  <c r="BT716" i="2" s="1"/>
  <c r="BV716" i="2" s="1"/>
  <c r="BS716" i="2"/>
  <c r="BR716" i="2"/>
  <c r="BZ715" i="2"/>
  <c r="BY715" i="2"/>
  <c r="BS715" i="2"/>
  <c r="BR715" i="2"/>
  <c r="BZ714" i="2"/>
  <c r="BY714" i="2"/>
  <c r="BS714" i="2"/>
  <c r="BR714" i="2"/>
  <c r="BZ713" i="2"/>
  <c r="BY713" i="2"/>
  <c r="BS713" i="2"/>
  <c r="BR713" i="2"/>
  <c r="BZ712" i="2"/>
  <c r="BY712" i="2"/>
  <c r="BS712" i="2"/>
  <c r="BR712" i="2"/>
  <c r="BZ711" i="2"/>
  <c r="BY711" i="2"/>
  <c r="BS711" i="2"/>
  <c r="BR711" i="2"/>
  <c r="BZ710" i="2"/>
  <c r="BY710" i="2"/>
  <c r="BS710" i="2"/>
  <c r="BR710" i="2"/>
  <c r="BZ709" i="2"/>
  <c r="BY709" i="2"/>
  <c r="BS709" i="2"/>
  <c r="BR709" i="2"/>
  <c r="BZ708" i="2"/>
  <c r="BY708" i="2"/>
  <c r="BS708" i="2"/>
  <c r="BR708" i="2"/>
  <c r="BZ707" i="2"/>
  <c r="BY707" i="2"/>
  <c r="BS707" i="2"/>
  <c r="BR707" i="2"/>
  <c r="BZ706" i="2"/>
  <c r="BY706" i="2"/>
  <c r="BS706" i="2"/>
  <c r="BR706" i="2"/>
  <c r="BZ705" i="2"/>
  <c r="BY705" i="2"/>
  <c r="BS705" i="2"/>
  <c r="BR705" i="2"/>
  <c r="BZ704" i="2"/>
  <c r="BY704" i="2"/>
  <c r="BS704" i="2"/>
  <c r="BR704" i="2"/>
  <c r="BZ703" i="2"/>
  <c r="BY703" i="2"/>
  <c r="BS703" i="2"/>
  <c r="BR703" i="2"/>
  <c r="BZ702" i="2"/>
  <c r="BY702" i="2"/>
  <c r="BS702" i="2"/>
  <c r="BR702" i="2"/>
  <c r="BZ701" i="2"/>
  <c r="BY701" i="2"/>
  <c r="BS701" i="2"/>
  <c r="BR701" i="2"/>
  <c r="BZ700" i="2"/>
  <c r="BY700" i="2"/>
  <c r="BS700" i="2"/>
  <c r="BR700" i="2"/>
  <c r="BZ699" i="2"/>
  <c r="BY699" i="2"/>
  <c r="BS699" i="2"/>
  <c r="BR699" i="2"/>
  <c r="BZ698" i="2"/>
  <c r="BY698" i="2"/>
  <c r="BS698" i="2"/>
  <c r="BR698" i="2"/>
  <c r="BZ697" i="2"/>
  <c r="BY697" i="2"/>
  <c r="BS697" i="2"/>
  <c r="BR697" i="2"/>
  <c r="BZ696" i="2"/>
  <c r="BY696" i="2"/>
  <c r="BS696" i="2"/>
  <c r="BR696" i="2"/>
  <c r="BZ695" i="2"/>
  <c r="BY695" i="2"/>
  <c r="BS695" i="2"/>
  <c r="BR695" i="2"/>
  <c r="BZ694" i="2"/>
  <c r="BY694" i="2"/>
  <c r="BS694" i="2"/>
  <c r="BR694" i="2"/>
  <c r="BZ693" i="2"/>
  <c r="BY693" i="2"/>
  <c r="BS693" i="2"/>
  <c r="BR693" i="2"/>
  <c r="BZ692" i="2"/>
  <c r="BY692" i="2"/>
  <c r="BS692" i="2"/>
  <c r="BR692" i="2"/>
  <c r="BZ691" i="2"/>
  <c r="BY691" i="2"/>
  <c r="BS691" i="2"/>
  <c r="BR691" i="2"/>
  <c r="BZ690" i="2"/>
  <c r="BY690" i="2"/>
  <c r="BS690" i="2"/>
  <c r="BR690" i="2"/>
  <c r="BZ689" i="2"/>
  <c r="BY689" i="2"/>
  <c r="BS689" i="2"/>
  <c r="BR689" i="2"/>
  <c r="BZ688" i="2"/>
  <c r="BY688" i="2"/>
  <c r="BS688" i="2"/>
  <c r="BR688" i="2"/>
  <c r="BZ687" i="2"/>
  <c r="BY687" i="2"/>
  <c r="BS687" i="2"/>
  <c r="BR687" i="2"/>
  <c r="BZ686" i="2"/>
  <c r="BY686" i="2"/>
  <c r="BS686" i="2"/>
  <c r="BR686" i="2"/>
  <c r="BZ685" i="2"/>
  <c r="BY685" i="2"/>
  <c r="BS685" i="2"/>
  <c r="BR685" i="2"/>
  <c r="BZ684" i="2"/>
  <c r="BY684" i="2"/>
  <c r="BT684" i="2" s="1"/>
  <c r="BV684" i="2" s="1"/>
  <c r="BS684" i="2"/>
  <c r="BR684" i="2"/>
  <c r="BZ683" i="2"/>
  <c r="BY683" i="2"/>
  <c r="BS683" i="2"/>
  <c r="BR683" i="2"/>
  <c r="BZ682" i="2"/>
  <c r="BY682" i="2"/>
  <c r="BS682" i="2"/>
  <c r="BR682" i="2"/>
  <c r="BZ681" i="2"/>
  <c r="BY681" i="2"/>
  <c r="BS681" i="2"/>
  <c r="BR681" i="2"/>
  <c r="BZ680" i="2"/>
  <c r="BY680" i="2"/>
  <c r="BS680" i="2"/>
  <c r="BR680" i="2"/>
  <c r="BZ679" i="2"/>
  <c r="BY679" i="2"/>
  <c r="BS679" i="2"/>
  <c r="BR679" i="2"/>
  <c r="BZ678" i="2"/>
  <c r="BY678" i="2"/>
  <c r="BS678" i="2"/>
  <c r="BR678" i="2"/>
  <c r="BZ677" i="2"/>
  <c r="BY677" i="2"/>
  <c r="BS677" i="2"/>
  <c r="BR677" i="2"/>
  <c r="BZ676" i="2"/>
  <c r="BY676" i="2"/>
  <c r="BS676" i="2"/>
  <c r="BR676" i="2"/>
  <c r="BZ675" i="2"/>
  <c r="BY675" i="2"/>
  <c r="BS675" i="2"/>
  <c r="BR675" i="2"/>
  <c r="BZ674" i="2"/>
  <c r="BY674" i="2"/>
  <c r="BS674" i="2"/>
  <c r="BR674" i="2"/>
  <c r="BZ673" i="2"/>
  <c r="BY673" i="2"/>
  <c r="BS673" i="2"/>
  <c r="BR673" i="2"/>
  <c r="BZ672" i="2"/>
  <c r="BY672" i="2"/>
  <c r="BS672" i="2"/>
  <c r="BR672" i="2"/>
  <c r="BZ671" i="2"/>
  <c r="BY671" i="2"/>
  <c r="BS671" i="2"/>
  <c r="BR671" i="2"/>
  <c r="BZ670" i="2"/>
  <c r="BY670" i="2"/>
  <c r="BS670" i="2"/>
  <c r="BR670" i="2"/>
  <c r="BZ669" i="2"/>
  <c r="BY669" i="2"/>
  <c r="BS669" i="2"/>
  <c r="BR669" i="2"/>
  <c r="BZ668" i="2"/>
  <c r="BY668" i="2"/>
  <c r="BS668" i="2"/>
  <c r="BR668" i="2"/>
  <c r="BZ667" i="2"/>
  <c r="BY667" i="2"/>
  <c r="BS667" i="2"/>
  <c r="BR667" i="2"/>
  <c r="BZ666" i="2"/>
  <c r="BY666" i="2"/>
  <c r="BS666" i="2"/>
  <c r="BR666" i="2"/>
  <c r="BZ665" i="2"/>
  <c r="BY665" i="2"/>
  <c r="BS665" i="2"/>
  <c r="BR665" i="2"/>
  <c r="BZ664" i="2"/>
  <c r="BY664" i="2"/>
  <c r="BS664" i="2"/>
  <c r="BR664" i="2"/>
  <c r="BZ663" i="2"/>
  <c r="BY663" i="2"/>
  <c r="BS663" i="2"/>
  <c r="BR663" i="2"/>
  <c r="BZ662" i="2"/>
  <c r="BY662" i="2"/>
  <c r="BS662" i="2"/>
  <c r="BR662" i="2"/>
  <c r="BZ661" i="2"/>
  <c r="BY661" i="2"/>
  <c r="BS661" i="2"/>
  <c r="BR661" i="2"/>
  <c r="BZ660" i="2"/>
  <c r="BY660" i="2"/>
  <c r="BS660" i="2"/>
  <c r="BR660" i="2"/>
  <c r="BZ659" i="2"/>
  <c r="BY659" i="2"/>
  <c r="BS659" i="2"/>
  <c r="BR659" i="2"/>
  <c r="BZ658" i="2"/>
  <c r="BY658" i="2"/>
  <c r="BS658" i="2"/>
  <c r="BR658" i="2"/>
  <c r="BZ657" i="2"/>
  <c r="BY657" i="2"/>
  <c r="BS657" i="2"/>
  <c r="BR657" i="2"/>
  <c r="BZ656" i="2"/>
  <c r="BY656" i="2"/>
  <c r="BS656" i="2"/>
  <c r="BR656" i="2"/>
  <c r="BZ655" i="2"/>
  <c r="BY655" i="2"/>
  <c r="BS655" i="2"/>
  <c r="BR655" i="2"/>
  <c r="BZ654" i="2"/>
  <c r="BY654" i="2"/>
  <c r="BS654" i="2"/>
  <c r="BR654" i="2"/>
  <c r="BZ653" i="2"/>
  <c r="BY653" i="2"/>
  <c r="BS653" i="2"/>
  <c r="BR653" i="2"/>
  <c r="BZ652" i="2"/>
  <c r="BY652" i="2"/>
  <c r="BS652" i="2"/>
  <c r="BR652" i="2"/>
  <c r="BZ651" i="2"/>
  <c r="BY651" i="2"/>
  <c r="BS651" i="2"/>
  <c r="BR651" i="2"/>
  <c r="BZ650" i="2"/>
  <c r="BY650" i="2"/>
  <c r="BS650" i="2"/>
  <c r="BR650" i="2"/>
  <c r="BZ649" i="2"/>
  <c r="BY649" i="2"/>
  <c r="BS649" i="2"/>
  <c r="BR649" i="2"/>
  <c r="BZ648" i="2"/>
  <c r="BY648" i="2"/>
  <c r="BS648" i="2"/>
  <c r="BR648" i="2"/>
  <c r="BZ647" i="2"/>
  <c r="BY647" i="2"/>
  <c r="BS647" i="2"/>
  <c r="BR647" i="2"/>
  <c r="BZ646" i="2"/>
  <c r="BY646" i="2"/>
  <c r="BS646" i="2"/>
  <c r="BR646" i="2"/>
  <c r="BZ645" i="2"/>
  <c r="BY645" i="2"/>
  <c r="BS645" i="2"/>
  <c r="BR645" i="2"/>
  <c r="BZ644" i="2"/>
  <c r="BY644" i="2"/>
  <c r="BS644" i="2"/>
  <c r="BR644" i="2"/>
  <c r="BZ643" i="2"/>
  <c r="BY643" i="2"/>
  <c r="BS643" i="2"/>
  <c r="BR643" i="2"/>
  <c r="BZ642" i="2"/>
  <c r="BY642" i="2"/>
  <c r="BS642" i="2"/>
  <c r="BR642" i="2"/>
  <c r="BZ641" i="2"/>
  <c r="BY641" i="2"/>
  <c r="BS641" i="2"/>
  <c r="BR641" i="2"/>
  <c r="BZ640" i="2"/>
  <c r="BY640" i="2"/>
  <c r="BS640" i="2"/>
  <c r="BR640" i="2"/>
  <c r="BZ639" i="2"/>
  <c r="BY639" i="2"/>
  <c r="BS639" i="2"/>
  <c r="BR639" i="2"/>
  <c r="BZ638" i="2"/>
  <c r="BY638" i="2"/>
  <c r="BS638" i="2"/>
  <c r="BR638" i="2"/>
  <c r="BZ637" i="2"/>
  <c r="BY637" i="2"/>
  <c r="BS637" i="2"/>
  <c r="BR637" i="2"/>
  <c r="BZ636" i="2"/>
  <c r="BY636" i="2"/>
  <c r="BS636" i="2"/>
  <c r="BR636" i="2"/>
  <c r="BZ635" i="2"/>
  <c r="BY635" i="2"/>
  <c r="BS635" i="2"/>
  <c r="BR635" i="2"/>
  <c r="BZ634" i="2"/>
  <c r="BY634" i="2"/>
  <c r="BS634" i="2"/>
  <c r="BR634" i="2"/>
  <c r="BZ633" i="2"/>
  <c r="BY633" i="2"/>
  <c r="BS633" i="2"/>
  <c r="BR633" i="2"/>
  <c r="BZ632" i="2"/>
  <c r="BY632" i="2"/>
  <c r="BS632" i="2"/>
  <c r="BR632" i="2"/>
  <c r="BZ631" i="2"/>
  <c r="BY631" i="2"/>
  <c r="BS631" i="2"/>
  <c r="BR631" i="2"/>
  <c r="BZ630" i="2"/>
  <c r="BY630" i="2"/>
  <c r="BS630" i="2"/>
  <c r="BR630" i="2"/>
  <c r="BZ629" i="2"/>
  <c r="BY629" i="2"/>
  <c r="BS629" i="2"/>
  <c r="BR629" i="2"/>
  <c r="BZ628" i="2"/>
  <c r="BY628" i="2"/>
  <c r="BS628" i="2"/>
  <c r="BR628" i="2"/>
  <c r="BZ627" i="2"/>
  <c r="BY627" i="2"/>
  <c r="BS627" i="2"/>
  <c r="BR627" i="2"/>
  <c r="BZ626" i="2"/>
  <c r="BY626" i="2"/>
  <c r="BS626" i="2"/>
  <c r="BR626" i="2"/>
  <c r="BZ625" i="2"/>
  <c r="BY625" i="2"/>
  <c r="BS625" i="2"/>
  <c r="BR625" i="2"/>
  <c r="BZ624" i="2"/>
  <c r="BY624" i="2"/>
  <c r="BS624" i="2"/>
  <c r="BR624" i="2"/>
  <c r="BZ623" i="2"/>
  <c r="BY623" i="2"/>
  <c r="BS623" i="2"/>
  <c r="BR623" i="2"/>
  <c r="BZ622" i="2"/>
  <c r="BY622" i="2"/>
  <c r="BS622" i="2"/>
  <c r="BR622" i="2"/>
  <c r="BZ621" i="2"/>
  <c r="BY621" i="2"/>
  <c r="BS621" i="2"/>
  <c r="BR621" i="2"/>
  <c r="BZ620" i="2"/>
  <c r="BY620" i="2"/>
  <c r="BS620" i="2"/>
  <c r="BR620" i="2"/>
  <c r="BZ619" i="2"/>
  <c r="BY619" i="2"/>
  <c r="BS619" i="2"/>
  <c r="BR619" i="2"/>
  <c r="BZ618" i="2"/>
  <c r="BY618" i="2"/>
  <c r="BS618" i="2"/>
  <c r="BR618" i="2"/>
  <c r="BZ617" i="2"/>
  <c r="BY617" i="2"/>
  <c r="BS617" i="2"/>
  <c r="BR617" i="2"/>
  <c r="BZ616" i="2"/>
  <c r="BY616" i="2"/>
  <c r="BS616" i="2"/>
  <c r="BR616" i="2"/>
  <c r="BZ615" i="2"/>
  <c r="BY615" i="2"/>
  <c r="BS615" i="2"/>
  <c r="BR615" i="2"/>
  <c r="BZ614" i="2"/>
  <c r="BY614" i="2"/>
  <c r="BS614" i="2"/>
  <c r="BR614" i="2"/>
  <c r="BZ613" i="2"/>
  <c r="BY613" i="2"/>
  <c r="BS613" i="2"/>
  <c r="BR613" i="2"/>
  <c r="BZ612" i="2"/>
  <c r="BY612" i="2"/>
  <c r="BS612" i="2"/>
  <c r="BR612" i="2"/>
  <c r="BZ611" i="2"/>
  <c r="BY611" i="2"/>
  <c r="BS611" i="2"/>
  <c r="BR611" i="2"/>
  <c r="BZ610" i="2"/>
  <c r="BY610" i="2"/>
  <c r="BS610" i="2"/>
  <c r="BR610" i="2"/>
  <c r="BZ609" i="2"/>
  <c r="BY609" i="2"/>
  <c r="BS609" i="2"/>
  <c r="BR609" i="2"/>
  <c r="BZ608" i="2"/>
  <c r="BY608" i="2"/>
  <c r="BS608" i="2"/>
  <c r="BR608" i="2"/>
  <c r="BZ607" i="2"/>
  <c r="BY607" i="2"/>
  <c r="BS607" i="2"/>
  <c r="BR607" i="2"/>
  <c r="BZ606" i="2"/>
  <c r="BY606" i="2"/>
  <c r="BS606" i="2"/>
  <c r="BR606" i="2"/>
  <c r="BZ605" i="2"/>
  <c r="BY605" i="2"/>
  <c r="BS605" i="2"/>
  <c r="BR605" i="2"/>
  <c r="BZ604" i="2"/>
  <c r="BY604" i="2"/>
  <c r="BS604" i="2"/>
  <c r="BR604" i="2"/>
  <c r="BZ603" i="2"/>
  <c r="BY603" i="2"/>
  <c r="BS603" i="2"/>
  <c r="BR603" i="2"/>
  <c r="BZ602" i="2"/>
  <c r="BY602" i="2"/>
  <c r="BS602" i="2"/>
  <c r="BR602" i="2"/>
  <c r="BZ601" i="2"/>
  <c r="BY601" i="2"/>
  <c r="BS601" i="2"/>
  <c r="BR601" i="2"/>
  <c r="BZ600" i="2"/>
  <c r="BY600" i="2"/>
  <c r="BT600" i="2" s="1"/>
  <c r="BV600" i="2" s="1"/>
  <c r="BS600" i="2"/>
  <c r="BR600" i="2"/>
  <c r="BZ599" i="2"/>
  <c r="BY599" i="2"/>
  <c r="BS599" i="2"/>
  <c r="BR599" i="2"/>
  <c r="BZ598" i="2"/>
  <c r="BY598" i="2"/>
  <c r="BS598" i="2"/>
  <c r="BR598" i="2"/>
  <c r="BZ597" i="2"/>
  <c r="BY597" i="2"/>
  <c r="BS597" i="2"/>
  <c r="BR597" i="2"/>
  <c r="BZ596" i="2"/>
  <c r="BY596" i="2"/>
  <c r="BS596" i="2"/>
  <c r="BR596" i="2"/>
  <c r="BZ595" i="2"/>
  <c r="BY595" i="2"/>
  <c r="BS595" i="2"/>
  <c r="BR595" i="2"/>
  <c r="BZ594" i="2"/>
  <c r="BY594" i="2"/>
  <c r="BS594" i="2"/>
  <c r="BR594" i="2"/>
  <c r="BZ593" i="2"/>
  <c r="BY593" i="2"/>
  <c r="BS593" i="2"/>
  <c r="BR593" i="2"/>
  <c r="BZ592" i="2"/>
  <c r="BY592" i="2"/>
  <c r="BS592" i="2"/>
  <c r="BR592" i="2"/>
  <c r="BZ591" i="2"/>
  <c r="BY591" i="2"/>
  <c r="BS591" i="2"/>
  <c r="BR591" i="2"/>
  <c r="BZ590" i="2"/>
  <c r="BY590" i="2"/>
  <c r="BS590" i="2"/>
  <c r="BR590" i="2"/>
  <c r="BZ589" i="2"/>
  <c r="BY589" i="2"/>
  <c r="BS589" i="2"/>
  <c r="BR589" i="2"/>
  <c r="BZ588" i="2"/>
  <c r="BY588" i="2"/>
  <c r="BS588" i="2"/>
  <c r="BR588" i="2"/>
  <c r="BZ587" i="2"/>
  <c r="BY587" i="2"/>
  <c r="BS587" i="2"/>
  <c r="BR587" i="2"/>
  <c r="BZ586" i="2"/>
  <c r="BY586" i="2"/>
  <c r="BS586" i="2"/>
  <c r="BR586" i="2"/>
  <c r="BZ585" i="2"/>
  <c r="BY585" i="2"/>
  <c r="BS585" i="2"/>
  <c r="BR585" i="2"/>
  <c r="BZ584" i="2"/>
  <c r="BY584" i="2"/>
  <c r="BS584" i="2"/>
  <c r="BR584" i="2"/>
  <c r="BZ583" i="2"/>
  <c r="BY583" i="2"/>
  <c r="BS583" i="2"/>
  <c r="BR583" i="2"/>
  <c r="BZ582" i="2"/>
  <c r="BY582" i="2"/>
  <c r="BS582" i="2"/>
  <c r="BR582" i="2"/>
  <c r="BZ581" i="2"/>
  <c r="BY581" i="2"/>
  <c r="BS581" i="2"/>
  <c r="BR581" i="2"/>
  <c r="BZ580" i="2"/>
  <c r="BY580" i="2"/>
  <c r="BS580" i="2"/>
  <c r="BR580" i="2"/>
  <c r="BZ579" i="2"/>
  <c r="BY579" i="2"/>
  <c r="BS579" i="2"/>
  <c r="BR579" i="2"/>
  <c r="BZ578" i="2"/>
  <c r="BY578" i="2"/>
  <c r="BS578" i="2"/>
  <c r="BR578" i="2"/>
  <c r="BZ577" i="2"/>
  <c r="BY577" i="2"/>
  <c r="BS577" i="2"/>
  <c r="BR577" i="2"/>
  <c r="BZ576" i="2"/>
  <c r="BY576" i="2"/>
  <c r="BS576" i="2"/>
  <c r="BR576" i="2"/>
  <c r="BZ575" i="2"/>
  <c r="BY575" i="2"/>
  <c r="BS575" i="2"/>
  <c r="BR575" i="2"/>
  <c r="BZ574" i="2"/>
  <c r="BY574" i="2"/>
  <c r="BS574" i="2"/>
  <c r="BR574" i="2"/>
  <c r="BZ573" i="2"/>
  <c r="BY573" i="2"/>
  <c r="BS573" i="2"/>
  <c r="BR573" i="2"/>
  <c r="BZ572" i="2"/>
  <c r="BY572" i="2"/>
  <c r="BS572" i="2"/>
  <c r="BR572" i="2"/>
  <c r="BZ571" i="2"/>
  <c r="BY571" i="2"/>
  <c r="BS571" i="2"/>
  <c r="BR571" i="2"/>
  <c r="BZ570" i="2"/>
  <c r="BY570" i="2"/>
  <c r="BS570" i="2"/>
  <c r="BR570" i="2"/>
  <c r="BZ569" i="2"/>
  <c r="BY569" i="2"/>
  <c r="BS569" i="2"/>
  <c r="BR569" i="2"/>
  <c r="BZ568" i="2"/>
  <c r="BY568" i="2"/>
  <c r="BS568" i="2"/>
  <c r="BR568" i="2"/>
  <c r="BZ567" i="2"/>
  <c r="BY567" i="2"/>
  <c r="BS567" i="2"/>
  <c r="BR567" i="2"/>
  <c r="BZ566" i="2"/>
  <c r="BY566" i="2"/>
  <c r="BS566" i="2"/>
  <c r="BR566" i="2"/>
  <c r="BZ565" i="2"/>
  <c r="BY565" i="2"/>
  <c r="BS565" i="2"/>
  <c r="BR565" i="2"/>
  <c r="BZ564" i="2"/>
  <c r="BY564" i="2"/>
  <c r="BS564" i="2"/>
  <c r="BR564" i="2"/>
  <c r="BZ563" i="2"/>
  <c r="BY563" i="2"/>
  <c r="BS563" i="2"/>
  <c r="BR563" i="2"/>
  <c r="BZ562" i="2"/>
  <c r="BY562" i="2"/>
  <c r="BS562" i="2"/>
  <c r="BR562" i="2"/>
  <c r="BZ561" i="2"/>
  <c r="BY561" i="2"/>
  <c r="BS561" i="2"/>
  <c r="BR561" i="2"/>
  <c r="BZ560" i="2"/>
  <c r="BY560" i="2"/>
  <c r="BS560" i="2"/>
  <c r="BR560" i="2"/>
  <c r="BZ559" i="2"/>
  <c r="BY559" i="2"/>
  <c r="BS559" i="2"/>
  <c r="BR559" i="2"/>
  <c r="BZ558" i="2"/>
  <c r="BY558" i="2"/>
  <c r="BS558" i="2"/>
  <c r="BR558" i="2"/>
  <c r="BZ557" i="2"/>
  <c r="BY557" i="2"/>
  <c r="BS557" i="2"/>
  <c r="BR557" i="2"/>
  <c r="BZ556" i="2"/>
  <c r="BY556" i="2"/>
  <c r="BS556" i="2"/>
  <c r="BR556" i="2"/>
  <c r="BZ555" i="2"/>
  <c r="BY555" i="2"/>
  <c r="BS555" i="2"/>
  <c r="BR555" i="2"/>
  <c r="BZ554" i="2"/>
  <c r="BY554" i="2"/>
  <c r="BS554" i="2"/>
  <c r="BR554" i="2"/>
  <c r="BZ553" i="2"/>
  <c r="BY553" i="2"/>
  <c r="BS553" i="2"/>
  <c r="BR553" i="2"/>
  <c r="BZ552" i="2"/>
  <c r="BY552" i="2"/>
  <c r="BS552" i="2"/>
  <c r="BR552" i="2"/>
  <c r="BZ551" i="2"/>
  <c r="BY551" i="2"/>
  <c r="BS551" i="2"/>
  <c r="BR551" i="2"/>
  <c r="BZ550" i="2"/>
  <c r="BY550" i="2"/>
  <c r="BS550" i="2"/>
  <c r="BR550" i="2"/>
  <c r="BZ549" i="2"/>
  <c r="BY549" i="2"/>
  <c r="BS549" i="2"/>
  <c r="BR549" i="2"/>
  <c r="BZ548" i="2"/>
  <c r="BY548" i="2"/>
  <c r="BS548" i="2"/>
  <c r="BR548" i="2"/>
  <c r="BZ547" i="2"/>
  <c r="BY547" i="2"/>
  <c r="BS547" i="2"/>
  <c r="BR547" i="2"/>
  <c r="BZ546" i="2"/>
  <c r="BY546" i="2"/>
  <c r="BS546" i="2"/>
  <c r="BR546" i="2"/>
  <c r="BZ545" i="2"/>
  <c r="BY545" i="2"/>
  <c r="BS545" i="2"/>
  <c r="BR545" i="2"/>
  <c r="BZ544" i="2"/>
  <c r="BY544" i="2"/>
  <c r="BS544" i="2"/>
  <c r="BR544" i="2"/>
  <c r="BZ543" i="2"/>
  <c r="BY543" i="2"/>
  <c r="BS543" i="2"/>
  <c r="BR543" i="2"/>
  <c r="BZ542" i="2"/>
  <c r="BY542" i="2"/>
  <c r="BS542" i="2"/>
  <c r="BR542" i="2"/>
  <c r="BZ541" i="2"/>
  <c r="BY541" i="2"/>
  <c r="BS541" i="2"/>
  <c r="BR541" i="2"/>
  <c r="BZ540" i="2"/>
  <c r="BY540" i="2"/>
  <c r="BS540" i="2"/>
  <c r="BR540" i="2"/>
  <c r="BZ539" i="2"/>
  <c r="BY539" i="2"/>
  <c r="BS539" i="2"/>
  <c r="BR539" i="2"/>
  <c r="BZ538" i="2"/>
  <c r="BY538" i="2"/>
  <c r="BS538" i="2"/>
  <c r="BR538" i="2"/>
  <c r="BZ537" i="2"/>
  <c r="BY537" i="2"/>
  <c r="BS537" i="2"/>
  <c r="BR537" i="2"/>
  <c r="BZ536" i="2"/>
  <c r="BY536" i="2"/>
  <c r="BS536" i="2"/>
  <c r="BR536" i="2"/>
  <c r="BZ535" i="2"/>
  <c r="BY535" i="2"/>
  <c r="BS535" i="2"/>
  <c r="BR535" i="2"/>
  <c r="BZ534" i="2"/>
  <c r="BY534" i="2"/>
  <c r="BS534" i="2"/>
  <c r="BR534" i="2"/>
  <c r="BZ533" i="2"/>
  <c r="BY533" i="2"/>
  <c r="BS533" i="2"/>
  <c r="BR533" i="2"/>
  <c r="BZ532" i="2"/>
  <c r="BY532" i="2"/>
  <c r="BS532" i="2"/>
  <c r="BR532" i="2"/>
  <c r="BZ531" i="2"/>
  <c r="BY531" i="2"/>
  <c r="BS531" i="2"/>
  <c r="BR531" i="2"/>
  <c r="BZ530" i="2"/>
  <c r="BY530" i="2"/>
  <c r="BS530" i="2"/>
  <c r="BR530" i="2"/>
  <c r="BZ529" i="2"/>
  <c r="BY529" i="2"/>
  <c r="BS529" i="2"/>
  <c r="BR529" i="2"/>
  <c r="BZ528" i="2"/>
  <c r="BY528" i="2"/>
  <c r="BS528" i="2"/>
  <c r="BR528" i="2"/>
  <c r="BZ527" i="2"/>
  <c r="BY527" i="2"/>
  <c r="BS527" i="2"/>
  <c r="BR527" i="2"/>
  <c r="BZ526" i="2"/>
  <c r="BY526" i="2"/>
  <c r="BS526" i="2"/>
  <c r="BR526" i="2"/>
  <c r="BZ525" i="2"/>
  <c r="BY525" i="2"/>
  <c r="BS525" i="2"/>
  <c r="BR525" i="2"/>
  <c r="BZ524" i="2"/>
  <c r="BY524" i="2"/>
  <c r="BS524" i="2"/>
  <c r="BR524" i="2"/>
  <c r="BZ523" i="2"/>
  <c r="BY523" i="2"/>
  <c r="BS523" i="2"/>
  <c r="BR523" i="2"/>
  <c r="BZ522" i="2"/>
  <c r="BY522" i="2"/>
  <c r="BS522" i="2"/>
  <c r="BR522" i="2"/>
  <c r="BZ521" i="2"/>
  <c r="BY521" i="2"/>
  <c r="BS521" i="2"/>
  <c r="BR521" i="2"/>
  <c r="BZ520" i="2"/>
  <c r="BY520" i="2"/>
  <c r="BS520" i="2"/>
  <c r="BR520" i="2"/>
  <c r="BZ519" i="2"/>
  <c r="BY519" i="2"/>
  <c r="BS519" i="2"/>
  <c r="BR519" i="2"/>
  <c r="BZ518" i="2"/>
  <c r="BY518" i="2"/>
  <c r="BS518" i="2"/>
  <c r="BR518" i="2"/>
  <c r="BZ517" i="2"/>
  <c r="BY517" i="2"/>
  <c r="BS517" i="2"/>
  <c r="BR517" i="2"/>
  <c r="BZ516" i="2"/>
  <c r="BY516" i="2"/>
  <c r="BS516" i="2"/>
  <c r="BR516" i="2"/>
  <c r="BZ515" i="2"/>
  <c r="BY515" i="2"/>
  <c r="BS515" i="2"/>
  <c r="BR515" i="2"/>
  <c r="BZ514" i="2"/>
  <c r="BY514" i="2"/>
  <c r="BS514" i="2"/>
  <c r="BR514" i="2"/>
  <c r="BZ513" i="2"/>
  <c r="BY513" i="2"/>
  <c r="BS513" i="2"/>
  <c r="BR513" i="2"/>
  <c r="BZ512" i="2"/>
  <c r="BY512" i="2"/>
  <c r="BS512" i="2"/>
  <c r="BR512" i="2"/>
  <c r="BZ511" i="2"/>
  <c r="BY511" i="2"/>
  <c r="BS511" i="2"/>
  <c r="BR511" i="2"/>
  <c r="BZ510" i="2"/>
  <c r="BY510" i="2"/>
  <c r="BS510" i="2"/>
  <c r="BR510" i="2"/>
  <c r="BZ509" i="2"/>
  <c r="BY509" i="2"/>
  <c r="BS509" i="2"/>
  <c r="BR509" i="2"/>
  <c r="BZ508" i="2"/>
  <c r="BY508" i="2"/>
  <c r="BS508" i="2"/>
  <c r="BR508" i="2"/>
  <c r="BZ507" i="2"/>
  <c r="BY507" i="2"/>
  <c r="BS507" i="2"/>
  <c r="BR507" i="2"/>
  <c r="BZ506" i="2"/>
  <c r="BY506" i="2"/>
  <c r="BS506" i="2"/>
  <c r="BR506" i="2"/>
  <c r="BZ505" i="2"/>
  <c r="BY505" i="2"/>
  <c r="BS505" i="2"/>
  <c r="BR505" i="2"/>
  <c r="BZ504" i="2"/>
  <c r="BY504" i="2"/>
  <c r="BS504" i="2"/>
  <c r="BR504" i="2"/>
  <c r="BZ503" i="2"/>
  <c r="BY503" i="2"/>
  <c r="BS503" i="2"/>
  <c r="BR503" i="2"/>
  <c r="BZ502" i="2"/>
  <c r="BY502" i="2"/>
  <c r="BS502" i="2"/>
  <c r="BR502" i="2"/>
  <c r="BZ501" i="2"/>
  <c r="BY501" i="2"/>
  <c r="BS501" i="2"/>
  <c r="BR501" i="2"/>
  <c r="BZ500" i="2"/>
  <c r="BY500" i="2"/>
  <c r="BS500" i="2"/>
  <c r="BR500" i="2"/>
  <c r="BZ499" i="2"/>
  <c r="BY499" i="2"/>
  <c r="BS499" i="2"/>
  <c r="BR499" i="2"/>
  <c r="BZ498" i="2"/>
  <c r="BY498" i="2"/>
  <c r="BS498" i="2"/>
  <c r="BR498" i="2"/>
  <c r="BZ497" i="2"/>
  <c r="BY497" i="2"/>
  <c r="BS497" i="2"/>
  <c r="BR497" i="2"/>
  <c r="BZ496" i="2"/>
  <c r="BY496" i="2"/>
  <c r="BS496" i="2"/>
  <c r="BR496" i="2"/>
  <c r="BZ495" i="2"/>
  <c r="BY495" i="2"/>
  <c r="BS495" i="2"/>
  <c r="BR495" i="2"/>
  <c r="BZ494" i="2"/>
  <c r="BY494" i="2"/>
  <c r="BS494" i="2"/>
  <c r="BR494" i="2"/>
  <c r="BZ493" i="2"/>
  <c r="BY493" i="2"/>
  <c r="BS493" i="2"/>
  <c r="BR493" i="2"/>
  <c r="BZ492" i="2"/>
  <c r="BY492" i="2"/>
  <c r="BS492" i="2"/>
  <c r="BR492" i="2"/>
  <c r="BZ491" i="2"/>
  <c r="BY491" i="2"/>
  <c r="BS491" i="2"/>
  <c r="BR491" i="2"/>
  <c r="BZ490" i="2"/>
  <c r="BY490" i="2"/>
  <c r="BS490" i="2"/>
  <c r="BR490" i="2"/>
  <c r="BZ489" i="2"/>
  <c r="BY489" i="2"/>
  <c r="BS489" i="2"/>
  <c r="BR489" i="2"/>
  <c r="BZ488" i="2"/>
  <c r="BY488" i="2"/>
  <c r="BS488" i="2"/>
  <c r="BR488" i="2"/>
  <c r="BZ487" i="2"/>
  <c r="BY487" i="2"/>
  <c r="BS487" i="2"/>
  <c r="BR487" i="2"/>
  <c r="BZ486" i="2"/>
  <c r="BY486" i="2"/>
  <c r="BS486" i="2"/>
  <c r="BR486" i="2"/>
  <c r="BZ485" i="2"/>
  <c r="BY485" i="2"/>
  <c r="BS485" i="2"/>
  <c r="BR485" i="2"/>
  <c r="BZ484" i="2"/>
  <c r="BY484" i="2"/>
  <c r="BS484" i="2"/>
  <c r="BR484" i="2"/>
  <c r="BZ483" i="2"/>
  <c r="BY483" i="2"/>
  <c r="BS483" i="2"/>
  <c r="BR483" i="2"/>
  <c r="BZ482" i="2"/>
  <c r="BY482" i="2"/>
  <c r="BS482" i="2"/>
  <c r="BR482" i="2"/>
  <c r="BZ481" i="2"/>
  <c r="BY481" i="2"/>
  <c r="BS481" i="2"/>
  <c r="BR481" i="2"/>
  <c r="BZ480" i="2"/>
  <c r="BY480" i="2"/>
  <c r="BS480" i="2"/>
  <c r="BR480" i="2"/>
  <c r="BZ479" i="2"/>
  <c r="BY479" i="2"/>
  <c r="BS479" i="2"/>
  <c r="BR479" i="2"/>
  <c r="BZ478" i="2"/>
  <c r="BY478" i="2"/>
  <c r="BS478" i="2"/>
  <c r="BR478" i="2"/>
  <c r="BZ477" i="2"/>
  <c r="BY477" i="2"/>
  <c r="BS477" i="2"/>
  <c r="BR477" i="2"/>
  <c r="BZ476" i="2"/>
  <c r="BY476" i="2"/>
  <c r="BS476" i="2"/>
  <c r="BR476" i="2"/>
  <c r="BZ475" i="2"/>
  <c r="BY475" i="2"/>
  <c r="BS475" i="2"/>
  <c r="BR475" i="2"/>
  <c r="BZ474" i="2"/>
  <c r="BY474" i="2"/>
  <c r="BS474" i="2"/>
  <c r="BR474" i="2"/>
  <c r="BZ473" i="2"/>
  <c r="BY473" i="2"/>
  <c r="BS473" i="2"/>
  <c r="BR473" i="2"/>
  <c r="BZ472" i="2"/>
  <c r="BY472" i="2"/>
  <c r="BS472" i="2"/>
  <c r="BR472" i="2"/>
  <c r="BZ471" i="2"/>
  <c r="BY471" i="2"/>
  <c r="BS471" i="2"/>
  <c r="BR471" i="2"/>
  <c r="BZ470" i="2"/>
  <c r="BY470" i="2"/>
  <c r="BS470" i="2"/>
  <c r="BR470" i="2"/>
  <c r="BZ469" i="2"/>
  <c r="BY469" i="2"/>
  <c r="BS469" i="2"/>
  <c r="BR469" i="2"/>
  <c r="BZ468" i="2"/>
  <c r="BY468" i="2"/>
  <c r="BS468" i="2"/>
  <c r="BR468" i="2"/>
  <c r="BZ467" i="2"/>
  <c r="BY467" i="2"/>
  <c r="BS467" i="2"/>
  <c r="BR467" i="2"/>
  <c r="BZ466" i="2"/>
  <c r="BY466" i="2"/>
  <c r="BS466" i="2"/>
  <c r="BR466" i="2"/>
  <c r="BZ465" i="2"/>
  <c r="BY465" i="2"/>
  <c r="BS465" i="2"/>
  <c r="BR465" i="2"/>
  <c r="BZ464" i="2"/>
  <c r="BY464" i="2"/>
  <c r="BS464" i="2"/>
  <c r="BR464" i="2"/>
  <c r="BZ463" i="2"/>
  <c r="BY463" i="2"/>
  <c r="BS463" i="2"/>
  <c r="BR463" i="2"/>
  <c r="BZ462" i="2"/>
  <c r="BY462" i="2"/>
  <c r="BS462" i="2"/>
  <c r="BR462" i="2"/>
  <c r="BZ461" i="2"/>
  <c r="BY461" i="2"/>
  <c r="BS461" i="2"/>
  <c r="BR461" i="2"/>
  <c r="BZ460" i="2"/>
  <c r="BY460" i="2"/>
  <c r="BS460" i="2"/>
  <c r="BR460" i="2"/>
  <c r="BZ459" i="2"/>
  <c r="BY459" i="2"/>
  <c r="BS459" i="2"/>
  <c r="BR459" i="2"/>
  <c r="BZ458" i="2"/>
  <c r="BY458" i="2"/>
  <c r="BS458" i="2"/>
  <c r="BR458" i="2"/>
  <c r="BZ457" i="2"/>
  <c r="BY457" i="2"/>
  <c r="BS457" i="2"/>
  <c r="BR457" i="2"/>
  <c r="BZ456" i="2"/>
  <c r="BY456" i="2"/>
  <c r="BS456" i="2"/>
  <c r="BR456" i="2"/>
  <c r="BZ455" i="2"/>
  <c r="BY455" i="2"/>
  <c r="BS455" i="2"/>
  <c r="BR455" i="2"/>
  <c r="BZ454" i="2"/>
  <c r="BY454" i="2"/>
  <c r="BS454" i="2"/>
  <c r="BR454" i="2"/>
  <c r="BZ453" i="2"/>
  <c r="BY453" i="2"/>
  <c r="BS453" i="2"/>
  <c r="BR453" i="2"/>
  <c r="BZ452" i="2"/>
  <c r="BY452" i="2"/>
  <c r="BS452" i="2"/>
  <c r="BR452" i="2"/>
  <c r="BZ451" i="2"/>
  <c r="BY451" i="2"/>
  <c r="BS451" i="2"/>
  <c r="BR451" i="2"/>
  <c r="BZ450" i="2"/>
  <c r="BY450" i="2"/>
  <c r="BS450" i="2"/>
  <c r="BR450" i="2"/>
  <c r="BZ449" i="2"/>
  <c r="BY449" i="2"/>
  <c r="BS449" i="2"/>
  <c r="BR449" i="2"/>
  <c r="BZ448" i="2"/>
  <c r="BY448" i="2"/>
  <c r="BS448" i="2"/>
  <c r="BR448" i="2"/>
  <c r="BZ447" i="2"/>
  <c r="BY447" i="2"/>
  <c r="BS447" i="2"/>
  <c r="BR447" i="2"/>
  <c r="BZ446" i="2"/>
  <c r="BY446" i="2"/>
  <c r="BS446" i="2"/>
  <c r="BR446" i="2"/>
  <c r="BZ445" i="2"/>
  <c r="BY445" i="2"/>
  <c r="BS445" i="2"/>
  <c r="BR445" i="2"/>
  <c r="BZ444" i="2"/>
  <c r="BY444" i="2"/>
  <c r="BS444" i="2"/>
  <c r="BR444" i="2"/>
  <c r="BZ443" i="2"/>
  <c r="BY443" i="2"/>
  <c r="BS443" i="2"/>
  <c r="BR443" i="2"/>
  <c r="BZ442" i="2"/>
  <c r="BY442" i="2"/>
  <c r="BS442" i="2"/>
  <c r="BR442" i="2"/>
  <c r="BZ441" i="2"/>
  <c r="BY441" i="2"/>
  <c r="BS441" i="2"/>
  <c r="BR441" i="2"/>
  <c r="BZ440" i="2"/>
  <c r="BY440" i="2"/>
  <c r="BS440" i="2"/>
  <c r="BR440" i="2"/>
  <c r="BZ439" i="2"/>
  <c r="BY439" i="2"/>
  <c r="BS439" i="2"/>
  <c r="BR439" i="2"/>
  <c r="BZ438" i="2"/>
  <c r="BY438" i="2"/>
  <c r="BS438" i="2"/>
  <c r="BR438" i="2"/>
  <c r="BZ437" i="2"/>
  <c r="BY437" i="2"/>
  <c r="BS437" i="2"/>
  <c r="BR437" i="2"/>
  <c r="BZ436" i="2"/>
  <c r="BY436" i="2"/>
  <c r="BS436" i="2"/>
  <c r="BR436" i="2"/>
  <c r="BZ435" i="2"/>
  <c r="BY435" i="2"/>
  <c r="BS435" i="2"/>
  <c r="BR435" i="2"/>
  <c r="BZ434" i="2"/>
  <c r="BY434" i="2"/>
  <c r="BS434" i="2"/>
  <c r="BR434" i="2"/>
  <c r="BZ433" i="2"/>
  <c r="BY433" i="2"/>
  <c r="BS433" i="2"/>
  <c r="BR433" i="2"/>
  <c r="BZ432" i="2"/>
  <c r="BY432" i="2"/>
  <c r="BS432" i="2"/>
  <c r="BR432" i="2"/>
  <c r="BZ431" i="2"/>
  <c r="BY431" i="2"/>
  <c r="BS431" i="2"/>
  <c r="BR431" i="2"/>
  <c r="BZ430" i="2"/>
  <c r="BY430" i="2"/>
  <c r="BS430" i="2"/>
  <c r="BR430" i="2"/>
  <c r="BZ429" i="2"/>
  <c r="BY429" i="2"/>
  <c r="BS429" i="2"/>
  <c r="BR429" i="2"/>
  <c r="BZ428" i="2"/>
  <c r="BY428" i="2"/>
  <c r="BS428" i="2"/>
  <c r="BR428" i="2"/>
  <c r="BZ427" i="2"/>
  <c r="BY427" i="2"/>
  <c r="BS427" i="2"/>
  <c r="BR427" i="2"/>
  <c r="BZ426" i="2"/>
  <c r="BY426" i="2"/>
  <c r="BS426" i="2"/>
  <c r="BR426" i="2"/>
  <c r="BZ425" i="2"/>
  <c r="BY425" i="2"/>
  <c r="BS425" i="2"/>
  <c r="BR425" i="2"/>
  <c r="BZ424" i="2"/>
  <c r="BY424" i="2"/>
  <c r="BS424" i="2"/>
  <c r="BR424" i="2"/>
  <c r="BZ423" i="2"/>
  <c r="BY423" i="2"/>
  <c r="BS423" i="2"/>
  <c r="BR423" i="2"/>
  <c r="BZ422" i="2"/>
  <c r="BY422" i="2"/>
  <c r="BS422" i="2"/>
  <c r="BR422" i="2"/>
  <c r="BZ421" i="2"/>
  <c r="BY421" i="2"/>
  <c r="BS421" i="2"/>
  <c r="BR421" i="2"/>
  <c r="BZ420" i="2"/>
  <c r="BY420" i="2"/>
  <c r="BS420" i="2"/>
  <c r="BR420" i="2"/>
  <c r="BZ419" i="2"/>
  <c r="BY419" i="2"/>
  <c r="BS419" i="2"/>
  <c r="BR419" i="2"/>
  <c r="BZ418" i="2"/>
  <c r="BY418" i="2"/>
  <c r="BS418" i="2"/>
  <c r="BR418" i="2"/>
  <c r="BZ417" i="2"/>
  <c r="BY417" i="2"/>
  <c r="BS417" i="2"/>
  <c r="BR417" i="2"/>
  <c r="BZ416" i="2"/>
  <c r="BY416" i="2"/>
  <c r="BS416" i="2"/>
  <c r="BR416" i="2"/>
  <c r="BZ415" i="2"/>
  <c r="BY415" i="2"/>
  <c r="BS415" i="2"/>
  <c r="BR415" i="2"/>
  <c r="BZ414" i="2"/>
  <c r="BY414" i="2"/>
  <c r="BS414" i="2"/>
  <c r="BR414" i="2"/>
  <c r="BZ413" i="2"/>
  <c r="BY413" i="2"/>
  <c r="BS413" i="2"/>
  <c r="BR413" i="2"/>
  <c r="BZ412" i="2"/>
  <c r="BY412" i="2"/>
  <c r="BS412" i="2"/>
  <c r="BR412" i="2"/>
  <c r="BZ411" i="2"/>
  <c r="BY411" i="2"/>
  <c r="BS411" i="2"/>
  <c r="BR411" i="2"/>
  <c r="BZ410" i="2"/>
  <c r="BY410" i="2"/>
  <c r="BS410" i="2"/>
  <c r="BR410" i="2"/>
  <c r="BZ409" i="2"/>
  <c r="BY409" i="2"/>
  <c r="BS409" i="2"/>
  <c r="BR409" i="2"/>
  <c r="BZ408" i="2"/>
  <c r="BY408" i="2"/>
  <c r="BS408" i="2"/>
  <c r="BR408" i="2"/>
  <c r="BZ407" i="2"/>
  <c r="BY407" i="2"/>
  <c r="BS407" i="2"/>
  <c r="BR407" i="2"/>
  <c r="BZ406" i="2"/>
  <c r="BY406" i="2"/>
  <c r="BS406" i="2"/>
  <c r="BR406" i="2"/>
  <c r="BZ405" i="2"/>
  <c r="BY405" i="2"/>
  <c r="BS405" i="2"/>
  <c r="BR405" i="2"/>
  <c r="BZ404" i="2"/>
  <c r="BY404" i="2"/>
  <c r="BS404" i="2"/>
  <c r="BR404" i="2"/>
  <c r="BZ403" i="2"/>
  <c r="BY403" i="2"/>
  <c r="BS403" i="2"/>
  <c r="BR403" i="2"/>
  <c r="BZ402" i="2"/>
  <c r="BY402" i="2"/>
  <c r="BS402" i="2"/>
  <c r="BR402" i="2"/>
  <c r="BZ401" i="2"/>
  <c r="BY401" i="2"/>
  <c r="BS401" i="2"/>
  <c r="BR401" i="2"/>
  <c r="BZ400" i="2"/>
  <c r="BY400" i="2"/>
  <c r="BS400" i="2"/>
  <c r="BR400" i="2"/>
  <c r="BZ399" i="2"/>
  <c r="BY399" i="2"/>
  <c r="BS399" i="2"/>
  <c r="BR399" i="2"/>
  <c r="BZ398" i="2"/>
  <c r="BY398" i="2"/>
  <c r="BS398" i="2"/>
  <c r="BR398" i="2"/>
  <c r="BZ397" i="2"/>
  <c r="BY397" i="2"/>
  <c r="BS397" i="2"/>
  <c r="BR397" i="2"/>
  <c r="BZ396" i="2"/>
  <c r="BY396" i="2"/>
  <c r="BS396" i="2"/>
  <c r="BR396" i="2"/>
  <c r="BZ395" i="2"/>
  <c r="BY395" i="2"/>
  <c r="BS395" i="2"/>
  <c r="BR395" i="2"/>
  <c r="BZ394" i="2"/>
  <c r="BY394" i="2"/>
  <c r="BS394" i="2"/>
  <c r="BR394" i="2"/>
  <c r="BZ393" i="2"/>
  <c r="BY393" i="2"/>
  <c r="BS393" i="2"/>
  <c r="BR393" i="2"/>
  <c r="BZ392" i="2"/>
  <c r="BY392" i="2"/>
  <c r="BS392" i="2"/>
  <c r="BR392" i="2"/>
  <c r="BZ391" i="2"/>
  <c r="BY391" i="2"/>
  <c r="BS391" i="2"/>
  <c r="BR391" i="2"/>
  <c r="BZ390" i="2"/>
  <c r="BY390" i="2"/>
  <c r="BS390" i="2"/>
  <c r="BR390" i="2"/>
  <c r="BZ389" i="2"/>
  <c r="BY389" i="2"/>
  <c r="BS389" i="2"/>
  <c r="BR389" i="2"/>
  <c r="BZ388" i="2"/>
  <c r="BY388" i="2"/>
  <c r="BS388" i="2"/>
  <c r="BR388" i="2"/>
  <c r="BZ387" i="2"/>
  <c r="BY387" i="2"/>
  <c r="BS387" i="2"/>
  <c r="BR387" i="2"/>
  <c r="BZ386" i="2"/>
  <c r="BY386" i="2"/>
  <c r="BS386" i="2"/>
  <c r="BR386" i="2"/>
  <c r="BZ385" i="2"/>
  <c r="BY385" i="2"/>
  <c r="BS385" i="2"/>
  <c r="BR385" i="2"/>
  <c r="BZ384" i="2"/>
  <c r="BY384" i="2"/>
  <c r="BS384" i="2"/>
  <c r="BR384" i="2"/>
  <c r="BZ383" i="2"/>
  <c r="BY383" i="2"/>
  <c r="BS383" i="2"/>
  <c r="BR383" i="2"/>
  <c r="BZ382" i="2"/>
  <c r="BY382" i="2"/>
  <c r="BS382" i="2"/>
  <c r="BR382" i="2"/>
  <c r="BZ381" i="2"/>
  <c r="BY381" i="2"/>
  <c r="BS381" i="2"/>
  <c r="BR381" i="2"/>
  <c r="BZ380" i="2"/>
  <c r="BY380" i="2"/>
  <c r="BS380" i="2"/>
  <c r="BR380" i="2"/>
  <c r="BZ379" i="2"/>
  <c r="BY379" i="2"/>
  <c r="BS379" i="2"/>
  <c r="BR379" i="2"/>
  <c r="BZ378" i="2"/>
  <c r="BY378" i="2"/>
  <c r="BS378" i="2"/>
  <c r="BR378" i="2"/>
  <c r="BZ377" i="2"/>
  <c r="BY377" i="2"/>
  <c r="BS377" i="2"/>
  <c r="BR377" i="2"/>
  <c r="BZ376" i="2"/>
  <c r="BY376" i="2"/>
  <c r="BS376" i="2"/>
  <c r="BR376" i="2"/>
  <c r="BZ375" i="2"/>
  <c r="BY375" i="2"/>
  <c r="BS375" i="2"/>
  <c r="BR375" i="2"/>
  <c r="BZ374" i="2"/>
  <c r="BY374" i="2"/>
  <c r="BS374" i="2"/>
  <c r="BR374" i="2"/>
  <c r="BZ373" i="2"/>
  <c r="BY373" i="2"/>
  <c r="BS373" i="2"/>
  <c r="BR373" i="2"/>
  <c r="BZ372" i="2"/>
  <c r="BY372" i="2"/>
  <c r="BS372" i="2"/>
  <c r="BR372" i="2"/>
  <c r="BZ371" i="2"/>
  <c r="BY371" i="2"/>
  <c r="BS371" i="2"/>
  <c r="BR371" i="2"/>
  <c r="BZ370" i="2"/>
  <c r="BY370" i="2"/>
  <c r="BS370" i="2"/>
  <c r="BR370" i="2"/>
  <c r="BZ369" i="2"/>
  <c r="BY369" i="2"/>
  <c r="BS369" i="2"/>
  <c r="BR369" i="2"/>
  <c r="BZ368" i="2"/>
  <c r="BY368" i="2"/>
  <c r="BS368" i="2"/>
  <c r="BR368" i="2"/>
  <c r="BZ367" i="2"/>
  <c r="BY367" i="2"/>
  <c r="BS367" i="2"/>
  <c r="BR367" i="2"/>
  <c r="BZ366" i="2"/>
  <c r="BY366" i="2"/>
  <c r="BS366" i="2"/>
  <c r="BR366" i="2"/>
  <c r="BZ365" i="2"/>
  <c r="BY365" i="2"/>
  <c r="BS365" i="2"/>
  <c r="BR365" i="2"/>
  <c r="BZ364" i="2"/>
  <c r="BY364" i="2"/>
  <c r="BS364" i="2"/>
  <c r="BR364" i="2"/>
  <c r="BZ363" i="2"/>
  <c r="BY363" i="2"/>
  <c r="BS363" i="2"/>
  <c r="BR363" i="2"/>
  <c r="BZ362" i="2"/>
  <c r="BY362" i="2"/>
  <c r="BS362" i="2"/>
  <c r="BR362" i="2"/>
  <c r="BZ361" i="2"/>
  <c r="BY361" i="2"/>
  <c r="BS361" i="2"/>
  <c r="BR361" i="2"/>
  <c r="BZ360" i="2"/>
  <c r="BY360" i="2"/>
  <c r="BS360" i="2"/>
  <c r="BR360" i="2"/>
  <c r="BZ359" i="2"/>
  <c r="BY359" i="2"/>
  <c r="BS359" i="2"/>
  <c r="BR359" i="2"/>
  <c r="BZ358" i="2"/>
  <c r="BY358" i="2"/>
  <c r="BS358" i="2"/>
  <c r="BR358" i="2"/>
  <c r="BZ357" i="2"/>
  <c r="BY357" i="2"/>
  <c r="BS357" i="2"/>
  <c r="BR357" i="2"/>
  <c r="BZ356" i="2"/>
  <c r="BY356" i="2"/>
  <c r="BS356" i="2"/>
  <c r="BR356" i="2"/>
  <c r="BZ355" i="2"/>
  <c r="BY355" i="2"/>
  <c r="BS355" i="2"/>
  <c r="BR355" i="2"/>
  <c r="BZ354" i="2"/>
  <c r="BY354" i="2"/>
  <c r="BS354" i="2"/>
  <c r="BR354" i="2"/>
  <c r="BZ353" i="2"/>
  <c r="BY353" i="2"/>
  <c r="BS353" i="2"/>
  <c r="BR353" i="2"/>
  <c r="BZ352" i="2"/>
  <c r="BY352" i="2"/>
  <c r="BS352" i="2"/>
  <c r="BR352" i="2"/>
  <c r="BZ351" i="2"/>
  <c r="BY351" i="2"/>
  <c r="BS351" i="2"/>
  <c r="BR351" i="2"/>
  <c r="BZ350" i="2"/>
  <c r="BY350" i="2"/>
  <c r="BS350" i="2"/>
  <c r="BR350" i="2"/>
  <c r="BZ349" i="2"/>
  <c r="BY349" i="2"/>
  <c r="BS349" i="2"/>
  <c r="BR349" i="2"/>
  <c r="BZ348" i="2"/>
  <c r="BY348" i="2"/>
  <c r="BS348" i="2"/>
  <c r="BR348" i="2"/>
  <c r="BZ347" i="2"/>
  <c r="BY347" i="2"/>
  <c r="BS347" i="2"/>
  <c r="BR347" i="2"/>
  <c r="BZ346" i="2"/>
  <c r="BY346" i="2"/>
  <c r="BT346" i="2" s="1"/>
  <c r="BV346" i="2" s="1"/>
  <c r="BS346" i="2"/>
  <c r="BR346" i="2"/>
  <c r="BZ345" i="2"/>
  <c r="BY345" i="2"/>
  <c r="BS345" i="2"/>
  <c r="BR345" i="2"/>
  <c r="BZ344" i="2"/>
  <c r="BY344" i="2"/>
  <c r="BS344" i="2"/>
  <c r="BR344" i="2"/>
  <c r="BZ343" i="2"/>
  <c r="BY343" i="2"/>
  <c r="BS343" i="2"/>
  <c r="BR343" i="2"/>
  <c r="BZ342" i="2"/>
  <c r="BY342" i="2"/>
  <c r="BS342" i="2"/>
  <c r="BR342" i="2"/>
  <c r="BZ341" i="2"/>
  <c r="BY341" i="2"/>
  <c r="BS341" i="2"/>
  <c r="BR341" i="2"/>
  <c r="BZ340" i="2"/>
  <c r="BY340" i="2"/>
  <c r="BS340" i="2"/>
  <c r="BR340" i="2"/>
  <c r="BZ339" i="2"/>
  <c r="BY339" i="2"/>
  <c r="BS339" i="2"/>
  <c r="BR339" i="2"/>
  <c r="BZ338" i="2"/>
  <c r="BY338" i="2"/>
  <c r="BS338" i="2"/>
  <c r="BR338" i="2"/>
  <c r="BZ337" i="2"/>
  <c r="BY337" i="2"/>
  <c r="BS337" i="2"/>
  <c r="BR337" i="2"/>
  <c r="BZ336" i="2"/>
  <c r="BY336" i="2"/>
  <c r="BS336" i="2"/>
  <c r="BR336" i="2"/>
  <c r="BZ335" i="2"/>
  <c r="BY335" i="2"/>
  <c r="BS335" i="2"/>
  <c r="BR335" i="2"/>
  <c r="BZ334" i="2"/>
  <c r="BY334" i="2"/>
  <c r="BS334" i="2"/>
  <c r="BR334" i="2"/>
  <c r="BZ333" i="2"/>
  <c r="BY333" i="2"/>
  <c r="BS333" i="2"/>
  <c r="BR333" i="2"/>
  <c r="BZ332" i="2"/>
  <c r="BY332" i="2"/>
  <c r="BS332" i="2"/>
  <c r="BR332" i="2"/>
  <c r="BZ331" i="2"/>
  <c r="BY331" i="2"/>
  <c r="BS331" i="2"/>
  <c r="BR331" i="2"/>
  <c r="BZ330" i="2"/>
  <c r="BY330" i="2"/>
  <c r="BS330" i="2"/>
  <c r="BR330" i="2"/>
  <c r="BZ329" i="2"/>
  <c r="BY329" i="2"/>
  <c r="BS329" i="2"/>
  <c r="BR329" i="2"/>
  <c r="BZ328" i="2"/>
  <c r="BY328" i="2"/>
  <c r="BS328" i="2"/>
  <c r="BR328" i="2"/>
  <c r="BZ327" i="2"/>
  <c r="BY327" i="2"/>
  <c r="BS327" i="2"/>
  <c r="BR327" i="2"/>
  <c r="BZ326" i="2"/>
  <c r="BY326" i="2"/>
  <c r="BS326" i="2"/>
  <c r="BR326" i="2"/>
  <c r="BZ325" i="2"/>
  <c r="BY325" i="2"/>
  <c r="BS325" i="2"/>
  <c r="BR325" i="2"/>
  <c r="BZ324" i="2"/>
  <c r="BY324" i="2"/>
  <c r="BS324" i="2"/>
  <c r="BR324" i="2"/>
  <c r="BZ323" i="2"/>
  <c r="BY323" i="2"/>
  <c r="BS323" i="2"/>
  <c r="BR323" i="2"/>
  <c r="BZ322" i="2"/>
  <c r="BY322" i="2"/>
  <c r="BS322" i="2"/>
  <c r="BR322" i="2"/>
  <c r="BZ321" i="2"/>
  <c r="BY321" i="2"/>
  <c r="BS321" i="2"/>
  <c r="BR321" i="2"/>
  <c r="BZ320" i="2"/>
  <c r="BY320" i="2"/>
  <c r="BS320" i="2"/>
  <c r="BR320" i="2"/>
  <c r="BZ319" i="2"/>
  <c r="BY319" i="2"/>
  <c r="BS319" i="2"/>
  <c r="BR319" i="2"/>
  <c r="BZ318" i="2"/>
  <c r="BY318" i="2"/>
  <c r="BS318" i="2"/>
  <c r="BR318" i="2"/>
  <c r="BZ317" i="2"/>
  <c r="BY317" i="2"/>
  <c r="BS317" i="2"/>
  <c r="BR317" i="2"/>
  <c r="BZ316" i="2"/>
  <c r="BY316" i="2"/>
  <c r="BS316" i="2"/>
  <c r="BR316" i="2"/>
  <c r="BZ315" i="2"/>
  <c r="BY315" i="2"/>
  <c r="BS315" i="2"/>
  <c r="BR315" i="2"/>
  <c r="BZ314" i="2"/>
  <c r="BY314" i="2"/>
  <c r="BS314" i="2"/>
  <c r="BR314" i="2"/>
  <c r="BZ313" i="2"/>
  <c r="BY313" i="2"/>
  <c r="BS313" i="2"/>
  <c r="BR313" i="2"/>
  <c r="BZ312" i="2"/>
  <c r="BY312" i="2"/>
  <c r="BS312" i="2"/>
  <c r="BR312" i="2"/>
  <c r="BZ311" i="2"/>
  <c r="BY311" i="2"/>
  <c r="BS311" i="2"/>
  <c r="BR311" i="2"/>
  <c r="BZ310" i="2"/>
  <c r="BY310" i="2"/>
  <c r="BS310" i="2"/>
  <c r="BR310" i="2"/>
  <c r="BZ309" i="2"/>
  <c r="BY309" i="2"/>
  <c r="BS309" i="2"/>
  <c r="BR309" i="2"/>
  <c r="BZ308" i="2"/>
  <c r="BY308" i="2"/>
  <c r="BS308" i="2"/>
  <c r="BR308" i="2"/>
  <c r="BZ307" i="2"/>
  <c r="BY307" i="2"/>
  <c r="BS307" i="2"/>
  <c r="BR307" i="2"/>
  <c r="BZ306" i="2"/>
  <c r="BY306" i="2"/>
  <c r="BS306" i="2"/>
  <c r="BR306" i="2"/>
  <c r="BZ305" i="2"/>
  <c r="BY305" i="2"/>
  <c r="BS305" i="2"/>
  <c r="BR305" i="2"/>
  <c r="BZ304" i="2"/>
  <c r="BY304" i="2"/>
  <c r="BS304" i="2"/>
  <c r="BR304" i="2"/>
  <c r="BZ303" i="2"/>
  <c r="BY303" i="2"/>
  <c r="BS303" i="2"/>
  <c r="BR303" i="2"/>
  <c r="BZ302" i="2"/>
  <c r="BY302" i="2"/>
  <c r="BS302" i="2"/>
  <c r="BR302" i="2"/>
  <c r="BZ301" i="2"/>
  <c r="BY301" i="2"/>
  <c r="BS301" i="2"/>
  <c r="BR301" i="2"/>
  <c r="BZ300" i="2"/>
  <c r="BY300" i="2"/>
  <c r="BS300" i="2"/>
  <c r="BR300" i="2"/>
  <c r="BZ299" i="2"/>
  <c r="BY299" i="2"/>
  <c r="BS299" i="2"/>
  <c r="BR299" i="2"/>
  <c r="BZ298" i="2"/>
  <c r="BY298" i="2"/>
  <c r="BS298" i="2"/>
  <c r="BR298" i="2"/>
  <c r="BZ297" i="2"/>
  <c r="BY297" i="2"/>
  <c r="BS297" i="2"/>
  <c r="BR297" i="2"/>
  <c r="BZ296" i="2"/>
  <c r="BY296" i="2"/>
  <c r="BS296" i="2"/>
  <c r="BR296" i="2"/>
  <c r="BZ295" i="2"/>
  <c r="BY295" i="2"/>
  <c r="BS295" i="2"/>
  <c r="BR295" i="2"/>
  <c r="BZ294" i="2"/>
  <c r="BY294" i="2"/>
  <c r="BS294" i="2"/>
  <c r="BR294" i="2"/>
  <c r="BZ293" i="2"/>
  <c r="BY293" i="2"/>
  <c r="BS293" i="2"/>
  <c r="BR293" i="2"/>
  <c r="BZ292" i="2"/>
  <c r="BY292" i="2"/>
  <c r="BS292" i="2"/>
  <c r="BR292" i="2"/>
  <c r="BZ291" i="2"/>
  <c r="BY291" i="2"/>
  <c r="BS291" i="2"/>
  <c r="BR291" i="2"/>
  <c r="BZ290" i="2"/>
  <c r="BY290" i="2"/>
  <c r="BS290" i="2"/>
  <c r="BR290" i="2"/>
  <c r="BZ289" i="2"/>
  <c r="BY289" i="2"/>
  <c r="BS289" i="2"/>
  <c r="BR289" i="2"/>
  <c r="BZ288" i="2"/>
  <c r="BY288" i="2"/>
  <c r="BS288" i="2"/>
  <c r="BR288" i="2"/>
  <c r="BZ287" i="2"/>
  <c r="BY287" i="2"/>
  <c r="BS287" i="2"/>
  <c r="BR287" i="2"/>
  <c r="BZ286" i="2"/>
  <c r="BY286" i="2"/>
  <c r="BS286" i="2"/>
  <c r="BR286" i="2"/>
  <c r="BZ285" i="2"/>
  <c r="BY285" i="2"/>
  <c r="BS285" i="2"/>
  <c r="BR285" i="2"/>
  <c r="BZ284" i="2"/>
  <c r="BY284" i="2"/>
  <c r="BS284" i="2"/>
  <c r="BR284" i="2"/>
  <c r="BZ283" i="2"/>
  <c r="BY283" i="2"/>
  <c r="BS283" i="2"/>
  <c r="BR283" i="2"/>
  <c r="BZ282" i="2"/>
  <c r="BY282" i="2"/>
  <c r="BS282" i="2"/>
  <c r="BR282" i="2"/>
  <c r="BZ281" i="2"/>
  <c r="BY281" i="2"/>
  <c r="BS281" i="2"/>
  <c r="BR281" i="2"/>
  <c r="BZ280" i="2"/>
  <c r="BY280" i="2"/>
  <c r="BS280" i="2"/>
  <c r="BR280" i="2"/>
  <c r="BZ279" i="2"/>
  <c r="BY279" i="2"/>
  <c r="BS279" i="2"/>
  <c r="BR279" i="2"/>
  <c r="BZ278" i="2"/>
  <c r="BY278" i="2"/>
  <c r="BS278" i="2"/>
  <c r="BR278" i="2"/>
  <c r="BZ277" i="2"/>
  <c r="BY277" i="2"/>
  <c r="BS277" i="2"/>
  <c r="BR277" i="2"/>
  <c r="BZ276" i="2"/>
  <c r="BY276" i="2"/>
  <c r="BS276" i="2"/>
  <c r="BR276" i="2"/>
  <c r="BZ275" i="2"/>
  <c r="BY275" i="2"/>
  <c r="BS275" i="2"/>
  <c r="BR275" i="2"/>
  <c r="BZ274" i="2"/>
  <c r="BY274" i="2"/>
  <c r="BS274" i="2"/>
  <c r="BR274" i="2"/>
  <c r="BZ273" i="2"/>
  <c r="BY273" i="2"/>
  <c r="BS273" i="2"/>
  <c r="BR273" i="2"/>
  <c r="BZ272" i="2"/>
  <c r="BY272" i="2"/>
  <c r="BS272" i="2"/>
  <c r="BR272" i="2"/>
  <c r="BZ271" i="2"/>
  <c r="BY271" i="2"/>
  <c r="BS271" i="2"/>
  <c r="BR271" i="2"/>
  <c r="BZ270" i="2"/>
  <c r="BY270" i="2"/>
  <c r="BS270" i="2"/>
  <c r="BR270" i="2"/>
  <c r="BZ269" i="2"/>
  <c r="BY269" i="2"/>
  <c r="BS269" i="2"/>
  <c r="BR269" i="2"/>
  <c r="BZ268" i="2"/>
  <c r="BY268" i="2"/>
  <c r="BS268" i="2"/>
  <c r="BR268" i="2"/>
  <c r="BZ267" i="2"/>
  <c r="BY267" i="2"/>
  <c r="BS267" i="2"/>
  <c r="BR267" i="2"/>
  <c r="BZ266" i="2"/>
  <c r="BY266" i="2"/>
  <c r="BS266" i="2"/>
  <c r="BR266" i="2"/>
  <c r="BZ265" i="2"/>
  <c r="BY265" i="2"/>
  <c r="BS265" i="2"/>
  <c r="BR265" i="2"/>
  <c r="BZ264" i="2"/>
  <c r="BY264" i="2"/>
  <c r="BS264" i="2"/>
  <c r="BR264" i="2"/>
  <c r="BZ263" i="2"/>
  <c r="BY263" i="2"/>
  <c r="BS263" i="2"/>
  <c r="BR263" i="2"/>
  <c r="BZ262" i="2"/>
  <c r="BY262" i="2"/>
  <c r="BS262" i="2"/>
  <c r="BR262" i="2"/>
  <c r="BZ261" i="2"/>
  <c r="BY261" i="2"/>
  <c r="BS261" i="2"/>
  <c r="BR261" i="2"/>
  <c r="BZ260" i="2"/>
  <c r="BY260" i="2"/>
  <c r="BS260" i="2"/>
  <c r="BR260" i="2"/>
  <c r="BZ259" i="2"/>
  <c r="BY259" i="2"/>
  <c r="BS259" i="2"/>
  <c r="BR259" i="2"/>
  <c r="BZ258" i="2"/>
  <c r="BY258" i="2"/>
  <c r="BS258" i="2"/>
  <c r="BR258" i="2"/>
  <c r="BZ257" i="2"/>
  <c r="BY257" i="2"/>
  <c r="BS257" i="2"/>
  <c r="BR257" i="2"/>
  <c r="BZ256" i="2"/>
  <c r="BY256" i="2"/>
  <c r="BS256" i="2"/>
  <c r="BR256" i="2"/>
  <c r="BZ255" i="2"/>
  <c r="BY255" i="2"/>
  <c r="BS255" i="2"/>
  <c r="BR255" i="2"/>
  <c r="BZ254" i="2"/>
  <c r="BY254" i="2"/>
  <c r="BS254" i="2"/>
  <c r="BR254" i="2"/>
  <c r="BZ253" i="2"/>
  <c r="BY253" i="2"/>
  <c r="BS253" i="2"/>
  <c r="BR253" i="2"/>
  <c r="BZ252" i="2"/>
  <c r="BY252" i="2"/>
  <c r="BS252" i="2"/>
  <c r="BR252" i="2"/>
  <c r="BZ251" i="2"/>
  <c r="BY251" i="2"/>
  <c r="BS251" i="2"/>
  <c r="BR251" i="2"/>
  <c r="BZ250" i="2"/>
  <c r="BY250" i="2"/>
  <c r="BS250" i="2"/>
  <c r="BR250" i="2"/>
  <c r="BZ249" i="2"/>
  <c r="BY249" i="2"/>
  <c r="BS249" i="2"/>
  <c r="BR249" i="2"/>
  <c r="BZ248" i="2"/>
  <c r="BY248" i="2"/>
  <c r="BS248" i="2"/>
  <c r="BR248" i="2"/>
  <c r="BZ247" i="2"/>
  <c r="BY247" i="2"/>
  <c r="BS247" i="2"/>
  <c r="BR247" i="2"/>
  <c r="BZ246" i="2"/>
  <c r="BY246" i="2"/>
  <c r="BS246" i="2"/>
  <c r="BR246" i="2"/>
  <c r="BZ245" i="2"/>
  <c r="BY245" i="2"/>
  <c r="BS245" i="2"/>
  <c r="BR245" i="2"/>
  <c r="BZ244" i="2"/>
  <c r="BY244" i="2"/>
  <c r="BS244" i="2"/>
  <c r="BR244" i="2"/>
  <c r="BZ243" i="2"/>
  <c r="BY243" i="2"/>
  <c r="BS243" i="2"/>
  <c r="BR243" i="2"/>
  <c r="BZ242" i="2"/>
  <c r="BY242" i="2"/>
  <c r="BS242" i="2"/>
  <c r="BR242" i="2"/>
  <c r="BZ241" i="2"/>
  <c r="BY241" i="2"/>
  <c r="BS241" i="2"/>
  <c r="BR241" i="2"/>
  <c r="BZ240" i="2"/>
  <c r="BY240" i="2"/>
  <c r="BS240" i="2"/>
  <c r="BR240" i="2"/>
  <c r="BZ239" i="2"/>
  <c r="BY239" i="2"/>
  <c r="BS239" i="2"/>
  <c r="BR239" i="2"/>
  <c r="BZ238" i="2"/>
  <c r="BY238" i="2"/>
  <c r="BS238" i="2"/>
  <c r="BR238" i="2"/>
  <c r="BZ237" i="2"/>
  <c r="BY237" i="2"/>
  <c r="BS237" i="2"/>
  <c r="BR237" i="2"/>
  <c r="BZ236" i="2"/>
  <c r="BY236" i="2"/>
  <c r="BS236" i="2"/>
  <c r="BR236" i="2"/>
  <c r="BZ235" i="2"/>
  <c r="BY235" i="2"/>
  <c r="BS235" i="2"/>
  <c r="BR235" i="2"/>
  <c r="BZ234" i="2"/>
  <c r="BY234" i="2"/>
  <c r="BS234" i="2"/>
  <c r="BR234" i="2"/>
  <c r="BZ233" i="2"/>
  <c r="BY233" i="2"/>
  <c r="BS233" i="2"/>
  <c r="BR233" i="2"/>
  <c r="BZ232" i="2"/>
  <c r="BY232" i="2"/>
  <c r="BS232" i="2"/>
  <c r="BR232" i="2"/>
  <c r="BZ231" i="2"/>
  <c r="BY231" i="2"/>
  <c r="BS231" i="2"/>
  <c r="BR231" i="2"/>
  <c r="BZ230" i="2"/>
  <c r="BY230" i="2"/>
  <c r="BS230" i="2"/>
  <c r="BR230" i="2"/>
  <c r="BZ229" i="2"/>
  <c r="BY229" i="2"/>
  <c r="BS229" i="2"/>
  <c r="BR229" i="2"/>
  <c r="BZ228" i="2"/>
  <c r="BY228" i="2"/>
  <c r="BS228" i="2"/>
  <c r="BR228" i="2"/>
  <c r="BZ227" i="2"/>
  <c r="BY227" i="2"/>
  <c r="BS227" i="2"/>
  <c r="BR227" i="2"/>
  <c r="BZ226" i="2"/>
  <c r="BY226" i="2"/>
  <c r="BS226" i="2"/>
  <c r="BR226" i="2"/>
  <c r="BZ225" i="2"/>
  <c r="BY225" i="2"/>
  <c r="BS225" i="2"/>
  <c r="BR225" i="2"/>
  <c r="BZ224" i="2"/>
  <c r="BY224" i="2"/>
  <c r="BS224" i="2"/>
  <c r="BR224" i="2"/>
  <c r="BZ223" i="2"/>
  <c r="BY223" i="2"/>
  <c r="BS223" i="2"/>
  <c r="BR223" i="2"/>
  <c r="BZ222" i="2"/>
  <c r="BY222" i="2"/>
  <c r="BS222" i="2"/>
  <c r="BR222" i="2"/>
  <c r="BZ221" i="2"/>
  <c r="BY221" i="2"/>
  <c r="BS221" i="2"/>
  <c r="BR221" i="2"/>
  <c r="BZ220" i="2"/>
  <c r="BY220" i="2"/>
  <c r="BS220" i="2"/>
  <c r="BR220" i="2"/>
  <c r="BZ219" i="2"/>
  <c r="BY219" i="2"/>
  <c r="BS219" i="2"/>
  <c r="BR219" i="2"/>
  <c r="BZ218" i="2"/>
  <c r="BY218" i="2"/>
  <c r="BS218" i="2"/>
  <c r="BR218" i="2"/>
  <c r="BZ217" i="2"/>
  <c r="BY217" i="2"/>
  <c r="BS217" i="2"/>
  <c r="BR217" i="2"/>
  <c r="BZ216" i="2"/>
  <c r="BY216" i="2"/>
  <c r="BS216" i="2"/>
  <c r="BR216" i="2"/>
  <c r="BZ215" i="2"/>
  <c r="BY215" i="2"/>
  <c r="BS215" i="2"/>
  <c r="BR215" i="2"/>
  <c r="BZ214" i="2"/>
  <c r="BY214" i="2"/>
  <c r="BS214" i="2"/>
  <c r="BR214" i="2"/>
  <c r="BZ213" i="2"/>
  <c r="BY213" i="2"/>
  <c r="BS213" i="2"/>
  <c r="BR213" i="2"/>
  <c r="BZ212" i="2"/>
  <c r="BY212" i="2"/>
  <c r="BS212" i="2"/>
  <c r="BR212" i="2"/>
  <c r="BZ211" i="2"/>
  <c r="BY211" i="2"/>
  <c r="BS211" i="2"/>
  <c r="BR211" i="2"/>
  <c r="BZ210" i="2"/>
  <c r="BY210" i="2"/>
  <c r="BS210" i="2"/>
  <c r="BR210" i="2"/>
  <c r="BZ209" i="2"/>
  <c r="BY209" i="2"/>
  <c r="BS209" i="2"/>
  <c r="BR209" i="2"/>
  <c r="BZ208" i="2"/>
  <c r="BY208" i="2"/>
  <c r="BS208" i="2"/>
  <c r="BR208" i="2"/>
  <c r="BZ207" i="2"/>
  <c r="BY207" i="2"/>
  <c r="BS207" i="2"/>
  <c r="BR207" i="2"/>
  <c r="BZ206" i="2"/>
  <c r="BY206" i="2"/>
  <c r="BS206" i="2"/>
  <c r="BR206" i="2"/>
  <c r="BZ205" i="2"/>
  <c r="BY205" i="2"/>
  <c r="BS205" i="2"/>
  <c r="BR205" i="2"/>
  <c r="BZ204" i="2"/>
  <c r="BY204" i="2"/>
  <c r="BS204" i="2"/>
  <c r="BR204" i="2"/>
  <c r="BZ203" i="2"/>
  <c r="BY203" i="2"/>
  <c r="BS203" i="2"/>
  <c r="BR203" i="2"/>
  <c r="BZ202" i="2"/>
  <c r="BY202" i="2"/>
  <c r="BS202" i="2"/>
  <c r="BR202" i="2"/>
  <c r="BZ201" i="2"/>
  <c r="BY201" i="2"/>
  <c r="BS201" i="2"/>
  <c r="BR201" i="2"/>
  <c r="BZ200" i="2"/>
  <c r="BY200" i="2"/>
  <c r="BS200" i="2"/>
  <c r="BR200" i="2"/>
  <c r="BZ199" i="2"/>
  <c r="BY199" i="2"/>
  <c r="BS199" i="2"/>
  <c r="BR199" i="2"/>
  <c r="BZ198" i="2"/>
  <c r="BY198" i="2"/>
  <c r="BS198" i="2"/>
  <c r="BR198" i="2"/>
  <c r="BZ197" i="2"/>
  <c r="BY197" i="2"/>
  <c r="BS197" i="2"/>
  <c r="BR197" i="2"/>
  <c r="BZ196" i="2"/>
  <c r="BY196" i="2"/>
  <c r="BS196" i="2"/>
  <c r="BR196" i="2"/>
  <c r="BZ195" i="2"/>
  <c r="BY195" i="2"/>
  <c r="BS195" i="2"/>
  <c r="BR195" i="2"/>
  <c r="BZ194" i="2"/>
  <c r="BY194" i="2"/>
  <c r="BS194" i="2"/>
  <c r="BR194" i="2"/>
  <c r="BZ193" i="2"/>
  <c r="BY193" i="2"/>
  <c r="BS193" i="2"/>
  <c r="BR193" i="2"/>
  <c r="BZ192" i="2"/>
  <c r="BY192" i="2"/>
  <c r="BS192" i="2"/>
  <c r="BR192" i="2"/>
  <c r="BZ191" i="2"/>
  <c r="BY191" i="2"/>
  <c r="BS191" i="2"/>
  <c r="BR191" i="2"/>
  <c r="BZ190" i="2"/>
  <c r="BY190" i="2"/>
  <c r="BS190" i="2"/>
  <c r="BR190" i="2"/>
  <c r="BZ189" i="2"/>
  <c r="BY189" i="2"/>
  <c r="BS189" i="2"/>
  <c r="BR189" i="2"/>
  <c r="BZ188" i="2"/>
  <c r="BY188" i="2"/>
  <c r="BS188" i="2"/>
  <c r="BR188" i="2"/>
  <c r="BZ187" i="2"/>
  <c r="BY187" i="2"/>
  <c r="BS187" i="2"/>
  <c r="BR187" i="2"/>
  <c r="BZ186" i="2"/>
  <c r="BY186" i="2"/>
  <c r="BS186" i="2"/>
  <c r="BR186" i="2"/>
  <c r="BZ185" i="2"/>
  <c r="BY185" i="2"/>
  <c r="BS185" i="2"/>
  <c r="BR185" i="2"/>
  <c r="BZ184" i="2"/>
  <c r="BY184" i="2"/>
  <c r="BS184" i="2"/>
  <c r="BR184" i="2"/>
  <c r="BZ183" i="2"/>
  <c r="BY183" i="2"/>
  <c r="BS183" i="2"/>
  <c r="BR183" i="2"/>
  <c r="BZ182" i="2"/>
  <c r="BY182" i="2"/>
  <c r="BS182" i="2"/>
  <c r="BR182" i="2"/>
  <c r="BZ181" i="2"/>
  <c r="BY181" i="2"/>
  <c r="BS181" i="2"/>
  <c r="BR181" i="2"/>
  <c r="BZ180" i="2"/>
  <c r="BY180" i="2"/>
  <c r="BS180" i="2"/>
  <c r="BR180" i="2"/>
  <c r="BZ179" i="2"/>
  <c r="BY179" i="2"/>
  <c r="BS179" i="2"/>
  <c r="BR179" i="2"/>
  <c r="BZ178" i="2"/>
  <c r="BY178" i="2"/>
  <c r="BS178" i="2"/>
  <c r="BR178" i="2"/>
  <c r="BZ177" i="2"/>
  <c r="BY177" i="2"/>
  <c r="BS177" i="2"/>
  <c r="BR177" i="2"/>
  <c r="BZ176" i="2"/>
  <c r="BY176" i="2"/>
  <c r="BS176" i="2"/>
  <c r="BR176" i="2"/>
  <c r="BZ175" i="2"/>
  <c r="BY175" i="2"/>
  <c r="BS175" i="2"/>
  <c r="BR175" i="2"/>
  <c r="BZ174" i="2"/>
  <c r="BY174" i="2"/>
  <c r="BS174" i="2"/>
  <c r="BR174" i="2"/>
  <c r="BZ173" i="2"/>
  <c r="BY173" i="2"/>
  <c r="BS173" i="2"/>
  <c r="BR173" i="2"/>
  <c r="BZ172" i="2"/>
  <c r="BY172" i="2"/>
  <c r="BS172" i="2"/>
  <c r="BR172" i="2"/>
  <c r="BZ171" i="2"/>
  <c r="BY171" i="2"/>
  <c r="BS171" i="2"/>
  <c r="BR171" i="2"/>
  <c r="BZ170" i="2"/>
  <c r="BY170" i="2"/>
  <c r="BS170" i="2"/>
  <c r="BR170" i="2"/>
  <c r="BZ169" i="2"/>
  <c r="BY169" i="2"/>
  <c r="BS169" i="2"/>
  <c r="BR169" i="2"/>
  <c r="BZ168" i="2"/>
  <c r="BY168" i="2"/>
  <c r="BS168" i="2"/>
  <c r="BR168" i="2"/>
  <c r="BZ167" i="2"/>
  <c r="BY167" i="2"/>
  <c r="BS167" i="2"/>
  <c r="BR167" i="2"/>
  <c r="BZ166" i="2"/>
  <c r="BY166" i="2"/>
  <c r="BS166" i="2"/>
  <c r="BR166" i="2"/>
  <c r="BZ165" i="2"/>
  <c r="BY165" i="2"/>
  <c r="BS165" i="2"/>
  <c r="BR165" i="2"/>
  <c r="BZ164" i="2"/>
  <c r="BY164" i="2"/>
  <c r="BS164" i="2"/>
  <c r="BR164" i="2"/>
  <c r="BZ163" i="2"/>
  <c r="BY163" i="2"/>
  <c r="BS163" i="2"/>
  <c r="BR163" i="2"/>
  <c r="BZ162" i="2"/>
  <c r="BY162" i="2"/>
  <c r="BS162" i="2"/>
  <c r="BR162" i="2"/>
  <c r="BZ161" i="2"/>
  <c r="BY161" i="2"/>
  <c r="BS161" i="2"/>
  <c r="BR161" i="2"/>
  <c r="BZ160" i="2"/>
  <c r="BY160" i="2"/>
  <c r="BS160" i="2"/>
  <c r="BR160" i="2"/>
  <c r="BZ159" i="2"/>
  <c r="BY159" i="2"/>
  <c r="BS159" i="2"/>
  <c r="BR159" i="2"/>
  <c r="BZ158" i="2"/>
  <c r="BY158" i="2"/>
  <c r="BS158" i="2"/>
  <c r="BR158" i="2"/>
  <c r="BZ157" i="2"/>
  <c r="BY157" i="2"/>
  <c r="BS157" i="2"/>
  <c r="BR157" i="2"/>
  <c r="BZ156" i="2"/>
  <c r="BY156" i="2"/>
  <c r="BS156" i="2"/>
  <c r="BR156" i="2"/>
  <c r="BZ155" i="2"/>
  <c r="BY155" i="2"/>
  <c r="BS155" i="2"/>
  <c r="BR155" i="2"/>
  <c r="BZ154" i="2"/>
  <c r="BY154" i="2"/>
  <c r="BS154" i="2"/>
  <c r="BR154" i="2"/>
  <c r="BZ153" i="2"/>
  <c r="BY153" i="2"/>
  <c r="BS153" i="2"/>
  <c r="BR153" i="2"/>
  <c r="BZ152" i="2"/>
  <c r="BY152" i="2"/>
  <c r="BS152" i="2"/>
  <c r="BR152" i="2"/>
  <c r="BZ151" i="2"/>
  <c r="BY151" i="2"/>
  <c r="BS151" i="2"/>
  <c r="BR151" i="2"/>
  <c r="BZ150" i="2"/>
  <c r="BY150" i="2"/>
  <c r="BS150" i="2"/>
  <c r="BR150" i="2"/>
  <c r="BZ149" i="2"/>
  <c r="BY149" i="2"/>
  <c r="BS149" i="2"/>
  <c r="BR149" i="2"/>
  <c r="BZ148" i="2"/>
  <c r="BY148" i="2"/>
  <c r="BS148" i="2"/>
  <c r="BR148" i="2"/>
  <c r="BZ147" i="2"/>
  <c r="BY147" i="2"/>
  <c r="BS147" i="2"/>
  <c r="BR147" i="2"/>
  <c r="BZ146" i="2"/>
  <c r="BY146" i="2"/>
  <c r="BS146" i="2"/>
  <c r="BR146" i="2"/>
  <c r="BZ145" i="2"/>
  <c r="BY145" i="2"/>
  <c r="BS145" i="2"/>
  <c r="BR145" i="2"/>
  <c r="BZ144" i="2"/>
  <c r="BY144" i="2"/>
  <c r="BS144" i="2"/>
  <c r="BR144" i="2"/>
  <c r="BZ143" i="2"/>
  <c r="BY143" i="2"/>
  <c r="BS143" i="2"/>
  <c r="BR143" i="2"/>
  <c r="BZ142" i="2"/>
  <c r="BY142" i="2"/>
  <c r="BS142" i="2"/>
  <c r="BR142" i="2"/>
  <c r="BZ141" i="2"/>
  <c r="BY141" i="2"/>
  <c r="BS141" i="2"/>
  <c r="BR141" i="2"/>
  <c r="BZ140" i="2"/>
  <c r="BY140" i="2"/>
  <c r="BS140" i="2"/>
  <c r="BR140" i="2"/>
  <c r="BZ139" i="2"/>
  <c r="BY139" i="2"/>
  <c r="BS139" i="2"/>
  <c r="BR139" i="2"/>
  <c r="BZ138" i="2"/>
  <c r="BY138" i="2"/>
  <c r="BS138" i="2"/>
  <c r="BR138" i="2"/>
  <c r="BZ137" i="2"/>
  <c r="BY137" i="2"/>
  <c r="BS137" i="2"/>
  <c r="BR137" i="2"/>
  <c r="BZ136" i="2"/>
  <c r="BY136" i="2"/>
  <c r="BS136" i="2"/>
  <c r="BR136" i="2"/>
  <c r="BZ135" i="2"/>
  <c r="BY135" i="2"/>
  <c r="BS135" i="2"/>
  <c r="BR135" i="2"/>
  <c r="BZ134" i="2"/>
  <c r="BY134" i="2"/>
  <c r="BS134" i="2"/>
  <c r="BR134" i="2"/>
  <c r="BZ133" i="2"/>
  <c r="BY133" i="2"/>
  <c r="BS133" i="2"/>
  <c r="BR133" i="2"/>
  <c r="BZ132" i="2"/>
  <c r="BY132" i="2"/>
  <c r="BS132" i="2"/>
  <c r="BR132" i="2"/>
  <c r="BZ131" i="2"/>
  <c r="BY131" i="2"/>
  <c r="BS131" i="2"/>
  <c r="BR131" i="2"/>
  <c r="BZ130" i="2"/>
  <c r="BY130" i="2"/>
  <c r="BS130" i="2"/>
  <c r="BR130" i="2"/>
  <c r="BZ129" i="2"/>
  <c r="BY129" i="2"/>
  <c r="BS129" i="2"/>
  <c r="BR129" i="2"/>
  <c r="BZ128" i="2"/>
  <c r="BY128" i="2"/>
  <c r="BS128" i="2"/>
  <c r="BR128" i="2"/>
  <c r="BZ127" i="2"/>
  <c r="BY127" i="2"/>
  <c r="BS127" i="2"/>
  <c r="BR127" i="2"/>
  <c r="BZ126" i="2"/>
  <c r="BY126" i="2"/>
  <c r="BS126" i="2"/>
  <c r="BR126" i="2"/>
  <c r="BZ125" i="2"/>
  <c r="BY125" i="2"/>
  <c r="BS125" i="2"/>
  <c r="BR125" i="2"/>
  <c r="BZ124" i="2"/>
  <c r="BY124" i="2"/>
  <c r="BS124" i="2"/>
  <c r="BR124" i="2"/>
  <c r="BZ123" i="2"/>
  <c r="BY123" i="2"/>
  <c r="BS123" i="2"/>
  <c r="BR123" i="2"/>
  <c r="BZ122" i="2"/>
  <c r="BY122" i="2"/>
  <c r="BS122" i="2"/>
  <c r="BR122" i="2"/>
  <c r="BZ121" i="2"/>
  <c r="BY121" i="2"/>
  <c r="BS121" i="2"/>
  <c r="BR121" i="2"/>
  <c r="BZ120" i="2"/>
  <c r="BY120" i="2"/>
  <c r="BS120" i="2"/>
  <c r="BR120" i="2"/>
  <c r="BZ119" i="2"/>
  <c r="BY119" i="2"/>
  <c r="BS119" i="2"/>
  <c r="BR119" i="2"/>
  <c r="BZ118" i="2"/>
  <c r="BY118" i="2"/>
  <c r="BS118" i="2"/>
  <c r="BR118" i="2"/>
  <c r="BZ117" i="2"/>
  <c r="BY117" i="2"/>
  <c r="BS117" i="2"/>
  <c r="BR117" i="2"/>
  <c r="BZ116" i="2"/>
  <c r="BY116" i="2"/>
  <c r="BS116" i="2"/>
  <c r="BR116" i="2"/>
  <c r="BZ115" i="2"/>
  <c r="BY115" i="2"/>
  <c r="BS115" i="2"/>
  <c r="BR115" i="2"/>
  <c r="BZ114" i="2"/>
  <c r="BY114" i="2"/>
  <c r="BS114" i="2"/>
  <c r="BR114" i="2"/>
  <c r="BZ113" i="2"/>
  <c r="BY113" i="2"/>
  <c r="BS113" i="2"/>
  <c r="BR113" i="2"/>
  <c r="BZ112" i="2"/>
  <c r="BY112" i="2"/>
  <c r="BS112" i="2"/>
  <c r="BR112" i="2"/>
  <c r="BZ111" i="2"/>
  <c r="BY111" i="2"/>
  <c r="BS111" i="2"/>
  <c r="BR111" i="2"/>
  <c r="BZ110" i="2"/>
  <c r="BY110" i="2"/>
  <c r="BS110" i="2"/>
  <c r="BR110" i="2"/>
  <c r="BZ109" i="2"/>
  <c r="BY109" i="2"/>
  <c r="BS109" i="2"/>
  <c r="BR109" i="2"/>
  <c r="BZ108" i="2"/>
  <c r="BY108" i="2"/>
  <c r="BS108" i="2"/>
  <c r="BR108" i="2"/>
  <c r="BZ107" i="2"/>
  <c r="BY107" i="2"/>
  <c r="BS107" i="2"/>
  <c r="BR107" i="2"/>
  <c r="BZ106" i="2"/>
  <c r="BY106" i="2"/>
  <c r="BS106" i="2"/>
  <c r="BR106" i="2"/>
  <c r="BZ105" i="2"/>
  <c r="BY105" i="2"/>
  <c r="BS105" i="2"/>
  <c r="BR105" i="2"/>
  <c r="BZ104" i="2"/>
  <c r="BY104" i="2"/>
  <c r="BS104" i="2"/>
  <c r="BR104" i="2"/>
  <c r="BZ103" i="2"/>
  <c r="BY103" i="2"/>
  <c r="BS103" i="2"/>
  <c r="BR103" i="2"/>
  <c r="BZ102" i="2"/>
  <c r="BY102" i="2"/>
  <c r="BS102" i="2"/>
  <c r="BR102" i="2"/>
  <c r="BZ101" i="2"/>
  <c r="BY101" i="2"/>
  <c r="BS101" i="2"/>
  <c r="BR101" i="2"/>
  <c r="BZ100" i="2"/>
  <c r="BY100" i="2"/>
  <c r="BS100" i="2"/>
  <c r="BR100" i="2"/>
  <c r="BZ99" i="2"/>
  <c r="BY99" i="2"/>
  <c r="BS99" i="2"/>
  <c r="BR99" i="2"/>
  <c r="BZ98" i="2"/>
  <c r="BY98" i="2"/>
  <c r="BS98" i="2"/>
  <c r="BR98" i="2"/>
  <c r="BZ97" i="2"/>
  <c r="BY97" i="2"/>
  <c r="BS97" i="2"/>
  <c r="BR97" i="2"/>
  <c r="BZ96" i="2"/>
  <c r="BY96" i="2"/>
  <c r="BS96" i="2"/>
  <c r="BR96" i="2"/>
  <c r="BZ95" i="2"/>
  <c r="BY95" i="2"/>
  <c r="BS95" i="2"/>
  <c r="BR95" i="2"/>
  <c r="BZ94" i="2"/>
  <c r="BY94" i="2"/>
  <c r="BS94" i="2"/>
  <c r="BR94" i="2"/>
  <c r="BZ93" i="2"/>
  <c r="BY93" i="2"/>
  <c r="BS93" i="2"/>
  <c r="BR93" i="2"/>
  <c r="BZ92" i="2"/>
  <c r="BY92" i="2"/>
  <c r="BS92" i="2"/>
  <c r="BR92" i="2"/>
  <c r="BZ91" i="2"/>
  <c r="BY91" i="2"/>
  <c r="BS91" i="2"/>
  <c r="BR91" i="2"/>
  <c r="BZ90" i="2"/>
  <c r="BY90" i="2"/>
  <c r="BS90" i="2"/>
  <c r="BR90" i="2"/>
  <c r="BZ89" i="2"/>
  <c r="BY89" i="2"/>
  <c r="BS89" i="2"/>
  <c r="BR89" i="2"/>
  <c r="BZ88" i="2"/>
  <c r="BY88" i="2"/>
  <c r="BS88" i="2"/>
  <c r="BR88" i="2"/>
  <c r="BZ87" i="2"/>
  <c r="BY87" i="2"/>
  <c r="BS87" i="2"/>
  <c r="BR87" i="2"/>
  <c r="BZ86" i="2"/>
  <c r="BY86" i="2"/>
  <c r="BS86" i="2"/>
  <c r="BR86" i="2"/>
  <c r="BZ85" i="2"/>
  <c r="BY85" i="2"/>
  <c r="BS85" i="2"/>
  <c r="BR85" i="2"/>
  <c r="BZ84" i="2"/>
  <c r="BY84" i="2"/>
  <c r="BS84" i="2"/>
  <c r="BR84" i="2"/>
  <c r="BZ83" i="2"/>
  <c r="BY83" i="2"/>
  <c r="BS83" i="2"/>
  <c r="BR83" i="2"/>
  <c r="BZ82" i="2"/>
  <c r="BY82" i="2"/>
  <c r="BS82" i="2"/>
  <c r="BR82" i="2"/>
  <c r="BZ81" i="2"/>
  <c r="BY81" i="2"/>
  <c r="BS81" i="2"/>
  <c r="BR81" i="2"/>
  <c r="BZ80" i="2"/>
  <c r="BY80" i="2"/>
  <c r="BS80" i="2"/>
  <c r="BR80" i="2"/>
  <c r="BZ79" i="2"/>
  <c r="BY79" i="2"/>
  <c r="BS79" i="2"/>
  <c r="BR79" i="2"/>
  <c r="BZ78" i="2"/>
  <c r="BY78" i="2"/>
  <c r="BS78" i="2"/>
  <c r="BR78" i="2"/>
  <c r="BZ77" i="2"/>
  <c r="BY77" i="2"/>
  <c r="BS77" i="2"/>
  <c r="BR77" i="2"/>
  <c r="BZ76" i="2"/>
  <c r="BY76" i="2"/>
  <c r="BS76" i="2"/>
  <c r="BR76" i="2"/>
  <c r="BZ75" i="2"/>
  <c r="BY75" i="2"/>
  <c r="BS75" i="2"/>
  <c r="BR75" i="2"/>
  <c r="BZ74" i="2"/>
  <c r="BY74" i="2"/>
  <c r="BS74" i="2"/>
  <c r="BR74" i="2"/>
  <c r="BZ73" i="2"/>
  <c r="BY73" i="2"/>
  <c r="BS73" i="2"/>
  <c r="BR73" i="2"/>
  <c r="BZ72" i="2"/>
  <c r="BY72" i="2"/>
  <c r="BS72" i="2"/>
  <c r="BR72" i="2"/>
  <c r="BZ71" i="2"/>
  <c r="BY71" i="2"/>
  <c r="BS71" i="2"/>
  <c r="BR71" i="2"/>
  <c r="BZ70" i="2"/>
  <c r="BY70" i="2"/>
  <c r="BS70" i="2"/>
  <c r="BR70" i="2"/>
  <c r="BZ69" i="2"/>
  <c r="BY69" i="2"/>
  <c r="BS69" i="2"/>
  <c r="BR69" i="2"/>
  <c r="BZ68" i="2"/>
  <c r="BY68" i="2"/>
  <c r="BS68" i="2"/>
  <c r="BR68" i="2"/>
  <c r="BZ67" i="2"/>
  <c r="BY67" i="2"/>
  <c r="BS67" i="2"/>
  <c r="BR67" i="2"/>
  <c r="BZ66" i="2"/>
  <c r="BY66" i="2"/>
  <c r="BS66" i="2"/>
  <c r="BR66" i="2"/>
  <c r="BZ65" i="2"/>
  <c r="BY65" i="2"/>
  <c r="BS65" i="2"/>
  <c r="BR65" i="2"/>
  <c r="BZ64" i="2"/>
  <c r="BY64" i="2"/>
  <c r="BS64" i="2"/>
  <c r="BR64" i="2"/>
  <c r="BZ63" i="2"/>
  <c r="BY63" i="2"/>
  <c r="BS63" i="2"/>
  <c r="BR63" i="2"/>
  <c r="BZ62" i="2"/>
  <c r="BY62" i="2"/>
  <c r="BS62" i="2"/>
  <c r="BR62" i="2"/>
  <c r="BZ61" i="2"/>
  <c r="BY61" i="2"/>
  <c r="BS61" i="2"/>
  <c r="BR61" i="2"/>
  <c r="BZ60" i="2"/>
  <c r="BY60" i="2"/>
  <c r="BS60" i="2"/>
  <c r="BR60" i="2"/>
  <c r="BZ59" i="2"/>
  <c r="BY59" i="2"/>
  <c r="BS59" i="2"/>
  <c r="BR59" i="2"/>
  <c r="BZ58" i="2"/>
  <c r="BY58" i="2"/>
  <c r="BS58" i="2"/>
  <c r="BR58" i="2"/>
  <c r="BZ57" i="2"/>
  <c r="BY57" i="2"/>
  <c r="BS57" i="2"/>
  <c r="BR57" i="2"/>
  <c r="BZ56" i="2"/>
  <c r="BY56" i="2"/>
  <c r="BS56" i="2"/>
  <c r="BR56" i="2"/>
  <c r="BZ55" i="2"/>
  <c r="BY55" i="2"/>
  <c r="BS55" i="2"/>
  <c r="BR55" i="2"/>
  <c r="BZ54" i="2"/>
  <c r="BY54" i="2"/>
  <c r="BS54" i="2"/>
  <c r="BR54" i="2"/>
  <c r="BZ53" i="2"/>
  <c r="BY53" i="2"/>
  <c r="BS53" i="2"/>
  <c r="BR53" i="2"/>
  <c r="BZ52" i="2"/>
  <c r="BY52" i="2"/>
  <c r="BS52" i="2"/>
  <c r="BR52" i="2"/>
  <c r="BZ51" i="2"/>
  <c r="BY51" i="2"/>
  <c r="BS51" i="2"/>
  <c r="BR51" i="2"/>
  <c r="BZ50" i="2"/>
  <c r="BY50" i="2"/>
  <c r="BS50" i="2"/>
  <c r="BR50" i="2"/>
  <c r="BZ49" i="2"/>
  <c r="BY49" i="2"/>
  <c r="BS49" i="2"/>
  <c r="BR49" i="2"/>
  <c r="BZ48" i="2"/>
  <c r="BY48" i="2"/>
  <c r="BS48" i="2"/>
  <c r="BR48" i="2"/>
  <c r="BZ47" i="2"/>
  <c r="BY47" i="2"/>
  <c r="BS47" i="2"/>
  <c r="BR47" i="2"/>
  <c r="BZ46" i="2"/>
  <c r="BY46" i="2"/>
  <c r="BS46" i="2"/>
  <c r="BR46" i="2"/>
  <c r="BZ45" i="2"/>
  <c r="BY45" i="2"/>
  <c r="BS45" i="2"/>
  <c r="BR45" i="2"/>
  <c r="BZ44" i="2"/>
  <c r="BY44" i="2"/>
  <c r="BS44" i="2"/>
  <c r="BR44" i="2"/>
  <c r="BZ43" i="2"/>
  <c r="BY43" i="2"/>
  <c r="BS43" i="2"/>
  <c r="BR43" i="2"/>
  <c r="BZ42" i="2"/>
  <c r="BY42" i="2"/>
  <c r="BS42" i="2"/>
  <c r="BR42" i="2"/>
  <c r="BZ41" i="2"/>
  <c r="BY41" i="2"/>
  <c r="BS41" i="2"/>
  <c r="BR41" i="2"/>
  <c r="BZ40" i="2"/>
  <c r="BY40" i="2"/>
  <c r="BS40" i="2"/>
  <c r="BR40" i="2"/>
  <c r="BZ39" i="2"/>
  <c r="BY39" i="2"/>
  <c r="BS39" i="2"/>
  <c r="BR39" i="2"/>
  <c r="BZ38" i="2"/>
  <c r="BY38" i="2"/>
  <c r="BS38" i="2"/>
  <c r="BR38" i="2"/>
  <c r="BZ37" i="2"/>
  <c r="BY37" i="2"/>
  <c r="BS37" i="2"/>
  <c r="BR37" i="2"/>
  <c r="BZ36" i="2"/>
  <c r="BY36" i="2"/>
  <c r="BS36" i="2"/>
  <c r="BR36" i="2"/>
  <c r="BZ35" i="2"/>
  <c r="BY35" i="2"/>
  <c r="BS35" i="2"/>
  <c r="BR35" i="2"/>
  <c r="BZ34" i="2"/>
  <c r="BY34" i="2"/>
  <c r="BS34" i="2"/>
  <c r="BR34" i="2"/>
  <c r="BZ33" i="2"/>
  <c r="BY33" i="2"/>
  <c r="BS33" i="2"/>
  <c r="BR33" i="2"/>
  <c r="BZ32" i="2"/>
  <c r="BY32" i="2"/>
  <c r="BS32" i="2"/>
  <c r="BR32" i="2"/>
  <c r="BZ31" i="2"/>
  <c r="BY31" i="2"/>
  <c r="BS31" i="2"/>
  <c r="BR31" i="2"/>
  <c r="BZ30" i="2"/>
  <c r="BY30" i="2"/>
  <c r="BS30" i="2"/>
  <c r="BR30" i="2"/>
  <c r="BZ29" i="2"/>
  <c r="BY29" i="2"/>
  <c r="BS29" i="2"/>
  <c r="BR29" i="2"/>
  <c r="BZ28" i="2"/>
  <c r="BY28" i="2"/>
  <c r="BS28" i="2"/>
  <c r="BR28" i="2"/>
  <c r="BZ27" i="2"/>
  <c r="BY27" i="2"/>
  <c r="BS27" i="2"/>
  <c r="BR27" i="2"/>
  <c r="BZ26" i="2"/>
  <c r="BY26" i="2"/>
  <c r="BS26" i="2"/>
  <c r="BR26" i="2"/>
  <c r="BZ25" i="2"/>
  <c r="BY25" i="2"/>
  <c r="BS25" i="2"/>
  <c r="BR25" i="2"/>
  <c r="BZ24" i="2"/>
  <c r="BY24" i="2"/>
  <c r="BS24" i="2"/>
  <c r="BR24" i="2"/>
  <c r="BZ23" i="2"/>
  <c r="BY23" i="2"/>
  <c r="BS23" i="2"/>
  <c r="BR23" i="2"/>
  <c r="BZ22" i="2"/>
  <c r="BY22" i="2"/>
  <c r="BS22" i="2"/>
  <c r="BR22" i="2"/>
  <c r="BZ21" i="2"/>
  <c r="BY21" i="2"/>
  <c r="BS21" i="2"/>
  <c r="BR21" i="2"/>
  <c r="BZ20" i="2"/>
  <c r="BY20" i="2"/>
  <c r="BS20" i="2"/>
  <c r="BR20" i="2"/>
  <c r="BZ19" i="2"/>
  <c r="BY19" i="2"/>
  <c r="BS19" i="2"/>
  <c r="BR19" i="2"/>
  <c r="BZ18" i="2"/>
  <c r="BY18" i="2"/>
  <c r="BS18" i="2"/>
  <c r="BR18" i="2"/>
  <c r="BZ17" i="2"/>
  <c r="BY17" i="2"/>
  <c r="BS17" i="2"/>
  <c r="BR17" i="2"/>
  <c r="BZ16" i="2"/>
  <c r="BY16" i="2"/>
  <c r="BS16" i="2"/>
  <c r="BR16" i="2"/>
  <c r="BZ15" i="2"/>
  <c r="BY15" i="2"/>
  <c r="BS15" i="2"/>
  <c r="BR15" i="2"/>
  <c r="BZ14" i="2"/>
  <c r="BY14" i="2"/>
  <c r="BS14" i="2"/>
  <c r="BR14" i="2"/>
  <c r="BZ13" i="2"/>
  <c r="BY13" i="2"/>
  <c r="BS13" i="2"/>
  <c r="BR13" i="2"/>
  <c r="BZ12" i="2"/>
  <c r="BY12" i="2"/>
  <c r="BS12" i="2"/>
  <c r="BR12" i="2"/>
  <c r="BZ11" i="2"/>
  <c r="BY11" i="2"/>
  <c r="BS11" i="2"/>
  <c r="BR11" i="2"/>
  <c r="BZ10" i="2"/>
  <c r="BY10" i="2"/>
  <c r="BS10" i="2"/>
  <c r="BR10" i="2"/>
  <c r="BZ9" i="2"/>
  <c r="BY9" i="2"/>
  <c r="BS9" i="2"/>
  <c r="BR9" i="2"/>
  <c r="BZ8" i="2"/>
  <c r="BY8" i="2"/>
  <c r="BS8" i="2"/>
  <c r="BR8" i="2"/>
  <c r="BZ7" i="2"/>
  <c r="BY7" i="2"/>
  <c r="BS7" i="2"/>
  <c r="BR7" i="2"/>
  <c r="BZ6" i="2"/>
  <c r="BY6" i="2"/>
  <c r="BS6" i="2"/>
  <c r="BR6" i="2"/>
  <c r="BZ5" i="2"/>
  <c r="BY5" i="2"/>
  <c r="BS5" i="2"/>
  <c r="BR5" i="2"/>
  <c r="BZ4" i="2"/>
  <c r="BY4" i="2"/>
  <c r="BT4" i="2" s="1"/>
  <c r="BS4" i="2"/>
  <c r="BR4" i="2"/>
  <c r="BJ1503" i="2"/>
  <c r="BI1503" i="2"/>
  <c r="BD1503" i="2" s="1"/>
  <c r="BB1503" i="2"/>
  <c r="BJ1502" i="2"/>
  <c r="BI1502" i="2"/>
  <c r="BD1502" i="2" s="1"/>
  <c r="BB1502" i="2"/>
  <c r="BJ1501" i="2"/>
  <c r="BI1501" i="2"/>
  <c r="BD1501" i="2" s="1"/>
  <c r="BB1501" i="2"/>
  <c r="BJ1500" i="2"/>
  <c r="BI1500" i="2"/>
  <c r="BD1500" i="2" s="1"/>
  <c r="BB1500" i="2"/>
  <c r="BJ1499" i="2"/>
  <c r="BI1499" i="2"/>
  <c r="BD1499" i="2" s="1"/>
  <c r="BB1499" i="2"/>
  <c r="BJ1498" i="2"/>
  <c r="BI1498" i="2"/>
  <c r="BD1498" i="2" s="1"/>
  <c r="BB1498" i="2"/>
  <c r="BJ1497" i="2"/>
  <c r="BI1497" i="2"/>
  <c r="BD1497" i="2" s="1"/>
  <c r="BB1497" i="2"/>
  <c r="BJ1496" i="2"/>
  <c r="BI1496" i="2"/>
  <c r="BD1496" i="2" s="1"/>
  <c r="BB1496" i="2"/>
  <c r="BJ1495" i="2"/>
  <c r="BI1495" i="2"/>
  <c r="BD1495" i="2" s="1"/>
  <c r="BB1495" i="2"/>
  <c r="BJ1494" i="2"/>
  <c r="BI1494" i="2"/>
  <c r="BD1494" i="2" s="1"/>
  <c r="BB1494" i="2"/>
  <c r="BJ1493" i="2"/>
  <c r="BI1493" i="2"/>
  <c r="BD1493" i="2" s="1"/>
  <c r="BB1493" i="2"/>
  <c r="BJ1492" i="2"/>
  <c r="BI1492" i="2"/>
  <c r="BD1492" i="2" s="1"/>
  <c r="BB1492" i="2"/>
  <c r="BJ1491" i="2"/>
  <c r="BI1491" i="2"/>
  <c r="BD1491" i="2" s="1"/>
  <c r="BB1491" i="2"/>
  <c r="BJ1490" i="2"/>
  <c r="BI1490" i="2"/>
  <c r="BD1490" i="2" s="1"/>
  <c r="BB1490" i="2"/>
  <c r="BJ1489" i="2"/>
  <c r="BI1489" i="2"/>
  <c r="BD1489" i="2" s="1"/>
  <c r="BB1489" i="2"/>
  <c r="BJ1488" i="2"/>
  <c r="BI1488" i="2"/>
  <c r="BD1488" i="2" s="1"/>
  <c r="BB1488" i="2"/>
  <c r="BJ1487" i="2"/>
  <c r="BI1487" i="2"/>
  <c r="BD1487" i="2" s="1"/>
  <c r="BB1487" i="2"/>
  <c r="BJ1486" i="2"/>
  <c r="BI1486" i="2"/>
  <c r="BD1486" i="2" s="1"/>
  <c r="BB1486" i="2"/>
  <c r="BJ1485" i="2"/>
  <c r="BI1485" i="2"/>
  <c r="BD1485" i="2" s="1"/>
  <c r="BB1485" i="2"/>
  <c r="BJ1484" i="2"/>
  <c r="BI1484" i="2"/>
  <c r="BD1484" i="2" s="1"/>
  <c r="BB1484" i="2"/>
  <c r="BJ1483" i="2"/>
  <c r="BI1483" i="2"/>
  <c r="BD1483" i="2" s="1"/>
  <c r="BB1483" i="2"/>
  <c r="BJ1482" i="2"/>
  <c r="BI1482" i="2"/>
  <c r="BD1482" i="2" s="1"/>
  <c r="BB1482" i="2"/>
  <c r="BJ1481" i="2"/>
  <c r="BI1481" i="2"/>
  <c r="BD1481" i="2" s="1"/>
  <c r="BB1481" i="2"/>
  <c r="BJ1480" i="2"/>
  <c r="BI1480" i="2"/>
  <c r="BD1480" i="2" s="1"/>
  <c r="BB1480" i="2"/>
  <c r="BJ1479" i="2"/>
  <c r="BI1479" i="2"/>
  <c r="BD1479" i="2" s="1"/>
  <c r="BB1479" i="2"/>
  <c r="BJ1478" i="2"/>
  <c r="BI1478" i="2"/>
  <c r="BD1478" i="2" s="1"/>
  <c r="BB1478" i="2"/>
  <c r="BJ1477" i="2"/>
  <c r="BI1477" i="2"/>
  <c r="BD1477" i="2" s="1"/>
  <c r="BB1477" i="2"/>
  <c r="BJ1476" i="2"/>
  <c r="BI1476" i="2"/>
  <c r="BD1476" i="2" s="1"/>
  <c r="BB1476" i="2"/>
  <c r="BJ1475" i="2"/>
  <c r="BI1475" i="2"/>
  <c r="BD1475" i="2" s="1"/>
  <c r="BB1475" i="2"/>
  <c r="BJ1474" i="2"/>
  <c r="BI1474" i="2"/>
  <c r="BD1474" i="2" s="1"/>
  <c r="BB1474" i="2"/>
  <c r="BJ1473" i="2"/>
  <c r="BI1473" i="2"/>
  <c r="BD1473" i="2" s="1"/>
  <c r="BB1473" i="2"/>
  <c r="BJ1472" i="2"/>
  <c r="BI1472" i="2"/>
  <c r="BD1472" i="2" s="1"/>
  <c r="BB1472" i="2"/>
  <c r="BJ1471" i="2"/>
  <c r="BI1471" i="2"/>
  <c r="BD1471" i="2" s="1"/>
  <c r="BB1471" i="2"/>
  <c r="BJ1470" i="2"/>
  <c r="BI1470" i="2"/>
  <c r="BD1470" i="2" s="1"/>
  <c r="BB1470" i="2"/>
  <c r="BJ1469" i="2"/>
  <c r="BI1469" i="2"/>
  <c r="BD1469" i="2" s="1"/>
  <c r="BB1469" i="2"/>
  <c r="BJ1468" i="2"/>
  <c r="BI1468" i="2"/>
  <c r="BD1468" i="2" s="1"/>
  <c r="BB1468" i="2"/>
  <c r="BJ1467" i="2"/>
  <c r="BI1467" i="2"/>
  <c r="BD1467" i="2" s="1"/>
  <c r="BB1467" i="2"/>
  <c r="BJ1466" i="2"/>
  <c r="BI1466" i="2"/>
  <c r="BD1466" i="2" s="1"/>
  <c r="BB1466" i="2"/>
  <c r="BJ1465" i="2"/>
  <c r="BI1465" i="2"/>
  <c r="BD1465" i="2" s="1"/>
  <c r="BB1465" i="2"/>
  <c r="BJ1464" i="2"/>
  <c r="BI1464" i="2"/>
  <c r="BD1464" i="2" s="1"/>
  <c r="BB1464" i="2"/>
  <c r="BJ1463" i="2"/>
  <c r="BI1463" i="2"/>
  <c r="BD1463" i="2" s="1"/>
  <c r="BB1463" i="2"/>
  <c r="BJ1462" i="2"/>
  <c r="BI1462" i="2"/>
  <c r="BD1462" i="2" s="1"/>
  <c r="BB1462" i="2"/>
  <c r="BJ1461" i="2"/>
  <c r="BI1461" i="2"/>
  <c r="BD1461" i="2" s="1"/>
  <c r="BB1461" i="2"/>
  <c r="BJ1460" i="2"/>
  <c r="BI1460" i="2"/>
  <c r="BD1460" i="2" s="1"/>
  <c r="BB1460" i="2"/>
  <c r="BJ1459" i="2"/>
  <c r="BI1459" i="2"/>
  <c r="BD1459" i="2" s="1"/>
  <c r="BB1459" i="2"/>
  <c r="BJ1458" i="2"/>
  <c r="BI1458" i="2"/>
  <c r="BD1458" i="2" s="1"/>
  <c r="BB1458" i="2"/>
  <c r="BJ1457" i="2"/>
  <c r="BI1457" i="2"/>
  <c r="BD1457" i="2" s="1"/>
  <c r="BB1457" i="2"/>
  <c r="BJ1456" i="2"/>
  <c r="BI1456" i="2"/>
  <c r="BD1456" i="2" s="1"/>
  <c r="BB1456" i="2"/>
  <c r="BJ1455" i="2"/>
  <c r="BI1455" i="2"/>
  <c r="BD1455" i="2" s="1"/>
  <c r="BB1455" i="2"/>
  <c r="BJ1454" i="2"/>
  <c r="BI1454" i="2"/>
  <c r="BD1454" i="2" s="1"/>
  <c r="BB1454" i="2"/>
  <c r="BJ1453" i="2"/>
  <c r="BI1453" i="2"/>
  <c r="BD1453" i="2" s="1"/>
  <c r="BB1453" i="2"/>
  <c r="BJ1452" i="2"/>
  <c r="BI1452" i="2"/>
  <c r="BD1452" i="2" s="1"/>
  <c r="BB1452" i="2"/>
  <c r="BJ1451" i="2"/>
  <c r="BI1451" i="2"/>
  <c r="BD1451" i="2" s="1"/>
  <c r="BB1451" i="2"/>
  <c r="BJ1450" i="2"/>
  <c r="BI1450" i="2"/>
  <c r="BD1450" i="2" s="1"/>
  <c r="BB1450" i="2"/>
  <c r="BJ1449" i="2"/>
  <c r="BI1449" i="2"/>
  <c r="BD1449" i="2" s="1"/>
  <c r="BB1449" i="2"/>
  <c r="BJ1448" i="2"/>
  <c r="BI1448" i="2"/>
  <c r="BD1448" i="2" s="1"/>
  <c r="BB1448" i="2"/>
  <c r="BJ1447" i="2"/>
  <c r="BI1447" i="2"/>
  <c r="BD1447" i="2" s="1"/>
  <c r="BB1447" i="2"/>
  <c r="BJ1446" i="2"/>
  <c r="BI1446" i="2"/>
  <c r="BD1446" i="2" s="1"/>
  <c r="BB1446" i="2"/>
  <c r="BJ1445" i="2"/>
  <c r="BI1445" i="2"/>
  <c r="BD1445" i="2" s="1"/>
  <c r="BB1445" i="2"/>
  <c r="BJ1444" i="2"/>
  <c r="BI1444" i="2"/>
  <c r="BD1444" i="2" s="1"/>
  <c r="BB1444" i="2"/>
  <c r="BJ1443" i="2"/>
  <c r="BI1443" i="2"/>
  <c r="BD1443" i="2" s="1"/>
  <c r="BB1443" i="2"/>
  <c r="BJ1442" i="2"/>
  <c r="BI1442" i="2"/>
  <c r="BD1442" i="2" s="1"/>
  <c r="BB1442" i="2"/>
  <c r="BJ1441" i="2"/>
  <c r="BI1441" i="2"/>
  <c r="BD1441" i="2" s="1"/>
  <c r="BB1441" i="2"/>
  <c r="BJ1440" i="2"/>
  <c r="BI1440" i="2"/>
  <c r="BD1440" i="2" s="1"/>
  <c r="BB1440" i="2"/>
  <c r="BJ1439" i="2"/>
  <c r="BI1439" i="2"/>
  <c r="BD1439" i="2" s="1"/>
  <c r="BB1439" i="2"/>
  <c r="BJ1438" i="2"/>
  <c r="BI1438" i="2"/>
  <c r="BD1438" i="2" s="1"/>
  <c r="BB1438" i="2"/>
  <c r="BJ1437" i="2"/>
  <c r="BI1437" i="2"/>
  <c r="BD1437" i="2" s="1"/>
  <c r="BB1437" i="2"/>
  <c r="BJ1436" i="2"/>
  <c r="BI1436" i="2"/>
  <c r="BD1436" i="2" s="1"/>
  <c r="BB1436" i="2"/>
  <c r="BJ1435" i="2"/>
  <c r="BI1435" i="2"/>
  <c r="BD1435" i="2" s="1"/>
  <c r="BB1435" i="2"/>
  <c r="BJ1434" i="2"/>
  <c r="BI1434" i="2"/>
  <c r="BD1434" i="2" s="1"/>
  <c r="BB1434" i="2"/>
  <c r="BJ1433" i="2"/>
  <c r="BI1433" i="2"/>
  <c r="BD1433" i="2" s="1"/>
  <c r="BB1433" i="2"/>
  <c r="BJ1432" i="2"/>
  <c r="BI1432" i="2"/>
  <c r="BD1432" i="2" s="1"/>
  <c r="BB1432" i="2"/>
  <c r="BJ1431" i="2"/>
  <c r="BI1431" i="2"/>
  <c r="BD1431" i="2" s="1"/>
  <c r="BB1431" i="2"/>
  <c r="BJ1430" i="2"/>
  <c r="BI1430" i="2"/>
  <c r="BD1430" i="2" s="1"/>
  <c r="BB1430" i="2"/>
  <c r="BJ1429" i="2"/>
  <c r="BI1429" i="2"/>
  <c r="BD1429" i="2" s="1"/>
  <c r="BB1429" i="2"/>
  <c r="BJ1428" i="2"/>
  <c r="BI1428" i="2"/>
  <c r="BD1428" i="2" s="1"/>
  <c r="BB1428" i="2"/>
  <c r="BJ1427" i="2"/>
  <c r="BI1427" i="2"/>
  <c r="BD1427" i="2" s="1"/>
  <c r="BB1427" i="2"/>
  <c r="BJ1426" i="2"/>
  <c r="BI1426" i="2"/>
  <c r="BD1426" i="2" s="1"/>
  <c r="BB1426" i="2"/>
  <c r="BJ1425" i="2"/>
  <c r="BI1425" i="2"/>
  <c r="BD1425" i="2" s="1"/>
  <c r="BB1425" i="2"/>
  <c r="BJ1424" i="2"/>
  <c r="BI1424" i="2"/>
  <c r="BD1424" i="2" s="1"/>
  <c r="BB1424" i="2"/>
  <c r="BJ1423" i="2"/>
  <c r="BI1423" i="2"/>
  <c r="BD1423" i="2" s="1"/>
  <c r="BB1423" i="2"/>
  <c r="BJ1422" i="2"/>
  <c r="BI1422" i="2"/>
  <c r="BD1422" i="2" s="1"/>
  <c r="BB1422" i="2"/>
  <c r="BJ1421" i="2"/>
  <c r="BI1421" i="2"/>
  <c r="BD1421" i="2" s="1"/>
  <c r="BB1421" i="2"/>
  <c r="BJ1420" i="2"/>
  <c r="BI1420" i="2"/>
  <c r="BD1420" i="2" s="1"/>
  <c r="BB1420" i="2"/>
  <c r="BJ1419" i="2"/>
  <c r="BI1419" i="2"/>
  <c r="BD1419" i="2" s="1"/>
  <c r="BB1419" i="2"/>
  <c r="BJ1418" i="2"/>
  <c r="BI1418" i="2"/>
  <c r="BD1418" i="2" s="1"/>
  <c r="BB1418" i="2"/>
  <c r="BJ1417" i="2"/>
  <c r="BI1417" i="2"/>
  <c r="BD1417" i="2" s="1"/>
  <c r="BB1417" i="2"/>
  <c r="BJ1416" i="2"/>
  <c r="BI1416" i="2"/>
  <c r="BD1416" i="2" s="1"/>
  <c r="BB1416" i="2"/>
  <c r="BJ1415" i="2"/>
  <c r="BI1415" i="2"/>
  <c r="BD1415" i="2" s="1"/>
  <c r="BB1415" i="2"/>
  <c r="BJ1414" i="2"/>
  <c r="BI1414" i="2"/>
  <c r="BD1414" i="2" s="1"/>
  <c r="BB1414" i="2"/>
  <c r="BJ1413" i="2"/>
  <c r="BI1413" i="2"/>
  <c r="BD1413" i="2" s="1"/>
  <c r="BB1413" i="2"/>
  <c r="BJ1412" i="2"/>
  <c r="BI1412" i="2"/>
  <c r="BD1412" i="2" s="1"/>
  <c r="BB1412" i="2"/>
  <c r="BJ1411" i="2"/>
  <c r="BI1411" i="2"/>
  <c r="BD1411" i="2" s="1"/>
  <c r="BB1411" i="2"/>
  <c r="BJ1410" i="2"/>
  <c r="BI1410" i="2"/>
  <c r="BD1410" i="2" s="1"/>
  <c r="BB1410" i="2"/>
  <c r="BJ1409" i="2"/>
  <c r="BI1409" i="2"/>
  <c r="BD1409" i="2" s="1"/>
  <c r="BB1409" i="2"/>
  <c r="BJ1408" i="2"/>
  <c r="BI1408" i="2"/>
  <c r="BD1408" i="2" s="1"/>
  <c r="BB1408" i="2"/>
  <c r="BJ1407" i="2"/>
  <c r="BI1407" i="2"/>
  <c r="BD1407" i="2" s="1"/>
  <c r="BB1407" i="2"/>
  <c r="BJ1406" i="2"/>
  <c r="BI1406" i="2"/>
  <c r="BD1406" i="2" s="1"/>
  <c r="BB1406" i="2"/>
  <c r="BJ1405" i="2"/>
  <c r="BI1405" i="2"/>
  <c r="BD1405" i="2" s="1"/>
  <c r="BB1405" i="2"/>
  <c r="BJ1404" i="2"/>
  <c r="BI1404" i="2"/>
  <c r="BD1404" i="2" s="1"/>
  <c r="BB1404" i="2"/>
  <c r="BJ1403" i="2"/>
  <c r="BI1403" i="2"/>
  <c r="BD1403" i="2" s="1"/>
  <c r="BB1403" i="2"/>
  <c r="BJ1402" i="2"/>
  <c r="BI1402" i="2"/>
  <c r="BD1402" i="2" s="1"/>
  <c r="BB1402" i="2"/>
  <c r="BJ1401" i="2"/>
  <c r="BI1401" i="2"/>
  <c r="BD1401" i="2" s="1"/>
  <c r="BB1401" i="2"/>
  <c r="BJ1400" i="2"/>
  <c r="BI1400" i="2"/>
  <c r="BD1400" i="2" s="1"/>
  <c r="BB1400" i="2"/>
  <c r="BJ1399" i="2"/>
  <c r="BI1399" i="2"/>
  <c r="BD1399" i="2" s="1"/>
  <c r="BB1399" i="2"/>
  <c r="BJ1398" i="2"/>
  <c r="BI1398" i="2"/>
  <c r="BD1398" i="2" s="1"/>
  <c r="BB1398" i="2"/>
  <c r="BJ1397" i="2"/>
  <c r="BI1397" i="2"/>
  <c r="BD1397" i="2" s="1"/>
  <c r="BB1397" i="2"/>
  <c r="BJ1396" i="2"/>
  <c r="BI1396" i="2"/>
  <c r="BD1396" i="2" s="1"/>
  <c r="BB1396" i="2"/>
  <c r="BJ1395" i="2"/>
  <c r="BI1395" i="2"/>
  <c r="BD1395" i="2" s="1"/>
  <c r="BB1395" i="2"/>
  <c r="BJ1394" i="2"/>
  <c r="BI1394" i="2"/>
  <c r="BD1394" i="2" s="1"/>
  <c r="BB1394" i="2"/>
  <c r="BJ1393" i="2"/>
  <c r="BI1393" i="2"/>
  <c r="BD1393" i="2" s="1"/>
  <c r="BB1393" i="2"/>
  <c r="BJ1392" i="2"/>
  <c r="BI1392" i="2"/>
  <c r="BD1392" i="2" s="1"/>
  <c r="BB1392" i="2"/>
  <c r="BJ1391" i="2"/>
  <c r="BI1391" i="2"/>
  <c r="BD1391" i="2" s="1"/>
  <c r="BB1391" i="2"/>
  <c r="BJ1390" i="2"/>
  <c r="BI1390" i="2"/>
  <c r="BD1390" i="2" s="1"/>
  <c r="BB1390" i="2"/>
  <c r="BJ1389" i="2"/>
  <c r="BI1389" i="2"/>
  <c r="BD1389" i="2" s="1"/>
  <c r="BB1389" i="2"/>
  <c r="BJ1388" i="2"/>
  <c r="BI1388" i="2"/>
  <c r="BD1388" i="2" s="1"/>
  <c r="BB1388" i="2"/>
  <c r="BJ1387" i="2"/>
  <c r="BI1387" i="2"/>
  <c r="BD1387" i="2" s="1"/>
  <c r="BB1387" i="2"/>
  <c r="BJ1386" i="2"/>
  <c r="BI1386" i="2"/>
  <c r="BD1386" i="2" s="1"/>
  <c r="BB1386" i="2"/>
  <c r="BJ1385" i="2"/>
  <c r="BI1385" i="2"/>
  <c r="BD1385" i="2" s="1"/>
  <c r="BB1385" i="2"/>
  <c r="BJ1384" i="2"/>
  <c r="BI1384" i="2"/>
  <c r="BD1384" i="2" s="1"/>
  <c r="BB1384" i="2"/>
  <c r="BJ1383" i="2"/>
  <c r="BI1383" i="2"/>
  <c r="BD1383" i="2" s="1"/>
  <c r="BB1383" i="2"/>
  <c r="BJ1382" i="2"/>
  <c r="BI1382" i="2"/>
  <c r="BD1382" i="2" s="1"/>
  <c r="BB1382" i="2"/>
  <c r="BJ1381" i="2"/>
  <c r="BI1381" i="2"/>
  <c r="BD1381" i="2" s="1"/>
  <c r="BB1381" i="2"/>
  <c r="BJ1380" i="2"/>
  <c r="BI1380" i="2"/>
  <c r="BD1380" i="2" s="1"/>
  <c r="BB1380" i="2"/>
  <c r="BJ1379" i="2"/>
  <c r="BI1379" i="2"/>
  <c r="BD1379" i="2" s="1"/>
  <c r="BB1379" i="2"/>
  <c r="BJ1378" i="2"/>
  <c r="BI1378" i="2"/>
  <c r="BD1378" i="2" s="1"/>
  <c r="BB1378" i="2"/>
  <c r="BJ1377" i="2"/>
  <c r="BI1377" i="2"/>
  <c r="BD1377" i="2" s="1"/>
  <c r="BB1377" i="2"/>
  <c r="BJ1376" i="2"/>
  <c r="BI1376" i="2"/>
  <c r="BD1376" i="2" s="1"/>
  <c r="BB1376" i="2"/>
  <c r="BJ1375" i="2"/>
  <c r="BI1375" i="2"/>
  <c r="BD1375" i="2" s="1"/>
  <c r="BB1375" i="2"/>
  <c r="BJ1374" i="2"/>
  <c r="BI1374" i="2"/>
  <c r="BD1374" i="2" s="1"/>
  <c r="BB1374" i="2"/>
  <c r="BJ1373" i="2"/>
  <c r="BI1373" i="2"/>
  <c r="BD1373" i="2" s="1"/>
  <c r="BB1373" i="2"/>
  <c r="BJ1372" i="2"/>
  <c r="BI1372" i="2"/>
  <c r="BD1372" i="2" s="1"/>
  <c r="BB1372" i="2"/>
  <c r="BJ1371" i="2"/>
  <c r="BI1371" i="2"/>
  <c r="BD1371" i="2" s="1"/>
  <c r="BB1371" i="2"/>
  <c r="BJ1370" i="2"/>
  <c r="BI1370" i="2"/>
  <c r="BD1370" i="2" s="1"/>
  <c r="BB1370" i="2"/>
  <c r="BJ1369" i="2"/>
  <c r="BI1369" i="2"/>
  <c r="BD1369" i="2" s="1"/>
  <c r="BB1369" i="2"/>
  <c r="BJ1368" i="2"/>
  <c r="BI1368" i="2"/>
  <c r="BD1368" i="2" s="1"/>
  <c r="BB1368" i="2"/>
  <c r="BJ1367" i="2"/>
  <c r="BI1367" i="2"/>
  <c r="BD1367" i="2" s="1"/>
  <c r="BB1367" i="2"/>
  <c r="BJ1366" i="2"/>
  <c r="BI1366" i="2"/>
  <c r="BD1366" i="2" s="1"/>
  <c r="BB1366" i="2"/>
  <c r="BJ1365" i="2"/>
  <c r="BI1365" i="2"/>
  <c r="BD1365" i="2" s="1"/>
  <c r="BB1365" i="2"/>
  <c r="BJ1364" i="2"/>
  <c r="BI1364" i="2"/>
  <c r="BD1364" i="2" s="1"/>
  <c r="BB1364" i="2"/>
  <c r="BJ1363" i="2"/>
  <c r="BI1363" i="2"/>
  <c r="BD1363" i="2" s="1"/>
  <c r="BB1363" i="2"/>
  <c r="BJ1362" i="2"/>
  <c r="BI1362" i="2"/>
  <c r="BD1362" i="2" s="1"/>
  <c r="BB1362" i="2"/>
  <c r="BJ1361" i="2"/>
  <c r="BI1361" i="2"/>
  <c r="BD1361" i="2" s="1"/>
  <c r="BB1361" i="2"/>
  <c r="BJ1360" i="2"/>
  <c r="BI1360" i="2"/>
  <c r="BD1360" i="2" s="1"/>
  <c r="BB1360" i="2"/>
  <c r="BJ1359" i="2"/>
  <c r="BI1359" i="2"/>
  <c r="BD1359" i="2" s="1"/>
  <c r="BB1359" i="2"/>
  <c r="BJ1358" i="2"/>
  <c r="BI1358" i="2"/>
  <c r="BD1358" i="2" s="1"/>
  <c r="BB1358" i="2"/>
  <c r="BJ1357" i="2"/>
  <c r="BI1357" i="2"/>
  <c r="BD1357" i="2" s="1"/>
  <c r="BB1357" i="2"/>
  <c r="BJ1356" i="2"/>
  <c r="BI1356" i="2"/>
  <c r="BD1356" i="2" s="1"/>
  <c r="BB1356" i="2"/>
  <c r="BJ1355" i="2"/>
  <c r="BI1355" i="2"/>
  <c r="BD1355" i="2" s="1"/>
  <c r="BB1355" i="2"/>
  <c r="BJ1354" i="2"/>
  <c r="BI1354" i="2"/>
  <c r="BD1354" i="2" s="1"/>
  <c r="BB1354" i="2"/>
  <c r="BJ1353" i="2"/>
  <c r="BI1353" i="2"/>
  <c r="BD1353" i="2" s="1"/>
  <c r="BB1353" i="2"/>
  <c r="BJ1352" i="2"/>
  <c r="BI1352" i="2"/>
  <c r="BD1352" i="2" s="1"/>
  <c r="BB1352" i="2"/>
  <c r="BJ1351" i="2"/>
  <c r="BI1351" i="2"/>
  <c r="BD1351" i="2" s="1"/>
  <c r="BB1351" i="2"/>
  <c r="BJ1350" i="2"/>
  <c r="BI1350" i="2"/>
  <c r="BD1350" i="2" s="1"/>
  <c r="BB1350" i="2"/>
  <c r="BJ1349" i="2"/>
  <c r="BI1349" i="2"/>
  <c r="BD1349" i="2" s="1"/>
  <c r="BB1349" i="2"/>
  <c r="BJ1348" i="2"/>
  <c r="BI1348" i="2"/>
  <c r="BD1348" i="2" s="1"/>
  <c r="BB1348" i="2"/>
  <c r="BJ1347" i="2"/>
  <c r="BI1347" i="2"/>
  <c r="BD1347" i="2" s="1"/>
  <c r="BB1347" i="2"/>
  <c r="BJ1346" i="2"/>
  <c r="BI1346" i="2"/>
  <c r="BD1346" i="2" s="1"/>
  <c r="BB1346" i="2"/>
  <c r="BJ1345" i="2"/>
  <c r="BI1345" i="2"/>
  <c r="BD1345" i="2" s="1"/>
  <c r="BB1345" i="2"/>
  <c r="BJ1344" i="2"/>
  <c r="BI1344" i="2"/>
  <c r="BD1344" i="2" s="1"/>
  <c r="BB1344" i="2"/>
  <c r="BJ1343" i="2"/>
  <c r="BI1343" i="2"/>
  <c r="BD1343" i="2" s="1"/>
  <c r="BB1343" i="2"/>
  <c r="BJ1342" i="2"/>
  <c r="BI1342" i="2"/>
  <c r="BD1342" i="2" s="1"/>
  <c r="BB1342" i="2"/>
  <c r="BJ1341" i="2"/>
  <c r="BI1341" i="2"/>
  <c r="BD1341" i="2" s="1"/>
  <c r="BB1341" i="2"/>
  <c r="BJ1340" i="2"/>
  <c r="BI1340" i="2"/>
  <c r="BD1340" i="2" s="1"/>
  <c r="BB1340" i="2"/>
  <c r="BJ1339" i="2"/>
  <c r="BI1339" i="2"/>
  <c r="BD1339" i="2" s="1"/>
  <c r="BB1339" i="2"/>
  <c r="BJ1338" i="2"/>
  <c r="BI1338" i="2"/>
  <c r="BD1338" i="2" s="1"/>
  <c r="BB1338" i="2"/>
  <c r="BJ1337" i="2"/>
  <c r="BI1337" i="2"/>
  <c r="BD1337" i="2" s="1"/>
  <c r="BB1337" i="2"/>
  <c r="BJ1336" i="2"/>
  <c r="BI1336" i="2"/>
  <c r="BD1336" i="2" s="1"/>
  <c r="BB1336" i="2"/>
  <c r="BJ1335" i="2"/>
  <c r="BI1335" i="2"/>
  <c r="BD1335" i="2" s="1"/>
  <c r="BB1335" i="2"/>
  <c r="BJ1334" i="2"/>
  <c r="BI1334" i="2"/>
  <c r="BD1334" i="2" s="1"/>
  <c r="BB1334" i="2"/>
  <c r="BJ1333" i="2"/>
  <c r="BI1333" i="2"/>
  <c r="BD1333" i="2" s="1"/>
  <c r="BB1333" i="2"/>
  <c r="BJ1332" i="2"/>
  <c r="BI1332" i="2"/>
  <c r="BD1332" i="2" s="1"/>
  <c r="BB1332" i="2"/>
  <c r="BJ1331" i="2"/>
  <c r="BI1331" i="2"/>
  <c r="BD1331" i="2" s="1"/>
  <c r="BB1331" i="2"/>
  <c r="BJ1330" i="2"/>
  <c r="BI1330" i="2"/>
  <c r="BD1330" i="2" s="1"/>
  <c r="BB1330" i="2"/>
  <c r="BJ1329" i="2"/>
  <c r="BI1329" i="2"/>
  <c r="BD1329" i="2" s="1"/>
  <c r="BB1329" i="2"/>
  <c r="BJ1328" i="2"/>
  <c r="BI1328" i="2"/>
  <c r="BD1328" i="2" s="1"/>
  <c r="BB1328" i="2"/>
  <c r="BJ1327" i="2"/>
  <c r="BI1327" i="2"/>
  <c r="BD1327" i="2" s="1"/>
  <c r="BB1327" i="2"/>
  <c r="BJ1326" i="2"/>
  <c r="BI1326" i="2"/>
  <c r="BD1326" i="2" s="1"/>
  <c r="BB1326" i="2"/>
  <c r="BJ1325" i="2"/>
  <c r="BI1325" i="2"/>
  <c r="BD1325" i="2" s="1"/>
  <c r="BB1325" i="2"/>
  <c r="BJ1324" i="2"/>
  <c r="BI1324" i="2"/>
  <c r="BD1324" i="2" s="1"/>
  <c r="BB1324" i="2"/>
  <c r="BJ1323" i="2"/>
  <c r="BI1323" i="2"/>
  <c r="BD1323" i="2" s="1"/>
  <c r="BB1323" i="2"/>
  <c r="BJ1322" i="2"/>
  <c r="BI1322" i="2"/>
  <c r="BD1322" i="2" s="1"/>
  <c r="BB1322" i="2"/>
  <c r="BJ1321" i="2"/>
  <c r="BI1321" i="2"/>
  <c r="BD1321" i="2" s="1"/>
  <c r="BB1321" i="2"/>
  <c r="BJ1320" i="2"/>
  <c r="BI1320" i="2"/>
  <c r="BD1320" i="2" s="1"/>
  <c r="BB1320" i="2"/>
  <c r="BJ1319" i="2"/>
  <c r="BI1319" i="2"/>
  <c r="BD1319" i="2" s="1"/>
  <c r="BB1319" i="2"/>
  <c r="BJ1318" i="2"/>
  <c r="BI1318" i="2"/>
  <c r="BD1318" i="2" s="1"/>
  <c r="BB1318" i="2"/>
  <c r="BJ1317" i="2"/>
  <c r="BI1317" i="2"/>
  <c r="BD1317" i="2" s="1"/>
  <c r="BB1317" i="2"/>
  <c r="BJ1316" i="2"/>
  <c r="BI1316" i="2"/>
  <c r="BD1316" i="2" s="1"/>
  <c r="BB1316" i="2"/>
  <c r="BJ1315" i="2"/>
  <c r="BI1315" i="2"/>
  <c r="BD1315" i="2" s="1"/>
  <c r="BB1315" i="2"/>
  <c r="BJ1314" i="2"/>
  <c r="BI1314" i="2"/>
  <c r="BD1314" i="2" s="1"/>
  <c r="BB1314" i="2"/>
  <c r="BJ1313" i="2"/>
  <c r="BI1313" i="2"/>
  <c r="BD1313" i="2" s="1"/>
  <c r="BB1313" i="2"/>
  <c r="BJ1312" i="2"/>
  <c r="BI1312" i="2"/>
  <c r="BD1312" i="2" s="1"/>
  <c r="BB1312" i="2"/>
  <c r="BJ1311" i="2"/>
  <c r="BI1311" i="2"/>
  <c r="BD1311" i="2" s="1"/>
  <c r="BB1311" i="2"/>
  <c r="BJ1310" i="2"/>
  <c r="BI1310" i="2"/>
  <c r="BD1310" i="2" s="1"/>
  <c r="BB1310" i="2"/>
  <c r="BJ1309" i="2"/>
  <c r="BI1309" i="2"/>
  <c r="BD1309" i="2" s="1"/>
  <c r="BB1309" i="2"/>
  <c r="BJ1308" i="2"/>
  <c r="BI1308" i="2"/>
  <c r="BD1308" i="2" s="1"/>
  <c r="BB1308" i="2"/>
  <c r="BJ1307" i="2"/>
  <c r="BI1307" i="2"/>
  <c r="BD1307" i="2" s="1"/>
  <c r="BB1307" i="2"/>
  <c r="BJ1306" i="2"/>
  <c r="BI1306" i="2"/>
  <c r="BD1306" i="2" s="1"/>
  <c r="BB1306" i="2"/>
  <c r="BJ1305" i="2"/>
  <c r="BI1305" i="2"/>
  <c r="BD1305" i="2" s="1"/>
  <c r="BB1305" i="2"/>
  <c r="BJ1304" i="2"/>
  <c r="BI1304" i="2"/>
  <c r="BD1304" i="2" s="1"/>
  <c r="BB1304" i="2"/>
  <c r="BJ1303" i="2"/>
  <c r="BI1303" i="2"/>
  <c r="BD1303" i="2" s="1"/>
  <c r="BB1303" i="2"/>
  <c r="BJ1302" i="2"/>
  <c r="BI1302" i="2"/>
  <c r="BD1302" i="2" s="1"/>
  <c r="BB1302" i="2"/>
  <c r="BJ1301" i="2"/>
  <c r="BI1301" i="2"/>
  <c r="BD1301" i="2" s="1"/>
  <c r="BB1301" i="2"/>
  <c r="BJ1300" i="2"/>
  <c r="BI1300" i="2"/>
  <c r="BD1300" i="2" s="1"/>
  <c r="BB1300" i="2"/>
  <c r="BJ1299" i="2"/>
  <c r="BI1299" i="2"/>
  <c r="BD1299" i="2" s="1"/>
  <c r="BB1299" i="2"/>
  <c r="BJ1298" i="2"/>
  <c r="BI1298" i="2"/>
  <c r="BD1298" i="2" s="1"/>
  <c r="BB1298" i="2"/>
  <c r="BJ1297" i="2"/>
  <c r="BI1297" i="2"/>
  <c r="BD1297" i="2" s="1"/>
  <c r="BB1297" i="2"/>
  <c r="BJ1296" i="2"/>
  <c r="BI1296" i="2"/>
  <c r="BD1296" i="2" s="1"/>
  <c r="BB1296" i="2"/>
  <c r="BJ1295" i="2"/>
  <c r="BI1295" i="2"/>
  <c r="BD1295" i="2" s="1"/>
  <c r="BB1295" i="2"/>
  <c r="BJ1294" i="2"/>
  <c r="BI1294" i="2"/>
  <c r="BD1294" i="2" s="1"/>
  <c r="BB1294" i="2"/>
  <c r="BJ1293" i="2"/>
  <c r="BI1293" i="2"/>
  <c r="BD1293" i="2" s="1"/>
  <c r="BB1293" i="2"/>
  <c r="BJ1292" i="2"/>
  <c r="BI1292" i="2"/>
  <c r="BD1292" i="2" s="1"/>
  <c r="BB1292" i="2"/>
  <c r="BJ1291" i="2"/>
  <c r="BI1291" i="2"/>
  <c r="BD1291" i="2" s="1"/>
  <c r="BB1291" i="2"/>
  <c r="BJ1290" i="2"/>
  <c r="BI1290" i="2"/>
  <c r="BD1290" i="2" s="1"/>
  <c r="BB1290" i="2"/>
  <c r="BJ1289" i="2"/>
  <c r="BI1289" i="2"/>
  <c r="BD1289" i="2" s="1"/>
  <c r="BB1289" i="2"/>
  <c r="BJ1288" i="2"/>
  <c r="BI1288" i="2"/>
  <c r="BD1288" i="2" s="1"/>
  <c r="BB1288" i="2"/>
  <c r="BJ1287" i="2"/>
  <c r="BI1287" i="2"/>
  <c r="BD1287" i="2" s="1"/>
  <c r="BB1287" i="2"/>
  <c r="BJ1286" i="2"/>
  <c r="BI1286" i="2"/>
  <c r="BD1286" i="2" s="1"/>
  <c r="BB1286" i="2"/>
  <c r="BJ1285" i="2"/>
  <c r="BI1285" i="2"/>
  <c r="BD1285" i="2" s="1"/>
  <c r="BB1285" i="2"/>
  <c r="BJ1284" i="2"/>
  <c r="BI1284" i="2"/>
  <c r="BD1284" i="2" s="1"/>
  <c r="BB1284" i="2"/>
  <c r="BJ1283" i="2"/>
  <c r="BI1283" i="2"/>
  <c r="BD1283" i="2" s="1"/>
  <c r="BB1283" i="2"/>
  <c r="BJ1282" i="2"/>
  <c r="BI1282" i="2"/>
  <c r="BD1282" i="2" s="1"/>
  <c r="BB1282" i="2"/>
  <c r="BJ1281" i="2"/>
  <c r="BI1281" i="2"/>
  <c r="BD1281" i="2" s="1"/>
  <c r="BB1281" i="2"/>
  <c r="BJ1280" i="2"/>
  <c r="BI1280" i="2"/>
  <c r="BD1280" i="2" s="1"/>
  <c r="BB1280" i="2"/>
  <c r="BJ1279" i="2"/>
  <c r="BI1279" i="2"/>
  <c r="BD1279" i="2" s="1"/>
  <c r="BB1279" i="2"/>
  <c r="BJ1278" i="2"/>
  <c r="BI1278" i="2"/>
  <c r="BD1278" i="2" s="1"/>
  <c r="BB1278" i="2"/>
  <c r="BJ1277" i="2"/>
  <c r="BI1277" i="2"/>
  <c r="BD1277" i="2" s="1"/>
  <c r="BB1277" i="2"/>
  <c r="BJ1276" i="2"/>
  <c r="BI1276" i="2"/>
  <c r="BD1276" i="2" s="1"/>
  <c r="BB1276" i="2"/>
  <c r="BJ1275" i="2"/>
  <c r="BI1275" i="2"/>
  <c r="BD1275" i="2" s="1"/>
  <c r="BB1275" i="2"/>
  <c r="BJ1274" i="2"/>
  <c r="BI1274" i="2"/>
  <c r="BD1274" i="2" s="1"/>
  <c r="BB1274" i="2"/>
  <c r="BJ1273" i="2"/>
  <c r="BI1273" i="2"/>
  <c r="BD1273" i="2" s="1"/>
  <c r="BB1273" i="2"/>
  <c r="BJ1272" i="2"/>
  <c r="BI1272" i="2"/>
  <c r="BD1272" i="2" s="1"/>
  <c r="BB1272" i="2"/>
  <c r="BJ1271" i="2"/>
  <c r="BI1271" i="2"/>
  <c r="BD1271" i="2" s="1"/>
  <c r="BB1271" i="2"/>
  <c r="BJ1270" i="2"/>
  <c r="BI1270" i="2"/>
  <c r="BD1270" i="2" s="1"/>
  <c r="BB1270" i="2"/>
  <c r="BJ1269" i="2"/>
  <c r="BI1269" i="2"/>
  <c r="BD1269" i="2" s="1"/>
  <c r="BB1269" i="2"/>
  <c r="BJ1268" i="2"/>
  <c r="BI1268" i="2"/>
  <c r="BD1268" i="2" s="1"/>
  <c r="BB1268" i="2"/>
  <c r="BJ1267" i="2"/>
  <c r="BI1267" i="2"/>
  <c r="BD1267" i="2" s="1"/>
  <c r="BB1267" i="2"/>
  <c r="BJ1266" i="2"/>
  <c r="BI1266" i="2"/>
  <c r="BD1266" i="2" s="1"/>
  <c r="BB1266" i="2"/>
  <c r="BJ1265" i="2"/>
  <c r="BI1265" i="2"/>
  <c r="BD1265" i="2" s="1"/>
  <c r="BB1265" i="2"/>
  <c r="BJ1264" i="2"/>
  <c r="BI1264" i="2"/>
  <c r="BD1264" i="2" s="1"/>
  <c r="BB1264" i="2"/>
  <c r="BJ1263" i="2"/>
  <c r="BI1263" i="2"/>
  <c r="BD1263" i="2" s="1"/>
  <c r="BB1263" i="2"/>
  <c r="BJ1262" i="2"/>
  <c r="BI1262" i="2"/>
  <c r="BD1262" i="2" s="1"/>
  <c r="BB1262" i="2"/>
  <c r="BJ1261" i="2"/>
  <c r="BI1261" i="2"/>
  <c r="BD1261" i="2" s="1"/>
  <c r="BB1261" i="2"/>
  <c r="BJ1260" i="2"/>
  <c r="BI1260" i="2"/>
  <c r="BD1260" i="2" s="1"/>
  <c r="BB1260" i="2"/>
  <c r="BJ1259" i="2"/>
  <c r="BI1259" i="2"/>
  <c r="BD1259" i="2" s="1"/>
  <c r="BB1259" i="2"/>
  <c r="BJ1258" i="2"/>
  <c r="BI1258" i="2"/>
  <c r="BD1258" i="2" s="1"/>
  <c r="BB1258" i="2"/>
  <c r="BJ1257" i="2"/>
  <c r="BI1257" i="2"/>
  <c r="BD1257" i="2" s="1"/>
  <c r="BB1257" i="2"/>
  <c r="BJ1256" i="2"/>
  <c r="BI1256" i="2"/>
  <c r="BD1256" i="2" s="1"/>
  <c r="BB1256" i="2"/>
  <c r="BJ1255" i="2"/>
  <c r="BI1255" i="2"/>
  <c r="BD1255" i="2" s="1"/>
  <c r="BB1255" i="2"/>
  <c r="BJ1254" i="2"/>
  <c r="BI1254" i="2"/>
  <c r="BD1254" i="2" s="1"/>
  <c r="BB1254" i="2"/>
  <c r="BJ1253" i="2"/>
  <c r="BI1253" i="2"/>
  <c r="BD1253" i="2" s="1"/>
  <c r="BB1253" i="2"/>
  <c r="BJ1252" i="2"/>
  <c r="BI1252" i="2"/>
  <c r="BD1252" i="2" s="1"/>
  <c r="BB1252" i="2"/>
  <c r="BJ1251" i="2"/>
  <c r="BI1251" i="2"/>
  <c r="BD1251" i="2" s="1"/>
  <c r="BB1251" i="2"/>
  <c r="BJ1250" i="2"/>
  <c r="BI1250" i="2"/>
  <c r="BD1250" i="2" s="1"/>
  <c r="BB1250" i="2"/>
  <c r="BJ1249" i="2"/>
  <c r="BI1249" i="2"/>
  <c r="BD1249" i="2" s="1"/>
  <c r="BB1249" i="2"/>
  <c r="BJ1248" i="2"/>
  <c r="BI1248" i="2"/>
  <c r="BD1248" i="2" s="1"/>
  <c r="BB1248" i="2"/>
  <c r="BJ1247" i="2"/>
  <c r="BI1247" i="2"/>
  <c r="BD1247" i="2" s="1"/>
  <c r="BB1247" i="2"/>
  <c r="BJ1246" i="2"/>
  <c r="BI1246" i="2"/>
  <c r="BD1246" i="2" s="1"/>
  <c r="BB1246" i="2"/>
  <c r="BJ1245" i="2"/>
  <c r="BI1245" i="2"/>
  <c r="BD1245" i="2" s="1"/>
  <c r="BB1245" i="2"/>
  <c r="BJ1244" i="2"/>
  <c r="BI1244" i="2"/>
  <c r="BD1244" i="2" s="1"/>
  <c r="BB1244" i="2"/>
  <c r="BJ1243" i="2"/>
  <c r="BI1243" i="2"/>
  <c r="BD1243" i="2" s="1"/>
  <c r="BB1243" i="2"/>
  <c r="BJ1242" i="2"/>
  <c r="BI1242" i="2"/>
  <c r="BD1242" i="2" s="1"/>
  <c r="BB1242" i="2"/>
  <c r="BJ1241" i="2"/>
  <c r="BI1241" i="2"/>
  <c r="BD1241" i="2" s="1"/>
  <c r="BB1241" i="2"/>
  <c r="BJ1240" i="2"/>
  <c r="BI1240" i="2"/>
  <c r="BD1240" i="2" s="1"/>
  <c r="BB1240" i="2"/>
  <c r="BJ1239" i="2"/>
  <c r="BI1239" i="2"/>
  <c r="BD1239" i="2" s="1"/>
  <c r="BB1239" i="2"/>
  <c r="BJ1238" i="2"/>
  <c r="BI1238" i="2"/>
  <c r="BD1238" i="2" s="1"/>
  <c r="BB1238" i="2"/>
  <c r="BJ1237" i="2"/>
  <c r="BI1237" i="2"/>
  <c r="BD1237" i="2" s="1"/>
  <c r="BB1237" i="2"/>
  <c r="BJ1236" i="2"/>
  <c r="BI1236" i="2"/>
  <c r="BD1236" i="2" s="1"/>
  <c r="BB1236" i="2"/>
  <c r="BJ1235" i="2"/>
  <c r="BI1235" i="2"/>
  <c r="BD1235" i="2" s="1"/>
  <c r="BB1235" i="2"/>
  <c r="BJ1234" i="2"/>
  <c r="BI1234" i="2"/>
  <c r="BD1234" i="2" s="1"/>
  <c r="BB1234" i="2"/>
  <c r="BJ1233" i="2"/>
  <c r="BI1233" i="2"/>
  <c r="BD1233" i="2" s="1"/>
  <c r="BB1233" i="2"/>
  <c r="BJ1232" i="2"/>
  <c r="BI1232" i="2"/>
  <c r="BD1232" i="2" s="1"/>
  <c r="BB1232" i="2"/>
  <c r="BJ1231" i="2"/>
  <c r="BI1231" i="2"/>
  <c r="BD1231" i="2" s="1"/>
  <c r="BB1231" i="2"/>
  <c r="BJ1230" i="2"/>
  <c r="BI1230" i="2"/>
  <c r="BD1230" i="2" s="1"/>
  <c r="BB1230" i="2"/>
  <c r="BJ1229" i="2"/>
  <c r="BI1229" i="2"/>
  <c r="BD1229" i="2" s="1"/>
  <c r="BB1229" i="2"/>
  <c r="BJ1228" i="2"/>
  <c r="BI1228" i="2"/>
  <c r="BD1228" i="2" s="1"/>
  <c r="BB1228" i="2"/>
  <c r="BJ1227" i="2"/>
  <c r="BI1227" i="2"/>
  <c r="BD1227" i="2" s="1"/>
  <c r="BB1227" i="2"/>
  <c r="BJ1226" i="2"/>
  <c r="BI1226" i="2"/>
  <c r="BD1226" i="2" s="1"/>
  <c r="BB1226" i="2"/>
  <c r="BJ1225" i="2"/>
  <c r="BI1225" i="2"/>
  <c r="BD1225" i="2" s="1"/>
  <c r="BB1225" i="2"/>
  <c r="BJ1224" i="2"/>
  <c r="BI1224" i="2"/>
  <c r="BD1224" i="2" s="1"/>
  <c r="BB1224" i="2"/>
  <c r="BJ1223" i="2"/>
  <c r="BI1223" i="2"/>
  <c r="BD1223" i="2" s="1"/>
  <c r="BB1223" i="2"/>
  <c r="BJ1222" i="2"/>
  <c r="BI1222" i="2"/>
  <c r="BD1222" i="2" s="1"/>
  <c r="BB1222" i="2"/>
  <c r="BJ1221" i="2"/>
  <c r="BI1221" i="2"/>
  <c r="BD1221" i="2" s="1"/>
  <c r="BB1221" i="2"/>
  <c r="BJ1220" i="2"/>
  <c r="BI1220" i="2"/>
  <c r="BD1220" i="2" s="1"/>
  <c r="BB1220" i="2"/>
  <c r="BJ1219" i="2"/>
  <c r="BI1219" i="2"/>
  <c r="BD1219" i="2" s="1"/>
  <c r="BB1219" i="2"/>
  <c r="BJ1218" i="2"/>
  <c r="BI1218" i="2"/>
  <c r="BD1218" i="2" s="1"/>
  <c r="BB1218" i="2"/>
  <c r="BJ1217" i="2"/>
  <c r="BI1217" i="2"/>
  <c r="BD1217" i="2" s="1"/>
  <c r="BB1217" i="2"/>
  <c r="BJ1216" i="2"/>
  <c r="BI1216" i="2"/>
  <c r="BD1216" i="2" s="1"/>
  <c r="BB1216" i="2"/>
  <c r="BJ1215" i="2"/>
  <c r="BI1215" i="2"/>
  <c r="BD1215" i="2" s="1"/>
  <c r="BB1215" i="2"/>
  <c r="BJ1214" i="2"/>
  <c r="BI1214" i="2"/>
  <c r="BD1214" i="2" s="1"/>
  <c r="BB1214" i="2"/>
  <c r="BJ1213" i="2"/>
  <c r="BI1213" i="2"/>
  <c r="BD1213" i="2" s="1"/>
  <c r="BB1213" i="2"/>
  <c r="BJ1212" i="2"/>
  <c r="BI1212" i="2"/>
  <c r="BD1212" i="2" s="1"/>
  <c r="BB1212" i="2"/>
  <c r="BJ1211" i="2"/>
  <c r="BI1211" i="2"/>
  <c r="BD1211" i="2" s="1"/>
  <c r="BB1211" i="2"/>
  <c r="BJ1210" i="2"/>
  <c r="BI1210" i="2"/>
  <c r="BD1210" i="2" s="1"/>
  <c r="BB1210" i="2"/>
  <c r="BJ1209" i="2"/>
  <c r="BI1209" i="2"/>
  <c r="BD1209" i="2" s="1"/>
  <c r="BB1209" i="2"/>
  <c r="BJ1208" i="2"/>
  <c r="BI1208" i="2"/>
  <c r="BD1208" i="2" s="1"/>
  <c r="BB1208" i="2"/>
  <c r="BJ1207" i="2"/>
  <c r="BI1207" i="2"/>
  <c r="BD1207" i="2" s="1"/>
  <c r="BB1207" i="2"/>
  <c r="BJ1206" i="2"/>
  <c r="BI1206" i="2"/>
  <c r="BD1206" i="2" s="1"/>
  <c r="BB1206" i="2"/>
  <c r="BJ1205" i="2"/>
  <c r="BI1205" i="2"/>
  <c r="BD1205" i="2" s="1"/>
  <c r="BB1205" i="2"/>
  <c r="BJ1204" i="2"/>
  <c r="BI1204" i="2"/>
  <c r="BD1204" i="2" s="1"/>
  <c r="BB1204" i="2"/>
  <c r="BJ1203" i="2"/>
  <c r="BI1203" i="2"/>
  <c r="BD1203" i="2" s="1"/>
  <c r="BB1203" i="2"/>
  <c r="BJ1202" i="2"/>
  <c r="BI1202" i="2"/>
  <c r="BD1202" i="2" s="1"/>
  <c r="BB1202" i="2"/>
  <c r="BJ1201" i="2"/>
  <c r="BI1201" i="2"/>
  <c r="BD1201" i="2" s="1"/>
  <c r="BB1201" i="2"/>
  <c r="BJ1200" i="2"/>
  <c r="BI1200" i="2"/>
  <c r="BD1200" i="2" s="1"/>
  <c r="BB1200" i="2"/>
  <c r="BJ1199" i="2"/>
  <c r="BI1199" i="2"/>
  <c r="BD1199" i="2" s="1"/>
  <c r="BB1199" i="2"/>
  <c r="BJ1198" i="2"/>
  <c r="BI1198" i="2"/>
  <c r="BD1198" i="2" s="1"/>
  <c r="BB1198" i="2"/>
  <c r="BJ1197" i="2"/>
  <c r="BI1197" i="2"/>
  <c r="BD1197" i="2" s="1"/>
  <c r="BB1197" i="2"/>
  <c r="BJ1196" i="2"/>
  <c r="BI1196" i="2"/>
  <c r="BD1196" i="2" s="1"/>
  <c r="BB1196" i="2"/>
  <c r="BJ1195" i="2"/>
  <c r="BI1195" i="2"/>
  <c r="BD1195" i="2" s="1"/>
  <c r="BB1195" i="2"/>
  <c r="BJ1194" i="2"/>
  <c r="BI1194" i="2"/>
  <c r="BD1194" i="2" s="1"/>
  <c r="BB1194" i="2"/>
  <c r="BJ1193" i="2"/>
  <c r="BI1193" i="2"/>
  <c r="BD1193" i="2" s="1"/>
  <c r="BB1193" i="2"/>
  <c r="BJ1192" i="2"/>
  <c r="BI1192" i="2"/>
  <c r="BD1192" i="2" s="1"/>
  <c r="BB1192" i="2"/>
  <c r="BJ1191" i="2"/>
  <c r="BI1191" i="2"/>
  <c r="BD1191" i="2" s="1"/>
  <c r="BB1191" i="2"/>
  <c r="BJ1190" i="2"/>
  <c r="BI1190" i="2"/>
  <c r="BD1190" i="2" s="1"/>
  <c r="BB1190" i="2"/>
  <c r="BJ1189" i="2"/>
  <c r="BI1189" i="2"/>
  <c r="BD1189" i="2" s="1"/>
  <c r="BB1189" i="2"/>
  <c r="BJ1188" i="2"/>
  <c r="BI1188" i="2"/>
  <c r="BD1188" i="2" s="1"/>
  <c r="BB1188" i="2"/>
  <c r="BJ1187" i="2"/>
  <c r="BI1187" i="2"/>
  <c r="BD1187" i="2" s="1"/>
  <c r="BB1187" i="2"/>
  <c r="BJ1186" i="2"/>
  <c r="BI1186" i="2"/>
  <c r="BD1186" i="2" s="1"/>
  <c r="BB1186" i="2"/>
  <c r="BJ1185" i="2"/>
  <c r="BI1185" i="2"/>
  <c r="BD1185" i="2" s="1"/>
  <c r="BB1185" i="2"/>
  <c r="BJ1184" i="2"/>
  <c r="BI1184" i="2"/>
  <c r="BD1184" i="2" s="1"/>
  <c r="BB1184" i="2"/>
  <c r="BJ1183" i="2"/>
  <c r="BI1183" i="2"/>
  <c r="BD1183" i="2" s="1"/>
  <c r="BB1183" i="2"/>
  <c r="BJ1182" i="2"/>
  <c r="BI1182" i="2"/>
  <c r="BD1182" i="2" s="1"/>
  <c r="BB1182" i="2"/>
  <c r="BJ1181" i="2"/>
  <c r="BI1181" i="2"/>
  <c r="BD1181" i="2" s="1"/>
  <c r="BB1181" i="2"/>
  <c r="BJ1180" i="2"/>
  <c r="BI1180" i="2"/>
  <c r="BD1180" i="2" s="1"/>
  <c r="BB1180" i="2"/>
  <c r="BJ1179" i="2"/>
  <c r="BI1179" i="2"/>
  <c r="BD1179" i="2" s="1"/>
  <c r="BB1179" i="2"/>
  <c r="BJ1178" i="2"/>
  <c r="BI1178" i="2"/>
  <c r="BD1178" i="2" s="1"/>
  <c r="BB1178" i="2"/>
  <c r="BJ1177" i="2"/>
  <c r="BI1177" i="2"/>
  <c r="BD1177" i="2" s="1"/>
  <c r="BB1177" i="2"/>
  <c r="BJ1176" i="2"/>
  <c r="BI1176" i="2"/>
  <c r="BD1176" i="2" s="1"/>
  <c r="BB1176" i="2"/>
  <c r="BJ1175" i="2"/>
  <c r="BI1175" i="2"/>
  <c r="BD1175" i="2" s="1"/>
  <c r="BB1175" i="2"/>
  <c r="BJ1174" i="2"/>
  <c r="BI1174" i="2"/>
  <c r="BD1174" i="2" s="1"/>
  <c r="BB1174" i="2"/>
  <c r="BJ1173" i="2"/>
  <c r="BI1173" i="2"/>
  <c r="BD1173" i="2" s="1"/>
  <c r="BB1173" i="2"/>
  <c r="BJ1172" i="2"/>
  <c r="BI1172" i="2"/>
  <c r="BD1172" i="2" s="1"/>
  <c r="BB1172" i="2"/>
  <c r="BJ1171" i="2"/>
  <c r="BI1171" i="2"/>
  <c r="BD1171" i="2" s="1"/>
  <c r="BB1171" i="2"/>
  <c r="BJ1170" i="2"/>
  <c r="BI1170" i="2"/>
  <c r="BD1170" i="2" s="1"/>
  <c r="BB1170" i="2"/>
  <c r="BJ1169" i="2"/>
  <c r="BI1169" i="2"/>
  <c r="BD1169" i="2" s="1"/>
  <c r="BB1169" i="2"/>
  <c r="BJ1168" i="2"/>
  <c r="BI1168" i="2"/>
  <c r="BD1168" i="2" s="1"/>
  <c r="BB1168" i="2"/>
  <c r="BJ1167" i="2"/>
  <c r="BI1167" i="2"/>
  <c r="BD1167" i="2" s="1"/>
  <c r="BB1167" i="2"/>
  <c r="BJ1166" i="2"/>
  <c r="BI1166" i="2"/>
  <c r="BD1166" i="2" s="1"/>
  <c r="BB1166" i="2"/>
  <c r="BJ1165" i="2"/>
  <c r="BI1165" i="2"/>
  <c r="BD1165" i="2" s="1"/>
  <c r="BB1165" i="2"/>
  <c r="BJ1164" i="2"/>
  <c r="BI1164" i="2"/>
  <c r="BD1164" i="2" s="1"/>
  <c r="BB1164" i="2"/>
  <c r="BJ1163" i="2"/>
  <c r="BI1163" i="2"/>
  <c r="BD1163" i="2" s="1"/>
  <c r="BB1163" i="2"/>
  <c r="BJ1162" i="2"/>
  <c r="BI1162" i="2"/>
  <c r="BD1162" i="2" s="1"/>
  <c r="BB1162" i="2"/>
  <c r="BJ1161" i="2"/>
  <c r="BI1161" i="2"/>
  <c r="BD1161" i="2" s="1"/>
  <c r="BB1161" i="2"/>
  <c r="BJ1160" i="2"/>
  <c r="BI1160" i="2"/>
  <c r="BD1160" i="2" s="1"/>
  <c r="BB1160" i="2"/>
  <c r="BJ1159" i="2"/>
  <c r="BI1159" i="2"/>
  <c r="BD1159" i="2" s="1"/>
  <c r="BB1159" i="2"/>
  <c r="BJ1158" i="2"/>
  <c r="BI1158" i="2"/>
  <c r="BD1158" i="2" s="1"/>
  <c r="BB1158" i="2"/>
  <c r="BJ1157" i="2"/>
  <c r="BI1157" i="2"/>
  <c r="BD1157" i="2" s="1"/>
  <c r="BB1157" i="2"/>
  <c r="BJ1156" i="2"/>
  <c r="BI1156" i="2"/>
  <c r="BD1156" i="2" s="1"/>
  <c r="BB1156" i="2"/>
  <c r="BJ1155" i="2"/>
  <c r="BI1155" i="2"/>
  <c r="BD1155" i="2" s="1"/>
  <c r="BB1155" i="2"/>
  <c r="BJ1154" i="2"/>
  <c r="BI1154" i="2"/>
  <c r="BD1154" i="2" s="1"/>
  <c r="BB1154" i="2"/>
  <c r="BJ1153" i="2"/>
  <c r="BI1153" i="2"/>
  <c r="BD1153" i="2" s="1"/>
  <c r="BB1153" i="2"/>
  <c r="BJ1152" i="2"/>
  <c r="BI1152" i="2"/>
  <c r="BD1152" i="2" s="1"/>
  <c r="BB1152" i="2"/>
  <c r="BJ1151" i="2"/>
  <c r="BI1151" i="2"/>
  <c r="BD1151" i="2" s="1"/>
  <c r="BB1151" i="2"/>
  <c r="BJ1150" i="2"/>
  <c r="BI1150" i="2"/>
  <c r="BD1150" i="2" s="1"/>
  <c r="BB1150" i="2"/>
  <c r="BJ1149" i="2"/>
  <c r="BI1149" i="2"/>
  <c r="BD1149" i="2" s="1"/>
  <c r="BB1149" i="2"/>
  <c r="BJ1148" i="2"/>
  <c r="BI1148" i="2"/>
  <c r="BD1148" i="2" s="1"/>
  <c r="BB1148" i="2"/>
  <c r="BJ1147" i="2"/>
  <c r="BI1147" i="2"/>
  <c r="BD1147" i="2" s="1"/>
  <c r="BB1147" i="2"/>
  <c r="BJ1146" i="2"/>
  <c r="BI1146" i="2"/>
  <c r="BD1146" i="2" s="1"/>
  <c r="BB1146" i="2"/>
  <c r="BJ1145" i="2"/>
  <c r="BI1145" i="2"/>
  <c r="BD1145" i="2" s="1"/>
  <c r="BB1145" i="2"/>
  <c r="BJ1144" i="2"/>
  <c r="BI1144" i="2"/>
  <c r="BD1144" i="2" s="1"/>
  <c r="BB1144" i="2"/>
  <c r="BJ1143" i="2"/>
  <c r="BI1143" i="2"/>
  <c r="BD1143" i="2" s="1"/>
  <c r="BB1143" i="2"/>
  <c r="BJ1142" i="2"/>
  <c r="BI1142" i="2"/>
  <c r="BD1142" i="2" s="1"/>
  <c r="BB1142" i="2"/>
  <c r="BJ1141" i="2"/>
  <c r="BI1141" i="2"/>
  <c r="BD1141" i="2" s="1"/>
  <c r="BB1141" i="2"/>
  <c r="BJ1140" i="2"/>
  <c r="BI1140" i="2"/>
  <c r="BD1140" i="2" s="1"/>
  <c r="BB1140" i="2"/>
  <c r="BJ1139" i="2"/>
  <c r="BI1139" i="2"/>
  <c r="BD1139" i="2" s="1"/>
  <c r="BB1139" i="2"/>
  <c r="BJ1138" i="2"/>
  <c r="BI1138" i="2"/>
  <c r="BD1138" i="2" s="1"/>
  <c r="BB1138" i="2"/>
  <c r="BJ1137" i="2"/>
  <c r="BI1137" i="2"/>
  <c r="BD1137" i="2" s="1"/>
  <c r="BB1137" i="2"/>
  <c r="BJ1136" i="2"/>
  <c r="BI1136" i="2"/>
  <c r="BD1136" i="2" s="1"/>
  <c r="BB1136" i="2"/>
  <c r="BJ1135" i="2"/>
  <c r="BI1135" i="2"/>
  <c r="BD1135" i="2" s="1"/>
  <c r="BB1135" i="2"/>
  <c r="BJ1134" i="2"/>
  <c r="BI1134" i="2"/>
  <c r="BD1134" i="2" s="1"/>
  <c r="BB1134" i="2"/>
  <c r="BJ1133" i="2"/>
  <c r="BI1133" i="2"/>
  <c r="BD1133" i="2" s="1"/>
  <c r="BB1133" i="2"/>
  <c r="BJ1132" i="2"/>
  <c r="BI1132" i="2"/>
  <c r="BD1132" i="2" s="1"/>
  <c r="BB1132" i="2"/>
  <c r="BJ1131" i="2"/>
  <c r="BI1131" i="2"/>
  <c r="BD1131" i="2" s="1"/>
  <c r="BB1131" i="2"/>
  <c r="BJ1130" i="2"/>
  <c r="BI1130" i="2"/>
  <c r="BD1130" i="2" s="1"/>
  <c r="BB1130" i="2"/>
  <c r="BJ1129" i="2"/>
  <c r="BI1129" i="2"/>
  <c r="BD1129" i="2" s="1"/>
  <c r="BB1129" i="2"/>
  <c r="BJ1128" i="2"/>
  <c r="BI1128" i="2"/>
  <c r="BD1128" i="2" s="1"/>
  <c r="BB1128" i="2"/>
  <c r="BJ1127" i="2"/>
  <c r="BI1127" i="2"/>
  <c r="BD1127" i="2" s="1"/>
  <c r="BB1127" i="2"/>
  <c r="BJ1126" i="2"/>
  <c r="BI1126" i="2"/>
  <c r="BD1126" i="2" s="1"/>
  <c r="BB1126" i="2"/>
  <c r="BJ1125" i="2"/>
  <c r="BI1125" i="2"/>
  <c r="BD1125" i="2" s="1"/>
  <c r="BB1125" i="2"/>
  <c r="BJ1124" i="2"/>
  <c r="BI1124" i="2"/>
  <c r="BD1124" i="2" s="1"/>
  <c r="BB1124" i="2"/>
  <c r="BJ1123" i="2"/>
  <c r="BI1123" i="2"/>
  <c r="BD1123" i="2" s="1"/>
  <c r="BB1123" i="2"/>
  <c r="BJ1122" i="2"/>
  <c r="BI1122" i="2"/>
  <c r="BD1122" i="2" s="1"/>
  <c r="BB1122" i="2"/>
  <c r="BJ1121" i="2"/>
  <c r="BI1121" i="2"/>
  <c r="BD1121" i="2" s="1"/>
  <c r="BB1121" i="2"/>
  <c r="BJ1120" i="2"/>
  <c r="BI1120" i="2"/>
  <c r="BD1120" i="2" s="1"/>
  <c r="BB1120" i="2"/>
  <c r="BJ1119" i="2"/>
  <c r="BI1119" i="2"/>
  <c r="BD1119" i="2" s="1"/>
  <c r="BB1119" i="2"/>
  <c r="BJ1118" i="2"/>
  <c r="BI1118" i="2"/>
  <c r="BD1118" i="2" s="1"/>
  <c r="BB1118" i="2"/>
  <c r="BJ1117" i="2"/>
  <c r="BI1117" i="2"/>
  <c r="BD1117" i="2" s="1"/>
  <c r="BB1117" i="2"/>
  <c r="BJ1116" i="2"/>
  <c r="BI1116" i="2"/>
  <c r="BD1116" i="2" s="1"/>
  <c r="BB1116" i="2"/>
  <c r="BJ1115" i="2"/>
  <c r="BI1115" i="2"/>
  <c r="BD1115" i="2" s="1"/>
  <c r="BB1115" i="2"/>
  <c r="BJ1114" i="2"/>
  <c r="BI1114" i="2"/>
  <c r="BD1114" i="2" s="1"/>
  <c r="BB1114" i="2"/>
  <c r="BJ1113" i="2"/>
  <c r="BI1113" i="2"/>
  <c r="BD1113" i="2" s="1"/>
  <c r="BB1113" i="2"/>
  <c r="BJ1112" i="2"/>
  <c r="BI1112" i="2"/>
  <c r="BD1112" i="2" s="1"/>
  <c r="BB1112" i="2"/>
  <c r="BJ1111" i="2"/>
  <c r="BI1111" i="2"/>
  <c r="BD1111" i="2" s="1"/>
  <c r="BB1111" i="2"/>
  <c r="BJ1110" i="2"/>
  <c r="BI1110" i="2"/>
  <c r="BD1110" i="2" s="1"/>
  <c r="BB1110" i="2"/>
  <c r="BJ1109" i="2"/>
  <c r="BI1109" i="2"/>
  <c r="BD1109" i="2" s="1"/>
  <c r="BB1109" i="2"/>
  <c r="BJ1108" i="2"/>
  <c r="BI1108" i="2"/>
  <c r="BD1108" i="2" s="1"/>
  <c r="BB1108" i="2"/>
  <c r="BJ1107" i="2"/>
  <c r="BI1107" i="2"/>
  <c r="BD1107" i="2" s="1"/>
  <c r="BB1107" i="2"/>
  <c r="BJ1106" i="2"/>
  <c r="BI1106" i="2"/>
  <c r="BD1106" i="2" s="1"/>
  <c r="BB1106" i="2"/>
  <c r="BJ1105" i="2"/>
  <c r="BI1105" i="2"/>
  <c r="BD1105" i="2" s="1"/>
  <c r="BB1105" i="2"/>
  <c r="BJ1104" i="2"/>
  <c r="BI1104" i="2"/>
  <c r="BD1104" i="2" s="1"/>
  <c r="BB1104" i="2"/>
  <c r="BJ1103" i="2"/>
  <c r="BI1103" i="2"/>
  <c r="BD1103" i="2" s="1"/>
  <c r="BB1103" i="2"/>
  <c r="BJ1102" i="2"/>
  <c r="BI1102" i="2"/>
  <c r="BD1102" i="2" s="1"/>
  <c r="BB1102" i="2"/>
  <c r="BJ1101" i="2"/>
  <c r="BI1101" i="2"/>
  <c r="BD1101" i="2" s="1"/>
  <c r="BB1101" i="2"/>
  <c r="AZ1101" i="2"/>
  <c r="AZ1104" i="2" s="1"/>
  <c r="AZ1107" i="2" s="1"/>
  <c r="AZ1110" i="2" s="1"/>
  <c r="AZ1113" i="2" s="1"/>
  <c r="AZ1116" i="2" s="1"/>
  <c r="AZ1119" i="2" s="1"/>
  <c r="AZ1122" i="2" s="1"/>
  <c r="AZ1125" i="2" s="1"/>
  <c r="AZ1128" i="2" s="1"/>
  <c r="AZ1131" i="2" s="1"/>
  <c r="AZ1134" i="2" s="1"/>
  <c r="AZ1137" i="2" s="1"/>
  <c r="AZ1140" i="2" s="1"/>
  <c r="AZ1143" i="2" s="1"/>
  <c r="AZ1146" i="2" s="1"/>
  <c r="AZ1149" i="2" s="1"/>
  <c r="AZ1152" i="2" s="1"/>
  <c r="AZ1155" i="2" s="1"/>
  <c r="AZ1158" i="2" s="1"/>
  <c r="AZ1161" i="2" s="1"/>
  <c r="AZ1164" i="2" s="1"/>
  <c r="AZ1167" i="2" s="1"/>
  <c r="AZ1170" i="2" s="1"/>
  <c r="AZ1173" i="2" s="1"/>
  <c r="AZ1176" i="2" s="1"/>
  <c r="AZ1179" i="2" s="1"/>
  <c r="AZ1182" i="2" s="1"/>
  <c r="AZ1185" i="2" s="1"/>
  <c r="AZ1188" i="2" s="1"/>
  <c r="AZ1191" i="2" s="1"/>
  <c r="AZ1194" i="2" s="1"/>
  <c r="AZ1197" i="2" s="1"/>
  <c r="AZ1200" i="2" s="1"/>
  <c r="AZ1203" i="2" s="1"/>
  <c r="AZ1206" i="2" s="1"/>
  <c r="AZ1209" i="2" s="1"/>
  <c r="AZ1212" i="2" s="1"/>
  <c r="AZ1215" i="2" s="1"/>
  <c r="AZ1218" i="2" s="1"/>
  <c r="AZ1221" i="2" s="1"/>
  <c r="AZ1224" i="2" s="1"/>
  <c r="AZ1227" i="2" s="1"/>
  <c r="AZ1230" i="2" s="1"/>
  <c r="AZ1233" i="2" s="1"/>
  <c r="AZ1236" i="2" s="1"/>
  <c r="AZ1239" i="2" s="1"/>
  <c r="AZ1242" i="2" s="1"/>
  <c r="AZ1245" i="2" s="1"/>
  <c r="AZ1248" i="2" s="1"/>
  <c r="AZ1251" i="2" s="1"/>
  <c r="AZ1254" i="2" s="1"/>
  <c r="AZ1257" i="2" s="1"/>
  <c r="AZ1260" i="2" s="1"/>
  <c r="AZ1263" i="2" s="1"/>
  <c r="AZ1266" i="2" s="1"/>
  <c r="AZ1269" i="2" s="1"/>
  <c r="AZ1272" i="2" s="1"/>
  <c r="AZ1275" i="2" s="1"/>
  <c r="AZ1278" i="2" s="1"/>
  <c r="AZ1281" i="2" s="1"/>
  <c r="AZ1284" i="2" s="1"/>
  <c r="AZ1287" i="2" s="1"/>
  <c r="AZ1290" i="2" s="1"/>
  <c r="AZ1293" i="2" s="1"/>
  <c r="AZ1296" i="2" s="1"/>
  <c r="AZ1299" i="2" s="1"/>
  <c r="AZ1302" i="2" s="1"/>
  <c r="AZ1305" i="2" s="1"/>
  <c r="AZ1308" i="2" s="1"/>
  <c r="AZ1311" i="2" s="1"/>
  <c r="AZ1314" i="2" s="1"/>
  <c r="AZ1317" i="2" s="1"/>
  <c r="AZ1320" i="2" s="1"/>
  <c r="AZ1323" i="2" s="1"/>
  <c r="AZ1326" i="2" s="1"/>
  <c r="AZ1329" i="2" s="1"/>
  <c r="AZ1332" i="2" s="1"/>
  <c r="AZ1335" i="2" s="1"/>
  <c r="AZ1338" i="2" s="1"/>
  <c r="AZ1341" i="2" s="1"/>
  <c r="AZ1344" i="2" s="1"/>
  <c r="AZ1347" i="2" s="1"/>
  <c r="AZ1350" i="2" s="1"/>
  <c r="AZ1353" i="2" s="1"/>
  <c r="AZ1356" i="2" s="1"/>
  <c r="AZ1359" i="2" s="1"/>
  <c r="AZ1362" i="2" s="1"/>
  <c r="AZ1365" i="2" s="1"/>
  <c r="AZ1368" i="2" s="1"/>
  <c r="AZ1371" i="2" s="1"/>
  <c r="AZ1374" i="2" s="1"/>
  <c r="AZ1377" i="2" s="1"/>
  <c r="AZ1380" i="2" s="1"/>
  <c r="AZ1383" i="2" s="1"/>
  <c r="AZ1386" i="2" s="1"/>
  <c r="AZ1389" i="2" s="1"/>
  <c r="AZ1392" i="2" s="1"/>
  <c r="AZ1395" i="2" s="1"/>
  <c r="AZ1398" i="2" s="1"/>
  <c r="AZ1401" i="2" s="1"/>
  <c r="AZ1404" i="2" s="1"/>
  <c r="AZ1407" i="2" s="1"/>
  <c r="AZ1410" i="2" s="1"/>
  <c r="AZ1413" i="2" s="1"/>
  <c r="AZ1416" i="2" s="1"/>
  <c r="AZ1419" i="2" s="1"/>
  <c r="AZ1422" i="2" s="1"/>
  <c r="AZ1425" i="2" s="1"/>
  <c r="AZ1428" i="2" s="1"/>
  <c r="AZ1431" i="2" s="1"/>
  <c r="AZ1434" i="2" s="1"/>
  <c r="AZ1437" i="2" s="1"/>
  <c r="AZ1440" i="2" s="1"/>
  <c r="AZ1443" i="2" s="1"/>
  <c r="AZ1446" i="2" s="1"/>
  <c r="AZ1449" i="2" s="1"/>
  <c r="AZ1452" i="2" s="1"/>
  <c r="AZ1455" i="2" s="1"/>
  <c r="AZ1458" i="2" s="1"/>
  <c r="AZ1461" i="2" s="1"/>
  <c r="AZ1464" i="2" s="1"/>
  <c r="AZ1467" i="2" s="1"/>
  <c r="AZ1470" i="2" s="1"/>
  <c r="AZ1473" i="2" s="1"/>
  <c r="AZ1476" i="2" s="1"/>
  <c r="AZ1479" i="2" s="1"/>
  <c r="AZ1482" i="2" s="1"/>
  <c r="AZ1485" i="2" s="1"/>
  <c r="AZ1488" i="2" s="1"/>
  <c r="AZ1491" i="2" s="1"/>
  <c r="AZ1494" i="2" s="1"/>
  <c r="AZ1497" i="2" s="1"/>
  <c r="AZ1500" i="2" s="1"/>
  <c r="AZ1503" i="2" s="1"/>
  <c r="BJ1100" i="2"/>
  <c r="BI1100" i="2"/>
  <c r="BD1100" i="2" s="1"/>
  <c r="BB1100" i="2"/>
  <c r="AZ1100" i="2"/>
  <c r="AZ1103" i="2" s="1"/>
  <c r="AZ1106" i="2" s="1"/>
  <c r="AZ1109" i="2" s="1"/>
  <c r="AZ1112" i="2" s="1"/>
  <c r="AZ1115" i="2" s="1"/>
  <c r="AZ1118" i="2" s="1"/>
  <c r="AZ1121" i="2" s="1"/>
  <c r="AZ1124" i="2" s="1"/>
  <c r="AZ1127" i="2" s="1"/>
  <c r="AZ1130" i="2" s="1"/>
  <c r="AZ1133" i="2" s="1"/>
  <c r="AZ1136" i="2" s="1"/>
  <c r="AZ1139" i="2" s="1"/>
  <c r="AZ1142" i="2" s="1"/>
  <c r="AZ1145" i="2" s="1"/>
  <c r="AZ1148" i="2" s="1"/>
  <c r="AZ1151" i="2" s="1"/>
  <c r="AZ1154" i="2" s="1"/>
  <c r="AZ1157" i="2" s="1"/>
  <c r="AZ1160" i="2" s="1"/>
  <c r="AZ1163" i="2" s="1"/>
  <c r="AZ1166" i="2" s="1"/>
  <c r="AZ1169" i="2" s="1"/>
  <c r="AZ1172" i="2" s="1"/>
  <c r="AZ1175" i="2" s="1"/>
  <c r="AZ1178" i="2" s="1"/>
  <c r="AZ1181" i="2" s="1"/>
  <c r="AZ1184" i="2" s="1"/>
  <c r="AZ1187" i="2" s="1"/>
  <c r="AZ1190" i="2" s="1"/>
  <c r="AZ1193" i="2" s="1"/>
  <c r="AZ1196" i="2" s="1"/>
  <c r="AZ1199" i="2" s="1"/>
  <c r="AZ1202" i="2" s="1"/>
  <c r="AZ1205" i="2" s="1"/>
  <c r="AZ1208" i="2" s="1"/>
  <c r="AZ1211" i="2" s="1"/>
  <c r="AZ1214" i="2" s="1"/>
  <c r="AZ1217" i="2" s="1"/>
  <c r="AZ1220" i="2" s="1"/>
  <c r="AZ1223" i="2" s="1"/>
  <c r="AZ1226" i="2" s="1"/>
  <c r="AZ1229" i="2" s="1"/>
  <c r="AZ1232" i="2" s="1"/>
  <c r="AZ1235" i="2" s="1"/>
  <c r="AZ1238" i="2" s="1"/>
  <c r="AZ1241" i="2" s="1"/>
  <c r="AZ1244" i="2" s="1"/>
  <c r="AZ1247" i="2" s="1"/>
  <c r="AZ1250" i="2" s="1"/>
  <c r="AZ1253" i="2" s="1"/>
  <c r="AZ1256" i="2" s="1"/>
  <c r="AZ1259" i="2" s="1"/>
  <c r="AZ1262" i="2" s="1"/>
  <c r="AZ1265" i="2" s="1"/>
  <c r="AZ1268" i="2" s="1"/>
  <c r="AZ1271" i="2" s="1"/>
  <c r="AZ1274" i="2" s="1"/>
  <c r="AZ1277" i="2" s="1"/>
  <c r="AZ1280" i="2" s="1"/>
  <c r="AZ1283" i="2" s="1"/>
  <c r="AZ1286" i="2" s="1"/>
  <c r="AZ1289" i="2" s="1"/>
  <c r="AZ1292" i="2" s="1"/>
  <c r="AZ1295" i="2" s="1"/>
  <c r="AZ1298" i="2" s="1"/>
  <c r="AZ1301" i="2" s="1"/>
  <c r="AZ1304" i="2" s="1"/>
  <c r="AZ1307" i="2" s="1"/>
  <c r="AZ1310" i="2" s="1"/>
  <c r="AZ1313" i="2" s="1"/>
  <c r="AZ1316" i="2" s="1"/>
  <c r="AZ1319" i="2" s="1"/>
  <c r="AZ1322" i="2" s="1"/>
  <c r="AZ1325" i="2" s="1"/>
  <c r="AZ1328" i="2" s="1"/>
  <c r="AZ1331" i="2" s="1"/>
  <c r="AZ1334" i="2" s="1"/>
  <c r="AZ1337" i="2" s="1"/>
  <c r="AZ1340" i="2" s="1"/>
  <c r="AZ1343" i="2" s="1"/>
  <c r="AZ1346" i="2" s="1"/>
  <c r="AZ1349" i="2" s="1"/>
  <c r="AZ1352" i="2" s="1"/>
  <c r="AZ1355" i="2" s="1"/>
  <c r="AZ1358" i="2" s="1"/>
  <c r="AZ1361" i="2" s="1"/>
  <c r="AZ1364" i="2" s="1"/>
  <c r="AZ1367" i="2" s="1"/>
  <c r="AZ1370" i="2" s="1"/>
  <c r="AZ1373" i="2" s="1"/>
  <c r="AZ1376" i="2" s="1"/>
  <c r="AZ1379" i="2" s="1"/>
  <c r="AZ1382" i="2" s="1"/>
  <c r="AZ1385" i="2" s="1"/>
  <c r="AZ1388" i="2" s="1"/>
  <c r="AZ1391" i="2" s="1"/>
  <c r="AZ1394" i="2" s="1"/>
  <c r="AZ1397" i="2" s="1"/>
  <c r="AZ1400" i="2" s="1"/>
  <c r="AZ1403" i="2" s="1"/>
  <c r="AZ1406" i="2" s="1"/>
  <c r="AZ1409" i="2" s="1"/>
  <c r="AZ1412" i="2" s="1"/>
  <c r="AZ1415" i="2" s="1"/>
  <c r="AZ1418" i="2" s="1"/>
  <c r="AZ1421" i="2" s="1"/>
  <c r="AZ1424" i="2" s="1"/>
  <c r="AZ1427" i="2" s="1"/>
  <c r="AZ1430" i="2" s="1"/>
  <c r="AZ1433" i="2" s="1"/>
  <c r="AZ1436" i="2" s="1"/>
  <c r="AZ1439" i="2" s="1"/>
  <c r="AZ1442" i="2" s="1"/>
  <c r="AZ1445" i="2" s="1"/>
  <c r="AZ1448" i="2" s="1"/>
  <c r="AZ1451" i="2" s="1"/>
  <c r="AZ1454" i="2" s="1"/>
  <c r="AZ1457" i="2" s="1"/>
  <c r="AZ1460" i="2" s="1"/>
  <c r="AZ1463" i="2" s="1"/>
  <c r="AZ1466" i="2" s="1"/>
  <c r="AZ1469" i="2" s="1"/>
  <c r="AZ1472" i="2" s="1"/>
  <c r="AZ1475" i="2" s="1"/>
  <c r="AZ1478" i="2" s="1"/>
  <c r="AZ1481" i="2" s="1"/>
  <c r="AZ1484" i="2" s="1"/>
  <c r="AZ1487" i="2" s="1"/>
  <c r="AZ1490" i="2" s="1"/>
  <c r="AZ1493" i="2" s="1"/>
  <c r="AZ1496" i="2" s="1"/>
  <c r="AZ1499" i="2" s="1"/>
  <c r="AZ1502" i="2" s="1"/>
  <c r="BJ1099" i="2"/>
  <c r="BI1099" i="2"/>
  <c r="BD1099" i="2" s="1"/>
  <c r="BB1099" i="2"/>
  <c r="AZ1099" i="2"/>
  <c r="AZ1102" i="2" s="1"/>
  <c r="AZ1105" i="2" s="1"/>
  <c r="AZ1108" i="2" s="1"/>
  <c r="AZ1111" i="2" s="1"/>
  <c r="AZ1114" i="2" s="1"/>
  <c r="AZ1117" i="2" s="1"/>
  <c r="AZ1120" i="2" s="1"/>
  <c r="AZ1123" i="2" s="1"/>
  <c r="AZ1126" i="2" s="1"/>
  <c r="AZ1129" i="2" s="1"/>
  <c r="AZ1132" i="2" s="1"/>
  <c r="AZ1135" i="2" s="1"/>
  <c r="AZ1138" i="2" s="1"/>
  <c r="AZ1141" i="2" s="1"/>
  <c r="AZ1144" i="2" s="1"/>
  <c r="AZ1147" i="2" s="1"/>
  <c r="AZ1150" i="2" s="1"/>
  <c r="AZ1153" i="2" s="1"/>
  <c r="AZ1156" i="2" s="1"/>
  <c r="AZ1159" i="2" s="1"/>
  <c r="AZ1162" i="2" s="1"/>
  <c r="AZ1165" i="2" s="1"/>
  <c r="AZ1168" i="2" s="1"/>
  <c r="AZ1171" i="2" s="1"/>
  <c r="AZ1174" i="2" s="1"/>
  <c r="AZ1177" i="2" s="1"/>
  <c r="AZ1180" i="2" s="1"/>
  <c r="AZ1183" i="2" s="1"/>
  <c r="AZ1186" i="2" s="1"/>
  <c r="AZ1189" i="2" s="1"/>
  <c r="AZ1192" i="2" s="1"/>
  <c r="AZ1195" i="2" s="1"/>
  <c r="AZ1198" i="2" s="1"/>
  <c r="AZ1201" i="2" s="1"/>
  <c r="AZ1204" i="2" s="1"/>
  <c r="AZ1207" i="2" s="1"/>
  <c r="AZ1210" i="2" s="1"/>
  <c r="AZ1213" i="2" s="1"/>
  <c r="AZ1216" i="2" s="1"/>
  <c r="AZ1219" i="2" s="1"/>
  <c r="AZ1222" i="2" s="1"/>
  <c r="AZ1225" i="2" s="1"/>
  <c r="AZ1228" i="2" s="1"/>
  <c r="AZ1231" i="2" s="1"/>
  <c r="AZ1234" i="2" s="1"/>
  <c r="AZ1237" i="2" s="1"/>
  <c r="AZ1240" i="2" s="1"/>
  <c r="AZ1243" i="2" s="1"/>
  <c r="AZ1246" i="2" s="1"/>
  <c r="AZ1249" i="2" s="1"/>
  <c r="AZ1252" i="2" s="1"/>
  <c r="AZ1255" i="2" s="1"/>
  <c r="AZ1258" i="2" s="1"/>
  <c r="AZ1261" i="2" s="1"/>
  <c r="AZ1264" i="2" s="1"/>
  <c r="AZ1267" i="2" s="1"/>
  <c r="AZ1270" i="2" s="1"/>
  <c r="AZ1273" i="2" s="1"/>
  <c r="AZ1276" i="2" s="1"/>
  <c r="AZ1279" i="2" s="1"/>
  <c r="AZ1282" i="2" s="1"/>
  <c r="AZ1285" i="2" s="1"/>
  <c r="AZ1288" i="2" s="1"/>
  <c r="AZ1291" i="2" s="1"/>
  <c r="AZ1294" i="2" s="1"/>
  <c r="AZ1297" i="2" s="1"/>
  <c r="AZ1300" i="2" s="1"/>
  <c r="AZ1303" i="2" s="1"/>
  <c r="AZ1306" i="2" s="1"/>
  <c r="AZ1309" i="2" s="1"/>
  <c r="AZ1312" i="2" s="1"/>
  <c r="AZ1315" i="2" s="1"/>
  <c r="AZ1318" i="2" s="1"/>
  <c r="AZ1321" i="2" s="1"/>
  <c r="AZ1324" i="2" s="1"/>
  <c r="AZ1327" i="2" s="1"/>
  <c r="AZ1330" i="2" s="1"/>
  <c r="AZ1333" i="2" s="1"/>
  <c r="AZ1336" i="2" s="1"/>
  <c r="AZ1339" i="2" s="1"/>
  <c r="AZ1342" i="2" s="1"/>
  <c r="AZ1345" i="2" s="1"/>
  <c r="AZ1348" i="2" s="1"/>
  <c r="AZ1351" i="2" s="1"/>
  <c r="AZ1354" i="2" s="1"/>
  <c r="AZ1357" i="2" s="1"/>
  <c r="AZ1360" i="2" s="1"/>
  <c r="AZ1363" i="2" s="1"/>
  <c r="AZ1366" i="2" s="1"/>
  <c r="AZ1369" i="2" s="1"/>
  <c r="AZ1372" i="2" s="1"/>
  <c r="AZ1375" i="2" s="1"/>
  <c r="AZ1378" i="2" s="1"/>
  <c r="AZ1381" i="2" s="1"/>
  <c r="AZ1384" i="2" s="1"/>
  <c r="AZ1387" i="2" s="1"/>
  <c r="AZ1390" i="2" s="1"/>
  <c r="AZ1393" i="2" s="1"/>
  <c r="AZ1396" i="2" s="1"/>
  <c r="AZ1399" i="2" s="1"/>
  <c r="AZ1402" i="2" s="1"/>
  <c r="AZ1405" i="2" s="1"/>
  <c r="AZ1408" i="2" s="1"/>
  <c r="AZ1411" i="2" s="1"/>
  <c r="AZ1414" i="2" s="1"/>
  <c r="AZ1417" i="2" s="1"/>
  <c r="AZ1420" i="2" s="1"/>
  <c r="AZ1423" i="2" s="1"/>
  <c r="AZ1426" i="2" s="1"/>
  <c r="AZ1429" i="2" s="1"/>
  <c r="AZ1432" i="2" s="1"/>
  <c r="AZ1435" i="2" s="1"/>
  <c r="AZ1438" i="2" s="1"/>
  <c r="AZ1441" i="2" s="1"/>
  <c r="AZ1444" i="2" s="1"/>
  <c r="AZ1447" i="2" s="1"/>
  <c r="AZ1450" i="2" s="1"/>
  <c r="AZ1453" i="2" s="1"/>
  <c r="AZ1456" i="2" s="1"/>
  <c r="AZ1459" i="2" s="1"/>
  <c r="AZ1462" i="2" s="1"/>
  <c r="AZ1465" i="2" s="1"/>
  <c r="AZ1468" i="2" s="1"/>
  <c r="AZ1471" i="2" s="1"/>
  <c r="AZ1474" i="2" s="1"/>
  <c r="AZ1477" i="2" s="1"/>
  <c r="AZ1480" i="2" s="1"/>
  <c r="AZ1483" i="2" s="1"/>
  <c r="AZ1486" i="2" s="1"/>
  <c r="AZ1489" i="2" s="1"/>
  <c r="AZ1492" i="2" s="1"/>
  <c r="AZ1495" i="2" s="1"/>
  <c r="AZ1498" i="2" s="1"/>
  <c r="AZ1501" i="2" s="1"/>
  <c r="BJ1098" i="2"/>
  <c r="BI1098" i="2"/>
  <c r="BD1098" i="2" s="1"/>
  <c r="BB1098" i="2"/>
  <c r="BJ1097" i="2"/>
  <c r="BI1097" i="2"/>
  <c r="BD1097" i="2" s="1"/>
  <c r="BB1097" i="2"/>
  <c r="BJ1096" i="2"/>
  <c r="BI1096" i="2"/>
  <c r="BD1096" i="2" s="1"/>
  <c r="BB1096" i="2"/>
  <c r="BJ1095" i="2"/>
  <c r="BI1095" i="2"/>
  <c r="BD1095" i="2" s="1"/>
  <c r="BC1095" i="2"/>
  <c r="BB1095" i="2"/>
  <c r="BJ1094" i="2"/>
  <c r="BI1094" i="2"/>
  <c r="BD1094" i="2" s="1"/>
  <c r="BC1094" i="2"/>
  <c r="BB1094" i="2"/>
  <c r="BJ1093" i="2"/>
  <c r="BI1093" i="2"/>
  <c r="BD1093" i="2" s="1"/>
  <c r="BC1093" i="2"/>
  <c r="BB1093" i="2"/>
  <c r="BJ1092" i="2"/>
  <c r="BI1092" i="2"/>
  <c r="BD1092" i="2" s="1"/>
  <c r="BC1092" i="2"/>
  <c r="BB1092" i="2"/>
  <c r="BJ1091" i="2"/>
  <c r="BI1091" i="2"/>
  <c r="BD1091" i="2" s="1"/>
  <c r="BC1091" i="2"/>
  <c r="BB1091" i="2"/>
  <c r="BJ1090" i="2"/>
  <c r="BI1090" i="2"/>
  <c r="BD1090" i="2" s="1"/>
  <c r="BC1090" i="2"/>
  <c r="BB1090" i="2"/>
  <c r="BJ1089" i="2"/>
  <c r="BI1089" i="2"/>
  <c r="BD1089" i="2" s="1"/>
  <c r="BC1089" i="2"/>
  <c r="BB1089" i="2"/>
  <c r="BJ1088" i="2"/>
  <c r="BI1088" i="2"/>
  <c r="BD1088" i="2" s="1"/>
  <c r="BC1088" i="2"/>
  <c r="BB1088" i="2"/>
  <c r="BJ1087" i="2"/>
  <c r="BI1087" i="2"/>
  <c r="BD1087" i="2" s="1"/>
  <c r="BC1087" i="2"/>
  <c r="BB1087" i="2"/>
  <c r="BJ1086" i="2"/>
  <c r="BI1086" i="2"/>
  <c r="BD1086" i="2" s="1"/>
  <c r="BC1086" i="2"/>
  <c r="BB1086" i="2"/>
  <c r="BJ1085" i="2"/>
  <c r="BI1085" i="2"/>
  <c r="BD1085" i="2" s="1"/>
  <c r="BC1085" i="2"/>
  <c r="BB1085" i="2"/>
  <c r="BJ1084" i="2"/>
  <c r="BI1084" i="2"/>
  <c r="BD1084" i="2" s="1"/>
  <c r="BC1084" i="2"/>
  <c r="BB1084" i="2"/>
  <c r="BJ1083" i="2"/>
  <c r="BI1083" i="2"/>
  <c r="BD1083" i="2" s="1"/>
  <c r="BC1083" i="2"/>
  <c r="BB1083" i="2"/>
  <c r="BJ1082" i="2"/>
  <c r="BI1082" i="2"/>
  <c r="BD1082" i="2" s="1"/>
  <c r="BC1082" i="2"/>
  <c r="BB1082" i="2"/>
  <c r="BJ1081" i="2"/>
  <c r="BI1081" i="2"/>
  <c r="BD1081" i="2" s="1"/>
  <c r="BC1081" i="2"/>
  <c r="BB1081" i="2"/>
  <c r="BJ1080" i="2"/>
  <c r="BI1080" i="2"/>
  <c r="BD1080" i="2" s="1"/>
  <c r="BC1080" i="2"/>
  <c r="BB1080" i="2"/>
  <c r="BJ1079" i="2"/>
  <c r="BI1079" i="2"/>
  <c r="BD1079" i="2" s="1"/>
  <c r="BC1079" i="2"/>
  <c r="BB1079" i="2"/>
  <c r="BJ1078" i="2"/>
  <c r="BI1078" i="2"/>
  <c r="BD1078" i="2" s="1"/>
  <c r="BC1078" i="2"/>
  <c r="BB1078" i="2"/>
  <c r="BJ1077" i="2"/>
  <c r="BI1077" i="2"/>
  <c r="BD1077" i="2" s="1"/>
  <c r="BC1077" i="2"/>
  <c r="BB1077" i="2"/>
  <c r="BJ1076" i="2"/>
  <c r="BI1076" i="2"/>
  <c r="BD1076" i="2" s="1"/>
  <c r="BC1076" i="2"/>
  <c r="BB1076" i="2"/>
  <c r="BJ1075" i="2"/>
  <c r="BI1075" i="2"/>
  <c r="BD1075" i="2" s="1"/>
  <c r="BC1075" i="2"/>
  <c r="BB1075" i="2"/>
  <c r="BJ1074" i="2"/>
  <c r="BI1074" i="2"/>
  <c r="BD1074" i="2" s="1"/>
  <c r="BC1074" i="2"/>
  <c r="BB1074" i="2"/>
  <c r="BJ1073" i="2"/>
  <c r="BI1073" i="2"/>
  <c r="BD1073" i="2" s="1"/>
  <c r="BC1073" i="2"/>
  <c r="BB1073" i="2"/>
  <c r="BJ1072" i="2"/>
  <c r="BI1072" i="2"/>
  <c r="BD1072" i="2" s="1"/>
  <c r="BC1072" i="2"/>
  <c r="BB1072" i="2"/>
  <c r="BJ1071" i="2"/>
  <c r="BI1071" i="2"/>
  <c r="BD1071" i="2" s="1"/>
  <c r="BC1071" i="2"/>
  <c r="BB1071" i="2"/>
  <c r="BJ1070" i="2"/>
  <c r="BI1070" i="2"/>
  <c r="BD1070" i="2" s="1"/>
  <c r="BC1070" i="2"/>
  <c r="BB1070" i="2"/>
  <c r="BJ1069" i="2"/>
  <c r="BI1069" i="2"/>
  <c r="BD1069" i="2" s="1"/>
  <c r="BC1069" i="2"/>
  <c r="BB1069" i="2"/>
  <c r="BJ1068" i="2"/>
  <c r="BI1068" i="2"/>
  <c r="BD1068" i="2" s="1"/>
  <c r="BC1068" i="2"/>
  <c r="BB1068" i="2"/>
  <c r="BJ1067" i="2"/>
  <c r="BI1067" i="2"/>
  <c r="BD1067" i="2" s="1"/>
  <c r="BC1067" i="2"/>
  <c r="BB1067" i="2"/>
  <c r="BJ1066" i="2"/>
  <c r="BI1066" i="2"/>
  <c r="BD1066" i="2" s="1"/>
  <c r="BC1066" i="2"/>
  <c r="BB1066" i="2"/>
  <c r="BJ1065" i="2"/>
  <c r="BI1065" i="2"/>
  <c r="BD1065" i="2" s="1"/>
  <c r="BC1065" i="2"/>
  <c r="BB1065" i="2"/>
  <c r="BJ1064" i="2"/>
  <c r="BI1064" i="2"/>
  <c r="BD1064" i="2" s="1"/>
  <c r="BC1064" i="2"/>
  <c r="BB1064" i="2"/>
  <c r="BJ1063" i="2"/>
  <c r="BI1063" i="2"/>
  <c r="BD1063" i="2" s="1"/>
  <c r="BC1063" i="2"/>
  <c r="BB1063" i="2"/>
  <c r="BJ1062" i="2"/>
  <c r="BI1062" i="2"/>
  <c r="BD1062" i="2" s="1"/>
  <c r="BC1062" i="2"/>
  <c r="BB1062" i="2"/>
  <c r="BJ1061" i="2"/>
  <c r="BI1061" i="2"/>
  <c r="BD1061" i="2" s="1"/>
  <c r="BC1061" i="2"/>
  <c r="BB1061" i="2"/>
  <c r="BJ1060" i="2"/>
  <c r="BI1060" i="2"/>
  <c r="BD1060" i="2" s="1"/>
  <c r="BC1060" i="2"/>
  <c r="BB1060" i="2"/>
  <c r="BJ1059" i="2"/>
  <c r="BI1059" i="2"/>
  <c r="BD1059" i="2" s="1"/>
  <c r="BC1059" i="2"/>
  <c r="BB1059" i="2"/>
  <c r="BJ1058" i="2"/>
  <c r="BI1058" i="2"/>
  <c r="BD1058" i="2" s="1"/>
  <c r="BC1058" i="2"/>
  <c r="BB1058" i="2"/>
  <c r="BJ1057" i="2"/>
  <c r="BI1057" i="2"/>
  <c r="BD1057" i="2" s="1"/>
  <c r="BC1057" i="2"/>
  <c r="BB1057" i="2"/>
  <c r="BJ1056" i="2"/>
  <c r="BI1056" i="2"/>
  <c r="BD1056" i="2" s="1"/>
  <c r="BC1056" i="2"/>
  <c r="BB1056" i="2"/>
  <c r="BJ1055" i="2"/>
  <c r="BI1055" i="2"/>
  <c r="BD1055" i="2" s="1"/>
  <c r="BC1055" i="2"/>
  <c r="BB1055" i="2"/>
  <c r="BJ1054" i="2"/>
  <c r="BI1054" i="2"/>
  <c r="BD1054" i="2" s="1"/>
  <c r="BC1054" i="2"/>
  <c r="BB1054" i="2"/>
  <c r="BJ1053" i="2"/>
  <c r="BI1053" i="2"/>
  <c r="BD1053" i="2" s="1"/>
  <c r="BC1053" i="2"/>
  <c r="BB1053" i="2"/>
  <c r="BJ1052" i="2"/>
  <c r="BI1052" i="2"/>
  <c r="BD1052" i="2" s="1"/>
  <c r="BC1052" i="2"/>
  <c r="BB1052" i="2"/>
  <c r="BJ1051" i="2"/>
  <c r="BI1051" i="2"/>
  <c r="BD1051" i="2" s="1"/>
  <c r="BC1051" i="2"/>
  <c r="BB1051" i="2"/>
  <c r="BJ1050" i="2"/>
  <c r="BI1050" i="2"/>
  <c r="BD1050" i="2" s="1"/>
  <c r="BC1050" i="2"/>
  <c r="BB1050" i="2"/>
  <c r="BJ1049" i="2"/>
  <c r="BI1049" i="2"/>
  <c r="BD1049" i="2" s="1"/>
  <c r="BC1049" i="2"/>
  <c r="BB1049" i="2"/>
  <c r="BJ1048" i="2"/>
  <c r="BI1048" i="2"/>
  <c r="BD1048" i="2" s="1"/>
  <c r="BC1048" i="2"/>
  <c r="BB1048" i="2"/>
  <c r="BJ1047" i="2"/>
  <c r="BI1047" i="2"/>
  <c r="BD1047" i="2" s="1"/>
  <c r="BC1047" i="2"/>
  <c r="BB1047" i="2"/>
  <c r="BJ1046" i="2"/>
  <c r="BI1046" i="2"/>
  <c r="BD1046" i="2" s="1"/>
  <c r="BC1046" i="2"/>
  <c r="BB1046" i="2"/>
  <c r="BJ1045" i="2"/>
  <c r="BI1045" i="2"/>
  <c r="BD1045" i="2" s="1"/>
  <c r="BC1045" i="2"/>
  <c r="BB1045" i="2"/>
  <c r="BJ1044" i="2"/>
  <c r="BI1044" i="2"/>
  <c r="BD1044" i="2" s="1"/>
  <c r="BC1044" i="2"/>
  <c r="BB1044" i="2"/>
  <c r="BJ1043" i="2"/>
  <c r="BI1043" i="2"/>
  <c r="BD1043" i="2" s="1"/>
  <c r="BC1043" i="2"/>
  <c r="BB1043" i="2"/>
  <c r="BJ1042" i="2"/>
  <c r="BI1042" i="2"/>
  <c r="BD1042" i="2" s="1"/>
  <c r="BC1042" i="2"/>
  <c r="BB1042" i="2"/>
  <c r="BJ1041" i="2"/>
  <c r="BI1041" i="2"/>
  <c r="BD1041" i="2" s="1"/>
  <c r="BC1041" i="2"/>
  <c r="BB1041" i="2"/>
  <c r="BJ1040" i="2"/>
  <c r="BI1040" i="2"/>
  <c r="BD1040" i="2" s="1"/>
  <c r="BC1040" i="2"/>
  <c r="BB1040" i="2"/>
  <c r="BJ1039" i="2"/>
  <c r="BI1039" i="2"/>
  <c r="BD1039" i="2" s="1"/>
  <c r="BC1039" i="2"/>
  <c r="BB1039" i="2"/>
  <c r="BJ1038" i="2"/>
  <c r="BI1038" i="2"/>
  <c r="BD1038" i="2" s="1"/>
  <c r="BC1038" i="2"/>
  <c r="BB1038" i="2"/>
  <c r="BJ1037" i="2"/>
  <c r="BI1037" i="2"/>
  <c r="BD1037" i="2" s="1"/>
  <c r="BC1037" i="2"/>
  <c r="BB1037" i="2"/>
  <c r="BJ1036" i="2"/>
  <c r="BI1036" i="2"/>
  <c r="BD1036" i="2" s="1"/>
  <c r="BC1036" i="2"/>
  <c r="BB1036" i="2"/>
  <c r="BJ1035" i="2"/>
  <c r="BI1035" i="2"/>
  <c r="BD1035" i="2" s="1"/>
  <c r="BC1035" i="2"/>
  <c r="BB1035" i="2"/>
  <c r="BJ1034" i="2"/>
  <c r="BI1034" i="2"/>
  <c r="BD1034" i="2" s="1"/>
  <c r="BC1034" i="2"/>
  <c r="BB1034" i="2"/>
  <c r="BJ1033" i="2"/>
  <c r="BI1033" i="2"/>
  <c r="BD1033" i="2" s="1"/>
  <c r="BC1033" i="2"/>
  <c r="BB1033" i="2"/>
  <c r="BJ1032" i="2"/>
  <c r="BI1032" i="2"/>
  <c r="BD1032" i="2" s="1"/>
  <c r="BC1032" i="2"/>
  <c r="BB1032" i="2"/>
  <c r="BJ1031" i="2"/>
  <c r="BI1031" i="2"/>
  <c r="BD1031" i="2" s="1"/>
  <c r="BC1031" i="2"/>
  <c r="BB1031" i="2"/>
  <c r="BJ1030" i="2"/>
  <c r="BI1030" i="2"/>
  <c r="BD1030" i="2" s="1"/>
  <c r="BC1030" i="2"/>
  <c r="BB1030" i="2"/>
  <c r="BJ1029" i="2"/>
  <c r="BI1029" i="2"/>
  <c r="BD1029" i="2" s="1"/>
  <c r="BC1029" i="2"/>
  <c r="BB1029" i="2"/>
  <c r="BJ1028" i="2"/>
  <c r="BI1028" i="2"/>
  <c r="BD1028" i="2" s="1"/>
  <c r="BC1028" i="2"/>
  <c r="BB1028" i="2"/>
  <c r="BJ1027" i="2"/>
  <c r="BI1027" i="2"/>
  <c r="BD1027" i="2" s="1"/>
  <c r="BC1027" i="2"/>
  <c r="BB1027" i="2"/>
  <c r="BJ1026" i="2"/>
  <c r="BI1026" i="2"/>
  <c r="BD1026" i="2" s="1"/>
  <c r="BC1026" i="2"/>
  <c r="BB1026" i="2"/>
  <c r="BJ1025" i="2"/>
  <c r="BI1025" i="2"/>
  <c r="BD1025" i="2" s="1"/>
  <c r="BC1025" i="2"/>
  <c r="BB1025" i="2"/>
  <c r="BJ1024" i="2"/>
  <c r="BI1024" i="2"/>
  <c r="BD1024" i="2" s="1"/>
  <c r="BC1024" i="2"/>
  <c r="BB1024" i="2"/>
  <c r="BJ1023" i="2"/>
  <c r="BI1023" i="2"/>
  <c r="BD1023" i="2" s="1"/>
  <c r="BC1023" i="2"/>
  <c r="BB1023" i="2"/>
  <c r="BJ1022" i="2"/>
  <c r="BI1022" i="2"/>
  <c r="BD1022" i="2" s="1"/>
  <c r="BC1022" i="2"/>
  <c r="BB1022" i="2"/>
  <c r="BJ1021" i="2"/>
  <c r="BI1021" i="2"/>
  <c r="BD1021" i="2" s="1"/>
  <c r="BC1021" i="2"/>
  <c r="BB1021" i="2"/>
  <c r="BJ1020" i="2"/>
  <c r="BI1020" i="2"/>
  <c r="BD1020" i="2" s="1"/>
  <c r="BC1020" i="2"/>
  <c r="BB1020" i="2"/>
  <c r="BJ1019" i="2"/>
  <c r="BI1019" i="2"/>
  <c r="BD1019" i="2" s="1"/>
  <c r="BC1019" i="2"/>
  <c r="BB1019" i="2"/>
  <c r="BJ1018" i="2"/>
  <c r="BI1018" i="2"/>
  <c r="BD1018" i="2" s="1"/>
  <c r="BC1018" i="2"/>
  <c r="BB1018" i="2"/>
  <c r="BJ1017" i="2"/>
  <c r="BI1017" i="2"/>
  <c r="BD1017" i="2" s="1"/>
  <c r="BC1017" i="2"/>
  <c r="BB1017" i="2"/>
  <c r="BJ1016" i="2"/>
  <c r="BI1016" i="2"/>
  <c r="BD1016" i="2" s="1"/>
  <c r="BC1016" i="2"/>
  <c r="BB1016" i="2"/>
  <c r="BJ1015" i="2"/>
  <c r="BI1015" i="2"/>
  <c r="BD1015" i="2" s="1"/>
  <c r="BC1015" i="2"/>
  <c r="BB1015" i="2"/>
  <c r="BJ1014" i="2"/>
  <c r="BI1014" i="2"/>
  <c r="BD1014" i="2" s="1"/>
  <c r="BC1014" i="2"/>
  <c r="BB1014" i="2"/>
  <c r="BJ1013" i="2"/>
  <c r="BI1013" i="2"/>
  <c r="BD1013" i="2" s="1"/>
  <c r="BC1013" i="2"/>
  <c r="BB1013" i="2"/>
  <c r="BJ1012" i="2"/>
  <c r="BI1012" i="2"/>
  <c r="BD1012" i="2" s="1"/>
  <c r="BC1012" i="2"/>
  <c r="BB1012" i="2"/>
  <c r="BJ1011" i="2"/>
  <c r="BI1011" i="2"/>
  <c r="BD1011" i="2" s="1"/>
  <c r="BC1011" i="2"/>
  <c r="BB1011" i="2"/>
  <c r="BJ1010" i="2"/>
  <c r="BI1010" i="2"/>
  <c r="BD1010" i="2" s="1"/>
  <c r="BC1010" i="2"/>
  <c r="BB1010" i="2"/>
  <c r="BJ1009" i="2"/>
  <c r="BI1009" i="2"/>
  <c r="BD1009" i="2" s="1"/>
  <c r="BC1009" i="2"/>
  <c r="BB1009" i="2"/>
  <c r="BJ1008" i="2"/>
  <c r="BI1008" i="2"/>
  <c r="BD1008" i="2" s="1"/>
  <c r="BC1008" i="2"/>
  <c r="BB1008" i="2"/>
  <c r="BJ1007" i="2"/>
  <c r="BI1007" i="2"/>
  <c r="BD1007" i="2" s="1"/>
  <c r="BC1007" i="2"/>
  <c r="BB1007" i="2"/>
  <c r="BJ1006" i="2"/>
  <c r="BI1006" i="2"/>
  <c r="BD1006" i="2" s="1"/>
  <c r="BC1006" i="2"/>
  <c r="BB1006" i="2"/>
  <c r="BJ1005" i="2"/>
  <c r="BI1005" i="2"/>
  <c r="BD1005" i="2" s="1"/>
  <c r="BC1005" i="2"/>
  <c r="BB1005" i="2"/>
  <c r="BJ1004" i="2"/>
  <c r="BI1004" i="2"/>
  <c r="BD1004" i="2" s="1"/>
  <c r="BC1004" i="2"/>
  <c r="BB1004" i="2"/>
  <c r="BJ1003" i="2"/>
  <c r="BI1003" i="2"/>
  <c r="BD1003" i="2" s="1"/>
  <c r="BC1003" i="2"/>
  <c r="BB1003" i="2"/>
  <c r="BJ1002" i="2"/>
  <c r="BI1002" i="2"/>
  <c r="BD1002" i="2" s="1"/>
  <c r="BC1002" i="2"/>
  <c r="BB1002" i="2"/>
  <c r="BJ1001" i="2"/>
  <c r="BI1001" i="2"/>
  <c r="BD1001" i="2" s="1"/>
  <c r="BC1001" i="2"/>
  <c r="BB1001" i="2"/>
  <c r="BJ1000" i="2"/>
  <c r="BI1000" i="2"/>
  <c r="BD1000" i="2" s="1"/>
  <c r="BC1000" i="2"/>
  <c r="BB1000" i="2"/>
  <c r="BJ999" i="2"/>
  <c r="BI999" i="2"/>
  <c r="BD999" i="2" s="1"/>
  <c r="BC999" i="2"/>
  <c r="BB999" i="2"/>
  <c r="BJ998" i="2"/>
  <c r="BI998" i="2"/>
  <c r="BD998" i="2" s="1"/>
  <c r="BC998" i="2"/>
  <c r="BB998" i="2"/>
  <c r="BJ997" i="2"/>
  <c r="BI997" i="2"/>
  <c r="BD997" i="2" s="1"/>
  <c r="BC997" i="2"/>
  <c r="BB997" i="2"/>
  <c r="BJ996" i="2"/>
  <c r="BI996" i="2"/>
  <c r="BD996" i="2" s="1"/>
  <c r="BC996" i="2"/>
  <c r="BB996" i="2"/>
  <c r="BJ995" i="2"/>
  <c r="BI995" i="2"/>
  <c r="BD995" i="2" s="1"/>
  <c r="BC995" i="2"/>
  <c r="BB995" i="2"/>
  <c r="BJ994" i="2"/>
  <c r="BI994" i="2"/>
  <c r="BD994" i="2" s="1"/>
  <c r="BC994" i="2"/>
  <c r="BB994" i="2"/>
  <c r="BJ993" i="2"/>
  <c r="BI993" i="2"/>
  <c r="BD993" i="2" s="1"/>
  <c r="BC993" i="2"/>
  <c r="BB993" i="2"/>
  <c r="BJ992" i="2"/>
  <c r="BI992" i="2"/>
  <c r="BD992" i="2" s="1"/>
  <c r="BC992" i="2"/>
  <c r="BB992" i="2"/>
  <c r="BJ991" i="2"/>
  <c r="BI991" i="2"/>
  <c r="BD991" i="2" s="1"/>
  <c r="BC991" i="2"/>
  <c r="BB991" i="2"/>
  <c r="BJ990" i="2"/>
  <c r="BI990" i="2"/>
  <c r="BD990" i="2" s="1"/>
  <c r="BC990" i="2"/>
  <c r="BB990" i="2"/>
  <c r="BJ989" i="2"/>
  <c r="BI989" i="2"/>
  <c r="BD989" i="2" s="1"/>
  <c r="BC989" i="2"/>
  <c r="BB989" i="2"/>
  <c r="BJ988" i="2"/>
  <c r="BI988" i="2"/>
  <c r="BD988" i="2" s="1"/>
  <c r="BC988" i="2"/>
  <c r="BB988" i="2"/>
  <c r="BJ987" i="2"/>
  <c r="BI987" i="2"/>
  <c r="BD987" i="2" s="1"/>
  <c r="BC987" i="2"/>
  <c r="BB987" i="2"/>
  <c r="BJ986" i="2"/>
  <c r="BI986" i="2"/>
  <c r="BD986" i="2" s="1"/>
  <c r="BC986" i="2"/>
  <c r="BB986" i="2"/>
  <c r="BJ985" i="2"/>
  <c r="BI985" i="2"/>
  <c r="BD985" i="2" s="1"/>
  <c r="BC985" i="2"/>
  <c r="BB985" i="2"/>
  <c r="BJ984" i="2"/>
  <c r="BI984" i="2"/>
  <c r="BD984" i="2" s="1"/>
  <c r="BC984" i="2"/>
  <c r="BB984" i="2"/>
  <c r="BJ983" i="2"/>
  <c r="BI983" i="2"/>
  <c r="BD983" i="2" s="1"/>
  <c r="BC983" i="2"/>
  <c r="BB983" i="2"/>
  <c r="BJ982" i="2"/>
  <c r="BI982" i="2"/>
  <c r="BD982" i="2" s="1"/>
  <c r="BC982" i="2"/>
  <c r="BB982" i="2"/>
  <c r="BJ981" i="2"/>
  <c r="BI981" i="2"/>
  <c r="BD981" i="2" s="1"/>
  <c r="BC981" i="2"/>
  <c r="BB981" i="2"/>
  <c r="BJ980" i="2"/>
  <c r="BI980" i="2"/>
  <c r="BD980" i="2" s="1"/>
  <c r="BC980" i="2"/>
  <c r="BB980" i="2"/>
  <c r="BJ979" i="2"/>
  <c r="BI979" i="2"/>
  <c r="BD979" i="2" s="1"/>
  <c r="BC979" i="2"/>
  <c r="BB979" i="2"/>
  <c r="BJ978" i="2"/>
  <c r="BI978" i="2"/>
  <c r="BD978" i="2" s="1"/>
  <c r="BC978" i="2"/>
  <c r="BB978" i="2"/>
  <c r="BJ977" i="2"/>
  <c r="BI977" i="2"/>
  <c r="BD977" i="2" s="1"/>
  <c r="BC977" i="2"/>
  <c r="BB977" i="2"/>
  <c r="BJ976" i="2"/>
  <c r="BI976" i="2"/>
  <c r="BD976" i="2" s="1"/>
  <c r="BC976" i="2"/>
  <c r="BB976" i="2"/>
  <c r="BJ975" i="2"/>
  <c r="BI975" i="2"/>
  <c r="BD975" i="2" s="1"/>
  <c r="BC975" i="2"/>
  <c r="BB975" i="2"/>
  <c r="BJ974" i="2"/>
  <c r="BI974" i="2"/>
  <c r="BD974" i="2" s="1"/>
  <c r="BC974" i="2"/>
  <c r="BB974" i="2"/>
  <c r="BJ973" i="2"/>
  <c r="BI973" i="2"/>
  <c r="BD973" i="2" s="1"/>
  <c r="BC973" i="2"/>
  <c r="BB973" i="2"/>
  <c r="BJ972" i="2"/>
  <c r="BI972" i="2"/>
  <c r="BD972" i="2" s="1"/>
  <c r="BC972" i="2"/>
  <c r="BB972" i="2"/>
  <c r="BJ971" i="2"/>
  <c r="BI971" i="2"/>
  <c r="BD971" i="2" s="1"/>
  <c r="BC971" i="2"/>
  <c r="BB971" i="2"/>
  <c r="BJ970" i="2"/>
  <c r="BI970" i="2"/>
  <c r="BD970" i="2" s="1"/>
  <c r="BC970" i="2"/>
  <c r="BB970" i="2"/>
  <c r="BJ969" i="2"/>
  <c r="BI969" i="2"/>
  <c r="BD969" i="2" s="1"/>
  <c r="BC969" i="2"/>
  <c r="BB969" i="2"/>
  <c r="BJ968" i="2"/>
  <c r="BI968" i="2"/>
  <c r="BD968" i="2" s="1"/>
  <c r="BC968" i="2"/>
  <c r="BB968" i="2"/>
  <c r="BJ967" i="2"/>
  <c r="BI967" i="2"/>
  <c r="BD967" i="2" s="1"/>
  <c r="BC967" i="2"/>
  <c r="BB967" i="2"/>
  <c r="BJ966" i="2"/>
  <c r="BI966" i="2"/>
  <c r="BD966" i="2" s="1"/>
  <c r="BC966" i="2"/>
  <c r="BB966" i="2"/>
  <c r="BJ965" i="2"/>
  <c r="BI965" i="2"/>
  <c r="BD965" i="2" s="1"/>
  <c r="BC965" i="2"/>
  <c r="BB965" i="2"/>
  <c r="BJ964" i="2"/>
  <c r="BI964" i="2"/>
  <c r="BD964" i="2" s="1"/>
  <c r="BC964" i="2"/>
  <c r="BB964" i="2"/>
  <c r="BJ963" i="2"/>
  <c r="BI963" i="2"/>
  <c r="BD963" i="2" s="1"/>
  <c r="BC963" i="2"/>
  <c r="BB963" i="2"/>
  <c r="BJ962" i="2"/>
  <c r="BI962" i="2"/>
  <c r="BD962" i="2" s="1"/>
  <c r="BC962" i="2"/>
  <c r="BB962" i="2"/>
  <c r="BJ961" i="2"/>
  <c r="BI961" i="2"/>
  <c r="BD961" i="2" s="1"/>
  <c r="BC961" i="2"/>
  <c r="BB961" i="2"/>
  <c r="BJ960" i="2"/>
  <c r="BI960" i="2"/>
  <c r="BD960" i="2" s="1"/>
  <c r="BC960" i="2"/>
  <c r="BB960" i="2"/>
  <c r="BJ959" i="2"/>
  <c r="BI959" i="2"/>
  <c r="BD959" i="2" s="1"/>
  <c r="BC959" i="2"/>
  <c r="BB959" i="2"/>
  <c r="BJ958" i="2"/>
  <c r="BI958" i="2"/>
  <c r="BD958" i="2" s="1"/>
  <c r="BC958" i="2"/>
  <c r="BB958" i="2"/>
  <c r="BJ957" i="2"/>
  <c r="BI957" i="2"/>
  <c r="BD957" i="2" s="1"/>
  <c r="BC957" i="2"/>
  <c r="BB957" i="2"/>
  <c r="BJ956" i="2"/>
  <c r="BI956" i="2"/>
  <c r="BD956" i="2" s="1"/>
  <c r="BC956" i="2"/>
  <c r="BB956" i="2"/>
  <c r="BJ955" i="2"/>
  <c r="BI955" i="2"/>
  <c r="BD955" i="2" s="1"/>
  <c r="BC955" i="2"/>
  <c r="BB955" i="2"/>
  <c r="BJ954" i="2"/>
  <c r="BI954" i="2"/>
  <c r="BD954" i="2" s="1"/>
  <c r="BC954" i="2"/>
  <c r="BB954" i="2"/>
  <c r="BJ953" i="2"/>
  <c r="BI953" i="2"/>
  <c r="BD953" i="2" s="1"/>
  <c r="BC953" i="2"/>
  <c r="BB953" i="2"/>
  <c r="BJ952" i="2"/>
  <c r="BI952" i="2"/>
  <c r="BD952" i="2" s="1"/>
  <c r="BC952" i="2"/>
  <c r="BB952" i="2"/>
  <c r="BJ951" i="2"/>
  <c r="BI951" i="2"/>
  <c r="BD951" i="2" s="1"/>
  <c r="BC951" i="2"/>
  <c r="BB951" i="2"/>
  <c r="BJ950" i="2"/>
  <c r="BI950" i="2"/>
  <c r="BD950" i="2" s="1"/>
  <c r="BC950" i="2"/>
  <c r="BB950" i="2"/>
  <c r="BJ949" i="2"/>
  <c r="BI949" i="2"/>
  <c r="BD949" i="2" s="1"/>
  <c r="BC949" i="2"/>
  <c r="BB949" i="2"/>
  <c r="BJ948" i="2"/>
  <c r="BI948" i="2"/>
  <c r="BD948" i="2" s="1"/>
  <c r="BC948" i="2"/>
  <c r="BB948" i="2"/>
  <c r="BJ947" i="2"/>
  <c r="BI947" i="2"/>
  <c r="BD947" i="2" s="1"/>
  <c r="BC947" i="2"/>
  <c r="BB947" i="2"/>
  <c r="BJ946" i="2"/>
  <c r="BI946" i="2"/>
  <c r="BD946" i="2" s="1"/>
  <c r="BC946" i="2"/>
  <c r="BB946" i="2"/>
  <c r="BJ945" i="2"/>
  <c r="BI945" i="2"/>
  <c r="BD945" i="2" s="1"/>
  <c r="BC945" i="2"/>
  <c r="BB945" i="2"/>
  <c r="BJ944" i="2"/>
  <c r="BI944" i="2"/>
  <c r="BD944" i="2" s="1"/>
  <c r="BC944" i="2"/>
  <c r="BB944" i="2"/>
  <c r="BJ943" i="2"/>
  <c r="BI943" i="2"/>
  <c r="BD943" i="2" s="1"/>
  <c r="BC943" i="2"/>
  <c r="BB943" i="2"/>
  <c r="BJ942" i="2"/>
  <c r="BI942" i="2"/>
  <c r="BD942" i="2" s="1"/>
  <c r="BC942" i="2"/>
  <c r="BB942" i="2"/>
  <c r="BJ941" i="2"/>
  <c r="BI941" i="2"/>
  <c r="BD941" i="2" s="1"/>
  <c r="BC941" i="2"/>
  <c r="BB941" i="2"/>
  <c r="BJ940" i="2"/>
  <c r="BI940" i="2"/>
  <c r="BD940" i="2" s="1"/>
  <c r="BC940" i="2"/>
  <c r="BB940" i="2"/>
  <c r="BJ939" i="2"/>
  <c r="BI939" i="2"/>
  <c r="BD939" i="2" s="1"/>
  <c r="BC939" i="2"/>
  <c r="BB939" i="2"/>
  <c r="BJ938" i="2"/>
  <c r="BI938" i="2"/>
  <c r="BD938" i="2" s="1"/>
  <c r="BC938" i="2"/>
  <c r="BB938" i="2"/>
  <c r="BJ937" i="2"/>
  <c r="BI937" i="2"/>
  <c r="BD937" i="2" s="1"/>
  <c r="BC937" i="2"/>
  <c r="BB937" i="2"/>
  <c r="BJ936" i="2"/>
  <c r="BI936" i="2"/>
  <c r="BD936" i="2" s="1"/>
  <c r="BC936" i="2"/>
  <c r="BB936" i="2"/>
  <c r="BJ935" i="2"/>
  <c r="BI935" i="2"/>
  <c r="BD935" i="2" s="1"/>
  <c r="BC935" i="2"/>
  <c r="BB935" i="2"/>
  <c r="BJ934" i="2"/>
  <c r="BI934" i="2"/>
  <c r="BD934" i="2" s="1"/>
  <c r="BC934" i="2"/>
  <c r="BB934" i="2"/>
  <c r="BJ933" i="2"/>
  <c r="BI933" i="2"/>
  <c r="BD933" i="2" s="1"/>
  <c r="BC933" i="2"/>
  <c r="BB933" i="2"/>
  <c r="BJ932" i="2"/>
  <c r="BI932" i="2"/>
  <c r="BD932" i="2" s="1"/>
  <c r="BC932" i="2"/>
  <c r="BB932" i="2"/>
  <c r="BJ931" i="2"/>
  <c r="BI931" i="2"/>
  <c r="BD931" i="2" s="1"/>
  <c r="BC931" i="2"/>
  <c r="BB931" i="2"/>
  <c r="BJ930" i="2"/>
  <c r="BI930" i="2"/>
  <c r="BD930" i="2" s="1"/>
  <c r="BC930" i="2"/>
  <c r="BB930" i="2"/>
  <c r="BJ929" i="2"/>
  <c r="BI929" i="2"/>
  <c r="BD929" i="2" s="1"/>
  <c r="BC929" i="2"/>
  <c r="BB929" i="2"/>
  <c r="BJ928" i="2"/>
  <c r="BI928" i="2"/>
  <c r="BD928" i="2" s="1"/>
  <c r="BC928" i="2"/>
  <c r="BB928" i="2"/>
  <c r="BJ927" i="2"/>
  <c r="BI927" i="2"/>
  <c r="BD927" i="2" s="1"/>
  <c r="BC927" i="2"/>
  <c r="BB927" i="2"/>
  <c r="BJ926" i="2"/>
  <c r="BI926" i="2"/>
  <c r="BD926" i="2" s="1"/>
  <c r="BC926" i="2"/>
  <c r="BB926" i="2"/>
  <c r="BJ925" i="2"/>
  <c r="BI925" i="2"/>
  <c r="BD925" i="2" s="1"/>
  <c r="BC925" i="2"/>
  <c r="BB925" i="2"/>
  <c r="BJ924" i="2"/>
  <c r="BI924" i="2"/>
  <c r="BD924" i="2" s="1"/>
  <c r="BC924" i="2"/>
  <c r="BB924" i="2"/>
  <c r="BJ923" i="2"/>
  <c r="BI923" i="2"/>
  <c r="BD923" i="2" s="1"/>
  <c r="BC923" i="2"/>
  <c r="BB923" i="2"/>
  <c r="BJ922" i="2"/>
  <c r="BI922" i="2"/>
  <c r="BD922" i="2" s="1"/>
  <c r="BC922" i="2"/>
  <c r="BB922" i="2"/>
  <c r="BJ921" i="2"/>
  <c r="BI921" i="2"/>
  <c r="BD921" i="2" s="1"/>
  <c r="BC921" i="2"/>
  <c r="BB921" i="2"/>
  <c r="BJ920" i="2"/>
  <c r="BI920" i="2"/>
  <c r="BD920" i="2" s="1"/>
  <c r="BC920" i="2"/>
  <c r="BB920" i="2"/>
  <c r="BJ919" i="2"/>
  <c r="BI919" i="2"/>
  <c r="BD919" i="2" s="1"/>
  <c r="BC919" i="2"/>
  <c r="BB919" i="2"/>
  <c r="BJ918" i="2"/>
  <c r="BI918" i="2"/>
  <c r="BD918" i="2" s="1"/>
  <c r="BC918" i="2"/>
  <c r="BB918" i="2"/>
  <c r="BJ917" i="2"/>
  <c r="BI917" i="2"/>
  <c r="BD917" i="2" s="1"/>
  <c r="BC917" i="2"/>
  <c r="BB917" i="2"/>
  <c r="BJ916" i="2"/>
  <c r="BI916" i="2"/>
  <c r="BD916" i="2" s="1"/>
  <c r="BC916" i="2"/>
  <c r="BB916" i="2"/>
  <c r="BJ915" i="2"/>
  <c r="BI915" i="2"/>
  <c r="BD915" i="2" s="1"/>
  <c r="BC915" i="2"/>
  <c r="BB915" i="2"/>
  <c r="BJ914" i="2"/>
  <c r="BI914" i="2"/>
  <c r="BD914" i="2" s="1"/>
  <c r="BC914" i="2"/>
  <c r="BB914" i="2"/>
  <c r="BJ913" i="2"/>
  <c r="BI913" i="2"/>
  <c r="BD913" i="2" s="1"/>
  <c r="BC913" i="2"/>
  <c r="BB913" i="2"/>
  <c r="BJ912" i="2"/>
  <c r="BI912" i="2"/>
  <c r="BD912" i="2" s="1"/>
  <c r="BC912" i="2"/>
  <c r="BB912" i="2"/>
  <c r="BJ911" i="2"/>
  <c r="BI911" i="2"/>
  <c r="BD911" i="2" s="1"/>
  <c r="BC911" i="2"/>
  <c r="BB911" i="2"/>
  <c r="BJ910" i="2"/>
  <c r="BI910" i="2"/>
  <c r="BD910" i="2" s="1"/>
  <c r="BC910" i="2"/>
  <c r="BB910" i="2"/>
  <c r="BJ909" i="2"/>
  <c r="BI909" i="2"/>
  <c r="BD909" i="2" s="1"/>
  <c r="BC909" i="2"/>
  <c r="BB909" i="2"/>
  <c r="BJ908" i="2"/>
  <c r="BI908" i="2"/>
  <c r="BD908" i="2" s="1"/>
  <c r="BC908" i="2"/>
  <c r="BB908" i="2"/>
  <c r="BJ907" i="2"/>
  <c r="BI907" i="2"/>
  <c r="BD907" i="2" s="1"/>
  <c r="BC907" i="2"/>
  <c r="BB907" i="2"/>
  <c r="BJ906" i="2"/>
  <c r="BI906" i="2"/>
  <c r="BD906" i="2" s="1"/>
  <c r="BC906" i="2"/>
  <c r="BB906" i="2"/>
  <c r="BJ905" i="2"/>
  <c r="BI905" i="2"/>
  <c r="BD905" i="2" s="1"/>
  <c r="BC905" i="2"/>
  <c r="BB905" i="2"/>
  <c r="BJ904" i="2"/>
  <c r="BI904" i="2"/>
  <c r="BD904" i="2" s="1"/>
  <c r="BC904" i="2"/>
  <c r="BB904" i="2"/>
  <c r="BJ903" i="2"/>
  <c r="BI903" i="2"/>
  <c r="BD903" i="2" s="1"/>
  <c r="BC903" i="2"/>
  <c r="BB903" i="2"/>
  <c r="BJ902" i="2"/>
  <c r="BI902" i="2"/>
  <c r="BD902" i="2" s="1"/>
  <c r="BC902" i="2"/>
  <c r="BB902" i="2"/>
  <c r="BJ901" i="2"/>
  <c r="BI901" i="2"/>
  <c r="BD901" i="2" s="1"/>
  <c r="BC901" i="2"/>
  <c r="BB901" i="2"/>
  <c r="BJ900" i="2"/>
  <c r="BI900" i="2"/>
  <c r="BD900" i="2" s="1"/>
  <c r="BC900" i="2"/>
  <c r="BB900" i="2"/>
  <c r="BJ899" i="2"/>
  <c r="BI899" i="2"/>
  <c r="BD899" i="2" s="1"/>
  <c r="BC899" i="2"/>
  <c r="BB899" i="2"/>
  <c r="BJ898" i="2"/>
  <c r="BI898" i="2"/>
  <c r="BD898" i="2" s="1"/>
  <c r="BC898" i="2"/>
  <c r="BB898" i="2"/>
  <c r="BJ897" i="2"/>
  <c r="BI897" i="2"/>
  <c r="BD897" i="2" s="1"/>
  <c r="BC897" i="2"/>
  <c r="BB897" i="2"/>
  <c r="BJ896" i="2"/>
  <c r="BI896" i="2"/>
  <c r="BD896" i="2" s="1"/>
  <c r="BC896" i="2"/>
  <c r="BB896" i="2"/>
  <c r="BJ895" i="2"/>
  <c r="BI895" i="2"/>
  <c r="BD895" i="2" s="1"/>
  <c r="BC895" i="2"/>
  <c r="BB895" i="2"/>
  <c r="BJ894" i="2"/>
  <c r="BI894" i="2"/>
  <c r="BD894" i="2" s="1"/>
  <c r="BC894" i="2"/>
  <c r="BB894" i="2"/>
  <c r="BJ893" i="2"/>
  <c r="BI893" i="2"/>
  <c r="BD893" i="2" s="1"/>
  <c r="BC893" i="2"/>
  <c r="BB893" i="2"/>
  <c r="BJ892" i="2"/>
  <c r="BI892" i="2"/>
  <c r="BD892" i="2" s="1"/>
  <c r="BC892" i="2"/>
  <c r="BB892" i="2"/>
  <c r="BJ891" i="2"/>
  <c r="BI891" i="2"/>
  <c r="BD891" i="2" s="1"/>
  <c r="BC891" i="2"/>
  <c r="BB891" i="2"/>
  <c r="BJ890" i="2"/>
  <c r="BI890" i="2"/>
  <c r="BD890" i="2" s="1"/>
  <c r="BC890" i="2"/>
  <c r="BB890" i="2"/>
  <c r="BJ889" i="2"/>
  <c r="BI889" i="2"/>
  <c r="BD889" i="2" s="1"/>
  <c r="BC889" i="2"/>
  <c r="BB889" i="2"/>
  <c r="BJ888" i="2"/>
  <c r="BI888" i="2"/>
  <c r="BD888" i="2" s="1"/>
  <c r="BC888" i="2"/>
  <c r="BB888" i="2"/>
  <c r="BJ887" i="2"/>
  <c r="BI887" i="2"/>
  <c r="BD887" i="2" s="1"/>
  <c r="BC887" i="2"/>
  <c r="BB887" i="2"/>
  <c r="BJ886" i="2"/>
  <c r="BI886" i="2"/>
  <c r="BD886" i="2" s="1"/>
  <c r="BC886" i="2"/>
  <c r="BB886" i="2"/>
  <c r="BJ885" i="2"/>
  <c r="BI885" i="2"/>
  <c r="BD885" i="2" s="1"/>
  <c r="BC885" i="2"/>
  <c r="BB885" i="2"/>
  <c r="BJ884" i="2"/>
  <c r="BI884" i="2"/>
  <c r="BD884" i="2" s="1"/>
  <c r="BC884" i="2"/>
  <c r="BB884" i="2"/>
  <c r="BJ883" i="2"/>
  <c r="BI883" i="2"/>
  <c r="BD883" i="2" s="1"/>
  <c r="BC883" i="2"/>
  <c r="BB883" i="2"/>
  <c r="BJ882" i="2"/>
  <c r="BI882" i="2"/>
  <c r="BD882" i="2" s="1"/>
  <c r="BC882" i="2"/>
  <c r="BB882" i="2"/>
  <c r="BJ881" i="2"/>
  <c r="BI881" i="2"/>
  <c r="BD881" i="2" s="1"/>
  <c r="BC881" i="2"/>
  <c r="BB881" i="2"/>
  <c r="BJ880" i="2"/>
  <c r="BI880" i="2"/>
  <c r="BD880" i="2" s="1"/>
  <c r="BC880" i="2"/>
  <c r="BB880" i="2"/>
  <c r="BJ879" i="2"/>
  <c r="BI879" i="2"/>
  <c r="BD879" i="2" s="1"/>
  <c r="BC879" i="2"/>
  <c r="BB879" i="2"/>
  <c r="BJ878" i="2"/>
  <c r="BI878" i="2"/>
  <c r="BD878" i="2" s="1"/>
  <c r="BC878" i="2"/>
  <c r="BB878" i="2"/>
  <c r="BJ877" i="2"/>
  <c r="BI877" i="2"/>
  <c r="BD877" i="2" s="1"/>
  <c r="BC877" i="2"/>
  <c r="BB877" i="2"/>
  <c r="BJ876" i="2"/>
  <c r="BI876" i="2"/>
  <c r="BD876" i="2" s="1"/>
  <c r="BC876" i="2"/>
  <c r="BB876" i="2"/>
  <c r="BJ875" i="2"/>
  <c r="BI875" i="2"/>
  <c r="BD875" i="2" s="1"/>
  <c r="BC875" i="2"/>
  <c r="BB875" i="2"/>
  <c r="BJ874" i="2"/>
  <c r="BI874" i="2"/>
  <c r="BD874" i="2" s="1"/>
  <c r="BC874" i="2"/>
  <c r="BB874" i="2"/>
  <c r="BJ873" i="2"/>
  <c r="BI873" i="2"/>
  <c r="BD873" i="2" s="1"/>
  <c r="BC873" i="2"/>
  <c r="BB873" i="2"/>
  <c r="BJ872" i="2"/>
  <c r="BI872" i="2"/>
  <c r="BD872" i="2" s="1"/>
  <c r="BC872" i="2"/>
  <c r="BB872" i="2"/>
  <c r="BJ871" i="2"/>
  <c r="BI871" i="2"/>
  <c r="BD871" i="2" s="1"/>
  <c r="BC871" i="2"/>
  <c r="BB871" i="2"/>
  <c r="BJ870" i="2"/>
  <c r="BI870" i="2"/>
  <c r="BD870" i="2" s="1"/>
  <c r="BC870" i="2"/>
  <c r="BB870" i="2"/>
  <c r="BJ869" i="2"/>
  <c r="BI869" i="2"/>
  <c r="BD869" i="2" s="1"/>
  <c r="BC869" i="2"/>
  <c r="BB869" i="2"/>
  <c r="BJ868" i="2"/>
  <c r="BI868" i="2"/>
  <c r="BD868" i="2" s="1"/>
  <c r="BC868" i="2"/>
  <c r="BB868" i="2"/>
  <c r="BJ867" i="2"/>
  <c r="BI867" i="2"/>
  <c r="BD867" i="2" s="1"/>
  <c r="BC867" i="2"/>
  <c r="BB867" i="2"/>
  <c r="BJ866" i="2"/>
  <c r="BI866" i="2"/>
  <c r="BD866" i="2" s="1"/>
  <c r="BC866" i="2"/>
  <c r="BB866" i="2"/>
  <c r="BJ865" i="2"/>
  <c r="BI865" i="2"/>
  <c r="BD865" i="2" s="1"/>
  <c r="BC865" i="2"/>
  <c r="BB865" i="2"/>
  <c r="BJ864" i="2"/>
  <c r="BI864" i="2"/>
  <c r="BD864" i="2" s="1"/>
  <c r="BC864" i="2"/>
  <c r="BB864" i="2"/>
  <c r="BJ863" i="2"/>
  <c r="BI863" i="2"/>
  <c r="BD863" i="2" s="1"/>
  <c r="BC863" i="2"/>
  <c r="BB863" i="2"/>
  <c r="BJ862" i="2"/>
  <c r="BI862" i="2"/>
  <c r="BD862" i="2" s="1"/>
  <c r="BC862" i="2"/>
  <c r="BB862" i="2"/>
  <c r="BJ861" i="2"/>
  <c r="BI861" i="2"/>
  <c r="BD861" i="2" s="1"/>
  <c r="BC861" i="2"/>
  <c r="BB861" i="2"/>
  <c r="BJ860" i="2"/>
  <c r="BI860" i="2"/>
  <c r="BD860" i="2" s="1"/>
  <c r="BC860" i="2"/>
  <c r="BB860" i="2"/>
  <c r="BJ859" i="2"/>
  <c r="BI859" i="2"/>
  <c r="BD859" i="2" s="1"/>
  <c r="BC859" i="2"/>
  <c r="BB859" i="2"/>
  <c r="BJ858" i="2"/>
  <c r="BI858" i="2"/>
  <c r="BD858" i="2" s="1"/>
  <c r="BC858" i="2"/>
  <c r="BB858" i="2"/>
  <c r="BJ857" i="2"/>
  <c r="BI857" i="2"/>
  <c r="BD857" i="2" s="1"/>
  <c r="BC857" i="2"/>
  <c r="BB857" i="2"/>
  <c r="BJ856" i="2"/>
  <c r="BI856" i="2"/>
  <c r="BD856" i="2" s="1"/>
  <c r="BC856" i="2"/>
  <c r="BB856" i="2"/>
  <c r="BJ855" i="2"/>
  <c r="BI855" i="2"/>
  <c r="BD855" i="2" s="1"/>
  <c r="BC855" i="2"/>
  <c r="BB855" i="2"/>
  <c r="BJ854" i="2"/>
  <c r="BI854" i="2"/>
  <c r="BD854" i="2" s="1"/>
  <c r="BC854" i="2"/>
  <c r="BB854" i="2"/>
  <c r="BJ853" i="2"/>
  <c r="BI853" i="2"/>
  <c r="BD853" i="2" s="1"/>
  <c r="BC853" i="2"/>
  <c r="BB853" i="2"/>
  <c r="BJ852" i="2"/>
  <c r="BI852" i="2"/>
  <c r="BD852" i="2" s="1"/>
  <c r="BC852" i="2"/>
  <c r="BB852" i="2"/>
  <c r="BJ851" i="2"/>
  <c r="BI851" i="2"/>
  <c r="BD851" i="2" s="1"/>
  <c r="BC851" i="2"/>
  <c r="BB851" i="2"/>
  <c r="BJ850" i="2"/>
  <c r="BI850" i="2"/>
  <c r="BD850" i="2" s="1"/>
  <c r="BC850" i="2"/>
  <c r="BB850" i="2"/>
  <c r="BJ849" i="2"/>
  <c r="BI849" i="2"/>
  <c r="BD849" i="2" s="1"/>
  <c r="BC849" i="2"/>
  <c r="BB849" i="2"/>
  <c r="BJ848" i="2"/>
  <c r="BI848" i="2"/>
  <c r="BD848" i="2" s="1"/>
  <c r="BC848" i="2"/>
  <c r="BB848" i="2"/>
  <c r="BJ847" i="2"/>
  <c r="BI847" i="2"/>
  <c r="BD847" i="2" s="1"/>
  <c r="BC847" i="2"/>
  <c r="BB847" i="2"/>
  <c r="BJ846" i="2"/>
  <c r="BI846" i="2"/>
  <c r="BD846" i="2" s="1"/>
  <c r="BC846" i="2"/>
  <c r="BB846" i="2"/>
  <c r="BJ845" i="2"/>
  <c r="BI845" i="2"/>
  <c r="BD845" i="2" s="1"/>
  <c r="BC845" i="2"/>
  <c r="BB845" i="2"/>
  <c r="BJ844" i="2"/>
  <c r="BI844" i="2"/>
  <c r="BD844" i="2" s="1"/>
  <c r="BC844" i="2"/>
  <c r="BB844" i="2"/>
  <c r="BJ843" i="2"/>
  <c r="BI843" i="2"/>
  <c r="BD843" i="2" s="1"/>
  <c r="BC843" i="2"/>
  <c r="BB843" i="2"/>
  <c r="BJ842" i="2"/>
  <c r="BI842" i="2"/>
  <c r="BD842" i="2" s="1"/>
  <c r="BC842" i="2"/>
  <c r="BB842" i="2"/>
  <c r="BJ841" i="2"/>
  <c r="BI841" i="2"/>
  <c r="BD841" i="2" s="1"/>
  <c r="BC841" i="2"/>
  <c r="BB841" i="2"/>
  <c r="BJ840" i="2"/>
  <c r="BI840" i="2"/>
  <c r="BD840" i="2" s="1"/>
  <c r="BC840" i="2"/>
  <c r="BB840" i="2"/>
  <c r="BJ839" i="2"/>
  <c r="BI839" i="2"/>
  <c r="BD839" i="2" s="1"/>
  <c r="BC839" i="2"/>
  <c r="BB839" i="2"/>
  <c r="BJ838" i="2"/>
  <c r="BI838" i="2"/>
  <c r="BD838" i="2" s="1"/>
  <c r="BC838" i="2"/>
  <c r="BB838" i="2"/>
  <c r="BJ837" i="2"/>
  <c r="BI837" i="2"/>
  <c r="BD837" i="2" s="1"/>
  <c r="BC837" i="2"/>
  <c r="BB837" i="2"/>
  <c r="BJ836" i="2"/>
  <c r="BI836" i="2"/>
  <c r="BD836" i="2" s="1"/>
  <c r="BC836" i="2"/>
  <c r="BB836" i="2"/>
  <c r="BJ835" i="2"/>
  <c r="BI835" i="2"/>
  <c r="BD835" i="2" s="1"/>
  <c r="BC835" i="2"/>
  <c r="BB835" i="2"/>
  <c r="BJ834" i="2"/>
  <c r="BI834" i="2"/>
  <c r="BD834" i="2" s="1"/>
  <c r="BC834" i="2"/>
  <c r="BB834" i="2"/>
  <c r="BJ833" i="2"/>
  <c r="BI833" i="2"/>
  <c r="BD833" i="2" s="1"/>
  <c r="BC833" i="2"/>
  <c r="BB833" i="2"/>
  <c r="BJ832" i="2"/>
  <c r="BI832" i="2"/>
  <c r="BD832" i="2" s="1"/>
  <c r="BC832" i="2"/>
  <c r="BB832" i="2"/>
  <c r="BJ831" i="2"/>
  <c r="BI831" i="2"/>
  <c r="BD831" i="2" s="1"/>
  <c r="BC831" i="2"/>
  <c r="BB831" i="2"/>
  <c r="BJ830" i="2"/>
  <c r="BI830" i="2"/>
  <c r="BD830" i="2" s="1"/>
  <c r="BC830" i="2"/>
  <c r="BB830" i="2"/>
  <c r="BJ829" i="2"/>
  <c r="BI829" i="2"/>
  <c r="BD829" i="2" s="1"/>
  <c r="BC829" i="2"/>
  <c r="BB829" i="2"/>
  <c r="BJ828" i="2"/>
  <c r="BI828" i="2"/>
  <c r="BD828" i="2" s="1"/>
  <c r="BC828" i="2"/>
  <c r="BB828" i="2"/>
  <c r="BJ827" i="2"/>
  <c r="BI827" i="2"/>
  <c r="BD827" i="2" s="1"/>
  <c r="BC827" i="2"/>
  <c r="BB827" i="2"/>
  <c r="BJ826" i="2"/>
  <c r="BI826" i="2"/>
  <c r="BD826" i="2" s="1"/>
  <c r="BC826" i="2"/>
  <c r="BB826" i="2"/>
  <c r="BJ825" i="2"/>
  <c r="BI825" i="2"/>
  <c r="BD825" i="2" s="1"/>
  <c r="BC825" i="2"/>
  <c r="BB825" i="2"/>
  <c r="BJ824" i="2"/>
  <c r="BI824" i="2"/>
  <c r="BD824" i="2" s="1"/>
  <c r="BC824" i="2"/>
  <c r="BB824" i="2"/>
  <c r="BJ823" i="2"/>
  <c r="BI823" i="2"/>
  <c r="BD823" i="2" s="1"/>
  <c r="BC823" i="2"/>
  <c r="BB823" i="2"/>
  <c r="BJ822" i="2"/>
  <c r="BI822" i="2"/>
  <c r="BD822" i="2" s="1"/>
  <c r="BC822" i="2"/>
  <c r="BB822" i="2"/>
  <c r="BJ821" i="2"/>
  <c r="BI821" i="2"/>
  <c r="BD821" i="2" s="1"/>
  <c r="BC821" i="2"/>
  <c r="BB821" i="2"/>
  <c r="BJ820" i="2"/>
  <c r="BI820" i="2"/>
  <c r="BD820" i="2" s="1"/>
  <c r="BC820" i="2"/>
  <c r="BB820" i="2"/>
  <c r="BJ819" i="2"/>
  <c r="BI819" i="2"/>
  <c r="BD819" i="2" s="1"/>
  <c r="BC819" i="2"/>
  <c r="BB819" i="2"/>
  <c r="BJ818" i="2"/>
  <c r="BI818" i="2"/>
  <c r="BD818" i="2" s="1"/>
  <c r="BC818" i="2"/>
  <c r="BB818" i="2"/>
  <c r="BJ817" i="2"/>
  <c r="BI817" i="2"/>
  <c r="BD817" i="2" s="1"/>
  <c r="BC817" i="2"/>
  <c r="BB817" i="2"/>
  <c r="BJ816" i="2"/>
  <c r="BI816" i="2"/>
  <c r="BD816" i="2" s="1"/>
  <c r="BC816" i="2"/>
  <c r="BB816" i="2"/>
  <c r="BJ815" i="2"/>
  <c r="BI815" i="2"/>
  <c r="BD815" i="2" s="1"/>
  <c r="BC815" i="2"/>
  <c r="BB815" i="2"/>
  <c r="BJ814" i="2"/>
  <c r="BI814" i="2"/>
  <c r="BD814" i="2" s="1"/>
  <c r="BC814" i="2"/>
  <c r="BB814" i="2"/>
  <c r="BJ813" i="2"/>
  <c r="BI813" i="2"/>
  <c r="BD813" i="2" s="1"/>
  <c r="BC813" i="2"/>
  <c r="BB813" i="2"/>
  <c r="BJ812" i="2"/>
  <c r="BI812" i="2"/>
  <c r="BD812" i="2" s="1"/>
  <c r="BC812" i="2"/>
  <c r="BB812" i="2"/>
  <c r="BJ811" i="2"/>
  <c r="BI811" i="2"/>
  <c r="BD811" i="2" s="1"/>
  <c r="BC811" i="2"/>
  <c r="BB811" i="2"/>
  <c r="BJ810" i="2"/>
  <c r="BI810" i="2"/>
  <c r="BD810" i="2" s="1"/>
  <c r="BC810" i="2"/>
  <c r="BB810" i="2"/>
  <c r="BJ809" i="2"/>
  <c r="BI809" i="2"/>
  <c r="BD809" i="2" s="1"/>
  <c r="BC809" i="2"/>
  <c r="BB809" i="2"/>
  <c r="BJ808" i="2"/>
  <c r="BI808" i="2"/>
  <c r="BD808" i="2" s="1"/>
  <c r="BC808" i="2"/>
  <c r="BB808" i="2"/>
  <c r="BJ807" i="2"/>
  <c r="BI807" i="2"/>
  <c r="BD807" i="2" s="1"/>
  <c r="BC807" i="2"/>
  <c r="BB807" i="2"/>
  <c r="BJ806" i="2"/>
  <c r="BI806" i="2"/>
  <c r="BD806" i="2" s="1"/>
  <c r="BC806" i="2"/>
  <c r="BB806" i="2"/>
  <c r="BJ805" i="2"/>
  <c r="BI805" i="2"/>
  <c r="BD805" i="2" s="1"/>
  <c r="BC805" i="2"/>
  <c r="BB805" i="2"/>
  <c r="BJ804" i="2"/>
  <c r="BI804" i="2"/>
  <c r="BD804" i="2" s="1"/>
  <c r="BC804" i="2"/>
  <c r="BB804" i="2"/>
  <c r="BJ803" i="2"/>
  <c r="BI803" i="2"/>
  <c r="BD803" i="2" s="1"/>
  <c r="BC803" i="2"/>
  <c r="BB803" i="2"/>
  <c r="BJ802" i="2"/>
  <c r="BI802" i="2"/>
  <c r="BD802" i="2" s="1"/>
  <c r="BC802" i="2"/>
  <c r="BB802" i="2"/>
  <c r="BJ801" i="2"/>
  <c r="BI801" i="2"/>
  <c r="BD801" i="2" s="1"/>
  <c r="BC801" i="2"/>
  <c r="BB801" i="2"/>
  <c r="BJ800" i="2"/>
  <c r="BI800" i="2"/>
  <c r="BD800" i="2" s="1"/>
  <c r="BC800" i="2"/>
  <c r="BB800" i="2"/>
  <c r="BJ799" i="2"/>
  <c r="BI799" i="2"/>
  <c r="BD799" i="2" s="1"/>
  <c r="BC799" i="2"/>
  <c r="BB799" i="2"/>
  <c r="BJ798" i="2"/>
  <c r="BI798" i="2"/>
  <c r="BD798" i="2" s="1"/>
  <c r="BC798" i="2"/>
  <c r="BB798" i="2"/>
  <c r="BJ797" i="2"/>
  <c r="BI797" i="2"/>
  <c r="BD797" i="2" s="1"/>
  <c r="BC797" i="2"/>
  <c r="BB797" i="2"/>
  <c r="BJ796" i="2"/>
  <c r="BI796" i="2"/>
  <c r="BD796" i="2" s="1"/>
  <c r="BC796" i="2"/>
  <c r="BB796" i="2"/>
  <c r="BJ795" i="2"/>
  <c r="BI795" i="2"/>
  <c r="BD795" i="2" s="1"/>
  <c r="BC795" i="2"/>
  <c r="BB795" i="2"/>
  <c r="BJ794" i="2"/>
  <c r="BI794" i="2"/>
  <c r="BD794" i="2" s="1"/>
  <c r="BC794" i="2"/>
  <c r="BB794" i="2"/>
  <c r="BJ793" i="2"/>
  <c r="BI793" i="2"/>
  <c r="BD793" i="2" s="1"/>
  <c r="BC793" i="2"/>
  <c r="BB793" i="2"/>
  <c r="BJ792" i="2"/>
  <c r="BI792" i="2"/>
  <c r="BD792" i="2" s="1"/>
  <c r="BC792" i="2"/>
  <c r="BB792" i="2"/>
  <c r="BJ791" i="2"/>
  <c r="BI791" i="2"/>
  <c r="BD791" i="2" s="1"/>
  <c r="BC791" i="2"/>
  <c r="BB791" i="2"/>
  <c r="BJ790" i="2"/>
  <c r="BI790" i="2"/>
  <c r="BD790" i="2" s="1"/>
  <c r="BC790" i="2"/>
  <c r="BB790" i="2"/>
  <c r="BJ789" i="2"/>
  <c r="BI789" i="2"/>
  <c r="BD789" i="2" s="1"/>
  <c r="BC789" i="2"/>
  <c r="BB789" i="2"/>
  <c r="BJ788" i="2"/>
  <c r="BI788" i="2"/>
  <c r="BD788" i="2" s="1"/>
  <c r="BC788" i="2"/>
  <c r="BB788" i="2"/>
  <c r="BJ787" i="2"/>
  <c r="BI787" i="2"/>
  <c r="BD787" i="2" s="1"/>
  <c r="BC787" i="2"/>
  <c r="BB787" i="2"/>
  <c r="BJ786" i="2"/>
  <c r="BI786" i="2"/>
  <c r="BD786" i="2" s="1"/>
  <c r="BC786" i="2"/>
  <c r="BB786" i="2"/>
  <c r="BJ785" i="2"/>
  <c r="BI785" i="2"/>
  <c r="BD785" i="2" s="1"/>
  <c r="BC785" i="2"/>
  <c r="BB785" i="2"/>
  <c r="BJ784" i="2"/>
  <c r="BI784" i="2"/>
  <c r="BD784" i="2" s="1"/>
  <c r="BC784" i="2"/>
  <c r="BB784" i="2"/>
  <c r="BJ783" i="2"/>
  <c r="BI783" i="2"/>
  <c r="BD783" i="2" s="1"/>
  <c r="BC783" i="2"/>
  <c r="BB783" i="2"/>
  <c r="BJ782" i="2"/>
  <c r="BI782" i="2"/>
  <c r="BD782" i="2" s="1"/>
  <c r="BC782" i="2"/>
  <c r="BB782" i="2"/>
  <c r="BJ781" i="2"/>
  <c r="BI781" i="2"/>
  <c r="BD781" i="2" s="1"/>
  <c r="BC781" i="2"/>
  <c r="BB781" i="2"/>
  <c r="BJ780" i="2"/>
  <c r="BI780" i="2"/>
  <c r="BD780" i="2" s="1"/>
  <c r="BC780" i="2"/>
  <c r="BB780" i="2"/>
  <c r="BJ779" i="2"/>
  <c r="BI779" i="2"/>
  <c r="BD779" i="2" s="1"/>
  <c r="BC779" i="2"/>
  <c r="BB779" i="2"/>
  <c r="BJ778" i="2"/>
  <c r="BI778" i="2"/>
  <c r="BD778" i="2" s="1"/>
  <c r="BC778" i="2"/>
  <c r="BB778" i="2"/>
  <c r="BJ777" i="2"/>
  <c r="BI777" i="2"/>
  <c r="BD777" i="2" s="1"/>
  <c r="BC777" i="2"/>
  <c r="BB777" i="2"/>
  <c r="BJ776" i="2"/>
  <c r="BI776" i="2"/>
  <c r="BD776" i="2" s="1"/>
  <c r="BC776" i="2"/>
  <c r="BB776" i="2"/>
  <c r="BJ775" i="2"/>
  <c r="BI775" i="2"/>
  <c r="BD775" i="2" s="1"/>
  <c r="BC775" i="2"/>
  <c r="BB775" i="2"/>
  <c r="BJ774" i="2"/>
  <c r="BI774" i="2"/>
  <c r="BD774" i="2" s="1"/>
  <c r="BC774" i="2"/>
  <c r="BB774" i="2"/>
  <c r="BJ773" i="2"/>
  <c r="BI773" i="2"/>
  <c r="BD773" i="2" s="1"/>
  <c r="BC773" i="2"/>
  <c r="BB773" i="2"/>
  <c r="BJ772" i="2"/>
  <c r="BI772" i="2"/>
  <c r="BD772" i="2" s="1"/>
  <c r="BC772" i="2"/>
  <c r="BB772" i="2"/>
  <c r="BJ771" i="2"/>
  <c r="BI771" i="2"/>
  <c r="BD771" i="2" s="1"/>
  <c r="BC771" i="2"/>
  <c r="BB771" i="2"/>
  <c r="BJ770" i="2"/>
  <c r="BI770" i="2"/>
  <c r="BD770" i="2" s="1"/>
  <c r="BC770" i="2"/>
  <c r="BB770" i="2"/>
  <c r="BJ769" i="2"/>
  <c r="BI769" i="2"/>
  <c r="BD769" i="2" s="1"/>
  <c r="BC769" i="2"/>
  <c r="BB769" i="2"/>
  <c r="BJ768" i="2"/>
  <c r="BI768" i="2"/>
  <c r="BD768" i="2" s="1"/>
  <c r="BC768" i="2"/>
  <c r="BB768" i="2"/>
  <c r="BJ767" i="2"/>
  <c r="BI767" i="2"/>
  <c r="BD767" i="2" s="1"/>
  <c r="BC767" i="2"/>
  <c r="BB767" i="2"/>
  <c r="BJ766" i="2"/>
  <c r="BI766" i="2"/>
  <c r="BD766" i="2" s="1"/>
  <c r="BC766" i="2"/>
  <c r="BB766" i="2"/>
  <c r="BJ765" i="2"/>
  <c r="BI765" i="2"/>
  <c r="BD765" i="2" s="1"/>
  <c r="BC765" i="2"/>
  <c r="BB765" i="2"/>
  <c r="BJ764" i="2"/>
  <c r="BI764" i="2"/>
  <c r="BD764" i="2" s="1"/>
  <c r="BC764" i="2"/>
  <c r="BB764" i="2"/>
  <c r="BJ763" i="2"/>
  <c r="BI763" i="2"/>
  <c r="BD763" i="2" s="1"/>
  <c r="BC763" i="2"/>
  <c r="BB763" i="2"/>
  <c r="BJ762" i="2"/>
  <c r="BI762" i="2"/>
  <c r="BD762" i="2" s="1"/>
  <c r="BC762" i="2"/>
  <c r="BB762" i="2"/>
  <c r="BJ761" i="2"/>
  <c r="BI761" i="2"/>
  <c r="BD761" i="2" s="1"/>
  <c r="BC761" i="2"/>
  <c r="BB761" i="2"/>
  <c r="BJ760" i="2"/>
  <c r="BI760" i="2"/>
  <c r="BD760" i="2" s="1"/>
  <c r="BC760" i="2"/>
  <c r="BB760" i="2"/>
  <c r="BJ759" i="2"/>
  <c r="BI759" i="2"/>
  <c r="BD759" i="2" s="1"/>
  <c r="BC759" i="2"/>
  <c r="BB759" i="2"/>
  <c r="BJ758" i="2"/>
  <c r="BI758" i="2"/>
  <c r="BD758" i="2" s="1"/>
  <c r="BC758" i="2"/>
  <c r="BB758" i="2"/>
  <c r="BJ757" i="2"/>
  <c r="BI757" i="2"/>
  <c r="BD757" i="2" s="1"/>
  <c r="BC757" i="2"/>
  <c r="BB757" i="2"/>
  <c r="BJ756" i="2"/>
  <c r="BI756" i="2"/>
  <c r="BD756" i="2" s="1"/>
  <c r="BC756" i="2"/>
  <c r="BB756" i="2"/>
  <c r="BJ755" i="2"/>
  <c r="BI755" i="2"/>
  <c r="BD755" i="2" s="1"/>
  <c r="BC755" i="2"/>
  <c r="BB755" i="2"/>
  <c r="BJ754" i="2"/>
  <c r="BI754" i="2"/>
  <c r="BD754" i="2" s="1"/>
  <c r="BC754" i="2"/>
  <c r="BB754" i="2"/>
  <c r="BJ753" i="2"/>
  <c r="BI753" i="2"/>
  <c r="BD753" i="2" s="1"/>
  <c r="BC753" i="2"/>
  <c r="BB753" i="2"/>
  <c r="BJ752" i="2"/>
  <c r="BI752" i="2"/>
  <c r="BD752" i="2" s="1"/>
  <c r="BC752" i="2"/>
  <c r="BB752" i="2"/>
  <c r="BJ751" i="2"/>
  <c r="BI751" i="2"/>
  <c r="BD751" i="2" s="1"/>
  <c r="BC751" i="2"/>
  <c r="BB751" i="2"/>
  <c r="BJ750" i="2"/>
  <c r="BI750" i="2"/>
  <c r="BD750" i="2" s="1"/>
  <c r="BC750" i="2"/>
  <c r="BB750" i="2"/>
  <c r="BJ749" i="2"/>
  <c r="BI749" i="2"/>
  <c r="BD749" i="2" s="1"/>
  <c r="BC749" i="2"/>
  <c r="BB749" i="2"/>
  <c r="BJ748" i="2"/>
  <c r="BI748" i="2"/>
  <c r="BD748" i="2" s="1"/>
  <c r="BC748" i="2"/>
  <c r="BB748" i="2"/>
  <c r="BJ747" i="2"/>
  <c r="BI747" i="2"/>
  <c r="BD747" i="2" s="1"/>
  <c r="BC747" i="2"/>
  <c r="BB747" i="2"/>
  <c r="BJ746" i="2"/>
  <c r="BI746" i="2"/>
  <c r="BD746" i="2" s="1"/>
  <c r="BC746" i="2"/>
  <c r="BB746" i="2"/>
  <c r="BJ745" i="2"/>
  <c r="BI745" i="2"/>
  <c r="BD745" i="2" s="1"/>
  <c r="BC745" i="2"/>
  <c r="BB745" i="2"/>
  <c r="BJ744" i="2"/>
  <c r="BI744" i="2"/>
  <c r="BD744" i="2" s="1"/>
  <c r="BC744" i="2"/>
  <c r="BB744" i="2"/>
  <c r="BJ743" i="2"/>
  <c r="BI743" i="2"/>
  <c r="BD743" i="2" s="1"/>
  <c r="BC743" i="2"/>
  <c r="BB743" i="2"/>
  <c r="BJ742" i="2"/>
  <c r="BI742" i="2"/>
  <c r="BD742" i="2" s="1"/>
  <c r="BC742" i="2"/>
  <c r="BB742" i="2"/>
  <c r="BJ741" i="2"/>
  <c r="BI741" i="2"/>
  <c r="BD741" i="2" s="1"/>
  <c r="BC741" i="2"/>
  <c r="BB741" i="2"/>
  <c r="BJ740" i="2"/>
  <c r="BI740" i="2"/>
  <c r="BD740" i="2" s="1"/>
  <c r="BC740" i="2"/>
  <c r="BB740" i="2"/>
  <c r="BJ739" i="2"/>
  <c r="BI739" i="2"/>
  <c r="BD739" i="2" s="1"/>
  <c r="BC739" i="2"/>
  <c r="BB739" i="2"/>
  <c r="BJ738" i="2"/>
  <c r="BI738" i="2"/>
  <c r="BD738" i="2" s="1"/>
  <c r="BC738" i="2"/>
  <c r="BB738" i="2"/>
  <c r="BJ737" i="2"/>
  <c r="BI737" i="2"/>
  <c r="BD737" i="2" s="1"/>
  <c r="BC737" i="2"/>
  <c r="BB737" i="2"/>
  <c r="BJ736" i="2"/>
  <c r="BI736" i="2"/>
  <c r="BD736" i="2" s="1"/>
  <c r="BC736" i="2"/>
  <c r="BB736" i="2"/>
  <c r="BJ735" i="2"/>
  <c r="BI735" i="2"/>
  <c r="BD735" i="2" s="1"/>
  <c r="BC735" i="2"/>
  <c r="BB735" i="2"/>
  <c r="BJ734" i="2"/>
  <c r="BI734" i="2"/>
  <c r="BD734" i="2" s="1"/>
  <c r="BC734" i="2"/>
  <c r="BB734" i="2"/>
  <c r="BJ733" i="2"/>
  <c r="BI733" i="2"/>
  <c r="BD733" i="2" s="1"/>
  <c r="BC733" i="2"/>
  <c r="BB733" i="2"/>
  <c r="BJ732" i="2"/>
  <c r="BI732" i="2"/>
  <c r="BD732" i="2" s="1"/>
  <c r="BC732" i="2"/>
  <c r="BB732" i="2"/>
  <c r="BJ731" i="2"/>
  <c r="BI731" i="2"/>
  <c r="BD731" i="2" s="1"/>
  <c r="BC731" i="2"/>
  <c r="BB731" i="2"/>
  <c r="BJ730" i="2"/>
  <c r="BI730" i="2"/>
  <c r="BD730" i="2" s="1"/>
  <c r="BC730" i="2"/>
  <c r="BB730" i="2"/>
  <c r="BJ729" i="2"/>
  <c r="BI729" i="2"/>
  <c r="BD729" i="2" s="1"/>
  <c r="BC729" i="2"/>
  <c r="BB729" i="2"/>
  <c r="BJ728" i="2"/>
  <c r="BI728" i="2"/>
  <c r="BD728" i="2" s="1"/>
  <c r="BC728" i="2"/>
  <c r="BB728" i="2"/>
  <c r="BJ727" i="2"/>
  <c r="BI727" i="2"/>
  <c r="BD727" i="2" s="1"/>
  <c r="BC727" i="2"/>
  <c r="BB727" i="2"/>
  <c r="BJ726" i="2"/>
  <c r="BI726" i="2"/>
  <c r="BD726" i="2" s="1"/>
  <c r="BC726" i="2"/>
  <c r="BB726" i="2"/>
  <c r="BJ725" i="2"/>
  <c r="BI725" i="2"/>
  <c r="BD725" i="2" s="1"/>
  <c r="BC725" i="2"/>
  <c r="BB725" i="2"/>
  <c r="BJ724" i="2"/>
  <c r="BI724" i="2"/>
  <c r="BD724" i="2" s="1"/>
  <c r="BC724" i="2"/>
  <c r="BB724" i="2"/>
  <c r="BJ723" i="2"/>
  <c r="BI723" i="2"/>
  <c r="BD723" i="2" s="1"/>
  <c r="BC723" i="2"/>
  <c r="BB723" i="2"/>
  <c r="BJ722" i="2"/>
  <c r="BI722" i="2"/>
  <c r="BD722" i="2" s="1"/>
  <c r="BC722" i="2"/>
  <c r="BB722" i="2"/>
  <c r="BJ721" i="2"/>
  <c r="BI721" i="2"/>
  <c r="BD721" i="2" s="1"/>
  <c r="BC721" i="2"/>
  <c r="BB721" i="2"/>
  <c r="BJ720" i="2"/>
  <c r="BI720" i="2"/>
  <c r="BD720" i="2" s="1"/>
  <c r="BC720" i="2"/>
  <c r="BB720" i="2"/>
  <c r="BJ719" i="2"/>
  <c r="BI719" i="2"/>
  <c r="BD719" i="2" s="1"/>
  <c r="BC719" i="2"/>
  <c r="BB719" i="2"/>
  <c r="BJ718" i="2"/>
  <c r="BI718" i="2"/>
  <c r="BD718" i="2" s="1"/>
  <c r="BC718" i="2"/>
  <c r="BB718" i="2"/>
  <c r="BJ717" i="2"/>
  <c r="BI717" i="2"/>
  <c r="BD717" i="2" s="1"/>
  <c r="BC717" i="2"/>
  <c r="BB717" i="2"/>
  <c r="BJ716" i="2"/>
  <c r="BI716" i="2"/>
  <c r="BD716" i="2" s="1"/>
  <c r="BC716" i="2"/>
  <c r="BB716" i="2"/>
  <c r="BJ715" i="2"/>
  <c r="BI715" i="2"/>
  <c r="BD715" i="2" s="1"/>
  <c r="BC715" i="2"/>
  <c r="BB715" i="2"/>
  <c r="BJ714" i="2"/>
  <c r="BI714" i="2"/>
  <c r="BD714" i="2" s="1"/>
  <c r="BC714" i="2"/>
  <c r="BB714" i="2"/>
  <c r="BJ713" i="2"/>
  <c r="BI713" i="2"/>
  <c r="BD713" i="2" s="1"/>
  <c r="BC713" i="2"/>
  <c r="BB713" i="2"/>
  <c r="BJ712" i="2"/>
  <c r="BI712" i="2"/>
  <c r="BD712" i="2" s="1"/>
  <c r="BC712" i="2"/>
  <c r="BB712" i="2"/>
  <c r="BJ711" i="2"/>
  <c r="BI711" i="2"/>
  <c r="BD711" i="2" s="1"/>
  <c r="BC711" i="2"/>
  <c r="BB711" i="2"/>
  <c r="BJ710" i="2"/>
  <c r="BI710" i="2"/>
  <c r="BD710" i="2" s="1"/>
  <c r="BC710" i="2"/>
  <c r="BB710" i="2"/>
  <c r="BJ709" i="2"/>
  <c r="BI709" i="2"/>
  <c r="BD709" i="2" s="1"/>
  <c r="BC709" i="2"/>
  <c r="BB709" i="2"/>
  <c r="BJ708" i="2"/>
  <c r="BI708" i="2"/>
  <c r="BD708" i="2" s="1"/>
  <c r="BC708" i="2"/>
  <c r="BB708" i="2"/>
  <c r="BJ707" i="2"/>
  <c r="BI707" i="2"/>
  <c r="BD707" i="2" s="1"/>
  <c r="BC707" i="2"/>
  <c r="BB707" i="2"/>
  <c r="BJ706" i="2"/>
  <c r="BI706" i="2"/>
  <c r="BD706" i="2" s="1"/>
  <c r="BC706" i="2"/>
  <c r="BB706" i="2"/>
  <c r="BJ705" i="2"/>
  <c r="BI705" i="2"/>
  <c r="BD705" i="2" s="1"/>
  <c r="BC705" i="2"/>
  <c r="BB705" i="2"/>
  <c r="BJ704" i="2"/>
  <c r="BI704" i="2"/>
  <c r="BD704" i="2" s="1"/>
  <c r="BC704" i="2"/>
  <c r="BB704" i="2"/>
  <c r="BJ703" i="2"/>
  <c r="BI703" i="2"/>
  <c r="BD703" i="2" s="1"/>
  <c r="BC703" i="2"/>
  <c r="BB703" i="2"/>
  <c r="BJ702" i="2"/>
  <c r="BI702" i="2"/>
  <c r="BD702" i="2" s="1"/>
  <c r="BC702" i="2"/>
  <c r="BB702" i="2"/>
  <c r="BJ701" i="2"/>
  <c r="BI701" i="2"/>
  <c r="BD701" i="2" s="1"/>
  <c r="BC701" i="2"/>
  <c r="BB701" i="2"/>
  <c r="BJ700" i="2"/>
  <c r="BI700" i="2"/>
  <c r="BD700" i="2" s="1"/>
  <c r="BC700" i="2"/>
  <c r="BB700" i="2"/>
  <c r="BJ699" i="2"/>
  <c r="BI699" i="2"/>
  <c r="BD699" i="2" s="1"/>
  <c r="BC699" i="2"/>
  <c r="BB699" i="2"/>
  <c r="BJ698" i="2"/>
  <c r="BI698" i="2"/>
  <c r="BD698" i="2" s="1"/>
  <c r="BC698" i="2"/>
  <c r="BB698" i="2"/>
  <c r="BJ697" i="2"/>
  <c r="BI697" i="2"/>
  <c r="BD697" i="2" s="1"/>
  <c r="BC697" i="2"/>
  <c r="BB697" i="2"/>
  <c r="BJ696" i="2"/>
  <c r="BI696" i="2"/>
  <c r="BD696" i="2" s="1"/>
  <c r="BC696" i="2"/>
  <c r="BB696" i="2"/>
  <c r="BJ695" i="2"/>
  <c r="BI695" i="2"/>
  <c r="BD695" i="2" s="1"/>
  <c r="BC695" i="2"/>
  <c r="BB695" i="2"/>
  <c r="BJ694" i="2"/>
  <c r="BI694" i="2"/>
  <c r="BD694" i="2" s="1"/>
  <c r="BC694" i="2"/>
  <c r="BB694" i="2"/>
  <c r="BJ693" i="2"/>
  <c r="BI693" i="2"/>
  <c r="BD693" i="2" s="1"/>
  <c r="BC693" i="2"/>
  <c r="BB693" i="2"/>
  <c r="BJ692" i="2"/>
  <c r="BI692" i="2"/>
  <c r="BD692" i="2" s="1"/>
  <c r="BC692" i="2"/>
  <c r="BB692" i="2"/>
  <c r="BJ691" i="2"/>
  <c r="BI691" i="2"/>
  <c r="BD691" i="2" s="1"/>
  <c r="BC691" i="2"/>
  <c r="BB691" i="2"/>
  <c r="BJ690" i="2"/>
  <c r="BI690" i="2"/>
  <c r="BD690" i="2" s="1"/>
  <c r="BC690" i="2"/>
  <c r="BB690" i="2"/>
  <c r="BJ689" i="2"/>
  <c r="BI689" i="2"/>
  <c r="BD689" i="2" s="1"/>
  <c r="BC689" i="2"/>
  <c r="BB689" i="2"/>
  <c r="BJ688" i="2"/>
  <c r="BI688" i="2"/>
  <c r="BD688" i="2" s="1"/>
  <c r="BC688" i="2"/>
  <c r="BB688" i="2"/>
  <c r="BJ687" i="2"/>
  <c r="BI687" i="2"/>
  <c r="BD687" i="2" s="1"/>
  <c r="BC687" i="2"/>
  <c r="BB687" i="2"/>
  <c r="BJ686" i="2"/>
  <c r="BI686" i="2"/>
  <c r="BD686" i="2" s="1"/>
  <c r="BC686" i="2"/>
  <c r="BB686" i="2"/>
  <c r="BJ685" i="2"/>
  <c r="BI685" i="2"/>
  <c r="BD685" i="2" s="1"/>
  <c r="BC685" i="2"/>
  <c r="BB685" i="2"/>
  <c r="BJ684" i="2"/>
  <c r="BI684" i="2"/>
  <c r="BD684" i="2" s="1"/>
  <c r="BC684" i="2"/>
  <c r="BB684" i="2"/>
  <c r="BJ683" i="2"/>
  <c r="BI683" i="2"/>
  <c r="BD683" i="2" s="1"/>
  <c r="BC683" i="2"/>
  <c r="BB683" i="2"/>
  <c r="BJ682" i="2"/>
  <c r="BI682" i="2"/>
  <c r="BD682" i="2" s="1"/>
  <c r="BC682" i="2"/>
  <c r="BB682" i="2"/>
  <c r="BJ681" i="2"/>
  <c r="BI681" i="2"/>
  <c r="BD681" i="2" s="1"/>
  <c r="BC681" i="2"/>
  <c r="BB681" i="2"/>
  <c r="BJ680" i="2"/>
  <c r="BI680" i="2"/>
  <c r="BD680" i="2" s="1"/>
  <c r="BC680" i="2"/>
  <c r="BB680" i="2"/>
  <c r="BJ679" i="2"/>
  <c r="BI679" i="2"/>
  <c r="BD679" i="2" s="1"/>
  <c r="BC679" i="2"/>
  <c r="BB679" i="2"/>
  <c r="BJ678" i="2"/>
  <c r="BI678" i="2"/>
  <c r="BD678" i="2" s="1"/>
  <c r="BC678" i="2"/>
  <c r="BB678" i="2"/>
  <c r="BJ677" i="2"/>
  <c r="BI677" i="2"/>
  <c r="BD677" i="2" s="1"/>
  <c r="BC677" i="2"/>
  <c r="BB677" i="2"/>
  <c r="BJ676" i="2"/>
  <c r="BI676" i="2"/>
  <c r="BD676" i="2" s="1"/>
  <c r="BC676" i="2"/>
  <c r="BB676" i="2"/>
  <c r="BJ675" i="2"/>
  <c r="BI675" i="2"/>
  <c r="BD675" i="2" s="1"/>
  <c r="BC675" i="2"/>
  <c r="BB675" i="2"/>
  <c r="BJ674" i="2"/>
  <c r="BI674" i="2"/>
  <c r="BD674" i="2" s="1"/>
  <c r="BC674" i="2"/>
  <c r="BB674" i="2"/>
  <c r="BJ673" i="2"/>
  <c r="BI673" i="2"/>
  <c r="BD673" i="2" s="1"/>
  <c r="BC673" i="2"/>
  <c r="BB673" i="2"/>
  <c r="BJ672" i="2"/>
  <c r="BI672" i="2"/>
  <c r="BD672" i="2" s="1"/>
  <c r="BC672" i="2"/>
  <c r="BB672" i="2"/>
  <c r="BJ671" i="2"/>
  <c r="BI671" i="2"/>
  <c r="BD671" i="2" s="1"/>
  <c r="BC671" i="2"/>
  <c r="BB671" i="2"/>
  <c r="BJ670" i="2"/>
  <c r="BI670" i="2"/>
  <c r="BD670" i="2" s="1"/>
  <c r="BC670" i="2"/>
  <c r="BB670" i="2"/>
  <c r="BJ669" i="2"/>
  <c r="BI669" i="2"/>
  <c r="BD669" i="2" s="1"/>
  <c r="BC669" i="2"/>
  <c r="BB669" i="2"/>
  <c r="BJ668" i="2"/>
  <c r="BI668" i="2"/>
  <c r="BD668" i="2" s="1"/>
  <c r="BC668" i="2"/>
  <c r="BB668" i="2"/>
  <c r="BJ667" i="2"/>
  <c r="BI667" i="2"/>
  <c r="BD667" i="2" s="1"/>
  <c r="BC667" i="2"/>
  <c r="BB667" i="2"/>
  <c r="BJ666" i="2"/>
  <c r="BI666" i="2"/>
  <c r="BD666" i="2" s="1"/>
  <c r="BC666" i="2"/>
  <c r="BB666" i="2"/>
  <c r="BJ665" i="2"/>
  <c r="BI665" i="2"/>
  <c r="BD665" i="2" s="1"/>
  <c r="BC665" i="2"/>
  <c r="BB665" i="2"/>
  <c r="BJ664" i="2"/>
  <c r="BI664" i="2"/>
  <c r="BD664" i="2" s="1"/>
  <c r="BC664" i="2"/>
  <c r="BB664" i="2"/>
  <c r="BJ663" i="2"/>
  <c r="BI663" i="2"/>
  <c r="BD663" i="2" s="1"/>
  <c r="BC663" i="2"/>
  <c r="BB663" i="2"/>
  <c r="BJ662" i="2"/>
  <c r="BI662" i="2"/>
  <c r="BD662" i="2" s="1"/>
  <c r="BC662" i="2"/>
  <c r="BB662" i="2"/>
  <c r="BJ661" i="2"/>
  <c r="BI661" i="2"/>
  <c r="BD661" i="2" s="1"/>
  <c r="BC661" i="2"/>
  <c r="BB661" i="2"/>
  <c r="BJ660" i="2"/>
  <c r="BI660" i="2"/>
  <c r="BD660" i="2" s="1"/>
  <c r="BC660" i="2"/>
  <c r="BB660" i="2"/>
  <c r="BJ659" i="2"/>
  <c r="BI659" i="2"/>
  <c r="BD659" i="2" s="1"/>
  <c r="BC659" i="2"/>
  <c r="BB659" i="2"/>
  <c r="BJ658" i="2"/>
  <c r="BI658" i="2"/>
  <c r="BD658" i="2" s="1"/>
  <c r="BC658" i="2"/>
  <c r="BB658" i="2"/>
  <c r="BJ657" i="2"/>
  <c r="BI657" i="2"/>
  <c r="BD657" i="2" s="1"/>
  <c r="BC657" i="2"/>
  <c r="BB657" i="2"/>
  <c r="BJ656" i="2"/>
  <c r="BI656" i="2"/>
  <c r="BD656" i="2" s="1"/>
  <c r="BC656" i="2"/>
  <c r="BB656" i="2"/>
  <c r="BJ655" i="2"/>
  <c r="BI655" i="2"/>
  <c r="BD655" i="2" s="1"/>
  <c r="BC655" i="2"/>
  <c r="BB655" i="2"/>
  <c r="BJ654" i="2"/>
  <c r="BI654" i="2"/>
  <c r="BD654" i="2" s="1"/>
  <c r="BC654" i="2"/>
  <c r="BB654" i="2"/>
  <c r="BJ653" i="2"/>
  <c r="BI653" i="2"/>
  <c r="BD653" i="2" s="1"/>
  <c r="BC653" i="2"/>
  <c r="BB653" i="2"/>
  <c r="BJ652" i="2"/>
  <c r="BI652" i="2"/>
  <c r="BD652" i="2" s="1"/>
  <c r="BC652" i="2"/>
  <c r="BB652" i="2"/>
  <c r="BJ651" i="2"/>
  <c r="BI651" i="2"/>
  <c r="BD651" i="2" s="1"/>
  <c r="BC651" i="2"/>
  <c r="BB651" i="2"/>
  <c r="BJ650" i="2"/>
  <c r="BI650" i="2"/>
  <c r="BD650" i="2" s="1"/>
  <c r="BC650" i="2"/>
  <c r="BB650" i="2"/>
  <c r="BJ649" i="2"/>
  <c r="BI649" i="2"/>
  <c r="BD649" i="2" s="1"/>
  <c r="BC649" i="2"/>
  <c r="BB649" i="2"/>
  <c r="BJ648" i="2"/>
  <c r="BI648" i="2"/>
  <c r="BD648" i="2" s="1"/>
  <c r="BC648" i="2"/>
  <c r="BB648" i="2"/>
  <c r="BJ647" i="2"/>
  <c r="BI647" i="2"/>
  <c r="BD647" i="2" s="1"/>
  <c r="BC647" i="2"/>
  <c r="BB647" i="2"/>
  <c r="BJ646" i="2"/>
  <c r="BI646" i="2"/>
  <c r="BD646" i="2" s="1"/>
  <c r="BC646" i="2"/>
  <c r="BB646" i="2"/>
  <c r="BJ645" i="2"/>
  <c r="BI645" i="2"/>
  <c r="BD645" i="2" s="1"/>
  <c r="BC645" i="2"/>
  <c r="BB645" i="2"/>
  <c r="BJ644" i="2"/>
  <c r="BI644" i="2"/>
  <c r="BD644" i="2" s="1"/>
  <c r="BC644" i="2"/>
  <c r="BB644" i="2"/>
  <c r="BJ643" i="2"/>
  <c r="BI643" i="2"/>
  <c r="BD643" i="2" s="1"/>
  <c r="BC643" i="2"/>
  <c r="BB643" i="2"/>
  <c r="BJ642" i="2"/>
  <c r="BI642" i="2"/>
  <c r="BD642" i="2" s="1"/>
  <c r="BC642" i="2"/>
  <c r="BB642" i="2"/>
  <c r="BJ641" i="2"/>
  <c r="BI641" i="2"/>
  <c r="BD641" i="2" s="1"/>
  <c r="BC641" i="2"/>
  <c r="BB641" i="2"/>
  <c r="BJ640" i="2"/>
  <c r="BI640" i="2"/>
  <c r="BD640" i="2" s="1"/>
  <c r="BC640" i="2"/>
  <c r="BB640" i="2"/>
  <c r="BJ639" i="2"/>
  <c r="BI639" i="2"/>
  <c r="BD639" i="2" s="1"/>
  <c r="BC639" i="2"/>
  <c r="BB639" i="2"/>
  <c r="BJ638" i="2"/>
  <c r="BI638" i="2"/>
  <c r="BD638" i="2" s="1"/>
  <c r="BC638" i="2"/>
  <c r="BB638" i="2"/>
  <c r="BJ637" i="2"/>
  <c r="BI637" i="2"/>
  <c r="BD637" i="2" s="1"/>
  <c r="BC637" i="2"/>
  <c r="BB637" i="2"/>
  <c r="BJ636" i="2"/>
  <c r="BI636" i="2"/>
  <c r="BD636" i="2" s="1"/>
  <c r="BC636" i="2"/>
  <c r="BB636" i="2"/>
  <c r="BJ635" i="2"/>
  <c r="BI635" i="2"/>
  <c r="BD635" i="2" s="1"/>
  <c r="BC635" i="2"/>
  <c r="BB635" i="2"/>
  <c r="BJ634" i="2"/>
  <c r="BI634" i="2"/>
  <c r="BD634" i="2" s="1"/>
  <c r="BC634" i="2"/>
  <c r="BB634" i="2"/>
  <c r="BJ633" i="2"/>
  <c r="BI633" i="2"/>
  <c r="BD633" i="2" s="1"/>
  <c r="BC633" i="2"/>
  <c r="BB633" i="2"/>
  <c r="BJ632" i="2"/>
  <c r="BI632" i="2"/>
  <c r="BD632" i="2" s="1"/>
  <c r="BC632" i="2"/>
  <c r="BB632" i="2"/>
  <c r="BJ631" i="2"/>
  <c r="BI631" i="2"/>
  <c r="BD631" i="2" s="1"/>
  <c r="BC631" i="2"/>
  <c r="BB631" i="2"/>
  <c r="BJ630" i="2"/>
  <c r="BI630" i="2"/>
  <c r="BD630" i="2" s="1"/>
  <c r="BC630" i="2"/>
  <c r="BB630" i="2"/>
  <c r="BJ629" i="2"/>
  <c r="BI629" i="2"/>
  <c r="BD629" i="2" s="1"/>
  <c r="BC629" i="2"/>
  <c r="BB629" i="2"/>
  <c r="BJ628" i="2"/>
  <c r="BI628" i="2"/>
  <c r="BD628" i="2" s="1"/>
  <c r="BC628" i="2"/>
  <c r="BB628" i="2"/>
  <c r="BJ627" i="2"/>
  <c r="BI627" i="2"/>
  <c r="BD627" i="2" s="1"/>
  <c r="BC627" i="2"/>
  <c r="BB627" i="2"/>
  <c r="BJ626" i="2"/>
  <c r="BI626" i="2"/>
  <c r="BD626" i="2" s="1"/>
  <c r="BC626" i="2"/>
  <c r="BB626" i="2"/>
  <c r="BJ625" i="2"/>
  <c r="BI625" i="2"/>
  <c r="BD625" i="2" s="1"/>
  <c r="BC625" i="2"/>
  <c r="BB625" i="2"/>
  <c r="BJ624" i="2"/>
  <c r="BI624" i="2"/>
  <c r="BD624" i="2" s="1"/>
  <c r="BC624" i="2"/>
  <c r="BB624" i="2"/>
  <c r="BJ623" i="2"/>
  <c r="BI623" i="2"/>
  <c r="BD623" i="2" s="1"/>
  <c r="BC623" i="2"/>
  <c r="BB623" i="2"/>
  <c r="BJ622" i="2"/>
  <c r="BI622" i="2"/>
  <c r="BD622" i="2" s="1"/>
  <c r="BC622" i="2"/>
  <c r="BB622" i="2"/>
  <c r="BJ621" i="2"/>
  <c r="BI621" i="2"/>
  <c r="BD621" i="2" s="1"/>
  <c r="BC621" i="2"/>
  <c r="BB621" i="2"/>
  <c r="BJ620" i="2"/>
  <c r="BI620" i="2"/>
  <c r="BD620" i="2" s="1"/>
  <c r="BC620" i="2"/>
  <c r="BB620" i="2"/>
  <c r="BJ619" i="2"/>
  <c r="BI619" i="2"/>
  <c r="BD619" i="2" s="1"/>
  <c r="BC619" i="2"/>
  <c r="BB619" i="2"/>
  <c r="BJ618" i="2"/>
  <c r="BI618" i="2"/>
  <c r="BD618" i="2" s="1"/>
  <c r="BC618" i="2"/>
  <c r="BB618" i="2"/>
  <c r="BJ617" i="2"/>
  <c r="BI617" i="2"/>
  <c r="BD617" i="2" s="1"/>
  <c r="BC617" i="2"/>
  <c r="BB617" i="2"/>
  <c r="BJ616" i="2"/>
  <c r="BI616" i="2"/>
  <c r="BD616" i="2" s="1"/>
  <c r="BC616" i="2"/>
  <c r="BB616" i="2"/>
  <c r="BJ615" i="2"/>
  <c r="BI615" i="2"/>
  <c r="BD615" i="2" s="1"/>
  <c r="BC615" i="2"/>
  <c r="BB615" i="2"/>
  <c r="BJ614" i="2"/>
  <c r="BI614" i="2"/>
  <c r="BD614" i="2" s="1"/>
  <c r="BC614" i="2"/>
  <c r="BB614" i="2"/>
  <c r="BJ613" i="2"/>
  <c r="BI613" i="2"/>
  <c r="BD613" i="2" s="1"/>
  <c r="BC613" i="2"/>
  <c r="BB613" i="2"/>
  <c r="BJ612" i="2"/>
  <c r="BI612" i="2"/>
  <c r="BD612" i="2" s="1"/>
  <c r="BC612" i="2"/>
  <c r="BB612" i="2"/>
  <c r="BJ611" i="2"/>
  <c r="BI611" i="2"/>
  <c r="BD611" i="2" s="1"/>
  <c r="BC611" i="2"/>
  <c r="BB611" i="2"/>
  <c r="BJ610" i="2"/>
  <c r="BI610" i="2"/>
  <c r="BD610" i="2" s="1"/>
  <c r="BC610" i="2"/>
  <c r="BB610" i="2"/>
  <c r="BJ609" i="2"/>
  <c r="BI609" i="2"/>
  <c r="BD609" i="2" s="1"/>
  <c r="BC609" i="2"/>
  <c r="BB609" i="2"/>
  <c r="BJ608" i="2"/>
  <c r="BI608" i="2"/>
  <c r="BD608" i="2" s="1"/>
  <c r="BC608" i="2"/>
  <c r="BB608" i="2"/>
  <c r="BJ607" i="2"/>
  <c r="BI607" i="2"/>
  <c r="BD607" i="2" s="1"/>
  <c r="BC607" i="2"/>
  <c r="BB607" i="2"/>
  <c r="BJ606" i="2"/>
  <c r="BI606" i="2"/>
  <c r="BD606" i="2" s="1"/>
  <c r="BC606" i="2"/>
  <c r="BB606" i="2"/>
  <c r="BJ605" i="2"/>
  <c r="BI605" i="2"/>
  <c r="BD605" i="2" s="1"/>
  <c r="BC605" i="2"/>
  <c r="BB605" i="2"/>
  <c r="BJ604" i="2"/>
  <c r="BI604" i="2"/>
  <c r="BD604" i="2" s="1"/>
  <c r="BC604" i="2"/>
  <c r="BB604" i="2"/>
  <c r="BJ603" i="2"/>
  <c r="BI603" i="2"/>
  <c r="BD603" i="2" s="1"/>
  <c r="BC603" i="2"/>
  <c r="BB603" i="2"/>
  <c r="BJ602" i="2"/>
  <c r="BI602" i="2"/>
  <c r="BD602" i="2" s="1"/>
  <c r="BC602" i="2"/>
  <c r="BB602" i="2"/>
  <c r="BJ601" i="2"/>
  <c r="BI601" i="2"/>
  <c r="BD601" i="2" s="1"/>
  <c r="BC601" i="2"/>
  <c r="BB601" i="2"/>
  <c r="BJ600" i="2"/>
  <c r="BI600" i="2"/>
  <c r="BD600" i="2" s="1"/>
  <c r="BC600" i="2"/>
  <c r="BB600" i="2"/>
  <c r="BJ599" i="2"/>
  <c r="BI599" i="2"/>
  <c r="BD599" i="2" s="1"/>
  <c r="BC599" i="2"/>
  <c r="BB599" i="2"/>
  <c r="BJ598" i="2"/>
  <c r="BI598" i="2"/>
  <c r="BD598" i="2" s="1"/>
  <c r="BC598" i="2"/>
  <c r="BB598" i="2"/>
  <c r="BJ597" i="2"/>
  <c r="BI597" i="2"/>
  <c r="BD597" i="2" s="1"/>
  <c r="BC597" i="2"/>
  <c r="BB597" i="2"/>
  <c r="BJ596" i="2"/>
  <c r="BI596" i="2"/>
  <c r="BD596" i="2" s="1"/>
  <c r="BC596" i="2"/>
  <c r="BB596" i="2"/>
  <c r="BJ595" i="2"/>
  <c r="BI595" i="2"/>
  <c r="BD595" i="2" s="1"/>
  <c r="BC595" i="2"/>
  <c r="BB595" i="2"/>
  <c r="BJ594" i="2"/>
  <c r="BI594" i="2"/>
  <c r="BD594" i="2" s="1"/>
  <c r="BC594" i="2"/>
  <c r="BB594" i="2"/>
  <c r="BJ593" i="2"/>
  <c r="BI593" i="2"/>
  <c r="BD593" i="2" s="1"/>
  <c r="BC593" i="2"/>
  <c r="BB593" i="2"/>
  <c r="BJ592" i="2"/>
  <c r="BI592" i="2"/>
  <c r="BD592" i="2" s="1"/>
  <c r="BC592" i="2"/>
  <c r="BB592" i="2"/>
  <c r="BJ591" i="2"/>
  <c r="BI591" i="2"/>
  <c r="BD591" i="2" s="1"/>
  <c r="BC591" i="2"/>
  <c r="BB591" i="2"/>
  <c r="BJ590" i="2"/>
  <c r="BI590" i="2"/>
  <c r="BD590" i="2" s="1"/>
  <c r="BC590" i="2"/>
  <c r="BB590" i="2"/>
  <c r="BJ589" i="2"/>
  <c r="BI589" i="2"/>
  <c r="BD589" i="2" s="1"/>
  <c r="BC589" i="2"/>
  <c r="BB589" i="2"/>
  <c r="BJ588" i="2"/>
  <c r="BI588" i="2"/>
  <c r="BD588" i="2" s="1"/>
  <c r="BC588" i="2"/>
  <c r="BB588" i="2"/>
  <c r="BJ587" i="2"/>
  <c r="BI587" i="2"/>
  <c r="BD587" i="2" s="1"/>
  <c r="BC587" i="2"/>
  <c r="BB587" i="2"/>
  <c r="BJ586" i="2"/>
  <c r="BI586" i="2"/>
  <c r="BD586" i="2" s="1"/>
  <c r="BC586" i="2"/>
  <c r="BB586" i="2"/>
  <c r="BJ585" i="2"/>
  <c r="BI585" i="2"/>
  <c r="BD585" i="2" s="1"/>
  <c r="BC585" i="2"/>
  <c r="BB585" i="2"/>
  <c r="BJ584" i="2"/>
  <c r="BI584" i="2"/>
  <c r="BD584" i="2" s="1"/>
  <c r="BC584" i="2"/>
  <c r="BB584" i="2"/>
  <c r="BJ583" i="2"/>
  <c r="BI583" i="2"/>
  <c r="BD583" i="2" s="1"/>
  <c r="BC583" i="2"/>
  <c r="BB583" i="2"/>
  <c r="BJ582" i="2"/>
  <c r="BI582" i="2"/>
  <c r="BD582" i="2" s="1"/>
  <c r="BC582" i="2"/>
  <c r="BB582" i="2"/>
  <c r="BJ581" i="2"/>
  <c r="BI581" i="2"/>
  <c r="BD581" i="2" s="1"/>
  <c r="BC581" i="2"/>
  <c r="BB581" i="2"/>
  <c r="BJ580" i="2"/>
  <c r="BI580" i="2"/>
  <c r="BD580" i="2" s="1"/>
  <c r="BC580" i="2"/>
  <c r="BB580" i="2"/>
  <c r="BJ579" i="2"/>
  <c r="BI579" i="2"/>
  <c r="BD579" i="2" s="1"/>
  <c r="BC579" i="2"/>
  <c r="BB579" i="2"/>
  <c r="BJ578" i="2"/>
  <c r="BI578" i="2"/>
  <c r="BD578" i="2" s="1"/>
  <c r="BC578" i="2"/>
  <c r="BB578" i="2"/>
  <c r="BJ577" i="2"/>
  <c r="BI577" i="2"/>
  <c r="BD577" i="2" s="1"/>
  <c r="BC577" i="2"/>
  <c r="BB577" i="2"/>
  <c r="BJ576" i="2"/>
  <c r="BI576" i="2"/>
  <c r="BD576" i="2" s="1"/>
  <c r="BC576" i="2"/>
  <c r="BB576" i="2"/>
  <c r="BJ575" i="2"/>
  <c r="BI575" i="2"/>
  <c r="BD575" i="2" s="1"/>
  <c r="BC575" i="2"/>
  <c r="BB575" i="2"/>
  <c r="BJ574" i="2"/>
  <c r="BI574" i="2"/>
  <c r="BD574" i="2" s="1"/>
  <c r="BC574" i="2"/>
  <c r="BB574" i="2"/>
  <c r="BJ573" i="2"/>
  <c r="BI573" i="2"/>
  <c r="BD573" i="2" s="1"/>
  <c r="BC573" i="2"/>
  <c r="BB573" i="2"/>
  <c r="BJ572" i="2"/>
  <c r="BI572" i="2"/>
  <c r="BD572" i="2" s="1"/>
  <c r="BC572" i="2"/>
  <c r="BB572" i="2"/>
  <c r="BJ571" i="2"/>
  <c r="BI571" i="2"/>
  <c r="BD571" i="2" s="1"/>
  <c r="BC571" i="2"/>
  <c r="BB571" i="2"/>
  <c r="BJ570" i="2"/>
  <c r="BI570" i="2"/>
  <c r="BD570" i="2" s="1"/>
  <c r="BC570" i="2"/>
  <c r="BB570" i="2"/>
  <c r="BJ569" i="2"/>
  <c r="BI569" i="2"/>
  <c r="BD569" i="2" s="1"/>
  <c r="BC569" i="2"/>
  <c r="BB569" i="2"/>
  <c r="BJ568" i="2"/>
  <c r="BI568" i="2"/>
  <c r="BD568" i="2" s="1"/>
  <c r="BC568" i="2"/>
  <c r="BB568" i="2"/>
  <c r="BJ567" i="2"/>
  <c r="BI567" i="2"/>
  <c r="BD567" i="2" s="1"/>
  <c r="BC567" i="2"/>
  <c r="BB567" i="2"/>
  <c r="BJ566" i="2"/>
  <c r="BI566" i="2"/>
  <c r="BD566" i="2" s="1"/>
  <c r="BC566" i="2"/>
  <c r="BB566" i="2"/>
  <c r="BJ565" i="2"/>
  <c r="BI565" i="2"/>
  <c r="BD565" i="2" s="1"/>
  <c r="BC565" i="2"/>
  <c r="BB565" i="2"/>
  <c r="BJ564" i="2"/>
  <c r="BI564" i="2"/>
  <c r="BD564" i="2" s="1"/>
  <c r="BC564" i="2"/>
  <c r="BB564" i="2"/>
  <c r="BJ563" i="2"/>
  <c r="BI563" i="2"/>
  <c r="BD563" i="2" s="1"/>
  <c r="BC563" i="2"/>
  <c r="BB563" i="2"/>
  <c r="BJ562" i="2"/>
  <c r="BI562" i="2"/>
  <c r="BD562" i="2" s="1"/>
  <c r="BC562" i="2"/>
  <c r="BB562" i="2"/>
  <c r="BJ561" i="2"/>
  <c r="BI561" i="2"/>
  <c r="BD561" i="2" s="1"/>
  <c r="BC561" i="2"/>
  <c r="BB561" i="2"/>
  <c r="BJ560" i="2"/>
  <c r="BI560" i="2"/>
  <c r="BD560" i="2" s="1"/>
  <c r="BC560" i="2"/>
  <c r="BB560" i="2"/>
  <c r="BJ559" i="2"/>
  <c r="BI559" i="2"/>
  <c r="BD559" i="2" s="1"/>
  <c r="BC559" i="2"/>
  <c r="BB559" i="2"/>
  <c r="BJ558" i="2"/>
  <c r="BI558" i="2"/>
  <c r="BD558" i="2" s="1"/>
  <c r="BC558" i="2"/>
  <c r="BB558" i="2"/>
  <c r="BJ557" i="2"/>
  <c r="BI557" i="2"/>
  <c r="BD557" i="2" s="1"/>
  <c r="BC557" i="2"/>
  <c r="BB557" i="2"/>
  <c r="BJ556" i="2"/>
  <c r="BI556" i="2"/>
  <c r="BD556" i="2" s="1"/>
  <c r="BC556" i="2"/>
  <c r="BB556" i="2"/>
  <c r="BJ555" i="2"/>
  <c r="BI555" i="2"/>
  <c r="BD555" i="2" s="1"/>
  <c r="BC555" i="2"/>
  <c r="BB555" i="2"/>
  <c r="BJ554" i="2"/>
  <c r="BI554" i="2"/>
  <c r="BD554" i="2" s="1"/>
  <c r="BC554" i="2"/>
  <c r="BB554" i="2"/>
  <c r="BJ553" i="2"/>
  <c r="BI553" i="2"/>
  <c r="BD553" i="2" s="1"/>
  <c r="BC553" i="2"/>
  <c r="BB553" i="2"/>
  <c r="BJ552" i="2"/>
  <c r="BI552" i="2"/>
  <c r="BD552" i="2" s="1"/>
  <c r="BC552" i="2"/>
  <c r="BB552" i="2"/>
  <c r="BJ551" i="2"/>
  <c r="BI551" i="2"/>
  <c r="BD551" i="2" s="1"/>
  <c r="BC551" i="2"/>
  <c r="BB551" i="2"/>
  <c r="BJ550" i="2"/>
  <c r="BI550" i="2"/>
  <c r="BD550" i="2" s="1"/>
  <c r="BC550" i="2"/>
  <c r="BB550" i="2"/>
  <c r="BJ549" i="2"/>
  <c r="BI549" i="2"/>
  <c r="BD549" i="2" s="1"/>
  <c r="BC549" i="2"/>
  <c r="BB549" i="2"/>
  <c r="BJ548" i="2"/>
  <c r="BI548" i="2"/>
  <c r="BD548" i="2" s="1"/>
  <c r="BC548" i="2"/>
  <c r="BB548" i="2"/>
  <c r="BJ547" i="2"/>
  <c r="BI547" i="2"/>
  <c r="BD547" i="2" s="1"/>
  <c r="BC547" i="2"/>
  <c r="BB547" i="2"/>
  <c r="BJ546" i="2"/>
  <c r="BI546" i="2"/>
  <c r="BD546" i="2" s="1"/>
  <c r="BC546" i="2"/>
  <c r="BB546" i="2"/>
  <c r="BJ545" i="2"/>
  <c r="BI545" i="2"/>
  <c r="BD545" i="2" s="1"/>
  <c r="BC545" i="2"/>
  <c r="BB545" i="2"/>
  <c r="BJ544" i="2"/>
  <c r="BI544" i="2"/>
  <c r="BD544" i="2" s="1"/>
  <c r="BC544" i="2"/>
  <c r="BB544" i="2"/>
  <c r="BJ543" i="2"/>
  <c r="BI543" i="2"/>
  <c r="BD543" i="2" s="1"/>
  <c r="BC543" i="2"/>
  <c r="BB543" i="2"/>
  <c r="BJ542" i="2"/>
  <c r="BI542" i="2"/>
  <c r="BD542" i="2" s="1"/>
  <c r="BC542" i="2"/>
  <c r="BB542" i="2"/>
  <c r="BJ541" i="2"/>
  <c r="BI541" i="2"/>
  <c r="BD541" i="2" s="1"/>
  <c r="BC541" i="2"/>
  <c r="BB541" i="2"/>
  <c r="BJ540" i="2"/>
  <c r="BI540" i="2"/>
  <c r="BD540" i="2" s="1"/>
  <c r="BC540" i="2"/>
  <c r="BB540" i="2"/>
  <c r="BJ539" i="2"/>
  <c r="BI539" i="2"/>
  <c r="BD539" i="2" s="1"/>
  <c r="BC539" i="2"/>
  <c r="BB539" i="2"/>
  <c r="BJ538" i="2"/>
  <c r="BI538" i="2"/>
  <c r="BD538" i="2" s="1"/>
  <c r="BC538" i="2"/>
  <c r="BB538" i="2"/>
  <c r="BJ537" i="2"/>
  <c r="BI537" i="2"/>
  <c r="BD537" i="2" s="1"/>
  <c r="BC537" i="2"/>
  <c r="BB537" i="2"/>
  <c r="BJ536" i="2"/>
  <c r="BI536" i="2"/>
  <c r="BD536" i="2" s="1"/>
  <c r="BC536" i="2"/>
  <c r="BB536" i="2"/>
  <c r="BJ535" i="2"/>
  <c r="BI535" i="2"/>
  <c r="BD535" i="2" s="1"/>
  <c r="BC535" i="2"/>
  <c r="BB535" i="2"/>
  <c r="BJ534" i="2"/>
  <c r="BI534" i="2"/>
  <c r="BD534" i="2" s="1"/>
  <c r="BC534" i="2"/>
  <c r="BB534" i="2"/>
  <c r="BJ533" i="2"/>
  <c r="BI533" i="2"/>
  <c r="BD533" i="2" s="1"/>
  <c r="BC533" i="2"/>
  <c r="BB533" i="2"/>
  <c r="BJ532" i="2"/>
  <c r="BI532" i="2"/>
  <c r="BD532" i="2" s="1"/>
  <c r="BC532" i="2"/>
  <c r="BB532" i="2"/>
  <c r="BJ531" i="2"/>
  <c r="BI531" i="2"/>
  <c r="BD531" i="2" s="1"/>
  <c r="BC531" i="2"/>
  <c r="BB531" i="2"/>
  <c r="BJ530" i="2"/>
  <c r="BI530" i="2"/>
  <c r="BD530" i="2" s="1"/>
  <c r="BC530" i="2"/>
  <c r="BB530" i="2"/>
  <c r="BJ529" i="2"/>
  <c r="BI529" i="2"/>
  <c r="BD529" i="2" s="1"/>
  <c r="BC529" i="2"/>
  <c r="BB529" i="2"/>
  <c r="BJ528" i="2"/>
  <c r="BI528" i="2"/>
  <c r="BD528" i="2" s="1"/>
  <c r="BC528" i="2"/>
  <c r="BB528" i="2"/>
  <c r="BJ527" i="2"/>
  <c r="BI527" i="2"/>
  <c r="BD527" i="2" s="1"/>
  <c r="BC527" i="2"/>
  <c r="BB527" i="2"/>
  <c r="BJ526" i="2"/>
  <c r="BI526" i="2"/>
  <c r="BD526" i="2" s="1"/>
  <c r="BC526" i="2"/>
  <c r="BB526" i="2"/>
  <c r="BJ525" i="2"/>
  <c r="BI525" i="2"/>
  <c r="BD525" i="2" s="1"/>
  <c r="BC525" i="2"/>
  <c r="BB525" i="2"/>
  <c r="BJ524" i="2"/>
  <c r="BI524" i="2"/>
  <c r="BD524" i="2" s="1"/>
  <c r="BC524" i="2"/>
  <c r="BB524" i="2"/>
  <c r="BJ523" i="2"/>
  <c r="BI523" i="2"/>
  <c r="BD523" i="2" s="1"/>
  <c r="BC523" i="2"/>
  <c r="BB523" i="2"/>
  <c r="BJ522" i="2"/>
  <c r="BI522" i="2"/>
  <c r="BD522" i="2" s="1"/>
  <c r="BC522" i="2"/>
  <c r="BB522" i="2"/>
  <c r="BJ521" i="2"/>
  <c r="BI521" i="2"/>
  <c r="BD521" i="2" s="1"/>
  <c r="BC521" i="2"/>
  <c r="BB521" i="2"/>
  <c r="BJ520" i="2"/>
  <c r="BI520" i="2"/>
  <c r="BD520" i="2" s="1"/>
  <c r="BC520" i="2"/>
  <c r="BB520" i="2"/>
  <c r="BJ519" i="2"/>
  <c r="BI519" i="2"/>
  <c r="BD519" i="2" s="1"/>
  <c r="BC519" i="2"/>
  <c r="BB519" i="2"/>
  <c r="BJ518" i="2"/>
  <c r="BI518" i="2"/>
  <c r="BD518" i="2" s="1"/>
  <c r="BC518" i="2"/>
  <c r="BB518" i="2"/>
  <c r="BJ517" i="2"/>
  <c r="BI517" i="2"/>
  <c r="BD517" i="2" s="1"/>
  <c r="BC517" i="2"/>
  <c r="BB517" i="2"/>
  <c r="BJ516" i="2"/>
  <c r="BI516" i="2"/>
  <c r="BD516" i="2" s="1"/>
  <c r="BC516" i="2"/>
  <c r="BB516" i="2"/>
  <c r="BJ515" i="2"/>
  <c r="BI515" i="2"/>
  <c r="BD515" i="2" s="1"/>
  <c r="BC515" i="2"/>
  <c r="BB515" i="2"/>
  <c r="BJ514" i="2"/>
  <c r="BI514" i="2"/>
  <c r="BD514" i="2" s="1"/>
  <c r="BC514" i="2"/>
  <c r="BB514" i="2"/>
  <c r="BJ513" i="2"/>
  <c r="BI513" i="2"/>
  <c r="BD513" i="2" s="1"/>
  <c r="BC513" i="2"/>
  <c r="BB513" i="2"/>
  <c r="BJ512" i="2"/>
  <c r="BI512" i="2"/>
  <c r="BD512" i="2" s="1"/>
  <c r="BC512" i="2"/>
  <c r="BB512" i="2"/>
  <c r="BJ511" i="2"/>
  <c r="BI511" i="2"/>
  <c r="BD511" i="2" s="1"/>
  <c r="BC511" i="2"/>
  <c r="BB511" i="2"/>
  <c r="BJ510" i="2"/>
  <c r="BI510" i="2"/>
  <c r="BD510" i="2" s="1"/>
  <c r="BC510" i="2"/>
  <c r="BB510" i="2"/>
  <c r="BJ509" i="2"/>
  <c r="BI509" i="2"/>
  <c r="BD509" i="2" s="1"/>
  <c r="BC509" i="2"/>
  <c r="BB509" i="2"/>
  <c r="BJ508" i="2"/>
  <c r="BI508" i="2"/>
  <c r="BD508" i="2" s="1"/>
  <c r="BC508" i="2"/>
  <c r="BB508" i="2"/>
  <c r="BJ507" i="2"/>
  <c r="BI507" i="2"/>
  <c r="BD507" i="2" s="1"/>
  <c r="BC507" i="2"/>
  <c r="BB507" i="2"/>
  <c r="BJ506" i="2"/>
  <c r="BI506" i="2"/>
  <c r="BD506" i="2" s="1"/>
  <c r="BC506" i="2"/>
  <c r="BB506" i="2"/>
  <c r="BJ505" i="2"/>
  <c r="BI505" i="2"/>
  <c r="BD505" i="2" s="1"/>
  <c r="BC505" i="2"/>
  <c r="BB505" i="2"/>
  <c r="BJ504" i="2"/>
  <c r="BI504" i="2"/>
  <c r="BD504" i="2" s="1"/>
  <c r="BC504" i="2"/>
  <c r="BB504" i="2"/>
  <c r="BJ503" i="2"/>
  <c r="BI503" i="2"/>
  <c r="BD503" i="2" s="1"/>
  <c r="BC503" i="2"/>
  <c r="BB503" i="2"/>
  <c r="BJ502" i="2"/>
  <c r="BI502" i="2"/>
  <c r="BD502" i="2" s="1"/>
  <c r="BC502" i="2"/>
  <c r="BB502" i="2"/>
  <c r="BJ501" i="2"/>
  <c r="BI501" i="2"/>
  <c r="BD501" i="2" s="1"/>
  <c r="BC501" i="2"/>
  <c r="BB501" i="2"/>
  <c r="BJ500" i="2"/>
  <c r="BI500" i="2"/>
  <c r="BD500" i="2" s="1"/>
  <c r="BC500" i="2"/>
  <c r="BB500" i="2"/>
  <c r="BJ499" i="2"/>
  <c r="BI499" i="2"/>
  <c r="BD499" i="2" s="1"/>
  <c r="BC499" i="2"/>
  <c r="BB499" i="2"/>
  <c r="BJ498" i="2"/>
  <c r="BI498" i="2"/>
  <c r="BD498" i="2" s="1"/>
  <c r="BC498" i="2"/>
  <c r="BB498" i="2"/>
  <c r="BJ497" i="2"/>
  <c r="BI497" i="2"/>
  <c r="BD497" i="2" s="1"/>
  <c r="BC497" i="2"/>
  <c r="BB497" i="2"/>
  <c r="BJ496" i="2"/>
  <c r="BI496" i="2"/>
  <c r="BD496" i="2" s="1"/>
  <c r="BC496" i="2"/>
  <c r="BB496" i="2"/>
  <c r="BJ495" i="2"/>
  <c r="BI495" i="2"/>
  <c r="BD495" i="2" s="1"/>
  <c r="BC495" i="2"/>
  <c r="BB495" i="2"/>
  <c r="BJ494" i="2"/>
  <c r="BI494" i="2"/>
  <c r="BD494" i="2" s="1"/>
  <c r="BC494" i="2"/>
  <c r="BB494" i="2"/>
  <c r="BJ493" i="2"/>
  <c r="BI493" i="2"/>
  <c r="BD493" i="2" s="1"/>
  <c r="BC493" i="2"/>
  <c r="BB493" i="2"/>
  <c r="BJ492" i="2"/>
  <c r="BI492" i="2"/>
  <c r="BD492" i="2" s="1"/>
  <c r="BC492" i="2"/>
  <c r="BB492" i="2"/>
  <c r="BJ491" i="2"/>
  <c r="BI491" i="2"/>
  <c r="BD491" i="2" s="1"/>
  <c r="BC491" i="2"/>
  <c r="BB491" i="2"/>
  <c r="BJ490" i="2"/>
  <c r="BI490" i="2"/>
  <c r="BD490" i="2" s="1"/>
  <c r="BC490" i="2"/>
  <c r="BB490" i="2"/>
  <c r="BJ489" i="2"/>
  <c r="BI489" i="2"/>
  <c r="BD489" i="2" s="1"/>
  <c r="BC489" i="2"/>
  <c r="BB489" i="2"/>
  <c r="BJ488" i="2"/>
  <c r="BI488" i="2"/>
  <c r="BD488" i="2" s="1"/>
  <c r="BC488" i="2"/>
  <c r="BB488" i="2"/>
  <c r="BJ487" i="2"/>
  <c r="BI487" i="2"/>
  <c r="BD487" i="2" s="1"/>
  <c r="BC487" i="2"/>
  <c r="BB487" i="2"/>
  <c r="BJ486" i="2"/>
  <c r="BI486" i="2"/>
  <c r="BD486" i="2" s="1"/>
  <c r="BC486" i="2"/>
  <c r="BB486" i="2"/>
  <c r="BJ485" i="2"/>
  <c r="BI485" i="2"/>
  <c r="BD485" i="2" s="1"/>
  <c r="BC485" i="2"/>
  <c r="BB485" i="2"/>
  <c r="BJ484" i="2"/>
  <c r="BI484" i="2"/>
  <c r="BD484" i="2" s="1"/>
  <c r="BC484" i="2"/>
  <c r="BB484" i="2"/>
  <c r="BJ483" i="2"/>
  <c r="BI483" i="2"/>
  <c r="BD483" i="2" s="1"/>
  <c r="BC483" i="2"/>
  <c r="BB483" i="2"/>
  <c r="BJ482" i="2"/>
  <c r="BI482" i="2"/>
  <c r="BD482" i="2" s="1"/>
  <c r="BC482" i="2"/>
  <c r="BB482" i="2"/>
  <c r="BJ481" i="2"/>
  <c r="BI481" i="2"/>
  <c r="BD481" i="2" s="1"/>
  <c r="BC481" i="2"/>
  <c r="BB481" i="2"/>
  <c r="BJ480" i="2"/>
  <c r="BI480" i="2"/>
  <c r="BD480" i="2" s="1"/>
  <c r="BC480" i="2"/>
  <c r="BB480" i="2"/>
  <c r="BJ479" i="2"/>
  <c r="BI479" i="2"/>
  <c r="BD479" i="2" s="1"/>
  <c r="BC479" i="2"/>
  <c r="BB479" i="2"/>
  <c r="BJ478" i="2"/>
  <c r="BI478" i="2"/>
  <c r="BD478" i="2" s="1"/>
  <c r="BC478" i="2"/>
  <c r="BB478" i="2"/>
  <c r="BJ477" i="2"/>
  <c r="BI477" i="2"/>
  <c r="BD477" i="2" s="1"/>
  <c r="BC477" i="2"/>
  <c r="BB477" i="2"/>
  <c r="BJ476" i="2"/>
  <c r="BI476" i="2"/>
  <c r="BD476" i="2" s="1"/>
  <c r="BC476" i="2"/>
  <c r="BB476" i="2"/>
  <c r="BJ475" i="2"/>
  <c r="BI475" i="2"/>
  <c r="BD475" i="2" s="1"/>
  <c r="BC475" i="2"/>
  <c r="BB475" i="2"/>
  <c r="BJ474" i="2"/>
  <c r="BI474" i="2"/>
  <c r="BD474" i="2" s="1"/>
  <c r="BC474" i="2"/>
  <c r="BB474" i="2"/>
  <c r="BJ473" i="2"/>
  <c r="BI473" i="2"/>
  <c r="BD473" i="2" s="1"/>
  <c r="BC473" i="2"/>
  <c r="BB473" i="2"/>
  <c r="BJ472" i="2"/>
  <c r="BI472" i="2"/>
  <c r="BD472" i="2" s="1"/>
  <c r="BC472" i="2"/>
  <c r="BB472" i="2"/>
  <c r="BJ471" i="2"/>
  <c r="BI471" i="2"/>
  <c r="BD471" i="2" s="1"/>
  <c r="BC471" i="2"/>
  <c r="BB471" i="2"/>
  <c r="BJ470" i="2"/>
  <c r="BI470" i="2"/>
  <c r="BD470" i="2" s="1"/>
  <c r="BC470" i="2"/>
  <c r="BB470" i="2"/>
  <c r="BJ469" i="2"/>
  <c r="BI469" i="2"/>
  <c r="BD469" i="2" s="1"/>
  <c r="BC469" i="2"/>
  <c r="BB469" i="2"/>
  <c r="BJ468" i="2"/>
  <c r="BI468" i="2"/>
  <c r="BD468" i="2" s="1"/>
  <c r="BC468" i="2"/>
  <c r="BB468" i="2"/>
  <c r="BJ467" i="2"/>
  <c r="BI467" i="2"/>
  <c r="BD467" i="2" s="1"/>
  <c r="BC467" i="2"/>
  <c r="BB467" i="2"/>
  <c r="BJ466" i="2"/>
  <c r="BI466" i="2"/>
  <c r="BD466" i="2" s="1"/>
  <c r="BC466" i="2"/>
  <c r="BB466" i="2"/>
  <c r="BJ465" i="2"/>
  <c r="BI465" i="2"/>
  <c r="BD465" i="2" s="1"/>
  <c r="BC465" i="2"/>
  <c r="BB465" i="2"/>
  <c r="BJ464" i="2"/>
  <c r="BI464" i="2"/>
  <c r="BD464" i="2" s="1"/>
  <c r="BC464" i="2"/>
  <c r="BB464" i="2"/>
  <c r="BJ463" i="2"/>
  <c r="BI463" i="2"/>
  <c r="BD463" i="2" s="1"/>
  <c r="BC463" i="2"/>
  <c r="BB463" i="2"/>
  <c r="BJ462" i="2"/>
  <c r="BI462" i="2"/>
  <c r="BD462" i="2" s="1"/>
  <c r="BC462" i="2"/>
  <c r="BB462" i="2"/>
  <c r="BJ461" i="2"/>
  <c r="BI461" i="2"/>
  <c r="BD461" i="2" s="1"/>
  <c r="BC461" i="2"/>
  <c r="BB461" i="2"/>
  <c r="BJ460" i="2"/>
  <c r="BI460" i="2"/>
  <c r="BD460" i="2" s="1"/>
  <c r="BC460" i="2"/>
  <c r="BB460" i="2"/>
  <c r="BJ459" i="2"/>
  <c r="BI459" i="2"/>
  <c r="BD459" i="2" s="1"/>
  <c r="BC459" i="2"/>
  <c r="BB459" i="2"/>
  <c r="BJ458" i="2"/>
  <c r="BI458" i="2"/>
  <c r="BD458" i="2" s="1"/>
  <c r="BC458" i="2"/>
  <c r="BB458" i="2"/>
  <c r="BJ457" i="2"/>
  <c r="BI457" i="2"/>
  <c r="BD457" i="2" s="1"/>
  <c r="BC457" i="2"/>
  <c r="BB457" i="2"/>
  <c r="BJ456" i="2"/>
  <c r="BI456" i="2"/>
  <c r="BD456" i="2" s="1"/>
  <c r="BC456" i="2"/>
  <c r="BB456" i="2"/>
  <c r="BJ455" i="2"/>
  <c r="BI455" i="2"/>
  <c r="BD455" i="2" s="1"/>
  <c r="BC455" i="2"/>
  <c r="BB455" i="2"/>
  <c r="BJ454" i="2"/>
  <c r="BI454" i="2"/>
  <c r="BD454" i="2" s="1"/>
  <c r="BC454" i="2"/>
  <c r="BB454" i="2"/>
  <c r="BJ453" i="2"/>
  <c r="BI453" i="2"/>
  <c r="BD453" i="2" s="1"/>
  <c r="BC453" i="2"/>
  <c r="BB453" i="2"/>
  <c r="BJ452" i="2"/>
  <c r="BI452" i="2"/>
  <c r="BD452" i="2" s="1"/>
  <c r="BC452" i="2"/>
  <c r="BB452" i="2"/>
  <c r="BJ451" i="2"/>
  <c r="BI451" i="2"/>
  <c r="BD451" i="2" s="1"/>
  <c r="BC451" i="2"/>
  <c r="BB451" i="2"/>
  <c r="BJ450" i="2"/>
  <c r="BI450" i="2"/>
  <c r="BD450" i="2" s="1"/>
  <c r="BC450" i="2"/>
  <c r="BB450" i="2"/>
  <c r="BJ449" i="2"/>
  <c r="BI449" i="2"/>
  <c r="BD449" i="2" s="1"/>
  <c r="BC449" i="2"/>
  <c r="BB449" i="2"/>
  <c r="BJ448" i="2"/>
  <c r="BI448" i="2"/>
  <c r="BD448" i="2" s="1"/>
  <c r="BC448" i="2"/>
  <c r="BB448" i="2"/>
  <c r="BJ447" i="2"/>
  <c r="BI447" i="2"/>
  <c r="BD447" i="2" s="1"/>
  <c r="BC447" i="2"/>
  <c r="BB447" i="2"/>
  <c r="BJ446" i="2"/>
  <c r="BI446" i="2"/>
  <c r="BD446" i="2" s="1"/>
  <c r="BC446" i="2"/>
  <c r="BB446" i="2"/>
  <c r="BJ445" i="2"/>
  <c r="BI445" i="2"/>
  <c r="BD445" i="2" s="1"/>
  <c r="BC445" i="2"/>
  <c r="BB445" i="2"/>
  <c r="BJ444" i="2"/>
  <c r="BI444" i="2"/>
  <c r="BD444" i="2" s="1"/>
  <c r="BC444" i="2"/>
  <c r="BB444" i="2"/>
  <c r="BJ443" i="2"/>
  <c r="BI443" i="2"/>
  <c r="BD443" i="2" s="1"/>
  <c r="BC443" i="2"/>
  <c r="BB443" i="2"/>
  <c r="BJ442" i="2"/>
  <c r="BI442" i="2"/>
  <c r="BD442" i="2" s="1"/>
  <c r="BC442" i="2"/>
  <c r="BB442" i="2"/>
  <c r="BJ441" i="2"/>
  <c r="BI441" i="2"/>
  <c r="BD441" i="2" s="1"/>
  <c r="BC441" i="2"/>
  <c r="BB441" i="2"/>
  <c r="BJ440" i="2"/>
  <c r="BI440" i="2"/>
  <c r="BD440" i="2" s="1"/>
  <c r="BC440" i="2"/>
  <c r="BB440" i="2"/>
  <c r="BJ439" i="2"/>
  <c r="BI439" i="2"/>
  <c r="BD439" i="2" s="1"/>
  <c r="BC439" i="2"/>
  <c r="BB439" i="2"/>
  <c r="BJ438" i="2"/>
  <c r="BI438" i="2"/>
  <c r="BD438" i="2" s="1"/>
  <c r="BC438" i="2"/>
  <c r="BB438" i="2"/>
  <c r="BJ437" i="2"/>
  <c r="BI437" i="2"/>
  <c r="BD437" i="2" s="1"/>
  <c r="BC437" i="2"/>
  <c r="BB437" i="2"/>
  <c r="BJ436" i="2"/>
  <c r="BI436" i="2"/>
  <c r="BD436" i="2" s="1"/>
  <c r="BC436" i="2"/>
  <c r="BB436" i="2"/>
  <c r="BJ435" i="2"/>
  <c r="BI435" i="2"/>
  <c r="BD435" i="2" s="1"/>
  <c r="BC435" i="2"/>
  <c r="BB435" i="2"/>
  <c r="BJ434" i="2"/>
  <c r="BI434" i="2"/>
  <c r="BD434" i="2" s="1"/>
  <c r="BC434" i="2"/>
  <c r="BB434" i="2"/>
  <c r="BJ433" i="2"/>
  <c r="BI433" i="2"/>
  <c r="BD433" i="2" s="1"/>
  <c r="BC433" i="2"/>
  <c r="BB433" i="2"/>
  <c r="BJ432" i="2"/>
  <c r="BI432" i="2"/>
  <c r="BD432" i="2" s="1"/>
  <c r="BC432" i="2"/>
  <c r="BB432" i="2"/>
  <c r="BJ431" i="2"/>
  <c r="BI431" i="2"/>
  <c r="BD431" i="2" s="1"/>
  <c r="BC431" i="2"/>
  <c r="BB431" i="2"/>
  <c r="BJ430" i="2"/>
  <c r="BI430" i="2"/>
  <c r="BD430" i="2" s="1"/>
  <c r="BC430" i="2"/>
  <c r="BB430" i="2"/>
  <c r="BJ429" i="2"/>
  <c r="BI429" i="2"/>
  <c r="BD429" i="2" s="1"/>
  <c r="BC429" i="2"/>
  <c r="BB429" i="2"/>
  <c r="BJ428" i="2"/>
  <c r="BI428" i="2"/>
  <c r="BD428" i="2" s="1"/>
  <c r="BC428" i="2"/>
  <c r="BB428" i="2"/>
  <c r="BJ427" i="2"/>
  <c r="BI427" i="2"/>
  <c r="BD427" i="2" s="1"/>
  <c r="BC427" i="2"/>
  <c r="BB427" i="2"/>
  <c r="BJ426" i="2"/>
  <c r="BI426" i="2"/>
  <c r="BD426" i="2" s="1"/>
  <c r="BC426" i="2"/>
  <c r="BB426" i="2"/>
  <c r="BJ425" i="2"/>
  <c r="BI425" i="2"/>
  <c r="BD425" i="2" s="1"/>
  <c r="BC425" i="2"/>
  <c r="BB425" i="2"/>
  <c r="BJ424" i="2"/>
  <c r="BI424" i="2"/>
  <c r="BD424" i="2" s="1"/>
  <c r="BC424" i="2"/>
  <c r="BB424" i="2"/>
  <c r="BJ423" i="2"/>
  <c r="BI423" i="2"/>
  <c r="BD423" i="2" s="1"/>
  <c r="BC423" i="2"/>
  <c r="BB423" i="2"/>
  <c r="BJ422" i="2"/>
  <c r="BI422" i="2"/>
  <c r="BD422" i="2" s="1"/>
  <c r="BC422" i="2"/>
  <c r="BB422" i="2"/>
  <c r="BJ421" i="2"/>
  <c r="BI421" i="2"/>
  <c r="BD421" i="2" s="1"/>
  <c r="BC421" i="2"/>
  <c r="BB421" i="2"/>
  <c r="BJ420" i="2"/>
  <c r="BI420" i="2"/>
  <c r="BD420" i="2" s="1"/>
  <c r="BC420" i="2"/>
  <c r="BB420" i="2"/>
  <c r="BJ419" i="2"/>
  <c r="BI419" i="2"/>
  <c r="BD419" i="2" s="1"/>
  <c r="BC419" i="2"/>
  <c r="BB419" i="2"/>
  <c r="BJ418" i="2"/>
  <c r="BI418" i="2"/>
  <c r="BD418" i="2" s="1"/>
  <c r="BC418" i="2"/>
  <c r="BB418" i="2"/>
  <c r="BJ417" i="2"/>
  <c r="BI417" i="2"/>
  <c r="BD417" i="2" s="1"/>
  <c r="BC417" i="2"/>
  <c r="BB417" i="2"/>
  <c r="BJ416" i="2"/>
  <c r="BI416" i="2"/>
  <c r="BD416" i="2" s="1"/>
  <c r="BC416" i="2"/>
  <c r="BB416" i="2"/>
  <c r="BJ415" i="2"/>
  <c r="BI415" i="2"/>
  <c r="BD415" i="2" s="1"/>
  <c r="BC415" i="2"/>
  <c r="BB415" i="2"/>
  <c r="BJ414" i="2"/>
  <c r="BI414" i="2"/>
  <c r="BD414" i="2" s="1"/>
  <c r="BC414" i="2"/>
  <c r="BB414" i="2"/>
  <c r="BJ413" i="2"/>
  <c r="BI413" i="2"/>
  <c r="BD413" i="2" s="1"/>
  <c r="BC413" i="2"/>
  <c r="BB413" i="2"/>
  <c r="BJ412" i="2"/>
  <c r="BI412" i="2"/>
  <c r="BD412" i="2" s="1"/>
  <c r="BC412" i="2"/>
  <c r="BB412" i="2"/>
  <c r="BJ411" i="2"/>
  <c r="BI411" i="2"/>
  <c r="BD411" i="2" s="1"/>
  <c r="BC411" i="2"/>
  <c r="BB411" i="2"/>
  <c r="BJ410" i="2"/>
  <c r="BI410" i="2"/>
  <c r="BD410" i="2" s="1"/>
  <c r="BC410" i="2"/>
  <c r="BB410" i="2"/>
  <c r="BJ409" i="2"/>
  <c r="BI409" i="2"/>
  <c r="BD409" i="2" s="1"/>
  <c r="BC409" i="2"/>
  <c r="BB409" i="2"/>
  <c r="BJ408" i="2"/>
  <c r="BI408" i="2"/>
  <c r="BD408" i="2" s="1"/>
  <c r="BC408" i="2"/>
  <c r="BB408" i="2"/>
  <c r="BJ407" i="2"/>
  <c r="BI407" i="2"/>
  <c r="BD407" i="2" s="1"/>
  <c r="BC407" i="2"/>
  <c r="BB407" i="2"/>
  <c r="BJ406" i="2"/>
  <c r="BI406" i="2"/>
  <c r="BD406" i="2" s="1"/>
  <c r="BC406" i="2"/>
  <c r="BB406" i="2"/>
  <c r="BJ405" i="2"/>
  <c r="BI405" i="2"/>
  <c r="BD405" i="2" s="1"/>
  <c r="BC405" i="2"/>
  <c r="BB405" i="2"/>
  <c r="BJ404" i="2"/>
  <c r="BI404" i="2"/>
  <c r="BD404" i="2" s="1"/>
  <c r="BC404" i="2"/>
  <c r="BB404" i="2"/>
  <c r="BJ403" i="2"/>
  <c r="BI403" i="2"/>
  <c r="BD403" i="2" s="1"/>
  <c r="BC403" i="2"/>
  <c r="BB403" i="2"/>
  <c r="BJ402" i="2"/>
  <c r="BI402" i="2"/>
  <c r="BD402" i="2" s="1"/>
  <c r="BC402" i="2"/>
  <c r="BB402" i="2"/>
  <c r="BJ401" i="2"/>
  <c r="BI401" i="2"/>
  <c r="BD401" i="2" s="1"/>
  <c r="BC401" i="2"/>
  <c r="BB401" i="2"/>
  <c r="BJ400" i="2"/>
  <c r="BI400" i="2"/>
  <c r="BD400" i="2" s="1"/>
  <c r="BC400" i="2"/>
  <c r="BB400" i="2"/>
  <c r="BJ399" i="2"/>
  <c r="BI399" i="2"/>
  <c r="BD399" i="2" s="1"/>
  <c r="BC399" i="2"/>
  <c r="BB399" i="2"/>
  <c r="BJ398" i="2"/>
  <c r="BI398" i="2"/>
  <c r="BD398" i="2" s="1"/>
  <c r="BC398" i="2"/>
  <c r="BB398" i="2"/>
  <c r="BJ397" i="2"/>
  <c r="BI397" i="2"/>
  <c r="BD397" i="2" s="1"/>
  <c r="BC397" i="2"/>
  <c r="BB397" i="2"/>
  <c r="BJ396" i="2"/>
  <c r="BI396" i="2"/>
  <c r="BD396" i="2" s="1"/>
  <c r="BC396" i="2"/>
  <c r="BB396" i="2"/>
  <c r="BJ395" i="2"/>
  <c r="BI395" i="2"/>
  <c r="BD395" i="2" s="1"/>
  <c r="BC395" i="2"/>
  <c r="BB395" i="2"/>
  <c r="BJ394" i="2"/>
  <c r="BI394" i="2"/>
  <c r="BD394" i="2" s="1"/>
  <c r="BC394" i="2"/>
  <c r="BB394" i="2"/>
  <c r="BJ393" i="2"/>
  <c r="BI393" i="2"/>
  <c r="BD393" i="2" s="1"/>
  <c r="BC393" i="2"/>
  <c r="BB393" i="2"/>
  <c r="BJ392" i="2"/>
  <c r="BI392" i="2"/>
  <c r="BD392" i="2" s="1"/>
  <c r="BC392" i="2"/>
  <c r="BB392" i="2"/>
  <c r="BJ391" i="2"/>
  <c r="BI391" i="2"/>
  <c r="BD391" i="2" s="1"/>
  <c r="BC391" i="2"/>
  <c r="BB391" i="2"/>
  <c r="BJ390" i="2"/>
  <c r="BI390" i="2"/>
  <c r="BD390" i="2" s="1"/>
  <c r="BC390" i="2"/>
  <c r="BB390" i="2"/>
  <c r="BJ389" i="2"/>
  <c r="BI389" i="2"/>
  <c r="BD389" i="2" s="1"/>
  <c r="BC389" i="2"/>
  <c r="BB389" i="2"/>
  <c r="BJ388" i="2"/>
  <c r="BI388" i="2"/>
  <c r="BD388" i="2" s="1"/>
  <c r="BC388" i="2"/>
  <c r="BB388" i="2"/>
  <c r="BJ387" i="2"/>
  <c r="BI387" i="2"/>
  <c r="BD387" i="2" s="1"/>
  <c r="BC387" i="2"/>
  <c r="BB387" i="2"/>
  <c r="BJ386" i="2"/>
  <c r="BI386" i="2"/>
  <c r="BD386" i="2" s="1"/>
  <c r="BC386" i="2"/>
  <c r="BB386" i="2"/>
  <c r="BJ385" i="2"/>
  <c r="BI385" i="2"/>
  <c r="BD385" i="2" s="1"/>
  <c r="BC385" i="2"/>
  <c r="BB385" i="2"/>
  <c r="BJ384" i="2"/>
  <c r="BI384" i="2"/>
  <c r="BD384" i="2" s="1"/>
  <c r="BC384" i="2"/>
  <c r="BB384" i="2"/>
  <c r="BJ383" i="2"/>
  <c r="BI383" i="2"/>
  <c r="BD383" i="2" s="1"/>
  <c r="BC383" i="2"/>
  <c r="BB383" i="2"/>
  <c r="BJ382" i="2"/>
  <c r="BI382" i="2"/>
  <c r="BD382" i="2" s="1"/>
  <c r="BC382" i="2"/>
  <c r="BB382" i="2"/>
  <c r="BJ381" i="2"/>
  <c r="BI381" i="2"/>
  <c r="BD381" i="2" s="1"/>
  <c r="BC381" i="2"/>
  <c r="BB381" i="2"/>
  <c r="BJ380" i="2"/>
  <c r="BI380" i="2"/>
  <c r="BD380" i="2" s="1"/>
  <c r="BC380" i="2"/>
  <c r="BB380" i="2"/>
  <c r="BJ379" i="2"/>
  <c r="BI379" i="2"/>
  <c r="BD379" i="2" s="1"/>
  <c r="BC379" i="2"/>
  <c r="BB379" i="2"/>
  <c r="BJ378" i="2"/>
  <c r="BI378" i="2"/>
  <c r="BD378" i="2" s="1"/>
  <c r="BC378" i="2"/>
  <c r="BB378" i="2"/>
  <c r="BJ377" i="2"/>
  <c r="BI377" i="2"/>
  <c r="BD377" i="2" s="1"/>
  <c r="BC377" i="2"/>
  <c r="BB377" i="2"/>
  <c r="BJ376" i="2"/>
  <c r="BI376" i="2"/>
  <c r="BD376" i="2" s="1"/>
  <c r="BC376" i="2"/>
  <c r="BB376" i="2"/>
  <c r="BJ375" i="2"/>
  <c r="BI375" i="2"/>
  <c r="BD375" i="2" s="1"/>
  <c r="BC375" i="2"/>
  <c r="BB375" i="2"/>
  <c r="BJ374" i="2"/>
  <c r="BI374" i="2"/>
  <c r="BD374" i="2" s="1"/>
  <c r="BC374" i="2"/>
  <c r="BB374" i="2"/>
  <c r="BJ373" i="2"/>
  <c r="BI373" i="2"/>
  <c r="BD373" i="2" s="1"/>
  <c r="BC373" i="2"/>
  <c r="BB373" i="2"/>
  <c r="BJ372" i="2"/>
  <c r="BI372" i="2"/>
  <c r="BD372" i="2" s="1"/>
  <c r="BC372" i="2"/>
  <c r="BB372" i="2"/>
  <c r="BJ371" i="2"/>
  <c r="BI371" i="2"/>
  <c r="BD371" i="2" s="1"/>
  <c r="BC371" i="2"/>
  <c r="BB371" i="2"/>
  <c r="BJ370" i="2"/>
  <c r="BI370" i="2"/>
  <c r="BD370" i="2" s="1"/>
  <c r="BC370" i="2"/>
  <c r="BB370" i="2"/>
  <c r="BJ369" i="2"/>
  <c r="BI369" i="2"/>
  <c r="BD369" i="2" s="1"/>
  <c r="BC369" i="2"/>
  <c r="BB369" i="2"/>
  <c r="BJ368" i="2"/>
  <c r="BI368" i="2"/>
  <c r="BD368" i="2" s="1"/>
  <c r="BC368" i="2"/>
  <c r="BB368" i="2"/>
  <c r="BJ367" i="2"/>
  <c r="BI367" i="2"/>
  <c r="BD367" i="2" s="1"/>
  <c r="BC367" i="2"/>
  <c r="BB367" i="2"/>
  <c r="BJ366" i="2"/>
  <c r="BI366" i="2"/>
  <c r="BD366" i="2" s="1"/>
  <c r="BC366" i="2"/>
  <c r="BB366" i="2"/>
  <c r="BJ365" i="2"/>
  <c r="BI365" i="2"/>
  <c r="BD365" i="2" s="1"/>
  <c r="BC365" i="2"/>
  <c r="BB365" i="2"/>
  <c r="BJ364" i="2"/>
  <c r="BI364" i="2"/>
  <c r="BD364" i="2" s="1"/>
  <c r="BC364" i="2"/>
  <c r="BB364" i="2"/>
  <c r="BJ363" i="2"/>
  <c r="BI363" i="2"/>
  <c r="BD363" i="2" s="1"/>
  <c r="BC363" i="2"/>
  <c r="BB363" i="2"/>
  <c r="BJ362" i="2"/>
  <c r="BI362" i="2"/>
  <c r="BD362" i="2" s="1"/>
  <c r="BC362" i="2"/>
  <c r="BB362" i="2"/>
  <c r="BJ361" i="2"/>
  <c r="BI361" i="2"/>
  <c r="BD361" i="2" s="1"/>
  <c r="BC361" i="2"/>
  <c r="BB361" i="2"/>
  <c r="BJ360" i="2"/>
  <c r="BI360" i="2"/>
  <c r="BD360" i="2" s="1"/>
  <c r="BC360" i="2"/>
  <c r="BB360" i="2"/>
  <c r="BJ359" i="2"/>
  <c r="BI359" i="2"/>
  <c r="BD359" i="2" s="1"/>
  <c r="BC359" i="2"/>
  <c r="BB359" i="2"/>
  <c r="BJ358" i="2"/>
  <c r="BI358" i="2"/>
  <c r="BD358" i="2" s="1"/>
  <c r="BC358" i="2"/>
  <c r="BB358" i="2"/>
  <c r="BJ357" i="2"/>
  <c r="BI357" i="2"/>
  <c r="BD357" i="2" s="1"/>
  <c r="BC357" i="2"/>
  <c r="BB357" i="2"/>
  <c r="BJ356" i="2"/>
  <c r="BI356" i="2"/>
  <c r="BD356" i="2" s="1"/>
  <c r="BC356" i="2"/>
  <c r="BB356" i="2"/>
  <c r="BJ355" i="2"/>
  <c r="BI355" i="2"/>
  <c r="BD355" i="2" s="1"/>
  <c r="BC355" i="2"/>
  <c r="BB355" i="2"/>
  <c r="BJ354" i="2"/>
  <c r="BI354" i="2"/>
  <c r="BD354" i="2" s="1"/>
  <c r="BC354" i="2"/>
  <c r="BB354" i="2"/>
  <c r="BJ353" i="2"/>
  <c r="BI353" i="2"/>
  <c r="BD353" i="2" s="1"/>
  <c r="BC353" i="2"/>
  <c r="BB353" i="2"/>
  <c r="BJ352" i="2"/>
  <c r="BI352" i="2"/>
  <c r="BD352" i="2" s="1"/>
  <c r="BC352" i="2"/>
  <c r="BB352" i="2"/>
  <c r="BJ351" i="2"/>
  <c r="BI351" i="2"/>
  <c r="BD351" i="2" s="1"/>
  <c r="BC351" i="2"/>
  <c r="BB351" i="2"/>
  <c r="BJ350" i="2"/>
  <c r="BI350" i="2"/>
  <c r="BD350" i="2" s="1"/>
  <c r="BC350" i="2"/>
  <c r="BB350" i="2"/>
  <c r="BJ349" i="2"/>
  <c r="BI349" i="2"/>
  <c r="BD349" i="2" s="1"/>
  <c r="BC349" i="2"/>
  <c r="BB349" i="2"/>
  <c r="BJ348" i="2"/>
  <c r="BI348" i="2"/>
  <c r="BD348" i="2" s="1"/>
  <c r="BC348" i="2"/>
  <c r="BB348" i="2"/>
  <c r="BJ347" i="2"/>
  <c r="BI347" i="2"/>
  <c r="BD347" i="2" s="1"/>
  <c r="BC347" i="2"/>
  <c r="BB347" i="2"/>
  <c r="BJ346" i="2"/>
  <c r="BI346" i="2"/>
  <c r="BD346" i="2" s="1"/>
  <c r="BC346" i="2"/>
  <c r="BB346" i="2"/>
  <c r="BJ345" i="2"/>
  <c r="BI345" i="2"/>
  <c r="BD345" i="2" s="1"/>
  <c r="BC345" i="2"/>
  <c r="BB345" i="2"/>
  <c r="BJ344" i="2"/>
  <c r="BI344" i="2"/>
  <c r="BD344" i="2" s="1"/>
  <c r="BC344" i="2"/>
  <c r="BB344" i="2"/>
  <c r="BJ343" i="2"/>
  <c r="BI343" i="2"/>
  <c r="BD343" i="2" s="1"/>
  <c r="BC343" i="2"/>
  <c r="BB343" i="2"/>
  <c r="BJ342" i="2"/>
  <c r="BI342" i="2"/>
  <c r="BD342" i="2" s="1"/>
  <c r="BC342" i="2"/>
  <c r="BB342" i="2"/>
  <c r="BJ341" i="2"/>
  <c r="BI341" i="2"/>
  <c r="BD341" i="2" s="1"/>
  <c r="BC341" i="2"/>
  <c r="BB341" i="2"/>
  <c r="BJ340" i="2"/>
  <c r="BI340" i="2"/>
  <c r="BD340" i="2" s="1"/>
  <c r="BC340" i="2"/>
  <c r="BB340" i="2"/>
  <c r="BJ339" i="2"/>
  <c r="BI339" i="2"/>
  <c r="BD339" i="2" s="1"/>
  <c r="BC339" i="2"/>
  <c r="BB339" i="2"/>
  <c r="BJ338" i="2"/>
  <c r="BI338" i="2"/>
  <c r="BD338" i="2" s="1"/>
  <c r="BC338" i="2"/>
  <c r="BB338" i="2"/>
  <c r="BJ337" i="2"/>
  <c r="BI337" i="2"/>
  <c r="BD337" i="2" s="1"/>
  <c r="BC337" i="2"/>
  <c r="BB337" i="2"/>
  <c r="BJ336" i="2"/>
  <c r="BI336" i="2"/>
  <c r="BD336" i="2" s="1"/>
  <c r="BC336" i="2"/>
  <c r="BB336" i="2"/>
  <c r="BJ335" i="2"/>
  <c r="BI335" i="2"/>
  <c r="BD335" i="2" s="1"/>
  <c r="BC335" i="2"/>
  <c r="BB335" i="2"/>
  <c r="BJ334" i="2"/>
  <c r="BI334" i="2"/>
  <c r="BD334" i="2" s="1"/>
  <c r="BC334" i="2"/>
  <c r="BB334" i="2"/>
  <c r="BJ333" i="2"/>
  <c r="BI333" i="2"/>
  <c r="BD333" i="2" s="1"/>
  <c r="BC333" i="2"/>
  <c r="BB333" i="2"/>
  <c r="BJ332" i="2"/>
  <c r="BI332" i="2"/>
  <c r="BD332" i="2" s="1"/>
  <c r="BC332" i="2"/>
  <c r="BB332" i="2"/>
  <c r="BJ331" i="2"/>
  <c r="BI331" i="2"/>
  <c r="BD331" i="2" s="1"/>
  <c r="BC331" i="2"/>
  <c r="BB331" i="2"/>
  <c r="BJ330" i="2"/>
  <c r="BI330" i="2"/>
  <c r="BD330" i="2" s="1"/>
  <c r="BC330" i="2"/>
  <c r="BB330" i="2"/>
  <c r="BJ329" i="2"/>
  <c r="BI329" i="2"/>
  <c r="BD329" i="2" s="1"/>
  <c r="BC329" i="2"/>
  <c r="BB329" i="2"/>
  <c r="BJ328" i="2"/>
  <c r="BI328" i="2"/>
  <c r="BD328" i="2" s="1"/>
  <c r="BC328" i="2"/>
  <c r="BB328" i="2"/>
  <c r="BJ327" i="2"/>
  <c r="BI327" i="2"/>
  <c r="BD327" i="2" s="1"/>
  <c r="BC327" i="2"/>
  <c r="BB327" i="2"/>
  <c r="BJ326" i="2"/>
  <c r="BI326" i="2"/>
  <c r="BD326" i="2" s="1"/>
  <c r="BC326" i="2"/>
  <c r="BB326" i="2"/>
  <c r="BJ325" i="2"/>
  <c r="BI325" i="2"/>
  <c r="BD325" i="2" s="1"/>
  <c r="BC325" i="2"/>
  <c r="BB325" i="2"/>
  <c r="BJ324" i="2"/>
  <c r="BI324" i="2"/>
  <c r="BD324" i="2" s="1"/>
  <c r="BC324" i="2"/>
  <c r="BB324" i="2"/>
  <c r="BJ323" i="2"/>
  <c r="BI323" i="2"/>
  <c r="BD323" i="2" s="1"/>
  <c r="BC323" i="2"/>
  <c r="BB323" i="2"/>
  <c r="BJ322" i="2"/>
  <c r="BI322" i="2"/>
  <c r="BD322" i="2" s="1"/>
  <c r="BC322" i="2"/>
  <c r="BB322" i="2"/>
  <c r="BJ321" i="2"/>
  <c r="BI321" i="2"/>
  <c r="BD321" i="2" s="1"/>
  <c r="BC321" i="2"/>
  <c r="BB321" i="2"/>
  <c r="BJ320" i="2"/>
  <c r="BI320" i="2"/>
  <c r="BD320" i="2" s="1"/>
  <c r="BC320" i="2"/>
  <c r="BB320" i="2"/>
  <c r="BJ319" i="2"/>
  <c r="BI319" i="2"/>
  <c r="BD319" i="2" s="1"/>
  <c r="BC319" i="2"/>
  <c r="BB319" i="2"/>
  <c r="BJ318" i="2"/>
  <c r="BI318" i="2"/>
  <c r="BD318" i="2" s="1"/>
  <c r="BC318" i="2"/>
  <c r="BB318" i="2"/>
  <c r="BJ317" i="2"/>
  <c r="BI317" i="2"/>
  <c r="BD317" i="2" s="1"/>
  <c r="BC317" i="2"/>
  <c r="BB317" i="2"/>
  <c r="BJ316" i="2"/>
  <c r="BI316" i="2"/>
  <c r="BD316" i="2" s="1"/>
  <c r="BC316" i="2"/>
  <c r="BB316" i="2"/>
  <c r="BJ315" i="2"/>
  <c r="BI315" i="2"/>
  <c r="BD315" i="2" s="1"/>
  <c r="BC315" i="2"/>
  <c r="BB315" i="2"/>
  <c r="BJ314" i="2"/>
  <c r="BI314" i="2"/>
  <c r="BD314" i="2" s="1"/>
  <c r="BC314" i="2"/>
  <c r="BB314" i="2"/>
  <c r="BJ313" i="2"/>
  <c r="BI313" i="2"/>
  <c r="BD313" i="2" s="1"/>
  <c r="BC313" i="2"/>
  <c r="BB313" i="2"/>
  <c r="BJ312" i="2"/>
  <c r="BI312" i="2"/>
  <c r="BD312" i="2" s="1"/>
  <c r="BC312" i="2"/>
  <c r="BB312" i="2"/>
  <c r="BJ311" i="2"/>
  <c r="BI311" i="2"/>
  <c r="BD311" i="2" s="1"/>
  <c r="BC311" i="2"/>
  <c r="BB311" i="2"/>
  <c r="BJ310" i="2"/>
  <c r="BI310" i="2"/>
  <c r="BD310" i="2" s="1"/>
  <c r="BC310" i="2"/>
  <c r="BB310" i="2"/>
  <c r="BJ309" i="2"/>
  <c r="BI309" i="2"/>
  <c r="BD309" i="2" s="1"/>
  <c r="BC309" i="2"/>
  <c r="BB309" i="2"/>
  <c r="BJ308" i="2"/>
  <c r="BI308" i="2"/>
  <c r="BD308" i="2" s="1"/>
  <c r="BC308" i="2"/>
  <c r="BB308" i="2"/>
  <c r="BJ307" i="2"/>
  <c r="BI307" i="2"/>
  <c r="BD307" i="2" s="1"/>
  <c r="BC307" i="2"/>
  <c r="BB307" i="2"/>
  <c r="BJ306" i="2"/>
  <c r="BI306" i="2"/>
  <c r="BD306" i="2" s="1"/>
  <c r="BC306" i="2"/>
  <c r="BB306" i="2"/>
  <c r="BJ305" i="2"/>
  <c r="BI305" i="2"/>
  <c r="BD305" i="2" s="1"/>
  <c r="BC305" i="2"/>
  <c r="BB305" i="2"/>
  <c r="BJ304" i="2"/>
  <c r="BI304" i="2"/>
  <c r="BD304" i="2" s="1"/>
  <c r="BC304" i="2"/>
  <c r="BB304" i="2"/>
  <c r="BJ303" i="2"/>
  <c r="BI303" i="2"/>
  <c r="BD303" i="2" s="1"/>
  <c r="BC303" i="2"/>
  <c r="BB303" i="2"/>
  <c r="BJ302" i="2"/>
  <c r="BI302" i="2"/>
  <c r="BD302" i="2" s="1"/>
  <c r="BC302" i="2"/>
  <c r="BB302" i="2"/>
  <c r="BJ301" i="2"/>
  <c r="BI301" i="2"/>
  <c r="BD301" i="2" s="1"/>
  <c r="BC301" i="2"/>
  <c r="BB301" i="2"/>
  <c r="BJ300" i="2"/>
  <c r="BI300" i="2"/>
  <c r="BD300" i="2" s="1"/>
  <c r="BC300" i="2"/>
  <c r="BB300" i="2"/>
  <c r="BJ299" i="2"/>
  <c r="BI299" i="2"/>
  <c r="BD299" i="2" s="1"/>
  <c r="BC299" i="2"/>
  <c r="BB299" i="2"/>
  <c r="BJ298" i="2"/>
  <c r="BI298" i="2"/>
  <c r="BD298" i="2" s="1"/>
  <c r="BC298" i="2"/>
  <c r="BB298" i="2"/>
  <c r="BJ297" i="2"/>
  <c r="BI297" i="2"/>
  <c r="BD297" i="2" s="1"/>
  <c r="BC297" i="2"/>
  <c r="BB297" i="2"/>
  <c r="BJ296" i="2"/>
  <c r="BI296" i="2"/>
  <c r="BD296" i="2" s="1"/>
  <c r="BC296" i="2"/>
  <c r="BB296" i="2"/>
  <c r="BJ295" i="2"/>
  <c r="BI295" i="2"/>
  <c r="BD295" i="2" s="1"/>
  <c r="BC295" i="2"/>
  <c r="BB295" i="2"/>
  <c r="BJ294" i="2"/>
  <c r="BI294" i="2"/>
  <c r="BD294" i="2" s="1"/>
  <c r="BC294" i="2"/>
  <c r="BB294" i="2"/>
  <c r="BJ293" i="2"/>
  <c r="BI293" i="2"/>
  <c r="BD293" i="2" s="1"/>
  <c r="BC293" i="2"/>
  <c r="BB293" i="2"/>
  <c r="BJ292" i="2"/>
  <c r="BI292" i="2"/>
  <c r="BD292" i="2" s="1"/>
  <c r="BC292" i="2"/>
  <c r="BB292" i="2"/>
  <c r="BJ291" i="2"/>
  <c r="BI291" i="2"/>
  <c r="BD291" i="2" s="1"/>
  <c r="BC291" i="2"/>
  <c r="BB291" i="2"/>
  <c r="BJ290" i="2"/>
  <c r="BI290" i="2"/>
  <c r="BD290" i="2" s="1"/>
  <c r="BC290" i="2"/>
  <c r="BB290" i="2"/>
  <c r="BJ289" i="2"/>
  <c r="BI289" i="2"/>
  <c r="BD289" i="2" s="1"/>
  <c r="BC289" i="2"/>
  <c r="BB289" i="2"/>
  <c r="BJ288" i="2"/>
  <c r="BI288" i="2"/>
  <c r="BD288" i="2" s="1"/>
  <c r="BC288" i="2"/>
  <c r="BB288" i="2"/>
  <c r="BJ287" i="2"/>
  <c r="BI287" i="2"/>
  <c r="BD287" i="2" s="1"/>
  <c r="BC287" i="2"/>
  <c r="BB287" i="2"/>
  <c r="BJ286" i="2"/>
  <c r="BI286" i="2"/>
  <c r="BD286" i="2" s="1"/>
  <c r="BC286" i="2"/>
  <c r="BB286" i="2"/>
  <c r="BJ285" i="2"/>
  <c r="BI285" i="2"/>
  <c r="BD285" i="2" s="1"/>
  <c r="BC285" i="2"/>
  <c r="BB285" i="2"/>
  <c r="BJ284" i="2"/>
  <c r="BI284" i="2"/>
  <c r="BD284" i="2" s="1"/>
  <c r="BC284" i="2"/>
  <c r="BB284" i="2"/>
  <c r="BJ283" i="2"/>
  <c r="BI283" i="2"/>
  <c r="BD283" i="2" s="1"/>
  <c r="BC283" i="2"/>
  <c r="BB283" i="2"/>
  <c r="BJ282" i="2"/>
  <c r="BI282" i="2"/>
  <c r="BD282" i="2" s="1"/>
  <c r="BC282" i="2"/>
  <c r="BB282" i="2"/>
  <c r="BJ281" i="2"/>
  <c r="BI281" i="2"/>
  <c r="BD281" i="2" s="1"/>
  <c r="BC281" i="2"/>
  <c r="BB281" i="2"/>
  <c r="BJ280" i="2"/>
  <c r="BI280" i="2"/>
  <c r="BD280" i="2" s="1"/>
  <c r="BC280" i="2"/>
  <c r="BB280" i="2"/>
  <c r="BJ279" i="2"/>
  <c r="BI279" i="2"/>
  <c r="BD279" i="2" s="1"/>
  <c r="BC279" i="2"/>
  <c r="BB279" i="2"/>
  <c r="BJ278" i="2"/>
  <c r="BI278" i="2"/>
  <c r="BD278" i="2" s="1"/>
  <c r="BC278" i="2"/>
  <c r="BB278" i="2"/>
  <c r="BJ277" i="2"/>
  <c r="BI277" i="2"/>
  <c r="BD277" i="2" s="1"/>
  <c r="BC277" i="2"/>
  <c r="BB277" i="2"/>
  <c r="BJ276" i="2"/>
  <c r="BI276" i="2"/>
  <c r="BD276" i="2" s="1"/>
  <c r="BC276" i="2"/>
  <c r="BB276" i="2"/>
  <c r="BJ275" i="2"/>
  <c r="BI275" i="2"/>
  <c r="BD275" i="2" s="1"/>
  <c r="BC275" i="2"/>
  <c r="BB275" i="2"/>
  <c r="BJ274" i="2"/>
  <c r="BI274" i="2"/>
  <c r="BD274" i="2" s="1"/>
  <c r="BC274" i="2"/>
  <c r="BB274" i="2"/>
  <c r="BJ273" i="2"/>
  <c r="BI273" i="2"/>
  <c r="BD273" i="2" s="1"/>
  <c r="BC273" i="2"/>
  <c r="BB273" i="2"/>
  <c r="BJ272" i="2"/>
  <c r="BI272" i="2"/>
  <c r="BD272" i="2" s="1"/>
  <c r="BC272" i="2"/>
  <c r="BB272" i="2"/>
  <c r="BJ271" i="2"/>
  <c r="BI271" i="2"/>
  <c r="BD271" i="2" s="1"/>
  <c r="BC271" i="2"/>
  <c r="BB271" i="2"/>
  <c r="BJ270" i="2"/>
  <c r="BI270" i="2"/>
  <c r="BD270" i="2" s="1"/>
  <c r="BC270" i="2"/>
  <c r="BB270" i="2"/>
  <c r="BJ269" i="2"/>
  <c r="BI269" i="2"/>
  <c r="BD269" i="2" s="1"/>
  <c r="BC269" i="2"/>
  <c r="BB269" i="2"/>
  <c r="BJ268" i="2"/>
  <c r="BI268" i="2"/>
  <c r="BD268" i="2" s="1"/>
  <c r="BC268" i="2"/>
  <c r="BB268" i="2"/>
  <c r="BJ267" i="2"/>
  <c r="BI267" i="2"/>
  <c r="BD267" i="2" s="1"/>
  <c r="BC267" i="2"/>
  <c r="BB267" i="2"/>
  <c r="BJ266" i="2"/>
  <c r="BI266" i="2"/>
  <c r="BD266" i="2" s="1"/>
  <c r="BC266" i="2"/>
  <c r="BB266" i="2"/>
  <c r="BJ265" i="2"/>
  <c r="BI265" i="2"/>
  <c r="BD265" i="2" s="1"/>
  <c r="BC265" i="2"/>
  <c r="BB265" i="2"/>
  <c r="BJ264" i="2"/>
  <c r="BI264" i="2"/>
  <c r="BD264" i="2" s="1"/>
  <c r="BC264" i="2"/>
  <c r="BB264" i="2"/>
  <c r="BJ263" i="2"/>
  <c r="BI263" i="2"/>
  <c r="BD263" i="2" s="1"/>
  <c r="BC263" i="2"/>
  <c r="BB263" i="2"/>
  <c r="BJ262" i="2"/>
  <c r="BI262" i="2"/>
  <c r="BD262" i="2" s="1"/>
  <c r="BC262" i="2"/>
  <c r="BB262" i="2"/>
  <c r="BJ261" i="2"/>
  <c r="BI261" i="2"/>
  <c r="BD261" i="2" s="1"/>
  <c r="BC261" i="2"/>
  <c r="BB261" i="2"/>
  <c r="BJ260" i="2"/>
  <c r="BI260" i="2"/>
  <c r="BD260" i="2" s="1"/>
  <c r="BC260" i="2"/>
  <c r="BB260" i="2"/>
  <c r="BJ259" i="2"/>
  <c r="BI259" i="2"/>
  <c r="BD259" i="2" s="1"/>
  <c r="BC259" i="2"/>
  <c r="BB259" i="2"/>
  <c r="BJ258" i="2"/>
  <c r="BI258" i="2"/>
  <c r="BD258" i="2" s="1"/>
  <c r="BC258" i="2"/>
  <c r="BB258" i="2"/>
  <c r="BJ257" i="2"/>
  <c r="BI257" i="2"/>
  <c r="BD257" i="2" s="1"/>
  <c r="BC257" i="2"/>
  <c r="BB257" i="2"/>
  <c r="BJ256" i="2"/>
  <c r="BI256" i="2"/>
  <c r="BD256" i="2" s="1"/>
  <c r="BC256" i="2"/>
  <c r="BB256" i="2"/>
  <c r="BJ255" i="2"/>
  <c r="BI255" i="2"/>
  <c r="BD255" i="2" s="1"/>
  <c r="BC255" i="2"/>
  <c r="BB255" i="2"/>
  <c r="BJ254" i="2"/>
  <c r="BI254" i="2"/>
  <c r="BD254" i="2" s="1"/>
  <c r="BC254" i="2"/>
  <c r="BB254" i="2"/>
  <c r="BJ253" i="2"/>
  <c r="BI253" i="2"/>
  <c r="BD253" i="2" s="1"/>
  <c r="BC253" i="2"/>
  <c r="BB253" i="2"/>
  <c r="BJ252" i="2"/>
  <c r="BI252" i="2"/>
  <c r="BD252" i="2" s="1"/>
  <c r="BC252" i="2"/>
  <c r="BB252" i="2"/>
  <c r="BJ251" i="2"/>
  <c r="BI251" i="2"/>
  <c r="BD251" i="2" s="1"/>
  <c r="BC251" i="2"/>
  <c r="BB251" i="2"/>
  <c r="BJ250" i="2"/>
  <c r="BI250" i="2"/>
  <c r="BD250" i="2" s="1"/>
  <c r="BC250" i="2"/>
  <c r="BB250" i="2"/>
  <c r="BJ249" i="2"/>
  <c r="BI249" i="2"/>
  <c r="BD249" i="2" s="1"/>
  <c r="BC249" i="2"/>
  <c r="BB249" i="2"/>
  <c r="BJ248" i="2"/>
  <c r="BI248" i="2"/>
  <c r="BD248" i="2" s="1"/>
  <c r="BC248" i="2"/>
  <c r="BB248" i="2"/>
  <c r="BJ247" i="2"/>
  <c r="BI247" i="2"/>
  <c r="BD247" i="2" s="1"/>
  <c r="BC247" i="2"/>
  <c r="BB247" i="2"/>
  <c r="BJ246" i="2"/>
  <c r="BI246" i="2"/>
  <c r="BD246" i="2" s="1"/>
  <c r="BC246" i="2"/>
  <c r="BB246" i="2"/>
  <c r="BJ245" i="2"/>
  <c r="BI245" i="2"/>
  <c r="BD245" i="2" s="1"/>
  <c r="BC245" i="2"/>
  <c r="BB245" i="2"/>
  <c r="BJ244" i="2"/>
  <c r="BI244" i="2"/>
  <c r="BD244" i="2" s="1"/>
  <c r="BC244" i="2"/>
  <c r="BB244" i="2"/>
  <c r="BJ243" i="2"/>
  <c r="BI243" i="2"/>
  <c r="BD243" i="2" s="1"/>
  <c r="BC243" i="2"/>
  <c r="BB243" i="2"/>
  <c r="BJ242" i="2"/>
  <c r="BI242" i="2"/>
  <c r="BD242" i="2" s="1"/>
  <c r="BC242" i="2"/>
  <c r="BB242" i="2"/>
  <c r="BJ241" i="2"/>
  <c r="BI241" i="2"/>
  <c r="BD241" i="2" s="1"/>
  <c r="BC241" i="2"/>
  <c r="BB241" i="2"/>
  <c r="BJ240" i="2"/>
  <c r="BI240" i="2"/>
  <c r="BD240" i="2" s="1"/>
  <c r="BC240" i="2"/>
  <c r="BB240" i="2"/>
  <c r="BJ239" i="2"/>
  <c r="BI239" i="2"/>
  <c r="BD239" i="2" s="1"/>
  <c r="BC239" i="2"/>
  <c r="BB239" i="2"/>
  <c r="BJ238" i="2"/>
  <c r="BI238" i="2"/>
  <c r="BD238" i="2" s="1"/>
  <c r="BC238" i="2"/>
  <c r="BB238" i="2"/>
  <c r="BJ237" i="2"/>
  <c r="BI237" i="2"/>
  <c r="BD237" i="2" s="1"/>
  <c r="BC237" i="2"/>
  <c r="BB237" i="2"/>
  <c r="BJ236" i="2"/>
  <c r="BI236" i="2"/>
  <c r="BD236" i="2" s="1"/>
  <c r="BC236" i="2"/>
  <c r="BB236" i="2"/>
  <c r="BJ235" i="2"/>
  <c r="BI235" i="2"/>
  <c r="BD235" i="2" s="1"/>
  <c r="BC235" i="2"/>
  <c r="BB235" i="2"/>
  <c r="BJ234" i="2"/>
  <c r="BI234" i="2"/>
  <c r="BD234" i="2" s="1"/>
  <c r="BC234" i="2"/>
  <c r="BB234" i="2"/>
  <c r="BJ233" i="2"/>
  <c r="BI233" i="2"/>
  <c r="BD233" i="2" s="1"/>
  <c r="BC233" i="2"/>
  <c r="BB233" i="2"/>
  <c r="BJ232" i="2"/>
  <c r="BI232" i="2"/>
  <c r="BD232" i="2" s="1"/>
  <c r="BC232" i="2"/>
  <c r="BB232" i="2"/>
  <c r="BJ231" i="2"/>
  <c r="BI231" i="2"/>
  <c r="BD231" i="2" s="1"/>
  <c r="BC231" i="2"/>
  <c r="BB231" i="2"/>
  <c r="BJ230" i="2"/>
  <c r="BI230" i="2"/>
  <c r="BD230" i="2" s="1"/>
  <c r="BC230" i="2"/>
  <c r="BB230" i="2"/>
  <c r="BJ229" i="2"/>
  <c r="BI229" i="2"/>
  <c r="BD229" i="2" s="1"/>
  <c r="BC229" i="2"/>
  <c r="BB229" i="2"/>
  <c r="BJ228" i="2"/>
  <c r="BI228" i="2"/>
  <c r="BD228" i="2" s="1"/>
  <c r="BC228" i="2"/>
  <c r="BB228" i="2"/>
  <c r="BJ227" i="2"/>
  <c r="BI227" i="2"/>
  <c r="BD227" i="2" s="1"/>
  <c r="BC227" i="2"/>
  <c r="BB227" i="2"/>
  <c r="BJ226" i="2"/>
  <c r="BI226" i="2"/>
  <c r="BD226" i="2" s="1"/>
  <c r="BC226" i="2"/>
  <c r="BB226" i="2"/>
  <c r="BJ225" i="2"/>
  <c r="BI225" i="2"/>
  <c r="BD225" i="2" s="1"/>
  <c r="BC225" i="2"/>
  <c r="BB225" i="2"/>
  <c r="BJ224" i="2"/>
  <c r="BI224" i="2"/>
  <c r="BD224" i="2" s="1"/>
  <c r="BC224" i="2"/>
  <c r="BB224" i="2"/>
  <c r="BJ223" i="2"/>
  <c r="BI223" i="2"/>
  <c r="BD223" i="2" s="1"/>
  <c r="BC223" i="2"/>
  <c r="BB223" i="2"/>
  <c r="BJ222" i="2"/>
  <c r="BI222" i="2"/>
  <c r="BD222" i="2" s="1"/>
  <c r="BC222" i="2"/>
  <c r="BB222" i="2"/>
  <c r="BJ221" i="2"/>
  <c r="BI221" i="2"/>
  <c r="BD221" i="2" s="1"/>
  <c r="BC221" i="2"/>
  <c r="BB221" i="2"/>
  <c r="BJ220" i="2"/>
  <c r="BI220" i="2"/>
  <c r="BD220" i="2" s="1"/>
  <c r="BC220" i="2"/>
  <c r="BB220" i="2"/>
  <c r="BJ219" i="2"/>
  <c r="BI219" i="2"/>
  <c r="BD219" i="2" s="1"/>
  <c r="BC219" i="2"/>
  <c r="BB219" i="2"/>
  <c r="BJ218" i="2"/>
  <c r="BI218" i="2"/>
  <c r="BD218" i="2" s="1"/>
  <c r="BC218" i="2"/>
  <c r="BB218" i="2"/>
  <c r="BJ217" i="2"/>
  <c r="BI217" i="2"/>
  <c r="BD217" i="2" s="1"/>
  <c r="BC217" i="2"/>
  <c r="BB217" i="2"/>
  <c r="BJ216" i="2"/>
  <c r="BI216" i="2"/>
  <c r="BD216" i="2" s="1"/>
  <c r="BC216" i="2"/>
  <c r="BB216" i="2"/>
  <c r="BJ215" i="2"/>
  <c r="BI215" i="2"/>
  <c r="BD215" i="2" s="1"/>
  <c r="BC215" i="2"/>
  <c r="BB215" i="2"/>
  <c r="BJ214" i="2"/>
  <c r="BI214" i="2"/>
  <c r="BD214" i="2" s="1"/>
  <c r="BC214" i="2"/>
  <c r="BB214" i="2"/>
  <c r="BJ213" i="2"/>
  <c r="BI213" i="2"/>
  <c r="BD213" i="2" s="1"/>
  <c r="BC213" i="2"/>
  <c r="BB213" i="2"/>
  <c r="BJ212" i="2"/>
  <c r="BI212" i="2"/>
  <c r="BD212" i="2" s="1"/>
  <c r="BC212" i="2"/>
  <c r="BB212" i="2"/>
  <c r="BJ211" i="2"/>
  <c r="BI211" i="2"/>
  <c r="BD211" i="2" s="1"/>
  <c r="BC211" i="2"/>
  <c r="BB211" i="2"/>
  <c r="BJ210" i="2"/>
  <c r="BI210" i="2"/>
  <c r="BD210" i="2" s="1"/>
  <c r="BC210" i="2"/>
  <c r="BB210" i="2"/>
  <c r="BJ209" i="2"/>
  <c r="BI209" i="2"/>
  <c r="BD209" i="2" s="1"/>
  <c r="BC209" i="2"/>
  <c r="BB209" i="2"/>
  <c r="BJ208" i="2"/>
  <c r="BI208" i="2"/>
  <c r="BD208" i="2" s="1"/>
  <c r="BC208" i="2"/>
  <c r="BB208" i="2"/>
  <c r="BJ207" i="2"/>
  <c r="BI207" i="2"/>
  <c r="BD207" i="2" s="1"/>
  <c r="BC207" i="2"/>
  <c r="BB207" i="2"/>
  <c r="BJ206" i="2"/>
  <c r="BI206" i="2"/>
  <c r="BD206" i="2" s="1"/>
  <c r="BC206" i="2"/>
  <c r="BB206" i="2"/>
  <c r="BJ205" i="2"/>
  <c r="BI205" i="2"/>
  <c r="BD205" i="2" s="1"/>
  <c r="BC205" i="2"/>
  <c r="BB205" i="2"/>
  <c r="BJ204" i="2"/>
  <c r="BI204" i="2"/>
  <c r="BD204" i="2" s="1"/>
  <c r="BC204" i="2"/>
  <c r="BB204" i="2"/>
  <c r="BJ203" i="2"/>
  <c r="BI203" i="2"/>
  <c r="BD203" i="2" s="1"/>
  <c r="BC203" i="2"/>
  <c r="BB203" i="2"/>
  <c r="BJ202" i="2"/>
  <c r="BI202" i="2"/>
  <c r="BD202" i="2" s="1"/>
  <c r="BC202" i="2"/>
  <c r="BB202" i="2"/>
  <c r="BJ201" i="2"/>
  <c r="BI201" i="2"/>
  <c r="BD201" i="2" s="1"/>
  <c r="BC201" i="2"/>
  <c r="BB201" i="2"/>
  <c r="BJ200" i="2"/>
  <c r="BI200" i="2"/>
  <c r="BD200" i="2" s="1"/>
  <c r="BC200" i="2"/>
  <c r="BB200" i="2"/>
  <c r="BJ199" i="2"/>
  <c r="BI199" i="2"/>
  <c r="BD199" i="2" s="1"/>
  <c r="BC199" i="2"/>
  <c r="BB199" i="2"/>
  <c r="BJ198" i="2"/>
  <c r="BI198" i="2"/>
  <c r="BD198" i="2" s="1"/>
  <c r="BC198" i="2"/>
  <c r="BB198" i="2"/>
  <c r="BJ197" i="2"/>
  <c r="BI197" i="2"/>
  <c r="BD197" i="2" s="1"/>
  <c r="BC197" i="2"/>
  <c r="BB197" i="2"/>
  <c r="BJ196" i="2"/>
  <c r="BI196" i="2"/>
  <c r="BD196" i="2" s="1"/>
  <c r="BC196" i="2"/>
  <c r="BB196" i="2"/>
  <c r="BJ195" i="2"/>
  <c r="BI195" i="2"/>
  <c r="BD195" i="2" s="1"/>
  <c r="BC195" i="2"/>
  <c r="BB195" i="2"/>
  <c r="BJ194" i="2"/>
  <c r="BI194" i="2"/>
  <c r="BD194" i="2" s="1"/>
  <c r="BC194" i="2"/>
  <c r="BB194" i="2"/>
  <c r="BJ193" i="2"/>
  <c r="BI193" i="2"/>
  <c r="BD193" i="2" s="1"/>
  <c r="BC193" i="2"/>
  <c r="BB193" i="2"/>
  <c r="BJ192" i="2"/>
  <c r="BI192" i="2"/>
  <c r="BD192" i="2" s="1"/>
  <c r="BC192" i="2"/>
  <c r="BB192" i="2"/>
  <c r="BJ191" i="2"/>
  <c r="BI191" i="2"/>
  <c r="BD191" i="2" s="1"/>
  <c r="BC191" i="2"/>
  <c r="BB191" i="2"/>
  <c r="BJ190" i="2"/>
  <c r="BI190" i="2"/>
  <c r="BD190" i="2" s="1"/>
  <c r="BC190" i="2"/>
  <c r="BB190" i="2"/>
  <c r="BJ189" i="2"/>
  <c r="BI189" i="2"/>
  <c r="BD189" i="2" s="1"/>
  <c r="BC189" i="2"/>
  <c r="BB189" i="2"/>
  <c r="BJ188" i="2"/>
  <c r="BI188" i="2"/>
  <c r="BD188" i="2" s="1"/>
  <c r="BC188" i="2"/>
  <c r="BB188" i="2"/>
  <c r="BJ187" i="2"/>
  <c r="BI187" i="2"/>
  <c r="BD187" i="2" s="1"/>
  <c r="BC187" i="2"/>
  <c r="BB187" i="2"/>
  <c r="BJ186" i="2"/>
  <c r="BI186" i="2"/>
  <c r="BD186" i="2" s="1"/>
  <c r="BC186" i="2"/>
  <c r="BB186" i="2"/>
  <c r="BJ185" i="2"/>
  <c r="BI185" i="2"/>
  <c r="BD185" i="2" s="1"/>
  <c r="BC185" i="2"/>
  <c r="BB185" i="2"/>
  <c r="BJ184" i="2"/>
  <c r="BI184" i="2"/>
  <c r="BD184" i="2" s="1"/>
  <c r="BC184" i="2"/>
  <c r="BB184" i="2"/>
  <c r="BJ183" i="2"/>
  <c r="BI183" i="2"/>
  <c r="BD183" i="2" s="1"/>
  <c r="BC183" i="2"/>
  <c r="BB183" i="2"/>
  <c r="BJ182" i="2"/>
  <c r="BI182" i="2"/>
  <c r="BD182" i="2" s="1"/>
  <c r="BC182" i="2"/>
  <c r="BB182" i="2"/>
  <c r="BJ181" i="2"/>
  <c r="BI181" i="2"/>
  <c r="BD181" i="2" s="1"/>
  <c r="BC181" i="2"/>
  <c r="BB181" i="2"/>
  <c r="BJ180" i="2"/>
  <c r="BI180" i="2"/>
  <c r="BD180" i="2" s="1"/>
  <c r="BC180" i="2"/>
  <c r="BB180" i="2"/>
  <c r="BJ179" i="2"/>
  <c r="BI179" i="2"/>
  <c r="BD179" i="2" s="1"/>
  <c r="BC179" i="2"/>
  <c r="BB179" i="2"/>
  <c r="BJ178" i="2"/>
  <c r="BI178" i="2"/>
  <c r="BD178" i="2" s="1"/>
  <c r="BC178" i="2"/>
  <c r="BB178" i="2"/>
  <c r="BJ177" i="2"/>
  <c r="BI177" i="2"/>
  <c r="BD177" i="2" s="1"/>
  <c r="BC177" i="2"/>
  <c r="BB177" i="2"/>
  <c r="BJ176" i="2"/>
  <c r="BI176" i="2"/>
  <c r="BD176" i="2" s="1"/>
  <c r="BC176" i="2"/>
  <c r="BB176" i="2"/>
  <c r="BJ175" i="2"/>
  <c r="BI175" i="2"/>
  <c r="BD175" i="2" s="1"/>
  <c r="BC175" i="2"/>
  <c r="BB175" i="2"/>
  <c r="BJ174" i="2"/>
  <c r="BI174" i="2"/>
  <c r="BD174" i="2" s="1"/>
  <c r="BC174" i="2"/>
  <c r="BB174" i="2"/>
  <c r="BJ173" i="2"/>
  <c r="BI173" i="2"/>
  <c r="BD173" i="2" s="1"/>
  <c r="BC173" i="2"/>
  <c r="BB173" i="2"/>
  <c r="BJ172" i="2"/>
  <c r="BI172" i="2"/>
  <c r="BD172" i="2" s="1"/>
  <c r="BC172" i="2"/>
  <c r="BB172" i="2"/>
  <c r="BJ171" i="2"/>
  <c r="BI171" i="2"/>
  <c r="BD171" i="2" s="1"/>
  <c r="BC171" i="2"/>
  <c r="BB171" i="2"/>
  <c r="BJ170" i="2"/>
  <c r="BI170" i="2"/>
  <c r="BD170" i="2" s="1"/>
  <c r="BC170" i="2"/>
  <c r="BB170" i="2"/>
  <c r="BJ169" i="2"/>
  <c r="BI169" i="2"/>
  <c r="BD169" i="2" s="1"/>
  <c r="BC169" i="2"/>
  <c r="BB169" i="2"/>
  <c r="BJ168" i="2"/>
  <c r="BI168" i="2"/>
  <c r="BD168" i="2" s="1"/>
  <c r="BC168" i="2"/>
  <c r="BB168" i="2"/>
  <c r="BJ167" i="2"/>
  <c r="BI167" i="2"/>
  <c r="BD167" i="2" s="1"/>
  <c r="BC167" i="2"/>
  <c r="BB167" i="2"/>
  <c r="BJ166" i="2"/>
  <c r="BI166" i="2"/>
  <c r="BD166" i="2" s="1"/>
  <c r="BC166" i="2"/>
  <c r="BB166" i="2"/>
  <c r="BJ165" i="2"/>
  <c r="BI165" i="2"/>
  <c r="BD165" i="2" s="1"/>
  <c r="BC165" i="2"/>
  <c r="BB165" i="2"/>
  <c r="BJ164" i="2"/>
  <c r="BI164" i="2"/>
  <c r="BD164" i="2" s="1"/>
  <c r="BC164" i="2"/>
  <c r="BB164" i="2"/>
  <c r="BJ163" i="2"/>
  <c r="BI163" i="2"/>
  <c r="BD163" i="2" s="1"/>
  <c r="BC163" i="2"/>
  <c r="BB163" i="2"/>
  <c r="BJ162" i="2"/>
  <c r="BI162" i="2"/>
  <c r="BD162" i="2" s="1"/>
  <c r="BC162" i="2"/>
  <c r="BB162" i="2"/>
  <c r="BJ161" i="2"/>
  <c r="BI161" i="2"/>
  <c r="BD161" i="2" s="1"/>
  <c r="BC161" i="2"/>
  <c r="BB161" i="2"/>
  <c r="BJ160" i="2"/>
  <c r="BI160" i="2"/>
  <c r="BD160" i="2" s="1"/>
  <c r="BC160" i="2"/>
  <c r="BB160" i="2"/>
  <c r="BJ159" i="2"/>
  <c r="BI159" i="2"/>
  <c r="BD159" i="2" s="1"/>
  <c r="BC159" i="2"/>
  <c r="BB159" i="2"/>
  <c r="BJ158" i="2"/>
  <c r="BI158" i="2"/>
  <c r="BD158" i="2" s="1"/>
  <c r="BC158" i="2"/>
  <c r="BB158" i="2"/>
  <c r="BJ157" i="2"/>
  <c r="BI157" i="2"/>
  <c r="BD157" i="2" s="1"/>
  <c r="BC157" i="2"/>
  <c r="BB157" i="2"/>
  <c r="BJ156" i="2"/>
  <c r="BI156" i="2"/>
  <c r="BD156" i="2" s="1"/>
  <c r="BC156" i="2"/>
  <c r="BB156" i="2"/>
  <c r="BJ155" i="2"/>
  <c r="BI155" i="2"/>
  <c r="BD155" i="2" s="1"/>
  <c r="BC155" i="2"/>
  <c r="BB155" i="2"/>
  <c r="BJ154" i="2"/>
  <c r="BI154" i="2"/>
  <c r="BD154" i="2" s="1"/>
  <c r="BC154" i="2"/>
  <c r="BB154" i="2"/>
  <c r="BJ153" i="2"/>
  <c r="BI153" i="2"/>
  <c r="BD153" i="2" s="1"/>
  <c r="BC153" i="2"/>
  <c r="BB153" i="2"/>
  <c r="BJ152" i="2"/>
  <c r="BI152" i="2"/>
  <c r="BD152" i="2" s="1"/>
  <c r="BC152" i="2"/>
  <c r="BB152" i="2"/>
  <c r="BJ151" i="2"/>
  <c r="BI151" i="2"/>
  <c r="BD151" i="2" s="1"/>
  <c r="BC151" i="2"/>
  <c r="BB151" i="2"/>
  <c r="BJ150" i="2"/>
  <c r="BI150" i="2"/>
  <c r="BD150" i="2" s="1"/>
  <c r="BC150" i="2"/>
  <c r="BB150" i="2"/>
  <c r="BJ149" i="2"/>
  <c r="BI149" i="2"/>
  <c r="BD149" i="2" s="1"/>
  <c r="BC149" i="2"/>
  <c r="BB149" i="2"/>
  <c r="BJ148" i="2"/>
  <c r="BI148" i="2"/>
  <c r="BD148" i="2" s="1"/>
  <c r="BC148" i="2"/>
  <c r="BB148" i="2"/>
  <c r="BJ147" i="2"/>
  <c r="BI147" i="2"/>
  <c r="BD147" i="2" s="1"/>
  <c r="BC147" i="2"/>
  <c r="BB147" i="2"/>
  <c r="BJ146" i="2"/>
  <c r="BI146" i="2"/>
  <c r="BD146" i="2" s="1"/>
  <c r="BC146" i="2"/>
  <c r="BB146" i="2"/>
  <c r="BJ145" i="2"/>
  <c r="BI145" i="2"/>
  <c r="BD145" i="2" s="1"/>
  <c r="BC145" i="2"/>
  <c r="BB145" i="2"/>
  <c r="BJ144" i="2"/>
  <c r="BI144" i="2"/>
  <c r="BD144" i="2" s="1"/>
  <c r="BC144" i="2"/>
  <c r="BB144" i="2"/>
  <c r="BJ143" i="2"/>
  <c r="BI143" i="2"/>
  <c r="BD143" i="2" s="1"/>
  <c r="BC143" i="2"/>
  <c r="BB143" i="2"/>
  <c r="BJ142" i="2"/>
  <c r="BI142" i="2"/>
  <c r="BD142" i="2" s="1"/>
  <c r="BC142" i="2"/>
  <c r="BB142" i="2"/>
  <c r="BJ141" i="2"/>
  <c r="BI141" i="2"/>
  <c r="BD141" i="2" s="1"/>
  <c r="BC141" i="2"/>
  <c r="BB141" i="2"/>
  <c r="BJ140" i="2"/>
  <c r="BI140" i="2"/>
  <c r="BD140" i="2" s="1"/>
  <c r="BC140" i="2"/>
  <c r="BB140" i="2"/>
  <c r="BJ139" i="2"/>
  <c r="BI139" i="2"/>
  <c r="BD139" i="2" s="1"/>
  <c r="BC139" i="2"/>
  <c r="BB139" i="2"/>
  <c r="BJ138" i="2"/>
  <c r="BI138" i="2"/>
  <c r="BD138" i="2" s="1"/>
  <c r="BC138" i="2"/>
  <c r="BB138" i="2"/>
  <c r="BJ137" i="2"/>
  <c r="BI137" i="2"/>
  <c r="BD137" i="2" s="1"/>
  <c r="BC137" i="2"/>
  <c r="BB137" i="2"/>
  <c r="BJ136" i="2"/>
  <c r="BI136" i="2"/>
  <c r="BD136" i="2" s="1"/>
  <c r="BC136" i="2"/>
  <c r="BB136" i="2"/>
  <c r="BJ135" i="2"/>
  <c r="BI135" i="2"/>
  <c r="BD135" i="2" s="1"/>
  <c r="BC135" i="2"/>
  <c r="BB135" i="2"/>
  <c r="BJ134" i="2"/>
  <c r="BI134" i="2"/>
  <c r="BD134" i="2" s="1"/>
  <c r="BC134" i="2"/>
  <c r="BB134" i="2"/>
  <c r="BJ133" i="2"/>
  <c r="BI133" i="2"/>
  <c r="BD133" i="2" s="1"/>
  <c r="BC133" i="2"/>
  <c r="BB133" i="2"/>
  <c r="BJ132" i="2"/>
  <c r="BI132" i="2"/>
  <c r="BD132" i="2" s="1"/>
  <c r="BC132" i="2"/>
  <c r="BB132" i="2"/>
  <c r="BJ131" i="2"/>
  <c r="BI131" i="2"/>
  <c r="BD131" i="2" s="1"/>
  <c r="BC131" i="2"/>
  <c r="BB131" i="2"/>
  <c r="BJ130" i="2"/>
  <c r="BI130" i="2"/>
  <c r="BD130" i="2" s="1"/>
  <c r="BC130" i="2"/>
  <c r="BB130" i="2"/>
  <c r="BJ129" i="2"/>
  <c r="BI129" i="2"/>
  <c r="BD129" i="2" s="1"/>
  <c r="BC129" i="2"/>
  <c r="BB129" i="2"/>
  <c r="BJ128" i="2"/>
  <c r="BI128" i="2"/>
  <c r="BD128" i="2" s="1"/>
  <c r="BC128" i="2"/>
  <c r="BB128" i="2"/>
  <c r="BJ127" i="2"/>
  <c r="BI127" i="2"/>
  <c r="BD127" i="2" s="1"/>
  <c r="BC127" i="2"/>
  <c r="BB127" i="2"/>
  <c r="BJ126" i="2"/>
  <c r="BI126" i="2"/>
  <c r="BD126" i="2" s="1"/>
  <c r="BC126" i="2"/>
  <c r="BB126" i="2"/>
  <c r="BJ125" i="2"/>
  <c r="BI125" i="2"/>
  <c r="BD125" i="2" s="1"/>
  <c r="BC125" i="2"/>
  <c r="BB125" i="2"/>
  <c r="BJ124" i="2"/>
  <c r="BI124" i="2"/>
  <c r="BD124" i="2" s="1"/>
  <c r="BC124" i="2"/>
  <c r="BB124" i="2"/>
  <c r="BJ123" i="2"/>
  <c r="BI123" i="2"/>
  <c r="BD123" i="2" s="1"/>
  <c r="BC123" i="2"/>
  <c r="BB123" i="2"/>
  <c r="BJ122" i="2"/>
  <c r="BI122" i="2"/>
  <c r="BD122" i="2" s="1"/>
  <c r="BC122" i="2"/>
  <c r="BB122" i="2"/>
  <c r="BJ121" i="2"/>
  <c r="BI121" i="2"/>
  <c r="BD121" i="2" s="1"/>
  <c r="BC121" i="2"/>
  <c r="BB121" i="2"/>
  <c r="BJ120" i="2"/>
  <c r="BI120" i="2"/>
  <c r="BD120" i="2" s="1"/>
  <c r="BC120" i="2"/>
  <c r="BB120" i="2"/>
  <c r="BJ119" i="2"/>
  <c r="BI119" i="2"/>
  <c r="BD119" i="2" s="1"/>
  <c r="BC119" i="2"/>
  <c r="BB119" i="2"/>
  <c r="BJ118" i="2"/>
  <c r="BI118" i="2"/>
  <c r="BD118" i="2" s="1"/>
  <c r="BC118" i="2"/>
  <c r="BB118" i="2"/>
  <c r="BJ117" i="2"/>
  <c r="BI117" i="2"/>
  <c r="BD117" i="2" s="1"/>
  <c r="BC117" i="2"/>
  <c r="BB117" i="2"/>
  <c r="BJ116" i="2"/>
  <c r="BI116" i="2"/>
  <c r="BD116" i="2" s="1"/>
  <c r="BC116" i="2"/>
  <c r="BB116" i="2"/>
  <c r="BJ115" i="2"/>
  <c r="BI115" i="2"/>
  <c r="BD115" i="2" s="1"/>
  <c r="BC115" i="2"/>
  <c r="BB115" i="2"/>
  <c r="BJ114" i="2"/>
  <c r="BI114" i="2"/>
  <c r="BD114" i="2" s="1"/>
  <c r="BC114" i="2"/>
  <c r="BB114" i="2"/>
  <c r="BJ113" i="2"/>
  <c r="BI113" i="2"/>
  <c r="BD113" i="2" s="1"/>
  <c r="BC113" i="2"/>
  <c r="BB113" i="2"/>
  <c r="BJ112" i="2"/>
  <c r="BI112" i="2"/>
  <c r="BD112" i="2" s="1"/>
  <c r="BC112" i="2"/>
  <c r="BB112" i="2"/>
  <c r="BJ111" i="2"/>
  <c r="BI111" i="2"/>
  <c r="BD111" i="2" s="1"/>
  <c r="BC111" i="2"/>
  <c r="BB111" i="2"/>
  <c r="BJ110" i="2"/>
  <c r="BI110" i="2"/>
  <c r="BD110" i="2" s="1"/>
  <c r="BC110" i="2"/>
  <c r="BB110" i="2"/>
  <c r="BJ109" i="2"/>
  <c r="BI109" i="2"/>
  <c r="BD109" i="2" s="1"/>
  <c r="BC109" i="2"/>
  <c r="BB109" i="2"/>
  <c r="BJ108" i="2"/>
  <c r="BI108" i="2"/>
  <c r="BD108" i="2" s="1"/>
  <c r="BC108" i="2"/>
  <c r="BB108" i="2"/>
  <c r="BJ107" i="2"/>
  <c r="BI107" i="2"/>
  <c r="BD107" i="2" s="1"/>
  <c r="BC107" i="2"/>
  <c r="BB107" i="2"/>
  <c r="BJ106" i="2"/>
  <c r="BI106" i="2"/>
  <c r="BD106" i="2" s="1"/>
  <c r="BC106" i="2"/>
  <c r="BB106" i="2"/>
  <c r="BJ105" i="2"/>
  <c r="BI105" i="2"/>
  <c r="BD105" i="2" s="1"/>
  <c r="BC105" i="2"/>
  <c r="BB105" i="2"/>
  <c r="BJ104" i="2"/>
  <c r="BI104" i="2"/>
  <c r="BD104" i="2" s="1"/>
  <c r="BC104" i="2"/>
  <c r="BB104" i="2"/>
  <c r="BJ103" i="2"/>
  <c r="BI103" i="2"/>
  <c r="BD103" i="2" s="1"/>
  <c r="BC103" i="2"/>
  <c r="BB103" i="2"/>
  <c r="BJ102" i="2"/>
  <c r="BI102" i="2"/>
  <c r="BD102" i="2" s="1"/>
  <c r="BC102" i="2"/>
  <c r="BB102" i="2"/>
  <c r="BJ101" i="2"/>
  <c r="BI101" i="2"/>
  <c r="BD101" i="2" s="1"/>
  <c r="BC101" i="2"/>
  <c r="BB101" i="2"/>
  <c r="BJ100" i="2"/>
  <c r="BI100" i="2"/>
  <c r="BD100" i="2" s="1"/>
  <c r="BC100" i="2"/>
  <c r="BB100" i="2"/>
  <c r="BJ99" i="2"/>
  <c r="BI99" i="2"/>
  <c r="BD99" i="2" s="1"/>
  <c r="BC99" i="2"/>
  <c r="BB99" i="2"/>
  <c r="BJ98" i="2"/>
  <c r="BI98" i="2"/>
  <c r="BD98" i="2" s="1"/>
  <c r="BC98" i="2"/>
  <c r="BB98" i="2"/>
  <c r="BJ97" i="2"/>
  <c r="BI97" i="2"/>
  <c r="BD97" i="2" s="1"/>
  <c r="BC97" i="2"/>
  <c r="BB97" i="2"/>
  <c r="BJ96" i="2"/>
  <c r="BI96" i="2"/>
  <c r="BD96" i="2" s="1"/>
  <c r="BC96" i="2"/>
  <c r="BB96" i="2"/>
  <c r="BJ95" i="2"/>
  <c r="BI95" i="2"/>
  <c r="BD95" i="2" s="1"/>
  <c r="BC95" i="2"/>
  <c r="BB95" i="2"/>
  <c r="BJ94" i="2"/>
  <c r="BI94" i="2"/>
  <c r="BD94" i="2" s="1"/>
  <c r="BC94" i="2"/>
  <c r="BB94" i="2"/>
  <c r="BJ93" i="2"/>
  <c r="BI93" i="2"/>
  <c r="BD93" i="2" s="1"/>
  <c r="BC93" i="2"/>
  <c r="BB93" i="2"/>
  <c r="BJ92" i="2"/>
  <c r="BI92" i="2"/>
  <c r="BD92" i="2" s="1"/>
  <c r="BC92" i="2"/>
  <c r="BB92" i="2"/>
  <c r="BJ91" i="2"/>
  <c r="BI91" i="2"/>
  <c r="BD91" i="2" s="1"/>
  <c r="BC91" i="2"/>
  <c r="BB91" i="2"/>
  <c r="BJ90" i="2"/>
  <c r="BI90" i="2"/>
  <c r="BD90" i="2" s="1"/>
  <c r="BC90" i="2"/>
  <c r="BB90" i="2"/>
  <c r="BJ89" i="2"/>
  <c r="BI89" i="2"/>
  <c r="BD89" i="2" s="1"/>
  <c r="BC89" i="2"/>
  <c r="BB89" i="2"/>
  <c r="BJ88" i="2"/>
  <c r="BI88" i="2"/>
  <c r="BD88" i="2" s="1"/>
  <c r="BC88" i="2"/>
  <c r="BB88" i="2"/>
  <c r="BJ87" i="2"/>
  <c r="BI87" i="2"/>
  <c r="BD87" i="2" s="1"/>
  <c r="BC87" i="2"/>
  <c r="BB87" i="2"/>
  <c r="BJ86" i="2"/>
  <c r="BI86" i="2"/>
  <c r="BD86" i="2" s="1"/>
  <c r="BC86" i="2"/>
  <c r="BB86" i="2"/>
  <c r="BJ85" i="2"/>
  <c r="BI85" i="2"/>
  <c r="BD85" i="2" s="1"/>
  <c r="BC85" i="2"/>
  <c r="BB85" i="2"/>
  <c r="BJ84" i="2"/>
  <c r="BI84" i="2"/>
  <c r="BD84" i="2" s="1"/>
  <c r="BC84" i="2"/>
  <c r="BB84" i="2"/>
  <c r="BJ83" i="2"/>
  <c r="BI83" i="2"/>
  <c r="BD83" i="2" s="1"/>
  <c r="BC83" i="2"/>
  <c r="BB83" i="2"/>
  <c r="BJ82" i="2"/>
  <c r="BI82" i="2"/>
  <c r="BD82" i="2" s="1"/>
  <c r="BC82" i="2"/>
  <c r="BB82" i="2"/>
  <c r="BJ81" i="2"/>
  <c r="BI81" i="2"/>
  <c r="BD81" i="2" s="1"/>
  <c r="BC81" i="2"/>
  <c r="BB81" i="2"/>
  <c r="BJ80" i="2"/>
  <c r="BI80" i="2"/>
  <c r="BD80" i="2" s="1"/>
  <c r="BC80" i="2"/>
  <c r="BB80" i="2"/>
  <c r="BJ79" i="2"/>
  <c r="BI79" i="2"/>
  <c r="BD79" i="2" s="1"/>
  <c r="BC79" i="2"/>
  <c r="BB79" i="2"/>
  <c r="BJ78" i="2"/>
  <c r="BI78" i="2"/>
  <c r="BD78" i="2" s="1"/>
  <c r="BC78" i="2"/>
  <c r="BB78" i="2"/>
  <c r="BJ77" i="2"/>
  <c r="BI77" i="2"/>
  <c r="BD77" i="2" s="1"/>
  <c r="BC77" i="2"/>
  <c r="BB77" i="2"/>
  <c r="BJ76" i="2"/>
  <c r="BI76" i="2"/>
  <c r="BD76" i="2" s="1"/>
  <c r="BC76" i="2"/>
  <c r="BB76" i="2"/>
  <c r="BJ75" i="2"/>
  <c r="BI75" i="2"/>
  <c r="BD75" i="2" s="1"/>
  <c r="BC75" i="2"/>
  <c r="BB75" i="2"/>
  <c r="BJ74" i="2"/>
  <c r="BI74" i="2"/>
  <c r="BD74" i="2" s="1"/>
  <c r="BC74" i="2"/>
  <c r="BB74" i="2"/>
  <c r="BJ73" i="2"/>
  <c r="BI73" i="2"/>
  <c r="BD73" i="2" s="1"/>
  <c r="BC73" i="2"/>
  <c r="BB73" i="2"/>
  <c r="BJ72" i="2"/>
  <c r="BI72" i="2"/>
  <c r="BD72" i="2" s="1"/>
  <c r="BC72" i="2"/>
  <c r="BB72" i="2"/>
  <c r="BJ71" i="2"/>
  <c r="BI71" i="2"/>
  <c r="BD71" i="2" s="1"/>
  <c r="BC71" i="2"/>
  <c r="BB71" i="2"/>
  <c r="BJ70" i="2"/>
  <c r="BI70" i="2"/>
  <c r="BD70" i="2" s="1"/>
  <c r="BC70" i="2"/>
  <c r="BB70" i="2"/>
  <c r="BJ69" i="2"/>
  <c r="BI69" i="2"/>
  <c r="BD69" i="2" s="1"/>
  <c r="BC69" i="2"/>
  <c r="BB69" i="2"/>
  <c r="BJ68" i="2"/>
  <c r="BI68" i="2"/>
  <c r="BD68" i="2" s="1"/>
  <c r="BC68" i="2"/>
  <c r="BB68" i="2"/>
  <c r="BJ67" i="2"/>
  <c r="BI67" i="2"/>
  <c r="BD67" i="2" s="1"/>
  <c r="BC67" i="2"/>
  <c r="BB67" i="2"/>
  <c r="BJ66" i="2"/>
  <c r="BI66" i="2"/>
  <c r="BD66" i="2" s="1"/>
  <c r="BC66" i="2"/>
  <c r="BB66" i="2"/>
  <c r="BJ65" i="2"/>
  <c r="BI65" i="2"/>
  <c r="BD65" i="2" s="1"/>
  <c r="BC65" i="2"/>
  <c r="BB65" i="2"/>
  <c r="BJ64" i="2"/>
  <c r="BI64" i="2"/>
  <c r="BD64" i="2" s="1"/>
  <c r="BC64" i="2"/>
  <c r="BB64" i="2"/>
  <c r="BJ63" i="2"/>
  <c r="BI63" i="2"/>
  <c r="BD63" i="2" s="1"/>
  <c r="BC63" i="2"/>
  <c r="BB63" i="2"/>
  <c r="BJ62" i="2"/>
  <c r="BI62" i="2"/>
  <c r="BD62" i="2" s="1"/>
  <c r="BC62" i="2"/>
  <c r="BB62" i="2"/>
  <c r="BJ61" i="2"/>
  <c r="BI61" i="2"/>
  <c r="BD61" i="2" s="1"/>
  <c r="BC61" i="2"/>
  <c r="BB61" i="2"/>
  <c r="BJ60" i="2"/>
  <c r="BI60" i="2"/>
  <c r="BD60" i="2" s="1"/>
  <c r="BC60" i="2"/>
  <c r="BB60" i="2"/>
  <c r="BJ59" i="2"/>
  <c r="BI59" i="2"/>
  <c r="BD59" i="2" s="1"/>
  <c r="BC59" i="2"/>
  <c r="BB59" i="2"/>
  <c r="BJ58" i="2"/>
  <c r="BI58" i="2"/>
  <c r="BD58" i="2" s="1"/>
  <c r="BC58" i="2"/>
  <c r="BB58" i="2"/>
  <c r="BJ57" i="2"/>
  <c r="BI57" i="2"/>
  <c r="BD57" i="2" s="1"/>
  <c r="BC57" i="2"/>
  <c r="BB57" i="2"/>
  <c r="BJ56" i="2"/>
  <c r="BI56" i="2"/>
  <c r="BD56" i="2" s="1"/>
  <c r="BC56" i="2"/>
  <c r="BB56" i="2"/>
  <c r="BJ55" i="2"/>
  <c r="BI55" i="2"/>
  <c r="BD55" i="2" s="1"/>
  <c r="BC55" i="2"/>
  <c r="BB55" i="2"/>
  <c r="BJ54" i="2"/>
  <c r="BI54" i="2"/>
  <c r="BD54" i="2" s="1"/>
  <c r="BC54" i="2"/>
  <c r="BB54" i="2"/>
  <c r="BJ53" i="2"/>
  <c r="BI53" i="2"/>
  <c r="BD53" i="2" s="1"/>
  <c r="BC53" i="2"/>
  <c r="BB53" i="2"/>
  <c r="BJ52" i="2"/>
  <c r="BI52" i="2"/>
  <c r="BD52" i="2" s="1"/>
  <c r="BC52" i="2"/>
  <c r="BB52" i="2"/>
  <c r="BJ51" i="2"/>
  <c r="BI51" i="2"/>
  <c r="BD51" i="2" s="1"/>
  <c r="BC51" i="2"/>
  <c r="BB51" i="2"/>
  <c r="BJ50" i="2"/>
  <c r="BI50" i="2"/>
  <c r="BD50" i="2" s="1"/>
  <c r="BC50" i="2"/>
  <c r="BB50" i="2"/>
  <c r="BJ49" i="2"/>
  <c r="BI49" i="2"/>
  <c r="BD49" i="2" s="1"/>
  <c r="BC49" i="2"/>
  <c r="BB49" i="2"/>
  <c r="BJ48" i="2"/>
  <c r="BI48" i="2"/>
  <c r="BD48" i="2" s="1"/>
  <c r="BC48" i="2"/>
  <c r="BB48" i="2"/>
  <c r="BJ47" i="2"/>
  <c r="BI47" i="2"/>
  <c r="BD47" i="2" s="1"/>
  <c r="BC47" i="2"/>
  <c r="BB47" i="2"/>
  <c r="BJ46" i="2"/>
  <c r="BI46" i="2"/>
  <c r="BD46" i="2" s="1"/>
  <c r="BC46" i="2"/>
  <c r="BB46" i="2"/>
  <c r="BJ45" i="2"/>
  <c r="BI45" i="2"/>
  <c r="BD45" i="2" s="1"/>
  <c r="BC45" i="2"/>
  <c r="BB45" i="2"/>
  <c r="BJ44" i="2"/>
  <c r="BI44" i="2"/>
  <c r="BD44" i="2" s="1"/>
  <c r="BC44" i="2"/>
  <c r="BB44" i="2"/>
  <c r="BJ43" i="2"/>
  <c r="BI43" i="2"/>
  <c r="BD43" i="2" s="1"/>
  <c r="BC43" i="2"/>
  <c r="BB43" i="2"/>
  <c r="BJ42" i="2"/>
  <c r="BI42" i="2"/>
  <c r="BD42" i="2" s="1"/>
  <c r="BC42" i="2"/>
  <c r="BB42" i="2"/>
  <c r="BJ41" i="2"/>
  <c r="BI41" i="2"/>
  <c r="BD41" i="2" s="1"/>
  <c r="BC41" i="2"/>
  <c r="BB41" i="2"/>
  <c r="BJ40" i="2"/>
  <c r="BI40" i="2"/>
  <c r="BD40" i="2" s="1"/>
  <c r="BC40" i="2"/>
  <c r="BB40" i="2"/>
  <c r="BJ39" i="2"/>
  <c r="BI39" i="2"/>
  <c r="BD39" i="2" s="1"/>
  <c r="BC39" i="2"/>
  <c r="BB39" i="2"/>
  <c r="BJ38" i="2"/>
  <c r="BI38" i="2"/>
  <c r="BD38" i="2" s="1"/>
  <c r="BC38" i="2"/>
  <c r="BB38" i="2"/>
  <c r="BJ37" i="2"/>
  <c r="BI37" i="2"/>
  <c r="BD37" i="2" s="1"/>
  <c r="BC37" i="2"/>
  <c r="BB37" i="2"/>
  <c r="BJ36" i="2"/>
  <c r="BI36" i="2"/>
  <c r="BD36" i="2" s="1"/>
  <c r="BC36" i="2"/>
  <c r="BB36" i="2"/>
  <c r="BJ35" i="2"/>
  <c r="BI35" i="2"/>
  <c r="BD35" i="2" s="1"/>
  <c r="BC35" i="2"/>
  <c r="BB35" i="2"/>
  <c r="BJ34" i="2"/>
  <c r="BI34" i="2"/>
  <c r="BD34" i="2" s="1"/>
  <c r="BC34" i="2"/>
  <c r="BB34" i="2"/>
  <c r="BJ33" i="2"/>
  <c r="BI33" i="2"/>
  <c r="BD33" i="2" s="1"/>
  <c r="BC33" i="2"/>
  <c r="BB33" i="2"/>
  <c r="BJ32" i="2"/>
  <c r="BI32" i="2"/>
  <c r="BD32" i="2" s="1"/>
  <c r="BC32" i="2"/>
  <c r="BB32" i="2"/>
  <c r="BJ31" i="2"/>
  <c r="BI31" i="2"/>
  <c r="BD31" i="2" s="1"/>
  <c r="BC31" i="2"/>
  <c r="BB31" i="2"/>
  <c r="BJ30" i="2"/>
  <c r="BI30" i="2"/>
  <c r="BD30" i="2" s="1"/>
  <c r="BC30" i="2"/>
  <c r="BB30" i="2"/>
  <c r="BJ29" i="2"/>
  <c r="BI29" i="2"/>
  <c r="BD29" i="2" s="1"/>
  <c r="BC29" i="2"/>
  <c r="BB29" i="2"/>
  <c r="BJ28" i="2"/>
  <c r="BI28" i="2"/>
  <c r="BD28" i="2" s="1"/>
  <c r="BC28" i="2"/>
  <c r="BB28" i="2"/>
  <c r="BJ27" i="2"/>
  <c r="BI27" i="2"/>
  <c r="BD27" i="2" s="1"/>
  <c r="BC27" i="2"/>
  <c r="BB27" i="2"/>
  <c r="BJ26" i="2"/>
  <c r="BI26" i="2"/>
  <c r="BD26" i="2" s="1"/>
  <c r="BC26" i="2"/>
  <c r="BB26" i="2"/>
  <c r="BJ25" i="2"/>
  <c r="BI25" i="2"/>
  <c r="BD25" i="2" s="1"/>
  <c r="BC25" i="2"/>
  <c r="BB25" i="2"/>
  <c r="BJ24" i="2"/>
  <c r="BI24" i="2"/>
  <c r="BD24" i="2" s="1"/>
  <c r="BC24" i="2"/>
  <c r="BB24" i="2"/>
  <c r="BJ23" i="2"/>
  <c r="BI23" i="2"/>
  <c r="BD23" i="2" s="1"/>
  <c r="BC23" i="2"/>
  <c r="BB23" i="2"/>
  <c r="BJ22" i="2"/>
  <c r="BI22" i="2"/>
  <c r="BD22" i="2" s="1"/>
  <c r="BC22" i="2"/>
  <c r="BB22" i="2"/>
  <c r="BJ21" i="2"/>
  <c r="BI21" i="2"/>
  <c r="BD21" i="2" s="1"/>
  <c r="BC21" i="2"/>
  <c r="BB21" i="2"/>
  <c r="BJ20" i="2"/>
  <c r="BI20" i="2"/>
  <c r="BD20" i="2" s="1"/>
  <c r="BC20" i="2"/>
  <c r="BB20" i="2"/>
  <c r="BJ19" i="2"/>
  <c r="BI19" i="2"/>
  <c r="BD19" i="2" s="1"/>
  <c r="BC19" i="2"/>
  <c r="BB19" i="2"/>
  <c r="BJ18" i="2"/>
  <c r="BI18" i="2"/>
  <c r="BD18" i="2" s="1"/>
  <c r="BC18" i="2"/>
  <c r="BB18" i="2"/>
  <c r="BJ17" i="2"/>
  <c r="BI17" i="2"/>
  <c r="BD17" i="2" s="1"/>
  <c r="BC17" i="2"/>
  <c r="BB17" i="2"/>
  <c r="BJ16" i="2"/>
  <c r="BI16" i="2"/>
  <c r="BD16" i="2" s="1"/>
  <c r="BC16" i="2"/>
  <c r="BB16" i="2"/>
  <c r="BJ15" i="2"/>
  <c r="BI15" i="2"/>
  <c r="BD15" i="2" s="1"/>
  <c r="BC15" i="2"/>
  <c r="BB15" i="2"/>
  <c r="BJ14" i="2"/>
  <c r="BI14" i="2"/>
  <c r="BD14" i="2" s="1"/>
  <c r="BC14" i="2"/>
  <c r="BB14" i="2"/>
  <c r="BJ13" i="2"/>
  <c r="BI13" i="2"/>
  <c r="BD13" i="2" s="1"/>
  <c r="BC13" i="2"/>
  <c r="BB13" i="2"/>
  <c r="BJ12" i="2"/>
  <c r="BI12" i="2"/>
  <c r="BD12" i="2" s="1"/>
  <c r="BC12" i="2"/>
  <c r="BB12" i="2"/>
  <c r="BJ11" i="2"/>
  <c r="BI11" i="2"/>
  <c r="BD11" i="2" s="1"/>
  <c r="BC11" i="2"/>
  <c r="BB11" i="2"/>
  <c r="BJ10" i="2"/>
  <c r="BI10" i="2"/>
  <c r="BD10" i="2" s="1"/>
  <c r="BC10" i="2"/>
  <c r="BB10" i="2"/>
  <c r="BJ9" i="2"/>
  <c r="BI9" i="2"/>
  <c r="BD9" i="2" s="1"/>
  <c r="BC9" i="2"/>
  <c r="BB9" i="2"/>
  <c r="BJ8" i="2"/>
  <c r="BI8" i="2"/>
  <c r="BD8" i="2" s="1"/>
  <c r="BC8" i="2"/>
  <c r="BB8" i="2"/>
  <c r="BJ7" i="2"/>
  <c r="BI7" i="2"/>
  <c r="BD7" i="2" s="1"/>
  <c r="BC7" i="2"/>
  <c r="BB7" i="2"/>
  <c r="BJ6" i="2"/>
  <c r="BI6" i="2"/>
  <c r="BD6" i="2" s="1"/>
  <c r="BC6" i="2"/>
  <c r="BB6" i="2"/>
  <c r="BJ5" i="2"/>
  <c r="BI5" i="2"/>
  <c r="BD5" i="2" s="1"/>
  <c r="BC5" i="2"/>
  <c r="BB5" i="2"/>
  <c r="BJ4" i="2"/>
  <c r="BI4" i="2"/>
  <c r="BD4" i="2" s="1"/>
  <c r="BC4" i="2"/>
  <c r="BB4" i="2"/>
  <c r="AT1503" i="2"/>
  <c r="AS1503" i="2"/>
  <c r="AN1503" i="2" s="1"/>
  <c r="AL1503" i="2"/>
  <c r="AT1502" i="2"/>
  <c r="AS1502" i="2"/>
  <c r="AN1502" i="2" s="1"/>
  <c r="AL1502" i="2"/>
  <c r="AT1501" i="2"/>
  <c r="AS1501" i="2"/>
  <c r="AN1501" i="2" s="1"/>
  <c r="AL1501" i="2"/>
  <c r="AT1500" i="2"/>
  <c r="AS1500" i="2"/>
  <c r="AN1500" i="2" s="1"/>
  <c r="AL1500" i="2"/>
  <c r="AT1499" i="2"/>
  <c r="AS1499" i="2"/>
  <c r="AN1499" i="2" s="1"/>
  <c r="AL1499" i="2"/>
  <c r="AT1498" i="2"/>
  <c r="AS1498" i="2"/>
  <c r="AN1498" i="2" s="1"/>
  <c r="AL1498" i="2"/>
  <c r="AT1497" i="2"/>
  <c r="AS1497" i="2"/>
  <c r="AN1497" i="2" s="1"/>
  <c r="AL1497" i="2"/>
  <c r="AT1496" i="2"/>
  <c r="AS1496" i="2"/>
  <c r="AN1496" i="2" s="1"/>
  <c r="AL1496" i="2"/>
  <c r="AT1495" i="2"/>
  <c r="AS1495" i="2"/>
  <c r="AN1495" i="2" s="1"/>
  <c r="AL1495" i="2"/>
  <c r="AT1494" i="2"/>
  <c r="AS1494" i="2"/>
  <c r="AN1494" i="2" s="1"/>
  <c r="AL1494" i="2"/>
  <c r="AT1493" i="2"/>
  <c r="AS1493" i="2"/>
  <c r="AN1493" i="2" s="1"/>
  <c r="AL1493" i="2"/>
  <c r="AT1492" i="2"/>
  <c r="AS1492" i="2"/>
  <c r="AN1492" i="2" s="1"/>
  <c r="AL1492" i="2"/>
  <c r="AT1491" i="2"/>
  <c r="AS1491" i="2"/>
  <c r="AN1491" i="2" s="1"/>
  <c r="AL1491" i="2"/>
  <c r="AT1490" i="2"/>
  <c r="AS1490" i="2"/>
  <c r="AN1490" i="2" s="1"/>
  <c r="AL1490" i="2"/>
  <c r="AT1489" i="2"/>
  <c r="AS1489" i="2"/>
  <c r="AN1489" i="2" s="1"/>
  <c r="AL1489" i="2"/>
  <c r="AT1488" i="2"/>
  <c r="AS1488" i="2"/>
  <c r="AN1488" i="2" s="1"/>
  <c r="AL1488" i="2"/>
  <c r="AT1487" i="2"/>
  <c r="AS1487" i="2"/>
  <c r="AN1487" i="2" s="1"/>
  <c r="AL1487" i="2"/>
  <c r="AT1486" i="2"/>
  <c r="AS1486" i="2"/>
  <c r="AN1486" i="2" s="1"/>
  <c r="AL1486" i="2"/>
  <c r="AT1485" i="2"/>
  <c r="AS1485" i="2"/>
  <c r="AN1485" i="2" s="1"/>
  <c r="AL1485" i="2"/>
  <c r="AT1484" i="2"/>
  <c r="AS1484" i="2"/>
  <c r="AN1484" i="2" s="1"/>
  <c r="AL1484" i="2"/>
  <c r="AT1483" i="2"/>
  <c r="AS1483" i="2"/>
  <c r="AN1483" i="2" s="1"/>
  <c r="AL1483" i="2"/>
  <c r="AT1482" i="2"/>
  <c r="AS1482" i="2"/>
  <c r="AN1482" i="2" s="1"/>
  <c r="AL1482" i="2"/>
  <c r="AT1481" i="2"/>
  <c r="AS1481" i="2"/>
  <c r="AN1481" i="2" s="1"/>
  <c r="AL1481" i="2"/>
  <c r="AT1480" i="2"/>
  <c r="AS1480" i="2"/>
  <c r="AN1480" i="2" s="1"/>
  <c r="AL1480" i="2"/>
  <c r="AT1479" i="2"/>
  <c r="AS1479" i="2"/>
  <c r="AN1479" i="2" s="1"/>
  <c r="AL1479" i="2"/>
  <c r="AT1478" i="2"/>
  <c r="AS1478" i="2"/>
  <c r="AN1478" i="2" s="1"/>
  <c r="AL1478" i="2"/>
  <c r="AT1477" i="2"/>
  <c r="AS1477" i="2"/>
  <c r="AN1477" i="2" s="1"/>
  <c r="AL1477" i="2"/>
  <c r="AT1476" i="2"/>
  <c r="AS1476" i="2"/>
  <c r="AN1476" i="2" s="1"/>
  <c r="AL1476" i="2"/>
  <c r="AT1475" i="2"/>
  <c r="AS1475" i="2"/>
  <c r="AN1475" i="2" s="1"/>
  <c r="AL1475" i="2"/>
  <c r="AT1474" i="2"/>
  <c r="AS1474" i="2"/>
  <c r="AN1474" i="2" s="1"/>
  <c r="AL1474" i="2"/>
  <c r="AT1473" i="2"/>
  <c r="AS1473" i="2"/>
  <c r="AN1473" i="2" s="1"/>
  <c r="AL1473" i="2"/>
  <c r="AT1472" i="2"/>
  <c r="AS1472" i="2"/>
  <c r="AN1472" i="2" s="1"/>
  <c r="AL1472" i="2"/>
  <c r="AT1471" i="2"/>
  <c r="AS1471" i="2"/>
  <c r="AN1471" i="2" s="1"/>
  <c r="AL1471" i="2"/>
  <c r="AT1470" i="2"/>
  <c r="AS1470" i="2"/>
  <c r="AN1470" i="2" s="1"/>
  <c r="AL1470" i="2"/>
  <c r="AT1469" i="2"/>
  <c r="AS1469" i="2"/>
  <c r="AN1469" i="2" s="1"/>
  <c r="AL1469" i="2"/>
  <c r="AT1468" i="2"/>
  <c r="AS1468" i="2"/>
  <c r="AN1468" i="2" s="1"/>
  <c r="AL1468" i="2"/>
  <c r="AT1467" i="2"/>
  <c r="AS1467" i="2"/>
  <c r="AN1467" i="2" s="1"/>
  <c r="AL1467" i="2"/>
  <c r="AT1466" i="2"/>
  <c r="AS1466" i="2"/>
  <c r="AN1466" i="2" s="1"/>
  <c r="AL1466" i="2"/>
  <c r="AT1465" i="2"/>
  <c r="AS1465" i="2"/>
  <c r="AN1465" i="2" s="1"/>
  <c r="AL1465" i="2"/>
  <c r="AT1464" i="2"/>
  <c r="AS1464" i="2"/>
  <c r="AN1464" i="2" s="1"/>
  <c r="AL1464" i="2"/>
  <c r="AT1463" i="2"/>
  <c r="AS1463" i="2"/>
  <c r="AN1463" i="2" s="1"/>
  <c r="AL1463" i="2"/>
  <c r="AT1462" i="2"/>
  <c r="AS1462" i="2"/>
  <c r="AN1462" i="2" s="1"/>
  <c r="AL1462" i="2"/>
  <c r="AT1461" i="2"/>
  <c r="AS1461" i="2"/>
  <c r="AN1461" i="2" s="1"/>
  <c r="AL1461" i="2"/>
  <c r="AT1460" i="2"/>
  <c r="AS1460" i="2"/>
  <c r="AN1460" i="2" s="1"/>
  <c r="AL1460" i="2"/>
  <c r="AT1459" i="2"/>
  <c r="AS1459" i="2"/>
  <c r="AN1459" i="2" s="1"/>
  <c r="AL1459" i="2"/>
  <c r="AT1458" i="2"/>
  <c r="AS1458" i="2"/>
  <c r="AN1458" i="2" s="1"/>
  <c r="AL1458" i="2"/>
  <c r="AT1457" i="2"/>
  <c r="AS1457" i="2"/>
  <c r="AN1457" i="2" s="1"/>
  <c r="AL1457" i="2"/>
  <c r="AT1456" i="2"/>
  <c r="AS1456" i="2"/>
  <c r="AN1456" i="2" s="1"/>
  <c r="AL1456" i="2"/>
  <c r="AT1455" i="2"/>
  <c r="AS1455" i="2"/>
  <c r="AN1455" i="2" s="1"/>
  <c r="AL1455" i="2"/>
  <c r="AT1454" i="2"/>
  <c r="AS1454" i="2"/>
  <c r="AN1454" i="2" s="1"/>
  <c r="AL1454" i="2"/>
  <c r="AT1453" i="2"/>
  <c r="AS1453" i="2"/>
  <c r="AN1453" i="2" s="1"/>
  <c r="AL1453" i="2"/>
  <c r="AT1452" i="2"/>
  <c r="AS1452" i="2"/>
  <c r="AN1452" i="2" s="1"/>
  <c r="AL1452" i="2"/>
  <c r="AT1451" i="2"/>
  <c r="AS1451" i="2"/>
  <c r="AN1451" i="2" s="1"/>
  <c r="AL1451" i="2"/>
  <c r="AT1450" i="2"/>
  <c r="AS1450" i="2"/>
  <c r="AN1450" i="2" s="1"/>
  <c r="AL1450" i="2"/>
  <c r="AT1449" i="2"/>
  <c r="AS1449" i="2"/>
  <c r="AN1449" i="2" s="1"/>
  <c r="AL1449" i="2"/>
  <c r="AT1448" i="2"/>
  <c r="AS1448" i="2"/>
  <c r="AN1448" i="2" s="1"/>
  <c r="AL1448" i="2"/>
  <c r="AT1447" i="2"/>
  <c r="AS1447" i="2"/>
  <c r="AN1447" i="2" s="1"/>
  <c r="AL1447" i="2"/>
  <c r="AT1446" i="2"/>
  <c r="AS1446" i="2"/>
  <c r="AN1446" i="2" s="1"/>
  <c r="AL1446" i="2"/>
  <c r="AT1445" i="2"/>
  <c r="AS1445" i="2"/>
  <c r="AN1445" i="2" s="1"/>
  <c r="AL1445" i="2"/>
  <c r="AT1444" i="2"/>
  <c r="AS1444" i="2"/>
  <c r="AN1444" i="2" s="1"/>
  <c r="AL1444" i="2"/>
  <c r="AT1443" i="2"/>
  <c r="AS1443" i="2"/>
  <c r="AN1443" i="2" s="1"/>
  <c r="AL1443" i="2"/>
  <c r="AT1442" i="2"/>
  <c r="AS1442" i="2"/>
  <c r="AN1442" i="2" s="1"/>
  <c r="AL1442" i="2"/>
  <c r="AT1441" i="2"/>
  <c r="AS1441" i="2"/>
  <c r="AN1441" i="2" s="1"/>
  <c r="AL1441" i="2"/>
  <c r="AT1440" i="2"/>
  <c r="AS1440" i="2"/>
  <c r="AN1440" i="2" s="1"/>
  <c r="AL1440" i="2"/>
  <c r="AT1439" i="2"/>
  <c r="AS1439" i="2"/>
  <c r="AN1439" i="2" s="1"/>
  <c r="AL1439" i="2"/>
  <c r="AT1438" i="2"/>
  <c r="AS1438" i="2"/>
  <c r="AN1438" i="2" s="1"/>
  <c r="AL1438" i="2"/>
  <c r="AT1437" i="2"/>
  <c r="AS1437" i="2"/>
  <c r="AN1437" i="2" s="1"/>
  <c r="AL1437" i="2"/>
  <c r="AT1436" i="2"/>
  <c r="AS1436" i="2"/>
  <c r="AN1436" i="2" s="1"/>
  <c r="AL1436" i="2"/>
  <c r="AT1435" i="2"/>
  <c r="AS1435" i="2"/>
  <c r="AN1435" i="2" s="1"/>
  <c r="AL1435" i="2"/>
  <c r="AT1434" i="2"/>
  <c r="AS1434" i="2"/>
  <c r="AN1434" i="2" s="1"/>
  <c r="AL1434" i="2"/>
  <c r="AT1433" i="2"/>
  <c r="AS1433" i="2"/>
  <c r="AN1433" i="2" s="1"/>
  <c r="AL1433" i="2"/>
  <c r="AT1432" i="2"/>
  <c r="AS1432" i="2"/>
  <c r="AN1432" i="2" s="1"/>
  <c r="AL1432" i="2"/>
  <c r="AT1431" i="2"/>
  <c r="AS1431" i="2"/>
  <c r="AN1431" i="2" s="1"/>
  <c r="AL1431" i="2"/>
  <c r="AT1430" i="2"/>
  <c r="AS1430" i="2"/>
  <c r="AN1430" i="2" s="1"/>
  <c r="AL1430" i="2"/>
  <c r="AT1429" i="2"/>
  <c r="AS1429" i="2"/>
  <c r="AN1429" i="2" s="1"/>
  <c r="AL1429" i="2"/>
  <c r="AT1428" i="2"/>
  <c r="AS1428" i="2"/>
  <c r="AN1428" i="2" s="1"/>
  <c r="AL1428" i="2"/>
  <c r="AT1427" i="2"/>
  <c r="AS1427" i="2"/>
  <c r="AN1427" i="2" s="1"/>
  <c r="AL1427" i="2"/>
  <c r="AT1426" i="2"/>
  <c r="AS1426" i="2"/>
  <c r="AN1426" i="2" s="1"/>
  <c r="AL1426" i="2"/>
  <c r="AT1425" i="2"/>
  <c r="AS1425" i="2"/>
  <c r="AN1425" i="2" s="1"/>
  <c r="AL1425" i="2"/>
  <c r="AT1424" i="2"/>
  <c r="AS1424" i="2"/>
  <c r="AN1424" i="2" s="1"/>
  <c r="AL1424" i="2"/>
  <c r="AT1423" i="2"/>
  <c r="AS1423" i="2"/>
  <c r="AN1423" i="2" s="1"/>
  <c r="AL1423" i="2"/>
  <c r="AT1422" i="2"/>
  <c r="AS1422" i="2"/>
  <c r="AN1422" i="2" s="1"/>
  <c r="AL1422" i="2"/>
  <c r="AT1421" i="2"/>
  <c r="AS1421" i="2"/>
  <c r="AN1421" i="2" s="1"/>
  <c r="AL1421" i="2"/>
  <c r="AT1420" i="2"/>
  <c r="AS1420" i="2"/>
  <c r="AN1420" i="2" s="1"/>
  <c r="AL1420" i="2"/>
  <c r="AT1419" i="2"/>
  <c r="AS1419" i="2"/>
  <c r="AN1419" i="2" s="1"/>
  <c r="AL1419" i="2"/>
  <c r="AT1418" i="2"/>
  <c r="AS1418" i="2"/>
  <c r="AN1418" i="2" s="1"/>
  <c r="AL1418" i="2"/>
  <c r="AT1417" i="2"/>
  <c r="AS1417" i="2"/>
  <c r="AN1417" i="2" s="1"/>
  <c r="AL1417" i="2"/>
  <c r="AT1416" i="2"/>
  <c r="AS1416" i="2"/>
  <c r="AN1416" i="2" s="1"/>
  <c r="AL1416" i="2"/>
  <c r="AT1415" i="2"/>
  <c r="AS1415" i="2"/>
  <c r="AN1415" i="2" s="1"/>
  <c r="AL1415" i="2"/>
  <c r="AT1414" i="2"/>
  <c r="AS1414" i="2"/>
  <c r="AN1414" i="2" s="1"/>
  <c r="AL1414" i="2"/>
  <c r="AT1413" i="2"/>
  <c r="AS1413" i="2"/>
  <c r="AN1413" i="2" s="1"/>
  <c r="AL1413" i="2"/>
  <c r="AT1412" i="2"/>
  <c r="AS1412" i="2"/>
  <c r="AN1412" i="2" s="1"/>
  <c r="AL1412" i="2"/>
  <c r="AT1411" i="2"/>
  <c r="AS1411" i="2"/>
  <c r="AN1411" i="2" s="1"/>
  <c r="AL1411" i="2"/>
  <c r="AT1410" i="2"/>
  <c r="AS1410" i="2"/>
  <c r="AN1410" i="2" s="1"/>
  <c r="AL1410" i="2"/>
  <c r="AT1409" i="2"/>
  <c r="AS1409" i="2"/>
  <c r="AN1409" i="2" s="1"/>
  <c r="AL1409" i="2"/>
  <c r="AT1408" i="2"/>
  <c r="AS1408" i="2"/>
  <c r="AN1408" i="2" s="1"/>
  <c r="AL1408" i="2"/>
  <c r="AT1407" i="2"/>
  <c r="AS1407" i="2"/>
  <c r="AN1407" i="2" s="1"/>
  <c r="AL1407" i="2"/>
  <c r="AT1406" i="2"/>
  <c r="AS1406" i="2"/>
  <c r="AN1406" i="2" s="1"/>
  <c r="AL1406" i="2"/>
  <c r="AT1405" i="2"/>
  <c r="AS1405" i="2"/>
  <c r="AN1405" i="2" s="1"/>
  <c r="AL1405" i="2"/>
  <c r="AT1404" i="2"/>
  <c r="AS1404" i="2"/>
  <c r="AN1404" i="2" s="1"/>
  <c r="AL1404" i="2"/>
  <c r="AT1403" i="2"/>
  <c r="AS1403" i="2"/>
  <c r="AN1403" i="2" s="1"/>
  <c r="AL1403" i="2"/>
  <c r="AT1402" i="2"/>
  <c r="AS1402" i="2"/>
  <c r="AN1402" i="2" s="1"/>
  <c r="AL1402" i="2"/>
  <c r="AT1401" i="2"/>
  <c r="AS1401" i="2"/>
  <c r="AN1401" i="2" s="1"/>
  <c r="AL1401" i="2"/>
  <c r="AT1400" i="2"/>
  <c r="AS1400" i="2"/>
  <c r="AN1400" i="2" s="1"/>
  <c r="AL1400" i="2"/>
  <c r="AT1399" i="2"/>
  <c r="AS1399" i="2"/>
  <c r="AN1399" i="2" s="1"/>
  <c r="AL1399" i="2"/>
  <c r="AT1398" i="2"/>
  <c r="AS1398" i="2"/>
  <c r="AN1398" i="2" s="1"/>
  <c r="AL1398" i="2"/>
  <c r="AT1397" i="2"/>
  <c r="AS1397" i="2"/>
  <c r="AN1397" i="2" s="1"/>
  <c r="AL1397" i="2"/>
  <c r="AT1396" i="2"/>
  <c r="AS1396" i="2"/>
  <c r="AN1396" i="2" s="1"/>
  <c r="AL1396" i="2"/>
  <c r="AT1395" i="2"/>
  <c r="AS1395" i="2"/>
  <c r="AN1395" i="2" s="1"/>
  <c r="AL1395" i="2"/>
  <c r="AT1394" i="2"/>
  <c r="AS1394" i="2"/>
  <c r="AN1394" i="2" s="1"/>
  <c r="AL1394" i="2"/>
  <c r="AT1393" i="2"/>
  <c r="AS1393" i="2"/>
  <c r="AN1393" i="2" s="1"/>
  <c r="AL1393" i="2"/>
  <c r="AT1392" i="2"/>
  <c r="AS1392" i="2"/>
  <c r="AN1392" i="2" s="1"/>
  <c r="AL1392" i="2"/>
  <c r="AT1391" i="2"/>
  <c r="AS1391" i="2"/>
  <c r="AN1391" i="2" s="1"/>
  <c r="AL1391" i="2"/>
  <c r="AT1390" i="2"/>
  <c r="AS1390" i="2"/>
  <c r="AN1390" i="2" s="1"/>
  <c r="AL1390" i="2"/>
  <c r="AT1389" i="2"/>
  <c r="AS1389" i="2"/>
  <c r="AN1389" i="2" s="1"/>
  <c r="AL1389" i="2"/>
  <c r="AT1388" i="2"/>
  <c r="AS1388" i="2"/>
  <c r="AN1388" i="2" s="1"/>
  <c r="AL1388" i="2"/>
  <c r="AT1387" i="2"/>
  <c r="AS1387" i="2"/>
  <c r="AN1387" i="2" s="1"/>
  <c r="AL1387" i="2"/>
  <c r="AT1386" i="2"/>
  <c r="AS1386" i="2"/>
  <c r="AN1386" i="2" s="1"/>
  <c r="AL1386" i="2"/>
  <c r="AT1385" i="2"/>
  <c r="AS1385" i="2"/>
  <c r="AN1385" i="2" s="1"/>
  <c r="AL1385" i="2"/>
  <c r="AT1384" i="2"/>
  <c r="AS1384" i="2"/>
  <c r="AN1384" i="2" s="1"/>
  <c r="AL1384" i="2"/>
  <c r="AT1383" i="2"/>
  <c r="AS1383" i="2"/>
  <c r="AN1383" i="2" s="1"/>
  <c r="AL1383" i="2"/>
  <c r="AT1382" i="2"/>
  <c r="AS1382" i="2"/>
  <c r="AN1382" i="2" s="1"/>
  <c r="AL1382" i="2"/>
  <c r="AT1381" i="2"/>
  <c r="AS1381" i="2"/>
  <c r="AN1381" i="2" s="1"/>
  <c r="AL1381" i="2"/>
  <c r="AT1380" i="2"/>
  <c r="AS1380" i="2"/>
  <c r="AN1380" i="2" s="1"/>
  <c r="AL1380" i="2"/>
  <c r="AT1379" i="2"/>
  <c r="AS1379" i="2"/>
  <c r="AN1379" i="2" s="1"/>
  <c r="AL1379" i="2"/>
  <c r="AT1378" i="2"/>
  <c r="AS1378" i="2"/>
  <c r="AN1378" i="2" s="1"/>
  <c r="AL1378" i="2"/>
  <c r="AT1377" i="2"/>
  <c r="AS1377" i="2"/>
  <c r="AN1377" i="2" s="1"/>
  <c r="AL1377" i="2"/>
  <c r="AT1376" i="2"/>
  <c r="AS1376" i="2"/>
  <c r="AN1376" i="2" s="1"/>
  <c r="AL1376" i="2"/>
  <c r="AT1375" i="2"/>
  <c r="AS1375" i="2"/>
  <c r="AN1375" i="2" s="1"/>
  <c r="AL1375" i="2"/>
  <c r="AT1374" i="2"/>
  <c r="AS1374" i="2"/>
  <c r="AN1374" i="2" s="1"/>
  <c r="AL1374" i="2"/>
  <c r="AT1373" i="2"/>
  <c r="AS1373" i="2"/>
  <c r="AN1373" i="2" s="1"/>
  <c r="AL1373" i="2"/>
  <c r="AT1372" i="2"/>
  <c r="AS1372" i="2"/>
  <c r="AN1372" i="2" s="1"/>
  <c r="AL1372" i="2"/>
  <c r="AT1371" i="2"/>
  <c r="AS1371" i="2"/>
  <c r="AN1371" i="2" s="1"/>
  <c r="AL1371" i="2"/>
  <c r="AT1370" i="2"/>
  <c r="AS1370" i="2"/>
  <c r="AN1370" i="2" s="1"/>
  <c r="AL1370" i="2"/>
  <c r="AT1369" i="2"/>
  <c r="AS1369" i="2"/>
  <c r="AN1369" i="2" s="1"/>
  <c r="AL1369" i="2"/>
  <c r="AT1368" i="2"/>
  <c r="AS1368" i="2"/>
  <c r="AN1368" i="2" s="1"/>
  <c r="AL1368" i="2"/>
  <c r="AT1367" i="2"/>
  <c r="AS1367" i="2"/>
  <c r="AN1367" i="2" s="1"/>
  <c r="AL1367" i="2"/>
  <c r="AT1366" i="2"/>
  <c r="AS1366" i="2"/>
  <c r="AN1366" i="2" s="1"/>
  <c r="AL1366" i="2"/>
  <c r="AT1365" i="2"/>
  <c r="AS1365" i="2"/>
  <c r="AN1365" i="2" s="1"/>
  <c r="AL1365" i="2"/>
  <c r="AT1364" i="2"/>
  <c r="AS1364" i="2"/>
  <c r="AN1364" i="2" s="1"/>
  <c r="AL1364" i="2"/>
  <c r="AT1363" i="2"/>
  <c r="AS1363" i="2"/>
  <c r="AN1363" i="2" s="1"/>
  <c r="AL1363" i="2"/>
  <c r="AT1362" i="2"/>
  <c r="AS1362" i="2"/>
  <c r="AN1362" i="2" s="1"/>
  <c r="AL1362" i="2"/>
  <c r="AT1361" i="2"/>
  <c r="AS1361" i="2"/>
  <c r="AN1361" i="2" s="1"/>
  <c r="AL1361" i="2"/>
  <c r="AT1360" i="2"/>
  <c r="AS1360" i="2"/>
  <c r="AN1360" i="2" s="1"/>
  <c r="AL1360" i="2"/>
  <c r="AT1359" i="2"/>
  <c r="AS1359" i="2"/>
  <c r="AN1359" i="2" s="1"/>
  <c r="AL1359" i="2"/>
  <c r="AT1358" i="2"/>
  <c r="AS1358" i="2"/>
  <c r="AN1358" i="2" s="1"/>
  <c r="AL1358" i="2"/>
  <c r="AT1357" i="2"/>
  <c r="AS1357" i="2"/>
  <c r="AN1357" i="2" s="1"/>
  <c r="AL1357" i="2"/>
  <c r="AT1356" i="2"/>
  <c r="AS1356" i="2"/>
  <c r="AN1356" i="2" s="1"/>
  <c r="AL1356" i="2"/>
  <c r="AT1355" i="2"/>
  <c r="AS1355" i="2"/>
  <c r="AN1355" i="2" s="1"/>
  <c r="AL1355" i="2"/>
  <c r="AT1354" i="2"/>
  <c r="AS1354" i="2"/>
  <c r="AN1354" i="2" s="1"/>
  <c r="AL1354" i="2"/>
  <c r="AT1353" i="2"/>
  <c r="AS1353" i="2"/>
  <c r="AN1353" i="2" s="1"/>
  <c r="AL1353" i="2"/>
  <c r="AT1352" i="2"/>
  <c r="AS1352" i="2"/>
  <c r="AN1352" i="2" s="1"/>
  <c r="AL1352" i="2"/>
  <c r="AT1351" i="2"/>
  <c r="AS1351" i="2"/>
  <c r="AN1351" i="2" s="1"/>
  <c r="AL1351" i="2"/>
  <c r="AT1350" i="2"/>
  <c r="AS1350" i="2"/>
  <c r="AN1350" i="2" s="1"/>
  <c r="AL1350" i="2"/>
  <c r="AT1349" i="2"/>
  <c r="AS1349" i="2"/>
  <c r="AN1349" i="2" s="1"/>
  <c r="AL1349" i="2"/>
  <c r="AT1348" i="2"/>
  <c r="AS1348" i="2"/>
  <c r="AN1348" i="2" s="1"/>
  <c r="AL1348" i="2"/>
  <c r="AT1347" i="2"/>
  <c r="AS1347" i="2"/>
  <c r="AN1347" i="2" s="1"/>
  <c r="AL1347" i="2"/>
  <c r="AT1346" i="2"/>
  <c r="AS1346" i="2"/>
  <c r="AN1346" i="2" s="1"/>
  <c r="AL1346" i="2"/>
  <c r="AT1345" i="2"/>
  <c r="AS1345" i="2"/>
  <c r="AN1345" i="2" s="1"/>
  <c r="AL1345" i="2"/>
  <c r="AT1344" i="2"/>
  <c r="AS1344" i="2"/>
  <c r="AN1344" i="2" s="1"/>
  <c r="AL1344" i="2"/>
  <c r="AT1343" i="2"/>
  <c r="AS1343" i="2"/>
  <c r="AN1343" i="2" s="1"/>
  <c r="AL1343" i="2"/>
  <c r="AT1342" i="2"/>
  <c r="AS1342" i="2"/>
  <c r="AN1342" i="2" s="1"/>
  <c r="AL1342" i="2"/>
  <c r="AT1341" i="2"/>
  <c r="AS1341" i="2"/>
  <c r="AN1341" i="2" s="1"/>
  <c r="AL1341" i="2"/>
  <c r="AT1340" i="2"/>
  <c r="AS1340" i="2"/>
  <c r="AN1340" i="2" s="1"/>
  <c r="AL1340" i="2"/>
  <c r="AT1339" i="2"/>
  <c r="AS1339" i="2"/>
  <c r="AN1339" i="2" s="1"/>
  <c r="AL1339" i="2"/>
  <c r="AT1338" i="2"/>
  <c r="AS1338" i="2"/>
  <c r="AN1338" i="2" s="1"/>
  <c r="AL1338" i="2"/>
  <c r="AT1337" i="2"/>
  <c r="AS1337" i="2"/>
  <c r="AN1337" i="2" s="1"/>
  <c r="AL1337" i="2"/>
  <c r="AT1336" i="2"/>
  <c r="AS1336" i="2"/>
  <c r="AN1336" i="2" s="1"/>
  <c r="AL1336" i="2"/>
  <c r="AT1335" i="2"/>
  <c r="AS1335" i="2"/>
  <c r="AN1335" i="2" s="1"/>
  <c r="AL1335" i="2"/>
  <c r="AT1334" i="2"/>
  <c r="AS1334" i="2"/>
  <c r="AN1334" i="2" s="1"/>
  <c r="AL1334" i="2"/>
  <c r="AT1333" i="2"/>
  <c r="AS1333" i="2"/>
  <c r="AN1333" i="2" s="1"/>
  <c r="AL1333" i="2"/>
  <c r="AT1332" i="2"/>
  <c r="AS1332" i="2"/>
  <c r="AN1332" i="2" s="1"/>
  <c r="AL1332" i="2"/>
  <c r="AT1331" i="2"/>
  <c r="AS1331" i="2"/>
  <c r="AN1331" i="2" s="1"/>
  <c r="AL1331" i="2"/>
  <c r="AT1330" i="2"/>
  <c r="AS1330" i="2"/>
  <c r="AN1330" i="2" s="1"/>
  <c r="AL1330" i="2"/>
  <c r="AT1329" i="2"/>
  <c r="AS1329" i="2"/>
  <c r="AN1329" i="2" s="1"/>
  <c r="AL1329" i="2"/>
  <c r="AT1328" i="2"/>
  <c r="AS1328" i="2"/>
  <c r="AN1328" i="2" s="1"/>
  <c r="AL1328" i="2"/>
  <c r="AT1327" i="2"/>
  <c r="AS1327" i="2"/>
  <c r="AN1327" i="2" s="1"/>
  <c r="AL1327" i="2"/>
  <c r="AT1326" i="2"/>
  <c r="AS1326" i="2"/>
  <c r="AN1326" i="2" s="1"/>
  <c r="AL1326" i="2"/>
  <c r="AT1325" i="2"/>
  <c r="AS1325" i="2"/>
  <c r="AN1325" i="2" s="1"/>
  <c r="AL1325" i="2"/>
  <c r="AT1324" i="2"/>
  <c r="AS1324" i="2"/>
  <c r="AN1324" i="2" s="1"/>
  <c r="AL1324" i="2"/>
  <c r="AT1323" i="2"/>
  <c r="AS1323" i="2"/>
  <c r="AN1323" i="2" s="1"/>
  <c r="AL1323" i="2"/>
  <c r="AT1322" i="2"/>
  <c r="AS1322" i="2"/>
  <c r="AN1322" i="2" s="1"/>
  <c r="AL1322" i="2"/>
  <c r="AT1321" i="2"/>
  <c r="AS1321" i="2"/>
  <c r="AN1321" i="2" s="1"/>
  <c r="AL1321" i="2"/>
  <c r="AT1320" i="2"/>
  <c r="AS1320" i="2"/>
  <c r="AN1320" i="2" s="1"/>
  <c r="AL1320" i="2"/>
  <c r="AT1319" i="2"/>
  <c r="AS1319" i="2"/>
  <c r="AN1319" i="2" s="1"/>
  <c r="AL1319" i="2"/>
  <c r="AT1318" i="2"/>
  <c r="AS1318" i="2"/>
  <c r="AN1318" i="2" s="1"/>
  <c r="AL1318" i="2"/>
  <c r="AT1317" i="2"/>
  <c r="AS1317" i="2"/>
  <c r="AN1317" i="2" s="1"/>
  <c r="AL1317" i="2"/>
  <c r="AT1316" i="2"/>
  <c r="AS1316" i="2"/>
  <c r="AN1316" i="2" s="1"/>
  <c r="AL1316" i="2"/>
  <c r="AT1315" i="2"/>
  <c r="AS1315" i="2"/>
  <c r="AN1315" i="2" s="1"/>
  <c r="AL1315" i="2"/>
  <c r="AT1314" i="2"/>
  <c r="AS1314" i="2"/>
  <c r="AN1314" i="2" s="1"/>
  <c r="AL1314" i="2"/>
  <c r="AT1313" i="2"/>
  <c r="AS1313" i="2"/>
  <c r="AN1313" i="2" s="1"/>
  <c r="AL1313" i="2"/>
  <c r="AT1312" i="2"/>
  <c r="AS1312" i="2"/>
  <c r="AN1312" i="2" s="1"/>
  <c r="AL1312" i="2"/>
  <c r="AT1311" i="2"/>
  <c r="AS1311" i="2"/>
  <c r="AN1311" i="2" s="1"/>
  <c r="AL1311" i="2"/>
  <c r="AT1310" i="2"/>
  <c r="AS1310" i="2"/>
  <c r="AN1310" i="2" s="1"/>
  <c r="AL1310" i="2"/>
  <c r="AT1309" i="2"/>
  <c r="AS1309" i="2"/>
  <c r="AN1309" i="2" s="1"/>
  <c r="AL1309" i="2"/>
  <c r="AT1308" i="2"/>
  <c r="AS1308" i="2"/>
  <c r="AN1308" i="2" s="1"/>
  <c r="AL1308" i="2"/>
  <c r="AT1307" i="2"/>
  <c r="AS1307" i="2"/>
  <c r="AN1307" i="2" s="1"/>
  <c r="AL1307" i="2"/>
  <c r="AT1306" i="2"/>
  <c r="AS1306" i="2"/>
  <c r="AN1306" i="2" s="1"/>
  <c r="AL1306" i="2"/>
  <c r="AT1305" i="2"/>
  <c r="AS1305" i="2"/>
  <c r="AN1305" i="2" s="1"/>
  <c r="AL1305" i="2"/>
  <c r="AT1304" i="2"/>
  <c r="AS1304" i="2"/>
  <c r="AN1304" i="2" s="1"/>
  <c r="AL1304" i="2"/>
  <c r="AT1303" i="2"/>
  <c r="AS1303" i="2"/>
  <c r="AN1303" i="2" s="1"/>
  <c r="AL1303" i="2"/>
  <c r="AT1302" i="2"/>
  <c r="AS1302" i="2"/>
  <c r="AN1302" i="2" s="1"/>
  <c r="AL1302" i="2"/>
  <c r="AT1301" i="2"/>
  <c r="AS1301" i="2"/>
  <c r="AN1301" i="2" s="1"/>
  <c r="AL1301" i="2"/>
  <c r="AT1300" i="2"/>
  <c r="AS1300" i="2"/>
  <c r="AN1300" i="2" s="1"/>
  <c r="AL1300" i="2"/>
  <c r="AT1299" i="2"/>
  <c r="AS1299" i="2"/>
  <c r="AN1299" i="2" s="1"/>
  <c r="AL1299" i="2"/>
  <c r="AT1298" i="2"/>
  <c r="AS1298" i="2"/>
  <c r="AN1298" i="2" s="1"/>
  <c r="AL1298" i="2"/>
  <c r="AT1297" i="2"/>
  <c r="AS1297" i="2"/>
  <c r="AN1297" i="2" s="1"/>
  <c r="AL1297" i="2"/>
  <c r="AT1296" i="2"/>
  <c r="AS1296" i="2"/>
  <c r="AN1296" i="2" s="1"/>
  <c r="AL1296" i="2"/>
  <c r="AT1295" i="2"/>
  <c r="AS1295" i="2"/>
  <c r="AN1295" i="2" s="1"/>
  <c r="AL1295" i="2"/>
  <c r="AT1294" i="2"/>
  <c r="AS1294" i="2"/>
  <c r="AN1294" i="2" s="1"/>
  <c r="AL1294" i="2"/>
  <c r="AT1293" i="2"/>
  <c r="AS1293" i="2"/>
  <c r="AN1293" i="2" s="1"/>
  <c r="AL1293" i="2"/>
  <c r="AT1292" i="2"/>
  <c r="AS1292" i="2"/>
  <c r="AN1292" i="2" s="1"/>
  <c r="AL1292" i="2"/>
  <c r="AT1291" i="2"/>
  <c r="AS1291" i="2"/>
  <c r="AN1291" i="2" s="1"/>
  <c r="AL1291" i="2"/>
  <c r="AT1290" i="2"/>
  <c r="AS1290" i="2"/>
  <c r="AN1290" i="2" s="1"/>
  <c r="AL1290" i="2"/>
  <c r="AT1289" i="2"/>
  <c r="AS1289" i="2"/>
  <c r="AN1289" i="2" s="1"/>
  <c r="AL1289" i="2"/>
  <c r="AT1288" i="2"/>
  <c r="AS1288" i="2"/>
  <c r="AN1288" i="2" s="1"/>
  <c r="AL1288" i="2"/>
  <c r="AT1287" i="2"/>
  <c r="AS1287" i="2"/>
  <c r="AN1287" i="2" s="1"/>
  <c r="AL1287" i="2"/>
  <c r="AT1286" i="2"/>
  <c r="AS1286" i="2"/>
  <c r="AN1286" i="2" s="1"/>
  <c r="AL1286" i="2"/>
  <c r="AT1285" i="2"/>
  <c r="AS1285" i="2"/>
  <c r="AN1285" i="2" s="1"/>
  <c r="AL1285" i="2"/>
  <c r="AT1284" i="2"/>
  <c r="AS1284" i="2"/>
  <c r="AN1284" i="2" s="1"/>
  <c r="AL1284" i="2"/>
  <c r="AT1283" i="2"/>
  <c r="AS1283" i="2"/>
  <c r="AN1283" i="2" s="1"/>
  <c r="AL1283" i="2"/>
  <c r="AT1282" i="2"/>
  <c r="AS1282" i="2"/>
  <c r="AN1282" i="2" s="1"/>
  <c r="AL1282" i="2"/>
  <c r="AT1281" i="2"/>
  <c r="AS1281" i="2"/>
  <c r="AN1281" i="2" s="1"/>
  <c r="AL1281" i="2"/>
  <c r="AT1280" i="2"/>
  <c r="AS1280" i="2"/>
  <c r="AN1280" i="2" s="1"/>
  <c r="AL1280" i="2"/>
  <c r="AT1279" i="2"/>
  <c r="AS1279" i="2"/>
  <c r="AN1279" i="2" s="1"/>
  <c r="AL1279" i="2"/>
  <c r="AT1278" i="2"/>
  <c r="AS1278" i="2"/>
  <c r="AN1278" i="2" s="1"/>
  <c r="AL1278" i="2"/>
  <c r="AT1277" i="2"/>
  <c r="AS1277" i="2"/>
  <c r="AN1277" i="2" s="1"/>
  <c r="AL1277" i="2"/>
  <c r="AT1276" i="2"/>
  <c r="AS1276" i="2"/>
  <c r="AN1276" i="2" s="1"/>
  <c r="AL1276" i="2"/>
  <c r="AT1275" i="2"/>
  <c r="AS1275" i="2"/>
  <c r="AN1275" i="2" s="1"/>
  <c r="AL1275" i="2"/>
  <c r="AT1274" i="2"/>
  <c r="AS1274" i="2"/>
  <c r="AN1274" i="2" s="1"/>
  <c r="AL1274" i="2"/>
  <c r="AT1273" i="2"/>
  <c r="AS1273" i="2"/>
  <c r="AN1273" i="2" s="1"/>
  <c r="AL1273" i="2"/>
  <c r="AT1272" i="2"/>
  <c r="AS1272" i="2"/>
  <c r="AN1272" i="2" s="1"/>
  <c r="AL1272" i="2"/>
  <c r="AT1271" i="2"/>
  <c r="AS1271" i="2"/>
  <c r="AN1271" i="2" s="1"/>
  <c r="AL1271" i="2"/>
  <c r="AT1270" i="2"/>
  <c r="AS1270" i="2"/>
  <c r="AN1270" i="2" s="1"/>
  <c r="AL1270" i="2"/>
  <c r="AT1269" i="2"/>
  <c r="AS1269" i="2"/>
  <c r="AN1269" i="2" s="1"/>
  <c r="AL1269" i="2"/>
  <c r="AT1268" i="2"/>
  <c r="AS1268" i="2"/>
  <c r="AN1268" i="2" s="1"/>
  <c r="AL1268" i="2"/>
  <c r="AT1267" i="2"/>
  <c r="AS1267" i="2"/>
  <c r="AN1267" i="2" s="1"/>
  <c r="AL1267" i="2"/>
  <c r="AT1266" i="2"/>
  <c r="AS1266" i="2"/>
  <c r="AN1266" i="2" s="1"/>
  <c r="AL1266" i="2"/>
  <c r="AT1265" i="2"/>
  <c r="AS1265" i="2"/>
  <c r="AN1265" i="2" s="1"/>
  <c r="AL1265" i="2"/>
  <c r="AT1264" i="2"/>
  <c r="AS1264" i="2"/>
  <c r="AN1264" i="2" s="1"/>
  <c r="AL1264" i="2"/>
  <c r="AT1263" i="2"/>
  <c r="AS1263" i="2"/>
  <c r="AN1263" i="2" s="1"/>
  <c r="AL1263" i="2"/>
  <c r="AT1262" i="2"/>
  <c r="AS1262" i="2"/>
  <c r="AN1262" i="2" s="1"/>
  <c r="AL1262" i="2"/>
  <c r="AT1261" i="2"/>
  <c r="AS1261" i="2"/>
  <c r="AN1261" i="2" s="1"/>
  <c r="AL1261" i="2"/>
  <c r="AT1260" i="2"/>
  <c r="AS1260" i="2"/>
  <c r="AN1260" i="2" s="1"/>
  <c r="AL1260" i="2"/>
  <c r="AT1259" i="2"/>
  <c r="AS1259" i="2"/>
  <c r="AN1259" i="2" s="1"/>
  <c r="AL1259" i="2"/>
  <c r="AT1258" i="2"/>
  <c r="AS1258" i="2"/>
  <c r="AN1258" i="2" s="1"/>
  <c r="AL1258" i="2"/>
  <c r="AT1257" i="2"/>
  <c r="AS1257" i="2"/>
  <c r="AN1257" i="2" s="1"/>
  <c r="AL1257" i="2"/>
  <c r="AT1256" i="2"/>
  <c r="AS1256" i="2"/>
  <c r="AN1256" i="2" s="1"/>
  <c r="AL1256" i="2"/>
  <c r="AT1255" i="2"/>
  <c r="AS1255" i="2"/>
  <c r="AN1255" i="2" s="1"/>
  <c r="AL1255" i="2"/>
  <c r="AT1254" i="2"/>
  <c r="AS1254" i="2"/>
  <c r="AN1254" i="2" s="1"/>
  <c r="AL1254" i="2"/>
  <c r="AT1253" i="2"/>
  <c r="AS1253" i="2"/>
  <c r="AN1253" i="2" s="1"/>
  <c r="AL1253" i="2"/>
  <c r="AT1252" i="2"/>
  <c r="AS1252" i="2"/>
  <c r="AN1252" i="2" s="1"/>
  <c r="AL1252" i="2"/>
  <c r="AT1251" i="2"/>
  <c r="AS1251" i="2"/>
  <c r="AN1251" i="2" s="1"/>
  <c r="AL1251" i="2"/>
  <c r="AT1250" i="2"/>
  <c r="AS1250" i="2"/>
  <c r="AN1250" i="2" s="1"/>
  <c r="AL1250" i="2"/>
  <c r="AT1249" i="2"/>
  <c r="AS1249" i="2"/>
  <c r="AN1249" i="2" s="1"/>
  <c r="AL1249" i="2"/>
  <c r="AT1248" i="2"/>
  <c r="AS1248" i="2"/>
  <c r="AN1248" i="2" s="1"/>
  <c r="AL1248" i="2"/>
  <c r="AT1247" i="2"/>
  <c r="AS1247" i="2"/>
  <c r="AN1247" i="2" s="1"/>
  <c r="AL1247" i="2"/>
  <c r="AT1246" i="2"/>
  <c r="AS1246" i="2"/>
  <c r="AN1246" i="2" s="1"/>
  <c r="AL1246" i="2"/>
  <c r="AT1245" i="2"/>
  <c r="AS1245" i="2"/>
  <c r="AN1245" i="2" s="1"/>
  <c r="AL1245" i="2"/>
  <c r="AT1244" i="2"/>
  <c r="AS1244" i="2"/>
  <c r="AN1244" i="2" s="1"/>
  <c r="AL1244" i="2"/>
  <c r="AT1243" i="2"/>
  <c r="AS1243" i="2"/>
  <c r="AN1243" i="2" s="1"/>
  <c r="AL1243" i="2"/>
  <c r="AT1242" i="2"/>
  <c r="AS1242" i="2"/>
  <c r="AN1242" i="2" s="1"/>
  <c r="AL1242" i="2"/>
  <c r="AT1241" i="2"/>
  <c r="AS1241" i="2"/>
  <c r="AN1241" i="2" s="1"/>
  <c r="AL1241" i="2"/>
  <c r="AT1240" i="2"/>
  <c r="AS1240" i="2"/>
  <c r="AN1240" i="2" s="1"/>
  <c r="AL1240" i="2"/>
  <c r="AT1239" i="2"/>
  <c r="AS1239" i="2"/>
  <c r="AN1239" i="2" s="1"/>
  <c r="AL1239" i="2"/>
  <c r="AT1238" i="2"/>
  <c r="AS1238" i="2"/>
  <c r="AN1238" i="2" s="1"/>
  <c r="AL1238" i="2"/>
  <c r="AT1237" i="2"/>
  <c r="AS1237" i="2"/>
  <c r="AN1237" i="2" s="1"/>
  <c r="AL1237" i="2"/>
  <c r="AT1236" i="2"/>
  <c r="AS1236" i="2"/>
  <c r="AN1236" i="2" s="1"/>
  <c r="AL1236" i="2"/>
  <c r="AT1235" i="2"/>
  <c r="AS1235" i="2"/>
  <c r="AN1235" i="2" s="1"/>
  <c r="AL1235" i="2"/>
  <c r="AT1234" i="2"/>
  <c r="AS1234" i="2"/>
  <c r="AN1234" i="2" s="1"/>
  <c r="AL1234" i="2"/>
  <c r="AT1233" i="2"/>
  <c r="AS1233" i="2"/>
  <c r="AN1233" i="2" s="1"/>
  <c r="AL1233" i="2"/>
  <c r="AT1232" i="2"/>
  <c r="AS1232" i="2"/>
  <c r="AN1232" i="2" s="1"/>
  <c r="AL1232" i="2"/>
  <c r="AT1231" i="2"/>
  <c r="AS1231" i="2"/>
  <c r="AN1231" i="2" s="1"/>
  <c r="AL1231" i="2"/>
  <c r="AT1230" i="2"/>
  <c r="AS1230" i="2"/>
  <c r="AN1230" i="2" s="1"/>
  <c r="AL1230" i="2"/>
  <c r="AT1229" i="2"/>
  <c r="AS1229" i="2"/>
  <c r="AN1229" i="2" s="1"/>
  <c r="AL1229" i="2"/>
  <c r="AT1228" i="2"/>
  <c r="AS1228" i="2"/>
  <c r="AN1228" i="2" s="1"/>
  <c r="AL1228" i="2"/>
  <c r="AT1227" i="2"/>
  <c r="AS1227" i="2"/>
  <c r="AN1227" i="2" s="1"/>
  <c r="AL1227" i="2"/>
  <c r="AT1226" i="2"/>
  <c r="AS1226" i="2"/>
  <c r="AN1226" i="2" s="1"/>
  <c r="AL1226" i="2"/>
  <c r="AT1225" i="2"/>
  <c r="AS1225" i="2"/>
  <c r="AN1225" i="2" s="1"/>
  <c r="AL1225" i="2"/>
  <c r="AT1224" i="2"/>
  <c r="AS1224" i="2"/>
  <c r="AN1224" i="2" s="1"/>
  <c r="AL1224" i="2"/>
  <c r="AT1223" i="2"/>
  <c r="AS1223" i="2"/>
  <c r="AN1223" i="2" s="1"/>
  <c r="AL1223" i="2"/>
  <c r="AT1222" i="2"/>
  <c r="AS1222" i="2"/>
  <c r="AN1222" i="2" s="1"/>
  <c r="AL1222" i="2"/>
  <c r="AT1221" i="2"/>
  <c r="AS1221" i="2"/>
  <c r="AN1221" i="2" s="1"/>
  <c r="AL1221" i="2"/>
  <c r="AT1220" i="2"/>
  <c r="AS1220" i="2"/>
  <c r="AN1220" i="2" s="1"/>
  <c r="AL1220" i="2"/>
  <c r="AT1219" i="2"/>
  <c r="AS1219" i="2"/>
  <c r="AN1219" i="2" s="1"/>
  <c r="AL1219" i="2"/>
  <c r="AT1218" i="2"/>
  <c r="AS1218" i="2"/>
  <c r="AN1218" i="2" s="1"/>
  <c r="AL1218" i="2"/>
  <c r="AT1217" i="2"/>
  <c r="AS1217" i="2"/>
  <c r="AN1217" i="2" s="1"/>
  <c r="AL1217" i="2"/>
  <c r="AT1216" i="2"/>
  <c r="AS1216" i="2"/>
  <c r="AN1216" i="2" s="1"/>
  <c r="AL1216" i="2"/>
  <c r="AT1215" i="2"/>
  <c r="AS1215" i="2"/>
  <c r="AN1215" i="2" s="1"/>
  <c r="AL1215" i="2"/>
  <c r="AT1214" i="2"/>
  <c r="AS1214" i="2"/>
  <c r="AN1214" i="2" s="1"/>
  <c r="AL1214" i="2"/>
  <c r="AT1213" i="2"/>
  <c r="AS1213" i="2"/>
  <c r="AN1213" i="2" s="1"/>
  <c r="AL1213" i="2"/>
  <c r="AT1212" i="2"/>
  <c r="AS1212" i="2"/>
  <c r="AN1212" i="2" s="1"/>
  <c r="AL1212" i="2"/>
  <c r="AT1211" i="2"/>
  <c r="AS1211" i="2"/>
  <c r="AN1211" i="2" s="1"/>
  <c r="AL1211" i="2"/>
  <c r="AT1210" i="2"/>
  <c r="AS1210" i="2"/>
  <c r="AN1210" i="2" s="1"/>
  <c r="AL1210" i="2"/>
  <c r="AT1209" i="2"/>
  <c r="AS1209" i="2"/>
  <c r="AN1209" i="2" s="1"/>
  <c r="AL1209" i="2"/>
  <c r="AT1208" i="2"/>
  <c r="AS1208" i="2"/>
  <c r="AN1208" i="2" s="1"/>
  <c r="AL1208" i="2"/>
  <c r="AT1207" i="2"/>
  <c r="AS1207" i="2"/>
  <c r="AN1207" i="2" s="1"/>
  <c r="AL1207" i="2"/>
  <c r="AT1206" i="2"/>
  <c r="AS1206" i="2"/>
  <c r="AN1206" i="2" s="1"/>
  <c r="AL1206" i="2"/>
  <c r="AT1205" i="2"/>
  <c r="AS1205" i="2"/>
  <c r="AN1205" i="2" s="1"/>
  <c r="AL1205" i="2"/>
  <c r="AT1204" i="2"/>
  <c r="AS1204" i="2"/>
  <c r="AN1204" i="2" s="1"/>
  <c r="AL1204" i="2"/>
  <c r="AT1203" i="2"/>
  <c r="AS1203" i="2"/>
  <c r="AN1203" i="2" s="1"/>
  <c r="AL1203" i="2"/>
  <c r="AT1202" i="2"/>
  <c r="AS1202" i="2"/>
  <c r="AN1202" i="2" s="1"/>
  <c r="AL1202" i="2"/>
  <c r="AT1201" i="2"/>
  <c r="AS1201" i="2"/>
  <c r="AN1201" i="2" s="1"/>
  <c r="AL1201" i="2"/>
  <c r="AT1200" i="2"/>
  <c r="AS1200" i="2"/>
  <c r="AN1200" i="2" s="1"/>
  <c r="AL1200" i="2"/>
  <c r="AT1199" i="2"/>
  <c r="AS1199" i="2"/>
  <c r="AN1199" i="2" s="1"/>
  <c r="AL1199" i="2"/>
  <c r="AT1198" i="2"/>
  <c r="AS1198" i="2"/>
  <c r="AN1198" i="2" s="1"/>
  <c r="AL1198" i="2"/>
  <c r="AT1197" i="2"/>
  <c r="AS1197" i="2"/>
  <c r="AN1197" i="2" s="1"/>
  <c r="AL1197" i="2"/>
  <c r="AT1196" i="2"/>
  <c r="AS1196" i="2"/>
  <c r="AN1196" i="2" s="1"/>
  <c r="AL1196" i="2"/>
  <c r="AT1195" i="2"/>
  <c r="AS1195" i="2"/>
  <c r="AN1195" i="2" s="1"/>
  <c r="AL1195" i="2"/>
  <c r="AT1194" i="2"/>
  <c r="AS1194" i="2"/>
  <c r="AN1194" i="2" s="1"/>
  <c r="AL1194" i="2"/>
  <c r="AT1193" i="2"/>
  <c r="AS1193" i="2"/>
  <c r="AN1193" i="2" s="1"/>
  <c r="AL1193" i="2"/>
  <c r="AT1192" i="2"/>
  <c r="AS1192" i="2"/>
  <c r="AN1192" i="2" s="1"/>
  <c r="AL1192" i="2"/>
  <c r="AT1191" i="2"/>
  <c r="AS1191" i="2"/>
  <c r="AN1191" i="2" s="1"/>
  <c r="AL1191" i="2"/>
  <c r="AT1190" i="2"/>
  <c r="AS1190" i="2"/>
  <c r="AN1190" i="2" s="1"/>
  <c r="AL1190" i="2"/>
  <c r="AT1189" i="2"/>
  <c r="AS1189" i="2"/>
  <c r="AN1189" i="2" s="1"/>
  <c r="AL1189" i="2"/>
  <c r="AT1188" i="2"/>
  <c r="AS1188" i="2"/>
  <c r="AN1188" i="2" s="1"/>
  <c r="AL1188" i="2"/>
  <c r="AT1187" i="2"/>
  <c r="AS1187" i="2"/>
  <c r="AN1187" i="2" s="1"/>
  <c r="AL1187" i="2"/>
  <c r="AT1186" i="2"/>
  <c r="AS1186" i="2"/>
  <c r="AN1186" i="2" s="1"/>
  <c r="AL1186" i="2"/>
  <c r="AT1185" i="2"/>
  <c r="AS1185" i="2"/>
  <c r="AN1185" i="2" s="1"/>
  <c r="AL1185" i="2"/>
  <c r="AT1184" i="2"/>
  <c r="AS1184" i="2"/>
  <c r="AN1184" i="2" s="1"/>
  <c r="AL1184" i="2"/>
  <c r="AT1183" i="2"/>
  <c r="AS1183" i="2"/>
  <c r="AN1183" i="2" s="1"/>
  <c r="AL1183" i="2"/>
  <c r="AT1182" i="2"/>
  <c r="AS1182" i="2"/>
  <c r="AN1182" i="2" s="1"/>
  <c r="AL1182" i="2"/>
  <c r="AT1181" i="2"/>
  <c r="AS1181" i="2"/>
  <c r="AN1181" i="2" s="1"/>
  <c r="AL1181" i="2"/>
  <c r="AT1180" i="2"/>
  <c r="AS1180" i="2"/>
  <c r="AN1180" i="2" s="1"/>
  <c r="AL1180" i="2"/>
  <c r="AT1179" i="2"/>
  <c r="AS1179" i="2"/>
  <c r="AN1179" i="2" s="1"/>
  <c r="AL1179" i="2"/>
  <c r="AT1178" i="2"/>
  <c r="AS1178" i="2"/>
  <c r="AN1178" i="2" s="1"/>
  <c r="AL1178" i="2"/>
  <c r="AT1177" i="2"/>
  <c r="AS1177" i="2"/>
  <c r="AN1177" i="2" s="1"/>
  <c r="AL1177" i="2"/>
  <c r="AT1176" i="2"/>
  <c r="AS1176" i="2"/>
  <c r="AN1176" i="2" s="1"/>
  <c r="AL1176" i="2"/>
  <c r="AT1175" i="2"/>
  <c r="AS1175" i="2"/>
  <c r="AN1175" i="2" s="1"/>
  <c r="AL1175" i="2"/>
  <c r="AT1174" i="2"/>
  <c r="AS1174" i="2"/>
  <c r="AN1174" i="2" s="1"/>
  <c r="AL1174" i="2"/>
  <c r="AT1173" i="2"/>
  <c r="AS1173" i="2"/>
  <c r="AN1173" i="2" s="1"/>
  <c r="AL1173" i="2"/>
  <c r="AT1172" i="2"/>
  <c r="AS1172" i="2"/>
  <c r="AN1172" i="2" s="1"/>
  <c r="AL1172" i="2"/>
  <c r="AT1171" i="2"/>
  <c r="AS1171" i="2"/>
  <c r="AN1171" i="2" s="1"/>
  <c r="AL1171" i="2"/>
  <c r="AT1170" i="2"/>
  <c r="AS1170" i="2"/>
  <c r="AN1170" i="2" s="1"/>
  <c r="AL1170" i="2"/>
  <c r="AT1169" i="2"/>
  <c r="AS1169" i="2"/>
  <c r="AN1169" i="2" s="1"/>
  <c r="AL1169" i="2"/>
  <c r="AT1168" i="2"/>
  <c r="AS1168" i="2"/>
  <c r="AN1168" i="2" s="1"/>
  <c r="AL1168" i="2"/>
  <c r="AT1167" i="2"/>
  <c r="AS1167" i="2"/>
  <c r="AN1167" i="2" s="1"/>
  <c r="AL1167" i="2"/>
  <c r="AT1166" i="2"/>
  <c r="AS1166" i="2"/>
  <c r="AN1166" i="2" s="1"/>
  <c r="AL1166" i="2"/>
  <c r="AT1165" i="2"/>
  <c r="AS1165" i="2"/>
  <c r="AN1165" i="2" s="1"/>
  <c r="AL1165" i="2"/>
  <c r="AT1164" i="2"/>
  <c r="AS1164" i="2"/>
  <c r="AN1164" i="2" s="1"/>
  <c r="AL1164" i="2"/>
  <c r="AT1163" i="2"/>
  <c r="AS1163" i="2"/>
  <c r="AN1163" i="2" s="1"/>
  <c r="AL1163" i="2"/>
  <c r="AT1162" i="2"/>
  <c r="AS1162" i="2"/>
  <c r="AN1162" i="2" s="1"/>
  <c r="AL1162" i="2"/>
  <c r="AT1161" i="2"/>
  <c r="AS1161" i="2"/>
  <c r="AN1161" i="2" s="1"/>
  <c r="AL1161" i="2"/>
  <c r="AT1160" i="2"/>
  <c r="AS1160" i="2"/>
  <c r="AN1160" i="2" s="1"/>
  <c r="AL1160" i="2"/>
  <c r="AT1159" i="2"/>
  <c r="AS1159" i="2"/>
  <c r="AN1159" i="2" s="1"/>
  <c r="AL1159" i="2"/>
  <c r="AT1158" i="2"/>
  <c r="AS1158" i="2"/>
  <c r="AN1158" i="2" s="1"/>
  <c r="AL1158" i="2"/>
  <c r="AT1157" i="2"/>
  <c r="AS1157" i="2"/>
  <c r="AN1157" i="2" s="1"/>
  <c r="AL1157" i="2"/>
  <c r="AT1156" i="2"/>
  <c r="AS1156" i="2"/>
  <c r="AN1156" i="2" s="1"/>
  <c r="AL1156" i="2"/>
  <c r="AT1155" i="2"/>
  <c r="AS1155" i="2"/>
  <c r="AN1155" i="2" s="1"/>
  <c r="AL1155" i="2"/>
  <c r="AT1154" i="2"/>
  <c r="AS1154" i="2"/>
  <c r="AN1154" i="2" s="1"/>
  <c r="AL1154" i="2"/>
  <c r="AT1153" i="2"/>
  <c r="AS1153" i="2"/>
  <c r="AN1153" i="2" s="1"/>
  <c r="AL1153" i="2"/>
  <c r="AT1152" i="2"/>
  <c r="AS1152" i="2"/>
  <c r="AN1152" i="2" s="1"/>
  <c r="AL1152" i="2"/>
  <c r="AT1151" i="2"/>
  <c r="AS1151" i="2"/>
  <c r="AN1151" i="2" s="1"/>
  <c r="AL1151" i="2"/>
  <c r="AT1150" i="2"/>
  <c r="AS1150" i="2"/>
  <c r="AN1150" i="2" s="1"/>
  <c r="AL1150" i="2"/>
  <c r="AT1149" i="2"/>
  <c r="AS1149" i="2"/>
  <c r="AN1149" i="2" s="1"/>
  <c r="AL1149" i="2"/>
  <c r="AT1148" i="2"/>
  <c r="AS1148" i="2"/>
  <c r="AN1148" i="2" s="1"/>
  <c r="AL1148" i="2"/>
  <c r="AT1147" i="2"/>
  <c r="AS1147" i="2"/>
  <c r="AN1147" i="2" s="1"/>
  <c r="AL1147" i="2"/>
  <c r="AT1146" i="2"/>
  <c r="AS1146" i="2"/>
  <c r="AN1146" i="2" s="1"/>
  <c r="AL1146" i="2"/>
  <c r="AT1145" i="2"/>
  <c r="AS1145" i="2"/>
  <c r="AN1145" i="2" s="1"/>
  <c r="AL1145" i="2"/>
  <c r="AT1144" i="2"/>
  <c r="AS1144" i="2"/>
  <c r="AN1144" i="2" s="1"/>
  <c r="AL1144" i="2"/>
  <c r="AT1143" i="2"/>
  <c r="AS1143" i="2"/>
  <c r="AN1143" i="2" s="1"/>
  <c r="AL1143" i="2"/>
  <c r="AT1142" i="2"/>
  <c r="AS1142" i="2"/>
  <c r="AN1142" i="2" s="1"/>
  <c r="AL1142" i="2"/>
  <c r="AT1141" i="2"/>
  <c r="AS1141" i="2"/>
  <c r="AN1141" i="2" s="1"/>
  <c r="AL1141" i="2"/>
  <c r="AT1140" i="2"/>
  <c r="AS1140" i="2"/>
  <c r="AN1140" i="2" s="1"/>
  <c r="AL1140" i="2"/>
  <c r="AT1139" i="2"/>
  <c r="AS1139" i="2"/>
  <c r="AN1139" i="2" s="1"/>
  <c r="AL1139" i="2"/>
  <c r="AT1138" i="2"/>
  <c r="AS1138" i="2"/>
  <c r="AN1138" i="2" s="1"/>
  <c r="AL1138" i="2"/>
  <c r="AT1137" i="2"/>
  <c r="AS1137" i="2"/>
  <c r="AN1137" i="2" s="1"/>
  <c r="AL1137" i="2"/>
  <c r="AT1136" i="2"/>
  <c r="AS1136" i="2"/>
  <c r="AN1136" i="2" s="1"/>
  <c r="AL1136" i="2"/>
  <c r="AT1135" i="2"/>
  <c r="AS1135" i="2"/>
  <c r="AN1135" i="2" s="1"/>
  <c r="AL1135" i="2"/>
  <c r="AT1134" i="2"/>
  <c r="AS1134" i="2"/>
  <c r="AN1134" i="2" s="1"/>
  <c r="AL1134" i="2"/>
  <c r="AT1133" i="2"/>
  <c r="AS1133" i="2"/>
  <c r="AN1133" i="2" s="1"/>
  <c r="AL1133" i="2"/>
  <c r="AT1132" i="2"/>
  <c r="AS1132" i="2"/>
  <c r="AN1132" i="2" s="1"/>
  <c r="AL1132" i="2"/>
  <c r="AT1131" i="2"/>
  <c r="AS1131" i="2"/>
  <c r="AN1131" i="2" s="1"/>
  <c r="AL1131" i="2"/>
  <c r="AT1130" i="2"/>
  <c r="AS1130" i="2"/>
  <c r="AN1130" i="2" s="1"/>
  <c r="AL1130" i="2"/>
  <c r="AT1129" i="2"/>
  <c r="AS1129" i="2"/>
  <c r="AN1129" i="2" s="1"/>
  <c r="AL1129" i="2"/>
  <c r="AT1128" i="2"/>
  <c r="AS1128" i="2"/>
  <c r="AN1128" i="2" s="1"/>
  <c r="AL1128" i="2"/>
  <c r="AT1127" i="2"/>
  <c r="AS1127" i="2"/>
  <c r="AN1127" i="2" s="1"/>
  <c r="AL1127" i="2"/>
  <c r="AT1126" i="2"/>
  <c r="AS1126" i="2"/>
  <c r="AN1126" i="2" s="1"/>
  <c r="AL1126" i="2"/>
  <c r="AT1125" i="2"/>
  <c r="AS1125" i="2"/>
  <c r="AN1125" i="2" s="1"/>
  <c r="AL1125" i="2"/>
  <c r="AT1124" i="2"/>
  <c r="AS1124" i="2"/>
  <c r="AN1124" i="2" s="1"/>
  <c r="AL1124" i="2"/>
  <c r="AT1123" i="2"/>
  <c r="AS1123" i="2"/>
  <c r="AN1123" i="2" s="1"/>
  <c r="AL1123" i="2"/>
  <c r="AT1122" i="2"/>
  <c r="AS1122" i="2"/>
  <c r="AN1122" i="2" s="1"/>
  <c r="AL1122" i="2"/>
  <c r="AT1121" i="2"/>
  <c r="AS1121" i="2"/>
  <c r="AN1121" i="2" s="1"/>
  <c r="AL1121" i="2"/>
  <c r="AT1120" i="2"/>
  <c r="AS1120" i="2"/>
  <c r="AN1120" i="2" s="1"/>
  <c r="AL1120" i="2"/>
  <c r="AT1119" i="2"/>
  <c r="AS1119" i="2"/>
  <c r="AN1119" i="2" s="1"/>
  <c r="AL1119" i="2"/>
  <c r="AT1118" i="2"/>
  <c r="AS1118" i="2"/>
  <c r="AN1118" i="2" s="1"/>
  <c r="AL1118" i="2"/>
  <c r="AT1117" i="2"/>
  <c r="AS1117" i="2"/>
  <c r="AN1117" i="2" s="1"/>
  <c r="AL1117" i="2"/>
  <c r="AT1116" i="2"/>
  <c r="AS1116" i="2"/>
  <c r="AN1116" i="2" s="1"/>
  <c r="AL1116" i="2"/>
  <c r="AT1115" i="2"/>
  <c r="AS1115" i="2"/>
  <c r="AN1115" i="2" s="1"/>
  <c r="AL1115" i="2"/>
  <c r="AT1114" i="2"/>
  <c r="AS1114" i="2"/>
  <c r="AN1114" i="2" s="1"/>
  <c r="AL1114" i="2"/>
  <c r="AT1113" i="2"/>
  <c r="AS1113" i="2"/>
  <c r="AN1113" i="2" s="1"/>
  <c r="AL1113" i="2"/>
  <c r="AT1112" i="2"/>
  <c r="AS1112" i="2"/>
  <c r="AN1112" i="2" s="1"/>
  <c r="AL1112" i="2"/>
  <c r="AT1111" i="2"/>
  <c r="AS1111" i="2"/>
  <c r="AN1111" i="2" s="1"/>
  <c r="AL1111" i="2"/>
  <c r="AT1110" i="2"/>
  <c r="AS1110" i="2"/>
  <c r="AN1110" i="2" s="1"/>
  <c r="AL1110" i="2"/>
  <c r="AT1109" i="2"/>
  <c r="AS1109" i="2"/>
  <c r="AN1109" i="2" s="1"/>
  <c r="AL1109" i="2"/>
  <c r="AT1108" i="2"/>
  <c r="AS1108" i="2"/>
  <c r="AN1108" i="2" s="1"/>
  <c r="AL1108" i="2"/>
  <c r="AT1107" i="2"/>
  <c r="AS1107" i="2"/>
  <c r="AN1107" i="2" s="1"/>
  <c r="AL1107" i="2"/>
  <c r="AT1106" i="2"/>
  <c r="AS1106" i="2"/>
  <c r="AN1106" i="2" s="1"/>
  <c r="AL1106" i="2"/>
  <c r="AT1105" i="2"/>
  <c r="AS1105" i="2"/>
  <c r="AN1105" i="2" s="1"/>
  <c r="AL1105" i="2"/>
  <c r="AT1104" i="2"/>
  <c r="AS1104" i="2"/>
  <c r="AN1104" i="2" s="1"/>
  <c r="AL1104" i="2"/>
  <c r="AT1103" i="2"/>
  <c r="AS1103" i="2"/>
  <c r="AN1103" i="2" s="1"/>
  <c r="AL1103" i="2"/>
  <c r="AT1102" i="2"/>
  <c r="AS1102" i="2"/>
  <c r="AN1102" i="2" s="1"/>
  <c r="AL1102" i="2"/>
  <c r="AT1101" i="2"/>
  <c r="AS1101" i="2"/>
  <c r="AN1101" i="2" s="1"/>
  <c r="AL1101" i="2"/>
  <c r="AJ1101" i="2"/>
  <c r="AJ1104" i="2" s="1"/>
  <c r="AJ1107" i="2" s="1"/>
  <c r="AJ1110" i="2" s="1"/>
  <c r="AJ1113" i="2" s="1"/>
  <c r="AJ1116" i="2" s="1"/>
  <c r="AJ1119" i="2" s="1"/>
  <c r="AJ1122" i="2" s="1"/>
  <c r="AJ1125" i="2" s="1"/>
  <c r="AJ1128" i="2" s="1"/>
  <c r="AJ1131" i="2" s="1"/>
  <c r="AJ1134" i="2" s="1"/>
  <c r="AJ1137" i="2" s="1"/>
  <c r="AJ1140" i="2" s="1"/>
  <c r="AJ1143" i="2" s="1"/>
  <c r="AJ1146" i="2" s="1"/>
  <c r="AJ1149" i="2" s="1"/>
  <c r="AJ1152" i="2" s="1"/>
  <c r="AJ1155" i="2" s="1"/>
  <c r="AJ1158" i="2" s="1"/>
  <c r="AJ1161" i="2" s="1"/>
  <c r="AJ1164" i="2" s="1"/>
  <c r="AJ1167" i="2" s="1"/>
  <c r="AJ1170" i="2" s="1"/>
  <c r="AJ1173" i="2" s="1"/>
  <c r="AJ1176" i="2" s="1"/>
  <c r="AJ1179" i="2" s="1"/>
  <c r="AJ1182" i="2" s="1"/>
  <c r="AJ1185" i="2" s="1"/>
  <c r="AJ1188" i="2" s="1"/>
  <c r="AJ1191" i="2" s="1"/>
  <c r="AJ1194" i="2" s="1"/>
  <c r="AJ1197" i="2" s="1"/>
  <c r="AJ1200" i="2" s="1"/>
  <c r="AJ1203" i="2" s="1"/>
  <c r="AJ1206" i="2" s="1"/>
  <c r="AJ1209" i="2" s="1"/>
  <c r="AJ1212" i="2" s="1"/>
  <c r="AJ1215" i="2" s="1"/>
  <c r="AJ1218" i="2" s="1"/>
  <c r="AJ1221" i="2" s="1"/>
  <c r="AJ1224" i="2" s="1"/>
  <c r="AJ1227" i="2" s="1"/>
  <c r="AJ1230" i="2" s="1"/>
  <c r="AJ1233" i="2" s="1"/>
  <c r="AJ1236" i="2" s="1"/>
  <c r="AJ1239" i="2" s="1"/>
  <c r="AJ1242" i="2" s="1"/>
  <c r="AJ1245" i="2" s="1"/>
  <c r="AJ1248" i="2" s="1"/>
  <c r="AJ1251" i="2" s="1"/>
  <c r="AJ1254" i="2" s="1"/>
  <c r="AJ1257" i="2" s="1"/>
  <c r="AJ1260" i="2" s="1"/>
  <c r="AJ1263" i="2" s="1"/>
  <c r="AJ1266" i="2" s="1"/>
  <c r="AJ1269" i="2" s="1"/>
  <c r="AJ1272" i="2" s="1"/>
  <c r="AJ1275" i="2" s="1"/>
  <c r="AJ1278" i="2" s="1"/>
  <c r="AJ1281" i="2" s="1"/>
  <c r="AJ1284" i="2" s="1"/>
  <c r="AJ1287" i="2" s="1"/>
  <c r="AJ1290" i="2" s="1"/>
  <c r="AJ1293" i="2" s="1"/>
  <c r="AJ1296" i="2" s="1"/>
  <c r="AJ1299" i="2" s="1"/>
  <c r="AJ1302" i="2" s="1"/>
  <c r="AJ1305" i="2" s="1"/>
  <c r="AJ1308" i="2" s="1"/>
  <c r="AJ1311" i="2" s="1"/>
  <c r="AJ1314" i="2" s="1"/>
  <c r="AJ1317" i="2" s="1"/>
  <c r="AJ1320" i="2" s="1"/>
  <c r="AJ1323" i="2" s="1"/>
  <c r="AJ1326" i="2" s="1"/>
  <c r="AJ1329" i="2" s="1"/>
  <c r="AJ1332" i="2" s="1"/>
  <c r="AJ1335" i="2" s="1"/>
  <c r="AJ1338" i="2" s="1"/>
  <c r="AJ1341" i="2" s="1"/>
  <c r="AJ1344" i="2" s="1"/>
  <c r="AJ1347" i="2" s="1"/>
  <c r="AJ1350" i="2" s="1"/>
  <c r="AJ1353" i="2" s="1"/>
  <c r="AJ1356" i="2" s="1"/>
  <c r="AJ1359" i="2" s="1"/>
  <c r="AJ1362" i="2" s="1"/>
  <c r="AJ1365" i="2" s="1"/>
  <c r="AJ1368" i="2" s="1"/>
  <c r="AJ1371" i="2" s="1"/>
  <c r="AJ1374" i="2" s="1"/>
  <c r="AJ1377" i="2" s="1"/>
  <c r="AJ1380" i="2" s="1"/>
  <c r="AJ1383" i="2" s="1"/>
  <c r="AJ1386" i="2" s="1"/>
  <c r="AJ1389" i="2" s="1"/>
  <c r="AJ1392" i="2" s="1"/>
  <c r="AJ1395" i="2" s="1"/>
  <c r="AJ1398" i="2" s="1"/>
  <c r="AJ1401" i="2" s="1"/>
  <c r="AJ1404" i="2" s="1"/>
  <c r="AJ1407" i="2" s="1"/>
  <c r="AJ1410" i="2" s="1"/>
  <c r="AJ1413" i="2" s="1"/>
  <c r="AJ1416" i="2" s="1"/>
  <c r="AJ1419" i="2" s="1"/>
  <c r="AJ1422" i="2" s="1"/>
  <c r="AJ1425" i="2" s="1"/>
  <c r="AJ1428" i="2" s="1"/>
  <c r="AJ1431" i="2" s="1"/>
  <c r="AJ1434" i="2" s="1"/>
  <c r="AJ1437" i="2" s="1"/>
  <c r="AJ1440" i="2" s="1"/>
  <c r="AJ1443" i="2" s="1"/>
  <c r="AJ1446" i="2" s="1"/>
  <c r="AJ1449" i="2" s="1"/>
  <c r="AJ1452" i="2" s="1"/>
  <c r="AJ1455" i="2" s="1"/>
  <c r="AJ1458" i="2" s="1"/>
  <c r="AJ1461" i="2" s="1"/>
  <c r="AJ1464" i="2" s="1"/>
  <c r="AJ1467" i="2" s="1"/>
  <c r="AJ1470" i="2" s="1"/>
  <c r="AJ1473" i="2" s="1"/>
  <c r="AJ1476" i="2" s="1"/>
  <c r="AJ1479" i="2" s="1"/>
  <c r="AJ1482" i="2" s="1"/>
  <c r="AJ1485" i="2" s="1"/>
  <c r="AJ1488" i="2" s="1"/>
  <c r="AJ1491" i="2" s="1"/>
  <c r="AJ1494" i="2" s="1"/>
  <c r="AJ1497" i="2" s="1"/>
  <c r="AJ1500" i="2" s="1"/>
  <c r="AJ1503" i="2" s="1"/>
  <c r="AT1100" i="2"/>
  <c r="AS1100" i="2"/>
  <c r="AN1100" i="2" s="1"/>
  <c r="AL1100" i="2"/>
  <c r="AJ1100" i="2"/>
  <c r="AJ1103" i="2" s="1"/>
  <c r="AJ1106" i="2" s="1"/>
  <c r="AJ1109" i="2" s="1"/>
  <c r="AJ1112" i="2" s="1"/>
  <c r="AJ1115" i="2" s="1"/>
  <c r="AJ1118" i="2" s="1"/>
  <c r="AJ1121" i="2" s="1"/>
  <c r="AJ1124" i="2" s="1"/>
  <c r="AJ1127" i="2" s="1"/>
  <c r="AJ1130" i="2" s="1"/>
  <c r="AJ1133" i="2" s="1"/>
  <c r="AJ1136" i="2" s="1"/>
  <c r="AJ1139" i="2" s="1"/>
  <c r="AJ1142" i="2" s="1"/>
  <c r="AJ1145" i="2" s="1"/>
  <c r="AJ1148" i="2" s="1"/>
  <c r="AJ1151" i="2" s="1"/>
  <c r="AJ1154" i="2" s="1"/>
  <c r="AJ1157" i="2" s="1"/>
  <c r="AJ1160" i="2" s="1"/>
  <c r="AJ1163" i="2" s="1"/>
  <c r="AJ1166" i="2" s="1"/>
  <c r="AJ1169" i="2" s="1"/>
  <c r="AJ1172" i="2" s="1"/>
  <c r="AJ1175" i="2" s="1"/>
  <c r="AJ1178" i="2" s="1"/>
  <c r="AJ1181" i="2" s="1"/>
  <c r="AJ1184" i="2" s="1"/>
  <c r="AJ1187" i="2" s="1"/>
  <c r="AJ1190" i="2" s="1"/>
  <c r="AJ1193" i="2" s="1"/>
  <c r="AJ1196" i="2" s="1"/>
  <c r="AJ1199" i="2" s="1"/>
  <c r="AJ1202" i="2" s="1"/>
  <c r="AJ1205" i="2" s="1"/>
  <c r="AJ1208" i="2" s="1"/>
  <c r="AJ1211" i="2" s="1"/>
  <c r="AJ1214" i="2" s="1"/>
  <c r="AJ1217" i="2" s="1"/>
  <c r="AJ1220" i="2" s="1"/>
  <c r="AJ1223" i="2" s="1"/>
  <c r="AJ1226" i="2" s="1"/>
  <c r="AJ1229" i="2" s="1"/>
  <c r="AJ1232" i="2" s="1"/>
  <c r="AJ1235" i="2" s="1"/>
  <c r="AJ1238" i="2" s="1"/>
  <c r="AJ1241" i="2" s="1"/>
  <c r="AJ1244" i="2" s="1"/>
  <c r="AJ1247" i="2" s="1"/>
  <c r="AJ1250" i="2" s="1"/>
  <c r="AJ1253" i="2" s="1"/>
  <c r="AJ1256" i="2" s="1"/>
  <c r="AJ1259" i="2" s="1"/>
  <c r="AJ1262" i="2" s="1"/>
  <c r="AJ1265" i="2" s="1"/>
  <c r="AJ1268" i="2" s="1"/>
  <c r="AJ1271" i="2" s="1"/>
  <c r="AJ1274" i="2" s="1"/>
  <c r="AJ1277" i="2" s="1"/>
  <c r="AJ1280" i="2" s="1"/>
  <c r="AJ1283" i="2" s="1"/>
  <c r="AJ1286" i="2" s="1"/>
  <c r="AJ1289" i="2" s="1"/>
  <c r="AJ1292" i="2" s="1"/>
  <c r="AJ1295" i="2" s="1"/>
  <c r="AJ1298" i="2" s="1"/>
  <c r="AJ1301" i="2" s="1"/>
  <c r="AJ1304" i="2" s="1"/>
  <c r="AJ1307" i="2" s="1"/>
  <c r="AJ1310" i="2" s="1"/>
  <c r="AJ1313" i="2" s="1"/>
  <c r="AJ1316" i="2" s="1"/>
  <c r="AJ1319" i="2" s="1"/>
  <c r="AJ1322" i="2" s="1"/>
  <c r="AJ1325" i="2" s="1"/>
  <c r="AJ1328" i="2" s="1"/>
  <c r="AJ1331" i="2" s="1"/>
  <c r="AJ1334" i="2" s="1"/>
  <c r="AJ1337" i="2" s="1"/>
  <c r="AJ1340" i="2" s="1"/>
  <c r="AJ1343" i="2" s="1"/>
  <c r="AJ1346" i="2" s="1"/>
  <c r="AJ1349" i="2" s="1"/>
  <c r="AJ1352" i="2" s="1"/>
  <c r="AJ1355" i="2" s="1"/>
  <c r="AJ1358" i="2" s="1"/>
  <c r="AJ1361" i="2" s="1"/>
  <c r="AJ1364" i="2" s="1"/>
  <c r="AJ1367" i="2" s="1"/>
  <c r="AJ1370" i="2" s="1"/>
  <c r="AJ1373" i="2" s="1"/>
  <c r="AJ1376" i="2" s="1"/>
  <c r="AJ1379" i="2" s="1"/>
  <c r="AJ1382" i="2" s="1"/>
  <c r="AJ1385" i="2" s="1"/>
  <c r="AJ1388" i="2" s="1"/>
  <c r="AJ1391" i="2" s="1"/>
  <c r="AJ1394" i="2" s="1"/>
  <c r="AJ1397" i="2" s="1"/>
  <c r="AJ1400" i="2" s="1"/>
  <c r="AJ1403" i="2" s="1"/>
  <c r="AJ1406" i="2" s="1"/>
  <c r="AJ1409" i="2" s="1"/>
  <c r="AJ1412" i="2" s="1"/>
  <c r="AJ1415" i="2" s="1"/>
  <c r="AJ1418" i="2" s="1"/>
  <c r="AJ1421" i="2" s="1"/>
  <c r="AJ1424" i="2" s="1"/>
  <c r="AJ1427" i="2" s="1"/>
  <c r="AJ1430" i="2" s="1"/>
  <c r="AJ1433" i="2" s="1"/>
  <c r="AJ1436" i="2" s="1"/>
  <c r="AJ1439" i="2" s="1"/>
  <c r="AJ1442" i="2" s="1"/>
  <c r="AJ1445" i="2" s="1"/>
  <c r="AJ1448" i="2" s="1"/>
  <c r="AJ1451" i="2" s="1"/>
  <c r="AJ1454" i="2" s="1"/>
  <c r="AJ1457" i="2" s="1"/>
  <c r="AJ1460" i="2" s="1"/>
  <c r="AJ1463" i="2" s="1"/>
  <c r="AJ1466" i="2" s="1"/>
  <c r="AJ1469" i="2" s="1"/>
  <c r="AJ1472" i="2" s="1"/>
  <c r="AJ1475" i="2" s="1"/>
  <c r="AJ1478" i="2" s="1"/>
  <c r="AJ1481" i="2" s="1"/>
  <c r="AJ1484" i="2" s="1"/>
  <c r="AJ1487" i="2" s="1"/>
  <c r="AJ1490" i="2" s="1"/>
  <c r="AJ1493" i="2" s="1"/>
  <c r="AJ1496" i="2" s="1"/>
  <c r="AJ1499" i="2" s="1"/>
  <c r="AJ1502" i="2" s="1"/>
  <c r="AT1099" i="2"/>
  <c r="AS1099" i="2"/>
  <c r="AN1099" i="2" s="1"/>
  <c r="AL1099" i="2"/>
  <c r="AJ1099" i="2"/>
  <c r="AJ1102" i="2" s="1"/>
  <c r="AJ1105" i="2" s="1"/>
  <c r="AJ1108" i="2" s="1"/>
  <c r="AJ1111" i="2" s="1"/>
  <c r="AJ1114" i="2" s="1"/>
  <c r="AJ1117" i="2" s="1"/>
  <c r="AJ1120" i="2" s="1"/>
  <c r="AJ1123" i="2" s="1"/>
  <c r="AJ1126" i="2" s="1"/>
  <c r="AJ1129" i="2" s="1"/>
  <c r="AJ1132" i="2" s="1"/>
  <c r="AJ1135" i="2" s="1"/>
  <c r="AJ1138" i="2" s="1"/>
  <c r="AJ1141" i="2" s="1"/>
  <c r="AJ1144" i="2" s="1"/>
  <c r="AJ1147" i="2" s="1"/>
  <c r="AJ1150" i="2" s="1"/>
  <c r="AJ1153" i="2" s="1"/>
  <c r="AJ1156" i="2" s="1"/>
  <c r="AJ1159" i="2" s="1"/>
  <c r="AJ1162" i="2" s="1"/>
  <c r="AJ1165" i="2" s="1"/>
  <c r="AJ1168" i="2" s="1"/>
  <c r="AJ1171" i="2" s="1"/>
  <c r="AJ1174" i="2" s="1"/>
  <c r="AJ1177" i="2" s="1"/>
  <c r="AJ1180" i="2" s="1"/>
  <c r="AJ1183" i="2" s="1"/>
  <c r="AJ1186" i="2" s="1"/>
  <c r="AJ1189" i="2" s="1"/>
  <c r="AJ1192" i="2" s="1"/>
  <c r="AJ1195" i="2" s="1"/>
  <c r="AJ1198" i="2" s="1"/>
  <c r="AJ1201" i="2" s="1"/>
  <c r="AJ1204" i="2" s="1"/>
  <c r="AJ1207" i="2" s="1"/>
  <c r="AJ1210" i="2" s="1"/>
  <c r="AJ1213" i="2" s="1"/>
  <c r="AJ1216" i="2" s="1"/>
  <c r="AJ1219" i="2" s="1"/>
  <c r="AJ1222" i="2" s="1"/>
  <c r="AJ1225" i="2" s="1"/>
  <c r="AJ1228" i="2" s="1"/>
  <c r="AJ1231" i="2" s="1"/>
  <c r="AJ1234" i="2" s="1"/>
  <c r="AJ1237" i="2" s="1"/>
  <c r="AJ1240" i="2" s="1"/>
  <c r="AJ1243" i="2" s="1"/>
  <c r="AJ1246" i="2" s="1"/>
  <c r="AJ1249" i="2" s="1"/>
  <c r="AJ1252" i="2" s="1"/>
  <c r="AJ1255" i="2" s="1"/>
  <c r="AJ1258" i="2" s="1"/>
  <c r="AJ1261" i="2" s="1"/>
  <c r="AJ1264" i="2" s="1"/>
  <c r="AJ1267" i="2" s="1"/>
  <c r="AJ1270" i="2" s="1"/>
  <c r="AJ1273" i="2" s="1"/>
  <c r="AJ1276" i="2" s="1"/>
  <c r="AJ1279" i="2" s="1"/>
  <c r="AJ1282" i="2" s="1"/>
  <c r="AJ1285" i="2" s="1"/>
  <c r="AJ1288" i="2" s="1"/>
  <c r="AJ1291" i="2" s="1"/>
  <c r="AJ1294" i="2" s="1"/>
  <c r="AJ1297" i="2" s="1"/>
  <c r="AJ1300" i="2" s="1"/>
  <c r="AJ1303" i="2" s="1"/>
  <c r="AJ1306" i="2" s="1"/>
  <c r="AJ1309" i="2" s="1"/>
  <c r="AJ1312" i="2" s="1"/>
  <c r="AJ1315" i="2" s="1"/>
  <c r="AJ1318" i="2" s="1"/>
  <c r="AJ1321" i="2" s="1"/>
  <c r="AJ1324" i="2" s="1"/>
  <c r="AJ1327" i="2" s="1"/>
  <c r="AJ1330" i="2" s="1"/>
  <c r="AJ1333" i="2" s="1"/>
  <c r="AJ1336" i="2" s="1"/>
  <c r="AJ1339" i="2" s="1"/>
  <c r="AJ1342" i="2" s="1"/>
  <c r="AJ1345" i="2" s="1"/>
  <c r="AJ1348" i="2" s="1"/>
  <c r="AJ1351" i="2" s="1"/>
  <c r="AJ1354" i="2" s="1"/>
  <c r="AJ1357" i="2" s="1"/>
  <c r="AJ1360" i="2" s="1"/>
  <c r="AJ1363" i="2" s="1"/>
  <c r="AJ1366" i="2" s="1"/>
  <c r="AJ1369" i="2" s="1"/>
  <c r="AJ1372" i="2" s="1"/>
  <c r="AJ1375" i="2" s="1"/>
  <c r="AJ1378" i="2" s="1"/>
  <c r="AJ1381" i="2" s="1"/>
  <c r="AJ1384" i="2" s="1"/>
  <c r="AJ1387" i="2" s="1"/>
  <c r="AJ1390" i="2" s="1"/>
  <c r="AJ1393" i="2" s="1"/>
  <c r="AJ1396" i="2" s="1"/>
  <c r="AJ1399" i="2" s="1"/>
  <c r="AJ1402" i="2" s="1"/>
  <c r="AJ1405" i="2" s="1"/>
  <c r="AJ1408" i="2" s="1"/>
  <c r="AJ1411" i="2" s="1"/>
  <c r="AJ1414" i="2" s="1"/>
  <c r="AJ1417" i="2" s="1"/>
  <c r="AJ1420" i="2" s="1"/>
  <c r="AJ1423" i="2" s="1"/>
  <c r="AJ1426" i="2" s="1"/>
  <c r="AJ1429" i="2" s="1"/>
  <c r="AJ1432" i="2" s="1"/>
  <c r="AJ1435" i="2" s="1"/>
  <c r="AJ1438" i="2" s="1"/>
  <c r="AJ1441" i="2" s="1"/>
  <c r="AJ1444" i="2" s="1"/>
  <c r="AJ1447" i="2" s="1"/>
  <c r="AJ1450" i="2" s="1"/>
  <c r="AJ1453" i="2" s="1"/>
  <c r="AJ1456" i="2" s="1"/>
  <c r="AJ1459" i="2" s="1"/>
  <c r="AJ1462" i="2" s="1"/>
  <c r="AJ1465" i="2" s="1"/>
  <c r="AJ1468" i="2" s="1"/>
  <c r="AJ1471" i="2" s="1"/>
  <c r="AJ1474" i="2" s="1"/>
  <c r="AJ1477" i="2" s="1"/>
  <c r="AJ1480" i="2" s="1"/>
  <c r="AJ1483" i="2" s="1"/>
  <c r="AJ1486" i="2" s="1"/>
  <c r="AJ1489" i="2" s="1"/>
  <c r="AJ1492" i="2" s="1"/>
  <c r="AJ1495" i="2" s="1"/>
  <c r="AJ1498" i="2" s="1"/>
  <c r="AJ1501" i="2" s="1"/>
  <c r="AT1098" i="2"/>
  <c r="AS1098" i="2"/>
  <c r="AN1098" i="2" s="1"/>
  <c r="AL1098" i="2"/>
  <c r="AT1097" i="2"/>
  <c r="AS1097" i="2"/>
  <c r="AN1097" i="2" s="1"/>
  <c r="AL1097" i="2"/>
  <c r="AT1096" i="2"/>
  <c r="AS1096" i="2"/>
  <c r="AN1096" i="2" s="1"/>
  <c r="AL1096" i="2"/>
  <c r="AT1095" i="2"/>
  <c r="AS1095" i="2"/>
  <c r="AN1095" i="2" s="1"/>
  <c r="AM1095" i="2"/>
  <c r="AL1095" i="2"/>
  <c r="AT1094" i="2"/>
  <c r="AS1094" i="2"/>
  <c r="AN1094" i="2" s="1"/>
  <c r="AM1094" i="2"/>
  <c r="AL1094" i="2"/>
  <c r="AT1093" i="2"/>
  <c r="AS1093" i="2"/>
  <c r="AN1093" i="2" s="1"/>
  <c r="AM1093" i="2"/>
  <c r="AL1093" i="2"/>
  <c r="AT1092" i="2"/>
  <c r="AS1092" i="2"/>
  <c r="AN1092" i="2" s="1"/>
  <c r="AM1092" i="2"/>
  <c r="AL1092" i="2"/>
  <c r="AT1091" i="2"/>
  <c r="AS1091" i="2"/>
  <c r="AN1091" i="2" s="1"/>
  <c r="AM1091" i="2"/>
  <c r="AL1091" i="2"/>
  <c r="AT1090" i="2"/>
  <c r="AS1090" i="2"/>
  <c r="AN1090" i="2" s="1"/>
  <c r="AM1090" i="2"/>
  <c r="AL1090" i="2"/>
  <c r="AT1089" i="2"/>
  <c r="AS1089" i="2"/>
  <c r="AN1089" i="2" s="1"/>
  <c r="AM1089" i="2"/>
  <c r="AL1089" i="2"/>
  <c r="AT1088" i="2"/>
  <c r="AS1088" i="2"/>
  <c r="AN1088" i="2" s="1"/>
  <c r="AM1088" i="2"/>
  <c r="AL1088" i="2"/>
  <c r="AT1087" i="2"/>
  <c r="AS1087" i="2"/>
  <c r="AN1087" i="2" s="1"/>
  <c r="AM1087" i="2"/>
  <c r="AL1087" i="2"/>
  <c r="AT1086" i="2"/>
  <c r="AS1086" i="2"/>
  <c r="AN1086" i="2" s="1"/>
  <c r="AM1086" i="2"/>
  <c r="AL1086" i="2"/>
  <c r="AT1085" i="2"/>
  <c r="AS1085" i="2"/>
  <c r="AN1085" i="2" s="1"/>
  <c r="AM1085" i="2"/>
  <c r="AL1085" i="2"/>
  <c r="AT1084" i="2"/>
  <c r="AS1084" i="2"/>
  <c r="AN1084" i="2" s="1"/>
  <c r="AM1084" i="2"/>
  <c r="AL1084" i="2"/>
  <c r="AT1083" i="2"/>
  <c r="AS1083" i="2"/>
  <c r="AN1083" i="2" s="1"/>
  <c r="AM1083" i="2"/>
  <c r="AL1083" i="2"/>
  <c r="AT1082" i="2"/>
  <c r="AS1082" i="2"/>
  <c r="AN1082" i="2" s="1"/>
  <c r="AM1082" i="2"/>
  <c r="AL1082" i="2"/>
  <c r="AT1081" i="2"/>
  <c r="AS1081" i="2"/>
  <c r="AN1081" i="2" s="1"/>
  <c r="AM1081" i="2"/>
  <c r="AL1081" i="2"/>
  <c r="AT1080" i="2"/>
  <c r="AS1080" i="2"/>
  <c r="AN1080" i="2" s="1"/>
  <c r="AM1080" i="2"/>
  <c r="AL1080" i="2"/>
  <c r="AT1079" i="2"/>
  <c r="AS1079" i="2"/>
  <c r="AN1079" i="2" s="1"/>
  <c r="AM1079" i="2"/>
  <c r="AL1079" i="2"/>
  <c r="AT1078" i="2"/>
  <c r="AS1078" i="2"/>
  <c r="AN1078" i="2" s="1"/>
  <c r="AM1078" i="2"/>
  <c r="AL1078" i="2"/>
  <c r="AT1077" i="2"/>
  <c r="AS1077" i="2"/>
  <c r="AN1077" i="2" s="1"/>
  <c r="AM1077" i="2"/>
  <c r="AL1077" i="2"/>
  <c r="AT1076" i="2"/>
  <c r="AS1076" i="2"/>
  <c r="AN1076" i="2" s="1"/>
  <c r="AM1076" i="2"/>
  <c r="AL1076" i="2"/>
  <c r="AT1075" i="2"/>
  <c r="AS1075" i="2"/>
  <c r="AN1075" i="2" s="1"/>
  <c r="AM1075" i="2"/>
  <c r="AL1075" i="2"/>
  <c r="AT1074" i="2"/>
  <c r="AS1074" i="2"/>
  <c r="AN1074" i="2" s="1"/>
  <c r="AM1074" i="2"/>
  <c r="AL1074" i="2"/>
  <c r="AT1073" i="2"/>
  <c r="AS1073" i="2"/>
  <c r="AN1073" i="2" s="1"/>
  <c r="AM1073" i="2"/>
  <c r="AL1073" i="2"/>
  <c r="AT1072" i="2"/>
  <c r="AS1072" i="2"/>
  <c r="AN1072" i="2" s="1"/>
  <c r="AM1072" i="2"/>
  <c r="AL1072" i="2"/>
  <c r="AT1071" i="2"/>
  <c r="AS1071" i="2"/>
  <c r="AN1071" i="2" s="1"/>
  <c r="AM1071" i="2"/>
  <c r="AL1071" i="2"/>
  <c r="AT1070" i="2"/>
  <c r="AS1070" i="2"/>
  <c r="AN1070" i="2" s="1"/>
  <c r="AM1070" i="2"/>
  <c r="AL1070" i="2"/>
  <c r="AT1069" i="2"/>
  <c r="AS1069" i="2"/>
  <c r="AN1069" i="2" s="1"/>
  <c r="AM1069" i="2"/>
  <c r="AL1069" i="2"/>
  <c r="AT1068" i="2"/>
  <c r="AS1068" i="2"/>
  <c r="AN1068" i="2" s="1"/>
  <c r="AM1068" i="2"/>
  <c r="AL1068" i="2"/>
  <c r="AT1067" i="2"/>
  <c r="AS1067" i="2"/>
  <c r="AN1067" i="2" s="1"/>
  <c r="AM1067" i="2"/>
  <c r="AL1067" i="2"/>
  <c r="AT1066" i="2"/>
  <c r="AS1066" i="2"/>
  <c r="AN1066" i="2" s="1"/>
  <c r="AM1066" i="2"/>
  <c r="AL1066" i="2"/>
  <c r="AT1065" i="2"/>
  <c r="AS1065" i="2"/>
  <c r="AN1065" i="2" s="1"/>
  <c r="AM1065" i="2"/>
  <c r="AL1065" i="2"/>
  <c r="AT1064" i="2"/>
  <c r="AS1064" i="2"/>
  <c r="AN1064" i="2" s="1"/>
  <c r="AM1064" i="2"/>
  <c r="AL1064" i="2"/>
  <c r="AT1063" i="2"/>
  <c r="AS1063" i="2"/>
  <c r="AN1063" i="2" s="1"/>
  <c r="AM1063" i="2"/>
  <c r="AL1063" i="2"/>
  <c r="AT1062" i="2"/>
  <c r="AS1062" i="2"/>
  <c r="AN1062" i="2" s="1"/>
  <c r="AM1062" i="2"/>
  <c r="AL1062" i="2"/>
  <c r="AT1061" i="2"/>
  <c r="AS1061" i="2"/>
  <c r="AN1061" i="2" s="1"/>
  <c r="AM1061" i="2"/>
  <c r="AL1061" i="2"/>
  <c r="AT1060" i="2"/>
  <c r="AS1060" i="2"/>
  <c r="AN1060" i="2" s="1"/>
  <c r="AM1060" i="2"/>
  <c r="AL1060" i="2"/>
  <c r="AT1059" i="2"/>
  <c r="AS1059" i="2"/>
  <c r="AN1059" i="2" s="1"/>
  <c r="AM1059" i="2"/>
  <c r="AL1059" i="2"/>
  <c r="AT1058" i="2"/>
  <c r="AS1058" i="2"/>
  <c r="AN1058" i="2" s="1"/>
  <c r="AM1058" i="2"/>
  <c r="AL1058" i="2"/>
  <c r="AT1057" i="2"/>
  <c r="AS1057" i="2"/>
  <c r="AN1057" i="2" s="1"/>
  <c r="AM1057" i="2"/>
  <c r="AL1057" i="2"/>
  <c r="AT1056" i="2"/>
  <c r="AS1056" i="2"/>
  <c r="AN1056" i="2" s="1"/>
  <c r="AM1056" i="2"/>
  <c r="AL1056" i="2"/>
  <c r="AT1055" i="2"/>
  <c r="AS1055" i="2"/>
  <c r="AN1055" i="2" s="1"/>
  <c r="AM1055" i="2"/>
  <c r="AL1055" i="2"/>
  <c r="AT1054" i="2"/>
  <c r="AS1054" i="2"/>
  <c r="AN1054" i="2" s="1"/>
  <c r="AM1054" i="2"/>
  <c r="AL1054" i="2"/>
  <c r="AT1053" i="2"/>
  <c r="AS1053" i="2"/>
  <c r="AN1053" i="2" s="1"/>
  <c r="AM1053" i="2"/>
  <c r="AL1053" i="2"/>
  <c r="AT1052" i="2"/>
  <c r="AS1052" i="2"/>
  <c r="AN1052" i="2" s="1"/>
  <c r="AM1052" i="2"/>
  <c r="AL1052" i="2"/>
  <c r="AT1051" i="2"/>
  <c r="AS1051" i="2"/>
  <c r="AN1051" i="2" s="1"/>
  <c r="AM1051" i="2"/>
  <c r="AL1051" i="2"/>
  <c r="AT1050" i="2"/>
  <c r="AS1050" i="2"/>
  <c r="AN1050" i="2" s="1"/>
  <c r="AM1050" i="2"/>
  <c r="AL1050" i="2"/>
  <c r="AT1049" i="2"/>
  <c r="AS1049" i="2"/>
  <c r="AN1049" i="2" s="1"/>
  <c r="AM1049" i="2"/>
  <c r="AL1049" i="2"/>
  <c r="AT1048" i="2"/>
  <c r="AS1048" i="2"/>
  <c r="AN1048" i="2" s="1"/>
  <c r="AM1048" i="2"/>
  <c r="AL1048" i="2"/>
  <c r="AT1047" i="2"/>
  <c r="AS1047" i="2"/>
  <c r="AN1047" i="2" s="1"/>
  <c r="AM1047" i="2"/>
  <c r="AL1047" i="2"/>
  <c r="AT1046" i="2"/>
  <c r="AS1046" i="2"/>
  <c r="AN1046" i="2" s="1"/>
  <c r="AM1046" i="2"/>
  <c r="AL1046" i="2"/>
  <c r="AT1045" i="2"/>
  <c r="AS1045" i="2"/>
  <c r="AN1045" i="2" s="1"/>
  <c r="AM1045" i="2"/>
  <c r="AL1045" i="2"/>
  <c r="AT1044" i="2"/>
  <c r="AS1044" i="2"/>
  <c r="AN1044" i="2" s="1"/>
  <c r="AM1044" i="2"/>
  <c r="AL1044" i="2"/>
  <c r="AT1043" i="2"/>
  <c r="AS1043" i="2"/>
  <c r="AN1043" i="2" s="1"/>
  <c r="AM1043" i="2"/>
  <c r="AL1043" i="2"/>
  <c r="AT1042" i="2"/>
  <c r="AS1042" i="2"/>
  <c r="AN1042" i="2" s="1"/>
  <c r="AM1042" i="2"/>
  <c r="AL1042" i="2"/>
  <c r="AT1041" i="2"/>
  <c r="AS1041" i="2"/>
  <c r="AN1041" i="2" s="1"/>
  <c r="AM1041" i="2"/>
  <c r="AL1041" i="2"/>
  <c r="AT1040" i="2"/>
  <c r="AS1040" i="2"/>
  <c r="AN1040" i="2" s="1"/>
  <c r="AM1040" i="2"/>
  <c r="AL1040" i="2"/>
  <c r="AT1039" i="2"/>
  <c r="AS1039" i="2"/>
  <c r="AN1039" i="2" s="1"/>
  <c r="AM1039" i="2"/>
  <c r="AL1039" i="2"/>
  <c r="AT1038" i="2"/>
  <c r="AS1038" i="2"/>
  <c r="AN1038" i="2" s="1"/>
  <c r="AM1038" i="2"/>
  <c r="AL1038" i="2"/>
  <c r="AT1037" i="2"/>
  <c r="AS1037" i="2"/>
  <c r="AN1037" i="2" s="1"/>
  <c r="AM1037" i="2"/>
  <c r="AL1037" i="2"/>
  <c r="AT1036" i="2"/>
  <c r="AS1036" i="2"/>
  <c r="AN1036" i="2" s="1"/>
  <c r="AM1036" i="2"/>
  <c r="AL1036" i="2"/>
  <c r="AT1035" i="2"/>
  <c r="AS1035" i="2"/>
  <c r="AN1035" i="2" s="1"/>
  <c r="AM1035" i="2"/>
  <c r="AL1035" i="2"/>
  <c r="AT1034" i="2"/>
  <c r="AS1034" i="2"/>
  <c r="AN1034" i="2" s="1"/>
  <c r="AM1034" i="2"/>
  <c r="AL1034" i="2"/>
  <c r="AT1033" i="2"/>
  <c r="AS1033" i="2"/>
  <c r="AN1033" i="2" s="1"/>
  <c r="AM1033" i="2"/>
  <c r="AL1033" i="2"/>
  <c r="AT1032" i="2"/>
  <c r="AS1032" i="2"/>
  <c r="AN1032" i="2" s="1"/>
  <c r="AM1032" i="2"/>
  <c r="AL1032" i="2"/>
  <c r="AT1031" i="2"/>
  <c r="AS1031" i="2"/>
  <c r="AN1031" i="2" s="1"/>
  <c r="AM1031" i="2"/>
  <c r="AL1031" i="2"/>
  <c r="AT1030" i="2"/>
  <c r="AS1030" i="2"/>
  <c r="AN1030" i="2" s="1"/>
  <c r="AM1030" i="2"/>
  <c r="AL1030" i="2"/>
  <c r="AT1029" i="2"/>
  <c r="AS1029" i="2"/>
  <c r="AN1029" i="2" s="1"/>
  <c r="AM1029" i="2"/>
  <c r="AL1029" i="2"/>
  <c r="AT1028" i="2"/>
  <c r="AS1028" i="2"/>
  <c r="AN1028" i="2" s="1"/>
  <c r="AM1028" i="2"/>
  <c r="AL1028" i="2"/>
  <c r="AT1027" i="2"/>
  <c r="AS1027" i="2"/>
  <c r="AN1027" i="2" s="1"/>
  <c r="AM1027" i="2"/>
  <c r="AL1027" i="2"/>
  <c r="AT1026" i="2"/>
  <c r="AS1026" i="2"/>
  <c r="AN1026" i="2" s="1"/>
  <c r="AM1026" i="2"/>
  <c r="AL1026" i="2"/>
  <c r="AT1025" i="2"/>
  <c r="AS1025" i="2"/>
  <c r="AN1025" i="2" s="1"/>
  <c r="AM1025" i="2"/>
  <c r="AL1025" i="2"/>
  <c r="AT1024" i="2"/>
  <c r="AS1024" i="2"/>
  <c r="AN1024" i="2" s="1"/>
  <c r="AM1024" i="2"/>
  <c r="AL1024" i="2"/>
  <c r="AT1023" i="2"/>
  <c r="AS1023" i="2"/>
  <c r="AN1023" i="2" s="1"/>
  <c r="AM1023" i="2"/>
  <c r="AL1023" i="2"/>
  <c r="AT1022" i="2"/>
  <c r="AS1022" i="2"/>
  <c r="AN1022" i="2" s="1"/>
  <c r="AM1022" i="2"/>
  <c r="AL1022" i="2"/>
  <c r="AT1021" i="2"/>
  <c r="AS1021" i="2"/>
  <c r="AN1021" i="2" s="1"/>
  <c r="AM1021" i="2"/>
  <c r="AL1021" i="2"/>
  <c r="AT1020" i="2"/>
  <c r="AS1020" i="2"/>
  <c r="AN1020" i="2" s="1"/>
  <c r="AM1020" i="2"/>
  <c r="AL1020" i="2"/>
  <c r="AT1019" i="2"/>
  <c r="AS1019" i="2"/>
  <c r="AN1019" i="2" s="1"/>
  <c r="AM1019" i="2"/>
  <c r="AL1019" i="2"/>
  <c r="AT1018" i="2"/>
  <c r="AS1018" i="2"/>
  <c r="AN1018" i="2" s="1"/>
  <c r="AM1018" i="2"/>
  <c r="AL1018" i="2"/>
  <c r="AT1017" i="2"/>
  <c r="AS1017" i="2"/>
  <c r="AN1017" i="2" s="1"/>
  <c r="AM1017" i="2"/>
  <c r="AL1017" i="2"/>
  <c r="AT1016" i="2"/>
  <c r="AS1016" i="2"/>
  <c r="AN1016" i="2" s="1"/>
  <c r="AM1016" i="2"/>
  <c r="AL1016" i="2"/>
  <c r="AT1015" i="2"/>
  <c r="AS1015" i="2"/>
  <c r="AN1015" i="2" s="1"/>
  <c r="AM1015" i="2"/>
  <c r="AL1015" i="2"/>
  <c r="AT1014" i="2"/>
  <c r="AS1014" i="2"/>
  <c r="AN1014" i="2" s="1"/>
  <c r="AM1014" i="2"/>
  <c r="AL1014" i="2"/>
  <c r="AT1013" i="2"/>
  <c r="AS1013" i="2"/>
  <c r="AN1013" i="2" s="1"/>
  <c r="AM1013" i="2"/>
  <c r="AL1013" i="2"/>
  <c r="AT1012" i="2"/>
  <c r="AS1012" i="2"/>
  <c r="AN1012" i="2" s="1"/>
  <c r="AM1012" i="2"/>
  <c r="AL1012" i="2"/>
  <c r="AT1011" i="2"/>
  <c r="AS1011" i="2"/>
  <c r="AN1011" i="2" s="1"/>
  <c r="AM1011" i="2"/>
  <c r="AL1011" i="2"/>
  <c r="AT1010" i="2"/>
  <c r="AS1010" i="2"/>
  <c r="AN1010" i="2" s="1"/>
  <c r="AM1010" i="2"/>
  <c r="AL1010" i="2"/>
  <c r="AT1009" i="2"/>
  <c r="AS1009" i="2"/>
  <c r="AN1009" i="2" s="1"/>
  <c r="AM1009" i="2"/>
  <c r="AL1009" i="2"/>
  <c r="AT1008" i="2"/>
  <c r="AS1008" i="2"/>
  <c r="AN1008" i="2" s="1"/>
  <c r="AM1008" i="2"/>
  <c r="AL1008" i="2"/>
  <c r="AT1007" i="2"/>
  <c r="AS1007" i="2"/>
  <c r="AN1007" i="2" s="1"/>
  <c r="AM1007" i="2"/>
  <c r="AL1007" i="2"/>
  <c r="AT1006" i="2"/>
  <c r="AS1006" i="2"/>
  <c r="AN1006" i="2" s="1"/>
  <c r="AM1006" i="2"/>
  <c r="AL1006" i="2"/>
  <c r="AT1005" i="2"/>
  <c r="AS1005" i="2"/>
  <c r="AN1005" i="2" s="1"/>
  <c r="AM1005" i="2"/>
  <c r="AL1005" i="2"/>
  <c r="AT1004" i="2"/>
  <c r="AS1004" i="2"/>
  <c r="AN1004" i="2" s="1"/>
  <c r="AM1004" i="2"/>
  <c r="AL1004" i="2"/>
  <c r="AT1003" i="2"/>
  <c r="AS1003" i="2"/>
  <c r="AN1003" i="2" s="1"/>
  <c r="AM1003" i="2"/>
  <c r="AL1003" i="2"/>
  <c r="AT1002" i="2"/>
  <c r="AS1002" i="2"/>
  <c r="AN1002" i="2" s="1"/>
  <c r="AM1002" i="2"/>
  <c r="AL1002" i="2"/>
  <c r="AT1001" i="2"/>
  <c r="AS1001" i="2"/>
  <c r="AN1001" i="2" s="1"/>
  <c r="AM1001" i="2"/>
  <c r="AL1001" i="2"/>
  <c r="AT1000" i="2"/>
  <c r="AS1000" i="2"/>
  <c r="AN1000" i="2" s="1"/>
  <c r="AM1000" i="2"/>
  <c r="AL1000" i="2"/>
  <c r="AT999" i="2"/>
  <c r="AS999" i="2"/>
  <c r="AN999" i="2" s="1"/>
  <c r="AM999" i="2"/>
  <c r="AL999" i="2"/>
  <c r="AT998" i="2"/>
  <c r="AS998" i="2"/>
  <c r="AN998" i="2" s="1"/>
  <c r="AM998" i="2"/>
  <c r="AL998" i="2"/>
  <c r="AT997" i="2"/>
  <c r="AS997" i="2"/>
  <c r="AN997" i="2" s="1"/>
  <c r="AM997" i="2"/>
  <c r="AL997" i="2"/>
  <c r="AT996" i="2"/>
  <c r="AS996" i="2"/>
  <c r="AN996" i="2" s="1"/>
  <c r="AM996" i="2"/>
  <c r="AL996" i="2"/>
  <c r="AT995" i="2"/>
  <c r="AS995" i="2"/>
  <c r="AN995" i="2" s="1"/>
  <c r="AM995" i="2"/>
  <c r="AL995" i="2"/>
  <c r="AT994" i="2"/>
  <c r="AS994" i="2"/>
  <c r="AN994" i="2" s="1"/>
  <c r="AM994" i="2"/>
  <c r="AL994" i="2"/>
  <c r="AT993" i="2"/>
  <c r="AS993" i="2"/>
  <c r="AN993" i="2" s="1"/>
  <c r="AM993" i="2"/>
  <c r="AL993" i="2"/>
  <c r="AT992" i="2"/>
  <c r="AS992" i="2"/>
  <c r="AN992" i="2" s="1"/>
  <c r="AM992" i="2"/>
  <c r="AL992" i="2"/>
  <c r="AT991" i="2"/>
  <c r="AS991" i="2"/>
  <c r="AN991" i="2" s="1"/>
  <c r="AM991" i="2"/>
  <c r="AL991" i="2"/>
  <c r="AT990" i="2"/>
  <c r="AS990" i="2"/>
  <c r="AN990" i="2" s="1"/>
  <c r="AM990" i="2"/>
  <c r="AL990" i="2"/>
  <c r="AT989" i="2"/>
  <c r="AS989" i="2"/>
  <c r="AN989" i="2" s="1"/>
  <c r="AM989" i="2"/>
  <c r="AL989" i="2"/>
  <c r="AT988" i="2"/>
  <c r="AS988" i="2"/>
  <c r="AN988" i="2" s="1"/>
  <c r="AM988" i="2"/>
  <c r="AL988" i="2"/>
  <c r="AT987" i="2"/>
  <c r="AS987" i="2"/>
  <c r="AN987" i="2" s="1"/>
  <c r="AM987" i="2"/>
  <c r="AL987" i="2"/>
  <c r="AT986" i="2"/>
  <c r="AS986" i="2"/>
  <c r="AN986" i="2" s="1"/>
  <c r="AM986" i="2"/>
  <c r="AL986" i="2"/>
  <c r="AT985" i="2"/>
  <c r="AS985" i="2"/>
  <c r="AN985" i="2" s="1"/>
  <c r="AM985" i="2"/>
  <c r="AL985" i="2"/>
  <c r="AT984" i="2"/>
  <c r="AS984" i="2"/>
  <c r="AN984" i="2" s="1"/>
  <c r="AM984" i="2"/>
  <c r="AL984" i="2"/>
  <c r="AT983" i="2"/>
  <c r="AS983" i="2"/>
  <c r="AN983" i="2" s="1"/>
  <c r="AM983" i="2"/>
  <c r="AL983" i="2"/>
  <c r="AT982" i="2"/>
  <c r="AS982" i="2"/>
  <c r="AN982" i="2" s="1"/>
  <c r="AM982" i="2"/>
  <c r="AL982" i="2"/>
  <c r="AT981" i="2"/>
  <c r="AS981" i="2"/>
  <c r="AN981" i="2" s="1"/>
  <c r="AM981" i="2"/>
  <c r="AL981" i="2"/>
  <c r="AT980" i="2"/>
  <c r="AS980" i="2"/>
  <c r="AN980" i="2" s="1"/>
  <c r="AM980" i="2"/>
  <c r="AL980" i="2"/>
  <c r="AT979" i="2"/>
  <c r="AS979" i="2"/>
  <c r="AN979" i="2" s="1"/>
  <c r="AM979" i="2"/>
  <c r="AL979" i="2"/>
  <c r="AT978" i="2"/>
  <c r="AS978" i="2"/>
  <c r="AN978" i="2" s="1"/>
  <c r="AM978" i="2"/>
  <c r="AL978" i="2"/>
  <c r="AT977" i="2"/>
  <c r="AS977" i="2"/>
  <c r="AN977" i="2" s="1"/>
  <c r="AM977" i="2"/>
  <c r="AL977" i="2"/>
  <c r="AT976" i="2"/>
  <c r="AS976" i="2"/>
  <c r="AN976" i="2" s="1"/>
  <c r="AM976" i="2"/>
  <c r="AL976" i="2"/>
  <c r="AT975" i="2"/>
  <c r="AS975" i="2"/>
  <c r="AN975" i="2" s="1"/>
  <c r="AM975" i="2"/>
  <c r="AL975" i="2"/>
  <c r="AT974" i="2"/>
  <c r="AS974" i="2"/>
  <c r="AN974" i="2" s="1"/>
  <c r="AM974" i="2"/>
  <c r="AL974" i="2"/>
  <c r="AT973" i="2"/>
  <c r="AS973" i="2"/>
  <c r="AN973" i="2" s="1"/>
  <c r="AM973" i="2"/>
  <c r="AL973" i="2"/>
  <c r="AT972" i="2"/>
  <c r="AS972" i="2"/>
  <c r="AN972" i="2" s="1"/>
  <c r="AM972" i="2"/>
  <c r="AL972" i="2"/>
  <c r="AT971" i="2"/>
  <c r="AS971" i="2"/>
  <c r="AN971" i="2" s="1"/>
  <c r="AM971" i="2"/>
  <c r="AL971" i="2"/>
  <c r="AT970" i="2"/>
  <c r="AS970" i="2"/>
  <c r="AN970" i="2" s="1"/>
  <c r="AM970" i="2"/>
  <c r="AL970" i="2"/>
  <c r="AT969" i="2"/>
  <c r="AS969" i="2"/>
  <c r="AN969" i="2" s="1"/>
  <c r="AM969" i="2"/>
  <c r="AL969" i="2"/>
  <c r="AT968" i="2"/>
  <c r="AS968" i="2"/>
  <c r="AN968" i="2" s="1"/>
  <c r="AM968" i="2"/>
  <c r="AL968" i="2"/>
  <c r="AT967" i="2"/>
  <c r="AS967" i="2"/>
  <c r="AN967" i="2" s="1"/>
  <c r="AM967" i="2"/>
  <c r="AL967" i="2"/>
  <c r="AT966" i="2"/>
  <c r="AS966" i="2"/>
  <c r="AN966" i="2" s="1"/>
  <c r="AM966" i="2"/>
  <c r="AL966" i="2"/>
  <c r="AT965" i="2"/>
  <c r="AS965" i="2"/>
  <c r="AN965" i="2" s="1"/>
  <c r="AM965" i="2"/>
  <c r="AL965" i="2"/>
  <c r="AT964" i="2"/>
  <c r="AS964" i="2"/>
  <c r="AN964" i="2" s="1"/>
  <c r="AM964" i="2"/>
  <c r="AL964" i="2"/>
  <c r="AT963" i="2"/>
  <c r="AS963" i="2"/>
  <c r="AN963" i="2" s="1"/>
  <c r="AM963" i="2"/>
  <c r="AL963" i="2"/>
  <c r="AT962" i="2"/>
  <c r="AS962" i="2"/>
  <c r="AN962" i="2" s="1"/>
  <c r="AM962" i="2"/>
  <c r="AL962" i="2"/>
  <c r="AT961" i="2"/>
  <c r="AS961" i="2"/>
  <c r="AN961" i="2" s="1"/>
  <c r="AM961" i="2"/>
  <c r="AL961" i="2"/>
  <c r="AT960" i="2"/>
  <c r="AS960" i="2"/>
  <c r="AN960" i="2" s="1"/>
  <c r="AM960" i="2"/>
  <c r="AL960" i="2"/>
  <c r="AT959" i="2"/>
  <c r="AS959" i="2"/>
  <c r="AN959" i="2" s="1"/>
  <c r="AM959" i="2"/>
  <c r="AL959" i="2"/>
  <c r="AT958" i="2"/>
  <c r="AS958" i="2"/>
  <c r="AN958" i="2" s="1"/>
  <c r="AM958" i="2"/>
  <c r="AL958" i="2"/>
  <c r="AT957" i="2"/>
  <c r="AS957" i="2"/>
  <c r="AN957" i="2" s="1"/>
  <c r="AM957" i="2"/>
  <c r="AL957" i="2"/>
  <c r="AT956" i="2"/>
  <c r="AS956" i="2"/>
  <c r="AN956" i="2" s="1"/>
  <c r="AM956" i="2"/>
  <c r="AL956" i="2"/>
  <c r="AT955" i="2"/>
  <c r="AS955" i="2"/>
  <c r="AN955" i="2" s="1"/>
  <c r="AM955" i="2"/>
  <c r="AL955" i="2"/>
  <c r="AT954" i="2"/>
  <c r="AS954" i="2"/>
  <c r="AN954" i="2" s="1"/>
  <c r="AM954" i="2"/>
  <c r="AL954" i="2"/>
  <c r="AT953" i="2"/>
  <c r="AS953" i="2"/>
  <c r="AN953" i="2" s="1"/>
  <c r="AM953" i="2"/>
  <c r="AL953" i="2"/>
  <c r="AT952" i="2"/>
  <c r="AS952" i="2"/>
  <c r="AN952" i="2" s="1"/>
  <c r="AM952" i="2"/>
  <c r="AL952" i="2"/>
  <c r="AT951" i="2"/>
  <c r="AS951" i="2"/>
  <c r="AN951" i="2" s="1"/>
  <c r="AM951" i="2"/>
  <c r="AL951" i="2"/>
  <c r="AT950" i="2"/>
  <c r="AS950" i="2"/>
  <c r="AN950" i="2" s="1"/>
  <c r="AM950" i="2"/>
  <c r="AL950" i="2"/>
  <c r="AT949" i="2"/>
  <c r="AS949" i="2"/>
  <c r="AN949" i="2" s="1"/>
  <c r="AM949" i="2"/>
  <c r="AL949" i="2"/>
  <c r="AT948" i="2"/>
  <c r="AS948" i="2"/>
  <c r="AN948" i="2" s="1"/>
  <c r="AM948" i="2"/>
  <c r="AL948" i="2"/>
  <c r="AT947" i="2"/>
  <c r="AS947" i="2"/>
  <c r="AN947" i="2" s="1"/>
  <c r="AM947" i="2"/>
  <c r="AL947" i="2"/>
  <c r="AT946" i="2"/>
  <c r="AS946" i="2"/>
  <c r="AN946" i="2" s="1"/>
  <c r="AM946" i="2"/>
  <c r="AL946" i="2"/>
  <c r="AT945" i="2"/>
  <c r="AS945" i="2"/>
  <c r="AN945" i="2" s="1"/>
  <c r="AM945" i="2"/>
  <c r="AL945" i="2"/>
  <c r="AT944" i="2"/>
  <c r="AS944" i="2"/>
  <c r="AN944" i="2" s="1"/>
  <c r="AM944" i="2"/>
  <c r="AL944" i="2"/>
  <c r="AT943" i="2"/>
  <c r="AS943" i="2"/>
  <c r="AN943" i="2" s="1"/>
  <c r="AM943" i="2"/>
  <c r="AL943" i="2"/>
  <c r="AT942" i="2"/>
  <c r="AS942" i="2"/>
  <c r="AN942" i="2" s="1"/>
  <c r="AM942" i="2"/>
  <c r="AL942" i="2"/>
  <c r="AT941" i="2"/>
  <c r="AS941" i="2"/>
  <c r="AN941" i="2" s="1"/>
  <c r="AM941" i="2"/>
  <c r="AL941" i="2"/>
  <c r="AT940" i="2"/>
  <c r="AS940" i="2"/>
  <c r="AN940" i="2" s="1"/>
  <c r="AM940" i="2"/>
  <c r="AL940" i="2"/>
  <c r="AT939" i="2"/>
  <c r="AS939" i="2"/>
  <c r="AN939" i="2" s="1"/>
  <c r="AM939" i="2"/>
  <c r="AL939" i="2"/>
  <c r="AT938" i="2"/>
  <c r="AS938" i="2"/>
  <c r="AN938" i="2" s="1"/>
  <c r="AM938" i="2"/>
  <c r="AL938" i="2"/>
  <c r="AT937" i="2"/>
  <c r="AS937" i="2"/>
  <c r="AN937" i="2" s="1"/>
  <c r="AM937" i="2"/>
  <c r="AL937" i="2"/>
  <c r="AT936" i="2"/>
  <c r="AS936" i="2"/>
  <c r="AN936" i="2" s="1"/>
  <c r="AM936" i="2"/>
  <c r="AL936" i="2"/>
  <c r="AT935" i="2"/>
  <c r="AS935" i="2"/>
  <c r="AN935" i="2" s="1"/>
  <c r="AM935" i="2"/>
  <c r="AL935" i="2"/>
  <c r="AT934" i="2"/>
  <c r="AS934" i="2"/>
  <c r="AN934" i="2" s="1"/>
  <c r="AM934" i="2"/>
  <c r="AL934" i="2"/>
  <c r="AT933" i="2"/>
  <c r="AS933" i="2"/>
  <c r="AN933" i="2" s="1"/>
  <c r="AM933" i="2"/>
  <c r="AL933" i="2"/>
  <c r="AT932" i="2"/>
  <c r="AS932" i="2"/>
  <c r="AN932" i="2" s="1"/>
  <c r="AM932" i="2"/>
  <c r="AL932" i="2"/>
  <c r="AT931" i="2"/>
  <c r="AS931" i="2"/>
  <c r="AN931" i="2" s="1"/>
  <c r="AM931" i="2"/>
  <c r="AL931" i="2"/>
  <c r="AT930" i="2"/>
  <c r="AS930" i="2"/>
  <c r="AN930" i="2" s="1"/>
  <c r="AM930" i="2"/>
  <c r="AL930" i="2"/>
  <c r="AT929" i="2"/>
  <c r="AS929" i="2"/>
  <c r="AN929" i="2" s="1"/>
  <c r="AM929" i="2"/>
  <c r="AL929" i="2"/>
  <c r="AT928" i="2"/>
  <c r="AS928" i="2"/>
  <c r="AN928" i="2" s="1"/>
  <c r="AM928" i="2"/>
  <c r="AL928" i="2"/>
  <c r="AT927" i="2"/>
  <c r="AS927" i="2"/>
  <c r="AN927" i="2" s="1"/>
  <c r="AM927" i="2"/>
  <c r="AL927" i="2"/>
  <c r="AT926" i="2"/>
  <c r="AS926" i="2"/>
  <c r="AN926" i="2" s="1"/>
  <c r="AM926" i="2"/>
  <c r="AL926" i="2"/>
  <c r="AT925" i="2"/>
  <c r="AS925" i="2"/>
  <c r="AN925" i="2" s="1"/>
  <c r="AM925" i="2"/>
  <c r="AL925" i="2"/>
  <c r="AT924" i="2"/>
  <c r="AS924" i="2"/>
  <c r="AN924" i="2" s="1"/>
  <c r="AM924" i="2"/>
  <c r="AL924" i="2"/>
  <c r="AT923" i="2"/>
  <c r="AS923" i="2"/>
  <c r="AN923" i="2" s="1"/>
  <c r="AM923" i="2"/>
  <c r="AL923" i="2"/>
  <c r="AT922" i="2"/>
  <c r="AS922" i="2"/>
  <c r="AN922" i="2" s="1"/>
  <c r="AM922" i="2"/>
  <c r="AL922" i="2"/>
  <c r="AT921" i="2"/>
  <c r="AS921" i="2"/>
  <c r="AN921" i="2" s="1"/>
  <c r="AM921" i="2"/>
  <c r="AL921" i="2"/>
  <c r="AT920" i="2"/>
  <c r="AS920" i="2"/>
  <c r="AN920" i="2" s="1"/>
  <c r="AM920" i="2"/>
  <c r="AL920" i="2"/>
  <c r="AT919" i="2"/>
  <c r="AS919" i="2"/>
  <c r="AN919" i="2" s="1"/>
  <c r="AM919" i="2"/>
  <c r="AL919" i="2"/>
  <c r="AT918" i="2"/>
  <c r="AS918" i="2"/>
  <c r="AN918" i="2" s="1"/>
  <c r="AM918" i="2"/>
  <c r="AL918" i="2"/>
  <c r="AT917" i="2"/>
  <c r="AS917" i="2"/>
  <c r="AN917" i="2" s="1"/>
  <c r="AM917" i="2"/>
  <c r="AL917" i="2"/>
  <c r="AT916" i="2"/>
  <c r="AS916" i="2"/>
  <c r="AN916" i="2" s="1"/>
  <c r="AM916" i="2"/>
  <c r="AL916" i="2"/>
  <c r="AT915" i="2"/>
  <c r="AS915" i="2"/>
  <c r="AN915" i="2" s="1"/>
  <c r="AM915" i="2"/>
  <c r="AL915" i="2"/>
  <c r="AT914" i="2"/>
  <c r="AS914" i="2"/>
  <c r="AN914" i="2" s="1"/>
  <c r="AM914" i="2"/>
  <c r="AL914" i="2"/>
  <c r="AT913" i="2"/>
  <c r="AS913" i="2"/>
  <c r="AN913" i="2" s="1"/>
  <c r="AM913" i="2"/>
  <c r="AL913" i="2"/>
  <c r="AT912" i="2"/>
  <c r="AS912" i="2"/>
  <c r="AN912" i="2" s="1"/>
  <c r="AM912" i="2"/>
  <c r="AL912" i="2"/>
  <c r="AT911" i="2"/>
  <c r="AS911" i="2"/>
  <c r="AN911" i="2" s="1"/>
  <c r="AM911" i="2"/>
  <c r="AL911" i="2"/>
  <c r="AT910" i="2"/>
  <c r="AS910" i="2"/>
  <c r="AN910" i="2" s="1"/>
  <c r="AM910" i="2"/>
  <c r="AL910" i="2"/>
  <c r="AT909" i="2"/>
  <c r="AS909" i="2"/>
  <c r="AN909" i="2" s="1"/>
  <c r="AM909" i="2"/>
  <c r="AL909" i="2"/>
  <c r="AT908" i="2"/>
  <c r="AS908" i="2"/>
  <c r="AN908" i="2" s="1"/>
  <c r="AM908" i="2"/>
  <c r="AL908" i="2"/>
  <c r="AT907" i="2"/>
  <c r="AS907" i="2"/>
  <c r="AN907" i="2" s="1"/>
  <c r="AM907" i="2"/>
  <c r="AL907" i="2"/>
  <c r="AT906" i="2"/>
  <c r="AS906" i="2"/>
  <c r="AN906" i="2" s="1"/>
  <c r="AM906" i="2"/>
  <c r="AL906" i="2"/>
  <c r="AT905" i="2"/>
  <c r="AS905" i="2"/>
  <c r="AN905" i="2" s="1"/>
  <c r="AM905" i="2"/>
  <c r="AL905" i="2"/>
  <c r="AT904" i="2"/>
  <c r="AS904" i="2"/>
  <c r="AN904" i="2" s="1"/>
  <c r="AM904" i="2"/>
  <c r="AL904" i="2"/>
  <c r="AT903" i="2"/>
  <c r="AS903" i="2"/>
  <c r="AN903" i="2" s="1"/>
  <c r="AM903" i="2"/>
  <c r="AL903" i="2"/>
  <c r="AT902" i="2"/>
  <c r="AS902" i="2"/>
  <c r="AN902" i="2" s="1"/>
  <c r="AM902" i="2"/>
  <c r="AL902" i="2"/>
  <c r="AT901" i="2"/>
  <c r="AS901" i="2"/>
  <c r="AN901" i="2" s="1"/>
  <c r="AM901" i="2"/>
  <c r="AL901" i="2"/>
  <c r="AT900" i="2"/>
  <c r="AS900" i="2"/>
  <c r="AN900" i="2" s="1"/>
  <c r="AM900" i="2"/>
  <c r="AL900" i="2"/>
  <c r="AT899" i="2"/>
  <c r="AS899" i="2"/>
  <c r="AN899" i="2" s="1"/>
  <c r="AM899" i="2"/>
  <c r="AL899" i="2"/>
  <c r="AT898" i="2"/>
  <c r="AS898" i="2"/>
  <c r="AN898" i="2" s="1"/>
  <c r="AM898" i="2"/>
  <c r="AL898" i="2"/>
  <c r="AT897" i="2"/>
  <c r="AS897" i="2"/>
  <c r="AN897" i="2" s="1"/>
  <c r="AM897" i="2"/>
  <c r="AL897" i="2"/>
  <c r="AT896" i="2"/>
  <c r="AS896" i="2"/>
  <c r="AN896" i="2" s="1"/>
  <c r="AM896" i="2"/>
  <c r="AL896" i="2"/>
  <c r="AT895" i="2"/>
  <c r="AS895" i="2"/>
  <c r="AN895" i="2" s="1"/>
  <c r="AM895" i="2"/>
  <c r="AL895" i="2"/>
  <c r="AT894" i="2"/>
  <c r="AS894" i="2"/>
  <c r="AN894" i="2" s="1"/>
  <c r="AM894" i="2"/>
  <c r="AL894" i="2"/>
  <c r="AT893" i="2"/>
  <c r="AS893" i="2"/>
  <c r="AN893" i="2" s="1"/>
  <c r="AM893" i="2"/>
  <c r="AL893" i="2"/>
  <c r="AT892" i="2"/>
  <c r="AS892" i="2"/>
  <c r="AN892" i="2" s="1"/>
  <c r="AM892" i="2"/>
  <c r="AL892" i="2"/>
  <c r="AT891" i="2"/>
  <c r="AS891" i="2"/>
  <c r="AN891" i="2" s="1"/>
  <c r="AM891" i="2"/>
  <c r="AL891" i="2"/>
  <c r="AT890" i="2"/>
  <c r="AS890" i="2"/>
  <c r="AN890" i="2" s="1"/>
  <c r="AM890" i="2"/>
  <c r="AL890" i="2"/>
  <c r="AT889" i="2"/>
  <c r="AS889" i="2"/>
  <c r="AN889" i="2" s="1"/>
  <c r="AM889" i="2"/>
  <c r="AL889" i="2"/>
  <c r="AT888" i="2"/>
  <c r="AS888" i="2"/>
  <c r="AN888" i="2" s="1"/>
  <c r="AM888" i="2"/>
  <c r="AL888" i="2"/>
  <c r="AT887" i="2"/>
  <c r="AS887" i="2"/>
  <c r="AN887" i="2" s="1"/>
  <c r="AM887" i="2"/>
  <c r="AL887" i="2"/>
  <c r="AT886" i="2"/>
  <c r="AS886" i="2"/>
  <c r="AN886" i="2" s="1"/>
  <c r="AM886" i="2"/>
  <c r="AL886" i="2"/>
  <c r="AT885" i="2"/>
  <c r="AS885" i="2"/>
  <c r="AN885" i="2" s="1"/>
  <c r="AM885" i="2"/>
  <c r="AL885" i="2"/>
  <c r="AT884" i="2"/>
  <c r="AS884" i="2"/>
  <c r="AN884" i="2" s="1"/>
  <c r="AM884" i="2"/>
  <c r="AL884" i="2"/>
  <c r="AT883" i="2"/>
  <c r="AS883" i="2"/>
  <c r="AN883" i="2" s="1"/>
  <c r="AM883" i="2"/>
  <c r="AL883" i="2"/>
  <c r="AT882" i="2"/>
  <c r="AS882" i="2"/>
  <c r="AN882" i="2" s="1"/>
  <c r="AM882" i="2"/>
  <c r="AL882" i="2"/>
  <c r="AT881" i="2"/>
  <c r="AS881" i="2"/>
  <c r="AN881" i="2" s="1"/>
  <c r="AM881" i="2"/>
  <c r="AL881" i="2"/>
  <c r="AT880" i="2"/>
  <c r="AS880" i="2"/>
  <c r="AN880" i="2" s="1"/>
  <c r="AM880" i="2"/>
  <c r="AL880" i="2"/>
  <c r="AT879" i="2"/>
  <c r="AS879" i="2"/>
  <c r="AN879" i="2" s="1"/>
  <c r="AM879" i="2"/>
  <c r="AL879" i="2"/>
  <c r="AT878" i="2"/>
  <c r="AS878" i="2"/>
  <c r="AN878" i="2" s="1"/>
  <c r="AM878" i="2"/>
  <c r="AL878" i="2"/>
  <c r="AT877" i="2"/>
  <c r="AS877" i="2"/>
  <c r="AN877" i="2" s="1"/>
  <c r="AM877" i="2"/>
  <c r="AL877" i="2"/>
  <c r="AT876" i="2"/>
  <c r="AS876" i="2"/>
  <c r="AN876" i="2" s="1"/>
  <c r="AM876" i="2"/>
  <c r="AL876" i="2"/>
  <c r="AT875" i="2"/>
  <c r="AS875" i="2"/>
  <c r="AN875" i="2" s="1"/>
  <c r="AM875" i="2"/>
  <c r="AL875" i="2"/>
  <c r="AT874" i="2"/>
  <c r="AS874" i="2"/>
  <c r="AN874" i="2" s="1"/>
  <c r="AM874" i="2"/>
  <c r="AL874" i="2"/>
  <c r="AT873" i="2"/>
  <c r="AS873" i="2"/>
  <c r="AN873" i="2" s="1"/>
  <c r="AM873" i="2"/>
  <c r="AL873" i="2"/>
  <c r="AT872" i="2"/>
  <c r="AS872" i="2"/>
  <c r="AN872" i="2" s="1"/>
  <c r="AM872" i="2"/>
  <c r="AL872" i="2"/>
  <c r="AT871" i="2"/>
  <c r="AS871" i="2"/>
  <c r="AN871" i="2" s="1"/>
  <c r="AM871" i="2"/>
  <c r="AL871" i="2"/>
  <c r="AT870" i="2"/>
  <c r="AS870" i="2"/>
  <c r="AN870" i="2" s="1"/>
  <c r="AM870" i="2"/>
  <c r="AL870" i="2"/>
  <c r="AT869" i="2"/>
  <c r="AS869" i="2"/>
  <c r="AN869" i="2" s="1"/>
  <c r="AM869" i="2"/>
  <c r="AL869" i="2"/>
  <c r="AT868" i="2"/>
  <c r="AS868" i="2"/>
  <c r="AN868" i="2" s="1"/>
  <c r="AM868" i="2"/>
  <c r="AL868" i="2"/>
  <c r="AT867" i="2"/>
  <c r="AS867" i="2"/>
  <c r="AN867" i="2" s="1"/>
  <c r="AM867" i="2"/>
  <c r="AL867" i="2"/>
  <c r="AT866" i="2"/>
  <c r="AS866" i="2"/>
  <c r="AN866" i="2" s="1"/>
  <c r="AM866" i="2"/>
  <c r="AL866" i="2"/>
  <c r="AT865" i="2"/>
  <c r="AS865" i="2"/>
  <c r="AN865" i="2" s="1"/>
  <c r="AM865" i="2"/>
  <c r="AL865" i="2"/>
  <c r="AT864" i="2"/>
  <c r="AS864" i="2"/>
  <c r="AN864" i="2" s="1"/>
  <c r="AM864" i="2"/>
  <c r="AL864" i="2"/>
  <c r="AT863" i="2"/>
  <c r="AS863" i="2"/>
  <c r="AN863" i="2" s="1"/>
  <c r="AM863" i="2"/>
  <c r="AL863" i="2"/>
  <c r="AT862" i="2"/>
  <c r="AS862" i="2"/>
  <c r="AN862" i="2" s="1"/>
  <c r="AM862" i="2"/>
  <c r="AL862" i="2"/>
  <c r="AT861" i="2"/>
  <c r="AS861" i="2"/>
  <c r="AN861" i="2" s="1"/>
  <c r="AM861" i="2"/>
  <c r="AL861" i="2"/>
  <c r="AT860" i="2"/>
  <c r="AS860" i="2"/>
  <c r="AN860" i="2" s="1"/>
  <c r="AM860" i="2"/>
  <c r="AL860" i="2"/>
  <c r="AT859" i="2"/>
  <c r="AS859" i="2"/>
  <c r="AN859" i="2" s="1"/>
  <c r="AM859" i="2"/>
  <c r="AL859" i="2"/>
  <c r="AT858" i="2"/>
  <c r="AS858" i="2"/>
  <c r="AN858" i="2" s="1"/>
  <c r="AM858" i="2"/>
  <c r="AL858" i="2"/>
  <c r="AT857" i="2"/>
  <c r="AS857" i="2"/>
  <c r="AN857" i="2" s="1"/>
  <c r="AM857" i="2"/>
  <c r="AL857" i="2"/>
  <c r="AT856" i="2"/>
  <c r="AS856" i="2"/>
  <c r="AN856" i="2" s="1"/>
  <c r="AM856" i="2"/>
  <c r="AL856" i="2"/>
  <c r="AT855" i="2"/>
  <c r="AS855" i="2"/>
  <c r="AN855" i="2" s="1"/>
  <c r="AM855" i="2"/>
  <c r="AL855" i="2"/>
  <c r="AT854" i="2"/>
  <c r="AS854" i="2"/>
  <c r="AN854" i="2" s="1"/>
  <c r="AM854" i="2"/>
  <c r="AL854" i="2"/>
  <c r="AT853" i="2"/>
  <c r="AS853" i="2"/>
  <c r="AN853" i="2" s="1"/>
  <c r="AM853" i="2"/>
  <c r="AL853" i="2"/>
  <c r="AT852" i="2"/>
  <c r="AS852" i="2"/>
  <c r="AN852" i="2" s="1"/>
  <c r="AM852" i="2"/>
  <c r="AL852" i="2"/>
  <c r="AT851" i="2"/>
  <c r="AS851" i="2"/>
  <c r="AN851" i="2" s="1"/>
  <c r="AM851" i="2"/>
  <c r="AL851" i="2"/>
  <c r="AT850" i="2"/>
  <c r="AS850" i="2"/>
  <c r="AN850" i="2" s="1"/>
  <c r="AM850" i="2"/>
  <c r="AL850" i="2"/>
  <c r="AT849" i="2"/>
  <c r="AS849" i="2"/>
  <c r="AN849" i="2" s="1"/>
  <c r="AM849" i="2"/>
  <c r="AL849" i="2"/>
  <c r="AT848" i="2"/>
  <c r="AS848" i="2"/>
  <c r="AN848" i="2" s="1"/>
  <c r="AM848" i="2"/>
  <c r="AL848" i="2"/>
  <c r="AT847" i="2"/>
  <c r="AS847" i="2"/>
  <c r="AN847" i="2" s="1"/>
  <c r="AM847" i="2"/>
  <c r="AL847" i="2"/>
  <c r="AT846" i="2"/>
  <c r="AS846" i="2"/>
  <c r="AN846" i="2" s="1"/>
  <c r="AM846" i="2"/>
  <c r="AL846" i="2"/>
  <c r="AT845" i="2"/>
  <c r="AS845" i="2"/>
  <c r="AN845" i="2" s="1"/>
  <c r="AM845" i="2"/>
  <c r="AL845" i="2"/>
  <c r="AT844" i="2"/>
  <c r="AS844" i="2"/>
  <c r="AN844" i="2" s="1"/>
  <c r="AM844" i="2"/>
  <c r="AL844" i="2"/>
  <c r="AT843" i="2"/>
  <c r="AS843" i="2"/>
  <c r="AN843" i="2" s="1"/>
  <c r="AM843" i="2"/>
  <c r="AL843" i="2"/>
  <c r="AT842" i="2"/>
  <c r="AS842" i="2"/>
  <c r="AN842" i="2" s="1"/>
  <c r="AM842" i="2"/>
  <c r="AL842" i="2"/>
  <c r="AT841" i="2"/>
  <c r="AS841" i="2"/>
  <c r="AN841" i="2" s="1"/>
  <c r="AM841" i="2"/>
  <c r="AL841" i="2"/>
  <c r="AT840" i="2"/>
  <c r="AS840" i="2"/>
  <c r="AN840" i="2" s="1"/>
  <c r="AM840" i="2"/>
  <c r="AL840" i="2"/>
  <c r="AT839" i="2"/>
  <c r="AS839" i="2"/>
  <c r="AN839" i="2" s="1"/>
  <c r="AM839" i="2"/>
  <c r="AL839" i="2"/>
  <c r="AT838" i="2"/>
  <c r="AS838" i="2"/>
  <c r="AN838" i="2" s="1"/>
  <c r="AM838" i="2"/>
  <c r="AL838" i="2"/>
  <c r="AT837" i="2"/>
  <c r="AS837" i="2"/>
  <c r="AN837" i="2" s="1"/>
  <c r="AM837" i="2"/>
  <c r="AL837" i="2"/>
  <c r="AT836" i="2"/>
  <c r="AS836" i="2"/>
  <c r="AN836" i="2" s="1"/>
  <c r="AM836" i="2"/>
  <c r="AL836" i="2"/>
  <c r="AT835" i="2"/>
  <c r="AS835" i="2"/>
  <c r="AN835" i="2" s="1"/>
  <c r="AM835" i="2"/>
  <c r="AL835" i="2"/>
  <c r="AT834" i="2"/>
  <c r="AS834" i="2"/>
  <c r="AN834" i="2" s="1"/>
  <c r="AM834" i="2"/>
  <c r="AL834" i="2"/>
  <c r="AT833" i="2"/>
  <c r="AS833" i="2"/>
  <c r="AN833" i="2" s="1"/>
  <c r="AM833" i="2"/>
  <c r="AL833" i="2"/>
  <c r="AT832" i="2"/>
  <c r="AS832" i="2"/>
  <c r="AN832" i="2" s="1"/>
  <c r="AM832" i="2"/>
  <c r="AL832" i="2"/>
  <c r="AT831" i="2"/>
  <c r="AS831" i="2"/>
  <c r="AN831" i="2" s="1"/>
  <c r="AM831" i="2"/>
  <c r="AL831" i="2"/>
  <c r="AT830" i="2"/>
  <c r="AS830" i="2"/>
  <c r="AN830" i="2" s="1"/>
  <c r="AM830" i="2"/>
  <c r="AL830" i="2"/>
  <c r="AT829" i="2"/>
  <c r="AS829" i="2"/>
  <c r="AN829" i="2" s="1"/>
  <c r="AM829" i="2"/>
  <c r="AL829" i="2"/>
  <c r="AT828" i="2"/>
  <c r="AS828" i="2"/>
  <c r="AN828" i="2" s="1"/>
  <c r="AM828" i="2"/>
  <c r="AL828" i="2"/>
  <c r="AT827" i="2"/>
  <c r="AS827" i="2"/>
  <c r="AN827" i="2" s="1"/>
  <c r="AM827" i="2"/>
  <c r="AL827" i="2"/>
  <c r="AT826" i="2"/>
  <c r="AS826" i="2"/>
  <c r="AN826" i="2" s="1"/>
  <c r="AM826" i="2"/>
  <c r="AL826" i="2"/>
  <c r="AT825" i="2"/>
  <c r="AS825" i="2"/>
  <c r="AN825" i="2" s="1"/>
  <c r="AM825" i="2"/>
  <c r="AL825" i="2"/>
  <c r="AT824" i="2"/>
  <c r="AS824" i="2"/>
  <c r="AN824" i="2" s="1"/>
  <c r="AM824" i="2"/>
  <c r="AL824" i="2"/>
  <c r="AT823" i="2"/>
  <c r="AS823" i="2"/>
  <c r="AN823" i="2" s="1"/>
  <c r="AM823" i="2"/>
  <c r="AL823" i="2"/>
  <c r="AT822" i="2"/>
  <c r="AS822" i="2"/>
  <c r="AN822" i="2" s="1"/>
  <c r="AM822" i="2"/>
  <c r="AL822" i="2"/>
  <c r="AT821" i="2"/>
  <c r="AS821" i="2"/>
  <c r="AN821" i="2" s="1"/>
  <c r="AM821" i="2"/>
  <c r="AL821" i="2"/>
  <c r="AT820" i="2"/>
  <c r="AS820" i="2"/>
  <c r="AN820" i="2" s="1"/>
  <c r="AM820" i="2"/>
  <c r="AL820" i="2"/>
  <c r="AT819" i="2"/>
  <c r="AS819" i="2"/>
  <c r="AN819" i="2" s="1"/>
  <c r="AM819" i="2"/>
  <c r="AL819" i="2"/>
  <c r="AT818" i="2"/>
  <c r="AS818" i="2"/>
  <c r="AN818" i="2" s="1"/>
  <c r="AM818" i="2"/>
  <c r="AL818" i="2"/>
  <c r="AT817" i="2"/>
  <c r="AS817" i="2"/>
  <c r="AN817" i="2" s="1"/>
  <c r="AM817" i="2"/>
  <c r="AL817" i="2"/>
  <c r="AT816" i="2"/>
  <c r="AS816" i="2"/>
  <c r="AN816" i="2" s="1"/>
  <c r="AM816" i="2"/>
  <c r="AL816" i="2"/>
  <c r="AT815" i="2"/>
  <c r="AS815" i="2"/>
  <c r="AN815" i="2" s="1"/>
  <c r="AM815" i="2"/>
  <c r="AL815" i="2"/>
  <c r="AT814" i="2"/>
  <c r="AS814" i="2"/>
  <c r="AN814" i="2" s="1"/>
  <c r="AM814" i="2"/>
  <c r="AL814" i="2"/>
  <c r="AT813" i="2"/>
  <c r="AS813" i="2"/>
  <c r="AN813" i="2" s="1"/>
  <c r="AM813" i="2"/>
  <c r="AL813" i="2"/>
  <c r="AT812" i="2"/>
  <c r="AS812" i="2"/>
  <c r="AN812" i="2" s="1"/>
  <c r="AM812" i="2"/>
  <c r="AL812" i="2"/>
  <c r="AT811" i="2"/>
  <c r="AS811" i="2"/>
  <c r="AN811" i="2" s="1"/>
  <c r="AM811" i="2"/>
  <c r="AL811" i="2"/>
  <c r="AT810" i="2"/>
  <c r="AS810" i="2"/>
  <c r="AN810" i="2" s="1"/>
  <c r="AM810" i="2"/>
  <c r="AL810" i="2"/>
  <c r="AT809" i="2"/>
  <c r="AS809" i="2"/>
  <c r="AN809" i="2" s="1"/>
  <c r="AM809" i="2"/>
  <c r="AL809" i="2"/>
  <c r="AT808" i="2"/>
  <c r="AS808" i="2"/>
  <c r="AN808" i="2" s="1"/>
  <c r="AM808" i="2"/>
  <c r="AL808" i="2"/>
  <c r="AT807" i="2"/>
  <c r="AS807" i="2"/>
  <c r="AN807" i="2" s="1"/>
  <c r="AM807" i="2"/>
  <c r="AL807" i="2"/>
  <c r="AT806" i="2"/>
  <c r="AS806" i="2"/>
  <c r="AN806" i="2" s="1"/>
  <c r="AM806" i="2"/>
  <c r="AL806" i="2"/>
  <c r="AT805" i="2"/>
  <c r="AS805" i="2"/>
  <c r="AN805" i="2" s="1"/>
  <c r="AM805" i="2"/>
  <c r="AL805" i="2"/>
  <c r="AT804" i="2"/>
  <c r="AS804" i="2"/>
  <c r="AN804" i="2" s="1"/>
  <c r="AM804" i="2"/>
  <c r="AL804" i="2"/>
  <c r="AT803" i="2"/>
  <c r="AS803" i="2"/>
  <c r="AN803" i="2" s="1"/>
  <c r="AM803" i="2"/>
  <c r="AL803" i="2"/>
  <c r="AT802" i="2"/>
  <c r="AS802" i="2"/>
  <c r="AN802" i="2" s="1"/>
  <c r="AM802" i="2"/>
  <c r="AL802" i="2"/>
  <c r="AT801" i="2"/>
  <c r="AS801" i="2"/>
  <c r="AN801" i="2" s="1"/>
  <c r="AM801" i="2"/>
  <c r="AL801" i="2"/>
  <c r="AT800" i="2"/>
  <c r="AS800" i="2"/>
  <c r="AN800" i="2" s="1"/>
  <c r="AM800" i="2"/>
  <c r="AL800" i="2"/>
  <c r="AT799" i="2"/>
  <c r="AS799" i="2"/>
  <c r="AN799" i="2" s="1"/>
  <c r="AM799" i="2"/>
  <c r="AL799" i="2"/>
  <c r="AT798" i="2"/>
  <c r="AS798" i="2"/>
  <c r="AN798" i="2" s="1"/>
  <c r="AM798" i="2"/>
  <c r="AL798" i="2"/>
  <c r="AT797" i="2"/>
  <c r="AS797" i="2"/>
  <c r="AN797" i="2" s="1"/>
  <c r="AM797" i="2"/>
  <c r="AL797" i="2"/>
  <c r="AT796" i="2"/>
  <c r="AS796" i="2"/>
  <c r="AN796" i="2" s="1"/>
  <c r="AM796" i="2"/>
  <c r="AL796" i="2"/>
  <c r="AT795" i="2"/>
  <c r="AS795" i="2"/>
  <c r="AN795" i="2" s="1"/>
  <c r="AM795" i="2"/>
  <c r="AL795" i="2"/>
  <c r="AT794" i="2"/>
  <c r="AS794" i="2"/>
  <c r="AN794" i="2" s="1"/>
  <c r="AM794" i="2"/>
  <c r="AL794" i="2"/>
  <c r="AT793" i="2"/>
  <c r="AS793" i="2"/>
  <c r="AN793" i="2" s="1"/>
  <c r="AM793" i="2"/>
  <c r="AL793" i="2"/>
  <c r="AT792" i="2"/>
  <c r="AS792" i="2"/>
  <c r="AN792" i="2" s="1"/>
  <c r="AM792" i="2"/>
  <c r="AL792" i="2"/>
  <c r="AT791" i="2"/>
  <c r="AS791" i="2"/>
  <c r="AN791" i="2" s="1"/>
  <c r="AM791" i="2"/>
  <c r="AL791" i="2"/>
  <c r="AT790" i="2"/>
  <c r="AS790" i="2"/>
  <c r="AN790" i="2" s="1"/>
  <c r="AM790" i="2"/>
  <c r="AL790" i="2"/>
  <c r="AT789" i="2"/>
  <c r="AS789" i="2"/>
  <c r="AN789" i="2" s="1"/>
  <c r="AM789" i="2"/>
  <c r="AL789" i="2"/>
  <c r="AT788" i="2"/>
  <c r="AS788" i="2"/>
  <c r="AN788" i="2" s="1"/>
  <c r="AM788" i="2"/>
  <c r="AL788" i="2"/>
  <c r="AT787" i="2"/>
  <c r="AS787" i="2"/>
  <c r="AN787" i="2" s="1"/>
  <c r="AM787" i="2"/>
  <c r="AL787" i="2"/>
  <c r="AT786" i="2"/>
  <c r="AS786" i="2"/>
  <c r="AN786" i="2" s="1"/>
  <c r="AM786" i="2"/>
  <c r="AL786" i="2"/>
  <c r="AT785" i="2"/>
  <c r="AS785" i="2"/>
  <c r="AN785" i="2" s="1"/>
  <c r="AM785" i="2"/>
  <c r="AL785" i="2"/>
  <c r="AT784" i="2"/>
  <c r="AS784" i="2"/>
  <c r="AN784" i="2" s="1"/>
  <c r="AM784" i="2"/>
  <c r="AL784" i="2"/>
  <c r="AT783" i="2"/>
  <c r="AS783" i="2"/>
  <c r="AN783" i="2" s="1"/>
  <c r="AM783" i="2"/>
  <c r="AL783" i="2"/>
  <c r="AT782" i="2"/>
  <c r="AS782" i="2"/>
  <c r="AN782" i="2" s="1"/>
  <c r="AM782" i="2"/>
  <c r="AL782" i="2"/>
  <c r="AT781" i="2"/>
  <c r="AS781" i="2"/>
  <c r="AN781" i="2" s="1"/>
  <c r="AM781" i="2"/>
  <c r="AL781" i="2"/>
  <c r="AT780" i="2"/>
  <c r="AS780" i="2"/>
  <c r="AN780" i="2" s="1"/>
  <c r="AM780" i="2"/>
  <c r="AL780" i="2"/>
  <c r="AT779" i="2"/>
  <c r="AS779" i="2"/>
  <c r="AN779" i="2" s="1"/>
  <c r="AM779" i="2"/>
  <c r="AL779" i="2"/>
  <c r="AT778" i="2"/>
  <c r="AS778" i="2"/>
  <c r="AN778" i="2" s="1"/>
  <c r="AM778" i="2"/>
  <c r="AL778" i="2"/>
  <c r="AT777" i="2"/>
  <c r="AS777" i="2"/>
  <c r="AN777" i="2" s="1"/>
  <c r="AM777" i="2"/>
  <c r="AL777" i="2"/>
  <c r="AT776" i="2"/>
  <c r="AS776" i="2"/>
  <c r="AN776" i="2" s="1"/>
  <c r="AM776" i="2"/>
  <c r="AL776" i="2"/>
  <c r="AT775" i="2"/>
  <c r="AS775" i="2"/>
  <c r="AN775" i="2" s="1"/>
  <c r="AM775" i="2"/>
  <c r="AL775" i="2"/>
  <c r="AT774" i="2"/>
  <c r="AS774" i="2"/>
  <c r="AN774" i="2" s="1"/>
  <c r="AM774" i="2"/>
  <c r="AL774" i="2"/>
  <c r="AT773" i="2"/>
  <c r="AS773" i="2"/>
  <c r="AN773" i="2" s="1"/>
  <c r="AM773" i="2"/>
  <c r="AL773" i="2"/>
  <c r="AT772" i="2"/>
  <c r="AS772" i="2"/>
  <c r="AN772" i="2" s="1"/>
  <c r="AM772" i="2"/>
  <c r="AL772" i="2"/>
  <c r="AT771" i="2"/>
  <c r="AS771" i="2"/>
  <c r="AN771" i="2" s="1"/>
  <c r="AM771" i="2"/>
  <c r="AL771" i="2"/>
  <c r="AT770" i="2"/>
  <c r="AS770" i="2"/>
  <c r="AN770" i="2" s="1"/>
  <c r="AM770" i="2"/>
  <c r="AL770" i="2"/>
  <c r="AT769" i="2"/>
  <c r="AS769" i="2"/>
  <c r="AN769" i="2" s="1"/>
  <c r="AM769" i="2"/>
  <c r="AL769" i="2"/>
  <c r="AT768" i="2"/>
  <c r="AS768" i="2"/>
  <c r="AN768" i="2" s="1"/>
  <c r="AM768" i="2"/>
  <c r="AL768" i="2"/>
  <c r="AT767" i="2"/>
  <c r="AS767" i="2"/>
  <c r="AN767" i="2" s="1"/>
  <c r="AM767" i="2"/>
  <c r="AL767" i="2"/>
  <c r="AT766" i="2"/>
  <c r="AS766" i="2"/>
  <c r="AN766" i="2" s="1"/>
  <c r="AM766" i="2"/>
  <c r="AL766" i="2"/>
  <c r="AT765" i="2"/>
  <c r="AS765" i="2"/>
  <c r="AN765" i="2" s="1"/>
  <c r="AM765" i="2"/>
  <c r="AL765" i="2"/>
  <c r="AT764" i="2"/>
  <c r="AS764" i="2"/>
  <c r="AN764" i="2" s="1"/>
  <c r="AM764" i="2"/>
  <c r="AL764" i="2"/>
  <c r="AT763" i="2"/>
  <c r="AS763" i="2"/>
  <c r="AN763" i="2" s="1"/>
  <c r="AM763" i="2"/>
  <c r="AL763" i="2"/>
  <c r="AT762" i="2"/>
  <c r="AS762" i="2"/>
  <c r="AN762" i="2" s="1"/>
  <c r="AM762" i="2"/>
  <c r="AL762" i="2"/>
  <c r="AT761" i="2"/>
  <c r="AS761" i="2"/>
  <c r="AN761" i="2" s="1"/>
  <c r="AM761" i="2"/>
  <c r="AL761" i="2"/>
  <c r="AT760" i="2"/>
  <c r="AS760" i="2"/>
  <c r="AN760" i="2" s="1"/>
  <c r="AM760" i="2"/>
  <c r="AL760" i="2"/>
  <c r="AT759" i="2"/>
  <c r="AS759" i="2"/>
  <c r="AN759" i="2" s="1"/>
  <c r="AM759" i="2"/>
  <c r="AL759" i="2"/>
  <c r="AT758" i="2"/>
  <c r="AS758" i="2"/>
  <c r="AN758" i="2" s="1"/>
  <c r="AM758" i="2"/>
  <c r="AL758" i="2"/>
  <c r="AT757" i="2"/>
  <c r="AS757" i="2"/>
  <c r="AN757" i="2" s="1"/>
  <c r="AM757" i="2"/>
  <c r="AL757" i="2"/>
  <c r="AT756" i="2"/>
  <c r="AS756" i="2"/>
  <c r="AN756" i="2" s="1"/>
  <c r="AM756" i="2"/>
  <c r="AL756" i="2"/>
  <c r="AT755" i="2"/>
  <c r="AS755" i="2"/>
  <c r="AN755" i="2" s="1"/>
  <c r="AM755" i="2"/>
  <c r="AL755" i="2"/>
  <c r="AT754" i="2"/>
  <c r="AS754" i="2"/>
  <c r="AN754" i="2" s="1"/>
  <c r="AM754" i="2"/>
  <c r="AL754" i="2"/>
  <c r="AT753" i="2"/>
  <c r="AS753" i="2"/>
  <c r="AN753" i="2" s="1"/>
  <c r="AM753" i="2"/>
  <c r="AL753" i="2"/>
  <c r="AT752" i="2"/>
  <c r="AS752" i="2"/>
  <c r="AN752" i="2" s="1"/>
  <c r="AM752" i="2"/>
  <c r="AL752" i="2"/>
  <c r="AT751" i="2"/>
  <c r="AS751" i="2"/>
  <c r="AN751" i="2" s="1"/>
  <c r="AM751" i="2"/>
  <c r="AL751" i="2"/>
  <c r="AT750" i="2"/>
  <c r="AS750" i="2"/>
  <c r="AN750" i="2" s="1"/>
  <c r="AM750" i="2"/>
  <c r="AL750" i="2"/>
  <c r="AT749" i="2"/>
  <c r="AS749" i="2"/>
  <c r="AN749" i="2" s="1"/>
  <c r="AM749" i="2"/>
  <c r="AL749" i="2"/>
  <c r="AT748" i="2"/>
  <c r="AS748" i="2"/>
  <c r="AN748" i="2" s="1"/>
  <c r="AM748" i="2"/>
  <c r="AL748" i="2"/>
  <c r="AT747" i="2"/>
  <c r="AS747" i="2"/>
  <c r="AN747" i="2" s="1"/>
  <c r="AM747" i="2"/>
  <c r="AL747" i="2"/>
  <c r="AT746" i="2"/>
  <c r="AS746" i="2"/>
  <c r="AN746" i="2" s="1"/>
  <c r="AM746" i="2"/>
  <c r="AL746" i="2"/>
  <c r="AT745" i="2"/>
  <c r="AS745" i="2"/>
  <c r="AN745" i="2" s="1"/>
  <c r="AM745" i="2"/>
  <c r="AL745" i="2"/>
  <c r="AT744" i="2"/>
  <c r="AS744" i="2"/>
  <c r="AN744" i="2" s="1"/>
  <c r="AM744" i="2"/>
  <c r="AL744" i="2"/>
  <c r="AT743" i="2"/>
  <c r="AS743" i="2"/>
  <c r="AN743" i="2" s="1"/>
  <c r="AM743" i="2"/>
  <c r="AL743" i="2"/>
  <c r="AT742" i="2"/>
  <c r="AS742" i="2"/>
  <c r="AN742" i="2" s="1"/>
  <c r="AM742" i="2"/>
  <c r="AL742" i="2"/>
  <c r="AT741" i="2"/>
  <c r="AS741" i="2"/>
  <c r="AN741" i="2" s="1"/>
  <c r="AM741" i="2"/>
  <c r="AL741" i="2"/>
  <c r="AT740" i="2"/>
  <c r="AS740" i="2"/>
  <c r="AN740" i="2" s="1"/>
  <c r="AM740" i="2"/>
  <c r="AL740" i="2"/>
  <c r="AT739" i="2"/>
  <c r="AS739" i="2"/>
  <c r="AN739" i="2" s="1"/>
  <c r="AM739" i="2"/>
  <c r="AL739" i="2"/>
  <c r="AT738" i="2"/>
  <c r="AS738" i="2"/>
  <c r="AN738" i="2" s="1"/>
  <c r="AM738" i="2"/>
  <c r="AL738" i="2"/>
  <c r="AT737" i="2"/>
  <c r="AS737" i="2"/>
  <c r="AN737" i="2" s="1"/>
  <c r="AM737" i="2"/>
  <c r="AL737" i="2"/>
  <c r="AT736" i="2"/>
  <c r="AS736" i="2"/>
  <c r="AN736" i="2" s="1"/>
  <c r="AM736" i="2"/>
  <c r="AL736" i="2"/>
  <c r="AT735" i="2"/>
  <c r="AS735" i="2"/>
  <c r="AN735" i="2" s="1"/>
  <c r="AM735" i="2"/>
  <c r="AL735" i="2"/>
  <c r="AT734" i="2"/>
  <c r="AS734" i="2"/>
  <c r="AN734" i="2" s="1"/>
  <c r="AM734" i="2"/>
  <c r="AL734" i="2"/>
  <c r="AT733" i="2"/>
  <c r="AS733" i="2"/>
  <c r="AN733" i="2" s="1"/>
  <c r="AM733" i="2"/>
  <c r="AL733" i="2"/>
  <c r="AT732" i="2"/>
  <c r="AS732" i="2"/>
  <c r="AN732" i="2" s="1"/>
  <c r="AM732" i="2"/>
  <c r="AL732" i="2"/>
  <c r="AT731" i="2"/>
  <c r="AS731" i="2"/>
  <c r="AN731" i="2" s="1"/>
  <c r="AM731" i="2"/>
  <c r="AL731" i="2"/>
  <c r="AT730" i="2"/>
  <c r="AS730" i="2"/>
  <c r="AN730" i="2" s="1"/>
  <c r="AM730" i="2"/>
  <c r="AL730" i="2"/>
  <c r="AT729" i="2"/>
  <c r="AS729" i="2"/>
  <c r="AN729" i="2" s="1"/>
  <c r="AM729" i="2"/>
  <c r="AL729" i="2"/>
  <c r="AT728" i="2"/>
  <c r="AS728" i="2"/>
  <c r="AN728" i="2" s="1"/>
  <c r="AM728" i="2"/>
  <c r="AL728" i="2"/>
  <c r="AT727" i="2"/>
  <c r="AS727" i="2"/>
  <c r="AN727" i="2" s="1"/>
  <c r="AM727" i="2"/>
  <c r="AL727" i="2"/>
  <c r="AT726" i="2"/>
  <c r="AS726" i="2"/>
  <c r="AN726" i="2" s="1"/>
  <c r="AM726" i="2"/>
  <c r="AL726" i="2"/>
  <c r="AT725" i="2"/>
  <c r="AS725" i="2"/>
  <c r="AN725" i="2" s="1"/>
  <c r="AM725" i="2"/>
  <c r="AL725" i="2"/>
  <c r="AT724" i="2"/>
  <c r="AS724" i="2"/>
  <c r="AN724" i="2" s="1"/>
  <c r="AM724" i="2"/>
  <c r="AL724" i="2"/>
  <c r="AT723" i="2"/>
  <c r="AS723" i="2"/>
  <c r="AN723" i="2" s="1"/>
  <c r="AM723" i="2"/>
  <c r="AL723" i="2"/>
  <c r="AT722" i="2"/>
  <c r="AS722" i="2"/>
  <c r="AN722" i="2" s="1"/>
  <c r="AM722" i="2"/>
  <c r="AL722" i="2"/>
  <c r="AT721" i="2"/>
  <c r="AS721" i="2"/>
  <c r="AN721" i="2" s="1"/>
  <c r="AM721" i="2"/>
  <c r="AL721" i="2"/>
  <c r="AT720" i="2"/>
  <c r="AS720" i="2"/>
  <c r="AN720" i="2" s="1"/>
  <c r="AM720" i="2"/>
  <c r="AL720" i="2"/>
  <c r="AT719" i="2"/>
  <c r="AS719" i="2"/>
  <c r="AN719" i="2" s="1"/>
  <c r="AM719" i="2"/>
  <c r="AL719" i="2"/>
  <c r="AT718" i="2"/>
  <c r="AS718" i="2"/>
  <c r="AN718" i="2" s="1"/>
  <c r="AM718" i="2"/>
  <c r="AL718" i="2"/>
  <c r="AT717" i="2"/>
  <c r="AS717" i="2"/>
  <c r="AN717" i="2" s="1"/>
  <c r="AM717" i="2"/>
  <c r="AL717" i="2"/>
  <c r="AT716" i="2"/>
  <c r="AS716" i="2"/>
  <c r="AN716" i="2" s="1"/>
  <c r="AM716" i="2"/>
  <c r="AL716" i="2"/>
  <c r="AT715" i="2"/>
  <c r="AS715" i="2"/>
  <c r="AN715" i="2" s="1"/>
  <c r="AM715" i="2"/>
  <c r="AL715" i="2"/>
  <c r="AT714" i="2"/>
  <c r="AS714" i="2"/>
  <c r="AN714" i="2" s="1"/>
  <c r="AM714" i="2"/>
  <c r="AL714" i="2"/>
  <c r="AT713" i="2"/>
  <c r="AS713" i="2"/>
  <c r="AN713" i="2" s="1"/>
  <c r="AM713" i="2"/>
  <c r="AL713" i="2"/>
  <c r="AT712" i="2"/>
  <c r="AS712" i="2"/>
  <c r="AN712" i="2" s="1"/>
  <c r="AM712" i="2"/>
  <c r="AL712" i="2"/>
  <c r="AT711" i="2"/>
  <c r="AS711" i="2"/>
  <c r="AN711" i="2" s="1"/>
  <c r="AM711" i="2"/>
  <c r="AL711" i="2"/>
  <c r="AT710" i="2"/>
  <c r="AS710" i="2"/>
  <c r="AN710" i="2" s="1"/>
  <c r="AM710" i="2"/>
  <c r="AL710" i="2"/>
  <c r="AT709" i="2"/>
  <c r="AS709" i="2"/>
  <c r="AN709" i="2" s="1"/>
  <c r="AM709" i="2"/>
  <c r="AL709" i="2"/>
  <c r="AT708" i="2"/>
  <c r="AS708" i="2"/>
  <c r="AN708" i="2" s="1"/>
  <c r="AM708" i="2"/>
  <c r="AL708" i="2"/>
  <c r="AT707" i="2"/>
  <c r="AS707" i="2"/>
  <c r="AN707" i="2" s="1"/>
  <c r="AM707" i="2"/>
  <c r="AL707" i="2"/>
  <c r="AT706" i="2"/>
  <c r="AS706" i="2"/>
  <c r="AN706" i="2" s="1"/>
  <c r="AM706" i="2"/>
  <c r="AL706" i="2"/>
  <c r="AT705" i="2"/>
  <c r="AS705" i="2"/>
  <c r="AN705" i="2" s="1"/>
  <c r="AM705" i="2"/>
  <c r="AL705" i="2"/>
  <c r="AT704" i="2"/>
  <c r="AS704" i="2"/>
  <c r="AN704" i="2" s="1"/>
  <c r="AM704" i="2"/>
  <c r="AL704" i="2"/>
  <c r="AT703" i="2"/>
  <c r="AS703" i="2"/>
  <c r="AN703" i="2" s="1"/>
  <c r="AM703" i="2"/>
  <c r="AL703" i="2"/>
  <c r="AT702" i="2"/>
  <c r="AS702" i="2"/>
  <c r="AN702" i="2" s="1"/>
  <c r="AM702" i="2"/>
  <c r="AL702" i="2"/>
  <c r="AT701" i="2"/>
  <c r="AS701" i="2"/>
  <c r="AN701" i="2" s="1"/>
  <c r="AM701" i="2"/>
  <c r="AL701" i="2"/>
  <c r="AT700" i="2"/>
  <c r="AS700" i="2"/>
  <c r="AN700" i="2" s="1"/>
  <c r="AM700" i="2"/>
  <c r="AL700" i="2"/>
  <c r="AT699" i="2"/>
  <c r="AS699" i="2"/>
  <c r="AN699" i="2" s="1"/>
  <c r="AM699" i="2"/>
  <c r="AL699" i="2"/>
  <c r="AT698" i="2"/>
  <c r="AS698" i="2"/>
  <c r="AN698" i="2" s="1"/>
  <c r="AM698" i="2"/>
  <c r="AL698" i="2"/>
  <c r="AT697" i="2"/>
  <c r="AS697" i="2"/>
  <c r="AN697" i="2" s="1"/>
  <c r="AM697" i="2"/>
  <c r="AL697" i="2"/>
  <c r="AT696" i="2"/>
  <c r="AS696" i="2"/>
  <c r="AN696" i="2" s="1"/>
  <c r="AM696" i="2"/>
  <c r="AL696" i="2"/>
  <c r="AT695" i="2"/>
  <c r="AS695" i="2"/>
  <c r="AN695" i="2" s="1"/>
  <c r="AM695" i="2"/>
  <c r="AL695" i="2"/>
  <c r="AT694" i="2"/>
  <c r="AS694" i="2"/>
  <c r="AN694" i="2" s="1"/>
  <c r="AM694" i="2"/>
  <c r="AL694" i="2"/>
  <c r="AT693" i="2"/>
  <c r="AS693" i="2"/>
  <c r="AN693" i="2" s="1"/>
  <c r="AM693" i="2"/>
  <c r="AL693" i="2"/>
  <c r="AT692" i="2"/>
  <c r="AS692" i="2"/>
  <c r="AN692" i="2" s="1"/>
  <c r="AM692" i="2"/>
  <c r="AL692" i="2"/>
  <c r="AT691" i="2"/>
  <c r="AS691" i="2"/>
  <c r="AN691" i="2" s="1"/>
  <c r="AM691" i="2"/>
  <c r="AL691" i="2"/>
  <c r="AT690" i="2"/>
  <c r="AS690" i="2"/>
  <c r="AN690" i="2" s="1"/>
  <c r="AM690" i="2"/>
  <c r="AL690" i="2"/>
  <c r="AT689" i="2"/>
  <c r="AS689" i="2"/>
  <c r="AN689" i="2" s="1"/>
  <c r="AM689" i="2"/>
  <c r="AL689" i="2"/>
  <c r="AT688" i="2"/>
  <c r="AS688" i="2"/>
  <c r="AN688" i="2" s="1"/>
  <c r="AM688" i="2"/>
  <c r="AL688" i="2"/>
  <c r="AT687" i="2"/>
  <c r="AS687" i="2"/>
  <c r="AN687" i="2" s="1"/>
  <c r="AM687" i="2"/>
  <c r="AL687" i="2"/>
  <c r="AT686" i="2"/>
  <c r="AS686" i="2"/>
  <c r="AN686" i="2" s="1"/>
  <c r="AM686" i="2"/>
  <c r="AL686" i="2"/>
  <c r="AT685" i="2"/>
  <c r="AS685" i="2"/>
  <c r="AN685" i="2" s="1"/>
  <c r="AM685" i="2"/>
  <c r="AL685" i="2"/>
  <c r="AT684" i="2"/>
  <c r="AS684" i="2"/>
  <c r="AN684" i="2" s="1"/>
  <c r="AM684" i="2"/>
  <c r="AL684" i="2"/>
  <c r="AT683" i="2"/>
  <c r="AS683" i="2"/>
  <c r="AN683" i="2" s="1"/>
  <c r="AM683" i="2"/>
  <c r="AL683" i="2"/>
  <c r="AT682" i="2"/>
  <c r="AS682" i="2"/>
  <c r="AN682" i="2" s="1"/>
  <c r="AM682" i="2"/>
  <c r="AL682" i="2"/>
  <c r="AT681" i="2"/>
  <c r="AS681" i="2"/>
  <c r="AN681" i="2" s="1"/>
  <c r="AM681" i="2"/>
  <c r="AL681" i="2"/>
  <c r="AT680" i="2"/>
  <c r="AS680" i="2"/>
  <c r="AN680" i="2" s="1"/>
  <c r="AM680" i="2"/>
  <c r="AL680" i="2"/>
  <c r="AT679" i="2"/>
  <c r="AS679" i="2"/>
  <c r="AN679" i="2" s="1"/>
  <c r="AM679" i="2"/>
  <c r="AL679" i="2"/>
  <c r="AT678" i="2"/>
  <c r="AS678" i="2"/>
  <c r="AN678" i="2" s="1"/>
  <c r="AM678" i="2"/>
  <c r="AL678" i="2"/>
  <c r="AT677" i="2"/>
  <c r="AS677" i="2"/>
  <c r="AN677" i="2" s="1"/>
  <c r="AM677" i="2"/>
  <c r="AL677" i="2"/>
  <c r="AT676" i="2"/>
  <c r="AS676" i="2"/>
  <c r="AN676" i="2" s="1"/>
  <c r="AM676" i="2"/>
  <c r="AL676" i="2"/>
  <c r="AT675" i="2"/>
  <c r="AS675" i="2"/>
  <c r="AN675" i="2" s="1"/>
  <c r="AM675" i="2"/>
  <c r="AL675" i="2"/>
  <c r="AT674" i="2"/>
  <c r="AS674" i="2"/>
  <c r="AN674" i="2" s="1"/>
  <c r="AM674" i="2"/>
  <c r="AL674" i="2"/>
  <c r="AT673" i="2"/>
  <c r="AS673" i="2"/>
  <c r="AN673" i="2" s="1"/>
  <c r="AM673" i="2"/>
  <c r="AL673" i="2"/>
  <c r="AT672" i="2"/>
  <c r="AS672" i="2"/>
  <c r="AN672" i="2" s="1"/>
  <c r="AM672" i="2"/>
  <c r="AL672" i="2"/>
  <c r="AT671" i="2"/>
  <c r="AS671" i="2"/>
  <c r="AN671" i="2" s="1"/>
  <c r="AM671" i="2"/>
  <c r="AL671" i="2"/>
  <c r="AT670" i="2"/>
  <c r="AS670" i="2"/>
  <c r="AN670" i="2" s="1"/>
  <c r="AM670" i="2"/>
  <c r="AL670" i="2"/>
  <c r="AT669" i="2"/>
  <c r="AS669" i="2"/>
  <c r="AN669" i="2" s="1"/>
  <c r="AM669" i="2"/>
  <c r="AL669" i="2"/>
  <c r="AT668" i="2"/>
  <c r="AS668" i="2"/>
  <c r="AN668" i="2" s="1"/>
  <c r="AM668" i="2"/>
  <c r="AL668" i="2"/>
  <c r="AT667" i="2"/>
  <c r="AS667" i="2"/>
  <c r="AN667" i="2" s="1"/>
  <c r="AM667" i="2"/>
  <c r="AL667" i="2"/>
  <c r="AT666" i="2"/>
  <c r="AS666" i="2"/>
  <c r="AN666" i="2" s="1"/>
  <c r="AM666" i="2"/>
  <c r="AL666" i="2"/>
  <c r="AT665" i="2"/>
  <c r="AS665" i="2"/>
  <c r="AN665" i="2" s="1"/>
  <c r="AM665" i="2"/>
  <c r="AL665" i="2"/>
  <c r="AT664" i="2"/>
  <c r="AS664" i="2"/>
  <c r="AN664" i="2" s="1"/>
  <c r="AM664" i="2"/>
  <c r="AL664" i="2"/>
  <c r="AT663" i="2"/>
  <c r="AS663" i="2"/>
  <c r="AN663" i="2" s="1"/>
  <c r="AM663" i="2"/>
  <c r="AL663" i="2"/>
  <c r="AT662" i="2"/>
  <c r="AS662" i="2"/>
  <c r="AN662" i="2" s="1"/>
  <c r="AM662" i="2"/>
  <c r="AL662" i="2"/>
  <c r="AT661" i="2"/>
  <c r="AS661" i="2"/>
  <c r="AN661" i="2" s="1"/>
  <c r="AM661" i="2"/>
  <c r="AL661" i="2"/>
  <c r="AT660" i="2"/>
  <c r="AS660" i="2"/>
  <c r="AN660" i="2" s="1"/>
  <c r="AM660" i="2"/>
  <c r="AL660" i="2"/>
  <c r="AT659" i="2"/>
  <c r="AS659" i="2"/>
  <c r="AN659" i="2" s="1"/>
  <c r="AM659" i="2"/>
  <c r="AL659" i="2"/>
  <c r="AT658" i="2"/>
  <c r="AS658" i="2"/>
  <c r="AN658" i="2" s="1"/>
  <c r="AM658" i="2"/>
  <c r="AL658" i="2"/>
  <c r="AT657" i="2"/>
  <c r="AS657" i="2"/>
  <c r="AN657" i="2" s="1"/>
  <c r="AM657" i="2"/>
  <c r="AL657" i="2"/>
  <c r="AT656" i="2"/>
  <c r="AS656" i="2"/>
  <c r="AN656" i="2" s="1"/>
  <c r="AM656" i="2"/>
  <c r="AL656" i="2"/>
  <c r="AT655" i="2"/>
  <c r="AS655" i="2"/>
  <c r="AN655" i="2" s="1"/>
  <c r="AM655" i="2"/>
  <c r="AL655" i="2"/>
  <c r="AT654" i="2"/>
  <c r="AS654" i="2"/>
  <c r="AN654" i="2" s="1"/>
  <c r="AM654" i="2"/>
  <c r="AL654" i="2"/>
  <c r="AT653" i="2"/>
  <c r="AS653" i="2"/>
  <c r="AN653" i="2" s="1"/>
  <c r="AM653" i="2"/>
  <c r="AL653" i="2"/>
  <c r="AT652" i="2"/>
  <c r="AS652" i="2"/>
  <c r="AN652" i="2" s="1"/>
  <c r="AM652" i="2"/>
  <c r="AL652" i="2"/>
  <c r="AT651" i="2"/>
  <c r="AS651" i="2"/>
  <c r="AN651" i="2" s="1"/>
  <c r="AM651" i="2"/>
  <c r="AL651" i="2"/>
  <c r="AT650" i="2"/>
  <c r="AS650" i="2"/>
  <c r="AN650" i="2" s="1"/>
  <c r="AM650" i="2"/>
  <c r="AL650" i="2"/>
  <c r="AT649" i="2"/>
  <c r="AS649" i="2"/>
  <c r="AN649" i="2" s="1"/>
  <c r="AM649" i="2"/>
  <c r="AL649" i="2"/>
  <c r="AT648" i="2"/>
  <c r="AS648" i="2"/>
  <c r="AN648" i="2" s="1"/>
  <c r="AM648" i="2"/>
  <c r="AL648" i="2"/>
  <c r="AT647" i="2"/>
  <c r="AS647" i="2"/>
  <c r="AN647" i="2" s="1"/>
  <c r="AM647" i="2"/>
  <c r="AL647" i="2"/>
  <c r="AT646" i="2"/>
  <c r="AS646" i="2"/>
  <c r="AN646" i="2" s="1"/>
  <c r="AM646" i="2"/>
  <c r="AL646" i="2"/>
  <c r="AT645" i="2"/>
  <c r="AS645" i="2"/>
  <c r="AN645" i="2" s="1"/>
  <c r="AM645" i="2"/>
  <c r="AL645" i="2"/>
  <c r="AT644" i="2"/>
  <c r="AS644" i="2"/>
  <c r="AN644" i="2" s="1"/>
  <c r="AM644" i="2"/>
  <c r="AL644" i="2"/>
  <c r="AT643" i="2"/>
  <c r="AS643" i="2"/>
  <c r="AN643" i="2" s="1"/>
  <c r="AM643" i="2"/>
  <c r="AL643" i="2"/>
  <c r="AT642" i="2"/>
  <c r="AS642" i="2"/>
  <c r="AN642" i="2" s="1"/>
  <c r="AM642" i="2"/>
  <c r="AL642" i="2"/>
  <c r="AT641" i="2"/>
  <c r="AS641" i="2"/>
  <c r="AN641" i="2" s="1"/>
  <c r="AM641" i="2"/>
  <c r="AL641" i="2"/>
  <c r="AT640" i="2"/>
  <c r="AS640" i="2"/>
  <c r="AN640" i="2" s="1"/>
  <c r="AM640" i="2"/>
  <c r="AL640" i="2"/>
  <c r="AT639" i="2"/>
  <c r="AS639" i="2"/>
  <c r="AN639" i="2" s="1"/>
  <c r="AM639" i="2"/>
  <c r="AL639" i="2"/>
  <c r="AT638" i="2"/>
  <c r="AS638" i="2"/>
  <c r="AN638" i="2" s="1"/>
  <c r="AM638" i="2"/>
  <c r="AL638" i="2"/>
  <c r="AT637" i="2"/>
  <c r="AS637" i="2"/>
  <c r="AN637" i="2" s="1"/>
  <c r="AM637" i="2"/>
  <c r="AL637" i="2"/>
  <c r="AT636" i="2"/>
  <c r="AS636" i="2"/>
  <c r="AN636" i="2" s="1"/>
  <c r="AM636" i="2"/>
  <c r="AL636" i="2"/>
  <c r="AT635" i="2"/>
  <c r="AS635" i="2"/>
  <c r="AN635" i="2" s="1"/>
  <c r="AM635" i="2"/>
  <c r="AL635" i="2"/>
  <c r="AT634" i="2"/>
  <c r="AS634" i="2"/>
  <c r="AN634" i="2" s="1"/>
  <c r="AM634" i="2"/>
  <c r="AL634" i="2"/>
  <c r="AT633" i="2"/>
  <c r="AS633" i="2"/>
  <c r="AN633" i="2" s="1"/>
  <c r="AM633" i="2"/>
  <c r="AL633" i="2"/>
  <c r="AT632" i="2"/>
  <c r="AS632" i="2"/>
  <c r="AN632" i="2" s="1"/>
  <c r="AM632" i="2"/>
  <c r="AL632" i="2"/>
  <c r="AT631" i="2"/>
  <c r="AS631" i="2"/>
  <c r="AN631" i="2" s="1"/>
  <c r="AM631" i="2"/>
  <c r="AL631" i="2"/>
  <c r="AT630" i="2"/>
  <c r="AS630" i="2"/>
  <c r="AN630" i="2" s="1"/>
  <c r="AM630" i="2"/>
  <c r="AL630" i="2"/>
  <c r="AT629" i="2"/>
  <c r="AS629" i="2"/>
  <c r="AN629" i="2" s="1"/>
  <c r="AM629" i="2"/>
  <c r="AL629" i="2"/>
  <c r="AT628" i="2"/>
  <c r="AS628" i="2"/>
  <c r="AN628" i="2" s="1"/>
  <c r="AM628" i="2"/>
  <c r="AL628" i="2"/>
  <c r="AT627" i="2"/>
  <c r="AS627" i="2"/>
  <c r="AN627" i="2" s="1"/>
  <c r="AM627" i="2"/>
  <c r="AL627" i="2"/>
  <c r="AT626" i="2"/>
  <c r="AS626" i="2"/>
  <c r="AN626" i="2" s="1"/>
  <c r="AM626" i="2"/>
  <c r="AL626" i="2"/>
  <c r="AT625" i="2"/>
  <c r="AS625" i="2"/>
  <c r="AN625" i="2" s="1"/>
  <c r="AM625" i="2"/>
  <c r="AL625" i="2"/>
  <c r="AT624" i="2"/>
  <c r="AS624" i="2"/>
  <c r="AN624" i="2" s="1"/>
  <c r="AM624" i="2"/>
  <c r="AL624" i="2"/>
  <c r="AT623" i="2"/>
  <c r="AS623" i="2"/>
  <c r="AN623" i="2" s="1"/>
  <c r="AM623" i="2"/>
  <c r="AL623" i="2"/>
  <c r="AT622" i="2"/>
  <c r="AS622" i="2"/>
  <c r="AN622" i="2" s="1"/>
  <c r="AM622" i="2"/>
  <c r="AL622" i="2"/>
  <c r="AT621" i="2"/>
  <c r="AS621" i="2"/>
  <c r="AN621" i="2" s="1"/>
  <c r="AM621" i="2"/>
  <c r="AL621" i="2"/>
  <c r="AT620" i="2"/>
  <c r="AS620" i="2"/>
  <c r="AN620" i="2" s="1"/>
  <c r="AM620" i="2"/>
  <c r="AL620" i="2"/>
  <c r="AT619" i="2"/>
  <c r="AS619" i="2"/>
  <c r="AN619" i="2" s="1"/>
  <c r="AM619" i="2"/>
  <c r="AL619" i="2"/>
  <c r="AT618" i="2"/>
  <c r="AS618" i="2"/>
  <c r="AN618" i="2" s="1"/>
  <c r="AM618" i="2"/>
  <c r="AL618" i="2"/>
  <c r="AT617" i="2"/>
  <c r="AS617" i="2"/>
  <c r="AN617" i="2" s="1"/>
  <c r="AM617" i="2"/>
  <c r="AL617" i="2"/>
  <c r="AT616" i="2"/>
  <c r="AS616" i="2"/>
  <c r="AN616" i="2" s="1"/>
  <c r="AM616" i="2"/>
  <c r="AL616" i="2"/>
  <c r="AT615" i="2"/>
  <c r="AS615" i="2"/>
  <c r="AN615" i="2" s="1"/>
  <c r="AM615" i="2"/>
  <c r="AL615" i="2"/>
  <c r="AT614" i="2"/>
  <c r="AS614" i="2"/>
  <c r="AN614" i="2" s="1"/>
  <c r="AM614" i="2"/>
  <c r="AL614" i="2"/>
  <c r="AT613" i="2"/>
  <c r="AS613" i="2"/>
  <c r="AN613" i="2" s="1"/>
  <c r="AM613" i="2"/>
  <c r="AL613" i="2"/>
  <c r="AT612" i="2"/>
  <c r="AS612" i="2"/>
  <c r="AN612" i="2" s="1"/>
  <c r="AM612" i="2"/>
  <c r="AL612" i="2"/>
  <c r="AT611" i="2"/>
  <c r="AS611" i="2"/>
  <c r="AN611" i="2" s="1"/>
  <c r="AM611" i="2"/>
  <c r="AL611" i="2"/>
  <c r="AT610" i="2"/>
  <c r="AS610" i="2"/>
  <c r="AN610" i="2" s="1"/>
  <c r="AM610" i="2"/>
  <c r="AL610" i="2"/>
  <c r="AT609" i="2"/>
  <c r="AS609" i="2"/>
  <c r="AN609" i="2" s="1"/>
  <c r="AM609" i="2"/>
  <c r="AL609" i="2"/>
  <c r="AT608" i="2"/>
  <c r="AS608" i="2"/>
  <c r="AN608" i="2" s="1"/>
  <c r="AM608" i="2"/>
  <c r="AL608" i="2"/>
  <c r="AT607" i="2"/>
  <c r="AS607" i="2"/>
  <c r="AN607" i="2" s="1"/>
  <c r="AM607" i="2"/>
  <c r="AL607" i="2"/>
  <c r="AT606" i="2"/>
  <c r="AS606" i="2"/>
  <c r="AN606" i="2" s="1"/>
  <c r="AM606" i="2"/>
  <c r="AL606" i="2"/>
  <c r="AT605" i="2"/>
  <c r="AS605" i="2"/>
  <c r="AN605" i="2" s="1"/>
  <c r="AM605" i="2"/>
  <c r="AL605" i="2"/>
  <c r="AT604" i="2"/>
  <c r="AS604" i="2"/>
  <c r="AN604" i="2" s="1"/>
  <c r="AM604" i="2"/>
  <c r="AL604" i="2"/>
  <c r="AT603" i="2"/>
  <c r="AS603" i="2"/>
  <c r="AN603" i="2" s="1"/>
  <c r="AM603" i="2"/>
  <c r="AL603" i="2"/>
  <c r="AT602" i="2"/>
  <c r="AS602" i="2"/>
  <c r="AN602" i="2" s="1"/>
  <c r="AM602" i="2"/>
  <c r="AL602" i="2"/>
  <c r="AT601" i="2"/>
  <c r="AS601" i="2"/>
  <c r="AN601" i="2" s="1"/>
  <c r="AM601" i="2"/>
  <c r="AL601" i="2"/>
  <c r="AT600" i="2"/>
  <c r="AS600" i="2"/>
  <c r="AN600" i="2" s="1"/>
  <c r="AM600" i="2"/>
  <c r="AL600" i="2"/>
  <c r="AT599" i="2"/>
  <c r="AS599" i="2"/>
  <c r="AN599" i="2" s="1"/>
  <c r="AM599" i="2"/>
  <c r="AL599" i="2"/>
  <c r="AT598" i="2"/>
  <c r="AS598" i="2"/>
  <c r="AN598" i="2" s="1"/>
  <c r="AM598" i="2"/>
  <c r="AL598" i="2"/>
  <c r="AT597" i="2"/>
  <c r="AS597" i="2"/>
  <c r="AN597" i="2" s="1"/>
  <c r="AM597" i="2"/>
  <c r="AL597" i="2"/>
  <c r="AT596" i="2"/>
  <c r="AS596" i="2"/>
  <c r="AN596" i="2" s="1"/>
  <c r="AM596" i="2"/>
  <c r="AL596" i="2"/>
  <c r="AT595" i="2"/>
  <c r="AS595" i="2"/>
  <c r="AN595" i="2" s="1"/>
  <c r="AM595" i="2"/>
  <c r="AL595" i="2"/>
  <c r="AT594" i="2"/>
  <c r="AS594" i="2"/>
  <c r="AN594" i="2" s="1"/>
  <c r="AM594" i="2"/>
  <c r="AL594" i="2"/>
  <c r="AT593" i="2"/>
  <c r="AS593" i="2"/>
  <c r="AN593" i="2" s="1"/>
  <c r="AM593" i="2"/>
  <c r="AL593" i="2"/>
  <c r="AT592" i="2"/>
  <c r="AS592" i="2"/>
  <c r="AN592" i="2" s="1"/>
  <c r="AM592" i="2"/>
  <c r="AL592" i="2"/>
  <c r="AT591" i="2"/>
  <c r="AS591" i="2"/>
  <c r="AN591" i="2" s="1"/>
  <c r="AM591" i="2"/>
  <c r="AL591" i="2"/>
  <c r="AT590" i="2"/>
  <c r="AS590" i="2"/>
  <c r="AN590" i="2" s="1"/>
  <c r="AM590" i="2"/>
  <c r="AL590" i="2"/>
  <c r="AT589" i="2"/>
  <c r="AS589" i="2"/>
  <c r="AN589" i="2" s="1"/>
  <c r="AM589" i="2"/>
  <c r="AL589" i="2"/>
  <c r="AT588" i="2"/>
  <c r="AS588" i="2"/>
  <c r="AN588" i="2" s="1"/>
  <c r="AM588" i="2"/>
  <c r="AL588" i="2"/>
  <c r="AT587" i="2"/>
  <c r="AS587" i="2"/>
  <c r="AN587" i="2" s="1"/>
  <c r="AM587" i="2"/>
  <c r="AL587" i="2"/>
  <c r="AT586" i="2"/>
  <c r="AS586" i="2"/>
  <c r="AN586" i="2" s="1"/>
  <c r="AM586" i="2"/>
  <c r="AL586" i="2"/>
  <c r="AT585" i="2"/>
  <c r="AS585" i="2"/>
  <c r="AN585" i="2" s="1"/>
  <c r="AM585" i="2"/>
  <c r="AL585" i="2"/>
  <c r="AT584" i="2"/>
  <c r="AS584" i="2"/>
  <c r="AN584" i="2" s="1"/>
  <c r="AM584" i="2"/>
  <c r="AL584" i="2"/>
  <c r="AT583" i="2"/>
  <c r="AS583" i="2"/>
  <c r="AN583" i="2" s="1"/>
  <c r="AM583" i="2"/>
  <c r="AL583" i="2"/>
  <c r="AT582" i="2"/>
  <c r="AS582" i="2"/>
  <c r="AN582" i="2" s="1"/>
  <c r="AM582" i="2"/>
  <c r="AL582" i="2"/>
  <c r="AT581" i="2"/>
  <c r="AS581" i="2"/>
  <c r="AN581" i="2" s="1"/>
  <c r="AM581" i="2"/>
  <c r="AL581" i="2"/>
  <c r="AT580" i="2"/>
  <c r="AS580" i="2"/>
  <c r="AN580" i="2" s="1"/>
  <c r="AM580" i="2"/>
  <c r="AL580" i="2"/>
  <c r="AT579" i="2"/>
  <c r="AS579" i="2"/>
  <c r="AN579" i="2" s="1"/>
  <c r="AM579" i="2"/>
  <c r="AL579" i="2"/>
  <c r="AT578" i="2"/>
  <c r="AS578" i="2"/>
  <c r="AN578" i="2" s="1"/>
  <c r="AM578" i="2"/>
  <c r="AL578" i="2"/>
  <c r="AT577" i="2"/>
  <c r="AS577" i="2"/>
  <c r="AN577" i="2" s="1"/>
  <c r="AM577" i="2"/>
  <c r="AL577" i="2"/>
  <c r="AT576" i="2"/>
  <c r="AS576" i="2"/>
  <c r="AN576" i="2" s="1"/>
  <c r="AM576" i="2"/>
  <c r="AL576" i="2"/>
  <c r="AT575" i="2"/>
  <c r="AS575" i="2"/>
  <c r="AN575" i="2" s="1"/>
  <c r="AM575" i="2"/>
  <c r="AL575" i="2"/>
  <c r="AT574" i="2"/>
  <c r="AS574" i="2"/>
  <c r="AN574" i="2" s="1"/>
  <c r="AM574" i="2"/>
  <c r="AL574" i="2"/>
  <c r="AT573" i="2"/>
  <c r="AS573" i="2"/>
  <c r="AN573" i="2" s="1"/>
  <c r="AM573" i="2"/>
  <c r="AL573" i="2"/>
  <c r="AT572" i="2"/>
  <c r="AS572" i="2"/>
  <c r="AN572" i="2" s="1"/>
  <c r="AM572" i="2"/>
  <c r="AL572" i="2"/>
  <c r="AT571" i="2"/>
  <c r="AS571" i="2"/>
  <c r="AN571" i="2" s="1"/>
  <c r="AM571" i="2"/>
  <c r="AL571" i="2"/>
  <c r="AT570" i="2"/>
  <c r="AS570" i="2"/>
  <c r="AN570" i="2" s="1"/>
  <c r="AM570" i="2"/>
  <c r="AL570" i="2"/>
  <c r="AT569" i="2"/>
  <c r="AS569" i="2"/>
  <c r="AN569" i="2" s="1"/>
  <c r="AM569" i="2"/>
  <c r="AL569" i="2"/>
  <c r="AT568" i="2"/>
  <c r="AS568" i="2"/>
  <c r="AN568" i="2" s="1"/>
  <c r="AM568" i="2"/>
  <c r="AL568" i="2"/>
  <c r="AT567" i="2"/>
  <c r="AS567" i="2"/>
  <c r="AN567" i="2" s="1"/>
  <c r="AM567" i="2"/>
  <c r="AL567" i="2"/>
  <c r="AT566" i="2"/>
  <c r="AS566" i="2"/>
  <c r="AN566" i="2" s="1"/>
  <c r="AM566" i="2"/>
  <c r="AL566" i="2"/>
  <c r="AT565" i="2"/>
  <c r="AS565" i="2"/>
  <c r="AN565" i="2" s="1"/>
  <c r="AM565" i="2"/>
  <c r="AL565" i="2"/>
  <c r="AT564" i="2"/>
  <c r="AS564" i="2"/>
  <c r="AN564" i="2" s="1"/>
  <c r="AM564" i="2"/>
  <c r="AL564" i="2"/>
  <c r="AT563" i="2"/>
  <c r="AS563" i="2"/>
  <c r="AN563" i="2" s="1"/>
  <c r="AM563" i="2"/>
  <c r="AL563" i="2"/>
  <c r="AT562" i="2"/>
  <c r="AS562" i="2"/>
  <c r="AN562" i="2" s="1"/>
  <c r="AM562" i="2"/>
  <c r="AL562" i="2"/>
  <c r="AT561" i="2"/>
  <c r="AS561" i="2"/>
  <c r="AN561" i="2" s="1"/>
  <c r="AM561" i="2"/>
  <c r="AL561" i="2"/>
  <c r="AT560" i="2"/>
  <c r="AS560" i="2"/>
  <c r="AN560" i="2" s="1"/>
  <c r="AM560" i="2"/>
  <c r="AL560" i="2"/>
  <c r="AT559" i="2"/>
  <c r="AS559" i="2"/>
  <c r="AN559" i="2" s="1"/>
  <c r="AM559" i="2"/>
  <c r="AL559" i="2"/>
  <c r="AT558" i="2"/>
  <c r="AS558" i="2"/>
  <c r="AN558" i="2" s="1"/>
  <c r="AM558" i="2"/>
  <c r="AL558" i="2"/>
  <c r="AT557" i="2"/>
  <c r="AS557" i="2"/>
  <c r="AN557" i="2" s="1"/>
  <c r="AM557" i="2"/>
  <c r="AL557" i="2"/>
  <c r="AT556" i="2"/>
  <c r="AS556" i="2"/>
  <c r="AN556" i="2" s="1"/>
  <c r="AM556" i="2"/>
  <c r="AL556" i="2"/>
  <c r="AT555" i="2"/>
  <c r="AS555" i="2"/>
  <c r="AN555" i="2" s="1"/>
  <c r="AM555" i="2"/>
  <c r="AL555" i="2"/>
  <c r="AT554" i="2"/>
  <c r="AS554" i="2"/>
  <c r="AN554" i="2" s="1"/>
  <c r="AM554" i="2"/>
  <c r="AL554" i="2"/>
  <c r="AT553" i="2"/>
  <c r="AS553" i="2"/>
  <c r="AN553" i="2" s="1"/>
  <c r="AM553" i="2"/>
  <c r="AL553" i="2"/>
  <c r="AT552" i="2"/>
  <c r="AS552" i="2"/>
  <c r="AN552" i="2" s="1"/>
  <c r="AM552" i="2"/>
  <c r="AL552" i="2"/>
  <c r="AT551" i="2"/>
  <c r="AS551" i="2"/>
  <c r="AN551" i="2" s="1"/>
  <c r="AM551" i="2"/>
  <c r="AL551" i="2"/>
  <c r="AT550" i="2"/>
  <c r="AS550" i="2"/>
  <c r="AN550" i="2" s="1"/>
  <c r="AM550" i="2"/>
  <c r="AL550" i="2"/>
  <c r="AT549" i="2"/>
  <c r="AS549" i="2"/>
  <c r="AN549" i="2" s="1"/>
  <c r="AM549" i="2"/>
  <c r="AL549" i="2"/>
  <c r="AT548" i="2"/>
  <c r="AS548" i="2"/>
  <c r="AN548" i="2" s="1"/>
  <c r="AM548" i="2"/>
  <c r="AL548" i="2"/>
  <c r="AT547" i="2"/>
  <c r="AS547" i="2"/>
  <c r="AN547" i="2" s="1"/>
  <c r="AM547" i="2"/>
  <c r="AL547" i="2"/>
  <c r="AT546" i="2"/>
  <c r="AS546" i="2"/>
  <c r="AN546" i="2" s="1"/>
  <c r="AM546" i="2"/>
  <c r="AL546" i="2"/>
  <c r="AT545" i="2"/>
  <c r="AS545" i="2"/>
  <c r="AN545" i="2" s="1"/>
  <c r="AM545" i="2"/>
  <c r="AL545" i="2"/>
  <c r="AT544" i="2"/>
  <c r="AS544" i="2"/>
  <c r="AN544" i="2" s="1"/>
  <c r="AM544" i="2"/>
  <c r="AL544" i="2"/>
  <c r="AT543" i="2"/>
  <c r="AS543" i="2"/>
  <c r="AN543" i="2" s="1"/>
  <c r="AM543" i="2"/>
  <c r="AL543" i="2"/>
  <c r="AT542" i="2"/>
  <c r="AS542" i="2"/>
  <c r="AN542" i="2" s="1"/>
  <c r="AM542" i="2"/>
  <c r="AL542" i="2"/>
  <c r="AT541" i="2"/>
  <c r="AS541" i="2"/>
  <c r="AN541" i="2" s="1"/>
  <c r="AM541" i="2"/>
  <c r="AL541" i="2"/>
  <c r="AT540" i="2"/>
  <c r="AS540" i="2"/>
  <c r="AN540" i="2" s="1"/>
  <c r="AM540" i="2"/>
  <c r="AL540" i="2"/>
  <c r="AT539" i="2"/>
  <c r="AS539" i="2"/>
  <c r="AN539" i="2" s="1"/>
  <c r="AM539" i="2"/>
  <c r="AL539" i="2"/>
  <c r="AT538" i="2"/>
  <c r="AS538" i="2"/>
  <c r="AN538" i="2" s="1"/>
  <c r="AM538" i="2"/>
  <c r="AL538" i="2"/>
  <c r="AT537" i="2"/>
  <c r="AS537" i="2"/>
  <c r="AN537" i="2" s="1"/>
  <c r="AM537" i="2"/>
  <c r="AL537" i="2"/>
  <c r="AT536" i="2"/>
  <c r="AS536" i="2"/>
  <c r="AN536" i="2" s="1"/>
  <c r="AM536" i="2"/>
  <c r="AL536" i="2"/>
  <c r="AT535" i="2"/>
  <c r="AS535" i="2"/>
  <c r="AN535" i="2" s="1"/>
  <c r="AM535" i="2"/>
  <c r="AL535" i="2"/>
  <c r="AT534" i="2"/>
  <c r="AS534" i="2"/>
  <c r="AN534" i="2" s="1"/>
  <c r="AM534" i="2"/>
  <c r="AL534" i="2"/>
  <c r="AT533" i="2"/>
  <c r="AS533" i="2"/>
  <c r="AN533" i="2" s="1"/>
  <c r="AM533" i="2"/>
  <c r="AL533" i="2"/>
  <c r="AT532" i="2"/>
  <c r="AS532" i="2"/>
  <c r="AN532" i="2" s="1"/>
  <c r="AM532" i="2"/>
  <c r="AL532" i="2"/>
  <c r="AT531" i="2"/>
  <c r="AS531" i="2"/>
  <c r="AN531" i="2" s="1"/>
  <c r="AM531" i="2"/>
  <c r="AL531" i="2"/>
  <c r="AT530" i="2"/>
  <c r="AS530" i="2"/>
  <c r="AN530" i="2" s="1"/>
  <c r="AM530" i="2"/>
  <c r="AL530" i="2"/>
  <c r="AT529" i="2"/>
  <c r="AS529" i="2"/>
  <c r="AN529" i="2" s="1"/>
  <c r="AM529" i="2"/>
  <c r="AL529" i="2"/>
  <c r="AT528" i="2"/>
  <c r="AS528" i="2"/>
  <c r="AN528" i="2" s="1"/>
  <c r="AM528" i="2"/>
  <c r="AL528" i="2"/>
  <c r="AT527" i="2"/>
  <c r="AS527" i="2"/>
  <c r="AN527" i="2" s="1"/>
  <c r="AM527" i="2"/>
  <c r="AL527" i="2"/>
  <c r="AT526" i="2"/>
  <c r="AS526" i="2"/>
  <c r="AN526" i="2" s="1"/>
  <c r="AM526" i="2"/>
  <c r="AL526" i="2"/>
  <c r="AT525" i="2"/>
  <c r="AS525" i="2"/>
  <c r="AN525" i="2" s="1"/>
  <c r="AM525" i="2"/>
  <c r="AL525" i="2"/>
  <c r="AT524" i="2"/>
  <c r="AS524" i="2"/>
  <c r="AN524" i="2" s="1"/>
  <c r="AM524" i="2"/>
  <c r="AL524" i="2"/>
  <c r="AT523" i="2"/>
  <c r="AS523" i="2"/>
  <c r="AN523" i="2" s="1"/>
  <c r="AM523" i="2"/>
  <c r="AL523" i="2"/>
  <c r="AT522" i="2"/>
  <c r="AS522" i="2"/>
  <c r="AN522" i="2" s="1"/>
  <c r="AM522" i="2"/>
  <c r="AL522" i="2"/>
  <c r="AT521" i="2"/>
  <c r="AS521" i="2"/>
  <c r="AN521" i="2" s="1"/>
  <c r="AM521" i="2"/>
  <c r="AL521" i="2"/>
  <c r="AT520" i="2"/>
  <c r="AS520" i="2"/>
  <c r="AN520" i="2" s="1"/>
  <c r="AM520" i="2"/>
  <c r="AL520" i="2"/>
  <c r="AT519" i="2"/>
  <c r="AS519" i="2"/>
  <c r="AN519" i="2" s="1"/>
  <c r="AM519" i="2"/>
  <c r="AL519" i="2"/>
  <c r="AT518" i="2"/>
  <c r="AS518" i="2"/>
  <c r="AN518" i="2" s="1"/>
  <c r="AM518" i="2"/>
  <c r="AL518" i="2"/>
  <c r="AT517" i="2"/>
  <c r="AS517" i="2"/>
  <c r="AN517" i="2" s="1"/>
  <c r="AM517" i="2"/>
  <c r="AL517" i="2"/>
  <c r="AT516" i="2"/>
  <c r="AS516" i="2"/>
  <c r="AN516" i="2" s="1"/>
  <c r="AM516" i="2"/>
  <c r="AL516" i="2"/>
  <c r="AT515" i="2"/>
  <c r="AS515" i="2"/>
  <c r="AN515" i="2" s="1"/>
  <c r="AM515" i="2"/>
  <c r="AL515" i="2"/>
  <c r="AT514" i="2"/>
  <c r="AS514" i="2"/>
  <c r="AN514" i="2" s="1"/>
  <c r="AM514" i="2"/>
  <c r="AL514" i="2"/>
  <c r="AT513" i="2"/>
  <c r="AS513" i="2"/>
  <c r="AN513" i="2" s="1"/>
  <c r="AM513" i="2"/>
  <c r="AL513" i="2"/>
  <c r="AT512" i="2"/>
  <c r="AS512" i="2"/>
  <c r="AN512" i="2" s="1"/>
  <c r="AM512" i="2"/>
  <c r="AL512" i="2"/>
  <c r="AT511" i="2"/>
  <c r="AS511" i="2"/>
  <c r="AN511" i="2" s="1"/>
  <c r="AM511" i="2"/>
  <c r="AL511" i="2"/>
  <c r="AT510" i="2"/>
  <c r="AS510" i="2"/>
  <c r="AN510" i="2" s="1"/>
  <c r="AM510" i="2"/>
  <c r="AL510" i="2"/>
  <c r="AT509" i="2"/>
  <c r="AS509" i="2"/>
  <c r="AN509" i="2" s="1"/>
  <c r="AM509" i="2"/>
  <c r="AL509" i="2"/>
  <c r="AT508" i="2"/>
  <c r="AS508" i="2"/>
  <c r="AN508" i="2" s="1"/>
  <c r="AM508" i="2"/>
  <c r="AL508" i="2"/>
  <c r="AT507" i="2"/>
  <c r="AS507" i="2"/>
  <c r="AN507" i="2" s="1"/>
  <c r="AM507" i="2"/>
  <c r="AL507" i="2"/>
  <c r="AT506" i="2"/>
  <c r="AS506" i="2"/>
  <c r="AN506" i="2" s="1"/>
  <c r="AM506" i="2"/>
  <c r="AL506" i="2"/>
  <c r="AT505" i="2"/>
  <c r="AS505" i="2"/>
  <c r="AN505" i="2" s="1"/>
  <c r="AM505" i="2"/>
  <c r="AL505" i="2"/>
  <c r="AT504" i="2"/>
  <c r="AS504" i="2"/>
  <c r="AN504" i="2" s="1"/>
  <c r="AM504" i="2"/>
  <c r="AL504" i="2"/>
  <c r="AT503" i="2"/>
  <c r="AS503" i="2"/>
  <c r="AN503" i="2" s="1"/>
  <c r="AM503" i="2"/>
  <c r="AL503" i="2"/>
  <c r="AT502" i="2"/>
  <c r="AS502" i="2"/>
  <c r="AN502" i="2" s="1"/>
  <c r="AM502" i="2"/>
  <c r="AL502" i="2"/>
  <c r="AT501" i="2"/>
  <c r="AS501" i="2"/>
  <c r="AN501" i="2" s="1"/>
  <c r="AM501" i="2"/>
  <c r="AL501" i="2"/>
  <c r="AT500" i="2"/>
  <c r="AS500" i="2"/>
  <c r="AN500" i="2" s="1"/>
  <c r="AM500" i="2"/>
  <c r="AL500" i="2"/>
  <c r="AT499" i="2"/>
  <c r="AS499" i="2"/>
  <c r="AN499" i="2" s="1"/>
  <c r="AM499" i="2"/>
  <c r="AL499" i="2"/>
  <c r="AT498" i="2"/>
  <c r="AS498" i="2"/>
  <c r="AN498" i="2" s="1"/>
  <c r="AM498" i="2"/>
  <c r="AL498" i="2"/>
  <c r="AT497" i="2"/>
  <c r="AS497" i="2"/>
  <c r="AN497" i="2" s="1"/>
  <c r="AM497" i="2"/>
  <c r="AL497" i="2"/>
  <c r="AT496" i="2"/>
  <c r="AS496" i="2"/>
  <c r="AN496" i="2" s="1"/>
  <c r="AM496" i="2"/>
  <c r="AL496" i="2"/>
  <c r="AT495" i="2"/>
  <c r="AS495" i="2"/>
  <c r="AN495" i="2" s="1"/>
  <c r="AM495" i="2"/>
  <c r="AL495" i="2"/>
  <c r="AT494" i="2"/>
  <c r="AS494" i="2"/>
  <c r="AN494" i="2" s="1"/>
  <c r="AM494" i="2"/>
  <c r="AL494" i="2"/>
  <c r="AT493" i="2"/>
  <c r="AS493" i="2"/>
  <c r="AN493" i="2" s="1"/>
  <c r="AM493" i="2"/>
  <c r="AL493" i="2"/>
  <c r="AT492" i="2"/>
  <c r="AS492" i="2"/>
  <c r="AN492" i="2" s="1"/>
  <c r="AM492" i="2"/>
  <c r="AL492" i="2"/>
  <c r="AT491" i="2"/>
  <c r="AS491" i="2"/>
  <c r="AN491" i="2" s="1"/>
  <c r="AM491" i="2"/>
  <c r="AL491" i="2"/>
  <c r="AT490" i="2"/>
  <c r="AS490" i="2"/>
  <c r="AN490" i="2" s="1"/>
  <c r="AM490" i="2"/>
  <c r="AL490" i="2"/>
  <c r="AT489" i="2"/>
  <c r="AS489" i="2"/>
  <c r="AN489" i="2" s="1"/>
  <c r="AM489" i="2"/>
  <c r="AL489" i="2"/>
  <c r="AT488" i="2"/>
  <c r="AS488" i="2"/>
  <c r="AN488" i="2" s="1"/>
  <c r="AM488" i="2"/>
  <c r="AL488" i="2"/>
  <c r="AT487" i="2"/>
  <c r="AS487" i="2"/>
  <c r="AN487" i="2" s="1"/>
  <c r="AM487" i="2"/>
  <c r="AL487" i="2"/>
  <c r="AT486" i="2"/>
  <c r="AS486" i="2"/>
  <c r="AN486" i="2" s="1"/>
  <c r="AM486" i="2"/>
  <c r="AL486" i="2"/>
  <c r="AT485" i="2"/>
  <c r="AS485" i="2"/>
  <c r="AN485" i="2" s="1"/>
  <c r="AM485" i="2"/>
  <c r="AL485" i="2"/>
  <c r="AT484" i="2"/>
  <c r="AS484" i="2"/>
  <c r="AN484" i="2" s="1"/>
  <c r="AM484" i="2"/>
  <c r="AL484" i="2"/>
  <c r="AT483" i="2"/>
  <c r="AS483" i="2"/>
  <c r="AN483" i="2" s="1"/>
  <c r="AM483" i="2"/>
  <c r="AL483" i="2"/>
  <c r="AT482" i="2"/>
  <c r="AS482" i="2"/>
  <c r="AN482" i="2" s="1"/>
  <c r="AM482" i="2"/>
  <c r="AL482" i="2"/>
  <c r="AT481" i="2"/>
  <c r="AS481" i="2"/>
  <c r="AN481" i="2" s="1"/>
  <c r="AM481" i="2"/>
  <c r="AL481" i="2"/>
  <c r="AT480" i="2"/>
  <c r="AS480" i="2"/>
  <c r="AN480" i="2" s="1"/>
  <c r="AM480" i="2"/>
  <c r="AL480" i="2"/>
  <c r="AT479" i="2"/>
  <c r="AS479" i="2"/>
  <c r="AN479" i="2" s="1"/>
  <c r="AM479" i="2"/>
  <c r="AL479" i="2"/>
  <c r="AT478" i="2"/>
  <c r="AS478" i="2"/>
  <c r="AN478" i="2" s="1"/>
  <c r="AM478" i="2"/>
  <c r="AL478" i="2"/>
  <c r="AT477" i="2"/>
  <c r="AS477" i="2"/>
  <c r="AN477" i="2" s="1"/>
  <c r="AM477" i="2"/>
  <c r="AL477" i="2"/>
  <c r="AT476" i="2"/>
  <c r="AS476" i="2"/>
  <c r="AN476" i="2" s="1"/>
  <c r="AM476" i="2"/>
  <c r="AL476" i="2"/>
  <c r="AT475" i="2"/>
  <c r="AS475" i="2"/>
  <c r="AN475" i="2" s="1"/>
  <c r="AM475" i="2"/>
  <c r="AL475" i="2"/>
  <c r="AT474" i="2"/>
  <c r="AS474" i="2"/>
  <c r="AN474" i="2" s="1"/>
  <c r="AM474" i="2"/>
  <c r="AL474" i="2"/>
  <c r="AT473" i="2"/>
  <c r="AS473" i="2"/>
  <c r="AN473" i="2" s="1"/>
  <c r="AM473" i="2"/>
  <c r="AL473" i="2"/>
  <c r="AT472" i="2"/>
  <c r="AS472" i="2"/>
  <c r="AN472" i="2" s="1"/>
  <c r="AM472" i="2"/>
  <c r="AL472" i="2"/>
  <c r="AT471" i="2"/>
  <c r="AS471" i="2"/>
  <c r="AN471" i="2" s="1"/>
  <c r="AM471" i="2"/>
  <c r="AL471" i="2"/>
  <c r="AT470" i="2"/>
  <c r="AS470" i="2"/>
  <c r="AN470" i="2" s="1"/>
  <c r="AM470" i="2"/>
  <c r="AL470" i="2"/>
  <c r="AT469" i="2"/>
  <c r="AS469" i="2"/>
  <c r="AN469" i="2" s="1"/>
  <c r="AM469" i="2"/>
  <c r="AL469" i="2"/>
  <c r="AT468" i="2"/>
  <c r="AS468" i="2"/>
  <c r="AN468" i="2" s="1"/>
  <c r="AM468" i="2"/>
  <c r="AL468" i="2"/>
  <c r="AT467" i="2"/>
  <c r="AS467" i="2"/>
  <c r="AN467" i="2" s="1"/>
  <c r="AM467" i="2"/>
  <c r="AL467" i="2"/>
  <c r="AT466" i="2"/>
  <c r="AS466" i="2"/>
  <c r="AN466" i="2" s="1"/>
  <c r="AM466" i="2"/>
  <c r="AL466" i="2"/>
  <c r="AT465" i="2"/>
  <c r="AS465" i="2"/>
  <c r="AN465" i="2" s="1"/>
  <c r="AM465" i="2"/>
  <c r="AL465" i="2"/>
  <c r="AT464" i="2"/>
  <c r="AS464" i="2"/>
  <c r="AN464" i="2" s="1"/>
  <c r="AM464" i="2"/>
  <c r="AL464" i="2"/>
  <c r="AT463" i="2"/>
  <c r="AS463" i="2"/>
  <c r="AN463" i="2" s="1"/>
  <c r="AM463" i="2"/>
  <c r="AL463" i="2"/>
  <c r="AT462" i="2"/>
  <c r="AS462" i="2"/>
  <c r="AN462" i="2" s="1"/>
  <c r="AM462" i="2"/>
  <c r="AL462" i="2"/>
  <c r="AT461" i="2"/>
  <c r="AS461" i="2"/>
  <c r="AN461" i="2" s="1"/>
  <c r="AM461" i="2"/>
  <c r="AL461" i="2"/>
  <c r="AT460" i="2"/>
  <c r="AS460" i="2"/>
  <c r="AN460" i="2" s="1"/>
  <c r="AM460" i="2"/>
  <c r="AL460" i="2"/>
  <c r="AT459" i="2"/>
  <c r="AS459" i="2"/>
  <c r="AN459" i="2" s="1"/>
  <c r="AM459" i="2"/>
  <c r="AL459" i="2"/>
  <c r="AT458" i="2"/>
  <c r="AS458" i="2"/>
  <c r="AN458" i="2" s="1"/>
  <c r="AM458" i="2"/>
  <c r="AL458" i="2"/>
  <c r="AT457" i="2"/>
  <c r="AS457" i="2"/>
  <c r="AN457" i="2" s="1"/>
  <c r="AM457" i="2"/>
  <c r="AL457" i="2"/>
  <c r="AT456" i="2"/>
  <c r="AS456" i="2"/>
  <c r="AN456" i="2" s="1"/>
  <c r="AM456" i="2"/>
  <c r="AL456" i="2"/>
  <c r="AT455" i="2"/>
  <c r="AS455" i="2"/>
  <c r="AN455" i="2" s="1"/>
  <c r="AM455" i="2"/>
  <c r="AL455" i="2"/>
  <c r="AT454" i="2"/>
  <c r="AS454" i="2"/>
  <c r="AN454" i="2" s="1"/>
  <c r="AM454" i="2"/>
  <c r="AL454" i="2"/>
  <c r="AT453" i="2"/>
  <c r="AS453" i="2"/>
  <c r="AN453" i="2" s="1"/>
  <c r="AM453" i="2"/>
  <c r="AL453" i="2"/>
  <c r="AT452" i="2"/>
  <c r="AS452" i="2"/>
  <c r="AN452" i="2" s="1"/>
  <c r="AM452" i="2"/>
  <c r="AL452" i="2"/>
  <c r="AT451" i="2"/>
  <c r="AS451" i="2"/>
  <c r="AN451" i="2" s="1"/>
  <c r="AM451" i="2"/>
  <c r="AL451" i="2"/>
  <c r="AT450" i="2"/>
  <c r="AS450" i="2"/>
  <c r="AN450" i="2" s="1"/>
  <c r="AM450" i="2"/>
  <c r="AL450" i="2"/>
  <c r="AT449" i="2"/>
  <c r="AS449" i="2"/>
  <c r="AN449" i="2" s="1"/>
  <c r="AM449" i="2"/>
  <c r="AL449" i="2"/>
  <c r="AT448" i="2"/>
  <c r="AS448" i="2"/>
  <c r="AN448" i="2" s="1"/>
  <c r="AM448" i="2"/>
  <c r="AL448" i="2"/>
  <c r="AT447" i="2"/>
  <c r="AS447" i="2"/>
  <c r="AN447" i="2" s="1"/>
  <c r="AM447" i="2"/>
  <c r="AL447" i="2"/>
  <c r="AT446" i="2"/>
  <c r="AS446" i="2"/>
  <c r="AN446" i="2" s="1"/>
  <c r="AM446" i="2"/>
  <c r="AL446" i="2"/>
  <c r="AT445" i="2"/>
  <c r="AS445" i="2"/>
  <c r="AN445" i="2" s="1"/>
  <c r="AM445" i="2"/>
  <c r="AL445" i="2"/>
  <c r="AT444" i="2"/>
  <c r="AS444" i="2"/>
  <c r="AN444" i="2" s="1"/>
  <c r="AM444" i="2"/>
  <c r="AL444" i="2"/>
  <c r="AT443" i="2"/>
  <c r="AS443" i="2"/>
  <c r="AN443" i="2" s="1"/>
  <c r="AM443" i="2"/>
  <c r="AL443" i="2"/>
  <c r="AT442" i="2"/>
  <c r="AS442" i="2"/>
  <c r="AN442" i="2" s="1"/>
  <c r="AM442" i="2"/>
  <c r="AL442" i="2"/>
  <c r="AT441" i="2"/>
  <c r="AS441" i="2"/>
  <c r="AN441" i="2" s="1"/>
  <c r="AM441" i="2"/>
  <c r="AL441" i="2"/>
  <c r="AT440" i="2"/>
  <c r="AS440" i="2"/>
  <c r="AN440" i="2" s="1"/>
  <c r="AM440" i="2"/>
  <c r="AL440" i="2"/>
  <c r="AT439" i="2"/>
  <c r="AS439" i="2"/>
  <c r="AN439" i="2" s="1"/>
  <c r="AM439" i="2"/>
  <c r="AL439" i="2"/>
  <c r="AT438" i="2"/>
  <c r="AS438" i="2"/>
  <c r="AN438" i="2" s="1"/>
  <c r="AM438" i="2"/>
  <c r="AL438" i="2"/>
  <c r="AT437" i="2"/>
  <c r="AS437" i="2"/>
  <c r="AN437" i="2" s="1"/>
  <c r="AM437" i="2"/>
  <c r="AL437" i="2"/>
  <c r="AT436" i="2"/>
  <c r="AS436" i="2"/>
  <c r="AN436" i="2" s="1"/>
  <c r="AM436" i="2"/>
  <c r="AL436" i="2"/>
  <c r="AT435" i="2"/>
  <c r="AS435" i="2"/>
  <c r="AN435" i="2" s="1"/>
  <c r="AM435" i="2"/>
  <c r="AL435" i="2"/>
  <c r="AT434" i="2"/>
  <c r="AS434" i="2"/>
  <c r="AN434" i="2" s="1"/>
  <c r="AM434" i="2"/>
  <c r="AL434" i="2"/>
  <c r="AT433" i="2"/>
  <c r="AS433" i="2"/>
  <c r="AN433" i="2" s="1"/>
  <c r="AM433" i="2"/>
  <c r="AL433" i="2"/>
  <c r="AT432" i="2"/>
  <c r="AS432" i="2"/>
  <c r="AN432" i="2" s="1"/>
  <c r="AM432" i="2"/>
  <c r="AL432" i="2"/>
  <c r="AT431" i="2"/>
  <c r="AS431" i="2"/>
  <c r="AN431" i="2" s="1"/>
  <c r="AM431" i="2"/>
  <c r="AL431" i="2"/>
  <c r="AT430" i="2"/>
  <c r="AS430" i="2"/>
  <c r="AN430" i="2" s="1"/>
  <c r="AM430" i="2"/>
  <c r="AL430" i="2"/>
  <c r="AT429" i="2"/>
  <c r="AS429" i="2"/>
  <c r="AN429" i="2" s="1"/>
  <c r="AM429" i="2"/>
  <c r="AL429" i="2"/>
  <c r="AT428" i="2"/>
  <c r="AS428" i="2"/>
  <c r="AN428" i="2" s="1"/>
  <c r="AM428" i="2"/>
  <c r="AL428" i="2"/>
  <c r="AT427" i="2"/>
  <c r="AS427" i="2"/>
  <c r="AN427" i="2" s="1"/>
  <c r="AM427" i="2"/>
  <c r="AL427" i="2"/>
  <c r="AT426" i="2"/>
  <c r="AS426" i="2"/>
  <c r="AN426" i="2" s="1"/>
  <c r="AM426" i="2"/>
  <c r="AL426" i="2"/>
  <c r="AT425" i="2"/>
  <c r="AS425" i="2"/>
  <c r="AN425" i="2" s="1"/>
  <c r="AM425" i="2"/>
  <c r="AL425" i="2"/>
  <c r="AT424" i="2"/>
  <c r="AS424" i="2"/>
  <c r="AN424" i="2" s="1"/>
  <c r="AM424" i="2"/>
  <c r="AL424" i="2"/>
  <c r="AT423" i="2"/>
  <c r="AS423" i="2"/>
  <c r="AN423" i="2" s="1"/>
  <c r="AM423" i="2"/>
  <c r="AL423" i="2"/>
  <c r="AT422" i="2"/>
  <c r="AS422" i="2"/>
  <c r="AN422" i="2" s="1"/>
  <c r="AM422" i="2"/>
  <c r="AL422" i="2"/>
  <c r="AT421" i="2"/>
  <c r="AS421" i="2"/>
  <c r="AN421" i="2" s="1"/>
  <c r="AM421" i="2"/>
  <c r="AL421" i="2"/>
  <c r="AT420" i="2"/>
  <c r="AS420" i="2"/>
  <c r="AN420" i="2" s="1"/>
  <c r="AM420" i="2"/>
  <c r="AL420" i="2"/>
  <c r="AT419" i="2"/>
  <c r="AS419" i="2"/>
  <c r="AN419" i="2" s="1"/>
  <c r="AM419" i="2"/>
  <c r="AL419" i="2"/>
  <c r="AT418" i="2"/>
  <c r="AS418" i="2"/>
  <c r="AN418" i="2" s="1"/>
  <c r="AM418" i="2"/>
  <c r="AL418" i="2"/>
  <c r="AT417" i="2"/>
  <c r="AS417" i="2"/>
  <c r="AN417" i="2" s="1"/>
  <c r="AM417" i="2"/>
  <c r="AL417" i="2"/>
  <c r="AT416" i="2"/>
  <c r="AS416" i="2"/>
  <c r="AN416" i="2" s="1"/>
  <c r="AM416" i="2"/>
  <c r="AL416" i="2"/>
  <c r="AT415" i="2"/>
  <c r="AS415" i="2"/>
  <c r="AN415" i="2" s="1"/>
  <c r="AM415" i="2"/>
  <c r="AL415" i="2"/>
  <c r="AT414" i="2"/>
  <c r="AS414" i="2"/>
  <c r="AN414" i="2" s="1"/>
  <c r="AM414" i="2"/>
  <c r="AL414" i="2"/>
  <c r="AT413" i="2"/>
  <c r="AS413" i="2"/>
  <c r="AN413" i="2" s="1"/>
  <c r="AM413" i="2"/>
  <c r="AL413" i="2"/>
  <c r="AT412" i="2"/>
  <c r="AS412" i="2"/>
  <c r="AN412" i="2" s="1"/>
  <c r="AM412" i="2"/>
  <c r="AL412" i="2"/>
  <c r="AT411" i="2"/>
  <c r="AS411" i="2"/>
  <c r="AN411" i="2" s="1"/>
  <c r="AM411" i="2"/>
  <c r="AL411" i="2"/>
  <c r="AT410" i="2"/>
  <c r="AS410" i="2"/>
  <c r="AN410" i="2" s="1"/>
  <c r="AM410" i="2"/>
  <c r="AL410" i="2"/>
  <c r="AT409" i="2"/>
  <c r="AS409" i="2"/>
  <c r="AN409" i="2" s="1"/>
  <c r="AM409" i="2"/>
  <c r="AL409" i="2"/>
  <c r="AT408" i="2"/>
  <c r="AS408" i="2"/>
  <c r="AN408" i="2" s="1"/>
  <c r="AM408" i="2"/>
  <c r="AL408" i="2"/>
  <c r="AT407" i="2"/>
  <c r="AS407" i="2"/>
  <c r="AN407" i="2" s="1"/>
  <c r="AM407" i="2"/>
  <c r="AL407" i="2"/>
  <c r="AT406" i="2"/>
  <c r="AS406" i="2"/>
  <c r="AN406" i="2" s="1"/>
  <c r="AM406" i="2"/>
  <c r="AL406" i="2"/>
  <c r="AT405" i="2"/>
  <c r="AS405" i="2"/>
  <c r="AN405" i="2" s="1"/>
  <c r="AM405" i="2"/>
  <c r="AL405" i="2"/>
  <c r="AT404" i="2"/>
  <c r="AS404" i="2"/>
  <c r="AN404" i="2" s="1"/>
  <c r="AM404" i="2"/>
  <c r="AL404" i="2"/>
  <c r="AT403" i="2"/>
  <c r="AS403" i="2"/>
  <c r="AN403" i="2" s="1"/>
  <c r="AM403" i="2"/>
  <c r="AL403" i="2"/>
  <c r="AT402" i="2"/>
  <c r="AS402" i="2"/>
  <c r="AN402" i="2" s="1"/>
  <c r="AM402" i="2"/>
  <c r="AL402" i="2"/>
  <c r="AT401" i="2"/>
  <c r="AS401" i="2"/>
  <c r="AN401" i="2" s="1"/>
  <c r="AM401" i="2"/>
  <c r="AL401" i="2"/>
  <c r="AT400" i="2"/>
  <c r="AS400" i="2"/>
  <c r="AN400" i="2" s="1"/>
  <c r="AM400" i="2"/>
  <c r="AL400" i="2"/>
  <c r="AT399" i="2"/>
  <c r="AS399" i="2"/>
  <c r="AN399" i="2" s="1"/>
  <c r="AM399" i="2"/>
  <c r="AL399" i="2"/>
  <c r="AT398" i="2"/>
  <c r="AS398" i="2"/>
  <c r="AN398" i="2" s="1"/>
  <c r="AM398" i="2"/>
  <c r="AL398" i="2"/>
  <c r="AT397" i="2"/>
  <c r="AS397" i="2"/>
  <c r="AN397" i="2" s="1"/>
  <c r="AM397" i="2"/>
  <c r="AL397" i="2"/>
  <c r="AT396" i="2"/>
  <c r="AS396" i="2"/>
  <c r="AN396" i="2" s="1"/>
  <c r="AM396" i="2"/>
  <c r="AL396" i="2"/>
  <c r="AT395" i="2"/>
  <c r="AS395" i="2"/>
  <c r="AN395" i="2" s="1"/>
  <c r="AM395" i="2"/>
  <c r="AL395" i="2"/>
  <c r="AT394" i="2"/>
  <c r="AS394" i="2"/>
  <c r="AN394" i="2" s="1"/>
  <c r="AM394" i="2"/>
  <c r="AL394" i="2"/>
  <c r="AT393" i="2"/>
  <c r="AS393" i="2"/>
  <c r="AN393" i="2" s="1"/>
  <c r="AM393" i="2"/>
  <c r="AL393" i="2"/>
  <c r="AT392" i="2"/>
  <c r="AS392" i="2"/>
  <c r="AN392" i="2" s="1"/>
  <c r="AM392" i="2"/>
  <c r="AL392" i="2"/>
  <c r="AT391" i="2"/>
  <c r="AS391" i="2"/>
  <c r="AN391" i="2" s="1"/>
  <c r="AM391" i="2"/>
  <c r="AL391" i="2"/>
  <c r="AT390" i="2"/>
  <c r="AS390" i="2"/>
  <c r="AN390" i="2" s="1"/>
  <c r="AM390" i="2"/>
  <c r="AL390" i="2"/>
  <c r="AT389" i="2"/>
  <c r="AS389" i="2"/>
  <c r="AN389" i="2" s="1"/>
  <c r="AM389" i="2"/>
  <c r="AL389" i="2"/>
  <c r="AT388" i="2"/>
  <c r="AS388" i="2"/>
  <c r="AN388" i="2" s="1"/>
  <c r="AM388" i="2"/>
  <c r="AL388" i="2"/>
  <c r="AT387" i="2"/>
  <c r="AS387" i="2"/>
  <c r="AN387" i="2" s="1"/>
  <c r="AM387" i="2"/>
  <c r="AL387" i="2"/>
  <c r="AT386" i="2"/>
  <c r="AS386" i="2"/>
  <c r="AN386" i="2" s="1"/>
  <c r="AM386" i="2"/>
  <c r="AL386" i="2"/>
  <c r="AT385" i="2"/>
  <c r="AS385" i="2"/>
  <c r="AN385" i="2" s="1"/>
  <c r="AM385" i="2"/>
  <c r="AL385" i="2"/>
  <c r="AT384" i="2"/>
  <c r="AS384" i="2"/>
  <c r="AN384" i="2" s="1"/>
  <c r="AM384" i="2"/>
  <c r="AL384" i="2"/>
  <c r="AT383" i="2"/>
  <c r="AS383" i="2"/>
  <c r="AN383" i="2" s="1"/>
  <c r="AM383" i="2"/>
  <c r="AL383" i="2"/>
  <c r="AT382" i="2"/>
  <c r="AS382" i="2"/>
  <c r="AN382" i="2" s="1"/>
  <c r="AM382" i="2"/>
  <c r="AL382" i="2"/>
  <c r="AT381" i="2"/>
  <c r="AS381" i="2"/>
  <c r="AN381" i="2" s="1"/>
  <c r="AM381" i="2"/>
  <c r="AL381" i="2"/>
  <c r="AT380" i="2"/>
  <c r="AS380" i="2"/>
  <c r="AN380" i="2" s="1"/>
  <c r="AM380" i="2"/>
  <c r="AL380" i="2"/>
  <c r="AT379" i="2"/>
  <c r="AS379" i="2"/>
  <c r="AN379" i="2" s="1"/>
  <c r="AM379" i="2"/>
  <c r="AL379" i="2"/>
  <c r="AT378" i="2"/>
  <c r="AS378" i="2"/>
  <c r="AN378" i="2" s="1"/>
  <c r="AM378" i="2"/>
  <c r="AL378" i="2"/>
  <c r="AT377" i="2"/>
  <c r="AS377" i="2"/>
  <c r="AN377" i="2" s="1"/>
  <c r="AM377" i="2"/>
  <c r="AL377" i="2"/>
  <c r="AT376" i="2"/>
  <c r="AS376" i="2"/>
  <c r="AN376" i="2" s="1"/>
  <c r="AM376" i="2"/>
  <c r="AL376" i="2"/>
  <c r="AT375" i="2"/>
  <c r="AS375" i="2"/>
  <c r="AN375" i="2" s="1"/>
  <c r="AM375" i="2"/>
  <c r="AL375" i="2"/>
  <c r="AT374" i="2"/>
  <c r="AS374" i="2"/>
  <c r="AN374" i="2" s="1"/>
  <c r="AM374" i="2"/>
  <c r="AL374" i="2"/>
  <c r="AT373" i="2"/>
  <c r="AS373" i="2"/>
  <c r="AN373" i="2" s="1"/>
  <c r="AM373" i="2"/>
  <c r="AL373" i="2"/>
  <c r="AT372" i="2"/>
  <c r="AS372" i="2"/>
  <c r="AN372" i="2" s="1"/>
  <c r="AM372" i="2"/>
  <c r="AL372" i="2"/>
  <c r="AT371" i="2"/>
  <c r="AS371" i="2"/>
  <c r="AN371" i="2" s="1"/>
  <c r="AM371" i="2"/>
  <c r="AL371" i="2"/>
  <c r="AT370" i="2"/>
  <c r="AS370" i="2"/>
  <c r="AN370" i="2" s="1"/>
  <c r="AM370" i="2"/>
  <c r="AL370" i="2"/>
  <c r="AT369" i="2"/>
  <c r="AS369" i="2"/>
  <c r="AN369" i="2" s="1"/>
  <c r="AM369" i="2"/>
  <c r="AL369" i="2"/>
  <c r="AT368" i="2"/>
  <c r="AS368" i="2"/>
  <c r="AN368" i="2" s="1"/>
  <c r="AM368" i="2"/>
  <c r="AL368" i="2"/>
  <c r="AT367" i="2"/>
  <c r="AS367" i="2"/>
  <c r="AN367" i="2" s="1"/>
  <c r="AM367" i="2"/>
  <c r="AL367" i="2"/>
  <c r="AT366" i="2"/>
  <c r="AS366" i="2"/>
  <c r="AN366" i="2" s="1"/>
  <c r="AM366" i="2"/>
  <c r="AL366" i="2"/>
  <c r="AT365" i="2"/>
  <c r="AS365" i="2"/>
  <c r="AN365" i="2" s="1"/>
  <c r="AM365" i="2"/>
  <c r="AL365" i="2"/>
  <c r="AT364" i="2"/>
  <c r="AS364" i="2"/>
  <c r="AN364" i="2" s="1"/>
  <c r="AM364" i="2"/>
  <c r="AL364" i="2"/>
  <c r="AT363" i="2"/>
  <c r="AS363" i="2"/>
  <c r="AN363" i="2" s="1"/>
  <c r="AM363" i="2"/>
  <c r="AL363" i="2"/>
  <c r="AT362" i="2"/>
  <c r="AS362" i="2"/>
  <c r="AN362" i="2" s="1"/>
  <c r="AM362" i="2"/>
  <c r="AL362" i="2"/>
  <c r="AT361" i="2"/>
  <c r="AS361" i="2"/>
  <c r="AN361" i="2" s="1"/>
  <c r="AM361" i="2"/>
  <c r="AL361" i="2"/>
  <c r="AT360" i="2"/>
  <c r="AS360" i="2"/>
  <c r="AN360" i="2" s="1"/>
  <c r="AM360" i="2"/>
  <c r="AL360" i="2"/>
  <c r="AT359" i="2"/>
  <c r="AS359" i="2"/>
  <c r="AN359" i="2" s="1"/>
  <c r="AM359" i="2"/>
  <c r="AL359" i="2"/>
  <c r="AT358" i="2"/>
  <c r="AS358" i="2"/>
  <c r="AN358" i="2" s="1"/>
  <c r="AM358" i="2"/>
  <c r="AL358" i="2"/>
  <c r="AT357" i="2"/>
  <c r="AS357" i="2"/>
  <c r="AN357" i="2" s="1"/>
  <c r="AM357" i="2"/>
  <c r="AL357" i="2"/>
  <c r="AT356" i="2"/>
  <c r="AS356" i="2"/>
  <c r="AN356" i="2" s="1"/>
  <c r="AM356" i="2"/>
  <c r="AL356" i="2"/>
  <c r="AT355" i="2"/>
  <c r="AS355" i="2"/>
  <c r="AN355" i="2" s="1"/>
  <c r="AM355" i="2"/>
  <c r="AL355" i="2"/>
  <c r="AT354" i="2"/>
  <c r="AS354" i="2"/>
  <c r="AN354" i="2" s="1"/>
  <c r="AM354" i="2"/>
  <c r="AL354" i="2"/>
  <c r="AT353" i="2"/>
  <c r="AS353" i="2"/>
  <c r="AN353" i="2" s="1"/>
  <c r="AM353" i="2"/>
  <c r="AL353" i="2"/>
  <c r="AT352" i="2"/>
  <c r="AS352" i="2"/>
  <c r="AN352" i="2" s="1"/>
  <c r="AM352" i="2"/>
  <c r="AL352" i="2"/>
  <c r="AT351" i="2"/>
  <c r="AS351" i="2"/>
  <c r="AN351" i="2" s="1"/>
  <c r="AM351" i="2"/>
  <c r="AL351" i="2"/>
  <c r="AT350" i="2"/>
  <c r="AS350" i="2"/>
  <c r="AN350" i="2" s="1"/>
  <c r="AM350" i="2"/>
  <c r="AL350" i="2"/>
  <c r="AT349" i="2"/>
  <c r="AS349" i="2"/>
  <c r="AN349" i="2" s="1"/>
  <c r="AM349" i="2"/>
  <c r="AL349" i="2"/>
  <c r="AT348" i="2"/>
  <c r="AS348" i="2"/>
  <c r="AN348" i="2" s="1"/>
  <c r="AM348" i="2"/>
  <c r="AL348" i="2"/>
  <c r="AT347" i="2"/>
  <c r="AS347" i="2"/>
  <c r="AN347" i="2" s="1"/>
  <c r="AM347" i="2"/>
  <c r="AL347" i="2"/>
  <c r="AT346" i="2"/>
  <c r="AS346" i="2"/>
  <c r="AN346" i="2" s="1"/>
  <c r="AM346" i="2"/>
  <c r="AL346" i="2"/>
  <c r="AT345" i="2"/>
  <c r="AS345" i="2"/>
  <c r="AN345" i="2" s="1"/>
  <c r="AM345" i="2"/>
  <c r="AL345" i="2"/>
  <c r="AT344" i="2"/>
  <c r="AS344" i="2"/>
  <c r="AN344" i="2" s="1"/>
  <c r="AM344" i="2"/>
  <c r="AL344" i="2"/>
  <c r="AT343" i="2"/>
  <c r="AS343" i="2"/>
  <c r="AN343" i="2" s="1"/>
  <c r="AM343" i="2"/>
  <c r="AL343" i="2"/>
  <c r="AT342" i="2"/>
  <c r="AS342" i="2"/>
  <c r="AN342" i="2" s="1"/>
  <c r="AM342" i="2"/>
  <c r="AL342" i="2"/>
  <c r="AT341" i="2"/>
  <c r="AS341" i="2"/>
  <c r="AN341" i="2" s="1"/>
  <c r="AM341" i="2"/>
  <c r="AL341" i="2"/>
  <c r="AT340" i="2"/>
  <c r="AS340" i="2"/>
  <c r="AN340" i="2" s="1"/>
  <c r="AM340" i="2"/>
  <c r="AL340" i="2"/>
  <c r="AT339" i="2"/>
  <c r="AS339" i="2"/>
  <c r="AN339" i="2" s="1"/>
  <c r="AM339" i="2"/>
  <c r="AL339" i="2"/>
  <c r="AT338" i="2"/>
  <c r="AS338" i="2"/>
  <c r="AN338" i="2" s="1"/>
  <c r="AM338" i="2"/>
  <c r="AL338" i="2"/>
  <c r="AT337" i="2"/>
  <c r="AS337" i="2"/>
  <c r="AN337" i="2" s="1"/>
  <c r="AM337" i="2"/>
  <c r="AL337" i="2"/>
  <c r="AT336" i="2"/>
  <c r="AS336" i="2"/>
  <c r="AN336" i="2" s="1"/>
  <c r="AM336" i="2"/>
  <c r="AL336" i="2"/>
  <c r="AT335" i="2"/>
  <c r="AS335" i="2"/>
  <c r="AN335" i="2" s="1"/>
  <c r="AM335" i="2"/>
  <c r="AL335" i="2"/>
  <c r="AT334" i="2"/>
  <c r="AS334" i="2"/>
  <c r="AN334" i="2" s="1"/>
  <c r="AM334" i="2"/>
  <c r="AL334" i="2"/>
  <c r="AT333" i="2"/>
  <c r="AS333" i="2"/>
  <c r="AN333" i="2" s="1"/>
  <c r="AM333" i="2"/>
  <c r="AL333" i="2"/>
  <c r="AT332" i="2"/>
  <c r="AS332" i="2"/>
  <c r="AN332" i="2" s="1"/>
  <c r="AM332" i="2"/>
  <c r="AL332" i="2"/>
  <c r="AT331" i="2"/>
  <c r="AS331" i="2"/>
  <c r="AN331" i="2" s="1"/>
  <c r="AM331" i="2"/>
  <c r="AL331" i="2"/>
  <c r="AT330" i="2"/>
  <c r="AS330" i="2"/>
  <c r="AN330" i="2" s="1"/>
  <c r="AM330" i="2"/>
  <c r="AL330" i="2"/>
  <c r="AT329" i="2"/>
  <c r="AS329" i="2"/>
  <c r="AN329" i="2" s="1"/>
  <c r="AM329" i="2"/>
  <c r="AL329" i="2"/>
  <c r="AT328" i="2"/>
  <c r="AS328" i="2"/>
  <c r="AN328" i="2" s="1"/>
  <c r="AM328" i="2"/>
  <c r="AL328" i="2"/>
  <c r="AT327" i="2"/>
  <c r="AS327" i="2"/>
  <c r="AN327" i="2" s="1"/>
  <c r="AM327" i="2"/>
  <c r="AL327" i="2"/>
  <c r="AT326" i="2"/>
  <c r="AS326" i="2"/>
  <c r="AN326" i="2" s="1"/>
  <c r="AM326" i="2"/>
  <c r="AL326" i="2"/>
  <c r="AT325" i="2"/>
  <c r="AS325" i="2"/>
  <c r="AN325" i="2" s="1"/>
  <c r="AM325" i="2"/>
  <c r="AL325" i="2"/>
  <c r="AT324" i="2"/>
  <c r="AS324" i="2"/>
  <c r="AN324" i="2" s="1"/>
  <c r="AM324" i="2"/>
  <c r="AL324" i="2"/>
  <c r="AT323" i="2"/>
  <c r="AS323" i="2"/>
  <c r="AN323" i="2" s="1"/>
  <c r="AM323" i="2"/>
  <c r="AL323" i="2"/>
  <c r="AT322" i="2"/>
  <c r="AS322" i="2"/>
  <c r="AN322" i="2" s="1"/>
  <c r="AM322" i="2"/>
  <c r="AL322" i="2"/>
  <c r="AT321" i="2"/>
  <c r="AS321" i="2"/>
  <c r="AN321" i="2" s="1"/>
  <c r="AM321" i="2"/>
  <c r="AL321" i="2"/>
  <c r="AT320" i="2"/>
  <c r="AS320" i="2"/>
  <c r="AN320" i="2" s="1"/>
  <c r="AM320" i="2"/>
  <c r="AL320" i="2"/>
  <c r="AT319" i="2"/>
  <c r="AS319" i="2"/>
  <c r="AN319" i="2" s="1"/>
  <c r="AM319" i="2"/>
  <c r="AL319" i="2"/>
  <c r="AT318" i="2"/>
  <c r="AS318" i="2"/>
  <c r="AN318" i="2" s="1"/>
  <c r="AM318" i="2"/>
  <c r="AL318" i="2"/>
  <c r="AT317" i="2"/>
  <c r="AS317" i="2"/>
  <c r="AN317" i="2" s="1"/>
  <c r="AM317" i="2"/>
  <c r="AL317" i="2"/>
  <c r="AT316" i="2"/>
  <c r="AS316" i="2"/>
  <c r="AN316" i="2" s="1"/>
  <c r="AM316" i="2"/>
  <c r="AL316" i="2"/>
  <c r="AT315" i="2"/>
  <c r="AS315" i="2"/>
  <c r="AN315" i="2" s="1"/>
  <c r="AM315" i="2"/>
  <c r="AL315" i="2"/>
  <c r="AT314" i="2"/>
  <c r="AS314" i="2"/>
  <c r="AN314" i="2" s="1"/>
  <c r="AM314" i="2"/>
  <c r="AL314" i="2"/>
  <c r="AT313" i="2"/>
  <c r="AS313" i="2"/>
  <c r="AN313" i="2" s="1"/>
  <c r="AM313" i="2"/>
  <c r="AL313" i="2"/>
  <c r="AT312" i="2"/>
  <c r="AS312" i="2"/>
  <c r="AN312" i="2" s="1"/>
  <c r="AM312" i="2"/>
  <c r="AL312" i="2"/>
  <c r="AT311" i="2"/>
  <c r="AS311" i="2"/>
  <c r="AN311" i="2" s="1"/>
  <c r="AM311" i="2"/>
  <c r="AL311" i="2"/>
  <c r="AT310" i="2"/>
  <c r="AS310" i="2"/>
  <c r="AN310" i="2" s="1"/>
  <c r="AM310" i="2"/>
  <c r="AL310" i="2"/>
  <c r="AT309" i="2"/>
  <c r="AS309" i="2"/>
  <c r="AN309" i="2" s="1"/>
  <c r="AM309" i="2"/>
  <c r="AL309" i="2"/>
  <c r="AT308" i="2"/>
  <c r="AS308" i="2"/>
  <c r="AN308" i="2" s="1"/>
  <c r="AM308" i="2"/>
  <c r="AL308" i="2"/>
  <c r="AT307" i="2"/>
  <c r="AS307" i="2"/>
  <c r="AN307" i="2" s="1"/>
  <c r="AM307" i="2"/>
  <c r="AL307" i="2"/>
  <c r="AT306" i="2"/>
  <c r="AS306" i="2"/>
  <c r="AN306" i="2" s="1"/>
  <c r="AM306" i="2"/>
  <c r="AL306" i="2"/>
  <c r="AT305" i="2"/>
  <c r="AS305" i="2"/>
  <c r="AN305" i="2" s="1"/>
  <c r="AM305" i="2"/>
  <c r="AL305" i="2"/>
  <c r="AT304" i="2"/>
  <c r="AS304" i="2"/>
  <c r="AN304" i="2" s="1"/>
  <c r="AM304" i="2"/>
  <c r="AL304" i="2"/>
  <c r="AT303" i="2"/>
  <c r="AS303" i="2"/>
  <c r="AN303" i="2" s="1"/>
  <c r="AM303" i="2"/>
  <c r="AL303" i="2"/>
  <c r="AT302" i="2"/>
  <c r="AS302" i="2"/>
  <c r="AN302" i="2" s="1"/>
  <c r="AM302" i="2"/>
  <c r="AL302" i="2"/>
  <c r="AT301" i="2"/>
  <c r="AS301" i="2"/>
  <c r="AN301" i="2" s="1"/>
  <c r="AM301" i="2"/>
  <c r="AL301" i="2"/>
  <c r="AT300" i="2"/>
  <c r="AS300" i="2"/>
  <c r="AN300" i="2" s="1"/>
  <c r="AM300" i="2"/>
  <c r="AL300" i="2"/>
  <c r="AT299" i="2"/>
  <c r="AS299" i="2"/>
  <c r="AN299" i="2" s="1"/>
  <c r="AM299" i="2"/>
  <c r="AL299" i="2"/>
  <c r="AT298" i="2"/>
  <c r="AS298" i="2"/>
  <c r="AN298" i="2" s="1"/>
  <c r="AM298" i="2"/>
  <c r="AL298" i="2"/>
  <c r="AT297" i="2"/>
  <c r="AS297" i="2"/>
  <c r="AN297" i="2" s="1"/>
  <c r="AM297" i="2"/>
  <c r="AL297" i="2"/>
  <c r="AT296" i="2"/>
  <c r="AS296" i="2"/>
  <c r="AN296" i="2" s="1"/>
  <c r="AM296" i="2"/>
  <c r="AL296" i="2"/>
  <c r="AT295" i="2"/>
  <c r="AS295" i="2"/>
  <c r="AN295" i="2" s="1"/>
  <c r="AM295" i="2"/>
  <c r="AL295" i="2"/>
  <c r="AT294" i="2"/>
  <c r="AS294" i="2"/>
  <c r="AN294" i="2" s="1"/>
  <c r="AM294" i="2"/>
  <c r="AL294" i="2"/>
  <c r="AT293" i="2"/>
  <c r="AS293" i="2"/>
  <c r="AN293" i="2" s="1"/>
  <c r="AM293" i="2"/>
  <c r="AL293" i="2"/>
  <c r="AT292" i="2"/>
  <c r="AS292" i="2"/>
  <c r="AN292" i="2" s="1"/>
  <c r="AM292" i="2"/>
  <c r="AL292" i="2"/>
  <c r="AT291" i="2"/>
  <c r="AS291" i="2"/>
  <c r="AN291" i="2" s="1"/>
  <c r="AM291" i="2"/>
  <c r="AL291" i="2"/>
  <c r="AT290" i="2"/>
  <c r="AS290" i="2"/>
  <c r="AN290" i="2" s="1"/>
  <c r="AM290" i="2"/>
  <c r="AL290" i="2"/>
  <c r="AT289" i="2"/>
  <c r="AS289" i="2"/>
  <c r="AN289" i="2" s="1"/>
  <c r="AM289" i="2"/>
  <c r="AL289" i="2"/>
  <c r="AT288" i="2"/>
  <c r="AS288" i="2"/>
  <c r="AN288" i="2" s="1"/>
  <c r="AM288" i="2"/>
  <c r="AL288" i="2"/>
  <c r="AT287" i="2"/>
  <c r="AS287" i="2"/>
  <c r="AN287" i="2" s="1"/>
  <c r="AM287" i="2"/>
  <c r="AL287" i="2"/>
  <c r="AT286" i="2"/>
  <c r="AS286" i="2"/>
  <c r="AN286" i="2" s="1"/>
  <c r="AM286" i="2"/>
  <c r="AL286" i="2"/>
  <c r="AT285" i="2"/>
  <c r="AS285" i="2"/>
  <c r="AN285" i="2" s="1"/>
  <c r="AM285" i="2"/>
  <c r="AL285" i="2"/>
  <c r="AT284" i="2"/>
  <c r="AS284" i="2"/>
  <c r="AN284" i="2" s="1"/>
  <c r="AM284" i="2"/>
  <c r="AL284" i="2"/>
  <c r="AT283" i="2"/>
  <c r="AS283" i="2"/>
  <c r="AN283" i="2" s="1"/>
  <c r="AM283" i="2"/>
  <c r="AL283" i="2"/>
  <c r="AT282" i="2"/>
  <c r="AS282" i="2"/>
  <c r="AN282" i="2" s="1"/>
  <c r="AM282" i="2"/>
  <c r="AL282" i="2"/>
  <c r="AT281" i="2"/>
  <c r="AS281" i="2"/>
  <c r="AN281" i="2" s="1"/>
  <c r="AM281" i="2"/>
  <c r="AL281" i="2"/>
  <c r="AT280" i="2"/>
  <c r="AS280" i="2"/>
  <c r="AN280" i="2" s="1"/>
  <c r="AM280" i="2"/>
  <c r="AL280" i="2"/>
  <c r="AT279" i="2"/>
  <c r="AS279" i="2"/>
  <c r="AN279" i="2" s="1"/>
  <c r="AM279" i="2"/>
  <c r="AL279" i="2"/>
  <c r="AT278" i="2"/>
  <c r="AS278" i="2"/>
  <c r="AN278" i="2" s="1"/>
  <c r="AM278" i="2"/>
  <c r="AL278" i="2"/>
  <c r="AT277" i="2"/>
  <c r="AS277" i="2"/>
  <c r="AN277" i="2" s="1"/>
  <c r="AM277" i="2"/>
  <c r="AL277" i="2"/>
  <c r="AT276" i="2"/>
  <c r="AS276" i="2"/>
  <c r="AN276" i="2" s="1"/>
  <c r="AM276" i="2"/>
  <c r="AL276" i="2"/>
  <c r="AT275" i="2"/>
  <c r="AS275" i="2"/>
  <c r="AN275" i="2" s="1"/>
  <c r="AM275" i="2"/>
  <c r="AL275" i="2"/>
  <c r="AT274" i="2"/>
  <c r="AS274" i="2"/>
  <c r="AN274" i="2" s="1"/>
  <c r="AM274" i="2"/>
  <c r="AL274" i="2"/>
  <c r="AT273" i="2"/>
  <c r="AS273" i="2"/>
  <c r="AN273" i="2" s="1"/>
  <c r="AM273" i="2"/>
  <c r="AL273" i="2"/>
  <c r="AT272" i="2"/>
  <c r="AS272" i="2"/>
  <c r="AN272" i="2" s="1"/>
  <c r="AM272" i="2"/>
  <c r="AL272" i="2"/>
  <c r="AT271" i="2"/>
  <c r="AS271" i="2"/>
  <c r="AN271" i="2" s="1"/>
  <c r="AM271" i="2"/>
  <c r="AL271" i="2"/>
  <c r="AT270" i="2"/>
  <c r="AS270" i="2"/>
  <c r="AN270" i="2" s="1"/>
  <c r="AM270" i="2"/>
  <c r="AL270" i="2"/>
  <c r="AT269" i="2"/>
  <c r="AS269" i="2"/>
  <c r="AN269" i="2" s="1"/>
  <c r="AM269" i="2"/>
  <c r="AL269" i="2"/>
  <c r="AT268" i="2"/>
  <c r="AS268" i="2"/>
  <c r="AN268" i="2" s="1"/>
  <c r="AM268" i="2"/>
  <c r="AL268" i="2"/>
  <c r="AT267" i="2"/>
  <c r="AS267" i="2"/>
  <c r="AN267" i="2" s="1"/>
  <c r="AM267" i="2"/>
  <c r="AL267" i="2"/>
  <c r="AT266" i="2"/>
  <c r="AS266" i="2"/>
  <c r="AN266" i="2" s="1"/>
  <c r="AM266" i="2"/>
  <c r="AL266" i="2"/>
  <c r="AT265" i="2"/>
  <c r="AS265" i="2"/>
  <c r="AN265" i="2" s="1"/>
  <c r="AM265" i="2"/>
  <c r="AL265" i="2"/>
  <c r="AT264" i="2"/>
  <c r="AS264" i="2"/>
  <c r="AN264" i="2" s="1"/>
  <c r="AM264" i="2"/>
  <c r="AL264" i="2"/>
  <c r="AT263" i="2"/>
  <c r="AS263" i="2"/>
  <c r="AN263" i="2" s="1"/>
  <c r="AM263" i="2"/>
  <c r="AL263" i="2"/>
  <c r="AT262" i="2"/>
  <c r="AS262" i="2"/>
  <c r="AN262" i="2" s="1"/>
  <c r="AM262" i="2"/>
  <c r="AL262" i="2"/>
  <c r="AT261" i="2"/>
  <c r="AS261" i="2"/>
  <c r="AN261" i="2" s="1"/>
  <c r="AM261" i="2"/>
  <c r="AL261" i="2"/>
  <c r="AT260" i="2"/>
  <c r="AS260" i="2"/>
  <c r="AN260" i="2" s="1"/>
  <c r="AM260" i="2"/>
  <c r="AL260" i="2"/>
  <c r="AT259" i="2"/>
  <c r="AS259" i="2"/>
  <c r="AN259" i="2" s="1"/>
  <c r="AM259" i="2"/>
  <c r="AL259" i="2"/>
  <c r="AT258" i="2"/>
  <c r="AS258" i="2"/>
  <c r="AN258" i="2" s="1"/>
  <c r="AM258" i="2"/>
  <c r="AL258" i="2"/>
  <c r="AT257" i="2"/>
  <c r="AS257" i="2"/>
  <c r="AN257" i="2" s="1"/>
  <c r="AM257" i="2"/>
  <c r="AL257" i="2"/>
  <c r="AT256" i="2"/>
  <c r="AS256" i="2"/>
  <c r="AN256" i="2" s="1"/>
  <c r="AM256" i="2"/>
  <c r="AL256" i="2"/>
  <c r="AT255" i="2"/>
  <c r="AS255" i="2"/>
  <c r="AN255" i="2" s="1"/>
  <c r="AM255" i="2"/>
  <c r="AL255" i="2"/>
  <c r="AT254" i="2"/>
  <c r="AS254" i="2"/>
  <c r="AN254" i="2" s="1"/>
  <c r="AM254" i="2"/>
  <c r="AL254" i="2"/>
  <c r="AT253" i="2"/>
  <c r="AS253" i="2"/>
  <c r="AN253" i="2" s="1"/>
  <c r="AM253" i="2"/>
  <c r="AL253" i="2"/>
  <c r="AT252" i="2"/>
  <c r="AS252" i="2"/>
  <c r="AN252" i="2" s="1"/>
  <c r="AM252" i="2"/>
  <c r="AL252" i="2"/>
  <c r="AT251" i="2"/>
  <c r="AS251" i="2"/>
  <c r="AN251" i="2" s="1"/>
  <c r="AM251" i="2"/>
  <c r="AL251" i="2"/>
  <c r="AT250" i="2"/>
  <c r="AS250" i="2"/>
  <c r="AN250" i="2" s="1"/>
  <c r="AM250" i="2"/>
  <c r="AL250" i="2"/>
  <c r="AT249" i="2"/>
  <c r="AS249" i="2"/>
  <c r="AN249" i="2" s="1"/>
  <c r="AM249" i="2"/>
  <c r="AL249" i="2"/>
  <c r="AT248" i="2"/>
  <c r="AS248" i="2"/>
  <c r="AN248" i="2" s="1"/>
  <c r="AM248" i="2"/>
  <c r="AL248" i="2"/>
  <c r="AT247" i="2"/>
  <c r="AS247" i="2"/>
  <c r="AN247" i="2" s="1"/>
  <c r="AM247" i="2"/>
  <c r="AL247" i="2"/>
  <c r="AT246" i="2"/>
  <c r="AS246" i="2"/>
  <c r="AN246" i="2" s="1"/>
  <c r="AM246" i="2"/>
  <c r="AL246" i="2"/>
  <c r="AT245" i="2"/>
  <c r="AS245" i="2"/>
  <c r="AN245" i="2" s="1"/>
  <c r="AM245" i="2"/>
  <c r="AL245" i="2"/>
  <c r="AT244" i="2"/>
  <c r="AS244" i="2"/>
  <c r="AN244" i="2" s="1"/>
  <c r="AM244" i="2"/>
  <c r="AL244" i="2"/>
  <c r="AT243" i="2"/>
  <c r="AS243" i="2"/>
  <c r="AN243" i="2" s="1"/>
  <c r="AM243" i="2"/>
  <c r="AL243" i="2"/>
  <c r="AT242" i="2"/>
  <c r="AS242" i="2"/>
  <c r="AN242" i="2" s="1"/>
  <c r="AM242" i="2"/>
  <c r="AL242" i="2"/>
  <c r="AT241" i="2"/>
  <c r="AS241" i="2"/>
  <c r="AN241" i="2" s="1"/>
  <c r="AM241" i="2"/>
  <c r="AL241" i="2"/>
  <c r="AT240" i="2"/>
  <c r="AS240" i="2"/>
  <c r="AN240" i="2" s="1"/>
  <c r="AM240" i="2"/>
  <c r="AL240" i="2"/>
  <c r="AT239" i="2"/>
  <c r="AS239" i="2"/>
  <c r="AN239" i="2" s="1"/>
  <c r="AM239" i="2"/>
  <c r="AL239" i="2"/>
  <c r="AT238" i="2"/>
  <c r="AS238" i="2"/>
  <c r="AN238" i="2" s="1"/>
  <c r="AM238" i="2"/>
  <c r="AL238" i="2"/>
  <c r="AT237" i="2"/>
  <c r="AS237" i="2"/>
  <c r="AN237" i="2" s="1"/>
  <c r="AM237" i="2"/>
  <c r="AL237" i="2"/>
  <c r="AT236" i="2"/>
  <c r="AS236" i="2"/>
  <c r="AN236" i="2" s="1"/>
  <c r="AM236" i="2"/>
  <c r="AL236" i="2"/>
  <c r="AT235" i="2"/>
  <c r="AS235" i="2"/>
  <c r="AN235" i="2" s="1"/>
  <c r="AM235" i="2"/>
  <c r="AL235" i="2"/>
  <c r="AT234" i="2"/>
  <c r="AS234" i="2"/>
  <c r="AN234" i="2" s="1"/>
  <c r="AM234" i="2"/>
  <c r="AL234" i="2"/>
  <c r="AT233" i="2"/>
  <c r="AS233" i="2"/>
  <c r="AN233" i="2" s="1"/>
  <c r="AM233" i="2"/>
  <c r="AL233" i="2"/>
  <c r="AT232" i="2"/>
  <c r="AS232" i="2"/>
  <c r="AN232" i="2" s="1"/>
  <c r="AM232" i="2"/>
  <c r="AL232" i="2"/>
  <c r="AT231" i="2"/>
  <c r="AS231" i="2"/>
  <c r="AN231" i="2" s="1"/>
  <c r="AM231" i="2"/>
  <c r="AL231" i="2"/>
  <c r="AT230" i="2"/>
  <c r="AS230" i="2"/>
  <c r="AN230" i="2" s="1"/>
  <c r="AM230" i="2"/>
  <c r="AL230" i="2"/>
  <c r="AT229" i="2"/>
  <c r="AS229" i="2"/>
  <c r="AN229" i="2" s="1"/>
  <c r="AM229" i="2"/>
  <c r="AL229" i="2"/>
  <c r="AT228" i="2"/>
  <c r="AS228" i="2"/>
  <c r="AN228" i="2" s="1"/>
  <c r="AM228" i="2"/>
  <c r="AL228" i="2"/>
  <c r="AT227" i="2"/>
  <c r="AS227" i="2"/>
  <c r="AN227" i="2" s="1"/>
  <c r="AM227" i="2"/>
  <c r="AL227" i="2"/>
  <c r="AT226" i="2"/>
  <c r="AS226" i="2"/>
  <c r="AN226" i="2" s="1"/>
  <c r="AM226" i="2"/>
  <c r="AL226" i="2"/>
  <c r="AT225" i="2"/>
  <c r="AS225" i="2"/>
  <c r="AN225" i="2" s="1"/>
  <c r="AM225" i="2"/>
  <c r="AL225" i="2"/>
  <c r="AT224" i="2"/>
  <c r="AS224" i="2"/>
  <c r="AN224" i="2" s="1"/>
  <c r="AM224" i="2"/>
  <c r="AL224" i="2"/>
  <c r="AT223" i="2"/>
  <c r="AS223" i="2"/>
  <c r="AN223" i="2" s="1"/>
  <c r="AM223" i="2"/>
  <c r="AL223" i="2"/>
  <c r="AT222" i="2"/>
  <c r="AS222" i="2"/>
  <c r="AN222" i="2" s="1"/>
  <c r="AM222" i="2"/>
  <c r="AL222" i="2"/>
  <c r="AT221" i="2"/>
  <c r="AS221" i="2"/>
  <c r="AN221" i="2" s="1"/>
  <c r="AM221" i="2"/>
  <c r="AL221" i="2"/>
  <c r="AT220" i="2"/>
  <c r="AS220" i="2"/>
  <c r="AN220" i="2" s="1"/>
  <c r="AM220" i="2"/>
  <c r="AL220" i="2"/>
  <c r="AT219" i="2"/>
  <c r="AS219" i="2"/>
  <c r="AN219" i="2" s="1"/>
  <c r="AM219" i="2"/>
  <c r="AL219" i="2"/>
  <c r="AT218" i="2"/>
  <c r="AS218" i="2"/>
  <c r="AN218" i="2" s="1"/>
  <c r="AM218" i="2"/>
  <c r="AL218" i="2"/>
  <c r="AT217" i="2"/>
  <c r="AS217" i="2"/>
  <c r="AN217" i="2" s="1"/>
  <c r="AM217" i="2"/>
  <c r="AL217" i="2"/>
  <c r="AT216" i="2"/>
  <c r="AS216" i="2"/>
  <c r="AN216" i="2" s="1"/>
  <c r="AM216" i="2"/>
  <c r="AL216" i="2"/>
  <c r="AT215" i="2"/>
  <c r="AS215" i="2"/>
  <c r="AN215" i="2" s="1"/>
  <c r="AM215" i="2"/>
  <c r="AL215" i="2"/>
  <c r="AT214" i="2"/>
  <c r="AS214" i="2"/>
  <c r="AN214" i="2" s="1"/>
  <c r="AM214" i="2"/>
  <c r="AL214" i="2"/>
  <c r="AT213" i="2"/>
  <c r="AS213" i="2"/>
  <c r="AN213" i="2" s="1"/>
  <c r="AM213" i="2"/>
  <c r="AL213" i="2"/>
  <c r="AT212" i="2"/>
  <c r="AS212" i="2"/>
  <c r="AN212" i="2" s="1"/>
  <c r="AM212" i="2"/>
  <c r="AL212" i="2"/>
  <c r="AT211" i="2"/>
  <c r="AS211" i="2"/>
  <c r="AN211" i="2" s="1"/>
  <c r="AM211" i="2"/>
  <c r="AL211" i="2"/>
  <c r="AT210" i="2"/>
  <c r="AS210" i="2"/>
  <c r="AN210" i="2" s="1"/>
  <c r="AM210" i="2"/>
  <c r="AL210" i="2"/>
  <c r="AT209" i="2"/>
  <c r="AS209" i="2"/>
  <c r="AN209" i="2" s="1"/>
  <c r="AM209" i="2"/>
  <c r="AL209" i="2"/>
  <c r="AT208" i="2"/>
  <c r="AS208" i="2"/>
  <c r="AN208" i="2" s="1"/>
  <c r="AM208" i="2"/>
  <c r="AL208" i="2"/>
  <c r="AT207" i="2"/>
  <c r="AS207" i="2"/>
  <c r="AN207" i="2" s="1"/>
  <c r="AM207" i="2"/>
  <c r="AL207" i="2"/>
  <c r="AT206" i="2"/>
  <c r="AS206" i="2"/>
  <c r="AN206" i="2" s="1"/>
  <c r="AM206" i="2"/>
  <c r="AL206" i="2"/>
  <c r="AT205" i="2"/>
  <c r="AS205" i="2"/>
  <c r="AN205" i="2" s="1"/>
  <c r="AM205" i="2"/>
  <c r="AL205" i="2"/>
  <c r="AT204" i="2"/>
  <c r="AS204" i="2"/>
  <c r="AN204" i="2" s="1"/>
  <c r="AM204" i="2"/>
  <c r="AL204" i="2"/>
  <c r="AT203" i="2"/>
  <c r="AS203" i="2"/>
  <c r="AN203" i="2" s="1"/>
  <c r="AM203" i="2"/>
  <c r="AL203" i="2"/>
  <c r="AT202" i="2"/>
  <c r="AS202" i="2"/>
  <c r="AN202" i="2" s="1"/>
  <c r="AM202" i="2"/>
  <c r="AL202" i="2"/>
  <c r="AT201" i="2"/>
  <c r="AS201" i="2"/>
  <c r="AN201" i="2" s="1"/>
  <c r="AM201" i="2"/>
  <c r="AL201" i="2"/>
  <c r="AT200" i="2"/>
  <c r="AS200" i="2"/>
  <c r="AN200" i="2" s="1"/>
  <c r="AM200" i="2"/>
  <c r="AL200" i="2"/>
  <c r="AT199" i="2"/>
  <c r="AS199" i="2"/>
  <c r="AN199" i="2" s="1"/>
  <c r="AM199" i="2"/>
  <c r="AL199" i="2"/>
  <c r="AT198" i="2"/>
  <c r="AS198" i="2"/>
  <c r="AN198" i="2" s="1"/>
  <c r="AM198" i="2"/>
  <c r="AL198" i="2"/>
  <c r="AT197" i="2"/>
  <c r="AS197" i="2"/>
  <c r="AN197" i="2" s="1"/>
  <c r="AM197" i="2"/>
  <c r="AL197" i="2"/>
  <c r="AT196" i="2"/>
  <c r="AS196" i="2"/>
  <c r="AN196" i="2" s="1"/>
  <c r="AM196" i="2"/>
  <c r="AL196" i="2"/>
  <c r="AT195" i="2"/>
  <c r="AS195" i="2"/>
  <c r="AN195" i="2" s="1"/>
  <c r="AM195" i="2"/>
  <c r="AL195" i="2"/>
  <c r="AT194" i="2"/>
  <c r="AS194" i="2"/>
  <c r="AN194" i="2" s="1"/>
  <c r="AM194" i="2"/>
  <c r="AL194" i="2"/>
  <c r="AT193" i="2"/>
  <c r="AS193" i="2"/>
  <c r="AN193" i="2" s="1"/>
  <c r="AM193" i="2"/>
  <c r="AL193" i="2"/>
  <c r="AT192" i="2"/>
  <c r="AS192" i="2"/>
  <c r="AN192" i="2" s="1"/>
  <c r="AM192" i="2"/>
  <c r="AL192" i="2"/>
  <c r="AT191" i="2"/>
  <c r="AS191" i="2"/>
  <c r="AN191" i="2" s="1"/>
  <c r="AM191" i="2"/>
  <c r="AL191" i="2"/>
  <c r="AT190" i="2"/>
  <c r="AS190" i="2"/>
  <c r="AN190" i="2" s="1"/>
  <c r="AM190" i="2"/>
  <c r="AL190" i="2"/>
  <c r="AT189" i="2"/>
  <c r="AS189" i="2"/>
  <c r="AN189" i="2" s="1"/>
  <c r="AM189" i="2"/>
  <c r="AL189" i="2"/>
  <c r="AT188" i="2"/>
  <c r="AS188" i="2"/>
  <c r="AN188" i="2" s="1"/>
  <c r="AM188" i="2"/>
  <c r="AL188" i="2"/>
  <c r="AT187" i="2"/>
  <c r="AS187" i="2"/>
  <c r="AN187" i="2" s="1"/>
  <c r="AM187" i="2"/>
  <c r="AL187" i="2"/>
  <c r="AT186" i="2"/>
  <c r="AS186" i="2"/>
  <c r="AN186" i="2" s="1"/>
  <c r="AM186" i="2"/>
  <c r="AL186" i="2"/>
  <c r="AT185" i="2"/>
  <c r="AS185" i="2"/>
  <c r="AN185" i="2" s="1"/>
  <c r="AM185" i="2"/>
  <c r="AL185" i="2"/>
  <c r="AT184" i="2"/>
  <c r="AS184" i="2"/>
  <c r="AN184" i="2" s="1"/>
  <c r="AM184" i="2"/>
  <c r="AL184" i="2"/>
  <c r="AT183" i="2"/>
  <c r="AS183" i="2"/>
  <c r="AN183" i="2" s="1"/>
  <c r="AM183" i="2"/>
  <c r="AL183" i="2"/>
  <c r="AT182" i="2"/>
  <c r="AS182" i="2"/>
  <c r="AN182" i="2" s="1"/>
  <c r="AM182" i="2"/>
  <c r="AL182" i="2"/>
  <c r="AT181" i="2"/>
  <c r="AS181" i="2"/>
  <c r="AN181" i="2" s="1"/>
  <c r="AM181" i="2"/>
  <c r="AL181" i="2"/>
  <c r="AT180" i="2"/>
  <c r="AS180" i="2"/>
  <c r="AN180" i="2" s="1"/>
  <c r="AM180" i="2"/>
  <c r="AL180" i="2"/>
  <c r="AT179" i="2"/>
  <c r="AS179" i="2"/>
  <c r="AN179" i="2" s="1"/>
  <c r="AM179" i="2"/>
  <c r="AL179" i="2"/>
  <c r="AT178" i="2"/>
  <c r="AS178" i="2"/>
  <c r="AN178" i="2" s="1"/>
  <c r="AM178" i="2"/>
  <c r="AL178" i="2"/>
  <c r="AT177" i="2"/>
  <c r="AS177" i="2"/>
  <c r="AN177" i="2" s="1"/>
  <c r="AM177" i="2"/>
  <c r="AL177" i="2"/>
  <c r="AT176" i="2"/>
  <c r="AS176" i="2"/>
  <c r="AN176" i="2" s="1"/>
  <c r="AM176" i="2"/>
  <c r="AL176" i="2"/>
  <c r="AT175" i="2"/>
  <c r="AS175" i="2"/>
  <c r="AN175" i="2" s="1"/>
  <c r="AM175" i="2"/>
  <c r="AL175" i="2"/>
  <c r="AT174" i="2"/>
  <c r="AS174" i="2"/>
  <c r="AN174" i="2" s="1"/>
  <c r="AM174" i="2"/>
  <c r="AL174" i="2"/>
  <c r="AT173" i="2"/>
  <c r="AS173" i="2"/>
  <c r="AN173" i="2" s="1"/>
  <c r="AM173" i="2"/>
  <c r="AL173" i="2"/>
  <c r="AT172" i="2"/>
  <c r="AS172" i="2"/>
  <c r="AN172" i="2" s="1"/>
  <c r="AM172" i="2"/>
  <c r="AL172" i="2"/>
  <c r="AT171" i="2"/>
  <c r="AS171" i="2"/>
  <c r="AN171" i="2" s="1"/>
  <c r="AM171" i="2"/>
  <c r="AL171" i="2"/>
  <c r="AT170" i="2"/>
  <c r="AS170" i="2"/>
  <c r="AN170" i="2" s="1"/>
  <c r="AM170" i="2"/>
  <c r="AL170" i="2"/>
  <c r="AT169" i="2"/>
  <c r="AS169" i="2"/>
  <c r="AN169" i="2" s="1"/>
  <c r="AM169" i="2"/>
  <c r="AL169" i="2"/>
  <c r="AT168" i="2"/>
  <c r="AS168" i="2"/>
  <c r="AN168" i="2" s="1"/>
  <c r="AM168" i="2"/>
  <c r="AL168" i="2"/>
  <c r="AT167" i="2"/>
  <c r="AS167" i="2"/>
  <c r="AN167" i="2" s="1"/>
  <c r="AM167" i="2"/>
  <c r="AL167" i="2"/>
  <c r="AT166" i="2"/>
  <c r="AS166" i="2"/>
  <c r="AN166" i="2" s="1"/>
  <c r="AM166" i="2"/>
  <c r="AL166" i="2"/>
  <c r="AT165" i="2"/>
  <c r="AS165" i="2"/>
  <c r="AN165" i="2" s="1"/>
  <c r="AM165" i="2"/>
  <c r="AL165" i="2"/>
  <c r="AT164" i="2"/>
  <c r="AS164" i="2"/>
  <c r="AN164" i="2" s="1"/>
  <c r="AM164" i="2"/>
  <c r="AL164" i="2"/>
  <c r="AT163" i="2"/>
  <c r="AS163" i="2"/>
  <c r="AN163" i="2" s="1"/>
  <c r="AM163" i="2"/>
  <c r="AL163" i="2"/>
  <c r="AT162" i="2"/>
  <c r="AS162" i="2"/>
  <c r="AN162" i="2" s="1"/>
  <c r="AM162" i="2"/>
  <c r="AL162" i="2"/>
  <c r="AT161" i="2"/>
  <c r="AS161" i="2"/>
  <c r="AN161" i="2" s="1"/>
  <c r="AM161" i="2"/>
  <c r="AL161" i="2"/>
  <c r="AT160" i="2"/>
  <c r="AS160" i="2"/>
  <c r="AN160" i="2" s="1"/>
  <c r="AM160" i="2"/>
  <c r="AL160" i="2"/>
  <c r="AT159" i="2"/>
  <c r="AS159" i="2"/>
  <c r="AN159" i="2" s="1"/>
  <c r="AM159" i="2"/>
  <c r="AL159" i="2"/>
  <c r="AT158" i="2"/>
  <c r="AS158" i="2"/>
  <c r="AN158" i="2" s="1"/>
  <c r="AM158" i="2"/>
  <c r="AL158" i="2"/>
  <c r="AT157" i="2"/>
  <c r="AS157" i="2"/>
  <c r="AN157" i="2" s="1"/>
  <c r="AM157" i="2"/>
  <c r="AL157" i="2"/>
  <c r="AT156" i="2"/>
  <c r="AS156" i="2"/>
  <c r="AN156" i="2" s="1"/>
  <c r="AM156" i="2"/>
  <c r="AL156" i="2"/>
  <c r="AT155" i="2"/>
  <c r="AS155" i="2"/>
  <c r="AN155" i="2" s="1"/>
  <c r="AM155" i="2"/>
  <c r="AL155" i="2"/>
  <c r="AT154" i="2"/>
  <c r="AS154" i="2"/>
  <c r="AN154" i="2" s="1"/>
  <c r="AM154" i="2"/>
  <c r="AL154" i="2"/>
  <c r="AT153" i="2"/>
  <c r="AS153" i="2"/>
  <c r="AN153" i="2" s="1"/>
  <c r="AM153" i="2"/>
  <c r="AL153" i="2"/>
  <c r="AT152" i="2"/>
  <c r="AS152" i="2"/>
  <c r="AN152" i="2" s="1"/>
  <c r="AM152" i="2"/>
  <c r="AL152" i="2"/>
  <c r="AT151" i="2"/>
  <c r="AS151" i="2"/>
  <c r="AN151" i="2" s="1"/>
  <c r="AM151" i="2"/>
  <c r="AL151" i="2"/>
  <c r="AT150" i="2"/>
  <c r="AS150" i="2"/>
  <c r="AN150" i="2" s="1"/>
  <c r="AM150" i="2"/>
  <c r="AL150" i="2"/>
  <c r="AT149" i="2"/>
  <c r="AS149" i="2"/>
  <c r="AN149" i="2" s="1"/>
  <c r="AM149" i="2"/>
  <c r="AL149" i="2"/>
  <c r="AT148" i="2"/>
  <c r="AS148" i="2"/>
  <c r="AN148" i="2" s="1"/>
  <c r="AM148" i="2"/>
  <c r="AL148" i="2"/>
  <c r="AT147" i="2"/>
  <c r="AS147" i="2"/>
  <c r="AN147" i="2" s="1"/>
  <c r="AM147" i="2"/>
  <c r="AL147" i="2"/>
  <c r="AT146" i="2"/>
  <c r="AS146" i="2"/>
  <c r="AN146" i="2" s="1"/>
  <c r="AM146" i="2"/>
  <c r="AL146" i="2"/>
  <c r="AT145" i="2"/>
  <c r="AS145" i="2"/>
  <c r="AN145" i="2" s="1"/>
  <c r="AM145" i="2"/>
  <c r="AL145" i="2"/>
  <c r="AT144" i="2"/>
  <c r="AS144" i="2"/>
  <c r="AN144" i="2" s="1"/>
  <c r="AM144" i="2"/>
  <c r="AL144" i="2"/>
  <c r="AT143" i="2"/>
  <c r="AS143" i="2"/>
  <c r="AN143" i="2" s="1"/>
  <c r="AM143" i="2"/>
  <c r="AL143" i="2"/>
  <c r="AT142" i="2"/>
  <c r="AS142" i="2"/>
  <c r="AN142" i="2" s="1"/>
  <c r="AM142" i="2"/>
  <c r="AL142" i="2"/>
  <c r="AT141" i="2"/>
  <c r="AS141" i="2"/>
  <c r="AN141" i="2" s="1"/>
  <c r="AM141" i="2"/>
  <c r="AL141" i="2"/>
  <c r="AT140" i="2"/>
  <c r="AS140" i="2"/>
  <c r="AN140" i="2" s="1"/>
  <c r="AM140" i="2"/>
  <c r="AL140" i="2"/>
  <c r="AT139" i="2"/>
  <c r="AS139" i="2"/>
  <c r="AN139" i="2" s="1"/>
  <c r="AM139" i="2"/>
  <c r="AL139" i="2"/>
  <c r="AT138" i="2"/>
  <c r="AS138" i="2"/>
  <c r="AN138" i="2" s="1"/>
  <c r="AM138" i="2"/>
  <c r="AL138" i="2"/>
  <c r="AT137" i="2"/>
  <c r="AS137" i="2"/>
  <c r="AN137" i="2" s="1"/>
  <c r="AM137" i="2"/>
  <c r="AL137" i="2"/>
  <c r="AT136" i="2"/>
  <c r="AS136" i="2"/>
  <c r="AN136" i="2" s="1"/>
  <c r="AM136" i="2"/>
  <c r="AL136" i="2"/>
  <c r="AT135" i="2"/>
  <c r="AS135" i="2"/>
  <c r="AN135" i="2" s="1"/>
  <c r="AM135" i="2"/>
  <c r="AL135" i="2"/>
  <c r="AT134" i="2"/>
  <c r="AS134" i="2"/>
  <c r="AN134" i="2" s="1"/>
  <c r="AM134" i="2"/>
  <c r="AL134" i="2"/>
  <c r="AT133" i="2"/>
  <c r="AS133" i="2"/>
  <c r="AN133" i="2" s="1"/>
  <c r="AM133" i="2"/>
  <c r="AL133" i="2"/>
  <c r="AT132" i="2"/>
  <c r="AS132" i="2"/>
  <c r="AN132" i="2" s="1"/>
  <c r="AM132" i="2"/>
  <c r="AL132" i="2"/>
  <c r="AT131" i="2"/>
  <c r="AS131" i="2"/>
  <c r="AN131" i="2" s="1"/>
  <c r="AM131" i="2"/>
  <c r="AL131" i="2"/>
  <c r="AT130" i="2"/>
  <c r="AS130" i="2"/>
  <c r="AN130" i="2" s="1"/>
  <c r="AM130" i="2"/>
  <c r="AL130" i="2"/>
  <c r="AT129" i="2"/>
  <c r="AS129" i="2"/>
  <c r="AN129" i="2" s="1"/>
  <c r="AM129" i="2"/>
  <c r="AL129" i="2"/>
  <c r="AT128" i="2"/>
  <c r="AS128" i="2"/>
  <c r="AN128" i="2" s="1"/>
  <c r="AM128" i="2"/>
  <c r="AL128" i="2"/>
  <c r="AT127" i="2"/>
  <c r="AS127" i="2"/>
  <c r="AN127" i="2" s="1"/>
  <c r="AM127" i="2"/>
  <c r="AL127" i="2"/>
  <c r="AT126" i="2"/>
  <c r="AS126" i="2"/>
  <c r="AN126" i="2" s="1"/>
  <c r="AM126" i="2"/>
  <c r="AL126" i="2"/>
  <c r="AT125" i="2"/>
  <c r="AS125" i="2"/>
  <c r="AN125" i="2" s="1"/>
  <c r="AM125" i="2"/>
  <c r="AL125" i="2"/>
  <c r="AT124" i="2"/>
  <c r="AS124" i="2"/>
  <c r="AN124" i="2" s="1"/>
  <c r="AM124" i="2"/>
  <c r="AL124" i="2"/>
  <c r="AT123" i="2"/>
  <c r="AS123" i="2"/>
  <c r="AN123" i="2" s="1"/>
  <c r="AM123" i="2"/>
  <c r="AL123" i="2"/>
  <c r="AT122" i="2"/>
  <c r="AS122" i="2"/>
  <c r="AN122" i="2" s="1"/>
  <c r="AM122" i="2"/>
  <c r="AL122" i="2"/>
  <c r="AT121" i="2"/>
  <c r="AS121" i="2"/>
  <c r="AN121" i="2" s="1"/>
  <c r="AM121" i="2"/>
  <c r="AL121" i="2"/>
  <c r="AT120" i="2"/>
  <c r="AS120" i="2"/>
  <c r="AN120" i="2" s="1"/>
  <c r="AM120" i="2"/>
  <c r="AL120" i="2"/>
  <c r="AT119" i="2"/>
  <c r="AS119" i="2"/>
  <c r="AN119" i="2" s="1"/>
  <c r="AM119" i="2"/>
  <c r="AL119" i="2"/>
  <c r="AT118" i="2"/>
  <c r="AS118" i="2"/>
  <c r="AN118" i="2" s="1"/>
  <c r="AM118" i="2"/>
  <c r="AL118" i="2"/>
  <c r="AT117" i="2"/>
  <c r="AS117" i="2"/>
  <c r="AN117" i="2" s="1"/>
  <c r="AM117" i="2"/>
  <c r="AL117" i="2"/>
  <c r="AT116" i="2"/>
  <c r="AS116" i="2"/>
  <c r="AN116" i="2" s="1"/>
  <c r="AM116" i="2"/>
  <c r="AL116" i="2"/>
  <c r="AT115" i="2"/>
  <c r="AS115" i="2"/>
  <c r="AN115" i="2" s="1"/>
  <c r="AM115" i="2"/>
  <c r="AL115" i="2"/>
  <c r="AT114" i="2"/>
  <c r="AS114" i="2"/>
  <c r="AN114" i="2" s="1"/>
  <c r="AM114" i="2"/>
  <c r="AL114" i="2"/>
  <c r="AT113" i="2"/>
  <c r="AS113" i="2"/>
  <c r="AN113" i="2" s="1"/>
  <c r="AM113" i="2"/>
  <c r="AL113" i="2"/>
  <c r="AT112" i="2"/>
  <c r="AS112" i="2"/>
  <c r="AN112" i="2" s="1"/>
  <c r="AM112" i="2"/>
  <c r="AL112" i="2"/>
  <c r="AT111" i="2"/>
  <c r="AS111" i="2"/>
  <c r="AN111" i="2" s="1"/>
  <c r="AM111" i="2"/>
  <c r="AL111" i="2"/>
  <c r="AT110" i="2"/>
  <c r="AS110" i="2"/>
  <c r="AN110" i="2" s="1"/>
  <c r="AM110" i="2"/>
  <c r="AL110" i="2"/>
  <c r="AT109" i="2"/>
  <c r="AS109" i="2"/>
  <c r="AN109" i="2" s="1"/>
  <c r="AM109" i="2"/>
  <c r="AL109" i="2"/>
  <c r="AT108" i="2"/>
  <c r="AS108" i="2"/>
  <c r="AN108" i="2" s="1"/>
  <c r="AM108" i="2"/>
  <c r="AL108" i="2"/>
  <c r="AT107" i="2"/>
  <c r="AS107" i="2"/>
  <c r="AN107" i="2" s="1"/>
  <c r="AM107" i="2"/>
  <c r="AL107" i="2"/>
  <c r="AT106" i="2"/>
  <c r="AS106" i="2"/>
  <c r="AN106" i="2" s="1"/>
  <c r="AM106" i="2"/>
  <c r="AL106" i="2"/>
  <c r="AT105" i="2"/>
  <c r="AS105" i="2"/>
  <c r="AN105" i="2" s="1"/>
  <c r="AM105" i="2"/>
  <c r="AL105" i="2"/>
  <c r="AT104" i="2"/>
  <c r="AS104" i="2"/>
  <c r="AN104" i="2" s="1"/>
  <c r="AM104" i="2"/>
  <c r="AL104" i="2"/>
  <c r="AT103" i="2"/>
  <c r="AS103" i="2"/>
  <c r="AN103" i="2" s="1"/>
  <c r="AM103" i="2"/>
  <c r="AL103" i="2"/>
  <c r="AT102" i="2"/>
  <c r="AS102" i="2"/>
  <c r="AN102" i="2" s="1"/>
  <c r="AM102" i="2"/>
  <c r="AL102" i="2"/>
  <c r="AT101" i="2"/>
  <c r="AS101" i="2"/>
  <c r="AN101" i="2" s="1"/>
  <c r="AM101" i="2"/>
  <c r="AL101" i="2"/>
  <c r="AT100" i="2"/>
  <c r="AS100" i="2"/>
  <c r="AN100" i="2" s="1"/>
  <c r="AM100" i="2"/>
  <c r="AL100" i="2"/>
  <c r="AT99" i="2"/>
  <c r="AS99" i="2"/>
  <c r="AN99" i="2" s="1"/>
  <c r="AM99" i="2"/>
  <c r="AL99" i="2"/>
  <c r="AT98" i="2"/>
  <c r="AS98" i="2"/>
  <c r="AN98" i="2" s="1"/>
  <c r="AM98" i="2"/>
  <c r="AL98" i="2"/>
  <c r="AT97" i="2"/>
  <c r="AS97" i="2"/>
  <c r="AN97" i="2" s="1"/>
  <c r="AM97" i="2"/>
  <c r="AL97" i="2"/>
  <c r="AT96" i="2"/>
  <c r="AS96" i="2"/>
  <c r="AN96" i="2" s="1"/>
  <c r="AM96" i="2"/>
  <c r="AL96" i="2"/>
  <c r="AT95" i="2"/>
  <c r="AS95" i="2"/>
  <c r="AN95" i="2" s="1"/>
  <c r="AM95" i="2"/>
  <c r="AL95" i="2"/>
  <c r="AT94" i="2"/>
  <c r="AS94" i="2"/>
  <c r="AN94" i="2" s="1"/>
  <c r="AM94" i="2"/>
  <c r="AL94" i="2"/>
  <c r="AT93" i="2"/>
  <c r="AS93" i="2"/>
  <c r="AN93" i="2" s="1"/>
  <c r="AM93" i="2"/>
  <c r="AL93" i="2"/>
  <c r="AT92" i="2"/>
  <c r="AS92" i="2"/>
  <c r="AN92" i="2" s="1"/>
  <c r="AM92" i="2"/>
  <c r="AL92" i="2"/>
  <c r="AT91" i="2"/>
  <c r="AS91" i="2"/>
  <c r="AN91" i="2" s="1"/>
  <c r="AM91" i="2"/>
  <c r="AL91" i="2"/>
  <c r="AT90" i="2"/>
  <c r="AS90" i="2"/>
  <c r="AN90" i="2" s="1"/>
  <c r="AM90" i="2"/>
  <c r="AL90" i="2"/>
  <c r="AT89" i="2"/>
  <c r="AS89" i="2"/>
  <c r="AN89" i="2" s="1"/>
  <c r="AM89" i="2"/>
  <c r="AL89" i="2"/>
  <c r="AT88" i="2"/>
  <c r="AS88" i="2"/>
  <c r="AN88" i="2" s="1"/>
  <c r="AM88" i="2"/>
  <c r="AL88" i="2"/>
  <c r="AT87" i="2"/>
  <c r="AS87" i="2"/>
  <c r="AN87" i="2" s="1"/>
  <c r="AM87" i="2"/>
  <c r="AL87" i="2"/>
  <c r="AT86" i="2"/>
  <c r="AS86" i="2"/>
  <c r="AN86" i="2" s="1"/>
  <c r="AM86" i="2"/>
  <c r="AL86" i="2"/>
  <c r="AT85" i="2"/>
  <c r="AS85" i="2"/>
  <c r="AN85" i="2" s="1"/>
  <c r="AM85" i="2"/>
  <c r="AL85" i="2"/>
  <c r="AT84" i="2"/>
  <c r="AS84" i="2"/>
  <c r="AN84" i="2" s="1"/>
  <c r="AM84" i="2"/>
  <c r="AL84" i="2"/>
  <c r="AT83" i="2"/>
  <c r="AS83" i="2"/>
  <c r="AN83" i="2" s="1"/>
  <c r="AM83" i="2"/>
  <c r="AL83" i="2"/>
  <c r="AT82" i="2"/>
  <c r="AS82" i="2"/>
  <c r="AN82" i="2" s="1"/>
  <c r="AM82" i="2"/>
  <c r="AL82" i="2"/>
  <c r="AT81" i="2"/>
  <c r="AS81" i="2"/>
  <c r="AN81" i="2" s="1"/>
  <c r="AM81" i="2"/>
  <c r="AL81" i="2"/>
  <c r="AT80" i="2"/>
  <c r="AS80" i="2"/>
  <c r="AN80" i="2" s="1"/>
  <c r="AM80" i="2"/>
  <c r="AL80" i="2"/>
  <c r="AT79" i="2"/>
  <c r="AS79" i="2"/>
  <c r="AN79" i="2" s="1"/>
  <c r="AM79" i="2"/>
  <c r="AL79" i="2"/>
  <c r="AT78" i="2"/>
  <c r="AS78" i="2"/>
  <c r="AN78" i="2" s="1"/>
  <c r="AM78" i="2"/>
  <c r="AL78" i="2"/>
  <c r="AT77" i="2"/>
  <c r="AS77" i="2"/>
  <c r="AN77" i="2" s="1"/>
  <c r="AM77" i="2"/>
  <c r="AL77" i="2"/>
  <c r="AT76" i="2"/>
  <c r="AS76" i="2"/>
  <c r="AN76" i="2" s="1"/>
  <c r="AM76" i="2"/>
  <c r="AL76" i="2"/>
  <c r="AT75" i="2"/>
  <c r="AS75" i="2"/>
  <c r="AN75" i="2" s="1"/>
  <c r="AM75" i="2"/>
  <c r="AL75" i="2"/>
  <c r="AT74" i="2"/>
  <c r="AS74" i="2"/>
  <c r="AN74" i="2" s="1"/>
  <c r="AM74" i="2"/>
  <c r="AL74" i="2"/>
  <c r="AT73" i="2"/>
  <c r="AS73" i="2"/>
  <c r="AN73" i="2" s="1"/>
  <c r="AM73" i="2"/>
  <c r="AL73" i="2"/>
  <c r="AT72" i="2"/>
  <c r="AS72" i="2"/>
  <c r="AN72" i="2" s="1"/>
  <c r="AM72" i="2"/>
  <c r="AL72" i="2"/>
  <c r="AT71" i="2"/>
  <c r="AS71" i="2"/>
  <c r="AN71" i="2" s="1"/>
  <c r="AM71" i="2"/>
  <c r="AL71" i="2"/>
  <c r="AT70" i="2"/>
  <c r="AS70" i="2"/>
  <c r="AN70" i="2" s="1"/>
  <c r="AM70" i="2"/>
  <c r="AL70" i="2"/>
  <c r="AT69" i="2"/>
  <c r="AS69" i="2"/>
  <c r="AN69" i="2" s="1"/>
  <c r="AM69" i="2"/>
  <c r="AL69" i="2"/>
  <c r="AT68" i="2"/>
  <c r="AS68" i="2"/>
  <c r="AN68" i="2" s="1"/>
  <c r="AM68" i="2"/>
  <c r="AL68" i="2"/>
  <c r="AT67" i="2"/>
  <c r="AS67" i="2"/>
  <c r="AN67" i="2" s="1"/>
  <c r="AM67" i="2"/>
  <c r="AL67" i="2"/>
  <c r="AT66" i="2"/>
  <c r="AS66" i="2"/>
  <c r="AN66" i="2" s="1"/>
  <c r="AM66" i="2"/>
  <c r="AL66" i="2"/>
  <c r="AT65" i="2"/>
  <c r="AS65" i="2"/>
  <c r="AN65" i="2" s="1"/>
  <c r="AM65" i="2"/>
  <c r="AL65" i="2"/>
  <c r="AT64" i="2"/>
  <c r="AS64" i="2"/>
  <c r="AN64" i="2" s="1"/>
  <c r="AM64" i="2"/>
  <c r="AL64" i="2"/>
  <c r="AT63" i="2"/>
  <c r="AS63" i="2"/>
  <c r="AN63" i="2" s="1"/>
  <c r="AM63" i="2"/>
  <c r="AL63" i="2"/>
  <c r="AT62" i="2"/>
  <c r="AS62" i="2"/>
  <c r="AN62" i="2" s="1"/>
  <c r="AM62" i="2"/>
  <c r="AL62" i="2"/>
  <c r="AT61" i="2"/>
  <c r="AS61" i="2"/>
  <c r="AN61" i="2" s="1"/>
  <c r="AM61" i="2"/>
  <c r="AL61" i="2"/>
  <c r="AT60" i="2"/>
  <c r="AS60" i="2"/>
  <c r="AN60" i="2" s="1"/>
  <c r="AM60" i="2"/>
  <c r="AL60" i="2"/>
  <c r="AT59" i="2"/>
  <c r="AS59" i="2"/>
  <c r="AN59" i="2" s="1"/>
  <c r="AM59" i="2"/>
  <c r="AL59" i="2"/>
  <c r="AT58" i="2"/>
  <c r="AS58" i="2"/>
  <c r="AN58" i="2" s="1"/>
  <c r="AM58" i="2"/>
  <c r="AL58" i="2"/>
  <c r="AT57" i="2"/>
  <c r="AS57" i="2"/>
  <c r="AN57" i="2" s="1"/>
  <c r="AM57" i="2"/>
  <c r="AL57" i="2"/>
  <c r="AT56" i="2"/>
  <c r="AS56" i="2"/>
  <c r="AN56" i="2" s="1"/>
  <c r="AM56" i="2"/>
  <c r="AL56" i="2"/>
  <c r="AT55" i="2"/>
  <c r="AS55" i="2"/>
  <c r="AN55" i="2" s="1"/>
  <c r="AM55" i="2"/>
  <c r="AL55" i="2"/>
  <c r="AT54" i="2"/>
  <c r="AS54" i="2"/>
  <c r="AN54" i="2" s="1"/>
  <c r="AM54" i="2"/>
  <c r="AL54" i="2"/>
  <c r="AT53" i="2"/>
  <c r="AS53" i="2"/>
  <c r="AN53" i="2" s="1"/>
  <c r="AM53" i="2"/>
  <c r="AL53" i="2"/>
  <c r="AT52" i="2"/>
  <c r="AS52" i="2"/>
  <c r="AN52" i="2" s="1"/>
  <c r="AM52" i="2"/>
  <c r="AL52" i="2"/>
  <c r="AT51" i="2"/>
  <c r="AS51" i="2"/>
  <c r="AN51" i="2" s="1"/>
  <c r="AM51" i="2"/>
  <c r="AL51" i="2"/>
  <c r="AT50" i="2"/>
  <c r="AS50" i="2"/>
  <c r="AN50" i="2" s="1"/>
  <c r="AM50" i="2"/>
  <c r="AL50" i="2"/>
  <c r="AT49" i="2"/>
  <c r="AS49" i="2"/>
  <c r="AN49" i="2" s="1"/>
  <c r="AM49" i="2"/>
  <c r="AL49" i="2"/>
  <c r="AT48" i="2"/>
  <c r="AS48" i="2"/>
  <c r="AN48" i="2" s="1"/>
  <c r="AM48" i="2"/>
  <c r="AL48" i="2"/>
  <c r="AT47" i="2"/>
  <c r="AS47" i="2"/>
  <c r="AN47" i="2" s="1"/>
  <c r="AM47" i="2"/>
  <c r="AL47" i="2"/>
  <c r="AT46" i="2"/>
  <c r="AS46" i="2"/>
  <c r="AN46" i="2" s="1"/>
  <c r="AM46" i="2"/>
  <c r="AL46" i="2"/>
  <c r="AT45" i="2"/>
  <c r="AS45" i="2"/>
  <c r="AN45" i="2" s="1"/>
  <c r="AM45" i="2"/>
  <c r="AL45" i="2"/>
  <c r="AT44" i="2"/>
  <c r="AS44" i="2"/>
  <c r="AN44" i="2" s="1"/>
  <c r="AM44" i="2"/>
  <c r="AL44" i="2"/>
  <c r="AT43" i="2"/>
  <c r="AS43" i="2"/>
  <c r="AN43" i="2" s="1"/>
  <c r="AM43" i="2"/>
  <c r="AL43" i="2"/>
  <c r="AT42" i="2"/>
  <c r="AS42" i="2"/>
  <c r="AN42" i="2" s="1"/>
  <c r="AM42" i="2"/>
  <c r="AL42" i="2"/>
  <c r="AT41" i="2"/>
  <c r="AS41" i="2"/>
  <c r="AN41" i="2" s="1"/>
  <c r="AM41" i="2"/>
  <c r="AL41" i="2"/>
  <c r="AT40" i="2"/>
  <c r="AS40" i="2"/>
  <c r="AN40" i="2" s="1"/>
  <c r="AM40" i="2"/>
  <c r="AL40" i="2"/>
  <c r="AT39" i="2"/>
  <c r="AS39" i="2"/>
  <c r="AN39" i="2" s="1"/>
  <c r="AM39" i="2"/>
  <c r="AL39" i="2"/>
  <c r="AT38" i="2"/>
  <c r="AS38" i="2"/>
  <c r="AN38" i="2" s="1"/>
  <c r="AM38" i="2"/>
  <c r="AL38" i="2"/>
  <c r="AT37" i="2"/>
  <c r="AS37" i="2"/>
  <c r="AN37" i="2" s="1"/>
  <c r="AM37" i="2"/>
  <c r="AL37" i="2"/>
  <c r="AT36" i="2"/>
  <c r="AS36" i="2"/>
  <c r="AN36" i="2" s="1"/>
  <c r="AM36" i="2"/>
  <c r="AL36" i="2"/>
  <c r="AT35" i="2"/>
  <c r="AS35" i="2"/>
  <c r="AN35" i="2" s="1"/>
  <c r="AM35" i="2"/>
  <c r="AL35" i="2"/>
  <c r="AT34" i="2"/>
  <c r="AS34" i="2"/>
  <c r="AN34" i="2" s="1"/>
  <c r="AM34" i="2"/>
  <c r="AL34" i="2"/>
  <c r="AT33" i="2"/>
  <c r="AS33" i="2"/>
  <c r="AN33" i="2" s="1"/>
  <c r="AM33" i="2"/>
  <c r="AL33" i="2"/>
  <c r="AT32" i="2"/>
  <c r="AS32" i="2"/>
  <c r="AN32" i="2" s="1"/>
  <c r="AM32" i="2"/>
  <c r="AL32" i="2"/>
  <c r="AT31" i="2"/>
  <c r="AS31" i="2"/>
  <c r="AN31" i="2" s="1"/>
  <c r="AM31" i="2"/>
  <c r="AL31" i="2"/>
  <c r="AT30" i="2"/>
  <c r="AS30" i="2"/>
  <c r="AN30" i="2" s="1"/>
  <c r="AM30" i="2"/>
  <c r="AL30" i="2"/>
  <c r="AT29" i="2"/>
  <c r="AS29" i="2"/>
  <c r="AN29" i="2" s="1"/>
  <c r="AM29" i="2"/>
  <c r="AL29" i="2"/>
  <c r="AT28" i="2"/>
  <c r="AS28" i="2"/>
  <c r="AN28" i="2" s="1"/>
  <c r="AM28" i="2"/>
  <c r="AL28" i="2"/>
  <c r="AT27" i="2"/>
  <c r="AS27" i="2"/>
  <c r="AN27" i="2" s="1"/>
  <c r="AM27" i="2"/>
  <c r="AL27" i="2"/>
  <c r="AT26" i="2"/>
  <c r="AS26" i="2"/>
  <c r="AN26" i="2" s="1"/>
  <c r="AM26" i="2"/>
  <c r="AL26" i="2"/>
  <c r="AT25" i="2"/>
  <c r="AS25" i="2"/>
  <c r="AN25" i="2" s="1"/>
  <c r="AM25" i="2"/>
  <c r="AL25" i="2"/>
  <c r="AT24" i="2"/>
  <c r="AS24" i="2"/>
  <c r="AN24" i="2" s="1"/>
  <c r="AM24" i="2"/>
  <c r="AL24" i="2"/>
  <c r="AT23" i="2"/>
  <c r="AS23" i="2"/>
  <c r="AN23" i="2" s="1"/>
  <c r="AM23" i="2"/>
  <c r="AL23" i="2"/>
  <c r="AT22" i="2"/>
  <c r="AS22" i="2"/>
  <c r="AN22" i="2" s="1"/>
  <c r="AM22" i="2"/>
  <c r="AL22" i="2"/>
  <c r="AT21" i="2"/>
  <c r="AS21" i="2"/>
  <c r="AN21" i="2" s="1"/>
  <c r="AM21" i="2"/>
  <c r="AL21" i="2"/>
  <c r="AT20" i="2"/>
  <c r="AS20" i="2"/>
  <c r="AN20" i="2" s="1"/>
  <c r="AM20" i="2"/>
  <c r="AL20" i="2"/>
  <c r="AT19" i="2"/>
  <c r="AS19" i="2"/>
  <c r="AN19" i="2" s="1"/>
  <c r="AM19" i="2"/>
  <c r="AL19" i="2"/>
  <c r="AT18" i="2"/>
  <c r="AS18" i="2"/>
  <c r="AN18" i="2" s="1"/>
  <c r="AM18" i="2"/>
  <c r="AL18" i="2"/>
  <c r="AT17" i="2"/>
  <c r="AS17" i="2"/>
  <c r="AN17" i="2" s="1"/>
  <c r="AM17" i="2"/>
  <c r="AL17" i="2"/>
  <c r="AT16" i="2"/>
  <c r="AS16" i="2"/>
  <c r="AN16" i="2" s="1"/>
  <c r="AM16" i="2"/>
  <c r="AL16" i="2"/>
  <c r="AT15" i="2"/>
  <c r="AS15" i="2"/>
  <c r="AN15" i="2" s="1"/>
  <c r="AM15" i="2"/>
  <c r="AL15" i="2"/>
  <c r="AT14" i="2"/>
  <c r="AS14" i="2"/>
  <c r="AN14" i="2" s="1"/>
  <c r="AM14" i="2"/>
  <c r="AL14" i="2"/>
  <c r="AT13" i="2"/>
  <c r="AS13" i="2"/>
  <c r="AN13" i="2" s="1"/>
  <c r="AM13" i="2"/>
  <c r="AL13" i="2"/>
  <c r="AT12" i="2"/>
  <c r="AS12" i="2"/>
  <c r="AN12" i="2" s="1"/>
  <c r="AM12" i="2"/>
  <c r="AL12" i="2"/>
  <c r="AT11" i="2"/>
  <c r="AS11" i="2"/>
  <c r="AN11" i="2" s="1"/>
  <c r="AM11" i="2"/>
  <c r="AL11" i="2"/>
  <c r="AT10" i="2"/>
  <c r="AS10" i="2"/>
  <c r="AN10" i="2" s="1"/>
  <c r="AM10" i="2"/>
  <c r="AL10" i="2"/>
  <c r="AT9" i="2"/>
  <c r="AS9" i="2"/>
  <c r="AN9" i="2" s="1"/>
  <c r="AM9" i="2"/>
  <c r="AL9" i="2"/>
  <c r="AT8" i="2"/>
  <c r="AS8" i="2"/>
  <c r="AN8" i="2" s="1"/>
  <c r="AM8" i="2"/>
  <c r="AL8" i="2"/>
  <c r="AT7" i="2"/>
  <c r="AS7" i="2"/>
  <c r="AN7" i="2" s="1"/>
  <c r="AM7" i="2"/>
  <c r="AL7" i="2"/>
  <c r="AT6" i="2"/>
  <c r="AS6" i="2"/>
  <c r="AN6" i="2" s="1"/>
  <c r="AM6" i="2"/>
  <c r="AL6" i="2"/>
  <c r="AT5" i="2"/>
  <c r="AS5" i="2"/>
  <c r="AN5" i="2" s="1"/>
  <c r="AM5" i="2"/>
  <c r="AL5" i="2"/>
  <c r="AT4" i="2"/>
  <c r="AS4" i="2"/>
  <c r="AN4" i="2" s="1"/>
  <c r="AM4" i="2"/>
  <c r="AL4" i="2"/>
  <c r="AD1503" i="2"/>
  <c r="AC1503" i="2"/>
  <c r="X1503" i="2" s="1"/>
  <c r="V1503" i="2"/>
  <c r="AD1502" i="2"/>
  <c r="AC1502" i="2"/>
  <c r="X1502" i="2" s="1"/>
  <c r="V1502" i="2"/>
  <c r="AD1501" i="2"/>
  <c r="AC1501" i="2"/>
  <c r="X1501" i="2" s="1"/>
  <c r="V1501" i="2"/>
  <c r="AD1500" i="2"/>
  <c r="AC1500" i="2"/>
  <c r="X1500" i="2" s="1"/>
  <c r="V1500" i="2"/>
  <c r="AD1499" i="2"/>
  <c r="AC1499" i="2"/>
  <c r="X1499" i="2" s="1"/>
  <c r="V1499" i="2"/>
  <c r="AD1498" i="2"/>
  <c r="AC1498" i="2"/>
  <c r="X1498" i="2" s="1"/>
  <c r="V1498" i="2"/>
  <c r="AD1497" i="2"/>
  <c r="AC1497" i="2"/>
  <c r="X1497" i="2" s="1"/>
  <c r="V1497" i="2"/>
  <c r="AD1496" i="2"/>
  <c r="AC1496" i="2"/>
  <c r="X1496" i="2" s="1"/>
  <c r="V1496" i="2"/>
  <c r="AD1495" i="2"/>
  <c r="AC1495" i="2"/>
  <c r="X1495" i="2" s="1"/>
  <c r="V1495" i="2"/>
  <c r="AD1494" i="2"/>
  <c r="AC1494" i="2"/>
  <c r="X1494" i="2" s="1"/>
  <c r="V1494" i="2"/>
  <c r="AD1493" i="2"/>
  <c r="AC1493" i="2"/>
  <c r="X1493" i="2" s="1"/>
  <c r="V1493" i="2"/>
  <c r="AD1492" i="2"/>
  <c r="AC1492" i="2"/>
  <c r="X1492" i="2" s="1"/>
  <c r="V1492" i="2"/>
  <c r="AD1491" i="2"/>
  <c r="AC1491" i="2"/>
  <c r="X1491" i="2" s="1"/>
  <c r="V1491" i="2"/>
  <c r="AD1490" i="2"/>
  <c r="AC1490" i="2"/>
  <c r="X1490" i="2" s="1"/>
  <c r="V1490" i="2"/>
  <c r="AD1489" i="2"/>
  <c r="AC1489" i="2"/>
  <c r="X1489" i="2" s="1"/>
  <c r="V1489" i="2"/>
  <c r="AD1488" i="2"/>
  <c r="AC1488" i="2"/>
  <c r="X1488" i="2" s="1"/>
  <c r="V1488" i="2"/>
  <c r="AD1487" i="2"/>
  <c r="AC1487" i="2"/>
  <c r="X1487" i="2" s="1"/>
  <c r="V1487" i="2"/>
  <c r="AD1486" i="2"/>
  <c r="AC1486" i="2"/>
  <c r="X1486" i="2" s="1"/>
  <c r="V1486" i="2"/>
  <c r="AD1485" i="2"/>
  <c r="AC1485" i="2"/>
  <c r="X1485" i="2" s="1"/>
  <c r="V1485" i="2"/>
  <c r="AD1484" i="2"/>
  <c r="AC1484" i="2"/>
  <c r="X1484" i="2" s="1"/>
  <c r="V1484" i="2"/>
  <c r="AD1483" i="2"/>
  <c r="AC1483" i="2"/>
  <c r="X1483" i="2" s="1"/>
  <c r="V1483" i="2"/>
  <c r="AD1482" i="2"/>
  <c r="AC1482" i="2"/>
  <c r="X1482" i="2" s="1"/>
  <c r="V1482" i="2"/>
  <c r="AD1481" i="2"/>
  <c r="AC1481" i="2"/>
  <c r="X1481" i="2" s="1"/>
  <c r="V1481" i="2"/>
  <c r="AD1480" i="2"/>
  <c r="AC1480" i="2"/>
  <c r="X1480" i="2" s="1"/>
  <c r="V1480" i="2"/>
  <c r="AD1479" i="2"/>
  <c r="AC1479" i="2"/>
  <c r="X1479" i="2" s="1"/>
  <c r="V1479" i="2"/>
  <c r="AD1478" i="2"/>
  <c r="AC1478" i="2"/>
  <c r="X1478" i="2" s="1"/>
  <c r="V1478" i="2"/>
  <c r="AD1477" i="2"/>
  <c r="AC1477" i="2"/>
  <c r="X1477" i="2" s="1"/>
  <c r="V1477" i="2"/>
  <c r="AD1476" i="2"/>
  <c r="AC1476" i="2"/>
  <c r="X1476" i="2" s="1"/>
  <c r="V1476" i="2"/>
  <c r="AD1475" i="2"/>
  <c r="AC1475" i="2"/>
  <c r="X1475" i="2" s="1"/>
  <c r="V1475" i="2"/>
  <c r="AD1474" i="2"/>
  <c r="AC1474" i="2"/>
  <c r="X1474" i="2" s="1"/>
  <c r="V1474" i="2"/>
  <c r="AD1473" i="2"/>
  <c r="AC1473" i="2"/>
  <c r="X1473" i="2" s="1"/>
  <c r="V1473" i="2"/>
  <c r="AD1472" i="2"/>
  <c r="AC1472" i="2"/>
  <c r="X1472" i="2" s="1"/>
  <c r="V1472" i="2"/>
  <c r="AD1471" i="2"/>
  <c r="AC1471" i="2"/>
  <c r="X1471" i="2" s="1"/>
  <c r="V1471" i="2"/>
  <c r="AD1470" i="2"/>
  <c r="AC1470" i="2"/>
  <c r="X1470" i="2" s="1"/>
  <c r="V1470" i="2"/>
  <c r="AD1469" i="2"/>
  <c r="AC1469" i="2"/>
  <c r="X1469" i="2" s="1"/>
  <c r="V1469" i="2"/>
  <c r="AD1468" i="2"/>
  <c r="AC1468" i="2"/>
  <c r="X1468" i="2" s="1"/>
  <c r="V1468" i="2"/>
  <c r="AD1467" i="2"/>
  <c r="AC1467" i="2"/>
  <c r="X1467" i="2" s="1"/>
  <c r="V1467" i="2"/>
  <c r="AD1466" i="2"/>
  <c r="AC1466" i="2"/>
  <c r="X1466" i="2" s="1"/>
  <c r="V1466" i="2"/>
  <c r="AD1465" i="2"/>
  <c r="AC1465" i="2"/>
  <c r="X1465" i="2" s="1"/>
  <c r="V1465" i="2"/>
  <c r="AD1464" i="2"/>
  <c r="AC1464" i="2"/>
  <c r="X1464" i="2" s="1"/>
  <c r="V1464" i="2"/>
  <c r="AD1463" i="2"/>
  <c r="AC1463" i="2"/>
  <c r="X1463" i="2" s="1"/>
  <c r="V1463" i="2"/>
  <c r="AD1462" i="2"/>
  <c r="AC1462" i="2"/>
  <c r="X1462" i="2" s="1"/>
  <c r="V1462" i="2"/>
  <c r="AD1461" i="2"/>
  <c r="AC1461" i="2"/>
  <c r="X1461" i="2" s="1"/>
  <c r="V1461" i="2"/>
  <c r="AD1460" i="2"/>
  <c r="AC1460" i="2"/>
  <c r="X1460" i="2" s="1"/>
  <c r="V1460" i="2"/>
  <c r="AD1459" i="2"/>
  <c r="AC1459" i="2"/>
  <c r="X1459" i="2" s="1"/>
  <c r="V1459" i="2"/>
  <c r="AD1458" i="2"/>
  <c r="AC1458" i="2"/>
  <c r="X1458" i="2" s="1"/>
  <c r="V1458" i="2"/>
  <c r="AD1457" i="2"/>
  <c r="AC1457" i="2"/>
  <c r="X1457" i="2" s="1"/>
  <c r="V1457" i="2"/>
  <c r="AD1456" i="2"/>
  <c r="AC1456" i="2"/>
  <c r="X1456" i="2" s="1"/>
  <c r="V1456" i="2"/>
  <c r="AD1455" i="2"/>
  <c r="AC1455" i="2"/>
  <c r="X1455" i="2" s="1"/>
  <c r="V1455" i="2"/>
  <c r="AD1454" i="2"/>
  <c r="AC1454" i="2"/>
  <c r="X1454" i="2" s="1"/>
  <c r="V1454" i="2"/>
  <c r="AD1453" i="2"/>
  <c r="AC1453" i="2"/>
  <c r="X1453" i="2" s="1"/>
  <c r="V1453" i="2"/>
  <c r="AD1452" i="2"/>
  <c r="AC1452" i="2"/>
  <c r="X1452" i="2" s="1"/>
  <c r="V1452" i="2"/>
  <c r="AD1451" i="2"/>
  <c r="AC1451" i="2"/>
  <c r="X1451" i="2" s="1"/>
  <c r="V1451" i="2"/>
  <c r="AD1450" i="2"/>
  <c r="AC1450" i="2"/>
  <c r="X1450" i="2" s="1"/>
  <c r="V1450" i="2"/>
  <c r="AD1449" i="2"/>
  <c r="AC1449" i="2"/>
  <c r="X1449" i="2" s="1"/>
  <c r="V1449" i="2"/>
  <c r="AD1448" i="2"/>
  <c r="AC1448" i="2"/>
  <c r="X1448" i="2" s="1"/>
  <c r="V1448" i="2"/>
  <c r="AD1447" i="2"/>
  <c r="AC1447" i="2"/>
  <c r="X1447" i="2" s="1"/>
  <c r="V1447" i="2"/>
  <c r="AD1446" i="2"/>
  <c r="AC1446" i="2"/>
  <c r="X1446" i="2" s="1"/>
  <c r="V1446" i="2"/>
  <c r="AD1445" i="2"/>
  <c r="AC1445" i="2"/>
  <c r="X1445" i="2" s="1"/>
  <c r="V1445" i="2"/>
  <c r="AD1444" i="2"/>
  <c r="AC1444" i="2"/>
  <c r="X1444" i="2" s="1"/>
  <c r="V1444" i="2"/>
  <c r="AD1443" i="2"/>
  <c r="AC1443" i="2"/>
  <c r="X1443" i="2" s="1"/>
  <c r="V1443" i="2"/>
  <c r="AD1442" i="2"/>
  <c r="AC1442" i="2"/>
  <c r="X1442" i="2" s="1"/>
  <c r="V1442" i="2"/>
  <c r="AD1441" i="2"/>
  <c r="AC1441" i="2"/>
  <c r="X1441" i="2" s="1"/>
  <c r="V1441" i="2"/>
  <c r="AD1440" i="2"/>
  <c r="AC1440" i="2"/>
  <c r="X1440" i="2" s="1"/>
  <c r="V1440" i="2"/>
  <c r="AD1439" i="2"/>
  <c r="AC1439" i="2"/>
  <c r="X1439" i="2" s="1"/>
  <c r="V1439" i="2"/>
  <c r="AD1438" i="2"/>
  <c r="AC1438" i="2"/>
  <c r="X1438" i="2" s="1"/>
  <c r="V1438" i="2"/>
  <c r="AD1437" i="2"/>
  <c r="AC1437" i="2"/>
  <c r="X1437" i="2" s="1"/>
  <c r="V1437" i="2"/>
  <c r="AD1436" i="2"/>
  <c r="AC1436" i="2"/>
  <c r="X1436" i="2" s="1"/>
  <c r="V1436" i="2"/>
  <c r="AD1435" i="2"/>
  <c r="AC1435" i="2"/>
  <c r="X1435" i="2" s="1"/>
  <c r="V1435" i="2"/>
  <c r="AD1434" i="2"/>
  <c r="AC1434" i="2"/>
  <c r="X1434" i="2" s="1"/>
  <c r="V1434" i="2"/>
  <c r="AD1433" i="2"/>
  <c r="AC1433" i="2"/>
  <c r="X1433" i="2" s="1"/>
  <c r="V1433" i="2"/>
  <c r="AD1432" i="2"/>
  <c r="AC1432" i="2"/>
  <c r="X1432" i="2" s="1"/>
  <c r="V1432" i="2"/>
  <c r="AD1431" i="2"/>
  <c r="AC1431" i="2"/>
  <c r="X1431" i="2" s="1"/>
  <c r="V1431" i="2"/>
  <c r="AD1430" i="2"/>
  <c r="AC1430" i="2"/>
  <c r="X1430" i="2" s="1"/>
  <c r="V1430" i="2"/>
  <c r="AD1429" i="2"/>
  <c r="AC1429" i="2"/>
  <c r="X1429" i="2" s="1"/>
  <c r="V1429" i="2"/>
  <c r="AD1428" i="2"/>
  <c r="AC1428" i="2"/>
  <c r="X1428" i="2" s="1"/>
  <c r="V1428" i="2"/>
  <c r="AD1427" i="2"/>
  <c r="AC1427" i="2"/>
  <c r="X1427" i="2" s="1"/>
  <c r="V1427" i="2"/>
  <c r="AD1426" i="2"/>
  <c r="AC1426" i="2"/>
  <c r="X1426" i="2" s="1"/>
  <c r="V1426" i="2"/>
  <c r="AD1425" i="2"/>
  <c r="AC1425" i="2"/>
  <c r="X1425" i="2" s="1"/>
  <c r="V1425" i="2"/>
  <c r="AD1424" i="2"/>
  <c r="AC1424" i="2"/>
  <c r="X1424" i="2" s="1"/>
  <c r="V1424" i="2"/>
  <c r="AD1423" i="2"/>
  <c r="AC1423" i="2"/>
  <c r="X1423" i="2" s="1"/>
  <c r="V1423" i="2"/>
  <c r="AD1422" i="2"/>
  <c r="AC1422" i="2"/>
  <c r="X1422" i="2" s="1"/>
  <c r="V1422" i="2"/>
  <c r="AD1421" i="2"/>
  <c r="AC1421" i="2"/>
  <c r="X1421" i="2" s="1"/>
  <c r="V1421" i="2"/>
  <c r="AD1420" i="2"/>
  <c r="AC1420" i="2"/>
  <c r="X1420" i="2" s="1"/>
  <c r="V1420" i="2"/>
  <c r="AD1419" i="2"/>
  <c r="AC1419" i="2"/>
  <c r="X1419" i="2" s="1"/>
  <c r="V1419" i="2"/>
  <c r="AD1418" i="2"/>
  <c r="AC1418" i="2"/>
  <c r="X1418" i="2" s="1"/>
  <c r="V1418" i="2"/>
  <c r="AD1417" i="2"/>
  <c r="AC1417" i="2"/>
  <c r="X1417" i="2" s="1"/>
  <c r="V1417" i="2"/>
  <c r="AD1416" i="2"/>
  <c r="AC1416" i="2"/>
  <c r="X1416" i="2" s="1"/>
  <c r="V1416" i="2"/>
  <c r="AD1415" i="2"/>
  <c r="AC1415" i="2"/>
  <c r="X1415" i="2" s="1"/>
  <c r="V1415" i="2"/>
  <c r="AD1414" i="2"/>
  <c r="AC1414" i="2"/>
  <c r="X1414" i="2" s="1"/>
  <c r="V1414" i="2"/>
  <c r="AD1413" i="2"/>
  <c r="AC1413" i="2"/>
  <c r="X1413" i="2" s="1"/>
  <c r="V1413" i="2"/>
  <c r="AD1412" i="2"/>
  <c r="AC1412" i="2"/>
  <c r="X1412" i="2" s="1"/>
  <c r="V1412" i="2"/>
  <c r="AD1411" i="2"/>
  <c r="AC1411" i="2"/>
  <c r="X1411" i="2" s="1"/>
  <c r="V1411" i="2"/>
  <c r="AD1410" i="2"/>
  <c r="AC1410" i="2"/>
  <c r="X1410" i="2" s="1"/>
  <c r="V1410" i="2"/>
  <c r="AD1409" i="2"/>
  <c r="AC1409" i="2"/>
  <c r="X1409" i="2" s="1"/>
  <c r="V1409" i="2"/>
  <c r="AD1408" i="2"/>
  <c r="AC1408" i="2"/>
  <c r="X1408" i="2" s="1"/>
  <c r="V1408" i="2"/>
  <c r="AD1407" i="2"/>
  <c r="AC1407" i="2"/>
  <c r="X1407" i="2" s="1"/>
  <c r="V1407" i="2"/>
  <c r="AD1406" i="2"/>
  <c r="AC1406" i="2"/>
  <c r="X1406" i="2" s="1"/>
  <c r="V1406" i="2"/>
  <c r="AD1405" i="2"/>
  <c r="AC1405" i="2"/>
  <c r="X1405" i="2" s="1"/>
  <c r="V1405" i="2"/>
  <c r="AD1404" i="2"/>
  <c r="AC1404" i="2"/>
  <c r="X1404" i="2" s="1"/>
  <c r="V1404" i="2"/>
  <c r="AD1403" i="2"/>
  <c r="AC1403" i="2"/>
  <c r="X1403" i="2" s="1"/>
  <c r="V1403" i="2"/>
  <c r="AD1402" i="2"/>
  <c r="AC1402" i="2"/>
  <c r="X1402" i="2" s="1"/>
  <c r="V1402" i="2"/>
  <c r="AD1401" i="2"/>
  <c r="AC1401" i="2"/>
  <c r="X1401" i="2" s="1"/>
  <c r="V1401" i="2"/>
  <c r="AD1400" i="2"/>
  <c r="AC1400" i="2"/>
  <c r="X1400" i="2" s="1"/>
  <c r="V1400" i="2"/>
  <c r="AD1399" i="2"/>
  <c r="AC1399" i="2"/>
  <c r="X1399" i="2" s="1"/>
  <c r="V1399" i="2"/>
  <c r="AD1398" i="2"/>
  <c r="AC1398" i="2"/>
  <c r="X1398" i="2" s="1"/>
  <c r="V1398" i="2"/>
  <c r="AD1397" i="2"/>
  <c r="AC1397" i="2"/>
  <c r="X1397" i="2" s="1"/>
  <c r="V1397" i="2"/>
  <c r="AD1396" i="2"/>
  <c r="AC1396" i="2"/>
  <c r="X1396" i="2" s="1"/>
  <c r="V1396" i="2"/>
  <c r="AD1395" i="2"/>
  <c r="AC1395" i="2"/>
  <c r="X1395" i="2" s="1"/>
  <c r="V1395" i="2"/>
  <c r="AD1394" i="2"/>
  <c r="AC1394" i="2"/>
  <c r="X1394" i="2" s="1"/>
  <c r="V1394" i="2"/>
  <c r="AD1393" i="2"/>
  <c r="AC1393" i="2"/>
  <c r="X1393" i="2" s="1"/>
  <c r="V1393" i="2"/>
  <c r="AD1392" i="2"/>
  <c r="AC1392" i="2"/>
  <c r="X1392" i="2" s="1"/>
  <c r="V1392" i="2"/>
  <c r="AD1391" i="2"/>
  <c r="AC1391" i="2"/>
  <c r="X1391" i="2" s="1"/>
  <c r="V1391" i="2"/>
  <c r="AD1390" i="2"/>
  <c r="AC1390" i="2"/>
  <c r="X1390" i="2" s="1"/>
  <c r="V1390" i="2"/>
  <c r="AD1389" i="2"/>
  <c r="AC1389" i="2"/>
  <c r="X1389" i="2" s="1"/>
  <c r="V1389" i="2"/>
  <c r="AD1388" i="2"/>
  <c r="AC1388" i="2"/>
  <c r="X1388" i="2" s="1"/>
  <c r="V1388" i="2"/>
  <c r="AD1387" i="2"/>
  <c r="AC1387" i="2"/>
  <c r="X1387" i="2" s="1"/>
  <c r="V1387" i="2"/>
  <c r="AD1386" i="2"/>
  <c r="AC1386" i="2"/>
  <c r="X1386" i="2" s="1"/>
  <c r="V1386" i="2"/>
  <c r="AD1385" i="2"/>
  <c r="AC1385" i="2"/>
  <c r="X1385" i="2" s="1"/>
  <c r="V1385" i="2"/>
  <c r="AD1384" i="2"/>
  <c r="AC1384" i="2"/>
  <c r="X1384" i="2" s="1"/>
  <c r="V1384" i="2"/>
  <c r="AD1383" i="2"/>
  <c r="AC1383" i="2"/>
  <c r="X1383" i="2" s="1"/>
  <c r="V1383" i="2"/>
  <c r="AD1382" i="2"/>
  <c r="AC1382" i="2"/>
  <c r="X1382" i="2" s="1"/>
  <c r="V1382" i="2"/>
  <c r="AD1381" i="2"/>
  <c r="AC1381" i="2"/>
  <c r="X1381" i="2" s="1"/>
  <c r="V1381" i="2"/>
  <c r="AD1380" i="2"/>
  <c r="AC1380" i="2"/>
  <c r="X1380" i="2" s="1"/>
  <c r="V1380" i="2"/>
  <c r="AD1379" i="2"/>
  <c r="AC1379" i="2"/>
  <c r="X1379" i="2" s="1"/>
  <c r="V1379" i="2"/>
  <c r="AD1378" i="2"/>
  <c r="AC1378" i="2"/>
  <c r="X1378" i="2" s="1"/>
  <c r="V1378" i="2"/>
  <c r="AD1377" i="2"/>
  <c r="AC1377" i="2"/>
  <c r="X1377" i="2" s="1"/>
  <c r="V1377" i="2"/>
  <c r="AD1376" i="2"/>
  <c r="AC1376" i="2"/>
  <c r="X1376" i="2" s="1"/>
  <c r="V1376" i="2"/>
  <c r="AD1375" i="2"/>
  <c r="AC1375" i="2"/>
  <c r="X1375" i="2" s="1"/>
  <c r="V1375" i="2"/>
  <c r="AD1374" i="2"/>
  <c r="AC1374" i="2"/>
  <c r="X1374" i="2" s="1"/>
  <c r="V1374" i="2"/>
  <c r="AD1373" i="2"/>
  <c r="AC1373" i="2"/>
  <c r="X1373" i="2" s="1"/>
  <c r="V1373" i="2"/>
  <c r="AD1372" i="2"/>
  <c r="AC1372" i="2"/>
  <c r="X1372" i="2" s="1"/>
  <c r="V1372" i="2"/>
  <c r="AD1371" i="2"/>
  <c r="AC1371" i="2"/>
  <c r="X1371" i="2" s="1"/>
  <c r="V1371" i="2"/>
  <c r="AD1370" i="2"/>
  <c r="AC1370" i="2"/>
  <c r="X1370" i="2" s="1"/>
  <c r="V1370" i="2"/>
  <c r="AD1369" i="2"/>
  <c r="AC1369" i="2"/>
  <c r="X1369" i="2" s="1"/>
  <c r="V1369" i="2"/>
  <c r="AD1368" i="2"/>
  <c r="AC1368" i="2"/>
  <c r="X1368" i="2" s="1"/>
  <c r="V1368" i="2"/>
  <c r="AD1367" i="2"/>
  <c r="AC1367" i="2"/>
  <c r="X1367" i="2" s="1"/>
  <c r="V1367" i="2"/>
  <c r="AD1366" i="2"/>
  <c r="AC1366" i="2"/>
  <c r="X1366" i="2" s="1"/>
  <c r="V1366" i="2"/>
  <c r="AD1365" i="2"/>
  <c r="AC1365" i="2"/>
  <c r="X1365" i="2" s="1"/>
  <c r="V1365" i="2"/>
  <c r="AD1364" i="2"/>
  <c r="AC1364" i="2"/>
  <c r="X1364" i="2" s="1"/>
  <c r="V1364" i="2"/>
  <c r="AD1363" i="2"/>
  <c r="AC1363" i="2"/>
  <c r="X1363" i="2" s="1"/>
  <c r="V1363" i="2"/>
  <c r="AD1362" i="2"/>
  <c r="AC1362" i="2"/>
  <c r="X1362" i="2" s="1"/>
  <c r="V1362" i="2"/>
  <c r="AD1361" i="2"/>
  <c r="AC1361" i="2"/>
  <c r="X1361" i="2" s="1"/>
  <c r="V1361" i="2"/>
  <c r="AD1360" i="2"/>
  <c r="AC1360" i="2"/>
  <c r="X1360" i="2" s="1"/>
  <c r="V1360" i="2"/>
  <c r="AD1359" i="2"/>
  <c r="AC1359" i="2"/>
  <c r="X1359" i="2" s="1"/>
  <c r="V1359" i="2"/>
  <c r="AD1358" i="2"/>
  <c r="AC1358" i="2"/>
  <c r="X1358" i="2" s="1"/>
  <c r="V1358" i="2"/>
  <c r="AD1357" i="2"/>
  <c r="AC1357" i="2"/>
  <c r="X1357" i="2" s="1"/>
  <c r="V1357" i="2"/>
  <c r="AD1356" i="2"/>
  <c r="AC1356" i="2"/>
  <c r="X1356" i="2" s="1"/>
  <c r="V1356" i="2"/>
  <c r="AD1355" i="2"/>
  <c r="AC1355" i="2"/>
  <c r="X1355" i="2" s="1"/>
  <c r="V1355" i="2"/>
  <c r="AD1354" i="2"/>
  <c r="AC1354" i="2"/>
  <c r="X1354" i="2" s="1"/>
  <c r="V1354" i="2"/>
  <c r="AD1353" i="2"/>
  <c r="AC1353" i="2"/>
  <c r="X1353" i="2" s="1"/>
  <c r="V1353" i="2"/>
  <c r="AD1352" i="2"/>
  <c r="AC1352" i="2"/>
  <c r="X1352" i="2" s="1"/>
  <c r="V1352" i="2"/>
  <c r="AD1351" i="2"/>
  <c r="AC1351" i="2"/>
  <c r="X1351" i="2" s="1"/>
  <c r="V1351" i="2"/>
  <c r="AD1350" i="2"/>
  <c r="AC1350" i="2"/>
  <c r="X1350" i="2" s="1"/>
  <c r="V1350" i="2"/>
  <c r="AD1349" i="2"/>
  <c r="AC1349" i="2"/>
  <c r="X1349" i="2" s="1"/>
  <c r="V1349" i="2"/>
  <c r="AD1348" i="2"/>
  <c r="AC1348" i="2"/>
  <c r="X1348" i="2" s="1"/>
  <c r="V1348" i="2"/>
  <c r="AD1347" i="2"/>
  <c r="AC1347" i="2"/>
  <c r="X1347" i="2" s="1"/>
  <c r="V1347" i="2"/>
  <c r="AD1346" i="2"/>
  <c r="AC1346" i="2"/>
  <c r="X1346" i="2" s="1"/>
  <c r="V1346" i="2"/>
  <c r="AD1345" i="2"/>
  <c r="AC1345" i="2"/>
  <c r="X1345" i="2" s="1"/>
  <c r="V1345" i="2"/>
  <c r="AD1344" i="2"/>
  <c r="AC1344" i="2"/>
  <c r="X1344" i="2" s="1"/>
  <c r="V1344" i="2"/>
  <c r="AD1343" i="2"/>
  <c r="AC1343" i="2"/>
  <c r="X1343" i="2" s="1"/>
  <c r="V1343" i="2"/>
  <c r="AD1342" i="2"/>
  <c r="AC1342" i="2"/>
  <c r="X1342" i="2" s="1"/>
  <c r="V1342" i="2"/>
  <c r="AD1341" i="2"/>
  <c r="AC1341" i="2"/>
  <c r="X1341" i="2" s="1"/>
  <c r="V1341" i="2"/>
  <c r="AD1340" i="2"/>
  <c r="AC1340" i="2"/>
  <c r="X1340" i="2" s="1"/>
  <c r="V1340" i="2"/>
  <c r="AD1339" i="2"/>
  <c r="AC1339" i="2"/>
  <c r="X1339" i="2" s="1"/>
  <c r="V1339" i="2"/>
  <c r="AD1338" i="2"/>
  <c r="AC1338" i="2"/>
  <c r="X1338" i="2" s="1"/>
  <c r="V1338" i="2"/>
  <c r="AD1337" i="2"/>
  <c r="AC1337" i="2"/>
  <c r="X1337" i="2" s="1"/>
  <c r="V1337" i="2"/>
  <c r="AD1336" i="2"/>
  <c r="AC1336" i="2"/>
  <c r="X1336" i="2" s="1"/>
  <c r="V1336" i="2"/>
  <c r="AD1335" i="2"/>
  <c r="AC1335" i="2"/>
  <c r="X1335" i="2" s="1"/>
  <c r="V1335" i="2"/>
  <c r="AD1334" i="2"/>
  <c r="AC1334" i="2"/>
  <c r="X1334" i="2" s="1"/>
  <c r="V1334" i="2"/>
  <c r="AD1333" i="2"/>
  <c r="AC1333" i="2"/>
  <c r="X1333" i="2" s="1"/>
  <c r="V1333" i="2"/>
  <c r="AD1332" i="2"/>
  <c r="AC1332" i="2"/>
  <c r="X1332" i="2" s="1"/>
  <c r="V1332" i="2"/>
  <c r="AD1331" i="2"/>
  <c r="AC1331" i="2"/>
  <c r="X1331" i="2" s="1"/>
  <c r="V1331" i="2"/>
  <c r="AD1330" i="2"/>
  <c r="AC1330" i="2"/>
  <c r="X1330" i="2" s="1"/>
  <c r="V1330" i="2"/>
  <c r="AD1329" i="2"/>
  <c r="AC1329" i="2"/>
  <c r="X1329" i="2" s="1"/>
  <c r="V1329" i="2"/>
  <c r="AD1328" i="2"/>
  <c r="AC1328" i="2"/>
  <c r="X1328" i="2" s="1"/>
  <c r="V1328" i="2"/>
  <c r="AD1327" i="2"/>
  <c r="AC1327" i="2"/>
  <c r="X1327" i="2" s="1"/>
  <c r="V1327" i="2"/>
  <c r="AD1326" i="2"/>
  <c r="AC1326" i="2"/>
  <c r="X1326" i="2" s="1"/>
  <c r="V1326" i="2"/>
  <c r="AD1325" i="2"/>
  <c r="AC1325" i="2"/>
  <c r="X1325" i="2" s="1"/>
  <c r="V1325" i="2"/>
  <c r="AD1324" i="2"/>
  <c r="AC1324" i="2"/>
  <c r="X1324" i="2" s="1"/>
  <c r="V1324" i="2"/>
  <c r="AD1323" i="2"/>
  <c r="AC1323" i="2"/>
  <c r="X1323" i="2" s="1"/>
  <c r="V1323" i="2"/>
  <c r="AD1322" i="2"/>
  <c r="AC1322" i="2"/>
  <c r="X1322" i="2" s="1"/>
  <c r="V1322" i="2"/>
  <c r="AD1321" i="2"/>
  <c r="AC1321" i="2"/>
  <c r="X1321" i="2" s="1"/>
  <c r="V1321" i="2"/>
  <c r="AD1320" i="2"/>
  <c r="AC1320" i="2"/>
  <c r="X1320" i="2" s="1"/>
  <c r="V1320" i="2"/>
  <c r="AD1319" i="2"/>
  <c r="AC1319" i="2"/>
  <c r="X1319" i="2" s="1"/>
  <c r="V1319" i="2"/>
  <c r="AD1318" i="2"/>
  <c r="AC1318" i="2"/>
  <c r="X1318" i="2" s="1"/>
  <c r="V1318" i="2"/>
  <c r="AD1317" i="2"/>
  <c r="AC1317" i="2"/>
  <c r="X1317" i="2" s="1"/>
  <c r="V1317" i="2"/>
  <c r="AD1316" i="2"/>
  <c r="AC1316" i="2"/>
  <c r="X1316" i="2" s="1"/>
  <c r="V1316" i="2"/>
  <c r="AD1315" i="2"/>
  <c r="AC1315" i="2"/>
  <c r="X1315" i="2" s="1"/>
  <c r="V1315" i="2"/>
  <c r="AD1314" i="2"/>
  <c r="AC1314" i="2"/>
  <c r="X1314" i="2" s="1"/>
  <c r="V1314" i="2"/>
  <c r="AD1313" i="2"/>
  <c r="AC1313" i="2"/>
  <c r="X1313" i="2" s="1"/>
  <c r="V1313" i="2"/>
  <c r="AD1312" i="2"/>
  <c r="AC1312" i="2"/>
  <c r="X1312" i="2" s="1"/>
  <c r="V1312" i="2"/>
  <c r="AD1311" i="2"/>
  <c r="AC1311" i="2"/>
  <c r="X1311" i="2" s="1"/>
  <c r="V1311" i="2"/>
  <c r="AD1310" i="2"/>
  <c r="AC1310" i="2"/>
  <c r="X1310" i="2" s="1"/>
  <c r="V1310" i="2"/>
  <c r="AD1309" i="2"/>
  <c r="AC1309" i="2"/>
  <c r="X1309" i="2" s="1"/>
  <c r="V1309" i="2"/>
  <c r="AD1308" i="2"/>
  <c r="AC1308" i="2"/>
  <c r="X1308" i="2" s="1"/>
  <c r="V1308" i="2"/>
  <c r="AD1307" i="2"/>
  <c r="AC1307" i="2"/>
  <c r="X1307" i="2" s="1"/>
  <c r="V1307" i="2"/>
  <c r="AD1306" i="2"/>
  <c r="AC1306" i="2"/>
  <c r="X1306" i="2" s="1"/>
  <c r="V1306" i="2"/>
  <c r="AD1305" i="2"/>
  <c r="AC1305" i="2"/>
  <c r="X1305" i="2" s="1"/>
  <c r="V1305" i="2"/>
  <c r="AD1304" i="2"/>
  <c r="AC1304" i="2"/>
  <c r="X1304" i="2" s="1"/>
  <c r="V1304" i="2"/>
  <c r="AD1303" i="2"/>
  <c r="AC1303" i="2"/>
  <c r="X1303" i="2" s="1"/>
  <c r="V1303" i="2"/>
  <c r="AD1302" i="2"/>
  <c r="AC1302" i="2"/>
  <c r="X1302" i="2" s="1"/>
  <c r="V1302" i="2"/>
  <c r="AD1301" i="2"/>
  <c r="AC1301" i="2"/>
  <c r="X1301" i="2" s="1"/>
  <c r="V1301" i="2"/>
  <c r="AD1300" i="2"/>
  <c r="AC1300" i="2"/>
  <c r="X1300" i="2" s="1"/>
  <c r="V1300" i="2"/>
  <c r="AD1299" i="2"/>
  <c r="AC1299" i="2"/>
  <c r="X1299" i="2" s="1"/>
  <c r="V1299" i="2"/>
  <c r="AD1298" i="2"/>
  <c r="AC1298" i="2"/>
  <c r="X1298" i="2" s="1"/>
  <c r="V1298" i="2"/>
  <c r="AD1297" i="2"/>
  <c r="AC1297" i="2"/>
  <c r="X1297" i="2" s="1"/>
  <c r="V1297" i="2"/>
  <c r="AD1296" i="2"/>
  <c r="AC1296" i="2"/>
  <c r="X1296" i="2" s="1"/>
  <c r="V1296" i="2"/>
  <c r="AD1295" i="2"/>
  <c r="AC1295" i="2"/>
  <c r="X1295" i="2" s="1"/>
  <c r="V1295" i="2"/>
  <c r="AD1294" i="2"/>
  <c r="AC1294" i="2"/>
  <c r="X1294" i="2" s="1"/>
  <c r="V1294" i="2"/>
  <c r="AD1293" i="2"/>
  <c r="AC1293" i="2"/>
  <c r="X1293" i="2" s="1"/>
  <c r="V1293" i="2"/>
  <c r="AD1292" i="2"/>
  <c r="AC1292" i="2"/>
  <c r="X1292" i="2" s="1"/>
  <c r="V1292" i="2"/>
  <c r="AD1291" i="2"/>
  <c r="AC1291" i="2"/>
  <c r="X1291" i="2" s="1"/>
  <c r="V1291" i="2"/>
  <c r="AD1290" i="2"/>
  <c r="AC1290" i="2"/>
  <c r="X1290" i="2" s="1"/>
  <c r="V1290" i="2"/>
  <c r="AD1289" i="2"/>
  <c r="AC1289" i="2"/>
  <c r="X1289" i="2" s="1"/>
  <c r="V1289" i="2"/>
  <c r="AD1288" i="2"/>
  <c r="AC1288" i="2"/>
  <c r="X1288" i="2" s="1"/>
  <c r="V1288" i="2"/>
  <c r="AD1287" i="2"/>
  <c r="AC1287" i="2"/>
  <c r="X1287" i="2" s="1"/>
  <c r="V1287" i="2"/>
  <c r="AD1286" i="2"/>
  <c r="AC1286" i="2"/>
  <c r="X1286" i="2" s="1"/>
  <c r="V1286" i="2"/>
  <c r="AD1285" i="2"/>
  <c r="AC1285" i="2"/>
  <c r="X1285" i="2" s="1"/>
  <c r="V1285" i="2"/>
  <c r="AD1284" i="2"/>
  <c r="AC1284" i="2"/>
  <c r="X1284" i="2" s="1"/>
  <c r="V1284" i="2"/>
  <c r="AD1283" i="2"/>
  <c r="AC1283" i="2"/>
  <c r="X1283" i="2" s="1"/>
  <c r="V1283" i="2"/>
  <c r="AD1282" i="2"/>
  <c r="AC1282" i="2"/>
  <c r="X1282" i="2" s="1"/>
  <c r="V1282" i="2"/>
  <c r="AD1281" i="2"/>
  <c r="AC1281" i="2"/>
  <c r="X1281" i="2" s="1"/>
  <c r="V1281" i="2"/>
  <c r="AD1280" i="2"/>
  <c r="AC1280" i="2"/>
  <c r="X1280" i="2" s="1"/>
  <c r="V1280" i="2"/>
  <c r="AD1279" i="2"/>
  <c r="AC1279" i="2"/>
  <c r="X1279" i="2" s="1"/>
  <c r="V1279" i="2"/>
  <c r="AD1278" i="2"/>
  <c r="AC1278" i="2"/>
  <c r="X1278" i="2" s="1"/>
  <c r="V1278" i="2"/>
  <c r="AD1277" i="2"/>
  <c r="AC1277" i="2"/>
  <c r="X1277" i="2" s="1"/>
  <c r="V1277" i="2"/>
  <c r="AD1276" i="2"/>
  <c r="AC1276" i="2"/>
  <c r="X1276" i="2" s="1"/>
  <c r="V1276" i="2"/>
  <c r="AD1275" i="2"/>
  <c r="AC1275" i="2"/>
  <c r="X1275" i="2" s="1"/>
  <c r="V1275" i="2"/>
  <c r="AD1274" i="2"/>
  <c r="AC1274" i="2"/>
  <c r="X1274" i="2" s="1"/>
  <c r="V1274" i="2"/>
  <c r="AD1273" i="2"/>
  <c r="AC1273" i="2"/>
  <c r="X1273" i="2" s="1"/>
  <c r="V1273" i="2"/>
  <c r="AD1272" i="2"/>
  <c r="AC1272" i="2"/>
  <c r="X1272" i="2" s="1"/>
  <c r="V1272" i="2"/>
  <c r="AD1271" i="2"/>
  <c r="AC1271" i="2"/>
  <c r="X1271" i="2" s="1"/>
  <c r="V1271" i="2"/>
  <c r="AD1270" i="2"/>
  <c r="AC1270" i="2"/>
  <c r="X1270" i="2" s="1"/>
  <c r="V1270" i="2"/>
  <c r="AD1269" i="2"/>
  <c r="AC1269" i="2"/>
  <c r="X1269" i="2" s="1"/>
  <c r="V1269" i="2"/>
  <c r="AD1268" i="2"/>
  <c r="AC1268" i="2"/>
  <c r="X1268" i="2" s="1"/>
  <c r="V1268" i="2"/>
  <c r="AD1267" i="2"/>
  <c r="AC1267" i="2"/>
  <c r="X1267" i="2" s="1"/>
  <c r="V1267" i="2"/>
  <c r="AD1266" i="2"/>
  <c r="AC1266" i="2"/>
  <c r="X1266" i="2" s="1"/>
  <c r="V1266" i="2"/>
  <c r="AD1265" i="2"/>
  <c r="AC1265" i="2"/>
  <c r="X1265" i="2" s="1"/>
  <c r="V1265" i="2"/>
  <c r="AD1264" i="2"/>
  <c r="AC1264" i="2"/>
  <c r="X1264" i="2" s="1"/>
  <c r="V1264" i="2"/>
  <c r="AD1263" i="2"/>
  <c r="AC1263" i="2"/>
  <c r="X1263" i="2" s="1"/>
  <c r="V1263" i="2"/>
  <c r="AD1262" i="2"/>
  <c r="AC1262" i="2"/>
  <c r="X1262" i="2" s="1"/>
  <c r="V1262" i="2"/>
  <c r="AD1261" i="2"/>
  <c r="AC1261" i="2"/>
  <c r="X1261" i="2" s="1"/>
  <c r="V1261" i="2"/>
  <c r="AD1260" i="2"/>
  <c r="AC1260" i="2"/>
  <c r="X1260" i="2" s="1"/>
  <c r="V1260" i="2"/>
  <c r="AD1259" i="2"/>
  <c r="AC1259" i="2"/>
  <c r="X1259" i="2" s="1"/>
  <c r="V1259" i="2"/>
  <c r="AD1258" i="2"/>
  <c r="AC1258" i="2"/>
  <c r="X1258" i="2" s="1"/>
  <c r="V1258" i="2"/>
  <c r="AD1257" i="2"/>
  <c r="AC1257" i="2"/>
  <c r="X1257" i="2" s="1"/>
  <c r="V1257" i="2"/>
  <c r="AD1256" i="2"/>
  <c r="AC1256" i="2"/>
  <c r="X1256" i="2" s="1"/>
  <c r="V1256" i="2"/>
  <c r="AD1255" i="2"/>
  <c r="AC1255" i="2"/>
  <c r="X1255" i="2" s="1"/>
  <c r="V1255" i="2"/>
  <c r="AD1254" i="2"/>
  <c r="AC1254" i="2"/>
  <c r="X1254" i="2" s="1"/>
  <c r="V1254" i="2"/>
  <c r="AD1253" i="2"/>
  <c r="AC1253" i="2"/>
  <c r="X1253" i="2" s="1"/>
  <c r="V1253" i="2"/>
  <c r="AD1252" i="2"/>
  <c r="AC1252" i="2"/>
  <c r="X1252" i="2" s="1"/>
  <c r="V1252" i="2"/>
  <c r="AD1251" i="2"/>
  <c r="AC1251" i="2"/>
  <c r="X1251" i="2" s="1"/>
  <c r="V1251" i="2"/>
  <c r="AD1250" i="2"/>
  <c r="AC1250" i="2"/>
  <c r="X1250" i="2" s="1"/>
  <c r="V1250" i="2"/>
  <c r="AD1249" i="2"/>
  <c r="AC1249" i="2"/>
  <c r="X1249" i="2" s="1"/>
  <c r="V1249" i="2"/>
  <c r="AD1248" i="2"/>
  <c r="AC1248" i="2"/>
  <c r="X1248" i="2" s="1"/>
  <c r="V1248" i="2"/>
  <c r="AD1247" i="2"/>
  <c r="AC1247" i="2"/>
  <c r="X1247" i="2" s="1"/>
  <c r="V1247" i="2"/>
  <c r="AD1246" i="2"/>
  <c r="AC1246" i="2"/>
  <c r="X1246" i="2" s="1"/>
  <c r="V1246" i="2"/>
  <c r="AD1245" i="2"/>
  <c r="AC1245" i="2"/>
  <c r="X1245" i="2" s="1"/>
  <c r="V1245" i="2"/>
  <c r="AD1244" i="2"/>
  <c r="AC1244" i="2"/>
  <c r="X1244" i="2" s="1"/>
  <c r="V1244" i="2"/>
  <c r="AD1243" i="2"/>
  <c r="AC1243" i="2"/>
  <c r="X1243" i="2" s="1"/>
  <c r="V1243" i="2"/>
  <c r="AD1242" i="2"/>
  <c r="AC1242" i="2"/>
  <c r="X1242" i="2" s="1"/>
  <c r="V1242" i="2"/>
  <c r="AD1241" i="2"/>
  <c r="AC1241" i="2"/>
  <c r="X1241" i="2" s="1"/>
  <c r="V1241" i="2"/>
  <c r="AD1240" i="2"/>
  <c r="AC1240" i="2"/>
  <c r="X1240" i="2" s="1"/>
  <c r="V1240" i="2"/>
  <c r="AD1239" i="2"/>
  <c r="AC1239" i="2"/>
  <c r="X1239" i="2" s="1"/>
  <c r="V1239" i="2"/>
  <c r="AD1238" i="2"/>
  <c r="AC1238" i="2"/>
  <c r="X1238" i="2" s="1"/>
  <c r="V1238" i="2"/>
  <c r="AD1237" i="2"/>
  <c r="AC1237" i="2"/>
  <c r="X1237" i="2" s="1"/>
  <c r="V1237" i="2"/>
  <c r="AD1236" i="2"/>
  <c r="AC1236" i="2"/>
  <c r="X1236" i="2" s="1"/>
  <c r="V1236" i="2"/>
  <c r="AD1235" i="2"/>
  <c r="AC1235" i="2"/>
  <c r="X1235" i="2" s="1"/>
  <c r="V1235" i="2"/>
  <c r="AD1234" i="2"/>
  <c r="AC1234" i="2"/>
  <c r="X1234" i="2" s="1"/>
  <c r="V1234" i="2"/>
  <c r="AD1233" i="2"/>
  <c r="AC1233" i="2"/>
  <c r="X1233" i="2" s="1"/>
  <c r="V1233" i="2"/>
  <c r="AD1232" i="2"/>
  <c r="AC1232" i="2"/>
  <c r="X1232" i="2" s="1"/>
  <c r="V1232" i="2"/>
  <c r="AD1231" i="2"/>
  <c r="AC1231" i="2"/>
  <c r="X1231" i="2" s="1"/>
  <c r="V1231" i="2"/>
  <c r="AD1230" i="2"/>
  <c r="AC1230" i="2"/>
  <c r="X1230" i="2" s="1"/>
  <c r="V1230" i="2"/>
  <c r="AD1229" i="2"/>
  <c r="AC1229" i="2"/>
  <c r="X1229" i="2" s="1"/>
  <c r="V1229" i="2"/>
  <c r="AD1228" i="2"/>
  <c r="AC1228" i="2"/>
  <c r="X1228" i="2" s="1"/>
  <c r="V1228" i="2"/>
  <c r="AD1227" i="2"/>
  <c r="AC1227" i="2"/>
  <c r="X1227" i="2" s="1"/>
  <c r="V1227" i="2"/>
  <c r="AD1226" i="2"/>
  <c r="AC1226" i="2"/>
  <c r="X1226" i="2" s="1"/>
  <c r="V1226" i="2"/>
  <c r="AD1225" i="2"/>
  <c r="AC1225" i="2"/>
  <c r="X1225" i="2" s="1"/>
  <c r="V1225" i="2"/>
  <c r="AD1224" i="2"/>
  <c r="AC1224" i="2"/>
  <c r="X1224" i="2" s="1"/>
  <c r="V1224" i="2"/>
  <c r="AD1223" i="2"/>
  <c r="AC1223" i="2"/>
  <c r="X1223" i="2" s="1"/>
  <c r="V1223" i="2"/>
  <c r="AD1222" i="2"/>
  <c r="AC1222" i="2"/>
  <c r="X1222" i="2" s="1"/>
  <c r="V1222" i="2"/>
  <c r="AD1221" i="2"/>
  <c r="AC1221" i="2"/>
  <c r="X1221" i="2" s="1"/>
  <c r="V1221" i="2"/>
  <c r="AD1220" i="2"/>
  <c r="AC1220" i="2"/>
  <c r="X1220" i="2" s="1"/>
  <c r="V1220" i="2"/>
  <c r="AD1219" i="2"/>
  <c r="AC1219" i="2"/>
  <c r="X1219" i="2" s="1"/>
  <c r="V1219" i="2"/>
  <c r="AD1218" i="2"/>
  <c r="AC1218" i="2"/>
  <c r="X1218" i="2" s="1"/>
  <c r="V1218" i="2"/>
  <c r="AD1217" i="2"/>
  <c r="AC1217" i="2"/>
  <c r="X1217" i="2" s="1"/>
  <c r="V1217" i="2"/>
  <c r="AD1216" i="2"/>
  <c r="AC1216" i="2"/>
  <c r="X1216" i="2" s="1"/>
  <c r="V1216" i="2"/>
  <c r="AD1215" i="2"/>
  <c r="AC1215" i="2"/>
  <c r="X1215" i="2" s="1"/>
  <c r="V1215" i="2"/>
  <c r="AD1214" i="2"/>
  <c r="AC1214" i="2"/>
  <c r="X1214" i="2" s="1"/>
  <c r="V1214" i="2"/>
  <c r="AD1213" i="2"/>
  <c r="AC1213" i="2"/>
  <c r="X1213" i="2" s="1"/>
  <c r="V1213" i="2"/>
  <c r="AD1212" i="2"/>
  <c r="AC1212" i="2"/>
  <c r="X1212" i="2" s="1"/>
  <c r="V1212" i="2"/>
  <c r="AD1211" i="2"/>
  <c r="AC1211" i="2"/>
  <c r="X1211" i="2" s="1"/>
  <c r="V1211" i="2"/>
  <c r="AD1210" i="2"/>
  <c r="AC1210" i="2"/>
  <c r="X1210" i="2" s="1"/>
  <c r="V1210" i="2"/>
  <c r="AD1209" i="2"/>
  <c r="AC1209" i="2"/>
  <c r="X1209" i="2" s="1"/>
  <c r="V1209" i="2"/>
  <c r="AD1208" i="2"/>
  <c r="AC1208" i="2"/>
  <c r="X1208" i="2" s="1"/>
  <c r="V1208" i="2"/>
  <c r="AD1207" i="2"/>
  <c r="AC1207" i="2"/>
  <c r="X1207" i="2" s="1"/>
  <c r="V1207" i="2"/>
  <c r="AD1206" i="2"/>
  <c r="AC1206" i="2"/>
  <c r="X1206" i="2" s="1"/>
  <c r="V1206" i="2"/>
  <c r="AD1205" i="2"/>
  <c r="AC1205" i="2"/>
  <c r="X1205" i="2" s="1"/>
  <c r="V1205" i="2"/>
  <c r="AD1204" i="2"/>
  <c r="AC1204" i="2"/>
  <c r="X1204" i="2" s="1"/>
  <c r="V1204" i="2"/>
  <c r="AD1203" i="2"/>
  <c r="AC1203" i="2"/>
  <c r="X1203" i="2" s="1"/>
  <c r="V1203" i="2"/>
  <c r="AD1202" i="2"/>
  <c r="AC1202" i="2"/>
  <c r="X1202" i="2" s="1"/>
  <c r="V1202" i="2"/>
  <c r="AD1201" i="2"/>
  <c r="AC1201" i="2"/>
  <c r="X1201" i="2" s="1"/>
  <c r="V1201" i="2"/>
  <c r="AD1200" i="2"/>
  <c r="AC1200" i="2"/>
  <c r="X1200" i="2" s="1"/>
  <c r="V1200" i="2"/>
  <c r="AD1199" i="2"/>
  <c r="AC1199" i="2"/>
  <c r="X1199" i="2" s="1"/>
  <c r="V1199" i="2"/>
  <c r="AD1198" i="2"/>
  <c r="AC1198" i="2"/>
  <c r="X1198" i="2" s="1"/>
  <c r="V1198" i="2"/>
  <c r="AD1197" i="2"/>
  <c r="AC1197" i="2"/>
  <c r="X1197" i="2" s="1"/>
  <c r="V1197" i="2"/>
  <c r="AD1196" i="2"/>
  <c r="AC1196" i="2"/>
  <c r="X1196" i="2" s="1"/>
  <c r="V1196" i="2"/>
  <c r="AD1195" i="2"/>
  <c r="AC1195" i="2"/>
  <c r="X1195" i="2" s="1"/>
  <c r="V1195" i="2"/>
  <c r="AD1194" i="2"/>
  <c r="AC1194" i="2"/>
  <c r="X1194" i="2" s="1"/>
  <c r="V1194" i="2"/>
  <c r="AD1193" i="2"/>
  <c r="AC1193" i="2"/>
  <c r="X1193" i="2" s="1"/>
  <c r="V1193" i="2"/>
  <c r="AD1192" i="2"/>
  <c r="AC1192" i="2"/>
  <c r="X1192" i="2" s="1"/>
  <c r="V1192" i="2"/>
  <c r="AD1191" i="2"/>
  <c r="AC1191" i="2"/>
  <c r="X1191" i="2" s="1"/>
  <c r="V1191" i="2"/>
  <c r="AD1190" i="2"/>
  <c r="AC1190" i="2"/>
  <c r="X1190" i="2" s="1"/>
  <c r="V1190" i="2"/>
  <c r="AD1189" i="2"/>
  <c r="AC1189" i="2"/>
  <c r="X1189" i="2" s="1"/>
  <c r="V1189" i="2"/>
  <c r="AD1188" i="2"/>
  <c r="AC1188" i="2"/>
  <c r="X1188" i="2" s="1"/>
  <c r="V1188" i="2"/>
  <c r="AD1187" i="2"/>
  <c r="AC1187" i="2"/>
  <c r="X1187" i="2" s="1"/>
  <c r="V1187" i="2"/>
  <c r="AD1186" i="2"/>
  <c r="AC1186" i="2"/>
  <c r="X1186" i="2" s="1"/>
  <c r="V1186" i="2"/>
  <c r="AD1185" i="2"/>
  <c r="AC1185" i="2"/>
  <c r="X1185" i="2" s="1"/>
  <c r="V1185" i="2"/>
  <c r="AD1184" i="2"/>
  <c r="AC1184" i="2"/>
  <c r="X1184" i="2" s="1"/>
  <c r="V1184" i="2"/>
  <c r="AD1183" i="2"/>
  <c r="AC1183" i="2"/>
  <c r="X1183" i="2" s="1"/>
  <c r="V1183" i="2"/>
  <c r="AD1182" i="2"/>
  <c r="AC1182" i="2"/>
  <c r="X1182" i="2" s="1"/>
  <c r="V1182" i="2"/>
  <c r="AD1181" i="2"/>
  <c r="AC1181" i="2"/>
  <c r="X1181" i="2" s="1"/>
  <c r="V1181" i="2"/>
  <c r="AD1180" i="2"/>
  <c r="AC1180" i="2"/>
  <c r="X1180" i="2" s="1"/>
  <c r="V1180" i="2"/>
  <c r="AD1179" i="2"/>
  <c r="AC1179" i="2"/>
  <c r="X1179" i="2" s="1"/>
  <c r="V1179" i="2"/>
  <c r="AD1178" i="2"/>
  <c r="AC1178" i="2"/>
  <c r="X1178" i="2" s="1"/>
  <c r="V1178" i="2"/>
  <c r="AD1177" i="2"/>
  <c r="AC1177" i="2"/>
  <c r="X1177" i="2" s="1"/>
  <c r="V1177" i="2"/>
  <c r="AD1176" i="2"/>
  <c r="AC1176" i="2"/>
  <c r="X1176" i="2" s="1"/>
  <c r="V1176" i="2"/>
  <c r="AD1175" i="2"/>
  <c r="AC1175" i="2"/>
  <c r="X1175" i="2" s="1"/>
  <c r="V1175" i="2"/>
  <c r="AD1174" i="2"/>
  <c r="AC1174" i="2"/>
  <c r="X1174" i="2" s="1"/>
  <c r="V1174" i="2"/>
  <c r="AD1173" i="2"/>
  <c r="AC1173" i="2"/>
  <c r="X1173" i="2" s="1"/>
  <c r="V1173" i="2"/>
  <c r="AD1172" i="2"/>
  <c r="AC1172" i="2"/>
  <c r="X1172" i="2" s="1"/>
  <c r="V1172" i="2"/>
  <c r="AD1171" i="2"/>
  <c r="AC1171" i="2"/>
  <c r="X1171" i="2" s="1"/>
  <c r="V1171" i="2"/>
  <c r="AD1170" i="2"/>
  <c r="AC1170" i="2"/>
  <c r="X1170" i="2" s="1"/>
  <c r="V1170" i="2"/>
  <c r="AD1169" i="2"/>
  <c r="AC1169" i="2"/>
  <c r="X1169" i="2" s="1"/>
  <c r="V1169" i="2"/>
  <c r="AD1168" i="2"/>
  <c r="AC1168" i="2"/>
  <c r="X1168" i="2" s="1"/>
  <c r="V1168" i="2"/>
  <c r="AD1167" i="2"/>
  <c r="AC1167" i="2"/>
  <c r="X1167" i="2" s="1"/>
  <c r="V1167" i="2"/>
  <c r="AD1166" i="2"/>
  <c r="AC1166" i="2"/>
  <c r="X1166" i="2" s="1"/>
  <c r="V1166" i="2"/>
  <c r="AD1165" i="2"/>
  <c r="AC1165" i="2"/>
  <c r="X1165" i="2" s="1"/>
  <c r="V1165" i="2"/>
  <c r="AD1164" i="2"/>
  <c r="AC1164" i="2"/>
  <c r="X1164" i="2" s="1"/>
  <c r="V1164" i="2"/>
  <c r="AD1163" i="2"/>
  <c r="AC1163" i="2"/>
  <c r="X1163" i="2" s="1"/>
  <c r="V1163" i="2"/>
  <c r="AD1162" i="2"/>
  <c r="AC1162" i="2"/>
  <c r="X1162" i="2" s="1"/>
  <c r="V1162" i="2"/>
  <c r="AD1161" i="2"/>
  <c r="AC1161" i="2"/>
  <c r="X1161" i="2" s="1"/>
  <c r="V1161" i="2"/>
  <c r="AD1160" i="2"/>
  <c r="AC1160" i="2"/>
  <c r="X1160" i="2" s="1"/>
  <c r="V1160" i="2"/>
  <c r="AD1159" i="2"/>
  <c r="AC1159" i="2"/>
  <c r="X1159" i="2" s="1"/>
  <c r="V1159" i="2"/>
  <c r="AD1158" i="2"/>
  <c r="AC1158" i="2"/>
  <c r="X1158" i="2" s="1"/>
  <c r="V1158" i="2"/>
  <c r="AD1157" i="2"/>
  <c r="AC1157" i="2"/>
  <c r="X1157" i="2" s="1"/>
  <c r="V1157" i="2"/>
  <c r="AD1156" i="2"/>
  <c r="AC1156" i="2"/>
  <c r="X1156" i="2" s="1"/>
  <c r="V1156" i="2"/>
  <c r="AD1155" i="2"/>
  <c r="AC1155" i="2"/>
  <c r="X1155" i="2" s="1"/>
  <c r="V1155" i="2"/>
  <c r="AD1154" i="2"/>
  <c r="AC1154" i="2"/>
  <c r="X1154" i="2" s="1"/>
  <c r="V1154" i="2"/>
  <c r="AD1153" i="2"/>
  <c r="AC1153" i="2"/>
  <c r="X1153" i="2" s="1"/>
  <c r="V1153" i="2"/>
  <c r="AD1152" i="2"/>
  <c r="AC1152" i="2"/>
  <c r="X1152" i="2" s="1"/>
  <c r="V1152" i="2"/>
  <c r="AD1151" i="2"/>
  <c r="AC1151" i="2"/>
  <c r="X1151" i="2" s="1"/>
  <c r="V1151" i="2"/>
  <c r="AD1150" i="2"/>
  <c r="AC1150" i="2"/>
  <c r="X1150" i="2" s="1"/>
  <c r="V1150" i="2"/>
  <c r="AD1149" i="2"/>
  <c r="AC1149" i="2"/>
  <c r="X1149" i="2" s="1"/>
  <c r="V1149" i="2"/>
  <c r="AD1148" i="2"/>
  <c r="AC1148" i="2"/>
  <c r="X1148" i="2" s="1"/>
  <c r="V1148" i="2"/>
  <c r="AD1147" i="2"/>
  <c r="AC1147" i="2"/>
  <c r="X1147" i="2" s="1"/>
  <c r="V1147" i="2"/>
  <c r="AD1146" i="2"/>
  <c r="AC1146" i="2"/>
  <c r="X1146" i="2" s="1"/>
  <c r="V1146" i="2"/>
  <c r="AD1145" i="2"/>
  <c r="AC1145" i="2"/>
  <c r="X1145" i="2" s="1"/>
  <c r="V1145" i="2"/>
  <c r="AD1144" i="2"/>
  <c r="AC1144" i="2"/>
  <c r="X1144" i="2" s="1"/>
  <c r="V1144" i="2"/>
  <c r="AD1143" i="2"/>
  <c r="AC1143" i="2"/>
  <c r="X1143" i="2" s="1"/>
  <c r="V1143" i="2"/>
  <c r="AD1142" i="2"/>
  <c r="AC1142" i="2"/>
  <c r="X1142" i="2" s="1"/>
  <c r="V1142" i="2"/>
  <c r="AD1141" i="2"/>
  <c r="AC1141" i="2"/>
  <c r="X1141" i="2" s="1"/>
  <c r="V1141" i="2"/>
  <c r="AD1140" i="2"/>
  <c r="AC1140" i="2"/>
  <c r="X1140" i="2" s="1"/>
  <c r="V1140" i="2"/>
  <c r="AD1139" i="2"/>
  <c r="AC1139" i="2"/>
  <c r="X1139" i="2" s="1"/>
  <c r="V1139" i="2"/>
  <c r="AD1138" i="2"/>
  <c r="AC1138" i="2"/>
  <c r="X1138" i="2" s="1"/>
  <c r="V1138" i="2"/>
  <c r="AD1137" i="2"/>
  <c r="AC1137" i="2"/>
  <c r="X1137" i="2" s="1"/>
  <c r="V1137" i="2"/>
  <c r="AD1136" i="2"/>
  <c r="AC1136" i="2"/>
  <c r="X1136" i="2" s="1"/>
  <c r="V1136" i="2"/>
  <c r="AD1135" i="2"/>
  <c r="AC1135" i="2"/>
  <c r="X1135" i="2" s="1"/>
  <c r="V1135" i="2"/>
  <c r="AD1134" i="2"/>
  <c r="AC1134" i="2"/>
  <c r="X1134" i="2" s="1"/>
  <c r="V1134" i="2"/>
  <c r="AD1133" i="2"/>
  <c r="AC1133" i="2"/>
  <c r="X1133" i="2" s="1"/>
  <c r="V1133" i="2"/>
  <c r="AD1132" i="2"/>
  <c r="AC1132" i="2"/>
  <c r="X1132" i="2" s="1"/>
  <c r="V1132" i="2"/>
  <c r="AD1131" i="2"/>
  <c r="AC1131" i="2"/>
  <c r="X1131" i="2" s="1"/>
  <c r="V1131" i="2"/>
  <c r="AD1130" i="2"/>
  <c r="AC1130" i="2"/>
  <c r="X1130" i="2" s="1"/>
  <c r="V1130" i="2"/>
  <c r="AD1129" i="2"/>
  <c r="AC1129" i="2"/>
  <c r="X1129" i="2" s="1"/>
  <c r="V1129" i="2"/>
  <c r="AD1128" i="2"/>
  <c r="AC1128" i="2"/>
  <c r="X1128" i="2" s="1"/>
  <c r="V1128" i="2"/>
  <c r="AD1127" i="2"/>
  <c r="AC1127" i="2"/>
  <c r="X1127" i="2" s="1"/>
  <c r="V1127" i="2"/>
  <c r="AD1126" i="2"/>
  <c r="AC1126" i="2"/>
  <c r="X1126" i="2" s="1"/>
  <c r="V1126" i="2"/>
  <c r="AD1125" i="2"/>
  <c r="AC1125" i="2"/>
  <c r="X1125" i="2" s="1"/>
  <c r="V1125" i="2"/>
  <c r="AD1124" i="2"/>
  <c r="AC1124" i="2"/>
  <c r="X1124" i="2" s="1"/>
  <c r="V1124" i="2"/>
  <c r="AD1123" i="2"/>
  <c r="AC1123" i="2"/>
  <c r="X1123" i="2" s="1"/>
  <c r="V1123" i="2"/>
  <c r="AD1122" i="2"/>
  <c r="AC1122" i="2"/>
  <c r="X1122" i="2" s="1"/>
  <c r="V1122" i="2"/>
  <c r="AD1121" i="2"/>
  <c r="AC1121" i="2"/>
  <c r="X1121" i="2" s="1"/>
  <c r="V1121" i="2"/>
  <c r="AD1120" i="2"/>
  <c r="AC1120" i="2"/>
  <c r="X1120" i="2" s="1"/>
  <c r="V1120" i="2"/>
  <c r="AD1119" i="2"/>
  <c r="AC1119" i="2"/>
  <c r="X1119" i="2" s="1"/>
  <c r="V1119" i="2"/>
  <c r="AD1118" i="2"/>
  <c r="AC1118" i="2"/>
  <c r="X1118" i="2" s="1"/>
  <c r="V1118" i="2"/>
  <c r="AD1117" i="2"/>
  <c r="AC1117" i="2"/>
  <c r="X1117" i="2" s="1"/>
  <c r="V1117" i="2"/>
  <c r="AD1116" i="2"/>
  <c r="AC1116" i="2"/>
  <c r="X1116" i="2" s="1"/>
  <c r="V1116" i="2"/>
  <c r="AD1115" i="2"/>
  <c r="AC1115" i="2"/>
  <c r="X1115" i="2" s="1"/>
  <c r="V1115" i="2"/>
  <c r="AD1114" i="2"/>
  <c r="AC1114" i="2"/>
  <c r="X1114" i="2" s="1"/>
  <c r="V1114" i="2"/>
  <c r="AD1113" i="2"/>
  <c r="AC1113" i="2"/>
  <c r="X1113" i="2" s="1"/>
  <c r="V1113" i="2"/>
  <c r="AD1112" i="2"/>
  <c r="AC1112" i="2"/>
  <c r="X1112" i="2" s="1"/>
  <c r="V1112" i="2"/>
  <c r="AD1111" i="2"/>
  <c r="AC1111" i="2"/>
  <c r="X1111" i="2" s="1"/>
  <c r="V1111" i="2"/>
  <c r="AD1110" i="2"/>
  <c r="AC1110" i="2"/>
  <c r="X1110" i="2" s="1"/>
  <c r="V1110" i="2"/>
  <c r="AD1109" i="2"/>
  <c r="AC1109" i="2"/>
  <c r="X1109" i="2" s="1"/>
  <c r="V1109" i="2"/>
  <c r="AD1108" i="2"/>
  <c r="AC1108" i="2"/>
  <c r="X1108" i="2" s="1"/>
  <c r="V1108" i="2"/>
  <c r="AD1107" i="2"/>
  <c r="AC1107" i="2"/>
  <c r="X1107" i="2" s="1"/>
  <c r="V1107" i="2"/>
  <c r="AD1106" i="2"/>
  <c r="AC1106" i="2"/>
  <c r="X1106" i="2" s="1"/>
  <c r="V1106" i="2"/>
  <c r="AD1105" i="2"/>
  <c r="AC1105" i="2"/>
  <c r="X1105" i="2" s="1"/>
  <c r="V1105" i="2"/>
  <c r="AD1104" i="2"/>
  <c r="AC1104" i="2"/>
  <c r="X1104" i="2" s="1"/>
  <c r="V1104" i="2"/>
  <c r="AD1103" i="2"/>
  <c r="AC1103" i="2"/>
  <c r="X1103" i="2" s="1"/>
  <c r="V1103" i="2"/>
  <c r="AD1102" i="2"/>
  <c r="AC1102" i="2"/>
  <c r="X1102" i="2" s="1"/>
  <c r="V1102" i="2"/>
  <c r="AD1101" i="2"/>
  <c r="AC1101" i="2"/>
  <c r="X1101" i="2" s="1"/>
  <c r="V1101" i="2"/>
  <c r="T1101" i="2"/>
  <c r="T1104" i="2" s="1"/>
  <c r="T1107" i="2" s="1"/>
  <c r="T1110" i="2" s="1"/>
  <c r="T1113" i="2" s="1"/>
  <c r="T1116" i="2" s="1"/>
  <c r="T1119" i="2" s="1"/>
  <c r="T1122" i="2" s="1"/>
  <c r="T1125" i="2" s="1"/>
  <c r="T1128" i="2" s="1"/>
  <c r="T1131" i="2" s="1"/>
  <c r="T1134" i="2" s="1"/>
  <c r="T1137" i="2" s="1"/>
  <c r="T1140" i="2" s="1"/>
  <c r="T1143" i="2" s="1"/>
  <c r="T1146" i="2" s="1"/>
  <c r="T1149" i="2" s="1"/>
  <c r="T1152" i="2" s="1"/>
  <c r="T1155" i="2" s="1"/>
  <c r="T1158" i="2" s="1"/>
  <c r="T1161" i="2" s="1"/>
  <c r="T1164" i="2" s="1"/>
  <c r="T1167" i="2" s="1"/>
  <c r="T1170" i="2" s="1"/>
  <c r="T1173" i="2" s="1"/>
  <c r="T1176" i="2" s="1"/>
  <c r="T1179" i="2" s="1"/>
  <c r="T1182" i="2" s="1"/>
  <c r="T1185" i="2" s="1"/>
  <c r="T1188" i="2" s="1"/>
  <c r="T1191" i="2" s="1"/>
  <c r="T1194" i="2" s="1"/>
  <c r="T1197" i="2" s="1"/>
  <c r="T1200" i="2" s="1"/>
  <c r="T1203" i="2" s="1"/>
  <c r="T1206" i="2" s="1"/>
  <c r="T1209" i="2" s="1"/>
  <c r="T1212" i="2" s="1"/>
  <c r="T1215" i="2" s="1"/>
  <c r="T1218" i="2" s="1"/>
  <c r="T1221" i="2" s="1"/>
  <c r="T1224" i="2" s="1"/>
  <c r="T1227" i="2" s="1"/>
  <c r="T1230" i="2" s="1"/>
  <c r="T1233" i="2" s="1"/>
  <c r="T1236" i="2" s="1"/>
  <c r="T1239" i="2" s="1"/>
  <c r="T1242" i="2" s="1"/>
  <c r="T1245" i="2" s="1"/>
  <c r="T1248" i="2" s="1"/>
  <c r="T1251" i="2" s="1"/>
  <c r="T1254" i="2" s="1"/>
  <c r="T1257" i="2" s="1"/>
  <c r="T1260" i="2" s="1"/>
  <c r="T1263" i="2" s="1"/>
  <c r="T1266" i="2" s="1"/>
  <c r="T1269" i="2" s="1"/>
  <c r="T1272" i="2" s="1"/>
  <c r="T1275" i="2" s="1"/>
  <c r="T1278" i="2" s="1"/>
  <c r="T1281" i="2" s="1"/>
  <c r="T1284" i="2" s="1"/>
  <c r="T1287" i="2" s="1"/>
  <c r="T1290" i="2" s="1"/>
  <c r="T1293" i="2" s="1"/>
  <c r="T1296" i="2" s="1"/>
  <c r="T1299" i="2" s="1"/>
  <c r="T1302" i="2" s="1"/>
  <c r="T1305" i="2" s="1"/>
  <c r="T1308" i="2" s="1"/>
  <c r="T1311" i="2" s="1"/>
  <c r="T1314" i="2" s="1"/>
  <c r="T1317" i="2" s="1"/>
  <c r="T1320" i="2" s="1"/>
  <c r="T1323" i="2" s="1"/>
  <c r="T1326" i="2" s="1"/>
  <c r="T1329" i="2" s="1"/>
  <c r="T1332" i="2" s="1"/>
  <c r="T1335" i="2" s="1"/>
  <c r="T1338" i="2" s="1"/>
  <c r="T1341" i="2" s="1"/>
  <c r="T1344" i="2" s="1"/>
  <c r="T1347" i="2" s="1"/>
  <c r="T1350" i="2" s="1"/>
  <c r="T1353" i="2" s="1"/>
  <c r="T1356" i="2" s="1"/>
  <c r="T1359" i="2" s="1"/>
  <c r="T1362" i="2" s="1"/>
  <c r="T1365" i="2" s="1"/>
  <c r="T1368" i="2" s="1"/>
  <c r="T1371" i="2" s="1"/>
  <c r="T1374" i="2" s="1"/>
  <c r="T1377" i="2" s="1"/>
  <c r="T1380" i="2" s="1"/>
  <c r="T1383" i="2" s="1"/>
  <c r="T1386" i="2" s="1"/>
  <c r="T1389" i="2" s="1"/>
  <c r="T1392" i="2" s="1"/>
  <c r="T1395" i="2" s="1"/>
  <c r="T1398" i="2" s="1"/>
  <c r="T1401" i="2" s="1"/>
  <c r="T1404" i="2" s="1"/>
  <c r="T1407" i="2" s="1"/>
  <c r="T1410" i="2" s="1"/>
  <c r="T1413" i="2" s="1"/>
  <c r="T1416" i="2" s="1"/>
  <c r="T1419" i="2" s="1"/>
  <c r="T1422" i="2" s="1"/>
  <c r="T1425" i="2" s="1"/>
  <c r="T1428" i="2" s="1"/>
  <c r="T1431" i="2" s="1"/>
  <c r="T1434" i="2" s="1"/>
  <c r="T1437" i="2" s="1"/>
  <c r="T1440" i="2" s="1"/>
  <c r="T1443" i="2" s="1"/>
  <c r="T1446" i="2" s="1"/>
  <c r="T1449" i="2" s="1"/>
  <c r="T1452" i="2" s="1"/>
  <c r="T1455" i="2" s="1"/>
  <c r="T1458" i="2" s="1"/>
  <c r="T1461" i="2" s="1"/>
  <c r="T1464" i="2" s="1"/>
  <c r="T1467" i="2" s="1"/>
  <c r="T1470" i="2" s="1"/>
  <c r="T1473" i="2" s="1"/>
  <c r="T1476" i="2" s="1"/>
  <c r="T1479" i="2" s="1"/>
  <c r="T1482" i="2" s="1"/>
  <c r="T1485" i="2" s="1"/>
  <c r="T1488" i="2" s="1"/>
  <c r="T1491" i="2" s="1"/>
  <c r="T1494" i="2" s="1"/>
  <c r="T1497" i="2" s="1"/>
  <c r="T1500" i="2" s="1"/>
  <c r="T1503" i="2" s="1"/>
  <c r="AD1100" i="2"/>
  <c r="AC1100" i="2"/>
  <c r="X1100" i="2" s="1"/>
  <c r="V1100" i="2"/>
  <c r="T1100" i="2"/>
  <c r="T1103" i="2" s="1"/>
  <c r="T1106" i="2" s="1"/>
  <c r="T1109" i="2" s="1"/>
  <c r="T1112" i="2" s="1"/>
  <c r="T1115" i="2" s="1"/>
  <c r="T1118" i="2" s="1"/>
  <c r="T1121" i="2" s="1"/>
  <c r="T1124" i="2" s="1"/>
  <c r="T1127" i="2" s="1"/>
  <c r="T1130" i="2" s="1"/>
  <c r="T1133" i="2" s="1"/>
  <c r="T1136" i="2" s="1"/>
  <c r="T1139" i="2" s="1"/>
  <c r="T1142" i="2" s="1"/>
  <c r="T1145" i="2" s="1"/>
  <c r="T1148" i="2" s="1"/>
  <c r="T1151" i="2" s="1"/>
  <c r="T1154" i="2" s="1"/>
  <c r="T1157" i="2" s="1"/>
  <c r="T1160" i="2" s="1"/>
  <c r="T1163" i="2" s="1"/>
  <c r="T1166" i="2" s="1"/>
  <c r="T1169" i="2" s="1"/>
  <c r="T1172" i="2" s="1"/>
  <c r="T1175" i="2" s="1"/>
  <c r="T1178" i="2" s="1"/>
  <c r="T1181" i="2" s="1"/>
  <c r="T1184" i="2" s="1"/>
  <c r="T1187" i="2" s="1"/>
  <c r="T1190" i="2" s="1"/>
  <c r="T1193" i="2" s="1"/>
  <c r="T1196" i="2" s="1"/>
  <c r="T1199" i="2" s="1"/>
  <c r="T1202" i="2" s="1"/>
  <c r="T1205" i="2" s="1"/>
  <c r="T1208" i="2" s="1"/>
  <c r="T1211" i="2" s="1"/>
  <c r="T1214" i="2" s="1"/>
  <c r="T1217" i="2" s="1"/>
  <c r="T1220" i="2" s="1"/>
  <c r="T1223" i="2" s="1"/>
  <c r="T1226" i="2" s="1"/>
  <c r="T1229" i="2" s="1"/>
  <c r="T1232" i="2" s="1"/>
  <c r="T1235" i="2" s="1"/>
  <c r="T1238" i="2" s="1"/>
  <c r="T1241" i="2" s="1"/>
  <c r="T1244" i="2" s="1"/>
  <c r="T1247" i="2" s="1"/>
  <c r="T1250" i="2" s="1"/>
  <c r="T1253" i="2" s="1"/>
  <c r="T1256" i="2" s="1"/>
  <c r="T1259" i="2" s="1"/>
  <c r="T1262" i="2" s="1"/>
  <c r="T1265" i="2" s="1"/>
  <c r="T1268" i="2" s="1"/>
  <c r="T1271" i="2" s="1"/>
  <c r="T1274" i="2" s="1"/>
  <c r="T1277" i="2" s="1"/>
  <c r="T1280" i="2" s="1"/>
  <c r="T1283" i="2" s="1"/>
  <c r="T1286" i="2" s="1"/>
  <c r="T1289" i="2" s="1"/>
  <c r="T1292" i="2" s="1"/>
  <c r="T1295" i="2" s="1"/>
  <c r="T1298" i="2" s="1"/>
  <c r="T1301" i="2" s="1"/>
  <c r="T1304" i="2" s="1"/>
  <c r="T1307" i="2" s="1"/>
  <c r="T1310" i="2" s="1"/>
  <c r="T1313" i="2" s="1"/>
  <c r="T1316" i="2" s="1"/>
  <c r="T1319" i="2" s="1"/>
  <c r="T1322" i="2" s="1"/>
  <c r="T1325" i="2" s="1"/>
  <c r="T1328" i="2" s="1"/>
  <c r="T1331" i="2" s="1"/>
  <c r="T1334" i="2" s="1"/>
  <c r="T1337" i="2" s="1"/>
  <c r="T1340" i="2" s="1"/>
  <c r="T1343" i="2" s="1"/>
  <c r="T1346" i="2" s="1"/>
  <c r="T1349" i="2" s="1"/>
  <c r="T1352" i="2" s="1"/>
  <c r="T1355" i="2" s="1"/>
  <c r="T1358" i="2" s="1"/>
  <c r="T1361" i="2" s="1"/>
  <c r="T1364" i="2" s="1"/>
  <c r="T1367" i="2" s="1"/>
  <c r="T1370" i="2" s="1"/>
  <c r="T1373" i="2" s="1"/>
  <c r="T1376" i="2" s="1"/>
  <c r="T1379" i="2" s="1"/>
  <c r="T1382" i="2" s="1"/>
  <c r="T1385" i="2" s="1"/>
  <c r="T1388" i="2" s="1"/>
  <c r="T1391" i="2" s="1"/>
  <c r="T1394" i="2" s="1"/>
  <c r="T1397" i="2" s="1"/>
  <c r="T1400" i="2" s="1"/>
  <c r="T1403" i="2" s="1"/>
  <c r="T1406" i="2" s="1"/>
  <c r="T1409" i="2" s="1"/>
  <c r="T1412" i="2" s="1"/>
  <c r="T1415" i="2" s="1"/>
  <c r="T1418" i="2" s="1"/>
  <c r="T1421" i="2" s="1"/>
  <c r="T1424" i="2" s="1"/>
  <c r="T1427" i="2" s="1"/>
  <c r="T1430" i="2" s="1"/>
  <c r="T1433" i="2" s="1"/>
  <c r="T1436" i="2" s="1"/>
  <c r="T1439" i="2" s="1"/>
  <c r="T1442" i="2" s="1"/>
  <c r="T1445" i="2" s="1"/>
  <c r="T1448" i="2" s="1"/>
  <c r="T1451" i="2" s="1"/>
  <c r="T1454" i="2" s="1"/>
  <c r="T1457" i="2" s="1"/>
  <c r="T1460" i="2" s="1"/>
  <c r="T1463" i="2" s="1"/>
  <c r="T1466" i="2" s="1"/>
  <c r="T1469" i="2" s="1"/>
  <c r="T1472" i="2" s="1"/>
  <c r="T1475" i="2" s="1"/>
  <c r="T1478" i="2" s="1"/>
  <c r="T1481" i="2" s="1"/>
  <c r="T1484" i="2" s="1"/>
  <c r="T1487" i="2" s="1"/>
  <c r="T1490" i="2" s="1"/>
  <c r="T1493" i="2" s="1"/>
  <c r="T1496" i="2" s="1"/>
  <c r="T1499" i="2" s="1"/>
  <c r="T1502" i="2" s="1"/>
  <c r="AD1099" i="2"/>
  <c r="AC1099" i="2"/>
  <c r="X1099" i="2" s="1"/>
  <c r="V1099" i="2"/>
  <c r="T1099" i="2"/>
  <c r="T1102" i="2" s="1"/>
  <c r="T1105" i="2" s="1"/>
  <c r="T1108" i="2" s="1"/>
  <c r="T1111" i="2" s="1"/>
  <c r="T1114" i="2" s="1"/>
  <c r="T1117" i="2" s="1"/>
  <c r="T1120" i="2" s="1"/>
  <c r="T1123" i="2" s="1"/>
  <c r="T1126" i="2" s="1"/>
  <c r="T1129" i="2" s="1"/>
  <c r="T1132" i="2" s="1"/>
  <c r="T1135" i="2" s="1"/>
  <c r="T1138" i="2" s="1"/>
  <c r="T1141" i="2" s="1"/>
  <c r="T1144" i="2" s="1"/>
  <c r="T1147" i="2" s="1"/>
  <c r="T1150" i="2" s="1"/>
  <c r="T1153" i="2" s="1"/>
  <c r="T1156" i="2" s="1"/>
  <c r="T1159" i="2" s="1"/>
  <c r="T1162" i="2" s="1"/>
  <c r="T1165" i="2" s="1"/>
  <c r="T1168" i="2" s="1"/>
  <c r="T1171" i="2" s="1"/>
  <c r="T1174" i="2" s="1"/>
  <c r="T1177" i="2" s="1"/>
  <c r="T1180" i="2" s="1"/>
  <c r="T1183" i="2" s="1"/>
  <c r="T1186" i="2" s="1"/>
  <c r="T1189" i="2" s="1"/>
  <c r="T1192" i="2" s="1"/>
  <c r="T1195" i="2" s="1"/>
  <c r="T1198" i="2" s="1"/>
  <c r="T1201" i="2" s="1"/>
  <c r="T1204" i="2" s="1"/>
  <c r="T1207" i="2" s="1"/>
  <c r="T1210" i="2" s="1"/>
  <c r="T1213" i="2" s="1"/>
  <c r="T1216" i="2" s="1"/>
  <c r="T1219" i="2" s="1"/>
  <c r="T1222" i="2" s="1"/>
  <c r="T1225" i="2" s="1"/>
  <c r="T1228" i="2" s="1"/>
  <c r="T1231" i="2" s="1"/>
  <c r="T1234" i="2" s="1"/>
  <c r="T1237" i="2" s="1"/>
  <c r="T1240" i="2" s="1"/>
  <c r="T1243" i="2" s="1"/>
  <c r="T1246" i="2" s="1"/>
  <c r="T1249" i="2" s="1"/>
  <c r="T1252" i="2" s="1"/>
  <c r="T1255" i="2" s="1"/>
  <c r="T1258" i="2" s="1"/>
  <c r="T1261" i="2" s="1"/>
  <c r="T1264" i="2" s="1"/>
  <c r="T1267" i="2" s="1"/>
  <c r="T1270" i="2" s="1"/>
  <c r="T1273" i="2" s="1"/>
  <c r="T1276" i="2" s="1"/>
  <c r="T1279" i="2" s="1"/>
  <c r="T1282" i="2" s="1"/>
  <c r="T1285" i="2" s="1"/>
  <c r="T1288" i="2" s="1"/>
  <c r="T1291" i="2" s="1"/>
  <c r="T1294" i="2" s="1"/>
  <c r="T1297" i="2" s="1"/>
  <c r="T1300" i="2" s="1"/>
  <c r="T1303" i="2" s="1"/>
  <c r="T1306" i="2" s="1"/>
  <c r="T1309" i="2" s="1"/>
  <c r="T1312" i="2" s="1"/>
  <c r="T1315" i="2" s="1"/>
  <c r="T1318" i="2" s="1"/>
  <c r="T1321" i="2" s="1"/>
  <c r="T1324" i="2" s="1"/>
  <c r="T1327" i="2" s="1"/>
  <c r="T1330" i="2" s="1"/>
  <c r="T1333" i="2" s="1"/>
  <c r="T1336" i="2" s="1"/>
  <c r="T1339" i="2" s="1"/>
  <c r="T1342" i="2" s="1"/>
  <c r="T1345" i="2" s="1"/>
  <c r="T1348" i="2" s="1"/>
  <c r="T1351" i="2" s="1"/>
  <c r="T1354" i="2" s="1"/>
  <c r="T1357" i="2" s="1"/>
  <c r="T1360" i="2" s="1"/>
  <c r="T1363" i="2" s="1"/>
  <c r="T1366" i="2" s="1"/>
  <c r="T1369" i="2" s="1"/>
  <c r="T1372" i="2" s="1"/>
  <c r="T1375" i="2" s="1"/>
  <c r="T1378" i="2" s="1"/>
  <c r="T1381" i="2" s="1"/>
  <c r="T1384" i="2" s="1"/>
  <c r="T1387" i="2" s="1"/>
  <c r="T1390" i="2" s="1"/>
  <c r="T1393" i="2" s="1"/>
  <c r="T1396" i="2" s="1"/>
  <c r="T1399" i="2" s="1"/>
  <c r="T1402" i="2" s="1"/>
  <c r="T1405" i="2" s="1"/>
  <c r="T1408" i="2" s="1"/>
  <c r="T1411" i="2" s="1"/>
  <c r="T1414" i="2" s="1"/>
  <c r="T1417" i="2" s="1"/>
  <c r="T1420" i="2" s="1"/>
  <c r="T1423" i="2" s="1"/>
  <c r="T1426" i="2" s="1"/>
  <c r="T1429" i="2" s="1"/>
  <c r="T1432" i="2" s="1"/>
  <c r="T1435" i="2" s="1"/>
  <c r="T1438" i="2" s="1"/>
  <c r="T1441" i="2" s="1"/>
  <c r="T1444" i="2" s="1"/>
  <c r="T1447" i="2" s="1"/>
  <c r="T1450" i="2" s="1"/>
  <c r="T1453" i="2" s="1"/>
  <c r="T1456" i="2" s="1"/>
  <c r="T1459" i="2" s="1"/>
  <c r="T1462" i="2" s="1"/>
  <c r="T1465" i="2" s="1"/>
  <c r="T1468" i="2" s="1"/>
  <c r="T1471" i="2" s="1"/>
  <c r="T1474" i="2" s="1"/>
  <c r="T1477" i="2" s="1"/>
  <c r="T1480" i="2" s="1"/>
  <c r="T1483" i="2" s="1"/>
  <c r="T1486" i="2" s="1"/>
  <c r="T1489" i="2" s="1"/>
  <c r="T1492" i="2" s="1"/>
  <c r="T1495" i="2" s="1"/>
  <c r="T1498" i="2" s="1"/>
  <c r="T1501" i="2" s="1"/>
  <c r="AD1098" i="2"/>
  <c r="AC1098" i="2"/>
  <c r="X1098" i="2" s="1"/>
  <c r="V1098" i="2"/>
  <c r="AD1097" i="2"/>
  <c r="AC1097" i="2"/>
  <c r="X1097" i="2" s="1"/>
  <c r="V1097" i="2"/>
  <c r="AD1096" i="2"/>
  <c r="AC1096" i="2"/>
  <c r="X1096" i="2" s="1"/>
  <c r="V1096" i="2"/>
  <c r="AD1095" i="2"/>
  <c r="AC1095" i="2"/>
  <c r="X1095" i="2" s="1"/>
  <c r="W1095" i="2"/>
  <c r="V1095" i="2"/>
  <c r="AD1094" i="2"/>
  <c r="AC1094" i="2"/>
  <c r="X1094" i="2" s="1"/>
  <c r="W1094" i="2"/>
  <c r="V1094" i="2"/>
  <c r="AD1093" i="2"/>
  <c r="AC1093" i="2"/>
  <c r="X1093" i="2" s="1"/>
  <c r="W1093" i="2"/>
  <c r="V1093" i="2"/>
  <c r="AD1092" i="2"/>
  <c r="AC1092" i="2"/>
  <c r="X1092" i="2" s="1"/>
  <c r="W1092" i="2"/>
  <c r="V1092" i="2"/>
  <c r="AD1091" i="2"/>
  <c r="AC1091" i="2"/>
  <c r="X1091" i="2" s="1"/>
  <c r="W1091" i="2"/>
  <c r="V1091" i="2"/>
  <c r="AD1090" i="2"/>
  <c r="AC1090" i="2"/>
  <c r="X1090" i="2" s="1"/>
  <c r="W1090" i="2"/>
  <c r="V1090" i="2"/>
  <c r="AD1089" i="2"/>
  <c r="AC1089" i="2"/>
  <c r="X1089" i="2" s="1"/>
  <c r="W1089" i="2"/>
  <c r="V1089" i="2"/>
  <c r="AD1088" i="2"/>
  <c r="AC1088" i="2"/>
  <c r="X1088" i="2" s="1"/>
  <c r="W1088" i="2"/>
  <c r="V1088" i="2"/>
  <c r="AD1087" i="2"/>
  <c r="AC1087" i="2"/>
  <c r="X1087" i="2" s="1"/>
  <c r="W1087" i="2"/>
  <c r="V1087" i="2"/>
  <c r="AD1086" i="2"/>
  <c r="AC1086" i="2"/>
  <c r="X1086" i="2" s="1"/>
  <c r="W1086" i="2"/>
  <c r="V1086" i="2"/>
  <c r="AD1085" i="2"/>
  <c r="AC1085" i="2"/>
  <c r="X1085" i="2" s="1"/>
  <c r="W1085" i="2"/>
  <c r="V1085" i="2"/>
  <c r="AD1084" i="2"/>
  <c r="AC1084" i="2"/>
  <c r="X1084" i="2" s="1"/>
  <c r="W1084" i="2"/>
  <c r="V1084" i="2"/>
  <c r="AD1083" i="2"/>
  <c r="AC1083" i="2"/>
  <c r="X1083" i="2" s="1"/>
  <c r="W1083" i="2"/>
  <c r="V1083" i="2"/>
  <c r="AD1082" i="2"/>
  <c r="AC1082" i="2"/>
  <c r="X1082" i="2" s="1"/>
  <c r="W1082" i="2"/>
  <c r="V1082" i="2"/>
  <c r="AD1081" i="2"/>
  <c r="AC1081" i="2"/>
  <c r="X1081" i="2" s="1"/>
  <c r="W1081" i="2"/>
  <c r="V1081" i="2"/>
  <c r="AD1080" i="2"/>
  <c r="AC1080" i="2"/>
  <c r="X1080" i="2" s="1"/>
  <c r="W1080" i="2"/>
  <c r="V1080" i="2"/>
  <c r="AD1079" i="2"/>
  <c r="AC1079" i="2"/>
  <c r="X1079" i="2" s="1"/>
  <c r="W1079" i="2"/>
  <c r="V1079" i="2"/>
  <c r="AD1078" i="2"/>
  <c r="AC1078" i="2"/>
  <c r="X1078" i="2" s="1"/>
  <c r="W1078" i="2"/>
  <c r="V1078" i="2"/>
  <c r="AD1077" i="2"/>
  <c r="AC1077" i="2"/>
  <c r="X1077" i="2" s="1"/>
  <c r="W1077" i="2"/>
  <c r="V1077" i="2"/>
  <c r="AD1076" i="2"/>
  <c r="AC1076" i="2"/>
  <c r="X1076" i="2" s="1"/>
  <c r="W1076" i="2"/>
  <c r="V1076" i="2"/>
  <c r="AD1075" i="2"/>
  <c r="AC1075" i="2"/>
  <c r="X1075" i="2" s="1"/>
  <c r="W1075" i="2"/>
  <c r="V1075" i="2"/>
  <c r="AD1074" i="2"/>
  <c r="AC1074" i="2"/>
  <c r="X1074" i="2" s="1"/>
  <c r="W1074" i="2"/>
  <c r="V1074" i="2"/>
  <c r="AD1073" i="2"/>
  <c r="AC1073" i="2"/>
  <c r="X1073" i="2" s="1"/>
  <c r="W1073" i="2"/>
  <c r="V1073" i="2"/>
  <c r="AD1072" i="2"/>
  <c r="AC1072" i="2"/>
  <c r="X1072" i="2" s="1"/>
  <c r="W1072" i="2"/>
  <c r="V1072" i="2"/>
  <c r="AD1071" i="2"/>
  <c r="AC1071" i="2"/>
  <c r="X1071" i="2" s="1"/>
  <c r="W1071" i="2"/>
  <c r="V1071" i="2"/>
  <c r="AD1070" i="2"/>
  <c r="AC1070" i="2"/>
  <c r="X1070" i="2" s="1"/>
  <c r="W1070" i="2"/>
  <c r="V1070" i="2"/>
  <c r="AD1069" i="2"/>
  <c r="AC1069" i="2"/>
  <c r="X1069" i="2" s="1"/>
  <c r="W1069" i="2"/>
  <c r="V1069" i="2"/>
  <c r="AD1068" i="2"/>
  <c r="AC1068" i="2"/>
  <c r="X1068" i="2" s="1"/>
  <c r="W1068" i="2"/>
  <c r="V1068" i="2"/>
  <c r="AD1067" i="2"/>
  <c r="AC1067" i="2"/>
  <c r="X1067" i="2" s="1"/>
  <c r="W1067" i="2"/>
  <c r="V1067" i="2"/>
  <c r="AD1066" i="2"/>
  <c r="AC1066" i="2"/>
  <c r="X1066" i="2" s="1"/>
  <c r="W1066" i="2"/>
  <c r="V1066" i="2"/>
  <c r="AD1065" i="2"/>
  <c r="AC1065" i="2"/>
  <c r="X1065" i="2" s="1"/>
  <c r="W1065" i="2"/>
  <c r="V1065" i="2"/>
  <c r="AD1064" i="2"/>
  <c r="AC1064" i="2"/>
  <c r="X1064" i="2" s="1"/>
  <c r="W1064" i="2"/>
  <c r="V1064" i="2"/>
  <c r="AD1063" i="2"/>
  <c r="AC1063" i="2"/>
  <c r="X1063" i="2" s="1"/>
  <c r="W1063" i="2"/>
  <c r="V1063" i="2"/>
  <c r="AD1062" i="2"/>
  <c r="AC1062" i="2"/>
  <c r="X1062" i="2" s="1"/>
  <c r="W1062" i="2"/>
  <c r="V1062" i="2"/>
  <c r="AD1061" i="2"/>
  <c r="AC1061" i="2"/>
  <c r="X1061" i="2" s="1"/>
  <c r="W1061" i="2"/>
  <c r="V1061" i="2"/>
  <c r="AD1060" i="2"/>
  <c r="AC1060" i="2"/>
  <c r="X1060" i="2" s="1"/>
  <c r="W1060" i="2"/>
  <c r="V1060" i="2"/>
  <c r="AD1059" i="2"/>
  <c r="AC1059" i="2"/>
  <c r="X1059" i="2" s="1"/>
  <c r="W1059" i="2"/>
  <c r="V1059" i="2"/>
  <c r="AD1058" i="2"/>
  <c r="AC1058" i="2"/>
  <c r="X1058" i="2" s="1"/>
  <c r="W1058" i="2"/>
  <c r="V1058" i="2"/>
  <c r="AD1057" i="2"/>
  <c r="AC1057" i="2"/>
  <c r="X1057" i="2" s="1"/>
  <c r="W1057" i="2"/>
  <c r="V1057" i="2"/>
  <c r="AD1056" i="2"/>
  <c r="AC1056" i="2"/>
  <c r="X1056" i="2" s="1"/>
  <c r="W1056" i="2"/>
  <c r="V1056" i="2"/>
  <c r="AD1055" i="2"/>
  <c r="AC1055" i="2"/>
  <c r="X1055" i="2" s="1"/>
  <c r="W1055" i="2"/>
  <c r="V1055" i="2"/>
  <c r="AD1054" i="2"/>
  <c r="AC1054" i="2"/>
  <c r="X1054" i="2" s="1"/>
  <c r="W1054" i="2"/>
  <c r="V1054" i="2"/>
  <c r="AD1053" i="2"/>
  <c r="AC1053" i="2"/>
  <c r="X1053" i="2" s="1"/>
  <c r="W1053" i="2"/>
  <c r="V1053" i="2"/>
  <c r="AD1052" i="2"/>
  <c r="AC1052" i="2"/>
  <c r="X1052" i="2" s="1"/>
  <c r="W1052" i="2"/>
  <c r="V1052" i="2"/>
  <c r="AD1051" i="2"/>
  <c r="AC1051" i="2"/>
  <c r="X1051" i="2" s="1"/>
  <c r="W1051" i="2"/>
  <c r="V1051" i="2"/>
  <c r="AD1050" i="2"/>
  <c r="AC1050" i="2"/>
  <c r="X1050" i="2" s="1"/>
  <c r="W1050" i="2"/>
  <c r="V1050" i="2"/>
  <c r="AD1049" i="2"/>
  <c r="AC1049" i="2"/>
  <c r="X1049" i="2" s="1"/>
  <c r="W1049" i="2"/>
  <c r="V1049" i="2"/>
  <c r="AD1048" i="2"/>
  <c r="AC1048" i="2"/>
  <c r="X1048" i="2" s="1"/>
  <c r="W1048" i="2"/>
  <c r="V1048" i="2"/>
  <c r="AD1047" i="2"/>
  <c r="AC1047" i="2"/>
  <c r="X1047" i="2" s="1"/>
  <c r="W1047" i="2"/>
  <c r="V1047" i="2"/>
  <c r="AD1046" i="2"/>
  <c r="AC1046" i="2"/>
  <c r="X1046" i="2" s="1"/>
  <c r="W1046" i="2"/>
  <c r="V1046" i="2"/>
  <c r="AD1045" i="2"/>
  <c r="AC1045" i="2"/>
  <c r="X1045" i="2" s="1"/>
  <c r="W1045" i="2"/>
  <c r="V1045" i="2"/>
  <c r="AD1044" i="2"/>
  <c r="AC1044" i="2"/>
  <c r="X1044" i="2" s="1"/>
  <c r="W1044" i="2"/>
  <c r="V1044" i="2"/>
  <c r="AD1043" i="2"/>
  <c r="AC1043" i="2"/>
  <c r="X1043" i="2" s="1"/>
  <c r="W1043" i="2"/>
  <c r="V1043" i="2"/>
  <c r="AD1042" i="2"/>
  <c r="AC1042" i="2"/>
  <c r="X1042" i="2" s="1"/>
  <c r="W1042" i="2"/>
  <c r="V1042" i="2"/>
  <c r="AD1041" i="2"/>
  <c r="AC1041" i="2"/>
  <c r="X1041" i="2" s="1"/>
  <c r="W1041" i="2"/>
  <c r="V1041" i="2"/>
  <c r="AD1040" i="2"/>
  <c r="AC1040" i="2"/>
  <c r="X1040" i="2" s="1"/>
  <c r="W1040" i="2"/>
  <c r="V1040" i="2"/>
  <c r="AD1039" i="2"/>
  <c r="AC1039" i="2"/>
  <c r="X1039" i="2" s="1"/>
  <c r="W1039" i="2"/>
  <c r="V1039" i="2"/>
  <c r="AD1038" i="2"/>
  <c r="AC1038" i="2"/>
  <c r="X1038" i="2" s="1"/>
  <c r="W1038" i="2"/>
  <c r="V1038" i="2"/>
  <c r="AD1037" i="2"/>
  <c r="AC1037" i="2"/>
  <c r="X1037" i="2" s="1"/>
  <c r="W1037" i="2"/>
  <c r="V1037" i="2"/>
  <c r="AD1036" i="2"/>
  <c r="AC1036" i="2"/>
  <c r="X1036" i="2" s="1"/>
  <c r="W1036" i="2"/>
  <c r="V1036" i="2"/>
  <c r="AD1035" i="2"/>
  <c r="AC1035" i="2"/>
  <c r="X1035" i="2" s="1"/>
  <c r="W1035" i="2"/>
  <c r="V1035" i="2"/>
  <c r="AD1034" i="2"/>
  <c r="AC1034" i="2"/>
  <c r="X1034" i="2" s="1"/>
  <c r="W1034" i="2"/>
  <c r="V1034" i="2"/>
  <c r="AD1033" i="2"/>
  <c r="AC1033" i="2"/>
  <c r="X1033" i="2" s="1"/>
  <c r="W1033" i="2"/>
  <c r="V1033" i="2"/>
  <c r="AD1032" i="2"/>
  <c r="AC1032" i="2"/>
  <c r="X1032" i="2" s="1"/>
  <c r="W1032" i="2"/>
  <c r="V1032" i="2"/>
  <c r="AD1031" i="2"/>
  <c r="AC1031" i="2"/>
  <c r="X1031" i="2" s="1"/>
  <c r="W1031" i="2"/>
  <c r="V1031" i="2"/>
  <c r="AD1030" i="2"/>
  <c r="AC1030" i="2"/>
  <c r="X1030" i="2" s="1"/>
  <c r="W1030" i="2"/>
  <c r="V1030" i="2"/>
  <c r="AD1029" i="2"/>
  <c r="AC1029" i="2"/>
  <c r="X1029" i="2" s="1"/>
  <c r="W1029" i="2"/>
  <c r="V1029" i="2"/>
  <c r="AD1028" i="2"/>
  <c r="AC1028" i="2"/>
  <c r="X1028" i="2" s="1"/>
  <c r="W1028" i="2"/>
  <c r="V1028" i="2"/>
  <c r="AD1027" i="2"/>
  <c r="AC1027" i="2"/>
  <c r="X1027" i="2" s="1"/>
  <c r="W1027" i="2"/>
  <c r="V1027" i="2"/>
  <c r="AD1026" i="2"/>
  <c r="AC1026" i="2"/>
  <c r="X1026" i="2" s="1"/>
  <c r="W1026" i="2"/>
  <c r="V1026" i="2"/>
  <c r="AD1025" i="2"/>
  <c r="AC1025" i="2"/>
  <c r="X1025" i="2" s="1"/>
  <c r="W1025" i="2"/>
  <c r="V1025" i="2"/>
  <c r="AD1024" i="2"/>
  <c r="AC1024" i="2"/>
  <c r="X1024" i="2" s="1"/>
  <c r="W1024" i="2"/>
  <c r="V1024" i="2"/>
  <c r="AD1023" i="2"/>
  <c r="AC1023" i="2"/>
  <c r="X1023" i="2" s="1"/>
  <c r="W1023" i="2"/>
  <c r="V1023" i="2"/>
  <c r="AD1022" i="2"/>
  <c r="AC1022" i="2"/>
  <c r="X1022" i="2" s="1"/>
  <c r="W1022" i="2"/>
  <c r="V1022" i="2"/>
  <c r="AD1021" i="2"/>
  <c r="AC1021" i="2"/>
  <c r="X1021" i="2" s="1"/>
  <c r="W1021" i="2"/>
  <c r="V1021" i="2"/>
  <c r="AD1020" i="2"/>
  <c r="AC1020" i="2"/>
  <c r="X1020" i="2" s="1"/>
  <c r="W1020" i="2"/>
  <c r="V1020" i="2"/>
  <c r="AD1019" i="2"/>
  <c r="AC1019" i="2"/>
  <c r="X1019" i="2" s="1"/>
  <c r="W1019" i="2"/>
  <c r="V1019" i="2"/>
  <c r="AD1018" i="2"/>
  <c r="AC1018" i="2"/>
  <c r="X1018" i="2" s="1"/>
  <c r="W1018" i="2"/>
  <c r="V1018" i="2"/>
  <c r="AD1017" i="2"/>
  <c r="AC1017" i="2"/>
  <c r="X1017" i="2" s="1"/>
  <c r="W1017" i="2"/>
  <c r="V1017" i="2"/>
  <c r="AD1016" i="2"/>
  <c r="AC1016" i="2"/>
  <c r="X1016" i="2" s="1"/>
  <c r="W1016" i="2"/>
  <c r="V1016" i="2"/>
  <c r="AD1015" i="2"/>
  <c r="AC1015" i="2"/>
  <c r="X1015" i="2" s="1"/>
  <c r="W1015" i="2"/>
  <c r="V1015" i="2"/>
  <c r="AD1014" i="2"/>
  <c r="AC1014" i="2"/>
  <c r="X1014" i="2" s="1"/>
  <c r="W1014" i="2"/>
  <c r="V1014" i="2"/>
  <c r="AD1013" i="2"/>
  <c r="AC1013" i="2"/>
  <c r="X1013" i="2" s="1"/>
  <c r="W1013" i="2"/>
  <c r="V1013" i="2"/>
  <c r="AD1012" i="2"/>
  <c r="AC1012" i="2"/>
  <c r="X1012" i="2" s="1"/>
  <c r="W1012" i="2"/>
  <c r="V1012" i="2"/>
  <c r="AD1011" i="2"/>
  <c r="AC1011" i="2"/>
  <c r="X1011" i="2" s="1"/>
  <c r="W1011" i="2"/>
  <c r="V1011" i="2"/>
  <c r="AD1010" i="2"/>
  <c r="AC1010" i="2"/>
  <c r="X1010" i="2" s="1"/>
  <c r="W1010" i="2"/>
  <c r="V1010" i="2"/>
  <c r="AD1009" i="2"/>
  <c r="AC1009" i="2"/>
  <c r="X1009" i="2" s="1"/>
  <c r="W1009" i="2"/>
  <c r="V1009" i="2"/>
  <c r="AD1008" i="2"/>
  <c r="AC1008" i="2"/>
  <c r="X1008" i="2" s="1"/>
  <c r="W1008" i="2"/>
  <c r="V1008" i="2"/>
  <c r="AD1007" i="2"/>
  <c r="AC1007" i="2"/>
  <c r="X1007" i="2" s="1"/>
  <c r="W1007" i="2"/>
  <c r="V1007" i="2"/>
  <c r="AD1006" i="2"/>
  <c r="AC1006" i="2"/>
  <c r="X1006" i="2" s="1"/>
  <c r="W1006" i="2"/>
  <c r="V1006" i="2"/>
  <c r="AD1005" i="2"/>
  <c r="AC1005" i="2"/>
  <c r="X1005" i="2" s="1"/>
  <c r="W1005" i="2"/>
  <c r="V1005" i="2"/>
  <c r="AD1004" i="2"/>
  <c r="AC1004" i="2"/>
  <c r="X1004" i="2" s="1"/>
  <c r="W1004" i="2"/>
  <c r="V1004" i="2"/>
  <c r="AD1003" i="2"/>
  <c r="AC1003" i="2"/>
  <c r="X1003" i="2" s="1"/>
  <c r="W1003" i="2"/>
  <c r="V1003" i="2"/>
  <c r="AD1002" i="2"/>
  <c r="AC1002" i="2"/>
  <c r="X1002" i="2" s="1"/>
  <c r="W1002" i="2"/>
  <c r="V1002" i="2"/>
  <c r="AD1001" i="2"/>
  <c r="AC1001" i="2"/>
  <c r="X1001" i="2" s="1"/>
  <c r="W1001" i="2"/>
  <c r="V1001" i="2"/>
  <c r="AD1000" i="2"/>
  <c r="AC1000" i="2"/>
  <c r="X1000" i="2" s="1"/>
  <c r="W1000" i="2"/>
  <c r="V1000" i="2"/>
  <c r="AD999" i="2"/>
  <c r="AC999" i="2"/>
  <c r="X999" i="2" s="1"/>
  <c r="W999" i="2"/>
  <c r="V999" i="2"/>
  <c r="AD998" i="2"/>
  <c r="AC998" i="2"/>
  <c r="X998" i="2" s="1"/>
  <c r="W998" i="2"/>
  <c r="V998" i="2"/>
  <c r="AD997" i="2"/>
  <c r="AC997" i="2"/>
  <c r="X997" i="2" s="1"/>
  <c r="W997" i="2"/>
  <c r="V997" i="2"/>
  <c r="AD996" i="2"/>
  <c r="AC996" i="2"/>
  <c r="X996" i="2" s="1"/>
  <c r="W996" i="2"/>
  <c r="V996" i="2"/>
  <c r="AD995" i="2"/>
  <c r="AC995" i="2"/>
  <c r="X995" i="2" s="1"/>
  <c r="W995" i="2"/>
  <c r="V995" i="2"/>
  <c r="AD994" i="2"/>
  <c r="AC994" i="2"/>
  <c r="X994" i="2" s="1"/>
  <c r="W994" i="2"/>
  <c r="V994" i="2"/>
  <c r="AD993" i="2"/>
  <c r="AC993" i="2"/>
  <c r="X993" i="2" s="1"/>
  <c r="W993" i="2"/>
  <c r="V993" i="2"/>
  <c r="AD992" i="2"/>
  <c r="AC992" i="2"/>
  <c r="X992" i="2" s="1"/>
  <c r="W992" i="2"/>
  <c r="V992" i="2"/>
  <c r="AD991" i="2"/>
  <c r="AC991" i="2"/>
  <c r="X991" i="2" s="1"/>
  <c r="W991" i="2"/>
  <c r="V991" i="2"/>
  <c r="AD990" i="2"/>
  <c r="AC990" i="2"/>
  <c r="X990" i="2" s="1"/>
  <c r="W990" i="2"/>
  <c r="V990" i="2"/>
  <c r="AD989" i="2"/>
  <c r="AC989" i="2"/>
  <c r="X989" i="2" s="1"/>
  <c r="W989" i="2"/>
  <c r="V989" i="2"/>
  <c r="AD988" i="2"/>
  <c r="AC988" i="2"/>
  <c r="X988" i="2" s="1"/>
  <c r="W988" i="2"/>
  <c r="V988" i="2"/>
  <c r="AD987" i="2"/>
  <c r="AC987" i="2"/>
  <c r="X987" i="2" s="1"/>
  <c r="W987" i="2"/>
  <c r="V987" i="2"/>
  <c r="AD986" i="2"/>
  <c r="AC986" i="2"/>
  <c r="X986" i="2" s="1"/>
  <c r="W986" i="2"/>
  <c r="V986" i="2"/>
  <c r="AD985" i="2"/>
  <c r="AC985" i="2"/>
  <c r="X985" i="2" s="1"/>
  <c r="W985" i="2"/>
  <c r="V985" i="2"/>
  <c r="AD984" i="2"/>
  <c r="AC984" i="2"/>
  <c r="X984" i="2" s="1"/>
  <c r="W984" i="2"/>
  <c r="V984" i="2"/>
  <c r="AD983" i="2"/>
  <c r="AC983" i="2"/>
  <c r="X983" i="2" s="1"/>
  <c r="W983" i="2"/>
  <c r="V983" i="2"/>
  <c r="AD982" i="2"/>
  <c r="AC982" i="2"/>
  <c r="X982" i="2" s="1"/>
  <c r="W982" i="2"/>
  <c r="V982" i="2"/>
  <c r="AD981" i="2"/>
  <c r="AC981" i="2"/>
  <c r="X981" i="2" s="1"/>
  <c r="W981" i="2"/>
  <c r="V981" i="2"/>
  <c r="AD980" i="2"/>
  <c r="AC980" i="2"/>
  <c r="X980" i="2" s="1"/>
  <c r="W980" i="2"/>
  <c r="V980" i="2"/>
  <c r="AD979" i="2"/>
  <c r="AC979" i="2"/>
  <c r="X979" i="2" s="1"/>
  <c r="W979" i="2"/>
  <c r="V979" i="2"/>
  <c r="AD978" i="2"/>
  <c r="AC978" i="2"/>
  <c r="X978" i="2" s="1"/>
  <c r="W978" i="2"/>
  <c r="V978" i="2"/>
  <c r="AD977" i="2"/>
  <c r="AC977" i="2"/>
  <c r="X977" i="2" s="1"/>
  <c r="W977" i="2"/>
  <c r="V977" i="2"/>
  <c r="AD976" i="2"/>
  <c r="AC976" i="2"/>
  <c r="X976" i="2" s="1"/>
  <c r="W976" i="2"/>
  <c r="V976" i="2"/>
  <c r="AD975" i="2"/>
  <c r="AC975" i="2"/>
  <c r="X975" i="2" s="1"/>
  <c r="W975" i="2"/>
  <c r="V975" i="2"/>
  <c r="AD974" i="2"/>
  <c r="AC974" i="2"/>
  <c r="X974" i="2" s="1"/>
  <c r="W974" i="2"/>
  <c r="V974" i="2"/>
  <c r="AD973" i="2"/>
  <c r="AC973" i="2"/>
  <c r="X973" i="2" s="1"/>
  <c r="W973" i="2"/>
  <c r="V973" i="2"/>
  <c r="AD972" i="2"/>
  <c r="AC972" i="2"/>
  <c r="X972" i="2" s="1"/>
  <c r="W972" i="2"/>
  <c r="V972" i="2"/>
  <c r="AD971" i="2"/>
  <c r="AC971" i="2"/>
  <c r="X971" i="2" s="1"/>
  <c r="W971" i="2"/>
  <c r="V971" i="2"/>
  <c r="AD970" i="2"/>
  <c r="AC970" i="2"/>
  <c r="X970" i="2" s="1"/>
  <c r="W970" i="2"/>
  <c r="V970" i="2"/>
  <c r="AD969" i="2"/>
  <c r="AC969" i="2"/>
  <c r="X969" i="2" s="1"/>
  <c r="W969" i="2"/>
  <c r="V969" i="2"/>
  <c r="AD968" i="2"/>
  <c r="AC968" i="2"/>
  <c r="X968" i="2" s="1"/>
  <c r="W968" i="2"/>
  <c r="V968" i="2"/>
  <c r="AD967" i="2"/>
  <c r="AC967" i="2"/>
  <c r="X967" i="2" s="1"/>
  <c r="W967" i="2"/>
  <c r="V967" i="2"/>
  <c r="AD966" i="2"/>
  <c r="AC966" i="2"/>
  <c r="X966" i="2" s="1"/>
  <c r="W966" i="2"/>
  <c r="V966" i="2"/>
  <c r="AD965" i="2"/>
  <c r="AC965" i="2"/>
  <c r="X965" i="2" s="1"/>
  <c r="W965" i="2"/>
  <c r="V965" i="2"/>
  <c r="AD964" i="2"/>
  <c r="AC964" i="2"/>
  <c r="X964" i="2" s="1"/>
  <c r="W964" i="2"/>
  <c r="V964" i="2"/>
  <c r="AD963" i="2"/>
  <c r="AC963" i="2"/>
  <c r="X963" i="2" s="1"/>
  <c r="W963" i="2"/>
  <c r="V963" i="2"/>
  <c r="AD962" i="2"/>
  <c r="AC962" i="2"/>
  <c r="X962" i="2" s="1"/>
  <c r="W962" i="2"/>
  <c r="V962" i="2"/>
  <c r="AD961" i="2"/>
  <c r="AC961" i="2"/>
  <c r="X961" i="2" s="1"/>
  <c r="W961" i="2"/>
  <c r="V961" i="2"/>
  <c r="AD960" i="2"/>
  <c r="AC960" i="2"/>
  <c r="X960" i="2" s="1"/>
  <c r="W960" i="2"/>
  <c r="V960" i="2"/>
  <c r="AD959" i="2"/>
  <c r="AC959" i="2"/>
  <c r="X959" i="2" s="1"/>
  <c r="W959" i="2"/>
  <c r="V959" i="2"/>
  <c r="AD958" i="2"/>
  <c r="AC958" i="2"/>
  <c r="X958" i="2" s="1"/>
  <c r="W958" i="2"/>
  <c r="V958" i="2"/>
  <c r="AD957" i="2"/>
  <c r="AC957" i="2"/>
  <c r="X957" i="2" s="1"/>
  <c r="W957" i="2"/>
  <c r="V957" i="2"/>
  <c r="AD956" i="2"/>
  <c r="AC956" i="2"/>
  <c r="X956" i="2" s="1"/>
  <c r="W956" i="2"/>
  <c r="V956" i="2"/>
  <c r="AD955" i="2"/>
  <c r="AC955" i="2"/>
  <c r="X955" i="2" s="1"/>
  <c r="W955" i="2"/>
  <c r="V955" i="2"/>
  <c r="AD954" i="2"/>
  <c r="AC954" i="2"/>
  <c r="X954" i="2" s="1"/>
  <c r="W954" i="2"/>
  <c r="V954" i="2"/>
  <c r="AD953" i="2"/>
  <c r="AC953" i="2"/>
  <c r="X953" i="2" s="1"/>
  <c r="W953" i="2"/>
  <c r="V953" i="2"/>
  <c r="AD952" i="2"/>
  <c r="AC952" i="2"/>
  <c r="X952" i="2" s="1"/>
  <c r="W952" i="2"/>
  <c r="V952" i="2"/>
  <c r="AD951" i="2"/>
  <c r="AC951" i="2"/>
  <c r="X951" i="2" s="1"/>
  <c r="W951" i="2"/>
  <c r="V951" i="2"/>
  <c r="AD950" i="2"/>
  <c r="AC950" i="2"/>
  <c r="X950" i="2" s="1"/>
  <c r="W950" i="2"/>
  <c r="V950" i="2"/>
  <c r="AD949" i="2"/>
  <c r="AC949" i="2"/>
  <c r="X949" i="2" s="1"/>
  <c r="W949" i="2"/>
  <c r="V949" i="2"/>
  <c r="AD948" i="2"/>
  <c r="AC948" i="2"/>
  <c r="X948" i="2" s="1"/>
  <c r="W948" i="2"/>
  <c r="V948" i="2"/>
  <c r="AD947" i="2"/>
  <c r="AC947" i="2"/>
  <c r="X947" i="2" s="1"/>
  <c r="W947" i="2"/>
  <c r="V947" i="2"/>
  <c r="AD946" i="2"/>
  <c r="AC946" i="2"/>
  <c r="X946" i="2" s="1"/>
  <c r="W946" i="2"/>
  <c r="V946" i="2"/>
  <c r="AD945" i="2"/>
  <c r="AC945" i="2"/>
  <c r="X945" i="2" s="1"/>
  <c r="W945" i="2"/>
  <c r="V945" i="2"/>
  <c r="AD944" i="2"/>
  <c r="AC944" i="2"/>
  <c r="X944" i="2" s="1"/>
  <c r="W944" i="2"/>
  <c r="V944" i="2"/>
  <c r="AD943" i="2"/>
  <c r="AC943" i="2"/>
  <c r="X943" i="2" s="1"/>
  <c r="W943" i="2"/>
  <c r="V943" i="2"/>
  <c r="AD942" i="2"/>
  <c r="AC942" i="2"/>
  <c r="X942" i="2" s="1"/>
  <c r="W942" i="2"/>
  <c r="V942" i="2"/>
  <c r="AD941" i="2"/>
  <c r="AC941" i="2"/>
  <c r="X941" i="2" s="1"/>
  <c r="W941" i="2"/>
  <c r="V941" i="2"/>
  <c r="AD940" i="2"/>
  <c r="AC940" i="2"/>
  <c r="X940" i="2" s="1"/>
  <c r="W940" i="2"/>
  <c r="V940" i="2"/>
  <c r="AD939" i="2"/>
  <c r="AC939" i="2"/>
  <c r="X939" i="2" s="1"/>
  <c r="W939" i="2"/>
  <c r="V939" i="2"/>
  <c r="AD938" i="2"/>
  <c r="AC938" i="2"/>
  <c r="X938" i="2" s="1"/>
  <c r="W938" i="2"/>
  <c r="V938" i="2"/>
  <c r="AD937" i="2"/>
  <c r="AC937" i="2"/>
  <c r="X937" i="2" s="1"/>
  <c r="W937" i="2"/>
  <c r="V937" i="2"/>
  <c r="AD936" i="2"/>
  <c r="AC936" i="2"/>
  <c r="X936" i="2" s="1"/>
  <c r="W936" i="2"/>
  <c r="V936" i="2"/>
  <c r="AD935" i="2"/>
  <c r="AC935" i="2"/>
  <c r="X935" i="2" s="1"/>
  <c r="W935" i="2"/>
  <c r="V935" i="2"/>
  <c r="AD934" i="2"/>
  <c r="AC934" i="2"/>
  <c r="X934" i="2" s="1"/>
  <c r="W934" i="2"/>
  <c r="V934" i="2"/>
  <c r="AD933" i="2"/>
  <c r="AC933" i="2"/>
  <c r="X933" i="2" s="1"/>
  <c r="W933" i="2"/>
  <c r="V933" i="2"/>
  <c r="AD932" i="2"/>
  <c r="AC932" i="2"/>
  <c r="X932" i="2" s="1"/>
  <c r="W932" i="2"/>
  <c r="V932" i="2"/>
  <c r="AD931" i="2"/>
  <c r="AC931" i="2"/>
  <c r="X931" i="2" s="1"/>
  <c r="W931" i="2"/>
  <c r="V931" i="2"/>
  <c r="AD930" i="2"/>
  <c r="AC930" i="2"/>
  <c r="X930" i="2" s="1"/>
  <c r="W930" i="2"/>
  <c r="V930" i="2"/>
  <c r="AD929" i="2"/>
  <c r="AC929" i="2"/>
  <c r="X929" i="2" s="1"/>
  <c r="W929" i="2"/>
  <c r="V929" i="2"/>
  <c r="AD928" i="2"/>
  <c r="AC928" i="2"/>
  <c r="X928" i="2" s="1"/>
  <c r="W928" i="2"/>
  <c r="V928" i="2"/>
  <c r="AD927" i="2"/>
  <c r="AC927" i="2"/>
  <c r="X927" i="2" s="1"/>
  <c r="W927" i="2"/>
  <c r="V927" i="2"/>
  <c r="AD926" i="2"/>
  <c r="AC926" i="2"/>
  <c r="X926" i="2" s="1"/>
  <c r="W926" i="2"/>
  <c r="V926" i="2"/>
  <c r="AD925" i="2"/>
  <c r="AC925" i="2"/>
  <c r="X925" i="2" s="1"/>
  <c r="W925" i="2"/>
  <c r="V925" i="2"/>
  <c r="AD924" i="2"/>
  <c r="AC924" i="2"/>
  <c r="X924" i="2" s="1"/>
  <c r="W924" i="2"/>
  <c r="V924" i="2"/>
  <c r="AD923" i="2"/>
  <c r="AC923" i="2"/>
  <c r="X923" i="2" s="1"/>
  <c r="W923" i="2"/>
  <c r="V923" i="2"/>
  <c r="AD922" i="2"/>
  <c r="AC922" i="2"/>
  <c r="X922" i="2" s="1"/>
  <c r="W922" i="2"/>
  <c r="V922" i="2"/>
  <c r="AD921" i="2"/>
  <c r="AC921" i="2"/>
  <c r="X921" i="2" s="1"/>
  <c r="W921" i="2"/>
  <c r="V921" i="2"/>
  <c r="AD920" i="2"/>
  <c r="AC920" i="2"/>
  <c r="X920" i="2" s="1"/>
  <c r="W920" i="2"/>
  <c r="V920" i="2"/>
  <c r="AD919" i="2"/>
  <c r="AC919" i="2"/>
  <c r="X919" i="2" s="1"/>
  <c r="W919" i="2"/>
  <c r="V919" i="2"/>
  <c r="AD918" i="2"/>
  <c r="AC918" i="2"/>
  <c r="X918" i="2" s="1"/>
  <c r="W918" i="2"/>
  <c r="V918" i="2"/>
  <c r="AD917" i="2"/>
  <c r="AC917" i="2"/>
  <c r="X917" i="2" s="1"/>
  <c r="W917" i="2"/>
  <c r="V917" i="2"/>
  <c r="AD916" i="2"/>
  <c r="AC916" i="2"/>
  <c r="X916" i="2" s="1"/>
  <c r="W916" i="2"/>
  <c r="V916" i="2"/>
  <c r="AD915" i="2"/>
  <c r="AC915" i="2"/>
  <c r="X915" i="2" s="1"/>
  <c r="W915" i="2"/>
  <c r="V915" i="2"/>
  <c r="AD914" i="2"/>
  <c r="AC914" i="2"/>
  <c r="X914" i="2" s="1"/>
  <c r="W914" i="2"/>
  <c r="V914" i="2"/>
  <c r="AD913" i="2"/>
  <c r="AC913" i="2"/>
  <c r="X913" i="2" s="1"/>
  <c r="W913" i="2"/>
  <c r="V913" i="2"/>
  <c r="AD912" i="2"/>
  <c r="AC912" i="2"/>
  <c r="X912" i="2" s="1"/>
  <c r="W912" i="2"/>
  <c r="V912" i="2"/>
  <c r="AD911" i="2"/>
  <c r="AC911" i="2"/>
  <c r="X911" i="2" s="1"/>
  <c r="W911" i="2"/>
  <c r="V911" i="2"/>
  <c r="AD910" i="2"/>
  <c r="AC910" i="2"/>
  <c r="X910" i="2" s="1"/>
  <c r="W910" i="2"/>
  <c r="V910" i="2"/>
  <c r="AD909" i="2"/>
  <c r="AC909" i="2"/>
  <c r="X909" i="2" s="1"/>
  <c r="W909" i="2"/>
  <c r="V909" i="2"/>
  <c r="AD908" i="2"/>
  <c r="AC908" i="2"/>
  <c r="X908" i="2" s="1"/>
  <c r="W908" i="2"/>
  <c r="V908" i="2"/>
  <c r="AD907" i="2"/>
  <c r="AC907" i="2"/>
  <c r="X907" i="2" s="1"/>
  <c r="W907" i="2"/>
  <c r="V907" i="2"/>
  <c r="AD906" i="2"/>
  <c r="AC906" i="2"/>
  <c r="X906" i="2" s="1"/>
  <c r="W906" i="2"/>
  <c r="V906" i="2"/>
  <c r="AD905" i="2"/>
  <c r="AC905" i="2"/>
  <c r="X905" i="2" s="1"/>
  <c r="W905" i="2"/>
  <c r="V905" i="2"/>
  <c r="AD904" i="2"/>
  <c r="AC904" i="2"/>
  <c r="X904" i="2" s="1"/>
  <c r="W904" i="2"/>
  <c r="V904" i="2"/>
  <c r="AD903" i="2"/>
  <c r="AC903" i="2"/>
  <c r="X903" i="2" s="1"/>
  <c r="W903" i="2"/>
  <c r="V903" i="2"/>
  <c r="AD902" i="2"/>
  <c r="AC902" i="2"/>
  <c r="X902" i="2" s="1"/>
  <c r="W902" i="2"/>
  <c r="V902" i="2"/>
  <c r="AD901" i="2"/>
  <c r="AC901" i="2"/>
  <c r="X901" i="2" s="1"/>
  <c r="W901" i="2"/>
  <c r="V901" i="2"/>
  <c r="AD900" i="2"/>
  <c r="AC900" i="2"/>
  <c r="X900" i="2" s="1"/>
  <c r="W900" i="2"/>
  <c r="V900" i="2"/>
  <c r="AD899" i="2"/>
  <c r="AC899" i="2"/>
  <c r="X899" i="2" s="1"/>
  <c r="W899" i="2"/>
  <c r="V899" i="2"/>
  <c r="AD898" i="2"/>
  <c r="AC898" i="2"/>
  <c r="X898" i="2" s="1"/>
  <c r="W898" i="2"/>
  <c r="V898" i="2"/>
  <c r="AD897" i="2"/>
  <c r="AC897" i="2"/>
  <c r="X897" i="2" s="1"/>
  <c r="W897" i="2"/>
  <c r="V897" i="2"/>
  <c r="AD896" i="2"/>
  <c r="AC896" i="2"/>
  <c r="X896" i="2" s="1"/>
  <c r="W896" i="2"/>
  <c r="V896" i="2"/>
  <c r="AD895" i="2"/>
  <c r="AC895" i="2"/>
  <c r="X895" i="2" s="1"/>
  <c r="W895" i="2"/>
  <c r="V895" i="2"/>
  <c r="AD894" i="2"/>
  <c r="AC894" i="2"/>
  <c r="X894" i="2" s="1"/>
  <c r="W894" i="2"/>
  <c r="V894" i="2"/>
  <c r="AD893" i="2"/>
  <c r="AC893" i="2"/>
  <c r="X893" i="2" s="1"/>
  <c r="W893" i="2"/>
  <c r="V893" i="2"/>
  <c r="AD892" i="2"/>
  <c r="AC892" i="2"/>
  <c r="X892" i="2" s="1"/>
  <c r="W892" i="2"/>
  <c r="V892" i="2"/>
  <c r="AD891" i="2"/>
  <c r="AC891" i="2"/>
  <c r="X891" i="2" s="1"/>
  <c r="W891" i="2"/>
  <c r="V891" i="2"/>
  <c r="AD890" i="2"/>
  <c r="AC890" i="2"/>
  <c r="X890" i="2" s="1"/>
  <c r="W890" i="2"/>
  <c r="V890" i="2"/>
  <c r="AD889" i="2"/>
  <c r="AC889" i="2"/>
  <c r="X889" i="2" s="1"/>
  <c r="W889" i="2"/>
  <c r="V889" i="2"/>
  <c r="AD888" i="2"/>
  <c r="AC888" i="2"/>
  <c r="X888" i="2" s="1"/>
  <c r="W888" i="2"/>
  <c r="V888" i="2"/>
  <c r="AD887" i="2"/>
  <c r="AC887" i="2"/>
  <c r="X887" i="2" s="1"/>
  <c r="W887" i="2"/>
  <c r="V887" i="2"/>
  <c r="AD886" i="2"/>
  <c r="AC886" i="2"/>
  <c r="X886" i="2" s="1"/>
  <c r="W886" i="2"/>
  <c r="V886" i="2"/>
  <c r="AD885" i="2"/>
  <c r="AC885" i="2"/>
  <c r="X885" i="2" s="1"/>
  <c r="W885" i="2"/>
  <c r="V885" i="2"/>
  <c r="AD884" i="2"/>
  <c r="AC884" i="2"/>
  <c r="X884" i="2" s="1"/>
  <c r="W884" i="2"/>
  <c r="V884" i="2"/>
  <c r="AD883" i="2"/>
  <c r="AC883" i="2"/>
  <c r="X883" i="2" s="1"/>
  <c r="W883" i="2"/>
  <c r="V883" i="2"/>
  <c r="AD882" i="2"/>
  <c r="AC882" i="2"/>
  <c r="X882" i="2" s="1"/>
  <c r="W882" i="2"/>
  <c r="V882" i="2"/>
  <c r="AD881" i="2"/>
  <c r="AC881" i="2"/>
  <c r="X881" i="2" s="1"/>
  <c r="W881" i="2"/>
  <c r="V881" i="2"/>
  <c r="AD880" i="2"/>
  <c r="AC880" i="2"/>
  <c r="X880" i="2" s="1"/>
  <c r="W880" i="2"/>
  <c r="V880" i="2"/>
  <c r="AD879" i="2"/>
  <c r="AC879" i="2"/>
  <c r="X879" i="2" s="1"/>
  <c r="W879" i="2"/>
  <c r="V879" i="2"/>
  <c r="AD878" i="2"/>
  <c r="AC878" i="2"/>
  <c r="X878" i="2" s="1"/>
  <c r="W878" i="2"/>
  <c r="V878" i="2"/>
  <c r="AD877" i="2"/>
  <c r="AC877" i="2"/>
  <c r="X877" i="2" s="1"/>
  <c r="W877" i="2"/>
  <c r="V877" i="2"/>
  <c r="AD876" i="2"/>
  <c r="AC876" i="2"/>
  <c r="X876" i="2" s="1"/>
  <c r="W876" i="2"/>
  <c r="V876" i="2"/>
  <c r="AD875" i="2"/>
  <c r="AC875" i="2"/>
  <c r="X875" i="2" s="1"/>
  <c r="W875" i="2"/>
  <c r="V875" i="2"/>
  <c r="AD874" i="2"/>
  <c r="AC874" i="2"/>
  <c r="X874" i="2" s="1"/>
  <c r="W874" i="2"/>
  <c r="V874" i="2"/>
  <c r="AD873" i="2"/>
  <c r="AC873" i="2"/>
  <c r="X873" i="2" s="1"/>
  <c r="W873" i="2"/>
  <c r="V873" i="2"/>
  <c r="AD872" i="2"/>
  <c r="AC872" i="2"/>
  <c r="X872" i="2" s="1"/>
  <c r="W872" i="2"/>
  <c r="V872" i="2"/>
  <c r="AD871" i="2"/>
  <c r="AC871" i="2"/>
  <c r="X871" i="2" s="1"/>
  <c r="W871" i="2"/>
  <c r="V871" i="2"/>
  <c r="AD870" i="2"/>
  <c r="AC870" i="2"/>
  <c r="X870" i="2" s="1"/>
  <c r="W870" i="2"/>
  <c r="V870" i="2"/>
  <c r="AD869" i="2"/>
  <c r="AC869" i="2"/>
  <c r="X869" i="2" s="1"/>
  <c r="W869" i="2"/>
  <c r="V869" i="2"/>
  <c r="AD868" i="2"/>
  <c r="AC868" i="2"/>
  <c r="X868" i="2" s="1"/>
  <c r="W868" i="2"/>
  <c r="V868" i="2"/>
  <c r="AD867" i="2"/>
  <c r="AC867" i="2"/>
  <c r="X867" i="2" s="1"/>
  <c r="W867" i="2"/>
  <c r="V867" i="2"/>
  <c r="AD866" i="2"/>
  <c r="AC866" i="2"/>
  <c r="X866" i="2" s="1"/>
  <c r="W866" i="2"/>
  <c r="V866" i="2"/>
  <c r="AD865" i="2"/>
  <c r="AC865" i="2"/>
  <c r="X865" i="2" s="1"/>
  <c r="W865" i="2"/>
  <c r="V865" i="2"/>
  <c r="AD864" i="2"/>
  <c r="AC864" i="2"/>
  <c r="X864" i="2" s="1"/>
  <c r="W864" i="2"/>
  <c r="V864" i="2"/>
  <c r="AD863" i="2"/>
  <c r="AC863" i="2"/>
  <c r="X863" i="2" s="1"/>
  <c r="W863" i="2"/>
  <c r="V863" i="2"/>
  <c r="AD862" i="2"/>
  <c r="AC862" i="2"/>
  <c r="X862" i="2" s="1"/>
  <c r="W862" i="2"/>
  <c r="V862" i="2"/>
  <c r="AD861" i="2"/>
  <c r="AC861" i="2"/>
  <c r="X861" i="2" s="1"/>
  <c r="W861" i="2"/>
  <c r="V861" i="2"/>
  <c r="AD860" i="2"/>
  <c r="AC860" i="2"/>
  <c r="X860" i="2" s="1"/>
  <c r="W860" i="2"/>
  <c r="V860" i="2"/>
  <c r="AD859" i="2"/>
  <c r="AC859" i="2"/>
  <c r="X859" i="2" s="1"/>
  <c r="W859" i="2"/>
  <c r="V859" i="2"/>
  <c r="AD858" i="2"/>
  <c r="AC858" i="2"/>
  <c r="X858" i="2" s="1"/>
  <c r="W858" i="2"/>
  <c r="V858" i="2"/>
  <c r="AD857" i="2"/>
  <c r="AC857" i="2"/>
  <c r="X857" i="2" s="1"/>
  <c r="W857" i="2"/>
  <c r="V857" i="2"/>
  <c r="AD856" i="2"/>
  <c r="AC856" i="2"/>
  <c r="X856" i="2" s="1"/>
  <c r="W856" i="2"/>
  <c r="V856" i="2"/>
  <c r="AD855" i="2"/>
  <c r="AC855" i="2"/>
  <c r="X855" i="2" s="1"/>
  <c r="W855" i="2"/>
  <c r="V855" i="2"/>
  <c r="AD854" i="2"/>
  <c r="AC854" i="2"/>
  <c r="X854" i="2" s="1"/>
  <c r="W854" i="2"/>
  <c r="V854" i="2"/>
  <c r="AD853" i="2"/>
  <c r="AC853" i="2"/>
  <c r="X853" i="2" s="1"/>
  <c r="W853" i="2"/>
  <c r="V853" i="2"/>
  <c r="AD852" i="2"/>
  <c r="AC852" i="2"/>
  <c r="X852" i="2" s="1"/>
  <c r="W852" i="2"/>
  <c r="V852" i="2"/>
  <c r="AD851" i="2"/>
  <c r="AC851" i="2"/>
  <c r="X851" i="2" s="1"/>
  <c r="W851" i="2"/>
  <c r="V851" i="2"/>
  <c r="AD850" i="2"/>
  <c r="AC850" i="2"/>
  <c r="X850" i="2" s="1"/>
  <c r="W850" i="2"/>
  <c r="V850" i="2"/>
  <c r="AD849" i="2"/>
  <c r="AC849" i="2"/>
  <c r="X849" i="2" s="1"/>
  <c r="W849" i="2"/>
  <c r="V849" i="2"/>
  <c r="AD848" i="2"/>
  <c r="AC848" i="2"/>
  <c r="X848" i="2" s="1"/>
  <c r="W848" i="2"/>
  <c r="V848" i="2"/>
  <c r="AD847" i="2"/>
  <c r="AC847" i="2"/>
  <c r="X847" i="2" s="1"/>
  <c r="W847" i="2"/>
  <c r="V847" i="2"/>
  <c r="AD846" i="2"/>
  <c r="AC846" i="2"/>
  <c r="X846" i="2" s="1"/>
  <c r="W846" i="2"/>
  <c r="V846" i="2"/>
  <c r="AD845" i="2"/>
  <c r="AC845" i="2"/>
  <c r="X845" i="2" s="1"/>
  <c r="W845" i="2"/>
  <c r="V845" i="2"/>
  <c r="AD844" i="2"/>
  <c r="AC844" i="2"/>
  <c r="X844" i="2" s="1"/>
  <c r="W844" i="2"/>
  <c r="V844" i="2"/>
  <c r="AD843" i="2"/>
  <c r="AC843" i="2"/>
  <c r="X843" i="2" s="1"/>
  <c r="W843" i="2"/>
  <c r="V843" i="2"/>
  <c r="AD842" i="2"/>
  <c r="AC842" i="2"/>
  <c r="X842" i="2" s="1"/>
  <c r="W842" i="2"/>
  <c r="V842" i="2"/>
  <c r="AD841" i="2"/>
  <c r="AC841" i="2"/>
  <c r="X841" i="2" s="1"/>
  <c r="W841" i="2"/>
  <c r="V841" i="2"/>
  <c r="AD840" i="2"/>
  <c r="AC840" i="2"/>
  <c r="X840" i="2" s="1"/>
  <c r="W840" i="2"/>
  <c r="V840" i="2"/>
  <c r="AD839" i="2"/>
  <c r="AC839" i="2"/>
  <c r="X839" i="2" s="1"/>
  <c r="W839" i="2"/>
  <c r="V839" i="2"/>
  <c r="AD838" i="2"/>
  <c r="AC838" i="2"/>
  <c r="X838" i="2" s="1"/>
  <c r="W838" i="2"/>
  <c r="V838" i="2"/>
  <c r="AD837" i="2"/>
  <c r="AC837" i="2"/>
  <c r="X837" i="2" s="1"/>
  <c r="W837" i="2"/>
  <c r="V837" i="2"/>
  <c r="AD836" i="2"/>
  <c r="AC836" i="2"/>
  <c r="X836" i="2" s="1"/>
  <c r="W836" i="2"/>
  <c r="V836" i="2"/>
  <c r="AD835" i="2"/>
  <c r="AC835" i="2"/>
  <c r="X835" i="2" s="1"/>
  <c r="W835" i="2"/>
  <c r="V835" i="2"/>
  <c r="AD834" i="2"/>
  <c r="AC834" i="2"/>
  <c r="X834" i="2" s="1"/>
  <c r="W834" i="2"/>
  <c r="V834" i="2"/>
  <c r="AD833" i="2"/>
  <c r="AC833" i="2"/>
  <c r="X833" i="2" s="1"/>
  <c r="W833" i="2"/>
  <c r="V833" i="2"/>
  <c r="AD832" i="2"/>
  <c r="AC832" i="2"/>
  <c r="X832" i="2" s="1"/>
  <c r="W832" i="2"/>
  <c r="V832" i="2"/>
  <c r="AD831" i="2"/>
  <c r="AC831" i="2"/>
  <c r="X831" i="2" s="1"/>
  <c r="W831" i="2"/>
  <c r="V831" i="2"/>
  <c r="AD830" i="2"/>
  <c r="AC830" i="2"/>
  <c r="X830" i="2" s="1"/>
  <c r="W830" i="2"/>
  <c r="V830" i="2"/>
  <c r="AD829" i="2"/>
  <c r="AC829" i="2"/>
  <c r="X829" i="2" s="1"/>
  <c r="W829" i="2"/>
  <c r="V829" i="2"/>
  <c r="AD828" i="2"/>
  <c r="AC828" i="2"/>
  <c r="X828" i="2" s="1"/>
  <c r="W828" i="2"/>
  <c r="V828" i="2"/>
  <c r="AD827" i="2"/>
  <c r="AC827" i="2"/>
  <c r="X827" i="2" s="1"/>
  <c r="W827" i="2"/>
  <c r="V827" i="2"/>
  <c r="AD826" i="2"/>
  <c r="AC826" i="2"/>
  <c r="X826" i="2" s="1"/>
  <c r="W826" i="2"/>
  <c r="V826" i="2"/>
  <c r="AD825" i="2"/>
  <c r="AC825" i="2"/>
  <c r="X825" i="2" s="1"/>
  <c r="W825" i="2"/>
  <c r="V825" i="2"/>
  <c r="AD824" i="2"/>
  <c r="AC824" i="2"/>
  <c r="X824" i="2" s="1"/>
  <c r="W824" i="2"/>
  <c r="V824" i="2"/>
  <c r="AD823" i="2"/>
  <c r="AC823" i="2"/>
  <c r="X823" i="2" s="1"/>
  <c r="W823" i="2"/>
  <c r="V823" i="2"/>
  <c r="AD822" i="2"/>
  <c r="AC822" i="2"/>
  <c r="X822" i="2" s="1"/>
  <c r="W822" i="2"/>
  <c r="V822" i="2"/>
  <c r="AD821" i="2"/>
  <c r="AC821" i="2"/>
  <c r="X821" i="2" s="1"/>
  <c r="W821" i="2"/>
  <c r="V821" i="2"/>
  <c r="AD820" i="2"/>
  <c r="AC820" i="2"/>
  <c r="X820" i="2" s="1"/>
  <c r="W820" i="2"/>
  <c r="V820" i="2"/>
  <c r="AD819" i="2"/>
  <c r="AC819" i="2"/>
  <c r="X819" i="2" s="1"/>
  <c r="W819" i="2"/>
  <c r="V819" i="2"/>
  <c r="AD818" i="2"/>
  <c r="AC818" i="2"/>
  <c r="X818" i="2" s="1"/>
  <c r="W818" i="2"/>
  <c r="V818" i="2"/>
  <c r="AD817" i="2"/>
  <c r="AC817" i="2"/>
  <c r="X817" i="2" s="1"/>
  <c r="W817" i="2"/>
  <c r="V817" i="2"/>
  <c r="AD816" i="2"/>
  <c r="AC816" i="2"/>
  <c r="X816" i="2" s="1"/>
  <c r="W816" i="2"/>
  <c r="V816" i="2"/>
  <c r="AD815" i="2"/>
  <c r="AC815" i="2"/>
  <c r="X815" i="2" s="1"/>
  <c r="W815" i="2"/>
  <c r="V815" i="2"/>
  <c r="AD814" i="2"/>
  <c r="AC814" i="2"/>
  <c r="X814" i="2" s="1"/>
  <c r="W814" i="2"/>
  <c r="V814" i="2"/>
  <c r="AD813" i="2"/>
  <c r="AC813" i="2"/>
  <c r="X813" i="2" s="1"/>
  <c r="W813" i="2"/>
  <c r="V813" i="2"/>
  <c r="AD812" i="2"/>
  <c r="AC812" i="2"/>
  <c r="X812" i="2" s="1"/>
  <c r="W812" i="2"/>
  <c r="V812" i="2"/>
  <c r="AD811" i="2"/>
  <c r="AC811" i="2"/>
  <c r="X811" i="2" s="1"/>
  <c r="W811" i="2"/>
  <c r="V811" i="2"/>
  <c r="AD810" i="2"/>
  <c r="AC810" i="2"/>
  <c r="X810" i="2" s="1"/>
  <c r="W810" i="2"/>
  <c r="V810" i="2"/>
  <c r="AD809" i="2"/>
  <c r="AC809" i="2"/>
  <c r="X809" i="2" s="1"/>
  <c r="W809" i="2"/>
  <c r="V809" i="2"/>
  <c r="AD808" i="2"/>
  <c r="AC808" i="2"/>
  <c r="X808" i="2" s="1"/>
  <c r="W808" i="2"/>
  <c r="V808" i="2"/>
  <c r="AD807" i="2"/>
  <c r="AC807" i="2"/>
  <c r="X807" i="2" s="1"/>
  <c r="W807" i="2"/>
  <c r="V807" i="2"/>
  <c r="AD806" i="2"/>
  <c r="AC806" i="2"/>
  <c r="X806" i="2" s="1"/>
  <c r="W806" i="2"/>
  <c r="V806" i="2"/>
  <c r="AD805" i="2"/>
  <c r="AC805" i="2"/>
  <c r="X805" i="2" s="1"/>
  <c r="W805" i="2"/>
  <c r="V805" i="2"/>
  <c r="AD804" i="2"/>
  <c r="AC804" i="2"/>
  <c r="X804" i="2" s="1"/>
  <c r="W804" i="2"/>
  <c r="V804" i="2"/>
  <c r="AD803" i="2"/>
  <c r="AC803" i="2"/>
  <c r="X803" i="2" s="1"/>
  <c r="W803" i="2"/>
  <c r="V803" i="2"/>
  <c r="AD802" i="2"/>
  <c r="AC802" i="2"/>
  <c r="X802" i="2" s="1"/>
  <c r="W802" i="2"/>
  <c r="V802" i="2"/>
  <c r="AD801" i="2"/>
  <c r="AC801" i="2"/>
  <c r="X801" i="2" s="1"/>
  <c r="W801" i="2"/>
  <c r="V801" i="2"/>
  <c r="AD800" i="2"/>
  <c r="AC800" i="2"/>
  <c r="X800" i="2" s="1"/>
  <c r="W800" i="2"/>
  <c r="V800" i="2"/>
  <c r="AD799" i="2"/>
  <c r="AC799" i="2"/>
  <c r="X799" i="2" s="1"/>
  <c r="W799" i="2"/>
  <c r="V799" i="2"/>
  <c r="AD798" i="2"/>
  <c r="AC798" i="2"/>
  <c r="X798" i="2" s="1"/>
  <c r="W798" i="2"/>
  <c r="V798" i="2"/>
  <c r="AD797" i="2"/>
  <c r="AC797" i="2"/>
  <c r="X797" i="2" s="1"/>
  <c r="W797" i="2"/>
  <c r="V797" i="2"/>
  <c r="AD796" i="2"/>
  <c r="AC796" i="2"/>
  <c r="X796" i="2" s="1"/>
  <c r="W796" i="2"/>
  <c r="V796" i="2"/>
  <c r="AD795" i="2"/>
  <c r="AC795" i="2"/>
  <c r="X795" i="2" s="1"/>
  <c r="W795" i="2"/>
  <c r="V795" i="2"/>
  <c r="AD794" i="2"/>
  <c r="AC794" i="2"/>
  <c r="X794" i="2" s="1"/>
  <c r="W794" i="2"/>
  <c r="V794" i="2"/>
  <c r="AD793" i="2"/>
  <c r="AC793" i="2"/>
  <c r="X793" i="2" s="1"/>
  <c r="W793" i="2"/>
  <c r="V793" i="2"/>
  <c r="AD792" i="2"/>
  <c r="AC792" i="2"/>
  <c r="X792" i="2" s="1"/>
  <c r="W792" i="2"/>
  <c r="V792" i="2"/>
  <c r="AD791" i="2"/>
  <c r="AC791" i="2"/>
  <c r="X791" i="2" s="1"/>
  <c r="W791" i="2"/>
  <c r="V791" i="2"/>
  <c r="AD790" i="2"/>
  <c r="AC790" i="2"/>
  <c r="X790" i="2" s="1"/>
  <c r="W790" i="2"/>
  <c r="V790" i="2"/>
  <c r="AD789" i="2"/>
  <c r="AC789" i="2"/>
  <c r="X789" i="2" s="1"/>
  <c r="W789" i="2"/>
  <c r="V789" i="2"/>
  <c r="AD788" i="2"/>
  <c r="AC788" i="2"/>
  <c r="X788" i="2" s="1"/>
  <c r="W788" i="2"/>
  <c r="V788" i="2"/>
  <c r="AD787" i="2"/>
  <c r="AC787" i="2"/>
  <c r="X787" i="2" s="1"/>
  <c r="W787" i="2"/>
  <c r="V787" i="2"/>
  <c r="AD786" i="2"/>
  <c r="AC786" i="2"/>
  <c r="X786" i="2" s="1"/>
  <c r="W786" i="2"/>
  <c r="V786" i="2"/>
  <c r="AD785" i="2"/>
  <c r="AC785" i="2"/>
  <c r="X785" i="2" s="1"/>
  <c r="W785" i="2"/>
  <c r="V785" i="2"/>
  <c r="AD784" i="2"/>
  <c r="AC784" i="2"/>
  <c r="X784" i="2" s="1"/>
  <c r="W784" i="2"/>
  <c r="V784" i="2"/>
  <c r="AD783" i="2"/>
  <c r="AC783" i="2"/>
  <c r="X783" i="2" s="1"/>
  <c r="W783" i="2"/>
  <c r="V783" i="2"/>
  <c r="AD782" i="2"/>
  <c r="AC782" i="2"/>
  <c r="X782" i="2" s="1"/>
  <c r="W782" i="2"/>
  <c r="V782" i="2"/>
  <c r="AD781" i="2"/>
  <c r="AC781" i="2"/>
  <c r="X781" i="2" s="1"/>
  <c r="W781" i="2"/>
  <c r="V781" i="2"/>
  <c r="AD780" i="2"/>
  <c r="AC780" i="2"/>
  <c r="X780" i="2" s="1"/>
  <c r="W780" i="2"/>
  <c r="V780" i="2"/>
  <c r="AD779" i="2"/>
  <c r="AC779" i="2"/>
  <c r="X779" i="2" s="1"/>
  <c r="W779" i="2"/>
  <c r="V779" i="2"/>
  <c r="AD778" i="2"/>
  <c r="AC778" i="2"/>
  <c r="X778" i="2" s="1"/>
  <c r="W778" i="2"/>
  <c r="V778" i="2"/>
  <c r="AD777" i="2"/>
  <c r="AC777" i="2"/>
  <c r="X777" i="2" s="1"/>
  <c r="W777" i="2"/>
  <c r="V777" i="2"/>
  <c r="AD776" i="2"/>
  <c r="AC776" i="2"/>
  <c r="X776" i="2" s="1"/>
  <c r="W776" i="2"/>
  <c r="V776" i="2"/>
  <c r="AD775" i="2"/>
  <c r="AC775" i="2"/>
  <c r="X775" i="2" s="1"/>
  <c r="W775" i="2"/>
  <c r="V775" i="2"/>
  <c r="AD774" i="2"/>
  <c r="AC774" i="2"/>
  <c r="X774" i="2" s="1"/>
  <c r="W774" i="2"/>
  <c r="V774" i="2"/>
  <c r="AD773" i="2"/>
  <c r="AC773" i="2"/>
  <c r="X773" i="2" s="1"/>
  <c r="W773" i="2"/>
  <c r="V773" i="2"/>
  <c r="AD772" i="2"/>
  <c r="AC772" i="2"/>
  <c r="X772" i="2" s="1"/>
  <c r="W772" i="2"/>
  <c r="V772" i="2"/>
  <c r="AD771" i="2"/>
  <c r="AC771" i="2"/>
  <c r="X771" i="2" s="1"/>
  <c r="W771" i="2"/>
  <c r="V771" i="2"/>
  <c r="AD770" i="2"/>
  <c r="AC770" i="2"/>
  <c r="X770" i="2" s="1"/>
  <c r="W770" i="2"/>
  <c r="V770" i="2"/>
  <c r="AD769" i="2"/>
  <c r="AC769" i="2"/>
  <c r="X769" i="2" s="1"/>
  <c r="W769" i="2"/>
  <c r="V769" i="2"/>
  <c r="AD768" i="2"/>
  <c r="AC768" i="2"/>
  <c r="X768" i="2" s="1"/>
  <c r="W768" i="2"/>
  <c r="V768" i="2"/>
  <c r="AD767" i="2"/>
  <c r="AC767" i="2"/>
  <c r="X767" i="2" s="1"/>
  <c r="W767" i="2"/>
  <c r="V767" i="2"/>
  <c r="AD766" i="2"/>
  <c r="AC766" i="2"/>
  <c r="X766" i="2" s="1"/>
  <c r="W766" i="2"/>
  <c r="V766" i="2"/>
  <c r="AD765" i="2"/>
  <c r="AC765" i="2"/>
  <c r="X765" i="2" s="1"/>
  <c r="W765" i="2"/>
  <c r="V765" i="2"/>
  <c r="AD764" i="2"/>
  <c r="AC764" i="2"/>
  <c r="X764" i="2" s="1"/>
  <c r="W764" i="2"/>
  <c r="V764" i="2"/>
  <c r="AD763" i="2"/>
  <c r="AC763" i="2"/>
  <c r="X763" i="2" s="1"/>
  <c r="W763" i="2"/>
  <c r="V763" i="2"/>
  <c r="AD762" i="2"/>
  <c r="AC762" i="2"/>
  <c r="X762" i="2" s="1"/>
  <c r="W762" i="2"/>
  <c r="V762" i="2"/>
  <c r="AD761" i="2"/>
  <c r="AC761" i="2"/>
  <c r="X761" i="2" s="1"/>
  <c r="W761" i="2"/>
  <c r="V761" i="2"/>
  <c r="AD760" i="2"/>
  <c r="AC760" i="2"/>
  <c r="X760" i="2" s="1"/>
  <c r="W760" i="2"/>
  <c r="V760" i="2"/>
  <c r="AD759" i="2"/>
  <c r="AC759" i="2"/>
  <c r="X759" i="2" s="1"/>
  <c r="W759" i="2"/>
  <c r="V759" i="2"/>
  <c r="AD758" i="2"/>
  <c r="AC758" i="2"/>
  <c r="X758" i="2" s="1"/>
  <c r="W758" i="2"/>
  <c r="V758" i="2"/>
  <c r="AD757" i="2"/>
  <c r="AC757" i="2"/>
  <c r="X757" i="2" s="1"/>
  <c r="W757" i="2"/>
  <c r="V757" i="2"/>
  <c r="AD756" i="2"/>
  <c r="AC756" i="2"/>
  <c r="X756" i="2" s="1"/>
  <c r="W756" i="2"/>
  <c r="V756" i="2"/>
  <c r="AD755" i="2"/>
  <c r="AC755" i="2"/>
  <c r="X755" i="2" s="1"/>
  <c r="W755" i="2"/>
  <c r="V755" i="2"/>
  <c r="AD754" i="2"/>
  <c r="AC754" i="2"/>
  <c r="X754" i="2" s="1"/>
  <c r="W754" i="2"/>
  <c r="V754" i="2"/>
  <c r="AD753" i="2"/>
  <c r="AC753" i="2"/>
  <c r="X753" i="2" s="1"/>
  <c r="W753" i="2"/>
  <c r="V753" i="2"/>
  <c r="AD752" i="2"/>
  <c r="AC752" i="2"/>
  <c r="X752" i="2" s="1"/>
  <c r="W752" i="2"/>
  <c r="V752" i="2"/>
  <c r="AD751" i="2"/>
  <c r="AC751" i="2"/>
  <c r="X751" i="2" s="1"/>
  <c r="W751" i="2"/>
  <c r="V751" i="2"/>
  <c r="AD750" i="2"/>
  <c r="AC750" i="2"/>
  <c r="X750" i="2" s="1"/>
  <c r="W750" i="2"/>
  <c r="V750" i="2"/>
  <c r="AD749" i="2"/>
  <c r="AC749" i="2"/>
  <c r="X749" i="2" s="1"/>
  <c r="W749" i="2"/>
  <c r="V749" i="2"/>
  <c r="AD748" i="2"/>
  <c r="AC748" i="2"/>
  <c r="X748" i="2" s="1"/>
  <c r="W748" i="2"/>
  <c r="V748" i="2"/>
  <c r="AD747" i="2"/>
  <c r="AC747" i="2"/>
  <c r="X747" i="2" s="1"/>
  <c r="W747" i="2"/>
  <c r="V747" i="2"/>
  <c r="AD746" i="2"/>
  <c r="AC746" i="2"/>
  <c r="X746" i="2" s="1"/>
  <c r="W746" i="2"/>
  <c r="V746" i="2"/>
  <c r="AD745" i="2"/>
  <c r="AC745" i="2"/>
  <c r="X745" i="2" s="1"/>
  <c r="W745" i="2"/>
  <c r="V745" i="2"/>
  <c r="AD744" i="2"/>
  <c r="AC744" i="2"/>
  <c r="X744" i="2" s="1"/>
  <c r="W744" i="2"/>
  <c r="V744" i="2"/>
  <c r="AD743" i="2"/>
  <c r="AC743" i="2"/>
  <c r="X743" i="2" s="1"/>
  <c r="W743" i="2"/>
  <c r="V743" i="2"/>
  <c r="AD742" i="2"/>
  <c r="AC742" i="2"/>
  <c r="X742" i="2" s="1"/>
  <c r="W742" i="2"/>
  <c r="V742" i="2"/>
  <c r="AD741" i="2"/>
  <c r="AC741" i="2"/>
  <c r="X741" i="2" s="1"/>
  <c r="W741" i="2"/>
  <c r="V741" i="2"/>
  <c r="AD740" i="2"/>
  <c r="AC740" i="2"/>
  <c r="X740" i="2" s="1"/>
  <c r="W740" i="2"/>
  <c r="V740" i="2"/>
  <c r="AD739" i="2"/>
  <c r="AC739" i="2"/>
  <c r="X739" i="2" s="1"/>
  <c r="W739" i="2"/>
  <c r="V739" i="2"/>
  <c r="AD738" i="2"/>
  <c r="AC738" i="2"/>
  <c r="X738" i="2" s="1"/>
  <c r="W738" i="2"/>
  <c r="V738" i="2"/>
  <c r="AD737" i="2"/>
  <c r="AC737" i="2"/>
  <c r="X737" i="2" s="1"/>
  <c r="W737" i="2"/>
  <c r="V737" i="2"/>
  <c r="AD736" i="2"/>
  <c r="AC736" i="2"/>
  <c r="X736" i="2" s="1"/>
  <c r="W736" i="2"/>
  <c r="V736" i="2"/>
  <c r="AD735" i="2"/>
  <c r="AC735" i="2"/>
  <c r="X735" i="2" s="1"/>
  <c r="W735" i="2"/>
  <c r="V735" i="2"/>
  <c r="AD734" i="2"/>
  <c r="AC734" i="2"/>
  <c r="X734" i="2" s="1"/>
  <c r="W734" i="2"/>
  <c r="V734" i="2"/>
  <c r="AD733" i="2"/>
  <c r="AC733" i="2"/>
  <c r="X733" i="2" s="1"/>
  <c r="W733" i="2"/>
  <c r="V733" i="2"/>
  <c r="AD732" i="2"/>
  <c r="AC732" i="2"/>
  <c r="X732" i="2" s="1"/>
  <c r="W732" i="2"/>
  <c r="V732" i="2"/>
  <c r="AD731" i="2"/>
  <c r="AC731" i="2"/>
  <c r="X731" i="2" s="1"/>
  <c r="W731" i="2"/>
  <c r="V731" i="2"/>
  <c r="AD730" i="2"/>
  <c r="AC730" i="2"/>
  <c r="X730" i="2" s="1"/>
  <c r="W730" i="2"/>
  <c r="V730" i="2"/>
  <c r="AD729" i="2"/>
  <c r="AC729" i="2"/>
  <c r="X729" i="2" s="1"/>
  <c r="W729" i="2"/>
  <c r="V729" i="2"/>
  <c r="AD728" i="2"/>
  <c r="AC728" i="2"/>
  <c r="X728" i="2" s="1"/>
  <c r="W728" i="2"/>
  <c r="V728" i="2"/>
  <c r="AD727" i="2"/>
  <c r="AC727" i="2"/>
  <c r="X727" i="2" s="1"/>
  <c r="W727" i="2"/>
  <c r="V727" i="2"/>
  <c r="AD726" i="2"/>
  <c r="AC726" i="2"/>
  <c r="X726" i="2" s="1"/>
  <c r="W726" i="2"/>
  <c r="V726" i="2"/>
  <c r="AD725" i="2"/>
  <c r="AC725" i="2"/>
  <c r="X725" i="2" s="1"/>
  <c r="W725" i="2"/>
  <c r="V725" i="2"/>
  <c r="AD724" i="2"/>
  <c r="AC724" i="2"/>
  <c r="X724" i="2" s="1"/>
  <c r="W724" i="2"/>
  <c r="V724" i="2"/>
  <c r="AD723" i="2"/>
  <c r="AC723" i="2"/>
  <c r="X723" i="2" s="1"/>
  <c r="W723" i="2"/>
  <c r="V723" i="2"/>
  <c r="AD722" i="2"/>
  <c r="AC722" i="2"/>
  <c r="X722" i="2" s="1"/>
  <c r="W722" i="2"/>
  <c r="V722" i="2"/>
  <c r="AD721" i="2"/>
  <c r="AC721" i="2"/>
  <c r="X721" i="2" s="1"/>
  <c r="W721" i="2"/>
  <c r="V721" i="2"/>
  <c r="AD720" i="2"/>
  <c r="AC720" i="2"/>
  <c r="X720" i="2" s="1"/>
  <c r="W720" i="2"/>
  <c r="V720" i="2"/>
  <c r="AD719" i="2"/>
  <c r="AC719" i="2"/>
  <c r="X719" i="2" s="1"/>
  <c r="W719" i="2"/>
  <c r="V719" i="2"/>
  <c r="AD718" i="2"/>
  <c r="AC718" i="2"/>
  <c r="X718" i="2" s="1"/>
  <c r="W718" i="2"/>
  <c r="V718" i="2"/>
  <c r="AD717" i="2"/>
  <c r="AC717" i="2"/>
  <c r="X717" i="2" s="1"/>
  <c r="W717" i="2"/>
  <c r="V717" i="2"/>
  <c r="AD716" i="2"/>
  <c r="AC716" i="2"/>
  <c r="X716" i="2" s="1"/>
  <c r="W716" i="2"/>
  <c r="V716" i="2"/>
  <c r="AD715" i="2"/>
  <c r="AC715" i="2"/>
  <c r="X715" i="2" s="1"/>
  <c r="W715" i="2"/>
  <c r="V715" i="2"/>
  <c r="AD714" i="2"/>
  <c r="AC714" i="2"/>
  <c r="X714" i="2" s="1"/>
  <c r="W714" i="2"/>
  <c r="V714" i="2"/>
  <c r="AD713" i="2"/>
  <c r="AC713" i="2"/>
  <c r="X713" i="2" s="1"/>
  <c r="W713" i="2"/>
  <c r="V713" i="2"/>
  <c r="AD712" i="2"/>
  <c r="AC712" i="2"/>
  <c r="X712" i="2" s="1"/>
  <c r="W712" i="2"/>
  <c r="V712" i="2"/>
  <c r="AD711" i="2"/>
  <c r="AC711" i="2"/>
  <c r="X711" i="2" s="1"/>
  <c r="W711" i="2"/>
  <c r="V711" i="2"/>
  <c r="AD710" i="2"/>
  <c r="AC710" i="2"/>
  <c r="X710" i="2" s="1"/>
  <c r="W710" i="2"/>
  <c r="V710" i="2"/>
  <c r="AD709" i="2"/>
  <c r="AC709" i="2"/>
  <c r="X709" i="2" s="1"/>
  <c r="W709" i="2"/>
  <c r="V709" i="2"/>
  <c r="AD708" i="2"/>
  <c r="AC708" i="2"/>
  <c r="X708" i="2" s="1"/>
  <c r="W708" i="2"/>
  <c r="V708" i="2"/>
  <c r="AD707" i="2"/>
  <c r="AC707" i="2"/>
  <c r="X707" i="2" s="1"/>
  <c r="W707" i="2"/>
  <c r="V707" i="2"/>
  <c r="AD706" i="2"/>
  <c r="AC706" i="2"/>
  <c r="X706" i="2" s="1"/>
  <c r="W706" i="2"/>
  <c r="V706" i="2"/>
  <c r="AD705" i="2"/>
  <c r="AC705" i="2"/>
  <c r="X705" i="2" s="1"/>
  <c r="W705" i="2"/>
  <c r="V705" i="2"/>
  <c r="AD704" i="2"/>
  <c r="AC704" i="2"/>
  <c r="X704" i="2" s="1"/>
  <c r="W704" i="2"/>
  <c r="V704" i="2"/>
  <c r="AD703" i="2"/>
  <c r="AC703" i="2"/>
  <c r="X703" i="2" s="1"/>
  <c r="W703" i="2"/>
  <c r="V703" i="2"/>
  <c r="AD702" i="2"/>
  <c r="AC702" i="2"/>
  <c r="X702" i="2" s="1"/>
  <c r="W702" i="2"/>
  <c r="V702" i="2"/>
  <c r="AD701" i="2"/>
  <c r="AC701" i="2"/>
  <c r="X701" i="2" s="1"/>
  <c r="W701" i="2"/>
  <c r="V701" i="2"/>
  <c r="AD700" i="2"/>
  <c r="AC700" i="2"/>
  <c r="X700" i="2" s="1"/>
  <c r="W700" i="2"/>
  <c r="V700" i="2"/>
  <c r="AD699" i="2"/>
  <c r="AC699" i="2"/>
  <c r="X699" i="2" s="1"/>
  <c r="W699" i="2"/>
  <c r="V699" i="2"/>
  <c r="AD698" i="2"/>
  <c r="AC698" i="2"/>
  <c r="X698" i="2" s="1"/>
  <c r="W698" i="2"/>
  <c r="V698" i="2"/>
  <c r="AD697" i="2"/>
  <c r="AC697" i="2"/>
  <c r="X697" i="2" s="1"/>
  <c r="W697" i="2"/>
  <c r="V697" i="2"/>
  <c r="AD696" i="2"/>
  <c r="AC696" i="2"/>
  <c r="X696" i="2" s="1"/>
  <c r="W696" i="2"/>
  <c r="V696" i="2"/>
  <c r="AD695" i="2"/>
  <c r="AC695" i="2"/>
  <c r="X695" i="2" s="1"/>
  <c r="W695" i="2"/>
  <c r="V695" i="2"/>
  <c r="AD694" i="2"/>
  <c r="AC694" i="2"/>
  <c r="X694" i="2" s="1"/>
  <c r="W694" i="2"/>
  <c r="V694" i="2"/>
  <c r="AD693" i="2"/>
  <c r="AC693" i="2"/>
  <c r="X693" i="2" s="1"/>
  <c r="W693" i="2"/>
  <c r="V693" i="2"/>
  <c r="AD692" i="2"/>
  <c r="AC692" i="2"/>
  <c r="X692" i="2" s="1"/>
  <c r="W692" i="2"/>
  <c r="V692" i="2"/>
  <c r="AD691" i="2"/>
  <c r="AC691" i="2"/>
  <c r="X691" i="2" s="1"/>
  <c r="W691" i="2"/>
  <c r="V691" i="2"/>
  <c r="AD690" i="2"/>
  <c r="AC690" i="2"/>
  <c r="X690" i="2" s="1"/>
  <c r="W690" i="2"/>
  <c r="V690" i="2"/>
  <c r="AD689" i="2"/>
  <c r="AC689" i="2"/>
  <c r="X689" i="2" s="1"/>
  <c r="W689" i="2"/>
  <c r="V689" i="2"/>
  <c r="AD688" i="2"/>
  <c r="AC688" i="2"/>
  <c r="X688" i="2" s="1"/>
  <c r="W688" i="2"/>
  <c r="V688" i="2"/>
  <c r="AD687" i="2"/>
  <c r="AC687" i="2"/>
  <c r="X687" i="2" s="1"/>
  <c r="W687" i="2"/>
  <c r="V687" i="2"/>
  <c r="AD686" i="2"/>
  <c r="AC686" i="2"/>
  <c r="X686" i="2" s="1"/>
  <c r="W686" i="2"/>
  <c r="V686" i="2"/>
  <c r="AD685" i="2"/>
  <c r="AC685" i="2"/>
  <c r="X685" i="2" s="1"/>
  <c r="W685" i="2"/>
  <c r="V685" i="2"/>
  <c r="AD684" i="2"/>
  <c r="AC684" i="2"/>
  <c r="X684" i="2" s="1"/>
  <c r="W684" i="2"/>
  <c r="V684" i="2"/>
  <c r="AD683" i="2"/>
  <c r="AC683" i="2"/>
  <c r="X683" i="2" s="1"/>
  <c r="W683" i="2"/>
  <c r="V683" i="2"/>
  <c r="AD682" i="2"/>
  <c r="AC682" i="2"/>
  <c r="X682" i="2" s="1"/>
  <c r="W682" i="2"/>
  <c r="V682" i="2"/>
  <c r="AD681" i="2"/>
  <c r="AC681" i="2"/>
  <c r="X681" i="2" s="1"/>
  <c r="W681" i="2"/>
  <c r="V681" i="2"/>
  <c r="AD680" i="2"/>
  <c r="AC680" i="2"/>
  <c r="X680" i="2" s="1"/>
  <c r="W680" i="2"/>
  <c r="V680" i="2"/>
  <c r="AD679" i="2"/>
  <c r="AC679" i="2"/>
  <c r="X679" i="2" s="1"/>
  <c r="W679" i="2"/>
  <c r="V679" i="2"/>
  <c r="AD678" i="2"/>
  <c r="AC678" i="2"/>
  <c r="X678" i="2" s="1"/>
  <c r="W678" i="2"/>
  <c r="V678" i="2"/>
  <c r="AD677" i="2"/>
  <c r="AC677" i="2"/>
  <c r="X677" i="2" s="1"/>
  <c r="W677" i="2"/>
  <c r="V677" i="2"/>
  <c r="AD676" i="2"/>
  <c r="AC676" i="2"/>
  <c r="X676" i="2" s="1"/>
  <c r="W676" i="2"/>
  <c r="V676" i="2"/>
  <c r="AD675" i="2"/>
  <c r="AC675" i="2"/>
  <c r="X675" i="2" s="1"/>
  <c r="W675" i="2"/>
  <c r="V675" i="2"/>
  <c r="AD674" i="2"/>
  <c r="AC674" i="2"/>
  <c r="X674" i="2" s="1"/>
  <c r="W674" i="2"/>
  <c r="V674" i="2"/>
  <c r="AD673" i="2"/>
  <c r="AC673" i="2"/>
  <c r="X673" i="2" s="1"/>
  <c r="W673" i="2"/>
  <c r="V673" i="2"/>
  <c r="AD672" i="2"/>
  <c r="AC672" i="2"/>
  <c r="X672" i="2" s="1"/>
  <c r="W672" i="2"/>
  <c r="V672" i="2"/>
  <c r="AD671" i="2"/>
  <c r="AC671" i="2"/>
  <c r="X671" i="2" s="1"/>
  <c r="W671" i="2"/>
  <c r="V671" i="2"/>
  <c r="AD670" i="2"/>
  <c r="AC670" i="2"/>
  <c r="X670" i="2" s="1"/>
  <c r="W670" i="2"/>
  <c r="V670" i="2"/>
  <c r="AD669" i="2"/>
  <c r="AC669" i="2"/>
  <c r="X669" i="2" s="1"/>
  <c r="W669" i="2"/>
  <c r="V669" i="2"/>
  <c r="AD668" i="2"/>
  <c r="AC668" i="2"/>
  <c r="X668" i="2" s="1"/>
  <c r="W668" i="2"/>
  <c r="V668" i="2"/>
  <c r="AD667" i="2"/>
  <c r="AC667" i="2"/>
  <c r="X667" i="2" s="1"/>
  <c r="W667" i="2"/>
  <c r="V667" i="2"/>
  <c r="AD666" i="2"/>
  <c r="AC666" i="2"/>
  <c r="X666" i="2" s="1"/>
  <c r="W666" i="2"/>
  <c r="V666" i="2"/>
  <c r="AD665" i="2"/>
  <c r="AC665" i="2"/>
  <c r="X665" i="2" s="1"/>
  <c r="W665" i="2"/>
  <c r="V665" i="2"/>
  <c r="AD664" i="2"/>
  <c r="AC664" i="2"/>
  <c r="X664" i="2" s="1"/>
  <c r="W664" i="2"/>
  <c r="V664" i="2"/>
  <c r="AD663" i="2"/>
  <c r="AC663" i="2"/>
  <c r="X663" i="2" s="1"/>
  <c r="W663" i="2"/>
  <c r="V663" i="2"/>
  <c r="AD662" i="2"/>
  <c r="AC662" i="2"/>
  <c r="X662" i="2" s="1"/>
  <c r="W662" i="2"/>
  <c r="V662" i="2"/>
  <c r="AD661" i="2"/>
  <c r="AC661" i="2"/>
  <c r="X661" i="2" s="1"/>
  <c r="W661" i="2"/>
  <c r="V661" i="2"/>
  <c r="AD660" i="2"/>
  <c r="AC660" i="2"/>
  <c r="X660" i="2" s="1"/>
  <c r="W660" i="2"/>
  <c r="V660" i="2"/>
  <c r="AD659" i="2"/>
  <c r="AC659" i="2"/>
  <c r="X659" i="2" s="1"/>
  <c r="W659" i="2"/>
  <c r="V659" i="2"/>
  <c r="AD658" i="2"/>
  <c r="AC658" i="2"/>
  <c r="X658" i="2" s="1"/>
  <c r="W658" i="2"/>
  <c r="V658" i="2"/>
  <c r="AD657" i="2"/>
  <c r="AC657" i="2"/>
  <c r="X657" i="2" s="1"/>
  <c r="W657" i="2"/>
  <c r="V657" i="2"/>
  <c r="AD656" i="2"/>
  <c r="AC656" i="2"/>
  <c r="X656" i="2" s="1"/>
  <c r="W656" i="2"/>
  <c r="V656" i="2"/>
  <c r="AD655" i="2"/>
  <c r="AC655" i="2"/>
  <c r="X655" i="2" s="1"/>
  <c r="W655" i="2"/>
  <c r="V655" i="2"/>
  <c r="AD654" i="2"/>
  <c r="AC654" i="2"/>
  <c r="X654" i="2" s="1"/>
  <c r="W654" i="2"/>
  <c r="V654" i="2"/>
  <c r="AD653" i="2"/>
  <c r="AC653" i="2"/>
  <c r="X653" i="2" s="1"/>
  <c r="W653" i="2"/>
  <c r="V653" i="2"/>
  <c r="AD652" i="2"/>
  <c r="AC652" i="2"/>
  <c r="X652" i="2" s="1"/>
  <c r="W652" i="2"/>
  <c r="V652" i="2"/>
  <c r="AD651" i="2"/>
  <c r="AC651" i="2"/>
  <c r="X651" i="2" s="1"/>
  <c r="W651" i="2"/>
  <c r="V651" i="2"/>
  <c r="AD650" i="2"/>
  <c r="AC650" i="2"/>
  <c r="X650" i="2" s="1"/>
  <c r="W650" i="2"/>
  <c r="V650" i="2"/>
  <c r="AD649" i="2"/>
  <c r="AC649" i="2"/>
  <c r="X649" i="2" s="1"/>
  <c r="W649" i="2"/>
  <c r="V649" i="2"/>
  <c r="AD648" i="2"/>
  <c r="AC648" i="2"/>
  <c r="X648" i="2" s="1"/>
  <c r="W648" i="2"/>
  <c r="V648" i="2"/>
  <c r="AD647" i="2"/>
  <c r="AC647" i="2"/>
  <c r="X647" i="2" s="1"/>
  <c r="W647" i="2"/>
  <c r="V647" i="2"/>
  <c r="AD646" i="2"/>
  <c r="AC646" i="2"/>
  <c r="X646" i="2" s="1"/>
  <c r="W646" i="2"/>
  <c r="V646" i="2"/>
  <c r="AD645" i="2"/>
  <c r="AC645" i="2"/>
  <c r="X645" i="2" s="1"/>
  <c r="W645" i="2"/>
  <c r="V645" i="2"/>
  <c r="AD644" i="2"/>
  <c r="AC644" i="2"/>
  <c r="X644" i="2" s="1"/>
  <c r="W644" i="2"/>
  <c r="V644" i="2"/>
  <c r="AD643" i="2"/>
  <c r="AC643" i="2"/>
  <c r="X643" i="2" s="1"/>
  <c r="W643" i="2"/>
  <c r="V643" i="2"/>
  <c r="AD642" i="2"/>
  <c r="AC642" i="2"/>
  <c r="X642" i="2" s="1"/>
  <c r="W642" i="2"/>
  <c r="V642" i="2"/>
  <c r="AD641" i="2"/>
  <c r="AC641" i="2"/>
  <c r="X641" i="2" s="1"/>
  <c r="W641" i="2"/>
  <c r="V641" i="2"/>
  <c r="AD640" i="2"/>
  <c r="AC640" i="2"/>
  <c r="X640" i="2" s="1"/>
  <c r="W640" i="2"/>
  <c r="V640" i="2"/>
  <c r="AD639" i="2"/>
  <c r="AC639" i="2"/>
  <c r="X639" i="2" s="1"/>
  <c r="W639" i="2"/>
  <c r="V639" i="2"/>
  <c r="AD638" i="2"/>
  <c r="AC638" i="2"/>
  <c r="X638" i="2" s="1"/>
  <c r="W638" i="2"/>
  <c r="V638" i="2"/>
  <c r="AD637" i="2"/>
  <c r="AC637" i="2"/>
  <c r="X637" i="2" s="1"/>
  <c r="W637" i="2"/>
  <c r="V637" i="2"/>
  <c r="AD636" i="2"/>
  <c r="AC636" i="2"/>
  <c r="X636" i="2" s="1"/>
  <c r="W636" i="2"/>
  <c r="V636" i="2"/>
  <c r="AD635" i="2"/>
  <c r="AC635" i="2"/>
  <c r="X635" i="2" s="1"/>
  <c r="W635" i="2"/>
  <c r="V635" i="2"/>
  <c r="AD634" i="2"/>
  <c r="AC634" i="2"/>
  <c r="X634" i="2" s="1"/>
  <c r="W634" i="2"/>
  <c r="V634" i="2"/>
  <c r="AD633" i="2"/>
  <c r="AC633" i="2"/>
  <c r="X633" i="2" s="1"/>
  <c r="W633" i="2"/>
  <c r="V633" i="2"/>
  <c r="AD632" i="2"/>
  <c r="AC632" i="2"/>
  <c r="X632" i="2" s="1"/>
  <c r="W632" i="2"/>
  <c r="V632" i="2"/>
  <c r="AD631" i="2"/>
  <c r="AC631" i="2"/>
  <c r="X631" i="2" s="1"/>
  <c r="W631" i="2"/>
  <c r="V631" i="2"/>
  <c r="AD630" i="2"/>
  <c r="AC630" i="2"/>
  <c r="X630" i="2" s="1"/>
  <c r="W630" i="2"/>
  <c r="V630" i="2"/>
  <c r="AD629" i="2"/>
  <c r="AC629" i="2"/>
  <c r="X629" i="2" s="1"/>
  <c r="W629" i="2"/>
  <c r="V629" i="2"/>
  <c r="AD628" i="2"/>
  <c r="AC628" i="2"/>
  <c r="X628" i="2" s="1"/>
  <c r="W628" i="2"/>
  <c r="V628" i="2"/>
  <c r="AD627" i="2"/>
  <c r="AC627" i="2"/>
  <c r="X627" i="2" s="1"/>
  <c r="W627" i="2"/>
  <c r="V627" i="2"/>
  <c r="AD626" i="2"/>
  <c r="AC626" i="2"/>
  <c r="X626" i="2" s="1"/>
  <c r="W626" i="2"/>
  <c r="V626" i="2"/>
  <c r="AD625" i="2"/>
  <c r="AC625" i="2"/>
  <c r="X625" i="2" s="1"/>
  <c r="W625" i="2"/>
  <c r="V625" i="2"/>
  <c r="AD624" i="2"/>
  <c r="AC624" i="2"/>
  <c r="X624" i="2" s="1"/>
  <c r="W624" i="2"/>
  <c r="V624" i="2"/>
  <c r="AD623" i="2"/>
  <c r="AC623" i="2"/>
  <c r="X623" i="2" s="1"/>
  <c r="W623" i="2"/>
  <c r="V623" i="2"/>
  <c r="AD622" i="2"/>
  <c r="AC622" i="2"/>
  <c r="X622" i="2" s="1"/>
  <c r="W622" i="2"/>
  <c r="V622" i="2"/>
  <c r="AD621" i="2"/>
  <c r="AC621" i="2"/>
  <c r="X621" i="2" s="1"/>
  <c r="W621" i="2"/>
  <c r="V621" i="2"/>
  <c r="AD620" i="2"/>
  <c r="AC620" i="2"/>
  <c r="X620" i="2" s="1"/>
  <c r="W620" i="2"/>
  <c r="V620" i="2"/>
  <c r="AD619" i="2"/>
  <c r="AC619" i="2"/>
  <c r="X619" i="2" s="1"/>
  <c r="W619" i="2"/>
  <c r="V619" i="2"/>
  <c r="AD618" i="2"/>
  <c r="AC618" i="2"/>
  <c r="X618" i="2" s="1"/>
  <c r="W618" i="2"/>
  <c r="V618" i="2"/>
  <c r="AD617" i="2"/>
  <c r="AC617" i="2"/>
  <c r="X617" i="2" s="1"/>
  <c r="W617" i="2"/>
  <c r="V617" i="2"/>
  <c r="AD616" i="2"/>
  <c r="AC616" i="2"/>
  <c r="X616" i="2" s="1"/>
  <c r="W616" i="2"/>
  <c r="V616" i="2"/>
  <c r="AD615" i="2"/>
  <c r="AC615" i="2"/>
  <c r="X615" i="2" s="1"/>
  <c r="W615" i="2"/>
  <c r="V615" i="2"/>
  <c r="AD614" i="2"/>
  <c r="AC614" i="2"/>
  <c r="X614" i="2" s="1"/>
  <c r="W614" i="2"/>
  <c r="V614" i="2"/>
  <c r="AD613" i="2"/>
  <c r="AC613" i="2"/>
  <c r="X613" i="2" s="1"/>
  <c r="W613" i="2"/>
  <c r="V613" i="2"/>
  <c r="AD612" i="2"/>
  <c r="AC612" i="2"/>
  <c r="X612" i="2" s="1"/>
  <c r="W612" i="2"/>
  <c r="V612" i="2"/>
  <c r="AD611" i="2"/>
  <c r="AC611" i="2"/>
  <c r="X611" i="2" s="1"/>
  <c r="W611" i="2"/>
  <c r="V611" i="2"/>
  <c r="AD610" i="2"/>
  <c r="AC610" i="2"/>
  <c r="X610" i="2" s="1"/>
  <c r="W610" i="2"/>
  <c r="V610" i="2"/>
  <c r="AD609" i="2"/>
  <c r="AC609" i="2"/>
  <c r="X609" i="2" s="1"/>
  <c r="W609" i="2"/>
  <c r="V609" i="2"/>
  <c r="AD608" i="2"/>
  <c r="AC608" i="2"/>
  <c r="X608" i="2" s="1"/>
  <c r="W608" i="2"/>
  <c r="V608" i="2"/>
  <c r="AD607" i="2"/>
  <c r="AC607" i="2"/>
  <c r="X607" i="2" s="1"/>
  <c r="W607" i="2"/>
  <c r="V607" i="2"/>
  <c r="AD606" i="2"/>
  <c r="AC606" i="2"/>
  <c r="X606" i="2" s="1"/>
  <c r="W606" i="2"/>
  <c r="V606" i="2"/>
  <c r="AD605" i="2"/>
  <c r="AC605" i="2"/>
  <c r="X605" i="2" s="1"/>
  <c r="W605" i="2"/>
  <c r="V605" i="2"/>
  <c r="AD604" i="2"/>
  <c r="AC604" i="2"/>
  <c r="X604" i="2" s="1"/>
  <c r="W604" i="2"/>
  <c r="V604" i="2"/>
  <c r="AD603" i="2"/>
  <c r="AC603" i="2"/>
  <c r="X603" i="2" s="1"/>
  <c r="W603" i="2"/>
  <c r="V603" i="2"/>
  <c r="AD602" i="2"/>
  <c r="AC602" i="2"/>
  <c r="X602" i="2" s="1"/>
  <c r="W602" i="2"/>
  <c r="V602" i="2"/>
  <c r="AD601" i="2"/>
  <c r="AC601" i="2"/>
  <c r="X601" i="2" s="1"/>
  <c r="W601" i="2"/>
  <c r="V601" i="2"/>
  <c r="AD600" i="2"/>
  <c r="AC600" i="2"/>
  <c r="X600" i="2" s="1"/>
  <c r="W600" i="2"/>
  <c r="V600" i="2"/>
  <c r="AD599" i="2"/>
  <c r="AC599" i="2"/>
  <c r="X599" i="2" s="1"/>
  <c r="W599" i="2"/>
  <c r="V599" i="2"/>
  <c r="AD598" i="2"/>
  <c r="AC598" i="2"/>
  <c r="X598" i="2" s="1"/>
  <c r="W598" i="2"/>
  <c r="V598" i="2"/>
  <c r="AD597" i="2"/>
  <c r="AC597" i="2"/>
  <c r="X597" i="2" s="1"/>
  <c r="W597" i="2"/>
  <c r="V597" i="2"/>
  <c r="AD596" i="2"/>
  <c r="AC596" i="2"/>
  <c r="X596" i="2" s="1"/>
  <c r="W596" i="2"/>
  <c r="V596" i="2"/>
  <c r="AD595" i="2"/>
  <c r="AC595" i="2"/>
  <c r="X595" i="2" s="1"/>
  <c r="W595" i="2"/>
  <c r="V595" i="2"/>
  <c r="AD594" i="2"/>
  <c r="AC594" i="2"/>
  <c r="X594" i="2" s="1"/>
  <c r="W594" i="2"/>
  <c r="V594" i="2"/>
  <c r="AD593" i="2"/>
  <c r="AC593" i="2"/>
  <c r="X593" i="2" s="1"/>
  <c r="W593" i="2"/>
  <c r="V593" i="2"/>
  <c r="AD592" i="2"/>
  <c r="AC592" i="2"/>
  <c r="X592" i="2" s="1"/>
  <c r="W592" i="2"/>
  <c r="V592" i="2"/>
  <c r="AD591" i="2"/>
  <c r="AC591" i="2"/>
  <c r="X591" i="2" s="1"/>
  <c r="W591" i="2"/>
  <c r="V591" i="2"/>
  <c r="AD590" i="2"/>
  <c r="AC590" i="2"/>
  <c r="X590" i="2" s="1"/>
  <c r="W590" i="2"/>
  <c r="V590" i="2"/>
  <c r="AD589" i="2"/>
  <c r="AC589" i="2"/>
  <c r="X589" i="2" s="1"/>
  <c r="W589" i="2"/>
  <c r="V589" i="2"/>
  <c r="AD588" i="2"/>
  <c r="AC588" i="2"/>
  <c r="X588" i="2" s="1"/>
  <c r="W588" i="2"/>
  <c r="V588" i="2"/>
  <c r="AD587" i="2"/>
  <c r="AC587" i="2"/>
  <c r="X587" i="2" s="1"/>
  <c r="W587" i="2"/>
  <c r="V587" i="2"/>
  <c r="AD586" i="2"/>
  <c r="AC586" i="2"/>
  <c r="X586" i="2" s="1"/>
  <c r="W586" i="2"/>
  <c r="V586" i="2"/>
  <c r="AD585" i="2"/>
  <c r="AC585" i="2"/>
  <c r="X585" i="2" s="1"/>
  <c r="W585" i="2"/>
  <c r="V585" i="2"/>
  <c r="AD584" i="2"/>
  <c r="AC584" i="2"/>
  <c r="X584" i="2" s="1"/>
  <c r="W584" i="2"/>
  <c r="V584" i="2"/>
  <c r="AD583" i="2"/>
  <c r="AC583" i="2"/>
  <c r="X583" i="2" s="1"/>
  <c r="W583" i="2"/>
  <c r="V583" i="2"/>
  <c r="AD582" i="2"/>
  <c r="AC582" i="2"/>
  <c r="X582" i="2" s="1"/>
  <c r="W582" i="2"/>
  <c r="V582" i="2"/>
  <c r="AD581" i="2"/>
  <c r="AC581" i="2"/>
  <c r="X581" i="2" s="1"/>
  <c r="W581" i="2"/>
  <c r="V581" i="2"/>
  <c r="AD580" i="2"/>
  <c r="AC580" i="2"/>
  <c r="X580" i="2" s="1"/>
  <c r="W580" i="2"/>
  <c r="V580" i="2"/>
  <c r="AD579" i="2"/>
  <c r="AC579" i="2"/>
  <c r="X579" i="2" s="1"/>
  <c r="W579" i="2"/>
  <c r="V579" i="2"/>
  <c r="AD578" i="2"/>
  <c r="AC578" i="2"/>
  <c r="X578" i="2" s="1"/>
  <c r="W578" i="2"/>
  <c r="V578" i="2"/>
  <c r="AD577" i="2"/>
  <c r="AC577" i="2"/>
  <c r="X577" i="2" s="1"/>
  <c r="W577" i="2"/>
  <c r="V577" i="2"/>
  <c r="AD576" i="2"/>
  <c r="AC576" i="2"/>
  <c r="X576" i="2" s="1"/>
  <c r="W576" i="2"/>
  <c r="V576" i="2"/>
  <c r="AD575" i="2"/>
  <c r="AC575" i="2"/>
  <c r="X575" i="2" s="1"/>
  <c r="W575" i="2"/>
  <c r="V575" i="2"/>
  <c r="AD574" i="2"/>
  <c r="AC574" i="2"/>
  <c r="X574" i="2" s="1"/>
  <c r="W574" i="2"/>
  <c r="V574" i="2"/>
  <c r="AD573" i="2"/>
  <c r="AC573" i="2"/>
  <c r="X573" i="2" s="1"/>
  <c r="W573" i="2"/>
  <c r="V573" i="2"/>
  <c r="AD572" i="2"/>
  <c r="AC572" i="2"/>
  <c r="X572" i="2" s="1"/>
  <c r="W572" i="2"/>
  <c r="V572" i="2"/>
  <c r="AD571" i="2"/>
  <c r="AC571" i="2"/>
  <c r="X571" i="2" s="1"/>
  <c r="W571" i="2"/>
  <c r="V571" i="2"/>
  <c r="AD570" i="2"/>
  <c r="AC570" i="2"/>
  <c r="X570" i="2" s="1"/>
  <c r="W570" i="2"/>
  <c r="V570" i="2"/>
  <c r="AD569" i="2"/>
  <c r="AC569" i="2"/>
  <c r="X569" i="2" s="1"/>
  <c r="W569" i="2"/>
  <c r="V569" i="2"/>
  <c r="AD568" i="2"/>
  <c r="AC568" i="2"/>
  <c r="X568" i="2" s="1"/>
  <c r="W568" i="2"/>
  <c r="V568" i="2"/>
  <c r="AD567" i="2"/>
  <c r="AC567" i="2"/>
  <c r="X567" i="2" s="1"/>
  <c r="W567" i="2"/>
  <c r="V567" i="2"/>
  <c r="AD566" i="2"/>
  <c r="AC566" i="2"/>
  <c r="X566" i="2" s="1"/>
  <c r="W566" i="2"/>
  <c r="V566" i="2"/>
  <c r="AD565" i="2"/>
  <c r="AC565" i="2"/>
  <c r="X565" i="2" s="1"/>
  <c r="W565" i="2"/>
  <c r="V565" i="2"/>
  <c r="AD564" i="2"/>
  <c r="AC564" i="2"/>
  <c r="X564" i="2" s="1"/>
  <c r="W564" i="2"/>
  <c r="V564" i="2"/>
  <c r="AD563" i="2"/>
  <c r="AC563" i="2"/>
  <c r="X563" i="2" s="1"/>
  <c r="W563" i="2"/>
  <c r="V563" i="2"/>
  <c r="AD562" i="2"/>
  <c r="AC562" i="2"/>
  <c r="X562" i="2" s="1"/>
  <c r="W562" i="2"/>
  <c r="V562" i="2"/>
  <c r="AD561" i="2"/>
  <c r="AC561" i="2"/>
  <c r="X561" i="2" s="1"/>
  <c r="W561" i="2"/>
  <c r="V561" i="2"/>
  <c r="AD560" i="2"/>
  <c r="AC560" i="2"/>
  <c r="X560" i="2" s="1"/>
  <c r="W560" i="2"/>
  <c r="V560" i="2"/>
  <c r="AD559" i="2"/>
  <c r="AC559" i="2"/>
  <c r="X559" i="2" s="1"/>
  <c r="W559" i="2"/>
  <c r="V559" i="2"/>
  <c r="AD558" i="2"/>
  <c r="AC558" i="2"/>
  <c r="X558" i="2" s="1"/>
  <c r="W558" i="2"/>
  <c r="V558" i="2"/>
  <c r="AD557" i="2"/>
  <c r="AC557" i="2"/>
  <c r="X557" i="2" s="1"/>
  <c r="W557" i="2"/>
  <c r="V557" i="2"/>
  <c r="AD556" i="2"/>
  <c r="AC556" i="2"/>
  <c r="X556" i="2" s="1"/>
  <c r="W556" i="2"/>
  <c r="V556" i="2"/>
  <c r="AD555" i="2"/>
  <c r="AC555" i="2"/>
  <c r="X555" i="2" s="1"/>
  <c r="W555" i="2"/>
  <c r="V555" i="2"/>
  <c r="AD554" i="2"/>
  <c r="AC554" i="2"/>
  <c r="X554" i="2" s="1"/>
  <c r="W554" i="2"/>
  <c r="V554" i="2"/>
  <c r="AD553" i="2"/>
  <c r="AC553" i="2"/>
  <c r="X553" i="2" s="1"/>
  <c r="W553" i="2"/>
  <c r="V553" i="2"/>
  <c r="AD552" i="2"/>
  <c r="AC552" i="2"/>
  <c r="X552" i="2" s="1"/>
  <c r="W552" i="2"/>
  <c r="V552" i="2"/>
  <c r="AD551" i="2"/>
  <c r="AC551" i="2"/>
  <c r="X551" i="2" s="1"/>
  <c r="W551" i="2"/>
  <c r="V551" i="2"/>
  <c r="AD550" i="2"/>
  <c r="AC550" i="2"/>
  <c r="X550" i="2" s="1"/>
  <c r="W550" i="2"/>
  <c r="V550" i="2"/>
  <c r="AD549" i="2"/>
  <c r="AC549" i="2"/>
  <c r="X549" i="2" s="1"/>
  <c r="W549" i="2"/>
  <c r="V549" i="2"/>
  <c r="AD548" i="2"/>
  <c r="AC548" i="2"/>
  <c r="X548" i="2" s="1"/>
  <c r="W548" i="2"/>
  <c r="V548" i="2"/>
  <c r="AD547" i="2"/>
  <c r="AC547" i="2"/>
  <c r="X547" i="2" s="1"/>
  <c r="W547" i="2"/>
  <c r="V547" i="2"/>
  <c r="AD546" i="2"/>
  <c r="AC546" i="2"/>
  <c r="X546" i="2" s="1"/>
  <c r="W546" i="2"/>
  <c r="V546" i="2"/>
  <c r="AD545" i="2"/>
  <c r="AC545" i="2"/>
  <c r="X545" i="2" s="1"/>
  <c r="W545" i="2"/>
  <c r="V545" i="2"/>
  <c r="AD544" i="2"/>
  <c r="AC544" i="2"/>
  <c r="X544" i="2" s="1"/>
  <c r="W544" i="2"/>
  <c r="V544" i="2"/>
  <c r="AD543" i="2"/>
  <c r="AC543" i="2"/>
  <c r="X543" i="2" s="1"/>
  <c r="W543" i="2"/>
  <c r="V543" i="2"/>
  <c r="AD542" i="2"/>
  <c r="AC542" i="2"/>
  <c r="X542" i="2" s="1"/>
  <c r="W542" i="2"/>
  <c r="V542" i="2"/>
  <c r="AD541" i="2"/>
  <c r="AC541" i="2"/>
  <c r="X541" i="2" s="1"/>
  <c r="W541" i="2"/>
  <c r="V541" i="2"/>
  <c r="AD540" i="2"/>
  <c r="AC540" i="2"/>
  <c r="X540" i="2" s="1"/>
  <c r="W540" i="2"/>
  <c r="V540" i="2"/>
  <c r="AD539" i="2"/>
  <c r="AC539" i="2"/>
  <c r="X539" i="2" s="1"/>
  <c r="W539" i="2"/>
  <c r="V539" i="2"/>
  <c r="AD538" i="2"/>
  <c r="AC538" i="2"/>
  <c r="X538" i="2" s="1"/>
  <c r="W538" i="2"/>
  <c r="V538" i="2"/>
  <c r="AD537" i="2"/>
  <c r="AC537" i="2"/>
  <c r="X537" i="2" s="1"/>
  <c r="W537" i="2"/>
  <c r="V537" i="2"/>
  <c r="AD536" i="2"/>
  <c r="AC536" i="2"/>
  <c r="X536" i="2" s="1"/>
  <c r="W536" i="2"/>
  <c r="V536" i="2"/>
  <c r="AD535" i="2"/>
  <c r="AC535" i="2"/>
  <c r="X535" i="2" s="1"/>
  <c r="W535" i="2"/>
  <c r="V535" i="2"/>
  <c r="AD534" i="2"/>
  <c r="AC534" i="2"/>
  <c r="X534" i="2" s="1"/>
  <c r="W534" i="2"/>
  <c r="V534" i="2"/>
  <c r="AD533" i="2"/>
  <c r="AC533" i="2"/>
  <c r="X533" i="2" s="1"/>
  <c r="W533" i="2"/>
  <c r="V533" i="2"/>
  <c r="AD532" i="2"/>
  <c r="AC532" i="2"/>
  <c r="X532" i="2" s="1"/>
  <c r="W532" i="2"/>
  <c r="V532" i="2"/>
  <c r="AD531" i="2"/>
  <c r="AC531" i="2"/>
  <c r="X531" i="2" s="1"/>
  <c r="W531" i="2"/>
  <c r="V531" i="2"/>
  <c r="AD530" i="2"/>
  <c r="AC530" i="2"/>
  <c r="X530" i="2" s="1"/>
  <c r="W530" i="2"/>
  <c r="V530" i="2"/>
  <c r="AD529" i="2"/>
  <c r="AC529" i="2"/>
  <c r="X529" i="2" s="1"/>
  <c r="W529" i="2"/>
  <c r="V529" i="2"/>
  <c r="AD528" i="2"/>
  <c r="AC528" i="2"/>
  <c r="X528" i="2" s="1"/>
  <c r="W528" i="2"/>
  <c r="V528" i="2"/>
  <c r="AD527" i="2"/>
  <c r="AC527" i="2"/>
  <c r="X527" i="2" s="1"/>
  <c r="W527" i="2"/>
  <c r="V527" i="2"/>
  <c r="AD526" i="2"/>
  <c r="AC526" i="2"/>
  <c r="X526" i="2" s="1"/>
  <c r="W526" i="2"/>
  <c r="V526" i="2"/>
  <c r="AD525" i="2"/>
  <c r="AC525" i="2"/>
  <c r="X525" i="2" s="1"/>
  <c r="W525" i="2"/>
  <c r="V525" i="2"/>
  <c r="AD524" i="2"/>
  <c r="AC524" i="2"/>
  <c r="X524" i="2" s="1"/>
  <c r="W524" i="2"/>
  <c r="V524" i="2"/>
  <c r="AD523" i="2"/>
  <c r="AC523" i="2"/>
  <c r="X523" i="2" s="1"/>
  <c r="W523" i="2"/>
  <c r="V523" i="2"/>
  <c r="AD522" i="2"/>
  <c r="AC522" i="2"/>
  <c r="X522" i="2" s="1"/>
  <c r="W522" i="2"/>
  <c r="V522" i="2"/>
  <c r="AD521" i="2"/>
  <c r="AC521" i="2"/>
  <c r="X521" i="2" s="1"/>
  <c r="W521" i="2"/>
  <c r="V521" i="2"/>
  <c r="AD520" i="2"/>
  <c r="AC520" i="2"/>
  <c r="X520" i="2" s="1"/>
  <c r="W520" i="2"/>
  <c r="V520" i="2"/>
  <c r="AD519" i="2"/>
  <c r="AC519" i="2"/>
  <c r="X519" i="2" s="1"/>
  <c r="W519" i="2"/>
  <c r="V519" i="2"/>
  <c r="AD518" i="2"/>
  <c r="AC518" i="2"/>
  <c r="X518" i="2" s="1"/>
  <c r="W518" i="2"/>
  <c r="V518" i="2"/>
  <c r="AD517" i="2"/>
  <c r="AC517" i="2"/>
  <c r="X517" i="2" s="1"/>
  <c r="W517" i="2"/>
  <c r="V517" i="2"/>
  <c r="AD516" i="2"/>
  <c r="AC516" i="2"/>
  <c r="X516" i="2" s="1"/>
  <c r="W516" i="2"/>
  <c r="V516" i="2"/>
  <c r="AD515" i="2"/>
  <c r="AC515" i="2"/>
  <c r="X515" i="2" s="1"/>
  <c r="W515" i="2"/>
  <c r="V515" i="2"/>
  <c r="AD514" i="2"/>
  <c r="AC514" i="2"/>
  <c r="X514" i="2" s="1"/>
  <c r="W514" i="2"/>
  <c r="V514" i="2"/>
  <c r="AD513" i="2"/>
  <c r="AC513" i="2"/>
  <c r="X513" i="2" s="1"/>
  <c r="W513" i="2"/>
  <c r="V513" i="2"/>
  <c r="AD512" i="2"/>
  <c r="AC512" i="2"/>
  <c r="X512" i="2" s="1"/>
  <c r="W512" i="2"/>
  <c r="V512" i="2"/>
  <c r="AD511" i="2"/>
  <c r="AC511" i="2"/>
  <c r="X511" i="2" s="1"/>
  <c r="W511" i="2"/>
  <c r="V511" i="2"/>
  <c r="AD510" i="2"/>
  <c r="AC510" i="2"/>
  <c r="X510" i="2" s="1"/>
  <c r="W510" i="2"/>
  <c r="V510" i="2"/>
  <c r="AD509" i="2"/>
  <c r="AC509" i="2"/>
  <c r="X509" i="2" s="1"/>
  <c r="W509" i="2"/>
  <c r="V509" i="2"/>
  <c r="AD508" i="2"/>
  <c r="AC508" i="2"/>
  <c r="X508" i="2" s="1"/>
  <c r="W508" i="2"/>
  <c r="V508" i="2"/>
  <c r="AD507" i="2"/>
  <c r="AC507" i="2"/>
  <c r="X507" i="2" s="1"/>
  <c r="W507" i="2"/>
  <c r="V507" i="2"/>
  <c r="AD506" i="2"/>
  <c r="AC506" i="2"/>
  <c r="X506" i="2" s="1"/>
  <c r="W506" i="2"/>
  <c r="V506" i="2"/>
  <c r="AD505" i="2"/>
  <c r="AC505" i="2"/>
  <c r="X505" i="2" s="1"/>
  <c r="W505" i="2"/>
  <c r="V505" i="2"/>
  <c r="AD504" i="2"/>
  <c r="AC504" i="2"/>
  <c r="X504" i="2" s="1"/>
  <c r="W504" i="2"/>
  <c r="V504" i="2"/>
  <c r="AD503" i="2"/>
  <c r="AC503" i="2"/>
  <c r="X503" i="2" s="1"/>
  <c r="W503" i="2"/>
  <c r="V503" i="2"/>
  <c r="AD502" i="2"/>
  <c r="AC502" i="2"/>
  <c r="X502" i="2" s="1"/>
  <c r="W502" i="2"/>
  <c r="V502" i="2"/>
  <c r="AD501" i="2"/>
  <c r="AC501" i="2"/>
  <c r="X501" i="2" s="1"/>
  <c r="W501" i="2"/>
  <c r="V501" i="2"/>
  <c r="AD500" i="2"/>
  <c r="AC500" i="2"/>
  <c r="X500" i="2" s="1"/>
  <c r="W500" i="2"/>
  <c r="V500" i="2"/>
  <c r="AD499" i="2"/>
  <c r="AC499" i="2"/>
  <c r="X499" i="2" s="1"/>
  <c r="W499" i="2"/>
  <c r="V499" i="2"/>
  <c r="AD498" i="2"/>
  <c r="AC498" i="2"/>
  <c r="X498" i="2" s="1"/>
  <c r="W498" i="2"/>
  <c r="V498" i="2"/>
  <c r="AD497" i="2"/>
  <c r="AC497" i="2"/>
  <c r="X497" i="2" s="1"/>
  <c r="W497" i="2"/>
  <c r="V497" i="2"/>
  <c r="AD496" i="2"/>
  <c r="AC496" i="2"/>
  <c r="X496" i="2" s="1"/>
  <c r="W496" i="2"/>
  <c r="V496" i="2"/>
  <c r="AD495" i="2"/>
  <c r="AC495" i="2"/>
  <c r="X495" i="2" s="1"/>
  <c r="W495" i="2"/>
  <c r="V495" i="2"/>
  <c r="AD494" i="2"/>
  <c r="AC494" i="2"/>
  <c r="X494" i="2" s="1"/>
  <c r="W494" i="2"/>
  <c r="V494" i="2"/>
  <c r="AD493" i="2"/>
  <c r="AC493" i="2"/>
  <c r="X493" i="2" s="1"/>
  <c r="W493" i="2"/>
  <c r="V493" i="2"/>
  <c r="AD492" i="2"/>
  <c r="AC492" i="2"/>
  <c r="X492" i="2" s="1"/>
  <c r="W492" i="2"/>
  <c r="V492" i="2"/>
  <c r="AD491" i="2"/>
  <c r="AC491" i="2"/>
  <c r="X491" i="2" s="1"/>
  <c r="W491" i="2"/>
  <c r="V491" i="2"/>
  <c r="AD490" i="2"/>
  <c r="AC490" i="2"/>
  <c r="X490" i="2" s="1"/>
  <c r="W490" i="2"/>
  <c r="V490" i="2"/>
  <c r="AD489" i="2"/>
  <c r="AC489" i="2"/>
  <c r="X489" i="2" s="1"/>
  <c r="W489" i="2"/>
  <c r="V489" i="2"/>
  <c r="AD488" i="2"/>
  <c r="AC488" i="2"/>
  <c r="X488" i="2" s="1"/>
  <c r="W488" i="2"/>
  <c r="V488" i="2"/>
  <c r="AD487" i="2"/>
  <c r="AC487" i="2"/>
  <c r="X487" i="2" s="1"/>
  <c r="W487" i="2"/>
  <c r="V487" i="2"/>
  <c r="AD486" i="2"/>
  <c r="AC486" i="2"/>
  <c r="X486" i="2" s="1"/>
  <c r="W486" i="2"/>
  <c r="V486" i="2"/>
  <c r="AD485" i="2"/>
  <c r="AC485" i="2"/>
  <c r="X485" i="2" s="1"/>
  <c r="W485" i="2"/>
  <c r="V485" i="2"/>
  <c r="AD484" i="2"/>
  <c r="AC484" i="2"/>
  <c r="X484" i="2" s="1"/>
  <c r="W484" i="2"/>
  <c r="V484" i="2"/>
  <c r="AD483" i="2"/>
  <c r="AC483" i="2"/>
  <c r="X483" i="2" s="1"/>
  <c r="W483" i="2"/>
  <c r="V483" i="2"/>
  <c r="AD482" i="2"/>
  <c r="AC482" i="2"/>
  <c r="X482" i="2" s="1"/>
  <c r="W482" i="2"/>
  <c r="V482" i="2"/>
  <c r="AD481" i="2"/>
  <c r="AC481" i="2"/>
  <c r="X481" i="2" s="1"/>
  <c r="W481" i="2"/>
  <c r="V481" i="2"/>
  <c r="AD480" i="2"/>
  <c r="AC480" i="2"/>
  <c r="X480" i="2" s="1"/>
  <c r="W480" i="2"/>
  <c r="V480" i="2"/>
  <c r="AD479" i="2"/>
  <c r="AC479" i="2"/>
  <c r="X479" i="2" s="1"/>
  <c r="W479" i="2"/>
  <c r="V479" i="2"/>
  <c r="AD478" i="2"/>
  <c r="AC478" i="2"/>
  <c r="X478" i="2" s="1"/>
  <c r="W478" i="2"/>
  <c r="V478" i="2"/>
  <c r="AD477" i="2"/>
  <c r="AC477" i="2"/>
  <c r="X477" i="2" s="1"/>
  <c r="W477" i="2"/>
  <c r="V477" i="2"/>
  <c r="AD476" i="2"/>
  <c r="AC476" i="2"/>
  <c r="X476" i="2" s="1"/>
  <c r="W476" i="2"/>
  <c r="V476" i="2"/>
  <c r="AD475" i="2"/>
  <c r="AC475" i="2"/>
  <c r="X475" i="2" s="1"/>
  <c r="W475" i="2"/>
  <c r="V475" i="2"/>
  <c r="AD474" i="2"/>
  <c r="AC474" i="2"/>
  <c r="X474" i="2" s="1"/>
  <c r="W474" i="2"/>
  <c r="V474" i="2"/>
  <c r="AD473" i="2"/>
  <c r="AC473" i="2"/>
  <c r="X473" i="2" s="1"/>
  <c r="W473" i="2"/>
  <c r="V473" i="2"/>
  <c r="AD472" i="2"/>
  <c r="AC472" i="2"/>
  <c r="X472" i="2" s="1"/>
  <c r="W472" i="2"/>
  <c r="V472" i="2"/>
  <c r="AD471" i="2"/>
  <c r="AC471" i="2"/>
  <c r="X471" i="2" s="1"/>
  <c r="W471" i="2"/>
  <c r="V471" i="2"/>
  <c r="AD470" i="2"/>
  <c r="AC470" i="2"/>
  <c r="X470" i="2" s="1"/>
  <c r="W470" i="2"/>
  <c r="V470" i="2"/>
  <c r="AD469" i="2"/>
  <c r="AC469" i="2"/>
  <c r="X469" i="2" s="1"/>
  <c r="W469" i="2"/>
  <c r="V469" i="2"/>
  <c r="AD468" i="2"/>
  <c r="AC468" i="2"/>
  <c r="X468" i="2" s="1"/>
  <c r="W468" i="2"/>
  <c r="V468" i="2"/>
  <c r="AD467" i="2"/>
  <c r="AC467" i="2"/>
  <c r="X467" i="2" s="1"/>
  <c r="W467" i="2"/>
  <c r="V467" i="2"/>
  <c r="AD466" i="2"/>
  <c r="AC466" i="2"/>
  <c r="X466" i="2" s="1"/>
  <c r="W466" i="2"/>
  <c r="V466" i="2"/>
  <c r="AD465" i="2"/>
  <c r="AC465" i="2"/>
  <c r="X465" i="2" s="1"/>
  <c r="W465" i="2"/>
  <c r="V465" i="2"/>
  <c r="AD464" i="2"/>
  <c r="AC464" i="2"/>
  <c r="X464" i="2" s="1"/>
  <c r="W464" i="2"/>
  <c r="V464" i="2"/>
  <c r="AD463" i="2"/>
  <c r="AC463" i="2"/>
  <c r="X463" i="2" s="1"/>
  <c r="W463" i="2"/>
  <c r="V463" i="2"/>
  <c r="AD462" i="2"/>
  <c r="AC462" i="2"/>
  <c r="X462" i="2" s="1"/>
  <c r="W462" i="2"/>
  <c r="V462" i="2"/>
  <c r="AD461" i="2"/>
  <c r="AC461" i="2"/>
  <c r="X461" i="2" s="1"/>
  <c r="W461" i="2"/>
  <c r="V461" i="2"/>
  <c r="AD460" i="2"/>
  <c r="AC460" i="2"/>
  <c r="X460" i="2" s="1"/>
  <c r="W460" i="2"/>
  <c r="V460" i="2"/>
  <c r="AD459" i="2"/>
  <c r="AC459" i="2"/>
  <c r="X459" i="2" s="1"/>
  <c r="W459" i="2"/>
  <c r="V459" i="2"/>
  <c r="AD458" i="2"/>
  <c r="AC458" i="2"/>
  <c r="X458" i="2" s="1"/>
  <c r="W458" i="2"/>
  <c r="V458" i="2"/>
  <c r="AD457" i="2"/>
  <c r="AC457" i="2"/>
  <c r="X457" i="2" s="1"/>
  <c r="W457" i="2"/>
  <c r="V457" i="2"/>
  <c r="AD456" i="2"/>
  <c r="AC456" i="2"/>
  <c r="X456" i="2" s="1"/>
  <c r="W456" i="2"/>
  <c r="V456" i="2"/>
  <c r="AD455" i="2"/>
  <c r="AC455" i="2"/>
  <c r="X455" i="2" s="1"/>
  <c r="W455" i="2"/>
  <c r="V455" i="2"/>
  <c r="AD454" i="2"/>
  <c r="AC454" i="2"/>
  <c r="X454" i="2" s="1"/>
  <c r="W454" i="2"/>
  <c r="V454" i="2"/>
  <c r="AD453" i="2"/>
  <c r="AC453" i="2"/>
  <c r="X453" i="2" s="1"/>
  <c r="W453" i="2"/>
  <c r="V453" i="2"/>
  <c r="AD452" i="2"/>
  <c r="AC452" i="2"/>
  <c r="X452" i="2" s="1"/>
  <c r="W452" i="2"/>
  <c r="V452" i="2"/>
  <c r="AD451" i="2"/>
  <c r="AC451" i="2"/>
  <c r="X451" i="2" s="1"/>
  <c r="W451" i="2"/>
  <c r="V451" i="2"/>
  <c r="AD450" i="2"/>
  <c r="AC450" i="2"/>
  <c r="X450" i="2" s="1"/>
  <c r="W450" i="2"/>
  <c r="V450" i="2"/>
  <c r="AD449" i="2"/>
  <c r="AC449" i="2"/>
  <c r="X449" i="2" s="1"/>
  <c r="W449" i="2"/>
  <c r="V449" i="2"/>
  <c r="AD448" i="2"/>
  <c r="AC448" i="2"/>
  <c r="X448" i="2" s="1"/>
  <c r="W448" i="2"/>
  <c r="V448" i="2"/>
  <c r="AD447" i="2"/>
  <c r="AC447" i="2"/>
  <c r="X447" i="2" s="1"/>
  <c r="W447" i="2"/>
  <c r="V447" i="2"/>
  <c r="AD446" i="2"/>
  <c r="AC446" i="2"/>
  <c r="X446" i="2" s="1"/>
  <c r="W446" i="2"/>
  <c r="V446" i="2"/>
  <c r="AD445" i="2"/>
  <c r="AC445" i="2"/>
  <c r="X445" i="2" s="1"/>
  <c r="W445" i="2"/>
  <c r="V445" i="2"/>
  <c r="AD444" i="2"/>
  <c r="AC444" i="2"/>
  <c r="X444" i="2" s="1"/>
  <c r="W444" i="2"/>
  <c r="V444" i="2"/>
  <c r="AD443" i="2"/>
  <c r="AC443" i="2"/>
  <c r="X443" i="2" s="1"/>
  <c r="W443" i="2"/>
  <c r="V443" i="2"/>
  <c r="AD442" i="2"/>
  <c r="AC442" i="2"/>
  <c r="X442" i="2" s="1"/>
  <c r="W442" i="2"/>
  <c r="V442" i="2"/>
  <c r="AD441" i="2"/>
  <c r="AC441" i="2"/>
  <c r="X441" i="2" s="1"/>
  <c r="W441" i="2"/>
  <c r="V441" i="2"/>
  <c r="AD440" i="2"/>
  <c r="AC440" i="2"/>
  <c r="X440" i="2" s="1"/>
  <c r="W440" i="2"/>
  <c r="V440" i="2"/>
  <c r="AD439" i="2"/>
  <c r="AC439" i="2"/>
  <c r="X439" i="2" s="1"/>
  <c r="W439" i="2"/>
  <c r="V439" i="2"/>
  <c r="AD438" i="2"/>
  <c r="AC438" i="2"/>
  <c r="X438" i="2" s="1"/>
  <c r="W438" i="2"/>
  <c r="V438" i="2"/>
  <c r="AD437" i="2"/>
  <c r="AC437" i="2"/>
  <c r="X437" i="2" s="1"/>
  <c r="W437" i="2"/>
  <c r="V437" i="2"/>
  <c r="AD436" i="2"/>
  <c r="AC436" i="2"/>
  <c r="X436" i="2" s="1"/>
  <c r="W436" i="2"/>
  <c r="V436" i="2"/>
  <c r="AD435" i="2"/>
  <c r="AC435" i="2"/>
  <c r="X435" i="2" s="1"/>
  <c r="W435" i="2"/>
  <c r="V435" i="2"/>
  <c r="AD434" i="2"/>
  <c r="AC434" i="2"/>
  <c r="X434" i="2" s="1"/>
  <c r="W434" i="2"/>
  <c r="V434" i="2"/>
  <c r="AD433" i="2"/>
  <c r="AC433" i="2"/>
  <c r="X433" i="2" s="1"/>
  <c r="W433" i="2"/>
  <c r="V433" i="2"/>
  <c r="AD432" i="2"/>
  <c r="AC432" i="2"/>
  <c r="X432" i="2" s="1"/>
  <c r="W432" i="2"/>
  <c r="V432" i="2"/>
  <c r="AD431" i="2"/>
  <c r="AC431" i="2"/>
  <c r="X431" i="2" s="1"/>
  <c r="W431" i="2"/>
  <c r="V431" i="2"/>
  <c r="AD430" i="2"/>
  <c r="AC430" i="2"/>
  <c r="X430" i="2" s="1"/>
  <c r="W430" i="2"/>
  <c r="V430" i="2"/>
  <c r="AD429" i="2"/>
  <c r="AC429" i="2"/>
  <c r="X429" i="2" s="1"/>
  <c r="W429" i="2"/>
  <c r="V429" i="2"/>
  <c r="AD428" i="2"/>
  <c r="AC428" i="2"/>
  <c r="X428" i="2" s="1"/>
  <c r="W428" i="2"/>
  <c r="V428" i="2"/>
  <c r="AD427" i="2"/>
  <c r="AC427" i="2"/>
  <c r="X427" i="2" s="1"/>
  <c r="W427" i="2"/>
  <c r="V427" i="2"/>
  <c r="AD426" i="2"/>
  <c r="AC426" i="2"/>
  <c r="X426" i="2" s="1"/>
  <c r="W426" i="2"/>
  <c r="V426" i="2"/>
  <c r="AD425" i="2"/>
  <c r="AC425" i="2"/>
  <c r="X425" i="2" s="1"/>
  <c r="W425" i="2"/>
  <c r="V425" i="2"/>
  <c r="AD424" i="2"/>
  <c r="AC424" i="2"/>
  <c r="X424" i="2" s="1"/>
  <c r="W424" i="2"/>
  <c r="V424" i="2"/>
  <c r="AD423" i="2"/>
  <c r="AC423" i="2"/>
  <c r="X423" i="2" s="1"/>
  <c r="W423" i="2"/>
  <c r="V423" i="2"/>
  <c r="AD422" i="2"/>
  <c r="AC422" i="2"/>
  <c r="X422" i="2" s="1"/>
  <c r="W422" i="2"/>
  <c r="V422" i="2"/>
  <c r="AD421" i="2"/>
  <c r="AC421" i="2"/>
  <c r="X421" i="2" s="1"/>
  <c r="W421" i="2"/>
  <c r="V421" i="2"/>
  <c r="AD420" i="2"/>
  <c r="AC420" i="2"/>
  <c r="X420" i="2" s="1"/>
  <c r="W420" i="2"/>
  <c r="V420" i="2"/>
  <c r="AD419" i="2"/>
  <c r="AC419" i="2"/>
  <c r="X419" i="2" s="1"/>
  <c r="W419" i="2"/>
  <c r="V419" i="2"/>
  <c r="AD418" i="2"/>
  <c r="AC418" i="2"/>
  <c r="X418" i="2" s="1"/>
  <c r="W418" i="2"/>
  <c r="V418" i="2"/>
  <c r="AD417" i="2"/>
  <c r="AC417" i="2"/>
  <c r="X417" i="2" s="1"/>
  <c r="W417" i="2"/>
  <c r="V417" i="2"/>
  <c r="AD416" i="2"/>
  <c r="AC416" i="2"/>
  <c r="X416" i="2" s="1"/>
  <c r="W416" i="2"/>
  <c r="V416" i="2"/>
  <c r="AD415" i="2"/>
  <c r="AC415" i="2"/>
  <c r="X415" i="2" s="1"/>
  <c r="W415" i="2"/>
  <c r="V415" i="2"/>
  <c r="AD414" i="2"/>
  <c r="AC414" i="2"/>
  <c r="X414" i="2" s="1"/>
  <c r="W414" i="2"/>
  <c r="V414" i="2"/>
  <c r="AD413" i="2"/>
  <c r="AC413" i="2"/>
  <c r="X413" i="2" s="1"/>
  <c r="W413" i="2"/>
  <c r="V413" i="2"/>
  <c r="AD412" i="2"/>
  <c r="AC412" i="2"/>
  <c r="X412" i="2" s="1"/>
  <c r="W412" i="2"/>
  <c r="V412" i="2"/>
  <c r="AD411" i="2"/>
  <c r="AC411" i="2"/>
  <c r="X411" i="2" s="1"/>
  <c r="W411" i="2"/>
  <c r="V411" i="2"/>
  <c r="AD410" i="2"/>
  <c r="AC410" i="2"/>
  <c r="X410" i="2" s="1"/>
  <c r="W410" i="2"/>
  <c r="V410" i="2"/>
  <c r="AD409" i="2"/>
  <c r="AC409" i="2"/>
  <c r="X409" i="2" s="1"/>
  <c r="W409" i="2"/>
  <c r="V409" i="2"/>
  <c r="AD408" i="2"/>
  <c r="AC408" i="2"/>
  <c r="X408" i="2" s="1"/>
  <c r="W408" i="2"/>
  <c r="V408" i="2"/>
  <c r="AD407" i="2"/>
  <c r="AC407" i="2"/>
  <c r="X407" i="2" s="1"/>
  <c r="W407" i="2"/>
  <c r="V407" i="2"/>
  <c r="AD406" i="2"/>
  <c r="AC406" i="2"/>
  <c r="X406" i="2" s="1"/>
  <c r="W406" i="2"/>
  <c r="V406" i="2"/>
  <c r="AD405" i="2"/>
  <c r="AC405" i="2"/>
  <c r="X405" i="2" s="1"/>
  <c r="W405" i="2"/>
  <c r="V405" i="2"/>
  <c r="AD404" i="2"/>
  <c r="AC404" i="2"/>
  <c r="X404" i="2" s="1"/>
  <c r="W404" i="2"/>
  <c r="V404" i="2"/>
  <c r="AD403" i="2"/>
  <c r="AC403" i="2"/>
  <c r="X403" i="2" s="1"/>
  <c r="W403" i="2"/>
  <c r="V403" i="2"/>
  <c r="AD402" i="2"/>
  <c r="AC402" i="2"/>
  <c r="X402" i="2" s="1"/>
  <c r="W402" i="2"/>
  <c r="V402" i="2"/>
  <c r="AD401" i="2"/>
  <c r="AC401" i="2"/>
  <c r="X401" i="2" s="1"/>
  <c r="W401" i="2"/>
  <c r="V401" i="2"/>
  <c r="AD400" i="2"/>
  <c r="AC400" i="2"/>
  <c r="X400" i="2" s="1"/>
  <c r="W400" i="2"/>
  <c r="V400" i="2"/>
  <c r="AD399" i="2"/>
  <c r="AC399" i="2"/>
  <c r="X399" i="2" s="1"/>
  <c r="W399" i="2"/>
  <c r="V399" i="2"/>
  <c r="AD398" i="2"/>
  <c r="AC398" i="2"/>
  <c r="X398" i="2" s="1"/>
  <c r="W398" i="2"/>
  <c r="V398" i="2"/>
  <c r="AD397" i="2"/>
  <c r="AC397" i="2"/>
  <c r="X397" i="2" s="1"/>
  <c r="W397" i="2"/>
  <c r="V397" i="2"/>
  <c r="AD396" i="2"/>
  <c r="AC396" i="2"/>
  <c r="X396" i="2" s="1"/>
  <c r="W396" i="2"/>
  <c r="V396" i="2"/>
  <c r="AD395" i="2"/>
  <c r="AC395" i="2"/>
  <c r="X395" i="2" s="1"/>
  <c r="W395" i="2"/>
  <c r="V395" i="2"/>
  <c r="AD394" i="2"/>
  <c r="AC394" i="2"/>
  <c r="X394" i="2" s="1"/>
  <c r="W394" i="2"/>
  <c r="V394" i="2"/>
  <c r="AD393" i="2"/>
  <c r="AC393" i="2"/>
  <c r="X393" i="2" s="1"/>
  <c r="W393" i="2"/>
  <c r="V393" i="2"/>
  <c r="AD392" i="2"/>
  <c r="AC392" i="2"/>
  <c r="X392" i="2" s="1"/>
  <c r="W392" i="2"/>
  <c r="V392" i="2"/>
  <c r="AD391" i="2"/>
  <c r="AC391" i="2"/>
  <c r="X391" i="2" s="1"/>
  <c r="W391" i="2"/>
  <c r="V391" i="2"/>
  <c r="AD390" i="2"/>
  <c r="AC390" i="2"/>
  <c r="X390" i="2" s="1"/>
  <c r="W390" i="2"/>
  <c r="V390" i="2"/>
  <c r="AD389" i="2"/>
  <c r="AC389" i="2"/>
  <c r="X389" i="2" s="1"/>
  <c r="W389" i="2"/>
  <c r="V389" i="2"/>
  <c r="AD388" i="2"/>
  <c r="AC388" i="2"/>
  <c r="X388" i="2" s="1"/>
  <c r="W388" i="2"/>
  <c r="V388" i="2"/>
  <c r="AD387" i="2"/>
  <c r="AC387" i="2"/>
  <c r="X387" i="2" s="1"/>
  <c r="W387" i="2"/>
  <c r="V387" i="2"/>
  <c r="AD386" i="2"/>
  <c r="AC386" i="2"/>
  <c r="X386" i="2" s="1"/>
  <c r="W386" i="2"/>
  <c r="V386" i="2"/>
  <c r="AD385" i="2"/>
  <c r="AC385" i="2"/>
  <c r="X385" i="2" s="1"/>
  <c r="W385" i="2"/>
  <c r="V385" i="2"/>
  <c r="AD384" i="2"/>
  <c r="AC384" i="2"/>
  <c r="X384" i="2" s="1"/>
  <c r="W384" i="2"/>
  <c r="V384" i="2"/>
  <c r="AD383" i="2"/>
  <c r="AC383" i="2"/>
  <c r="X383" i="2" s="1"/>
  <c r="W383" i="2"/>
  <c r="V383" i="2"/>
  <c r="AD382" i="2"/>
  <c r="AC382" i="2"/>
  <c r="X382" i="2" s="1"/>
  <c r="W382" i="2"/>
  <c r="V382" i="2"/>
  <c r="AD381" i="2"/>
  <c r="AC381" i="2"/>
  <c r="X381" i="2" s="1"/>
  <c r="W381" i="2"/>
  <c r="V381" i="2"/>
  <c r="AD380" i="2"/>
  <c r="AC380" i="2"/>
  <c r="X380" i="2" s="1"/>
  <c r="W380" i="2"/>
  <c r="V380" i="2"/>
  <c r="AD379" i="2"/>
  <c r="AC379" i="2"/>
  <c r="X379" i="2" s="1"/>
  <c r="W379" i="2"/>
  <c r="V379" i="2"/>
  <c r="AD378" i="2"/>
  <c r="AC378" i="2"/>
  <c r="X378" i="2" s="1"/>
  <c r="W378" i="2"/>
  <c r="V378" i="2"/>
  <c r="AD377" i="2"/>
  <c r="AC377" i="2"/>
  <c r="X377" i="2" s="1"/>
  <c r="W377" i="2"/>
  <c r="V377" i="2"/>
  <c r="AD376" i="2"/>
  <c r="AC376" i="2"/>
  <c r="X376" i="2" s="1"/>
  <c r="W376" i="2"/>
  <c r="V376" i="2"/>
  <c r="AD375" i="2"/>
  <c r="AC375" i="2"/>
  <c r="X375" i="2" s="1"/>
  <c r="W375" i="2"/>
  <c r="V375" i="2"/>
  <c r="AD374" i="2"/>
  <c r="AC374" i="2"/>
  <c r="X374" i="2" s="1"/>
  <c r="W374" i="2"/>
  <c r="V374" i="2"/>
  <c r="AD373" i="2"/>
  <c r="AC373" i="2"/>
  <c r="X373" i="2" s="1"/>
  <c r="W373" i="2"/>
  <c r="V373" i="2"/>
  <c r="AD372" i="2"/>
  <c r="AC372" i="2"/>
  <c r="X372" i="2" s="1"/>
  <c r="W372" i="2"/>
  <c r="V372" i="2"/>
  <c r="AD371" i="2"/>
  <c r="AC371" i="2"/>
  <c r="X371" i="2" s="1"/>
  <c r="W371" i="2"/>
  <c r="V371" i="2"/>
  <c r="AD370" i="2"/>
  <c r="AC370" i="2"/>
  <c r="X370" i="2" s="1"/>
  <c r="W370" i="2"/>
  <c r="V370" i="2"/>
  <c r="AD369" i="2"/>
  <c r="AC369" i="2"/>
  <c r="X369" i="2" s="1"/>
  <c r="W369" i="2"/>
  <c r="V369" i="2"/>
  <c r="AD368" i="2"/>
  <c r="AC368" i="2"/>
  <c r="X368" i="2" s="1"/>
  <c r="W368" i="2"/>
  <c r="V368" i="2"/>
  <c r="AD367" i="2"/>
  <c r="AC367" i="2"/>
  <c r="X367" i="2" s="1"/>
  <c r="W367" i="2"/>
  <c r="V367" i="2"/>
  <c r="AD366" i="2"/>
  <c r="AC366" i="2"/>
  <c r="X366" i="2" s="1"/>
  <c r="W366" i="2"/>
  <c r="V366" i="2"/>
  <c r="AD365" i="2"/>
  <c r="AC365" i="2"/>
  <c r="X365" i="2" s="1"/>
  <c r="W365" i="2"/>
  <c r="V365" i="2"/>
  <c r="AD364" i="2"/>
  <c r="AC364" i="2"/>
  <c r="X364" i="2" s="1"/>
  <c r="W364" i="2"/>
  <c r="V364" i="2"/>
  <c r="AD363" i="2"/>
  <c r="AC363" i="2"/>
  <c r="X363" i="2" s="1"/>
  <c r="W363" i="2"/>
  <c r="V363" i="2"/>
  <c r="AD362" i="2"/>
  <c r="AC362" i="2"/>
  <c r="X362" i="2" s="1"/>
  <c r="W362" i="2"/>
  <c r="V362" i="2"/>
  <c r="AD361" i="2"/>
  <c r="AC361" i="2"/>
  <c r="X361" i="2" s="1"/>
  <c r="W361" i="2"/>
  <c r="V361" i="2"/>
  <c r="AD360" i="2"/>
  <c r="AC360" i="2"/>
  <c r="X360" i="2" s="1"/>
  <c r="W360" i="2"/>
  <c r="V360" i="2"/>
  <c r="AD359" i="2"/>
  <c r="AC359" i="2"/>
  <c r="X359" i="2" s="1"/>
  <c r="W359" i="2"/>
  <c r="V359" i="2"/>
  <c r="AD358" i="2"/>
  <c r="AC358" i="2"/>
  <c r="X358" i="2" s="1"/>
  <c r="W358" i="2"/>
  <c r="V358" i="2"/>
  <c r="AD357" i="2"/>
  <c r="AC357" i="2"/>
  <c r="X357" i="2" s="1"/>
  <c r="W357" i="2"/>
  <c r="V357" i="2"/>
  <c r="AD356" i="2"/>
  <c r="AC356" i="2"/>
  <c r="X356" i="2" s="1"/>
  <c r="W356" i="2"/>
  <c r="V356" i="2"/>
  <c r="AD355" i="2"/>
  <c r="AC355" i="2"/>
  <c r="X355" i="2" s="1"/>
  <c r="W355" i="2"/>
  <c r="V355" i="2"/>
  <c r="AD354" i="2"/>
  <c r="AC354" i="2"/>
  <c r="X354" i="2" s="1"/>
  <c r="W354" i="2"/>
  <c r="V354" i="2"/>
  <c r="AD353" i="2"/>
  <c r="AC353" i="2"/>
  <c r="X353" i="2" s="1"/>
  <c r="W353" i="2"/>
  <c r="V353" i="2"/>
  <c r="AD352" i="2"/>
  <c r="AC352" i="2"/>
  <c r="X352" i="2" s="1"/>
  <c r="W352" i="2"/>
  <c r="V352" i="2"/>
  <c r="AD351" i="2"/>
  <c r="AC351" i="2"/>
  <c r="X351" i="2" s="1"/>
  <c r="W351" i="2"/>
  <c r="V351" i="2"/>
  <c r="AD350" i="2"/>
  <c r="AC350" i="2"/>
  <c r="X350" i="2" s="1"/>
  <c r="W350" i="2"/>
  <c r="V350" i="2"/>
  <c r="AD349" i="2"/>
  <c r="AC349" i="2"/>
  <c r="X349" i="2" s="1"/>
  <c r="W349" i="2"/>
  <c r="V349" i="2"/>
  <c r="AD348" i="2"/>
  <c r="AC348" i="2"/>
  <c r="X348" i="2" s="1"/>
  <c r="W348" i="2"/>
  <c r="V348" i="2"/>
  <c r="AD347" i="2"/>
  <c r="AC347" i="2"/>
  <c r="X347" i="2" s="1"/>
  <c r="W347" i="2"/>
  <c r="V347" i="2"/>
  <c r="AD346" i="2"/>
  <c r="AC346" i="2"/>
  <c r="X346" i="2" s="1"/>
  <c r="W346" i="2"/>
  <c r="V346" i="2"/>
  <c r="AD345" i="2"/>
  <c r="AC345" i="2"/>
  <c r="X345" i="2" s="1"/>
  <c r="W345" i="2"/>
  <c r="V345" i="2"/>
  <c r="AD344" i="2"/>
  <c r="AC344" i="2"/>
  <c r="X344" i="2" s="1"/>
  <c r="W344" i="2"/>
  <c r="V344" i="2"/>
  <c r="AD343" i="2"/>
  <c r="AC343" i="2"/>
  <c r="X343" i="2" s="1"/>
  <c r="W343" i="2"/>
  <c r="V343" i="2"/>
  <c r="AD342" i="2"/>
  <c r="AC342" i="2"/>
  <c r="X342" i="2" s="1"/>
  <c r="W342" i="2"/>
  <c r="V342" i="2"/>
  <c r="AD341" i="2"/>
  <c r="AC341" i="2"/>
  <c r="X341" i="2" s="1"/>
  <c r="W341" i="2"/>
  <c r="V341" i="2"/>
  <c r="AD340" i="2"/>
  <c r="AC340" i="2"/>
  <c r="X340" i="2" s="1"/>
  <c r="W340" i="2"/>
  <c r="V340" i="2"/>
  <c r="AD339" i="2"/>
  <c r="AC339" i="2"/>
  <c r="X339" i="2" s="1"/>
  <c r="W339" i="2"/>
  <c r="V339" i="2"/>
  <c r="AD338" i="2"/>
  <c r="AC338" i="2"/>
  <c r="X338" i="2" s="1"/>
  <c r="W338" i="2"/>
  <c r="V338" i="2"/>
  <c r="AD337" i="2"/>
  <c r="AC337" i="2"/>
  <c r="X337" i="2" s="1"/>
  <c r="W337" i="2"/>
  <c r="V337" i="2"/>
  <c r="AD336" i="2"/>
  <c r="AC336" i="2"/>
  <c r="X336" i="2" s="1"/>
  <c r="W336" i="2"/>
  <c r="V336" i="2"/>
  <c r="AD335" i="2"/>
  <c r="AC335" i="2"/>
  <c r="X335" i="2" s="1"/>
  <c r="W335" i="2"/>
  <c r="V335" i="2"/>
  <c r="AD334" i="2"/>
  <c r="AC334" i="2"/>
  <c r="X334" i="2" s="1"/>
  <c r="W334" i="2"/>
  <c r="V334" i="2"/>
  <c r="AD333" i="2"/>
  <c r="AC333" i="2"/>
  <c r="X333" i="2" s="1"/>
  <c r="W333" i="2"/>
  <c r="V333" i="2"/>
  <c r="AD332" i="2"/>
  <c r="AC332" i="2"/>
  <c r="X332" i="2" s="1"/>
  <c r="W332" i="2"/>
  <c r="V332" i="2"/>
  <c r="AD331" i="2"/>
  <c r="AC331" i="2"/>
  <c r="X331" i="2" s="1"/>
  <c r="W331" i="2"/>
  <c r="V331" i="2"/>
  <c r="AD330" i="2"/>
  <c r="AC330" i="2"/>
  <c r="X330" i="2" s="1"/>
  <c r="W330" i="2"/>
  <c r="V330" i="2"/>
  <c r="AD329" i="2"/>
  <c r="AC329" i="2"/>
  <c r="X329" i="2" s="1"/>
  <c r="W329" i="2"/>
  <c r="V329" i="2"/>
  <c r="AD328" i="2"/>
  <c r="AC328" i="2"/>
  <c r="X328" i="2" s="1"/>
  <c r="W328" i="2"/>
  <c r="V328" i="2"/>
  <c r="AD327" i="2"/>
  <c r="AC327" i="2"/>
  <c r="X327" i="2" s="1"/>
  <c r="W327" i="2"/>
  <c r="V327" i="2"/>
  <c r="AD326" i="2"/>
  <c r="AC326" i="2"/>
  <c r="X326" i="2" s="1"/>
  <c r="W326" i="2"/>
  <c r="V326" i="2"/>
  <c r="AD325" i="2"/>
  <c r="AC325" i="2"/>
  <c r="X325" i="2" s="1"/>
  <c r="W325" i="2"/>
  <c r="V325" i="2"/>
  <c r="AD324" i="2"/>
  <c r="AC324" i="2"/>
  <c r="X324" i="2" s="1"/>
  <c r="W324" i="2"/>
  <c r="V324" i="2"/>
  <c r="AD323" i="2"/>
  <c r="AC323" i="2"/>
  <c r="X323" i="2" s="1"/>
  <c r="W323" i="2"/>
  <c r="V323" i="2"/>
  <c r="AD322" i="2"/>
  <c r="AC322" i="2"/>
  <c r="X322" i="2" s="1"/>
  <c r="W322" i="2"/>
  <c r="V322" i="2"/>
  <c r="AD321" i="2"/>
  <c r="AC321" i="2"/>
  <c r="X321" i="2" s="1"/>
  <c r="W321" i="2"/>
  <c r="V321" i="2"/>
  <c r="AD320" i="2"/>
  <c r="AC320" i="2"/>
  <c r="X320" i="2" s="1"/>
  <c r="W320" i="2"/>
  <c r="V320" i="2"/>
  <c r="AD319" i="2"/>
  <c r="AC319" i="2"/>
  <c r="X319" i="2" s="1"/>
  <c r="W319" i="2"/>
  <c r="V319" i="2"/>
  <c r="AD318" i="2"/>
  <c r="AC318" i="2"/>
  <c r="X318" i="2" s="1"/>
  <c r="W318" i="2"/>
  <c r="V318" i="2"/>
  <c r="AD317" i="2"/>
  <c r="AC317" i="2"/>
  <c r="X317" i="2" s="1"/>
  <c r="W317" i="2"/>
  <c r="V317" i="2"/>
  <c r="AD316" i="2"/>
  <c r="AC316" i="2"/>
  <c r="X316" i="2" s="1"/>
  <c r="W316" i="2"/>
  <c r="V316" i="2"/>
  <c r="AD315" i="2"/>
  <c r="AC315" i="2"/>
  <c r="X315" i="2" s="1"/>
  <c r="W315" i="2"/>
  <c r="V315" i="2"/>
  <c r="AD314" i="2"/>
  <c r="AC314" i="2"/>
  <c r="X314" i="2" s="1"/>
  <c r="W314" i="2"/>
  <c r="V314" i="2"/>
  <c r="AD313" i="2"/>
  <c r="AC313" i="2"/>
  <c r="X313" i="2" s="1"/>
  <c r="W313" i="2"/>
  <c r="V313" i="2"/>
  <c r="AD312" i="2"/>
  <c r="AC312" i="2"/>
  <c r="X312" i="2" s="1"/>
  <c r="W312" i="2"/>
  <c r="V312" i="2"/>
  <c r="AD311" i="2"/>
  <c r="AC311" i="2"/>
  <c r="X311" i="2" s="1"/>
  <c r="W311" i="2"/>
  <c r="V311" i="2"/>
  <c r="AD310" i="2"/>
  <c r="AC310" i="2"/>
  <c r="X310" i="2" s="1"/>
  <c r="W310" i="2"/>
  <c r="V310" i="2"/>
  <c r="AD309" i="2"/>
  <c r="AC309" i="2"/>
  <c r="X309" i="2" s="1"/>
  <c r="W309" i="2"/>
  <c r="V309" i="2"/>
  <c r="AD308" i="2"/>
  <c r="AC308" i="2"/>
  <c r="X308" i="2" s="1"/>
  <c r="W308" i="2"/>
  <c r="V308" i="2"/>
  <c r="AD307" i="2"/>
  <c r="AC307" i="2"/>
  <c r="X307" i="2" s="1"/>
  <c r="W307" i="2"/>
  <c r="V307" i="2"/>
  <c r="AD306" i="2"/>
  <c r="AC306" i="2"/>
  <c r="X306" i="2" s="1"/>
  <c r="W306" i="2"/>
  <c r="V306" i="2"/>
  <c r="AD305" i="2"/>
  <c r="AC305" i="2"/>
  <c r="X305" i="2" s="1"/>
  <c r="W305" i="2"/>
  <c r="V305" i="2"/>
  <c r="AD304" i="2"/>
  <c r="AC304" i="2"/>
  <c r="X304" i="2" s="1"/>
  <c r="W304" i="2"/>
  <c r="V304" i="2"/>
  <c r="AD303" i="2"/>
  <c r="AC303" i="2"/>
  <c r="X303" i="2" s="1"/>
  <c r="W303" i="2"/>
  <c r="V303" i="2"/>
  <c r="AD302" i="2"/>
  <c r="AC302" i="2"/>
  <c r="X302" i="2" s="1"/>
  <c r="W302" i="2"/>
  <c r="V302" i="2"/>
  <c r="AD301" i="2"/>
  <c r="AC301" i="2"/>
  <c r="X301" i="2" s="1"/>
  <c r="W301" i="2"/>
  <c r="V301" i="2"/>
  <c r="AD300" i="2"/>
  <c r="AC300" i="2"/>
  <c r="X300" i="2" s="1"/>
  <c r="W300" i="2"/>
  <c r="V300" i="2"/>
  <c r="AD299" i="2"/>
  <c r="AC299" i="2"/>
  <c r="X299" i="2" s="1"/>
  <c r="W299" i="2"/>
  <c r="V299" i="2"/>
  <c r="AD298" i="2"/>
  <c r="AC298" i="2"/>
  <c r="X298" i="2" s="1"/>
  <c r="W298" i="2"/>
  <c r="V298" i="2"/>
  <c r="AD297" i="2"/>
  <c r="AC297" i="2"/>
  <c r="X297" i="2" s="1"/>
  <c r="W297" i="2"/>
  <c r="V297" i="2"/>
  <c r="AD296" i="2"/>
  <c r="AC296" i="2"/>
  <c r="X296" i="2" s="1"/>
  <c r="W296" i="2"/>
  <c r="V296" i="2"/>
  <c r="AD295" i="2"/>
  <c r="AC295" i="2"/>
  <c r="X295" i="2" s="1"/>
  <c r="W295" i="2"/>
  <c r="V295" i="2"/>
  <c r="AD294" i="2"/>
  <c r="AC294" i="2"/>
  <c r="X294" i="2" s="1"/>
  <c r="W294" i="2"/>
  <c r="V294" i="2"/>
  <c r="AD293" i="2"/>
  <c r="AC293" i="2"/>
  <c r="X293" i="2" s="1"/>
  <c r="W293" i="2"/>
  <c r="V293" i="2"/>
  <c r="AD292" i="2"/>
  <c r="AC292" i="2"/>
  <c r="X292" i="2" s="1"/>
  <c r="W292" i="2"/>
  <c r="V292" i="2"/>
  <c r="AD291" i="2"/>
  <c r="AC291" i="2"/>
  <c r="X291" i="2" s="1"/>
  <c r="W291" i="2"/>
  <c r="V291" i="2"/>
  <c r="AD290" i="2"/>
  <c r="AC290" i="2"/>
  <c r="X290" i="2" s="1"/>
  <c r="W290" i="2"/>
  <c r="V290" i="2"/>
  <c r="AD289" i="2"/>
  <c r="AC289" i="2"/>
  <c r="X289" i="2" s="1"/>
  <c r="W289" i="2"/>
  <c r="V289" i="2"/>
  <c r="AD288" i="2"/>
  <c r="AC288" i="2"/>
  <c r="X288" i="2" s="1"/>
  <c r="W288" i="2"/>
  <c r="V288" i="2"/>
  <c r="AD287" i="2"/>
  <c r="AC287" i="2"/>
  <c r="X287" i="2" s="1"/>
  <c r="W287" i="2"/>
  <c r="V287" i="2"/>
  <c r="AD286" i="2"/>
  <c r="AC286" i="2"/>
  <c r="X286" i="2" s="1"/>
  <c r="W286" i="2"/>
  <c r="V286" i="2"/>
  <c r="AD285" i="2"/>
  <c r="AC285" i="2"/>
  <c r="X285" i="2" s="1"/>
  <c r="W285" i="2"/>
  <c r="V285" i="2"/>
  <c r="AD284" i="2"/>
  <c r="AC284" i="2"/>
  <c r="X284" i="2" s="1"/>
  <c r="W284" i="2"/>
  <c r="V284" i="2"/>
  <c r="AD283" i="2"/>
  <c r="AC283" i="2"/>
  <c r="X283" i="2" s="1"/>
  <c r="W283" i="2"/>
  <c r="V283" i="2"/>
  <c r="AD282" i="2"/>
  <c r="AC282" i="2"/>
  <c r="X282" i="2" s="1"/>
  <c r="W282" i="2"/>
  <c r="V282" i="2"/>
  <c r="AD281" i="2"/>
  <c r="AC281" i="2"/>
  <c r="X281" i="2" s="1"/>
  <c r="W281" i="2"/>
  <c r="V281" i="2"/>
  <c r="AD280" i="2"/>
  <c r="AC280" i="2"/>
  <c r="X280" i="2" s="1"/>
  <c r="W280" i="2"/>
  <c r="V280" i="2"/>
  <c r="AD279" i="2"/>
  <c r="AC279" i="2"/>
  <c r="X279" i="2" s="1"/>
  <c r="W279" i="2"/>
  <c r="V279" i="2"/>
  <c r="AD278" i="2"/>
  <c r="AC278" i="2"/>
  <c r="X278" i="2" s="1"/>
  <c r="W278" i="2"/>
  <c r="V278" i="2"/>
  <c r="AD277" i="2"/>
  <c r="AC277" i="2"/>
  <c r="X277" i="2" s="1"/>
  <c r="W277" i="2"/>
  <c r="V277" i="2"/>
  <c r="AD276" i="2"/>
  <c r="AC276" i="2"/>
  <c r="X276" i="2" s="1"/>
  <c r="W276" i="2"/>
  <c r="V276" i="2"/>
  <c r="AD275" i="2"/>
  <c r="AC275" i="2"/>
  <c r="X275" i="2" s="1"/>
  <c r="W275" i="2"/>
  <c r="V275" i="2"/>
  <c r="AD274" i="2"/>
  <c r="AC274" i="2"/>
  <c r="X274" i="2" s="1"/>
  <c r="W274" i="2"/>
  <c r="V274" i="2"/>
  <c r="AD273" i="2"/>
  <c r="AC273" i="2"/>
  <c r="X273" i="2" s="1"/>
  <c r="W273" i="2"/>
  <c r="V273" i="2"/>
  <c r="AD272" i="2"/>
  <c r="AC272" i="2"/>
  <c r="X272" i="2" s="1"/>
  <c r="W272" i="2"/>
  <c r="V272" i="2"/>
  <c r="AD271" i="2"/>
  <c r="AC271" i="2"/>
  <c r="X271" i="2" s="1"/>
  <c r="W271" i="2"/>
  <c r="V271" i="2"/>
  <c r="AD270" i="2"/>
  <c r="AC270" i="2"/>
  <c r="X270" i="2" s="1"/>
  <c r="W270" i="2"/>
  <c r="V270" i="2"/>
  <c r="AD269" i="2"/>
  <c r="AC269" i="2"/>
  <c r="X269" i="2" s="1"/>
  <c r="W269" i="2"/>
  <c r="V269" i="2"/>
  <c r="AD268" i="2"/>
  <c r="AC268" i="2"/>
  <c r="X268" i="2" s="1"/>
  <c r="W268" i="2"/>
  <c r="V268" i="2"/>
  <c r="AD267" i="2"/>
  <c r="AC267" i="2"/>
  <c r="X267" i="2" s="1"/>
  <c r="W267" i="2"/>
  <c r="V267" i="2"/>
  <c r="AD266" i="2"/>
  <c r="AC266" i="2"/>
  <c r="X266" i="2" s="1"/>
  <c r="W266" i="2"/>
  <c r="V266" i="2"/>
  <c r="AD265" i="2"/>
  <c r="AC265" i="2"/>
  <c r="X265" i="2" s="1"/>
  <c r="W265" i="2"/>
  <c r="V265" i="2"/>
  <c r="AD264" i="2"/>
  <c r="AC264" i="2"/>
  <c r="X264" i="2" s="1"/>
  <c r="W264" i="2"/>
  <c r="V264" i="2"/>
  <c r="AD263" i="2"/>
  <c r="AC263" i="2"/>
  <c r="X263" i="2" s="1"/>
  <c r="W263" i="2"/>
  <c r="V263" i="2"/>
  <c r="AD262" i="2"/>
  <c r="AC262" i="2"/>
  <c r="X262" i="2" s="1"/>
  <c r="W262" i="2"/>
  <c r="V262" i="2"/>
  <c r="AD261" i="2"/>
  <c r="AC261" i="2"/>
  <c r="X261" i="2" s="1"/>
  <c r="W261" i="2"/>
  <c r="V261" i="2"/>
  <c r="AD260" i="2"/>
  <c r="AC260" i="2"/>
  <c r="X260" i="2" s="1"/>
  <c r="W260" i="2"/>
  <c r="V260" i="2"/>
  <c r="AD259" i="2"/>
  <c r="AC259" i="2"/>
  <c r="X259" i="2" s="1"/>
  <c r="W259" i="2"/>
  <c r="V259" i="2"/>
  <c r="AD258" i="2"/>
  <c r="AC258" i="2"/>
  <c r="X258" i="2" s="1"/>
  <c r="W258" i="2"/>
  <c r="V258" i="2"/>
  <c r="AD257" i="2"/>
  <c r="AC257" i="2"/>
  <c r="X257" i="2" s="1"/>
  <c r="W257" i="2"/>
  <c r="V257" i="2"/>
  <c r="AD256" i="2"/>
  <c r="AC256" i="2"/>
  <c r="X256" i="2" s="1"/>
  <c r="W256" i="2"/>
  <c r="V256" i="2"/>
  <c r="AD255" i="2"/>
  <c r="AC255" i="2"/>
  <c r="X255" i="2" s="1"/>
  <c r="W255" i="2"/>
  <c r="V255" i="2"/>
  <c r="AD254" i="2"/>
  <c r="AC254" i="2"/>
  <c r="X254" i="2" s="1"/>
  <c r="W254" i="2"/>
  <c r="V254" i="2"/>
  <c r="AD253" i="2"/>
  <c r="AC253" i="2"/>
  <c r="X253" i="2" s="1"/>
  <c r="W253" i="2"/>
  <c r="V253" i="2"/>
  <c r="AD252" i="2"/>
  <c r="AC252" i="2"/>
  <c r="X252" i="2" s="1"/>
  <c r="W252" i="2"/>
  <c r="V252" i="2"/>
  <c r="AD251" i="2"/>
  <c r="AC251" i="2"/>
  <c r="X251" i="2" s="1"/>
  <c r="W251" i="2"/>
  <c r="V251" i="2"/>
  <c r="AD250" i="2"/>
  <c r="AC250" i="2"/>
  <c r="X250" i="2" s="1"/>
  <c r="W250" i="2"/>
  <c r="V250" i="2"/>
  <c r="AD249" i="2"/>
  <c r="AC249" i="2"/>
  <c r="X249" i="2" s="1"/>
  <c r="W249" i="2"/>
  <c r="V249" i="2"/>
  <c r="AD248" i="2"/>
  <c r="AC248" i="2"/>
  <c r="X248" i="2" s="1"/>
  <c r="W248" i="2"/>
  <c r="V248" i="2"/>
  <c r="AD247" i="2"/>
  <c r="AC247" i="2"/>
  <c r="X247" i="2" s="1"/>
  <c r="W247" i="2"/>
  <c r="V247" i="2"/>
  <c r="AD246" i="2"/>
  <c r="AC246" i="2"/>
  <c r="X246" i="2" s="1"/>
  <c r="W246" i="2"/>
  <c r="V246" i="2"/>
  <c r="AD245" i="2"/>
  <c r="AC245" i="2"/>
  <c r="X245" i="2" s="1"/>
  <c r="W245" i="2"/>
  <c r="V245" i="2"/>
  <c r="AD244" i="2"/>
  <c r="AC244" i="2"/>
  <c r="X244" i="2" s="1"/>
  <c r="W244" i="2"/>
  <c r="V244" i="2"/>
  <c r="AD243" i="2"/>
  <c r="AC243" i="2"/>
  <c r="X243" i="2" s="1"/>
  <c r="W243" i="2"/>
  <c r="V243" i="2"/>
  <c r="AD242" i="2"/>
  <c r="AC242" i="2"/>
  <c r="X242" i="2" s="1"/>
  <c r="W242" i="2"/>
  <c r="V242" i="2"/>
  <c r="AD241" i="2"/>
  <c r="AC241" i="2"/>
  <c r="X241" i="2" s="1"/>
  <c r="W241" i="2"/>
  <c r="V241" i="2"/>
  <c r="AD240" i="2"/>
  <c r="AC240" i="2"/>
  <c r="X240" i="2" s="1"/>
  <c r="W240" i="2"/>
  <c r="V240" i="2"/>
  <c r="AD239" i="2"/>
  <c r="AC239" i="2"/>
  <c r="X239" i="2" s="1"/>
  <c r="W239" i="2"/>
  <c r="V239" i="2"/>
  <c r="AD238" i="2"/>
  <c r="AC238" i="2"/>
  <c r="X238" i="2" s="1"/>
  <c r="W238" i="2"/>
  <c r="V238" i="2"/>
  <c r="AD237" i="2"/>
  <c r="AC237" i="2"/>
  <c r="X237" i="2" s="1"/>
  <c r="W237" i="2"/>
  <c r="V237" i="2"/>
  <c r="AD236" i="2"/>
  <c r="AC236" i="2"/>
  <c r="X236" i="2" s="1"/>
  <c r="W236" i="2"/>
  <c r="V236" i="2"/>
  <c r="AD235" i="2"/>
  <c r="AC235" i="2"/>
  <c r="X235" i="2" s="1"/>
  <c r="W235" i="2"/>
  <c r="V235" i="2"/>
  <c r="AD234" i="2"/>
  <c r="AC234" i="2"/>
  <c r="X234" i="2" s="1"/>
  <c r="W234" i="2"/>
  <c r="V234" i="2"/>
  <c r="AD233" i="2"/>
  <c r="AC233" i="2"/>
  <c r="X233" i="2" s="1"/>
  <c r="W233" i="2"/>
  <c r="V233" i="2"/>
  <c r="AD232" i="2"/>
  <c r="AC232" i="2"/>
  <c r="X232" i="2" s="1"/>
  <c r="W232" i="2"/>
  <c r="V232" i="2"/>
  <c r="AD231" i="2"/>
  <c r="AC231" i="2"/>
  <c r="X231" i="2" s="1"/>
  <c r="W231" i="2"/>
  <c r="V231" i="2"/>
  <c r="AD230" i="2"/>
  <c r="AC230" i="2"/>
  <c r="X230" i="2" s="1"/>
  <c r="W230" i="2"/>
  <c r="V230" i="2"/>
  <c r="AD229" i="2"/>
  <c r="AC229" i="2"/>
  <c r="X229" i="2" s="1"/>
  <c r="W229" i="2"/>
  <c r="V229" i="2"/>
  <c r="AD228" i="2"/>
  <c r="AC228" i="2"/>
  <c r="X228" i="2" s="1"/>
  <c r="W228" i="2"/>
  <c r="V228" i="2"/>
  <c r="AD227" i="2"/>
  <c r="AC227" i="2"/>
  <c r="X227" i="2" s="1"/>
  <c r="W227" i="2"/>
  <c r="V227" i="2"/>
  <c r="AD226" i="2"/>
  <c r="AC226" i="2"/>
  <c r="X226" i="2" s="1"/>
  <c r="W226" i="2"/>
  <c r="V226" i="2"/>
  <c r="AD225" i="2"/>
  <c r="AC225" i="2"/>
  <c r="X225" i="2" s="1"/>
  <c r="W225" i="2"/>
  <c r="V225" i="2"/>
  <c r="AD224" i="2"/>
  <c r="AC224" i="2"/>
  <c r="X224" i="2" s="1"/>
  <c r="W224" i="2"/>
  <c r="V224" i="2"/>
  <c r="AD223" i="2"/>
  <c r="AC223" i="2"/>
  <c r="X223" i="2" s="1"/>
  <c r="W223" i="2"/>
  <c r="V223" i="2"/>
  <c r="AD222" i="2"/>
  <c r="AC222" i="2"/>
  <c r="X222" i="2" s="1"/>
  <c r="W222" i="2"/>
  <c r="V222" i="2"/>
  <c r="AD221" i="2"/>
  <c r="AC221" i="2"/>
  <c r="X221" i="2" s="1"/>
  <c r="W221" i="2"/>
  <c r="V221" i="2"/>
  <c r="AD220" i="2"/>
  <c r="AC220" i="2"/>
  <c r="X220" i="2" s="1"/>
  <c r="W220" i="2"/>
  <c r="V220" i="2"/>
  <c r="AD219" i="2"/>
  <c r="AC219" i="2"/>
  <c r="X219" i="2" s="1"/>
  <c r="W219" i="2"/>
  <c r="V219" i="2"/>
  <c r="AD218" i="2"/>
  <c r="AC218" i="2"/>
  <c r="X218" i="2" s="1"/>
  <c r="W218" i="2"/>
  <c r="V218" i="2"/>
  <c r="AD217" i="2"/>
  <c r="AC217" i="2"/>
  <c r="X217" i="2" s="1"/>
  <c r="W217" i="2"/>
  <c r="V217" i="2"/>
  <c r="AD216" i="2"/>
  <c r="AC216" i="2"/>
  <c r="X216" i="2" s="1"/>
  <c r="W216" i="2"/>
  <c r="V216" i="2"/>
  <c r="AD215" i="2"/>
  <c r="AC215" i="2"/>
  <c r="X215" i="2" s="1"/>
  <c r="W215" i="2"/>
  <c r="V215" i="2"/>
  <c r="AD214" i="2"/>
  <c r="AC214" i="2"/>
  <c r="X214" i="2" s="1"/>
  <c r="W214" i="2"/>
  <c r="V214" i="2"/>
  <c r="AD213" i="2"/>
  <c r="AC213" i="2"/>
  <c r="X213" i="2" s="1"/>
  <c r="W213" i="2"/>
  <c r="V213" i="2"/>
  <c r="AD212" i="2"/>
  <c r="AC212" i="2"/>
  <c r="X212" i="2" s="1"/>
  <c r="W212" i="2"/>
  <c r="V212" i="2"/>
  <c r="AD211" i="2"/>
  <c r="AC211" i="2"/>
  <c r="X211" i="2" s="1"/>
  <c r="W211" i="2"/>
  <c r="V211" i="2"/>
  <c r="AD210" i="2"/>
  <c r="AC210" i="2"/>
  <c r="X210" i="2" s="1"/>
  <c r="W210" i="2"/>
  <c r="V210" i="2"/>
  <c r="AD209" i="2"/>
  <c r="AC209" i="2"/>
  <c r="X209" i="2" s="1"/>
  <c r="W209" i="2"/>
  <c r="V209" i="2"/>
  <c r="AD208" i="2"/>
  <c r="AC208" i="2"/>
  <c r="X208" i="2" s="1"/>
  <c r="W208" i="2"/>
  <c r="V208" i="2"/>
  <c r="AD207" i="2"/>
  <c r="AC207" i="2"/>
  <c r="X207" i="2" s="1"/>
  <c r="W207" i="2"/>
  <c r="V207" i="2"/>
  <c r="AD206" i="2"/>
  <c r="AC206" i="2"/>
  <c r="X206" i="2" s="1"/>
  <c r="W206" i="2"/>
  <c r="V206" i="2"/>
  <c r="AD205" i="2"/>
  <c r="AC205" i="2"/>
  <c r="X205" i="2" s="1"/>
  <c r="W205" i="2"/>
  <c r="V205" i="2"/>
  <c r="AD204" i="2"/>
  <c r="AC204" i="2"/>
  <c r="X204" i="2" s="1"/>
  <c r="W204" i="2"/>
  <c r="V204" i="2"/>
  <c r="AD203" i="2"/>
  <c r="AC203" i="2"/>
  <c r="X203" i="2" s="1"/>
  <c r="W203" i="2"/>
  <c r="V203" i="2"/>
  <c r="AD202" i="2"/>
  <c r="AC202" i="2"/>
  <c r="X202" i="2" s="1"/>
  <c r="W202" i="2"/>
  <c r="V202" i="2"/>
  <c r="AD201" i="2"/>
  <c r="AC201" i="2"/>
  <c r="X201" i="2" s="1"/>
  <c r="W201" i="2"/>
  <c r="V201" i="2"/>
  <c r="AD200" i="2"/>
  <c r="AC200" i="2"/>
  <c r="X200" i="2" s="1"/>
  <c r="W200" i="2"/>
  <c r="V200" i="2"/>
  <c r="AD199" i="2"/>
  <c r="AC199" i="2"/>
  <c r="X199" i="2" s="1"/>
  <c r="W199" i="2"/>
  <c r="V199" i="2"/>
  <c r="AD198" i="2"/>
  <c r="AC198" i="2"/>
  <c r="X198" i="2" s="1"/>
  <c r="W198" i="2"/>
  <c r="V198" i="2"/>
  <c r="AD197" i="2"/>
  <c r="AC197" i="2"/>
  <c r="X197" i="2" s="1"/>
  <c r="W197" i="2"/>
  <c r="V197" i="2"/>
  <c r="AD196" i="2"/>
  <c r="AC196" i="2"/>
  <c r="X196" i="2" s="1"/>
  <c r="W196" i="2"/>
  <c r="V196" i="2"/>
  <c r="AD195" i="2"/>
  <c r="AC195" i="2"/>
  <c r="X195" i="2" s="1"/>
  <c r="W195" i="2"/>
  <c r="V195" i="2"/>
  <c r="AD194" i="2"/>
  <c r="AC194" i="2"/>
  <c r="X194" i="2" s="1"/>
  <c r="W194" i="2"/>
  <c r="V194" i="2"/>
  <c r="AD193" i="2"/>
  <c r="AC193" i="2"/>
  <c r="X193" i="2" s="1"/>
  <c r="W193" i="2"/>
  <c r="V193" i="2"/>
  <c r="AD192" i="2"/>
  <c r="AC192" i="2"/>
  <c r="X192" i="2" s="1"/>
  <c r="W192" i="2"/>
  <c r="V192" i="2"/>
  <c r="AD191" i="2"/>
  <c r="AC191" i="2"/>
  <c r="X191" i="2" s="1"/>
  <c r="W191" i="2"/>
  <c r="V191" i="2"/>
  <c r="AD190" i="2"/>
  <c r="AC190" i="2"/>
  <c r="X190" i="2" s="1"/>
  <c r="W190" i="2"/>
  <c r="V190" i="2"/>
  <c r="AD189" i="2"/>
  <c r="AC189" i="2"/>
  <c r="X189" i="2" s="1"/>
  <c r="W189" i="2"/>
  <c r="V189" i="2"/>
  <c r="AD188" i="2"/>
  <c r="AC188" i="2"/>
  <c r="X188" i="2" s="1"/>
  <c r="W188" i="2"/>
  <c r="V188" i="2"/>
  <c r="AD187" i="2"/>
  <c r="AC187" i="2"/>
  <c r="X187" i="2" s="1"/>
  <c r="W187" i="2"/>
  <c r="V187" i="2"/>
  <c r="AD186" i="2"/>
  <c r="AC186" i="2"/>
  <c r="X186" i="2" s="1"/>
  <c r="W186" i="2"/>
  <c r="V186" i="2"/>
  <c r="AD185" i="2"/>
  <c r="AC185" i="2"/>
  <c r="X185" i="2" s="1"/>
  <c r="W185" i="2"/>
  <c r="V185" i="2"/>
  <c r="AD184" i="2"/>
  <c r="AC184" i="2"/>
  <c r="X184" i="2" s="1"/>
  <c r="W184" i="2"/>
  <c r="V184" i="2"/>
  <c r="AD183" i="2"/>
  <c r="AC183" i="2"/>
  <c r="X183" i="2" s="1"/>
  <c r="W183" i="2"/>
  <c r="V183" i="2"/>
  <c r="AD182" i="2"/>
  <c r="AC182" i="2"/>
  <c r="X182" i="2" s="1"/>
  <c r="W182" i="2"/>
  <c r="V182" i="2"/>
  <c r="AD181" i="2"/>
  <c r="AC181" i="2"/>
  <c r="X181" i="2" s="1"/>
  <c r="W181" i="2"/>
  <c r="V181" i="2"/>
  <c r="AD180" i="2"/>
  <c r="AC180" i="2"/>
  <c r="X180" i="2" s="1"/>
  <c r="W180" i="2"/>
  <c r="V180" i="2"/>
  <c r="AD179" i="2"/>
  <c r="AC179" i="2"/>
  <c r="X179" i="2" s="1"/>
  <c r="W179" i="2"/>
  <c r="V179" i="2"/>
  <c r="AD178" i="2"/>
  <c r="AC178" i="2"/>
  <c r="X178" i="2" s="1"/>
  <c r="W178" i="2"/>
  <c r="V178" i="2"/>
  <c r="AD177" i="2"/>
  <c r="AC177" i="2"/>
  <c r="X177" i="2" s="1"/>
  <c r="W177" i="2"/>
  <c r="V177" i="2"/>
  <c r="AD176" i="2"/>
  <c r="AC176" i="2"/>
  <c r="X176" i="2" s="1"/>
  <c r="W176" i="2"/>
  <c r="V176" i="2"/>
  <c r="AD175" i="2"/>
  <c r="AC175" i="2"/>
  <c r="X175" i="2" s="1"/>
  <c r="W175" i="2"/>
  <c r="V175" i="2"/>
  <c r="AD174" i="2"/>
  <c r="AC174" i="2"/>
  <c r="X174" i="2" s="1"/>
  <c r="W174" i="2"/>
  <c r="V174" i="2"/>
  <c r="AD173" i="2"/>
  <c r="AC173" i="2"/>
  <c r="X173" i="2" s="1"/>
  <c r="W173" i="2"/>
  <c r="V173" i="2"/>
  <c r="AD172" i="2"/>
  <c r="AC172" i="2"/>
  <c r="X172" i="2" s="1"/>
  <c r="W172" i="2"/>
  <c r="V172" i="2"/>
  <c r="AD171" i="2"/>
  <c r="AC171" i="2"/>
  <c r="X171" i="2" s="1"/>
  <c r="W171" i="2"/>
  <c r="V171" i="2"/>
  <c r="AD170" i="2"/>
  <c r="AC170" i="2"/>
  <c r="X170" i="2" s="1"/>
  <c r="W170" i="2"/>
  <c r="V170" i="2"/>
  <c r="AD169" i="2"/>
  <c r="AC169" i="2"/>
  <c r="X169" i="2" s="1"/>
  <c r="W169" i="2"/>
  <c r="V169" i="2"/>
  <c r="AD168" i="2"/>
  <c r="AC168" i="2"/>
  <c r="X168" i="2" s="1"/>
  <c r="W168" i="2"/>
  <c r="V168" i="2"/>
  <c r="AD167" i="2"/>
  <c r="AC167" i="2"/>
  <c r="X167" i="2" s="1"/>
  <c r="W167" i="2"/>
  <c r="V167" i="2"/>
  <c r="AD166" i="2"/>
  <c r="AC166" i="2"/>
  <c r="X166" i="2" s="1"/>
  <c r="W166" i="2"/>
  <c r="V166" i="2"/>
  <c r="AD165" i="2"/>
  <c r="AC165" i="2"/>
  <c r="X165" i="2" s="1"/>
  <c r="W165" i="2"/>
  <c r="V165" i="2"/>
  <c r="AD164" i="2"/>
  <c r="AC164" i="2"/>
  <c r="X164" i="2" s="1"/>
  <c r="W164" i="2"/>
  <c r="V164" i="2"/>
  <c r="AD163" i="2"/>
  <c r="AC163" i="2"/>
  <c r="X163" i="2" s="1"/>
  <c r="W163" i="2"/>
  <c r="V163" i="2"/>
  <c r="AD162" i="2"/>
  <c r="AC162" i="2"/>
  <c r="X162" i="2" s="1"/>
  <c r="W162" i="2"/>
  <c r="V162" i="2"/>
  <c r="AD161" i="2"/>
  <c r="AC161" i="2"/>
  <c r="X161" i="2" s="1"/>
  <c r="W161" i="2"/>
  <c r="V161" i="2"/>
  <c r="AD160" i="2"/>
  <c r="AC160" i="2"/>
  <c r="X160" i="2" s="1"/>
  <c r="W160" i="2"/>
  <c r="V160" i="2"/>
  <c r="AD159" i="2"/>
  <c r="AC159" i="2"/>
  <c r="X159" i="2" s="1"/>
  <c r="W159" i="2"/>
  <c r="V159" i="2"/>
  <c r="AD158" i="2"/>
  <c r="AC158" i="2"/>
  <c r="X158" i="2" s="1"/>
  <c r="W158" i="2"/>
  <c r="V158" i="2"/>
  <c r="AD157" i="2"/>
  <c r="AC157" i="2"/>
  <c r="X157" i="2" s="1"/>
  <c r="W157" i="2"/>
  <c r="V157" i="2"/>
  <c r="AD156" i="2"/>
  <c r="AC156" i="2"/>
  <c r="X156" i="2" s="1"/>
  <c r="W156" i="2"/>
  <c r="V156" i="2"/>
  <c r="AD155" i="2"/>
  <c r="AC155" i="2"/>
  <c r="X155" i="2" s="1"/>
  <c r="W155" i="2"/>
  <c r="V155" i="2"/>
  <c r="AD154" i="2"/>
  <c r="AC154" i="2"/>
  <c r="X154" i="2" s="1"/>
  <c r="W154" i="2"/>
  <c r="V154" i="2"/>
  <c r="AD153" i="2"/>
  <c r="AC153" i="2"/>
  <c r="X153" i="2" s="1"/>
  <c r="W153" i="2"/>
  <c r="V153" i="2"/>
  <c r="AD152" i="2"/>
  <c r="AC152" i="2"/>
  <c r="X152" i="2" s="1"/>
  <c r="W152" i="2"/>
  <c r="V152" i="2"/>
  <c r="AD151" i="2"/>
  <c r="AC151" i="2"/>
  <c r="X151" i="2" s="1"/>
  <c r="W151" i="2"/>
  <c r="V151" i="2"/>
  <c r="AD150" i="2"/>
  <c r="AC150" i="2"/>
  <c r="X150" i="2" s="1"/>
  <c r="W150" i="2"/>
  <c r="V150" i="2"/>
  <c r="AD149" i="2"/>
  <c r="AC149" i="2"/>
  <c r="X149" i="2" s="1"/>
  <c r="W149" i="2"/>
  <c r="V149" i="2"/>
  <c r="AD148" i="2"/>
  <c r="AC148" i="2"/>
  <c r="X148" i="2" s="1"/>
  <c r="W148" i="2"/>
  <c r="V148" i="2"/>
  <c r="AD147" i="2"/>
  <c r="AC147" i="2"/>
  <c r="X147" i="2" s="1"/>
  <c r="W147" i="2"/>
  <c r="V147" i="2"/>
  <c r="AD146" i="2"/>
  <c r="AC146" i="2"/>
  <c r="X146" i="2" s="1"/>
  <c r="W146" i="2"/>
  <c r="V146" i="2"/>
  <c r="AD145" i="2"/>
  <c r="AC145" i="2"/>
  <c r="X145" i="2" s="1"/>
  <c r="W145" i="2"/>
  <c r="V145" i="2"/>
  <c r="AD144" i="2"/>
  <c r="AC144" i="2"/>
  <c r="X144" i="2" s="1"/>
  <c r="W144" i="2"/>
  <c r="V144" i="2"/>
  <c r="AD143" i="2"/>
  <c r="AC143" i="2"/>
  <c r="X143" i="2" s="1"/>
  <c r="W143" i="2"/>
  <c r="V143" i="2"/>
  <c r="AD142" i="2"/>
  <c r="AC142" i="2"/>
  <c r="X142" i="2" s="1"/>
  <c r="W142" i="2"/>
  <c r="V142" i="2"/>
  <c r="AD141" i="2"/>
  <c r="AC141" i="2"/>
  <c r="X141" i="2" s="1"/>
  <c r="W141" i="2"/>
  <c r="V141" i="2"/>
  <c r="AD140" i="2"/>
  <c r="AC140" i="2"/>
  <c r="X140" i="2" s="1"/>
  <c r="W140" i="2"/>
  <c r="V140" i="2"/>
  <c r="AD139" i="2"/>
  <c r="AC139" i="2"/>
  <c r="X139" i="2" s="1"/>
  <c r="W139" i="2"/>
  <c r="V139" i="2"/>
  <c r="AD138" i="2"/>
  <c r="AC138" i="2"/>
  <c r="X138" i="2" s="1"/>
  <c r="W138" i="2"/>
  <c r="V138" i="2"/>
  <c r="AD137" i="2"/>
  <c r="AC137" i="2"/>
  <c r="X137" i="2" s="1"/>
  <c r="W137" i="2"/>
  <c r="V137" i="2"/>
  <c r="AD136" i="2"/>
  <c r="AC136" i="2"/>
  <c r="X136" i="2" s="1"/>
  <c r="W136" i="2"/>
  <c r="V136" i="2"/>
  <c r="AD135" i="2"/>
  <c r="AC135" i="2"/>
  <c r="X135" i="2" s="1"/>
  <c r="W135" i="2"/>
  <c r="V135" i="2"/>
  <c r="AD134" i="2"/>
  <c r="AC134" i="2"/>
  <c r="X134" i="2" s="1"/>
  <c r="W134" i="2"/>
  <c r="V134" i="2"/>
  <c r="AD133" i="2"/>
  <c r="AC133" i="2"/>
  <c r="X133" i="2" s="1"/>
  <c r="W133" i="2"/>
  <c r="V133" i="2"/>
  <c r="AD132" i="2"/>
  <c r="AC132" i="2"/>
  <c r="X132" i="2" s="1"/>
  <c r="W132" i="2"/>
  <c r="V132" i="2"/>
  <c r="AD131" i="2"/>
  <c r="AC131" i="2"/>
  <c r="X131" i="2" s="1"/>
  <c r="W131" i="2"/>
  <c r="V131" i="2"/>
  <c r="AD130" i="2"/>
  <c r="AC130" i="2"/>
  <c r="X130" i="2" s="1"/>
  <c r="W130" i="2"/>
  <c r="V130" i="2"/>
  <c r="AD129" i="2"/>
  <c r="AC129" i="2"/>
  <c r="X129" i="2" s="1"/>
  <c r="W129" i="2"/>
  <c r="V129" i="2"/>
  <c r="AD128" i="2"/>
  <c r="AC128" i="2"/>
  <c r="X128" i="2" s="1"/>
  <c r="W128" i="2"/>
  <c r="V128" i="2"/>
  <c r="AD127" i="2"/>
  <c r="AC127" i="2"/>
  <c r="X127" i="2" s="1"/>
  <c r="W127" i="2"/>
  <c r="V127" i="2"/>
  <c r="AD126" i="2"/>
  <c r="AC126" i="2"/>
  <c r="X126" i="2" s="1"/>
  <c r="W126" i="2"/>
  <c r="V126" i="2"/>
  <c r="AD125" i="2"/>
  <c r="AC125" i="2"/>
  <c r="X125" i="2" s="1"/>
  <c r="W125" i="2"/>
  <c r="V125" i="2"/>
  <c r="AD124" i="2"/>
  <c r="AC124" i="2"/>
  <c r="X124" i="2" s="1"/>
  <c r="W124" i="2"/>
  <c r="V124" i="2"/>
  <c r="AD123" i="2"/>
  <c r="AC123" i="2"/>
  <c r="X123" i="2" s="1"/>
  <c r="W123" i="2"/>
  <c r="V123" i="2"/>
  <c r="AD122" i="2"/>
  <c r="AC122" i="2"/>
  <c r="X122" i="2" s="1"/>
  <c r="W122" i="2"/>
  <c r="V122" i="2"/>
  <c r="AD121" i="2"/>
  <c r="AC121" i="2"/>
  <c r="X121" i="2" s="1"/>
  <c r="W121" i="2"/>
  <c r="V121" i="2"/>
  <c r="AD120" i="2"/>
  <c r="AC120" i="2"/>
  <c r="X120" i="2" s="1"/>
  <c r="W120" i="2"/>
  <c r="V120" i="2"/>
  <c r="AD119" i="2"/>
  <c r="AC119" i="2"/>
  <c r="X119" i="2" s="1"/>
  <c r="W119" i="2"/>
  <c r="V119" i="2"/>
  <c r="AD118" i="2"/>
  <c r="AC118" i="2"/>
  <c r="X118" i="2" s="1"/>
  <c r="W118" i="2"/>
  <c r="V118" i="2"/>
  <c r="AD117" i="2"/>
  <c r="AC117" i="2"/>
  <c r="X117" i="2" s="1"/>
  <c r="W117" i="2"/>
  <c r="V117" i="2"/>
  <c r="AD116" i="2"/>
  <c r="AC116" i="2"/>
  <c r="X116" i="2" s="1"/>
  <c r="W116" i="2"/>
  <c r="V116" i="2"/>
  <c r="AD115" i="2"/>
  <c r="AC115" i="2"/>
  <c r="X115" i="2" s="1"/>
  <c r="W115" i="2"/>
  <c r="V115" i="2"/>
  <c r="AD114" i="2"/>
  <c r="AC114" i="2"/>
  <c r="X114" i="2" s="1"/>
  <c r="W114" i="2"/>
  <c r="V114" i="2"/>
  <c r="AD113" i="2"/>
  <c r="AC113" i="2"/>
  <c r="X113" i="2" s="1"/>
  <c r="W113" i="2"/>
  <c r="V113" i="2"/>
  <c r="AD112" i="2"/>
  <c r="AC112" i="2"/>
  <c r="X112" i="2" s="1"/>
  <c r="W112" i="2"/>
  <c r="V112" i="2"/>
  <c r="AD111" i="2"/>
  <c r="AC111" i="2"/>
  <c r="X111" i="2" s="1"/>
  <c r="W111" i="2"/>
  <c r="V111" i="2"/>
  <c r="AD110" i="2"/>
  <c r="AC110" i="2"/>
  <c r="X110" i="2" s="1"/>
  <c r="W110" i="2"/>
  <c r="V110" i="2"/>
  <c r="AD109" i="2"/>
  <c r="AC109" i="2"/>
  <c r="X109" i="2" s="1"/>
  <c r="W109" i="2"/>
  <c r="V109" i="2"/>
  <c r="AD108" i="2"/>
  <c r="AC108" i="2"/>
  <c r="X108" i="2" s="1"/>
  <c r="W108" i="2"/>
  <c r="V108" i="2"/>
  <c r="AD107" i="2"/>
  <c r="AC107" i="2"/>
  <c r="X107" i="2" s="1"/>
  <c r="W107" i="2"/>
  <c r="V107" i="2"/>
  <c r="AD106" i="2"/>
  <c r="AC106" i="2"/>
  <c r="X106" i="2" s="1"/>
  <c r="W106" i="2"/>
  <c r="V106" i="2"/>
  <c r="AD105" i="2"/>
  <c r="AC105" i="2"/>
  <c r="X105" i="2" s="1"/>
  <c r="W105" i="2"/>
  <c r="V105" i="2"/>
  <c r="AD104" i="2"/>
  <c r="AC104" i="2"/>
  <c r="X104" i="2" s="1"/>
  <c r="W104" i="2"/>
  <c r="V104" i="2"/>
  <c r="AD103" i="2"/>
  <c r="AC103" i="2"/>
  <c r="X103" i="2" s="1"/>
  <c r="W103" i="2"/>
  <c r="V103" i="2"/>
  <c r="AD102" i="2"/>
  <c r="AC102" i="2"/>
  <c r="X102" i="2" s="1"/>
  <c r="W102" i="2"/>
  <c r="V102" i="2"/>
  <c r="AD101" i="2"/>
  <c r="AC101" i="2"/>
  <c r="X101" i="2" s="1"/>
  <c r="W101" i="2"/>
  <c r="V101" i="2"/>
  <c r="AD100" i="2"/>
  <c r="AC100" i="2"/>
  <c r="X100" i="2" s="1"/>
  <c r="W100" i="2"/>
  <c r="V100" i="2"/>
  <c r="AD99" i="2"/>
  <c r="AC99" i="2"/>
  <c r="X99" i="2" s="1"/>
  <c r="W99" i="2"/>
  <c r="V99" i="2"/>
  <c r="AD98" i="2"/>
  <c r="AC98" i="2"/>
  <c r="X98" i="2" s="1"/>
  <c r="W98" i="2"/>
  <c r="V98" i="2"/>
  <c r="AD97" i="2"/>
  <c r="AC97" i="2"/>
  <c r="X97" i="2" s="1"/>
  <c r="W97" i="2"/>
  <c r="V97" i="2"/>
  <c r="AD96" i="2"/>
  <c r="AC96" i="2"/>
  <c r="X96" i="2" s="1"/>
  <c r="W96" i="2"/>
  <c r="V96" i="2"/>
  <c r="AD95" i="2"/>
  <c r="AC95" i="2"/>
  <c r="X95" i="2" s="1"/>
  <c r="W95" i="2"/>
  <c r="V95" i="2"/>
  <c r="AD94" i="2"/>
  <c r="AC94" i="2"/>
  <c r="X94" i="2" s="1"/>
  <c r="W94" i="2"/>
  <c r="V94" i="2"/>
  <c r="AD93" i="2"/>
  <c r="AC93" i="2"/>
  <c r="X93" i="2" s="1"/>
  <c r="W93" i="2"/>
  <c r="V93" i="2"/>
  <c r="AD92" i="2"/>
  <c r="AC92" i="2"/>
  <c r="X92" i="2" s="1"/>
  <c r="W92" i="2"/>
  <c r="V92" i="2"/>
  <c r="AD91" i="2"/>
  <c r="AC91" i="2"/>
  <c r="X91" i="2" s="1"/>
  <c r="W91" i="2"/>
  <c r="V91" i="2"/>
  <c r="AD90" i="2"/>
  <c r="AC90" i="2"/>
  <c r="X90" i="2" s="1"/>
  <c r="W90" i="2"/>
  <c r="V90" i="2"/>
  <c r="AD89" i="2"/>
  <c r="AC89" i="2"/>
  <c r="X89" i="2" s="1"/>
  <c r="W89" i="2"/>
  <c r="V89" i="2"/>
  <c r="AD88" i="2"/>
  <c r="AC88" i="2"/>
  <c r="X88" i="2" s="1"/>
  <c r="W88" i="2"/>
  <c r="V88" i="2"/>
  <c r="AD87" i="2"/>
  <c r="AC87" i="2"/>
  <c r="X87" i="2" s="1"/>
  <c r="W87" i="2"/>
  <c r="V87" i="2"/>
  <c r="AD86" i="2"/>
  <c r="AC86" i="2"/>
  <c r="X86" i="2" s="1"/>
  <c r="W86" i="2"/>
  <c r="V86" i="2"/>
  <c r="AD85" i="2"/>
  <c r="AC85" i="2"/>
  <c r="X85" i="2" s="1"/>
  <c r="W85" i="2"/>
  <c r="V85" i="2"/>
  <c r="AD84" i="2"/>
  <c r="AC84" i="2"/>
  <c r="X84" i="2" s="1"/>
  <c r="W84" i="2"/>
  <c r="V84" i="2"/>
  <c r="AD83" i="2"/>
  <c r="AC83" i="2"/>
  <c r="X83" i="2" s="1"/>
  <c r="W83" i="2"/>
  <c r="V83" i="2"/>
  <c r="AD82" i="2"/>
  <c r="AC82" i="2"/>
  <c r="X82" i="2" s="1"/>
  <c r="W82" i="2"/>
  <c r="V82" i="2"/>
  <c r="AD81" i="2"/>
  <c r="AC81" i="2"/>
  <c r="X81" i="2" s="1"/>
  <c r="W81" i="2"/>
  <c r="V81" i="2"/>
  <c r="AD80" i="2"/>
  <c r="AC80" i="2"/>
  <c r="X80" i="2" s="1"/>
  <c r="W80" i="2"/>
  <c r="V80" i="2"/>
  <c r="AD79" i="2"/>
  <c r="AC79" i="2"/>
  <c r="X79" i="2" s="1"/>
  <c r="W79" i="2"/>
  <c r="V79" i="2"/>
  <c r="AD78" i="2"/>
  <c r="AC78" i="2"/>
  <c r="X78" i="2" s="1"/>
  <c r="W78" i="2"/>
  <c r="V78" i="2"/>
  <c r="AD77" i="2"/>
  <c r="AC77" i="2"/>
  <c r="X77" i="2" s="1"/>
  <c r="W77" i="2"/>
  <c r="V77" i="2"/>
  <c r="AD76" i="2"/>
  <c r="AC76" i="2"/>
  <c r="X76" i="2" s="1"/>
  <c r="W76" i="2"/>
  <c r="V76" i="2"/>
  <c r="AD75" i="2"/>
  <c r="AC75" i="2"/>
  <c r="X75" i="2" s="1"/>
  <c r="W75" i="2"/>
  <c r="V75" i="2"/>
  <c r="AD74" i="2"/>
  <c r="AC74" i="2"/>
  <c r="X74" i="2" s="1"/>
  <c r="W74" i="2"/>
  <c r="V74" i="2"/>
  <c r="AD73" i="2"/>
  <c r="AC73" i="2"/>
  <c r="X73" i="2" s="1"/>
  <c r="W73" i="2"/>
  <c r="V73" i="2"/>
  <c r="AD72" i="2"/>
  <c r="AC72" i="2"/>
  <c r="X72" i="2" s="1"/>
  <c r="W72" i="2"/>
  <c r="V72" i="2"/>
  <c r="AD71" i="2"/>
  <c r="AC71" i="2"/>
  <c r="X71" i="2" s="1"/>
  <c r="W71" i="2"/>
  <c r="V71" i="2"/>
  <c r="AD70" i="2"/>
  <c r="AC70" i="2"/>
  <c r="X70" i="2" s="1"/>
  <c r="W70" i="2"/>
  <c r="V70" i="2"/>
  <c r="AD69" i="2"/>
  <c r="AC69" i="2"/>
  <c r="X69" i="2" s="1"/>
  <c r="W69" i="2"/>
  <c r="V69" i="2"/>
  <c r="AD68" i="2"/>
  <c r="AC68" i="2"/>
  <c r="X68" i="2" s="1"/>
  <c r="W68" i="2"/>
  <c r="V68" i="2"/>
  <c r="AD67" i="2"/>
  <c r="AC67" i="2"/>
  <c r="X67" i="2" s="1"/>
  <c r="W67" i="2"/>
  <c r="V67" i="2"/>
  <c r="AD66" i="2"/>
  <c r="AC66" i="2"/>
  <c r="X66" i="2" s="1"/>
  <c r="W66" i="2"/>
  <c r="V66" i="2"/>
  <c r="AD65" i="2"/>
  <c r="AC65" i="2"/>
  <c r="X65" i="2" s="1"/>
  <c r="W65" i="2"/>
  <c r="V65" i="2"/>
  <c r="AD64" i="2"/>
  <c r="AC64" i="2"/>
  <c r="X64" i="2" s="1"/>
  <c r="W64" i="2"/>
  <c r="V64" i="2"/>
  <c r="AD63" i="2"/>
  <c r="AC63" i="2"/>
  <c r="X63" i="2" s="1"/>
  <c r="W63" i="2"/>
  <c r="V63" i="2"/>
  <c r="AD62" i="2"/>
  <c r="AC62" i="2"/>
  <c r="X62" i="2" s="1"/>
  <c r="W62" i="2"/>
  <c r="V62" i="2"/>
  <c r="AD61" i="2"/>
  <c r="AC61" i="2"/>
  <c r="X61" i="2" s="1"/>
  <c r="W61" i="2"/>
  <c r="V61" i="2"/>
  <c r="AD60" i="2"/>
  <c r="AC60" i="2"/>
  <c r="X60" i="2" s="1"/>
  <c r="W60" i="2"/>
  <c r="V60" i="2"/>
  <c r="AD59" i="2"/>
  <c r="AC59" i="2"/>
  <c r="X59" i="2" s="1"/>
  <c r="W59" i="2"/>
  <c r="V59" i="2"/>
  <c r="AD58" i="2"/>
  <c r="AC58" i="2"/>
  <c r="X58" i="2" s="1"/>
  <c r="W58" i="2"/>
  <c r="V58" i="2"/>
  <c r="AD57" i="2"/>
  <c r="AC57" i="2"/>
  <c r="X57" i="2" s="1"/>
  <c r="W57" i="2"/>
  <c r="V57" i="2"/>
  <c r="AD56" i="2"/>
  <c r="AC56" i="2"/>
  <c r="X56" i="2" s="1"/>
  <c r="W56" i="2"/>
  <c r="V56" i="2"/>
  <c r="AD55" i="2"/>
  <c r="AC55" i="2"/>
  <c r="X55" i="2" s="1"/>
  <c r="W55" i="2"/>
  <c r="V55" i="2"/>
  <c r="AD54" i="2"/>
  <c r="AC54" i="2"/>
  <c r="X54" i="2" s="1"/>
  <c r="W54" i="2"/>
  <c r="V54" i="2"/>
  <c r="AD53" i="2"/>
  <c r="AC53" i="2"/>
  <c r="X53" i="2" s="1"/>
  <c r="W53" i="2"/>
  <c r="V53" i="2"/>
  <c r="AD52" i="2"/>
  <c r="AC52" i="2"/>
  <c r="X52" i="2" s="1"/>
  <c r="W52" i="2"/>
  <c r="V52" i="2"/>
  <c r="AD51" i="2"/>
  <c r="AC51" i="2"/>
  <c r="X51" i="2" s="1"/>
  <c r="W51" i="2"/>
  <c r="V51" i="2"/>
  <c r="AD50" i="2"/>
  <c r="AC50" i="2"/>
  <c r="X50" i="2" s="1"/>
  <c r="W50" i="2"/>
  <c r="V50" i="2"/>
  <c r="AD49" i="2"/>
  <c r="AC49" i="2"/>
  <c r="X49" i="2" s="1"/>
  <c r="W49" i="2"/>
  <c r="V49" i="2"/>
  <c r="AD48" i="2"/>
  <c r="AC48" i="2"/>
  <c r="X48" i="2" s="1"/>
  <c r="W48" i="2"/>
  <c r="V48" i="2"/>
  <c r="AD47" i="2"/>
  <c r="AC47" i="2"/>
  <c r="X47" i="2" s="1"/>
  <c r="W47" i="2"/>
  <c r="V47" i="2"/>
  <c r="AD46" i="2"/>
  <c r="AC46" i="2"/>
  <c r="X46" i="2" s="1"/>
  <c r="W46" i="2"/>
  <c r="V46" i="2"/>
  <c r="AD45" i="2"/>
  <c r="AC45" i="2"/>
  <c r="X45" i="2" s="1"/>
  <c r="W45" i="2"/>
  <c r="V45" i="2"/>
  <c r="AD44" i="2"/>
  <c r="AC44" i="2"/>
  <c r="X44" i="2" s="1"/>
  <c r="W44" i="2"/>
  <c r="V44" i="2"/>
  <c r="AD43" i="2"/>
  <c r="AC43" i="2"/>
  <c r="X43" i="2" s="1"/>
  <c r="W43" i="2"/>
  <c r="V43" i="2"/>
  <c r="AD42" i="2"/>
  <c r="AC42" i="2"/>
  <c r="X42" i="2" s="1"/>
  <c r="W42" i="2"/>
  <c r="V42" i="2"/>
  <c r="AD41" i="2"/>
  <c r="AC41" i="2"/>
  <c r="X41" i="2" s="1"/>
  <c r="W41" i="2"/>
  <c r="V41" i="2"/>
  <c r="AD40" i="2"/>
  <c r="AC40" i="2"/>
  <c r="X40" i="2" s="1"/>
  <c r="W40" i="2"/>
  <c r="V40" i="2"/>
  <c r="AD39" i="2"/>
  <c r="AC39" i="2"/>
  <c r="X39" i="2" s="1"/>
  <c r="W39" i="2"/>
  <c r="V39" i="2"/>
  <c r="AD38" i="2"/>
  <c r="AC38" i="2"/>
  <c r="X38" i="2" s="1"/>
  <c r="W38" i="2"/>
  <c r="V38" i="2"/>
  <c r="AD37" i="2"/>
  <c r="AC37" i="2"/>
  <c r="X37" i="2" s="1"/>
  <c r="W37" i="2"/>
  <c r="V37" i="2"/>
  <c r="AD36" i="2"/>
  <c r="AC36" i="2"/>
  <c r="X36" i="2" s="1"/>
  <c r="W36" i="2"/>
  <c r="V36" i="2"/>
  <c r="AD35" i="2"/>
  <c r="AC35" i="2"/>
  <c r="X35" i="2" s="1"/>
  <c r="W35" i="2"/>
  <c r="V35" i="2"/>
  <c r="AD34" i="2"/>
  <c r="AC34" i="2"/>
  <c r="X34" i="2" s="1"/>
  <c r="W34" i="2"/>
  <c r="V34" i="2"/>
  <c r="AD33" i="2"/>
  <c r="AC33" i="2"/>
  <c r="X33" i="2" s="1"/>
  <c r="W33" i="2"/>
  <c r="V33" i="2"/>
  <c r="AD32" i="2"/>
  <c r="AC32" i="2"/>
  <c r="X32" i="2" s="1"/>
  <c r="W32" i="2"/>
  <c r="V32" i="2"/>
  <c r="AD31" i="2"/>
  <c r="AC31" i="2"/>
  <c r="X31" i="2" s="1"/>
  <c r="W31" i="2"/>
  <c r="V31" i="2"/>
  <c r="AD30" i="2"/>
  <c r="AC30" i="2"/>
  <c r="X30" i="2" s="1"/>
  <c r="W30" i="2"/>
  <c r="V30" i="2"/>
  <c r="AD29" i="2"/>
  <c r="AC29" i="2"/>
  <c r="X29" i="2" s="1"/>
  <c r="W29" i="2"/>
  <c r="V29" i="2"/>
  <c r="AD28" i="2"/>
  <c r="AC28" i="2"/>
  <c r="X28" i="2" s="1"/>
  <c r="W28" i="2"/>
  <c r="V28" i="2"/>
  <c r="AD27" i="2"/>
  <c r="AC27" i="2"/>
  <c r="X27" i="2" s="1"/>
  <c r="W27" i="2"/>
  <c r="V27" i="2"/>
  <c r="AD26" i="2"/>
  <c r="AC26" i="2"/>
  <c r="X26" i="2" s="1"/>
  <c r="W26" i="2"/>
  <c r="V26" i="2"/>
  <c r="AD25" i="2"/>
  <c r="AC25" i="2"/>
  <c r="X25" i="2" s="1"/>
  <c r="W25" i="2"/>
  <c r="V25" i="2"/>
  <c r="AD24" i="2"/>
  <c r="AC24" i="2"/>
  <c r="X24" i="2" s="1"/>
  <c r="W24" i="2"/>
  <c r="V24" i="2"/>
  <c r="AD23" i="2"/>
  <c r="AC23" i="2"/>
  <c r="X23" i="2" s="1"/>
  <c r="W23" i="2"/>
  <c r="V23" i="2"/>
  <c r="AD22" i="2"/>
  <c r="AC22" i="2"/>
  <c r="X22" i="2" s="1"/>
  <c r="W22" i="2"/>
  <c r="V22" i="2"/>
  <c r="AD21" i="2"/>
  <c r="AC21" i="2"/>
  <c r="X21" i="2" s="1"/>
  <c r="W21" i="2"/>
  <c r="V21" i="2"/>
  <c r="AD20" i="2"/>
  <c r="AC20" i="2"/>
  <c r="X20" i="2" s="1"/>
  <c r="W20" i="2"/>
  <c r="V20" i="2"/>
  <c r="AD19" i="2"/>
  <c r="AC19" i="2"/>
  <c r="X19" i="2" s="1"/>
  <c r="W19" i="2"/>
  <c r="V19" i="2"/>
  <c r="AD18" i="2"/>
  <c r="AC18" i="2"/>
  <c r="X18" i="2" s="1"/>
  <c r="W18" i="2"/>
  <c r="V18" i="2"/>
  <c r="AD17" i="2"/>
  <c r="AC17" i="2"/>
  <c r="X17" i="2" s="1"/>
  <c r="W17" i="2"/>
  <c r="V17" i="2"/>
  <c r="AD16" i="2"/>
  <c r="AC16" i="2"/>
  <c r="X16" i="2" s="1"/>
  <c r="W16" i="2"/>
  <c r="V16" i="2"/>
  <c r="AD15" i="2"/>
  <c r="AC15" i="2"/>
  <c r="X15" i="2" s="1"/>
  <c r="W15" i="2"/>
  <c r="V15" i="2"/>
  <c r="AD14" i="2"/>
  <c r="AC14" i="2"/>
  <c r="X14" i="2" s="1"/>
  <c r="W14" i="2"/>
  <c r="V14" i="2"/>
  <c r="AD13" i="2"/>
  <c r="AC13" i="2"/>
  <c r="X13" i="2" s="1"/>
  <c r="W13" i="2"/>
  <c r="V13" i="2"/>
  <c r="AD12" i="2"/>
  <c r="AC12" i="2"/>
  <c r="X12" i="2" s="1"/>
  <c r="W12" i="2"/>
  <c r="V12" i="2"/>
  <c r="AD11" i="2"/>
  <c r="AC11" i="2"/>
  <c r="X11" i="2" s="1"/>
  <c r="W11" i="2"/>
  <c r="V11" i="2"/>
  <c r="AD10" i="2"/>
  <c r="AC10" i="2"/>
  <c r="X10" i="2" s="1"/>
  <c r="W10" i="2"/>
  <c r="V10" i="2"/>
  <c r="AD9" i="2"/>
  <c r="AC9" i="2"/>
  <c r="X9" i="2" s="1"/>
  <c r="W9" i="2"/>
  <c r="V9" i="2"/>
  <c r="AD8" i="2"/>
  <c r="AC8" i="2"/>
  <c r="X8" i="2" s="1"/>
  <c r="W8" i="2"/>
  <c r="V8" i="2"/>
  <c r="AD7" i="2"/>
  <c r="AC7" i="2"/>
  <c r="X7" i="2" s="1"/>
  <c r="W7" i="2"/>
  <c r="V7" i="2"/>
  <c r="AD6" i="2"/>
  <c r="AC6" i="2"/>
  <c r="X6" i="2" s="1"/>
  <c r="W6" i="2"/>
  <c r="V6" i="2"/>
  <c r="AD5" i="2"/>
  <c r="AC5" i="2"/>
  <c r="X5" i="2" s="1"/>
  <c r="W5" i="2"/>
  <c r="V5" i="2"/>
  <c r="AD4" i="2"/>
  <c r="AC4" i="2"/>
  <c r="X4" i="2" s="1"/>
  <c r="W4" i="2"/>
  <c r="V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C1501" i="5"/>
  <c r="B1501" i="5"/>
  <c r="F1503" i="2"/>
  <c r="F1502" i="2"/>
  <c r="F1501" i="2"/>
  <c r="D2" i="5"/>
  <c r="B1130" i="5" s="1"/>
  <c r="E2" i="5"/>
  <c r="F2" i="5"/>
  <c r="G2" i="5"/>
  <c r="C1094" i="5"/>
  <c r="B1095" i="5"/>
  <c r="C1095" i="5"/>
  <c r="C1096" i="5"/>
  <c r="B1097" i="5"/>
  <c r="C1097" i="5"/>
  <c r="C1098" i="5"/>
  <c r="B1099" i="5"/>
  <c r="C1099" i="5"/>
  <c r="C1100" i="5"/>
  <c r="C1101" i="5"/>
  <c r="C1102" i="5"/>
  <c r="B1103" i="5"/>
  <c r="C1103" i="5"/>
  <c r="C1104" i="5"/>
  <c r="B1105" i="5"/>
  <c r="C1105" i="5"/>
  <c r="C1106" i="5"/>
  <c r="C1107" i="5"/>
  <c r="C1108" i="5"/>
  <c r="C1109" i="5"/>
  <c r="C1110" i="5"/>
  <c r="B1111" i="5"/>
  <c r="C1111" i="5"/>
  <c r="C1112" i="5"/>
  <c r="B1113" i="5"/>
  <c r="C1113" i="5"/>
  <c r="C1114" i="5"/>
  <c r="C1115" i="5"/>
  <c r="C1116" i="5"/>
  <c r="C1117" i="5"/>
  <c r="C1118" i="5"/>
  <c r="B1119" i="5"/>
  <c r="C1119" i="5"/>
  <c r="C1120" i="5"/>
  <c r="C1121" i="5"/>
  <c r="C1122" i="5"/>
  <c r="C1123" i="5"/>
  <c r="C1124" i="5"/>
  <c r="B1125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B1146" i="5"/>
  <c r="C1146" i="5"/>
  <c r="C1147" i="5"/>
  <c r="C1148" i="5"/>
  <c r="B1149" i="5"/>
  <c r="C1149" i="5"/>
  <c r="C1150" i="5"/>
  <c r="B1151" i="5"/>
  <c r="C1151" i="5"/>
  <c r="C1152" i="5"/>
  <c r="C1153" i="5"/>
  <c r="C1154" i="5"/>
  <c r="C1155" i="5"/>
  <c r="C1156" i="5"/>
  <c r="B1157" i="5"/>
  <c r="C1157" i="5"/>
  <c r="C1158" i="5"/>
  <c r="C1159" i="5"/>
  <c r="C1160" i="5"/>
  <c r="B1161" i="5"/>
  <c r="C1161" i="5"/>
  <c r="B1162" i="5"/>
  <c r="C1162" i="5"/>
  <c r="C1163" i="5"/>
  <c r="C1164" i="5"/>
  <c r="C1165" i="5"/>
  <c r="C1166" i="5"/>
  <c r="B1167" i="5"/>
  <c r="C1167" i="5"/>
  <c r="C1168" i="5"/>
  <c r="C1169" i="5"/>
  <c r="C1170" i="5"/>
  <c r="B1171" i="5"/>
  <c r="C1171" i="5"/>
  <c r="C1172" i="5"/>
  <c r="C1173" i="5"/>
  <c r="C1174" i="5"/>
  <c r="C1175" i="5"/>
  <c r="C1176" i="5"/>
  <c r="C1177" i="5"/>
  <c r="B1178" i="5"/>
  <c r="C1178" i="5"/>
  <c r="C1179" i="5"/>
  <c r="C1180" i="5"/>
  <c r="B1181" i="5"/>
  <c r="C1181" i="5"/>
  <c r="C1182" i="5"/>
  <c r="B1183" i="5"/>
  <c r="C1183" i="5"/>
  <c r="C1184" i="5"/>
  <c r="C1185" i="5"/>
  <c r="B1186" i="5"/>
  <c r="C1186" i="5"/>
  <c r="C1187" i="5"/>
  <c r="C1188" i="5"/>
  <c r="C1189" i="5"/>
  <c r="C1190" i="5"/>
  <c r="C1191" i="5"/>
  <c r="C1192" i="5"/>
  <c r="B1193" i="5"/>
  <c r="C1193" i="5"/>
  <c r="C1194" i="5"/>
  <c r="B1195" i="5"/>
  <c r="C1195" i="5"/>
  <c r="C1196" i="5"/>
  <c r="C1197" i="5"/>
  <c r="C1198" i="5"/>
  <c r="C1199" i="5"/>
  <c r="C1200" i="5"/>
  <c r="C1201" i="5"/>
  <c r="B1202" i="5"/>
  <c r="C1202" i="5"/>
  <c r="C1203" i="5"/>
  <c r="C1204" i="5"/>
  <c r="C1205" i="5"/>
  <c r="C1206" i="5"/>
  <c r="C1207" i="5"/>
  <c r="C1208" i="5"/>
  <c r="B1209" i="5"/>
  <c r="C1209" i="5"/>
  <c r="C1210" i="5"/>
  <c r="C1211" i="5"/>
  <c r="C1212" i="5"/>
  <c r="C1213" i="5"/>
  <c r="C1214" i="5"/>
  <c r="B1215" i="5"/>
  <c r="C1215" i="5"/>
  <c r="C1216" i="5"/>
  <c r="C1217" i="5"/>
  <c r="C1218" i="5"/>
  <c r="C1219" i="5"/>
  <c r="C1220" i="5"/>
  <c r="B1221" i="5"/>
  <c r="C1221" i="5"/>
  <c r="C1222" i="5"/>
  <c r="C1223" i="5"/>
  <c r="C1224" i="5"/>
  <c r="C1225" i="5"/>
  <c r="B1226" i="5"/>
  <c r="C1226" i="5"/>
  <c r="C1227" i="5"/>
  <c r="C1228" i="5"/>
  <c r="C1229" i="5"/>
  <c r="C1230" i="5"/>
  <c r="C1231" i="5"/>
  <c r="C1232" i="5"/>
  <c r="C1233" i="5"/>
  <c r="B1234" i="5"/>
  <c r="C1234" i="5"/>
  <c r="B1235" i="5"/>
  <c r="C1235" i="5"/>
  <c r="C1236" i="5"/>
  <c r="C1237" i="5"/>
  <c r="C1238" i="5"/>
  <c r="B1239" i="5"/>
  <c r="C1239" i="5"/>
  <c r="C1240" i="5"/>
  <c r="B1241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B1253" i="5"/>
  <c r="C1253" i="5"/>
  <c r="C1254" i="5"/>
  <c r="C1255" i="5"/>
  <c r="C1256" i="5"/>
  <c r="C1257" i="5"/>
  <c r="B1258" i="5"/>
  <c r="C1258" i="5"/>
  <c r="B1259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B1274" i="5"/>
  <c r="C1274" i="5"/>
  <c r="C1275" i="5"/>
  <c r="C1276" i="5"/>
  <c r="C1277" i="5"/>
  <c r="C1278" i="5"/>
  <c r="B1279" i="5"/>
  <c r="C1279" i="5"/>
  <c r="C1280" i="5"/>
  <c r="C1281" i="5"/>
  <c r="C1282" i="5"/>
  <c r="C1283" i="5"/>
  <c r="C1284" i="5"/>
  <c r="C1285" i="5"/>
  <c r="B1286" i="5"/>
  <c r="C1286" i="5"/>
  <c r="C1287" i="5"/>
  <c r="C1288" i="5"/>
  <c r="C1289" i="5"/>
  <c r="C1290" i="5"/>
  <c r="B1291" i="5"/>
  <c r="C1291" i="5"/>
  <c r="C1292" i="5"/>
  <c r="C1293" i="5"/>
  <c r="C1294" i="5"/>
  <c r="C1295" i="5"/>
  <c r="C1296" i="5"/>
  <c r="B1297" i="5"/>
  <c r="C1297" i="5"/>
  <c r="C1298" i="5"/>
  <c r="C1299" i="5"/>
  <c r="C1300" i="5"/>
  <c r="C1301" i="5"/>
  <c r="B1302" i="5"/>
  <c r="C1302" i="5"/>
  <c r="B1303" i="5"/>
  <c r="C1303" i="5"/>
  <c r="C1304" i="5"/>
  <c r="C1305" i="5"/>
  <c r="C1306" i="5"/>
  <c r="C1307" i="5"/>
  <c r="C1308" i="5"/>
  <c r="C1309" i="5"/>
  <c r="C1310" i="5"/>
  <c r="B1311" i="5"/>
  <c r="C1311" i="5"/>
  <c r="C1312" i="5"/>
  <c r="C1313" i="5"/>
  <c r="C1314" i="5"/>
  <c r="C1315" i="5"/>
  <c r="C1316" i="5"/>
  <c r="C1317" i="5"/>
  <c r="B1318" i="5"/>
  <c r="C1318" i="5"/>
  <c r="C1319" i="5"/>
  <c r="C1320" i="5"/>
  <c r="C1321" i="5"/>
  <c r="C1322" i="5"/>
  <c r="B1323" i="5"/>
  <c r="C1323" i="5"/>
  <c r="C1324" i="5"/>
  <c r="C1325" i="5"/>
  <c r="C1326" i="5"/>
  <c r="B1327" i="5"/>
  <c r="C1327" i="5"/>
  <c r="C1328" i="5"/>
  <c r="C1329" i="5"/>
  <c r="C1330" i="5"/>
  <c r="C1331" i="5"/>
  <c r="C1332" i="5"/>
  <c r="C1333" i="5"/>
  <c r="C1334" i="5"/>
  <c r="B1335" i="5"/>
  <c r="C1335" i="5"/>
  <c r="C1336" i="5"/>
  <c r="C1337" i="5"/>
  <c r="C1338" i="5"/>
  <c r="C1339" i="5"/>
  <c r="C1340" i="5"/>
  <c r="C1341" i="5"/>
  <c r="C1342" i="5"/>
  <c r="C1343" i="5"/>
  <c r="C1344" i="5"/>
  <c r="B1345" i="5"/>
  <c r="C1345" i="5"/>
  <c r="B1346" i="5"/>
  <c r="C1346" i="5"/>
  <c r="C1347" i="5"/>
  <c r="C1348" i="5"/>
  <c r="C1349" i="5"/>
  <c r="B1350" i="5"/>
  <c r="C1350" i="5"/>
  <c r="C1351" i="5"/>
  <c r="C1352" i="5"/>
  <c r="C1353" i="5"/>
  <c r="C1354" i="5"/>
  <c r="C1355" i="5"/>
  <c r="C1356" i="5"/>
  <c r="C1357" i="5"/>
  <c r="C1358" i="5"/>
  <c r="C1359" i="5"/>
  <c r="C1360" i="5"/>
  <c r="B1361" i="5"/>
  <c r="C1361" i="5"/>
  <c r="C1362" i="5"/>
  <c r="C1363" i="5"/>
  <c r="C1364" i="5"/>
  <c r="C1365" i="5"/>
  <c r="C1366" i="5"/>
  <c r="C1367" i="5"/>
  <c r="C1368" i="5"/>
  <c r="C1369" i="5"/>
  <c r="C1370" i="5"/>
  <c r="B1371" i="5"/>
  <c r="C1371" i="5"/>
  <c r="C1372" i="5"/>
  <c r="C1373" i="5"/>
  <c r="C1374" i="5"/>
  <c r="C1375" i="5"/>
  <c r="C1376" i="5"/>
  <c r="C1377" i="5"/>
  <c r="B1378" i="5"/>
  <c r="C1378" i="5"/>
  <c r="C1379" i="5"/>
  <c r="C1380" i="5"/>
  <c r="B1381" i="5"/>
  <c r="C1381" i="5"/>
  <c r="C1382" i="5"/>
  <c r="C1383" i="5"/>
  <c r="C1384" i="5"/>
  <c r="C1385" i="5"/>
  <c r="C1386" i="5"/>
  <c r="C1387" i="5"/>
  <c r="C1388" i="5"/>
  <c r="C1389" i="5"/>
  <c r="B1390" i="5"/>
  <c r="C1390" i="5"/>
  <c r="C1391" i="5"/>
  <c r="C1392" i="5"/>
  <c r="C1393" i="5"/>
  <c r="C1394" i="5"/>
  <c r="B1395" i="5"/>
  <c r="C1395" i="5"/>
  <c r="C1396" i="5"/>
  <c r="C1397" i="5"/>
  <c r="B1398" i="5"/>
  <c r="C1398" i="5"/>
  <c r="C1399" i="5"/>
  <c r="C1400" i="5"/>
  <c r="C1401" i="5"/>
  <c r="C1402" i="5"/>
  <c r="B1403" i="5"/>
  <c r="C1403" i="5"/>
  <c r="C1404" i="5"/>
  <c r="C1405" i="5"/>
  <c r="C1406" i="5"/>
  <c r="C1407" i="5"/>
  <c r="C1408" i="5"/>
  <c r="B1409" i="5"/>
  <c r="C1409" i="5"/>
  <c r="C1410" i="5"/>
  <c r="C1411" i="5"/>
  <c r="C1412" i="5"/>
  <c r="C1413" i="5"/>
  <c r="B1414" i="5"/>
  <c r="C1414" i="5"/>
  <c r="C1415" i="5"/>
  <c r="C1416" i="5"/>
  <c r="B1417" i="5"/>
  <c r="C1417" i="5"/>
  <c r="C1418" i="5"/>
  <c r="B1419" i="5"/>
  <c r="C1419" i="5"/>
  <c r="C1420" i="5"/>
  <c r="C1421" i="5"/>
  <c r="B1422" i="5"/>
  <c r="C1422" i="5"/>
  <c r="C1423" i="5"/>
  <c r="C1424" i="5"/>
  <c r="C1425" i="5"/>
  <c r="C1426" i="5"/>
  <c r="B1427" i="5"/>
  <c r="C1427" i="5"/>
  <c r="C1428" i="5"/>
  <c r="C1429" i="5"/>
  <c r="C1430" i="5"/>
  <c r="C1431" i="5"/>
  <c r="C1432" i="5"/>
  <c r="B1433" i="5"/>
  <c r="C1433" i="5"/>
  <c r="C1434" i="5"/>
  <c r="C1435" i="5"/>
  <c r="B1436" i="5"/>
  <c r="C1436" i="5"/>
  <c r="B1437" i="5"/>
  <c r="C1437" i="5"/>
  <c r="C1438" i="5"/>
  <c r="C1439" i="5"/>
  <c r="C1440" i="5"/>
  <c r="C1441" i="5"/>
  <c r="B1442" i="5"/>
  <c r="C1442" i="5"/>
  <c r="C1443" i="5"/>
  <c r="B1444" i="5"/>
  <c r="C1444" i="5"/>
  <c r="C1445" i="5"/>
  <c r="B1446" i="5"/>
  <c r="C1446" i="5"/>
  <c r="C1447" i="5"/>
  <c r="C1448" i="5"/>
  <c r="C1449" i="5"/>
  <c r="C1450" i="5"/>
  <c r="C1451" i="5"/>
  <c r="C1452" i="5"/>
  <c r="B1453" i="5"/>
  <c r="C1453" i="5"/>
  <c r="C1454" i="5"/>
  <c r="C1455" i="5"/>
  <c r="B1456" i="5"/>
  <c r="C1456" i="5"/>
  <c r="B1457" i="5"/>
  <c r="C1457" i="5"/>
  <c r="B1458" i="5"/>
  <c r="C1458" i="5"/>
  <c r="C1459" i="5"/>
  <c r="C1460" i="5"/>
  <c r="C1461" i="5"/>
  <c r="B1462" i="5"/>
  <c r="C1462" i="5"/>
  <c r="C1463" i="5"/>
  <c r="C1464" i="5"/>
  <c r="C1465" i="5"/>
  <c r="B1466" i="5"/>
  <c r="C1466" i="5"/>
  <c r="C1467" i="5"/>
  <c r="B1468" i="5"/>
  <c r="C1468" i="5"/>
  <c r="B1469" i="5"/>
  <c r="C1469" i="5"/>
  <c r="C1470" i="5"/>
  <c r="C1471" i="5"/>
  <c r="B1472" i="5"/>
  <c r="C1472" i="5"/>
  <c r="C1473" i="5"/>
  <c r="B1474" i="5"/>
  <c r="C1474" i="5"/>
  <c r="C1475" i="5"/>
  <c r="C1476" i="5"/>
  <c r="B1477" i="5"/>
  <c r="C1477" i="5"/>
  <c r="B1478" i="5"/>
  <c r="C1478" i="5"/>
  <c r="C1479" i="5"/>
  <c r="C1480" i="5"/>
  <c r="B1481" i="5"/>
  <c r="C1481" i="5"/>
  <c r="C1482" i="5"/>
  <c r="C1483" i="5"/>
  <c r="C1484" i="5"/>
  <c r="B1485" i="5"/>
  <c r="C1485" i="5"/>
  <c r="C1486" i="5"/>
  <c r="C1487" i="5"/>
  <c r="C1488" i="5"/>
  <c r="B1489" i="5"/>
  <c r="C1489" i="5"/>
  <c r="C1490" i="5"/>
  <c r="C1491" i="5"/>
  <c r="B1492" i="5"/>
  <c r="C1492" i="5"/>
  <c r="C1493" i="5"/>
  <c r="B1494" i="5"/>
  <c r="C1494" i="5"/>
  <c r="C1495" i="5"/>
  <c r="C1496" i="5"/>
  <c r="B1497" i="5"/>
  <c r="C1497" i="5"/>
  <c r="B1498" i="5"/>
  <c r="C1498" i="5"/>
  <c r="C1499" i="5"/>
  <c r="B1500" i="5"/>
  <c r="C1500" i="5"/>
  <c r="F1102" i="3"/>
  <c r="F1122" i="3"/>
  <c r="F1147" i="3"/>
  <c r="F1166" i="3"/>
  <c r="F1187" i="3"/>
  <c r="F1212" i="3"/>
  <c r="F1231" i="3"/>
  <c r="F1251" i="3"/>
  <c r="F1276" i="3"/>
  <c r="F1297" i="3"/>
  <c r="F1316" i="3"/>
  <c r="F1341" i="3"/>
  <c r="F1361" i="3"/>
  <c r="F1381" i="3"/>
  <c r="F1406" i="3"/>
  <c r="F1426" i="3"/>
  <c r="F1445" i="3"/>
  <c r="F1470" i="3"/>
  <c r="F1487" i="3"/>
  <c r="F1094" i="3"/>
  <c r="J2" i="3"/>
  <c r="I2" i="3"/>
  <c r="F1103" i="3" s="1"/>
  <c r="H2" i="3"/>
  <c r="E1237" i="3" s="1"/>
  <c r="G2" i="3"/>
  <c r="C1104" i="3"/>
  <c r="C1105" i="3"/>
  <c r="C1106" i="3" s="1"/>
  <c r="C1100" i="3"/>
  <c r="C1101" i="3"/>
  <c r="C1102" i="3"/>
  <c r="C1103" i="3" s="1"/>
  <c r="C1099" i="3"/>
  <c r="C1098" i="3"/>
  <c r="C1097" i="3"/>
  <c r="F4" i="2"/>
  <c r="G4" i="2"/>
  <c r="I4" i="2"/>
  <c r="M4" i="2"/>
  <c r="N4" i="2"/>
  <c r="F5" i="2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40" i="2"/>
  <c r="G740" i="2"/>
  <c r="F741" i="2"/>
  <c r="G741" i="2"/>
  <c r="F742" i="2"/>
  <c r="G742" i="2"/>
  <c r="F743" i="2"/>
  <c r="G743" i="2"/>
  <c r="F744" i="2"/>
  <c r="G744" i="2"/>
  <c r="F745" i="2"/>
  <c r="G745" i="2"/>
  <c r="F746" i="2"/>
  <c r="G746" i="2"/>
  <c r="F747" i="2"/>
  <c r="G747" i="2"/>
  <c r="F748" i="2"/>
  <c r="G748" i="2"/>
  <c r="F749" i="2"/>
  <c r="G749" i="2"/>
  <c r="F750" i="2"/>
  <c r="G750" i="2"/>
  <c r="F751" i="2"/>
  <c r="G751" i="2"/>
  <c r="F752" i="2"/>
  <c r="G752" i="2"/>
  <c r="F753" i="2"/>
  <c r="G753" i="2"/>
  <c r="F754" i="2"/>
  <c r="G754" i="2"/>
  <c r="F755" i="2"/>
  <c r="G755" i="2"/>
  <c r="F756" i="2"/>
  <c r="G756" i="2"/>
  <c r="F757" i="2"/>
  <c r="G757" i="2"/>
  <c r="F758" i="2"/>
  <c r="G758" i="2"/>
  <c r="F759" i="2"/>
  <c r="G759" i="2"/>
  <c r="F760" i="2"/>
  <c r="G760" i="2"/>
  <c r="F761" i="2"/>
  <c r="G761" i="2"/>
  <c r="F762" i="2"/>
  <c r="G762" i="2"/>
  <c r="F763" i="2"/>
  <c r="G763" i="2"/>
  <c r="F764" i="2"/>
  <c r="G764" i="2"/>
  <c r="F765" i="2"/>
  <c r="G765" i="2"/>
  <c r="F766" i="2"/>
  <c r="G766" i="2"/>
  <c r="F767" i="2"/>
  <c r="G767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F1002" i="2"/>
  <c r="G1002" i="2"/>
  <c r="F1003" i="2"/>
  <c r="G1003" i="2"/>
  <c r="F1004" i="2"/>
  <c r="G1004" i="2"/>
  <c r="F1005" i="2"/>
  <c r="G1005" i="2"/>
  <c r="F1006" i="2"/>
  <c r="G1006" i="2"/>
  <c r="F1007" i="2"/>
  <c r="G1007" i="2"/>
  <c r="F1008" i="2"/>
  <c r="G1008" i="2"/>
  <c r="F1009" i="2"/>
  <c r="G1009" i="2"/>
  <c r="F1010" i="2"/>
  <c r="G1010" i="2"/>
  <c r="F1011" i="2"/>
  <c r="G1011" i="2"/>
  <c r="F1012" i="2"/>
  <c r="G1012" i="2"/>
  <c r="F1013" i="2"/>
  <c r="G1013" i="2"/>
  <c r="F1014" i="2"/>
  <c r="G1014" i="2"/>
  <c r="F1015" i="2"/>
  <c r="G1015" i="2"/>
  <c r="F1016" i="2"/>
  <c r="G1016" i="2"/>
  <c r="F1017" i="2"/>
  <c r="G1017" i="2"/>
  <c r="F1018" i="2"/>
  <c r="G1018" i="2"/>
  <c r="F1019" i="2"/>
  <c r="G1019" i="2"/>
  <c r="F1020" i="2"/>
  <c r="G1020" i="2"/>
  <c r="F1021" i="2"/>
  <c r="G1021" i="2"/>
  <c r="F1022" i="2"/>
  <c r="G1022" i="2"/>
  <c r="F1023" i="2"/>
  <c r="G1023" i="2"/>
  <c r="F1024" i="2"/>
  <c r="G1024" i="2"/>
  <c r="F1025" i="2"/>
  <c r="G1025" i="2"/>
  <c r="F1026" i="2"/>
  <c r="G1026" i="2"/>
  <c r="F1027" i="2"/>
  <c r="G1027" i="2"/>
  <c r="F1028" i="2"/>
  <c r="G1028" i="2"/>
  <c r="F1029" i="2"/>
  <c r="G1029" i="2"/>
  <c r="F1030" i="2"/>
  <c r="G1030" i="2"/>
  <c r="F1031" i="2"/>
  <c r="G1031" i="2"/>
  <c r="F1032" i="2"/>
  <c r="G1032" i="2"/>
  <c r="F1033" i="2"/>
  <c r="G1033" i="2"/>
  <c r="F1034" i="2"/>
  <c r="G1034" i="2"/>
  <c r="F1035" i="2"/>
  <c r="G1035" i="2"/>
  <c r="F1036" i="2"/>
  <c r="G1036" i="2"/>
  <c r="F1037" i="2"/>
  <c r="G1037" i="2"/>
  <c r="F1038" i="2"/>
  <c r="G1038" i="2"/>
  <c r="F1039" i="2"/>
  <c r="G1039" i="2"/>
  <c r="F1040" i="2"/>
  <c r="G1040" i="2"/>
  <c r="F1041" i="2"/>
  <c r="G1041" i="2"/>
  <c r="F1042" i="2"/>
  <c r="G1042" i="2"/>
  <c r="F1043" i="2"/>
  <c r="G1043" i="2"/>
  <c r="F1044" i="2"/>
  <c r="G1044" i="2"/>
  <c r="F1045" i="2"/>
  <c r="G1045" i="2"/>
  <c r="F1046" i="2"/>
  <c r="G1046" i="2"/>
  <c r="F1047" i="2"/>
  <c r="G1047" i="2"/>
  <c r="F1048" i="2"/>
  <c r="G1048" i="2"/>
  <c r="F1049" i="2"/>
  <c r="G1049" i="2"/>
  <c r="F1050" i="2"/>
  <c r="G1050" i="2"/>
  <c r="F1051" i="2"/>
  <c r="G1051" i="2"/>
  <c r="F1052" i="2"/>
  <c r="G1052" i="2"/>
  <c r="F1053" i="2"/>
  <c r="G1053" i="2"/>
  <c r="F1054" i="2"/>
  <c r="G1054" i="2"/>
  <c r="F1055" i="2"/>
  <c r="G1055" i="2"/>
  <c r="F1056" i="2"/>
  <c r="G1056" i="2"/>
  <c r="F1057" i="2"/>
  <c r="G1057" i="2"/>
  <c r="F1058" i="2"/>
  <c r="G1058" i="2"/>
  <c r="F1059" i="2"/>
  <c r="G1059" i="2"/>
  <c r="F1060" i="2"/>
  <c r="G1060" i="2"/>
  <c r="F1061" i="2"/>
  <c r="G1061" i="2"/>
  <c r="F1062" i="2"/>
  <c r="G1062" i="2"/>
  <c r="F1063" i="2"/>
  <c r="G1063" i="2"/>
  <c r="F1064" i="2"/>
  <c r="G1064" i="2"/>
  <c r="F1065" i="2"/>
  <c r="G1065" i="2"/>
  <c r="F1066" i="2"/>
  <c r="G1066" i="2"/>
  <c r="F1067" i="2"/>
  <c r="G1067" i="2"/>
  <c r="F1068" i="2"/>
  <c r="G1068" i="2"/>
  <c r="F1069" i="2"/>
  <c r="G1069" i="2"/>
  <c r="F1070" i="2"/>
  <c r="G1070" i="2"/>
  <c r="F1071" i="2"/>
  <c r="G1071" i="2"/>
  <c r="F1072" i="2"/>
  <c r="G1072" i="2"/>
  <c r="F1073" i="2"/>
  <c r="G1073" i="2"/>
  <c r="F1074" i="2"/>
  <c r="G1074" i="2"/>
  <c r="F1075" i="2"/>
  <c r="G1075" i="2"/>
  <c r="F1076" i="2"/>
  <c r="G1076" i="2"/>
  <c r="F1077" i="2"/>
  <c r="G1077" i="2"/>
  <c r="F1078" i="2"/>
  <c r="G1078" i="2"/>
  <c r="F1079" i="2"/>
  <c r="G1079" i="2"/>
  <c r="F1080" i="2"/>
  <c r="G1080" i="2"/>
  <c r="F1081" i="2"/>
  <c r="G1081" i="2"/>
  <c r="F1082" i="2"/>
  <c r="G1082" i="2"/>
  <c r="F1083" i="2"/>
  <c r="G1083" i="2"/>
  <c r="F1084" i="2"/>
  <c r="G1084" i="2"/>
  <c r="F1085" i="2"/>
  <c r="G1085" i="2"/>
  <c r="F1086" i="2"/>
  <c r="G1086" i="2"/>
  <c r="F1087" i="2"/>
  <c r="G1087" i="2"/>
  <c r="F1088" i="2"/>
  <c r="G1088" i="2"/>
  <c r="F1089" i="2"/>
  <c r="G1089" i="2"/>
  <c r="F1090" i="2"/>
  <c r="G1090" i="2"/>
  <c r="F1091" i="2"/>
  <c r="G1091" i="2"/>
  <c r="F1092" i="2"/>
  <c r="G1092" i="2"/>
  <c r="F1093" i="2"/>
  <c r="G1093" i="2"/>
  <c r="F1094" i="2"/>
  <c r="G1094" i="2"/>
  <c r="F1095" i="2"/>
  <c r="G1095" i="2"/>
  <c r="F1096" i="2"/>
  <c r="F1097" i="2"/>
  <c r="F1098" i="2"/>
  <c r="D1099" i="2"/>
  <c r="D1102" i="2" s="1"/>
  <c r="D1105" i="2" s="1"/>
  <c r="D1108" i="2" s="1"/>
  <c r="D1111" i="2" s="1"/>
  <c r="D1114" i="2" s="1"/>
  <c r="D1117" i="2" s="1"/>
  <c r="D1120" i="2" s="1"/>
  <c r="D1123" i="2" s="1"/>
  <c r="D1126" i="2" s="1"/>
  <c r="D1129" i="2" s="1"/>
  <c r="D1132" i="2" s="1"/>
  <c r="D1135" i="2" s="1"/>
  <c r="D1138" i="2" s="1"/>
  <c r="D1141" i="2" s="1"/>
  <c r="D1144" i="2" s="1"/>
  <c r="D1147" i="2" s="1"/>
  <c r="D1150" i="2" s="1"/>
  <c r="D1153" i="2" s="1"/>
  <c r="D1156" i="2" s="1"/>
  <c r="D1159" i="2" s="1"/>
  <c r="D1162" i="2" s="1"/>
  <c r="D1165" i="2" s="1"/>
  <c r="D1168" i="2" s="1"/>
  <c r="D1171" i="2" s="1"/>
  <c r="D1174" i="2" s="1"/>
  <c r="D1177" i="2" s="1"/>
  <c r="D1180" i="2" s="1"/>
  <c r="D1183" i="2" s="1"/>
  <c r="D1186" i="2" s="1"/>
  <c r="D1189" i="2" s="1"/>
  <c r="D1192" i="2" s="1"/>
  <c r="D1195" i="2" s="1"/>
  <c r="D1198" i="2" s="1"/>
  <c r="D1201" i="2" s="1"/>
  <c r="D1204" i="2" s="1"/>
  <c r="D1207" i="2" s="1"/>
  <c r="D1210" i="2" s="1"/>
  <c r="D1213" i="2" s="1"/>
  <c r="D1216" i="2" s="1"/>
  <c r="D1219" i="2" s="1"/>
  <c r="D1222" i="2" s="1"/>
  <c r="D1225" i="2" s="1"/>
  <c r="D1228" i="2" s="1"/>
  <c r="D1231" i="2" s="1"/>
  <c r="D1234" i="2" s="1"/>
  <c r="D1237" i="2" s="1"/>
  <c r="D1240" i="2" s="1"/>
  <c r="D1243" i="2" s="1"/>
  <c r="D1246" i="2" s="1"/>
  <c r="D1249" i="2" s="1"/>
  <c r="D1252" i="2" s="1"/>
  <c r="D1255" i="2" s="1"/>
  <c r="D1258" i="2" s="1"/>
  <c r="D1261" i="2" s="1"/>
  <c r="D1264" i="2" s="1"/>
  <c r="D1267" i="2" s="1"/>
  <c r="D1270" i="2" s="1"/>
  <c r="D1273" i="2" s="1"/>
  <c r="D1276" i="2" s="1"/>
  <c r="D1279" i="2" s="1"/>
  <c r="D1282" i="2" s="1"/>
  <c r="D1285" i="2" s="1"/>
  <c r="D1288" i="2" s="1"/>
  <c r="D1291" i="2" s="1"/>
  <c r="D1294" i="2" s="1"/>
  <c r="D1297" i="2" s="1"/>
  <c r="D1300" i="2" s="1"/>
  <c r="D1303" i="2" s="1"/>
  <c r="D1306" i="2" s="1"/>
  <c r="D1309" i="2" s="1"/>
  <c r="D1312" i="2" s="1"/>
  <c r="D1315" i="2" s="1"/>
  <c r="D1318" i="2" s="1"/>
  <c r="D1321" i="2" s="1"/>
  <c r="D1324" i="2" s="1"/>
  <c r="D1327" i="2" s="1"/>
  <c r="D1330" i="2" s="1"/>
  <c r="D1333" i="2" s="1"/>
  <c r="D1336" i="2" s="1"/>
  <c r="D1339" i="2" s="1"/>
  <c r="D1342" i="2" s="1"/>
  <c r="D1345" i="2" s="1"/>
  <c r="D1348" i="2" s="1"/>
  <c r="D1351" i="2" s="1"/>
  <c r="D1354" i="2" s="1"/>
  <c r="D1357" i="2" s="1"/>
  <c r="D1360" i="2" s="1"/>
  <c r="D1363" i="2" s="1"/>
  <c r="D1366" i="2" s="1"/>
  <c r="D1369" i="2" s="1"/>
  <c r="D1372" i="2" s="1"/>
  <c r="D1375" i="2" s="1"/>
  <c r="D1378" i="2" s="1"/>
  <c r="D1381" i="2" s="1"/>
  <c r="D1384" i="2" s="1"/>
  <c r="D1387" i="2" s="1"/>
  <c r="D1390" i="2" s="1"/>
  <c r="D1393" i="2" s="1"/>
  <c r="D1396" i="2" s="1"/>
  <c r="D1399" i="2" s="1"/>
  <c r="D1402" i="2" s="1"/>
  <c r="D1405" i="2" s="1"/>
  <c r="D1408" i="2" s="1"/>
  <c r="D1411" i="2" s="1"/>
  <c r="D1414" i="2" s="1"/>
  <c r="D1417" i="2" s="1"/>
  <c r="D1420" i="2" s="1"/>
  <c r="D1423" i="2" s="1"/>
  <c r="D1426" i="2" s="1"/>
  <c r="D1429" i="2" s="1"/>
  <c r="D1432" i="2" s="1"/>
  <c r="D1435" i="2" s="1"/>
  <c r="D1438" i="2" s="1"/>
  <c r="D1441" i="2" s="1"/>
  <c r="D1444" i="2" s="1"/>
  <c r="D1447" i="2" s="1"/>
  <c r="D1450" i="2" s="1"/>
  <c r="D1453" i="2" s="1"/>
  <c r="D1456" i="2" s="1"/>
  <c r="D1459" i="2" s="1"/>
  <c r="D1462" i="2" s="1"/>
  <c r="D1465" i="2" s="1"/>
  <c r="D1468" i="2" s="1"/>
  <c r="D1471" i="2" s="1"/>
  <c r="D1474" i="2" s="1"/>
  <c r="D1477" i="2" s="1"/>
  <c r="D1480" i="2" s="1"/>
  <c r="D1483" i="2" s="1"/>
  <c r="D1486" i="2" s="1"/>
  <c r="D1489" i="2" s="1"/>
  <c r="D1492" i="2" s="1"/>
  <c r="D1495" i="2" s="1"/>
  <c r="D1498" i="2" s="1"/>
  <c r="D1501" i="2" s="1"/>
  <c r="F1099" i="2"/>
  <c r="D1100" i="2"/>
  <c r="D1103" i="2" s="1"/>
  <c r="D1106" i="2" s="1"/>
  <c r="D1109" i="2" s="1"/>
  <c r="D1112" i="2" s="1"/>
  <c r="D1115" i="2" s="1"/>
  <c r="D1118" i="2" s="1"/>
  <c r="D1121" i="2" s="1"/>
  <c r="D1124" i="2" s="1"/>
  <c r="D1127" i="2" s="1"/>
  <c r="D1130" i="2" s="1"/>
  <c r="D1133" i="2" s="1"/>
  <c r="D1136" i="2" s="1"/>
  <c r="D1139" i="2" s="1"/>
  <c r="D1142" i="2" s="1"/>
  <c r="D1145" i="2" s="1"/>
  <c r="D1148" i="2" s="1"/>
  <c r="D1151" i="2" s="1"/>
  <c r="D1154" i="2" s="1"/>
  <c r="D1157" i="2" s="1"/>
  <c r="D1160" i="2" s="1"/>
  <c r="D1163" i="2" s="1"/>
  <c r="D1166" i="2" s="1"/>
  <c r="D1169" i="2" s="1"/>
  <c r="D1172" i="2" s="1"/>
  <c r="D1175" i="2" s="1"/>
  <c r="D1178" i="2" s="1"/>
  <c r="D1181" i="2" s="1"/>
  <c r="D1184" i="2" s="1"/>
  <c r="D1187" i="2" s="1"/>
  <c r="D1190" i="2" s="1"/>
  <c r="D1193" i="2" s="1"/>
  <c r="D1196" i="2" s="1"/>
  <c r="D1199" i="2" s="1"/>
  <c r="D1202" i="2" s="1"/>
  <c r="D1205" i="2" s="1"/>
  <c r="D1208" i="2" s="1"/>
  <c r="D1211" i="2" s="1"/>
  <c r="D1214" i="2" s="1"/>
  <c r="D1217" i="2" s="1"/>
  <c r="D1220" i="2" s="1"/>
  <c r="D1223" i="2" s="1"/>
  <c r="D1226" i="2" s="1"/>
  <c r="D1229" i="2" s="1"/>
  <c r="D1232" i="2" s="1"/>
  <c r="D1235" i="2" s="1"/>
  <c r="D1238" i="2" s="1"/>
  <c r="D1241" i="2" s="1"/>
  <c r="D1244" i="2" s="1"/>
  <c r="D1247" i="2" s="1"/>
  <c r="D1250" i="2" s="1"/>
  <c r="D1253" i="2" s="1"/>
  <c r="D1256" i="2" s="1"/>
  <c r="D1259" i="2" s="1"/>
  <c r="D1262" i="2" s="1"/>
  <c r="D1265" i="2" s="1"/>
  <c r="D1268" i="2" s="1"/>
  <c r="D1271" i="2" s="1"/>
  <c r="D1274" i="2" s="1"/>
  <c r="D1277" i="2" s="1"/>
  <c r="D1280" i="2" s="1"/>
  <c r="D1283" i="2" s="1"/>
  <c r="D1286" i="2" s="1"/>
  <c r="D1289" i="2" s="1"/>
  <c r="D1292" i="2" s="1"/>
  <c r="D1295" i="2" s="1"/>
  <c r="D1298" i="2" s="1"/>
  <c r="D1301" i="2" s="1"/>
  <c r="D1304" i="2" s="1"/>
  <c r="D1307" i="2" s="1"/>
  <c r="D1310" i="2" s="1"/>
  <c r="D1313" i="2" s="1"/>
  <c r="D1316" i="2" s="1"/>
  <c r="D1319" i="2" s="1"/>
  <c r="D1322" i="2" s="1"/>
  <c r="D1325" i="2" s="1"/>
  <c r="D1328" i="2" s="1"/>
  <c r="D1331" i="2" s="1"/>
  <c r="D1334" i="2" s="1"/>
  <c r="D1337" i="2" s="1"/>
  <c r="D1340" i="2" s="1"/>
  <c r="D1343" i="2" s="1"/>
  <c r="D1346" i="2" s="1"/>
  <c r="D1349" i="2" s="1"/>
  <c r="D1352" i="2" s="1"/>
  <c r="D1355" i="2" s="1"/>
  <c r="D1358" i="2" s="1"/>
  <c r="D1361" i="2" s="1"/>
  <c r="D1364" i="2" s="1"/>
  <c r="D1367" i="2" s="1"/>
  <c r="D1370" i="2" s="1"/>
  <c r="D1373" i="2" s="1"/>
  <c r="D1376" i="2" s="1"/>
  <c r="D1379" i="2" s="1"/>
  <c r="D1382" i="2" s="1"/>
  <c r="D1385" i="2" s="1"/>
  <c r="D1388" i="2" s="1"/>
  <c r="D1391" i="2" s="1"/>
  <c r="D1394" i="2" s="1"/>
  <c r="D1397" i="2" s="1"/>
  <c r="D1400" i="2" s="1"/>
  <c r="D1403" i="2" s="1"/>
  <c r="D1406" i="2" s="1"/>
  <c r="D1409" i="2" s="1"/>
  <c r="D1412" i="2" s="1"/>
  <c r="D1415" i="2" s="1"/>
  <c r="D1418" i="2" s="1"/>
  <c r="D1421" i="2" s="1"/>
  <c r="D1424" i="2" s="1"/>
  <c r="D1427" i="2" s="1"/>
  <c r="D1430" i="2" s="1"/>
  <c r="D1433" i="2" s="1"/>
  <c r="D1436" i="2" s="1"/>
  <c r="D1439" i="2" s="1"/>
  <c r="D1442" i="2" s="1"/>
  <c r="D1445" i="2" s="1"/>
  <c r="D1448" i="2" s="1"/>
  <c r="D1451" i="2" s="1"/>
  <c r="D1454" i="2" s="1"/>
  <c r="D1457" i="2" s="1"/>
  <c r="D1460" i="2" s="1"/>
  <c r="D1463" i="2" s="1"/>
  <c r="D1466" i="2" s="1"/>
  <c r="D1469" i="2" s="1"/>
  <c r="D1472" i="2" s="1"/>
  <c r="D1475" i="2" s="1"/>
  <c r="D1478" i="2" s="1"/>
  <c r="D1481" i="2" s="1"/>
  <c r="D1484" i="2" s="1"/>
  <c r="D1487" i="2" s="1"/>
  <c r="D1490" i="2" s="1"/>
  <c r="D1493" i="2" s="1"/>
  <c r="D1496" i="2" s="1"/>
  <c r="D1499" i="2" s="1"/>
  <c r="D1502" i="2" s="1"/>
  <c r="F1100" i="2"/>
  <c r="D1101" i="2"/>
  <c r="D1104" i="2" s="1"/>
  <c r="D1107" i="2" s="1"/>
  <c r="D1110" i="2" s="1"/>
  <c r="D1113" i="2" s="1"/>
  <c r="D1116" i="2" s="1"/>
  <c r="D1119" i="2" s="1"/>
  <c r="D1122" i="2" s="1"/>
  <c r="D1125" i="2" s="1"/>
  <c r="D1128" i="2" s="1"/>
  <c r="D1131" i="2" s="1"/>
  <c r="D1134" i="2" s="1"/>
  <c r="D1137" i="2" s="1"/>
  <c r="D1140" i="2" s="1"/>
  <c r="D1143" i="2" s="1"/>
  <c r="D1146" i="2" s="1"/>
  <c r="D1149" i="2" s="1"/>
  <c r="D1152" i="2" s="1"/>
  <c r="D1155" i="2" s="1"/>
  <c r="D1158" i="2" s="1"/>
  <c r="D1161" i="2" s="1"/>
  <c r="D1164" i="2" s="1"/>
  <c r="D1167" i="2" s="1"/>
  <c r="D1170" i="2" s="1"/>
  <c r="D1173" i="2" s="1"/>
  <c r="D1176" i="2" s="1"/>
  <c r="D1179" i="2" s="1"/>
  <c r="D1182" i="2" s="1"/>
  <c r="D1185" i="2" s="1"/>
  <c r="D1188" i="2" s="1"/>
  <c r="D1191" i="2" s="1"/>
  <c r="D1194" i="2" s="1"/>
  <c r="D1197" i="2" s="1"/>
  <c r="D1200" i="2" s="1"/>
  <c r="D1203" i="2" s="1"/>
  <c r="D1206" i="2" s="1"/>
  <c r="D1209" i="2" s="1"/>
  <c r="D1212" i="2" s="1"/>
  <c r="D1215" i="2" s="1"/>
  <c r="D1218" i="2" s="1"/>
  <c r="D1221" i="2" s="1"/>
  <c r="D1224" i="2" s="1"/>
  <c r="D1227" i="2" s="1"/>
  <c r="D1230" i="2" s="1"/>
  <c r="D1233" i="2" s="1"/>
  <c r="D1236" i="2" s="1"/>
  <c r="D1239" i="2" s="1"/>
  <c r="D1242" i="2" s="1"/>
  <c r="D1245" i="2" s="1"/>
  <c r="D1248" i="2" s="1"/>
  <c r="D1251" i="2" s="1"/>
  <c r="D1254" i="2" s="1"/>
  <c r="D1257" i="2" s="1"/>
  <c r="D1260" i="2" s="1"/>
  <c r="D1263" i="2" s="1"/>
  <c r="D1266" i="2" s="1"/>
  <c r="D1269" i="2" s="1"/>
  <c r="D1272" i="2" s="1"/>
  <c r="D1275" i="2" s="1"/>
  <c r="D1278" i="2" s="1"/>
  <c r="D1281" i="2" s="1"/>
  <c r="D1284" i="2" s="1"/>
  <c r="D1287" i="2" s="1"/>
  <c r="D1290" i="2" s="1"/>
  <c r="D1293" i="2" s="1"/>
  <c r="D1296" i="2" s="1"/>
  <c r="D1299" i="2" s="1"/>
  <c r="D1302" i="2" s="1"/>
  <c r="D1305" i="2" s="1"/>
  <c r="D1308" i="2" s="1"/>
  <c r="D1311" i="2" s="1"/>
  <c r="D1314" i="2" s="1"/>
  <c r="D1317" i="2" s="1"/>
  <c r="D1320" i="2" s="1"/>
  <c r="D1323" i="2" s="1"/>
  <c r="D1326" i="2" s="1"/>
  <c r="D1329" i="2" s="1"/>
  <c r="D1332" i="2" s="1"/>
  <c r="D1335" i="2" s="1"/>
  <c r="D1338" i="2" s="1"/>
  <c r="D1341" i="2" s="1"/>
  <c r="D1344" i="2" s="1"/>
  <c r="D1347" i="2" s="1"/>
  <c r="D1350" i="2" s="1"/>
  <c r="D1353" i="2" s="1"/>
  <c r="D1356" i="2" s="1"/>
  <c r="D1359" i="2" s="1"/>
  <c r="D1362" i="2" s="1"/>
  <c r="D1365" i="2" s="1"/>
  <c r="D1368" i="2" s="1"/>
  <c r="D1371" i="2" s="1"/>
  <c r="D1374" i="2" s="1"/>
  <c r="D1377" i="2" s="1"/>
  <c r="D1380" i="2" s="1"/>
  <c r="D1383" i="2" s="1"/>
  <c r="D1386" i="2" s="1"/>
  <c r="D1389" i="2" s="1"/>
  <c r="D1392" i="2" s="1"/>
  <c r="D1395" i="2" s="1"/>
  <c r="D1398" i="2" s="1"/>
  <c r="D1401" i="2" s="1"/>
  <c r="D1404" i="2" s="1"/>
  <c r="D1407" i="2" s="1"/>
  <c r="D1410" i="2" s="1"/>
  <c r="D1413" i="2" s="1"/>
  <c r="D1416" i="2" s="1"/>
  <c r="D1419" i="2" s="1"/>
  <c r="D1422" i="2" s="1"/>
  <c r="D1425" i="2" s="1"/>
  <c r="D1428" i="2" s="1"/>
  <c r="D1431" i="2" s="1"/>
  <c r="D1434" i="2" s="1"/>
  <c r="D1437" i="2" s="1"/>
  <c r="D1440" i="2" s="1"/>
  <c r="D1443" i="2" s="1"/>
  <c r="D1446" i="2" s="1"/>
  <c r="D1449" i="2" s="1"/>
  <c r="D1452" i="2" s="1"/>
  <c r="D1455" i="2" s="1"/>
  <c r="D1458" i="2" s="1"/>
  <c r="D1461" i="2" s="1"/>
  <c r="D1464" i="2" s="1"/>
  <c r="D1467" i="2" s="1"/>
  <c r="D1470" i="2" s="1"/>
  <c r="D1473" i="2" s="1"/>
  <c r="D1476" i="2" s="1"/>
  <c r="D1479" i="2" s="1"/>
  <c r="D1482" i="2" s="1"/>
  <c r="D1485" i="2" s="1"/>
  <c r="D1488" i="2" s="1"/>
  <c r="D1491" i="2" s="1"/>
  <c r="D1494" i="2" s="1"/>
  <c r="D1497" i="2" s="1"/>
  <c r="D1500" i="2" s="1"/>
  <c r="D1503" i="2" s="1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BT1097" i="2" l="1"/>
  <c r="BV1097" i="2" s="1"/>
  <c r="BT1104" i="2"/>
  <c r="BV1104" i="2" s="1"/>
  <c r="BT1112" i="2"/>
  <c r="BV1112" i="2" s="1"/>
  <c r="BT1120" i="2"/>
  <c r="BV1120" i="2" s="1"/>
  <c r="BT1128" i="2"/>
  <c r="BV1128" i="2" s="1"/>
  <c r="BT1136" i="2"/>
  <c r="BV1136" i="2" s="1"/>
  <c r="BT1144" i="2"/>
  <c r="BV1144" i="2" s="1"/>
  <c r="BT1152" i="2"/>
  <c r="BV1152" i="2" s="1"/>
  <c r="BT1160" i="2"/>
  <c r="BV1160" i="2" s="1"/>
  <c r="BT1168" i="2"/>
  <c r="BV1168" i="2" s="1"/>
  <c r="BT1176" i="2"/>
  <c r="BV1176" i="2" s="1"/>
  <c r="BT1184" i="2"/>
  <c r="BV1184" i="2" s="1"/>
  <c r="BT1192" i="2"/>
  <c r="BV1192" i="2" s="1"/>
  <c r="BT1200" i="2"/>
  <c r="BV1200" i="2" s="1"/>
  <c r="BT1208" i="2"/>
  <c r="BV1208" i="2" s="1"/>
  <c r="BT1216" i="2"/>
  <c r="BV1216" i="2" s="1"/>
  <c r="BT1224" i="2"/>
  <c r="BV1224" i="2" s="1"/>
  <c r="BT1232" i="2"/>
  <c r="BV1232" i="2" s="1"/>
  <c r="BT1240" i="2"/>
  <c r="BV1240" i="2" s="1"/>
  <c r="BT1248" i="2"/>
  <c r="BV1248" i="2" s="1"/>
  <c r="BT1256" i="2"/>
  <c r="BV1256" i="2" s="1"/>
  <c r="BT1272" i="2"/>
  <c r="BV1272" i="2" s="1"/>
  <c r="BT1280" i="2"/>
  <c r="BV1280" i="2" s="1"/>
  <c r="BT1288" i="2"/>
  <c r="BV1288" i="2" s="1"/>
  <c r="BT1296" i="2"/>
  <c r="BV1296" i="2" s="1"/>
  <c r="BT1304" i="2"/>
  <c r="BV1304" i="2" s="1"/>
  <c r="BT1312" i="2"/>
  <c r="BV1312" i="2" s="1"/>
  <c r="BT1320" i="2"/>
  <c r="BV1320" i="2" s="1"/>
  <c r="BT1328" i="2"/>
  <c r="BV1328" i="2" s="1"/>
  <c r="BT1336" i="2"/>
  <c r="BV1336" i="2" s="1"/>
  <c r="BT1344" i="2"/>
  <c r="BV1344" i="2" s="1"/>
  <c r="BT1352" i="2"/>
  <c r="BV1352" i="2" s="1"/>
  <c r="BT1360" i="2"/>
  <c r="BV1360" i="2" s="1"/>
  <c r="BT1368" i="2"/>
  <c r="BV1368" i="2" s="1"/>
  <c r="BT1376" i="2"/>
  <c r="BV1376" i="2" s="1"/>
  <c r="BT1384" i="2"/>
  <c r="BV1384" i="2" s="1"/>
  <c r="BT1392" i="2"/>
  <c r="BV1392" i="2" s="1"/>
  <c r="BT1400" i="2"/>
  <c r="BV1400" i="2" s="1"/>
  <c r="BT1107" i="2"/>
  <c r="BV1107" i="2" s="1"/>
  <c r="BT1115" i="2"/>
  <c r="BV1115" i="2" s="1"/>
  <c r="BT1123" i="2"/>
  <c r="BV1123" i="2" s="1"/>
  <c r="BT1131" i="2"/>
  <c r="BV1131" i="2" s="1"/>
  <c r="BT1139" i="2"/>
  <c r="BV1139" i="2" s="1"/>
  <c r="BT1147" i="2"/>
  <c r="BV1147" i="2" s="1"/>
  <c r="BT1155" i="2"/>
  <c r="BV1155" i="2" s="1"/>
  <c r="BT1163" i="2"/>
  <c r="BV1163" i="2" s="1"/>
  <c r="BT1171" i="2"/>
  <c r="BV1171" i="2" s="1"/>
  <c r="BT1179" i="2"/>
  <c r="BV1179" i="2" s="1"/>
  <c r="BT1187" i="2"/>
  <c r="BV1187" i="2" s="1"/>
  <c r="BT1195" i="2"/>
  <c r="BV1195" i="2" s="1"/>
  <c r="BT1203" i="2"/>
  <c r="BV1203" i="2" s="1"/>
  <c r="BT1211" i="2"/>
  <c r="BV1211" i="2" s="1"/>
  <c r="BT1219" i="2"/>
  <c r="BV1219" i="2" s="1"/>
  <c r="BT1227" i="2"/>
  <c r="BV1227" i="2" s="1"/>
  <c r="BT1235" i="2"/>
  <c r="BV1235" i="2" s="1"/>
  <c r="BT1243" i="2"/>
  <c r="BV1243" i="2" s="1"/>
  <c r="BT1251" i="2"/>
  <c r="BV1251" i="2" s="1"/>
  <c r="BT1259" i="2"/>
  <c r="BV1259" i="2" s="1"/>
  <c r="BT1267" i="2"/>
  <c r="BV1267" i="2" s="1"/>
  <c r="BT1275" i="2"/>
  <c r="BV1275" i="2" s="1"/>
  <c r="BT1283" i="2"/>
  <c r="BV1283" i="2" s="1"/>
  <c r="BT1291" i="2"/>
  <c r="BV1291" i="2" s="1"/>
  <c r="BT1299" i="2"/>
  <c r="BV1299" i="2" s="1"/>
  <c r="BT1307" i="2"/>
  <c r="BV1307" i="2" s="1"/>
  <c r="BT1315" i="2"/>
  <c r="BV1315" i="2" s="1"/>
  <c r="BT1323" i="2"/>
  <c r="BV1323" i="2" s="1"/>
  <c r="BT1331" i="2"/>
  <c r="BV1331" i="2" s="1"/>
  <c r="BT1347" i="2"/>
  <c r="BV1347" i="2" s="1"/>
  <c r="BT1355" i="2"/>
  <c r="BV1355" i="2" s="1"/>
  <c r="BT1363" i="2"/>
  <c r="BV1363" i="2" s="1"/>
  <c r="BT1371" i="2"/>
  <c r="BV1371" i="2" s="1"/>
  <c r="BT1379" i="2"/>
  <c r="BV1379" i="2" s="1"/>
  <c r="BT1387" i="2"/>
  <c r="BV1387" i="2" s="1"/>
  <c r="BT1395" i="2"/>
  <c r="BV1395" i="2" s="1"/>
  <c r="BT1403" i="2"/>
  <c r="BV1403" i="2" s="1"/>
  <c r="BT1264" i="2"/>
  <c r="BV1264" i="2" s="1"/>
  <c r="BT5" i="2"/>
  <c r="BT7" i="2"/>
  <c r="BT9" i="2"/>
  <c r="BT11" i="2"/>
  <c r="BT13" i="2"/>
  <c r="BT15" i="2"/>
  <c r="BT17" i="2"/>
  <c r="BT19" i="2"/>
  <c r="BT21" i="2"/>
  <c r="BT23" i="2"/>
  <c r="BT25" i="2"/>
  <c r="BT27" i="2"/>
  <c r="BT29" i="2"/>
  <c r="BT31" i="2"/>
  <c r="BT33" i="2"/>
  <c r="BT35" i="2"/>
  <c r="BT37" i="2"/>
  <c r="BT39" i="2"/>
  <c r="BT41" i="2"/>
  <c r="BT43" i="2"/>
  <c r="BT45" i="2"/>
  <c r="BT47" i="2"/>
  <c r="BT49" i="2"/>
  <c r="BT51" i="2"/>
  <c r="BT53" i="2"/>
  <c r="BT55" i="2"/>
  <c r="BT57" i="2"/>
  <c r="BT59" i="2"/>
  <c r="BT61" i="2"/>
  <c r="BT63" i="2"/>
  <c r="BT65" i="2"/>
  <c r="BT67" i="2"/>
  <c r="BT69" i="2"/>
  <c r="BT71" i="2"/>
  <c r="BT73" i="2"/>
  <c r="BT75" i="2"/>
  <c r="BT77" i="2"/>
  <c r="BT79" i="2"/>
  <c r="BT81" i="2"/>
  <c r="BT83" i="2"/>
  <c r="BT85" i="2"/>
  <c r="BT87" i="2"/>
  <c r="BT89" i="2"/>
  <c r="BT91" i="2"/>
  <c r="BT93" i="2"/>
  <c r="BT95" i="2"/>
  <c r="BT97" i="2"/>
  <c r="BT99" i="2"/>
  <c r="BT101" i="2"/>
  <c r="BT103" i="2"/>
  <c r="BT105" i="2"/>
  <c r="BT107" i="2"/>
  <c r="BT109" i="2"/>
  <c r="BT111" i="2"/>
  <c r="BT113" i="2"/>
  <c r="BT115" i="2"/>
  <c r="BT117" i="2"/>
  <c r="BT119" i="2"/>
  <c r="BT121" i="2"/>
  <c r="BT123" i="2"/>
  <c r="BT125" i="2"/>
  <c r="BT127" i="2"/>
  <c r="BT129" i="2"/>
  <c r="BT131" i="2"/>
  <c r="BT133" i="2"/>
  <c r="BT135" i="2"/>
  <c r="BT137" i="2"/>
  <c r="BT139" i="2"/>
  <c r="BT141" i="2"/>
  <c r="BT143" i="2"/>
  <c r="BT145" i="2"/>
  <c r="BT147" i="2"/>
  <c r="BT149" i="2"/>
  <c r="BT151" i="2"/>
  <c r="BT153" i="2"/>
  <c r="BT155" i="2"/>
  <c r="BT157" i="2"/>
  <c r="BT159" i="2"/>
  <c r="BT161" i="2"/>
  <c r="BT163" i="2"/>
  <c r="BT165" i="2"/>
  <c r="BT167" i="2"/>
  <c r="BT169" i="2"/>
  <c r="BT171" i="2"/>
  <c r="BT173" i="2"/>
  <c r="BT175" i="2"/>
  <c r="BT177" i="2"/>
  <c r="BT179" i="2"/>
  <c r="BT181" i="2"/>
  <c r="BT183" i="2"/>
  <c r="BT185" i="2"/>
  <c r="BT187" i="2"/>
  <c r="BT189" i="2"/>
  <c r="BT191" i="2"/>
  <c r="BT193" i="2"/>
  <c r="BT195" i="2"/>
  <c r="BT197" i="2"/>
  <c r="BT199" i="2"/>
  <c r="BT201" i="2"/>
  <c r="BT203" i="2"/>
  <c r="BT205" i="2"/>
  <c r="BT207" i="2"/>
  <c r="BT209" i="2"/>
  <c r="BT211" i="2"/>
  <c r="BT213" i="2"/>
  <c r="BT215" i="2"/>
  <c r="BT217" i="2"/>
  <c r="BT219" i="2"/>
  <c r="BT221" i="2"/>
  <c r="BT223" i="2"/>
  <c r="BT225" i="2"/>
  <c r="BT227" i="2"/>
  <c r="BT229" i="2"/>
  <c r="BT231" i="2"/>
  <c r="BT233" i="2"/>
  <c r="BT235" i="2"/>
  <c r="BT237" i="2"/>
  <c r="BT239" i="2"/>
  <c r="BT241" i="2"/>
  <c r="BT243" i="2"/>
  <c r="BT245" i="2"/>
  <c r="BT247" i="2"/>
  <c r="BT249" i="2"/>
  <c r="BT251" i="2"/>
  <c r="BT253" i="2"/>
  <c r="BT255" i="2"/>
  <c r="BT257" i="2"/>
  <c r="BT259" i="2"/>
  <c r="BT261" i="2"/>
  <c r="BT263" i="2"/>
  <c r="BT265" i="2"/>
  <c r="BT267" i="2"/>
  <c r="BT269" i="2"/>
  <c r="BT271" i="2"/>
  <c r="BT273" i="2"/>
  <c r="BT275" i="2"/>
  <c r="BT277" i="2"/>
  <c r="BT279" i="2"/>
  <c r="BT281" i="2"/>
  <c r="BT283" i="2"/>
  <c r="BT285" i="2"/>
  <c r="BT287" i="2"/>
  <c r="BT289" i="2"/>
  <c r="BT291" i="2"/>
  <c r="BT293" i="2"/>
  <c r="BT295" i="2"/>
  <c r="BT297" i="2"/>
  <c r="BT299" i="2"/>
  <c r="BT301" i="2"/>
  <c r="BT303" i="2"/>
  <c r="BT305" i="2"/>
  <c r="BT307" i="2"/>
  <c r="BT309" i="2"/>
  <c r="BT311" i="2"/>
  <c r="BT313" i="2"/>
  <c r="BT315" i="2"/>
  <c r="BT317" i="2"/>
  <c r="BT319" i="2"/>
  <c r="BT321" i="2"/>
  <c r="BT323" i="2"/>
  <c r="BT325" i="2"/>
  <c r="BT327" i="2"/>
  <c r="BT329" i="2"/>
  <c r="BT331" i="2"/>
  <c r="BT333" i="2"/>
  <c r="BT335" i="2"/>
  <c r="BT337" i="2"/>
  <c r="BT339" i="2"/>
  <c r="BT341" i="2"/>
  <c r="BT343" i="2"/>
  <c r="BT345" i="2"/>
  <c r="BT347" i="2"/>
  <c r="BT349" i="2"/>
  <c r="BT351" i="2"/>
  <c r="BT353" i="2"/>
  <c r="BT355" i="2"/>
  <c r="BT357" i="2"/>
  <c r="BT359" i="2"/>
  <c r="BT361" i="2"/>
  <c r="BT363" i="2"/>
  <c r="BT365" i="2"/>
  <c r="BT367" i="2"/>
  <c r="BT369" i="2"/>
  <c r="BT371" i="2"/>
  <c r="BT373" i="2"/>
  <c r="BT375" i="2"/>
  <c r="BT377" i="2"/>
  <c r="BT379" i="2"/>
  <c r="BT381" i="2"/>
  <c r="BT383" i="2"/>
  <c r="BT385" i="2"/>
  <c r="BT387" i="2"/>
  <c r="BT389" i="2"/>
  <c r="BT391" i="2"/>
  <c r="BT393" i="2"/>
  <c r="BT395" i="2"/>
  <c r="BT397" i="2"/>
  <c r="BT399" i="2"/>
  <c r="BT401" i="2"/>
  <c r="BT403" i="2"/>
  <c r="BT405" i="2"/>
  <c r="BT407" i="2"/>
  <c r="BT409" i="2"/>
  <c r="BT411" i="2"/>
  <c r="BT413" i="2"/>
  <c r="BT415" i="2"/>
  <c r="BT417" i="2"/>
  <c r="BT419" i="2"/>
  <c r="BT421" i="2"/>
  <c r="BT423" i="2"/>
  <c r="BT425" i="2"/>
  <c r="BT427" i="2"/>
  <c r="BT429" i="2"/>
  <c r="BT431" i="2"/>
  <c r="BT433" i="2"/>
  <c r="BT435" i="2"/>
  <c r="BT437" i="2"/>
  <c r="BT439" i="2"/>
  <c r="BT441" i="2"/>
  <c r="BT443" i="2"/>
  <c r="BT445" i="2"/>
  <c r="BT447" i="2"/>
  <c r="BT449" i="2"/>
  <c r="BT451" i="2"/>
  <c r="BT453" i="2"/>
  <c r="BT455" i="2"/>
  <c r="BT457" i="2"/>
  <c r="BT459" i="2"/>
  <c r="BT461" i="2"/>
  <c r="BT463" i="2"/>
  <c r="BT465" i="2"/>
  <c r="BT467" i="2"/>
  <c r="BT469" i="2"/>
  <c r="BT471" i="2"/>
  <c r="BT473" i="2"/>
  <c r="BT475" i="2"/>
  <c r="BT477" i="2"/>
  <c r="BT479" i="2"/>
  <c r="BT481" i="2"/>
  <c r="BT483" i="2"/>
  <c r="BT485" i="2"/>
  <c r="BT487" i="2"/>
  <c r="BT489" i="2"/>
  <c r="BT491" i="2"/>
  <c r="BT493" i="2"/>
  <c r="BT495" i="2"/>
  <c r="BT497" i="2"/>
  <c r="BT499" i="2"/>
  <c r="BT501" i="2"/>
  <c r="BT503" i="2"/>
  <c r="BT505" i="2"/>
  <c r="BT507" i="2"/>
  <c r="BT509" i="2"/>
  <c r="BT511" i="2"/>
  <c r="BT513" i="2"/>
  <c r="BT515" i="2"/>
  <c r="BT517" i="2"/>
  <c r="BT519" i="2"/>
  <c r="BT521" i="2"/>
  <c r="BT523" i="2"/>
  <c r="BT525" i="2"/>
  <c r="BT527" i="2"/>
  <c r="BT529" i="2"/>
  <c r="BT531" i="2"/>
  <c r="BT533" i="2"/>
  <c r="BT535" i="2"/>
  <c r="BT537" i="2"/>
  <c r="BT539" i="2"/>
  <c r="BT541" i="2"/>
  <c r="BT543" i="2"/>
  <c r="BT545" i="2"/>
  <c r="BT547" i="2"/>
  <c r="BT549" i="2"/>
  <c r="BT551" i="2"/>
  <c r="BT555" i="2"/>
  <c r="BT557" i="2"/>
  <c r="BT559" i="2"/>
  <c r="BT561" i="2"/>
  <c r="BT563" i="2"/>
  <c r="BT565" i="2"/>
  <c r="BT567" i="2"/>
  <c r="BT569" i="2"/>
  <c r="BT571" i="2"/>
  <c r="BT573" i="2"/>
  <c r="BT575" i="2"/>
  <c r="BT577" i="2"/>
  <c r="BT579" i="2"/>
  <c r="BT581" i="2"/>
  <c r="BT583" i="2"/>
  <c r="BT585" i="2"/>
  <c r="BT587" i="2"/>
  <c r="BT589" i="2"/>
  <c r="BT591" i="2"/>
  <c r="BT593" i="2"/>
  <c r="BT595" i="2"/>
  <c r="BT597" i="2"/>
  <c r="BT599" i="2"/>
  <c r="BT601" i="2"/>
  <c r="BT603" i="2"/>
  <c r="BT605" i="2"/>
  <c r="BT607" i="2"/>
  <c r="BT609" i="2"/>
  <c r="BT611" i="2"/>
  <c r="BT613" i="2"/>
  <c r="BT615" i="2"/>
  <c r="BT617" i="2"/>
  <c r="BT619" i="2"/>
  <c r="BT621" i="2"/>
  <c r="BT623" i="2"/>
  <c r="BT625" i="2"/>
  <c r="BT627" i="2"/>
  <c r="BT629" i="2"/>
  <c r="BT631" i="2"/>
  <c r="BT633" i="2"/>
  <c r="BT635" i="2"/>
  <c r="BT637" i="2"/>
  <c r="BT639" i="2"/>
  <c r="BT641" i="2"/>
  <c r="BT643" i="2"/>
  <c r="BT645" i="2"/>
  <c r="BT647" i="2"/>
  <c r="BT649" i="2"/>
  <c r="BT651" i="2"/>
  <c r="BT653" i="2"/>
  <c r="BT655" i="2"/>
  <c r="BT657" i="2"/>
  <c r="BT659" i="2"/>
  <c r="BT661" i="2"/>
  <c r="BT663" i="2"/>
  <c r="BT665" i="2"/>
  <c r="BT667" i="2"/>
  <c r="BT669" i="2"/>
  <c r="BT671" i="2"/>
  <c r="BT673" i="2"/>
  <c r="BT675" i="2"/>
  <c r="BT677" i="2"/>
  <c r="BT679" i="2"/>
  <c r="BT681" i="2"/>
  <c r="BT683" i="2"/>
  <c r="BT685" i="2"/>
  <c r="BT687" i="2"/>
  <c r="BT689" i="2"/>
  <c r="BT691" i="2"/>
  <c r="BT693" i="2"/>
  <c r="BT695" i="2"/>
  <c r="BT697" i="2"/>
  <c r="BT699" i="2"/>
  <c r="BT701" i="2"/>
  <c r="BT703" i="2"/>
  <c r="BT705" i="2"/>
  <c r="BT707" i="2"/>
  <c r="BT709" i="2"/>
  <c r="BT711" i="2"/>
  <c r="BT713" i="2"/>
  <c r="BT715" i="2"/>
  <c r="BT717" i="2"/>
  <c r="BT719" i="2"/>
  <c r="BT721" i="2"/>
  <c r="BT723" i="2"/>
  <c r="BT725" i="2"/>
  <c r="BT727" i="2"/>
  <c r="BT729" i="2"/>
  <c r="BT731" i="2"/>
  <c r="BT733" i="2"/>
  <c r="BT735" i="2"/>
  <c r="BT737" i="2"/>
  <c r="BT739" i="2"/>
  <c r="BT741" i="2"/>
  <c r="BT743" i="2"/>
  <c r="BT745" i="2"/>
  <c r="BT747" i="2"/>
  <c r="BT749" i="2"/>
  <c r="BT751" i="2"/>
  <c r="BT753" i="2"/>
  <c r="BT755" i="2"/>
  <c r="BT757" i="2"/>
  <c r="BT759" i="2"/>
  <c r="BT761" i="2"/>
  <c r="BT763" i="2"/>
  <c r="BT765" i="2"/>
  <c r="BT767" i="2"/>
  <c r="BT769" i="2"/>
  <c r="BT771" i="2"/>
  <c r="BT773" i="2"/>
  <c r="BT775" i="2"/>
  <c r="BT777" i="2"/>
  <c r="BT779" i="2"/>
  <c r="BT781" i="2"/>
  <c r="BT783" i="2"/>
  <c r="BT785" i="2"/>
  <c r="BT787" i="2"/>
  <c r="BT789" i="2"/>
  <c r="BT791" i="2"/>
  <c r="BT793" i="2"/>
  <c r="BT795" i="2"/>
  <c r="BT797" i="2"/>
  <c r="BT799" i="2"/>
  <c r="BT801" i="2"/>
  <c r="BT803" i="2"/>
  <c r="BT805" i="2"/>
  <c r="BT807" i="2"/>
  <c r="BT809" i="2"/>
  <c r="BT811" i="2"/>
  <c r="BT813" i="2"/>
  <c r="BT815" i="2"/>
  <c r="BT817" i="2"/>
  <c r="BT819" i="2"/>
  <c r="BT821" i="2"/>
  <c r="BT823" i="2"/>
  <c r="BT825" i="2"/>
  <c r="BT827" i="2"/>
  <c r="BT829" i="2"/>
  <c r="BT831" i="2"/>
  <c r="BT833" i="2"/>
  <c r="BT835" i="2"/>
  <c r="BT837" i="2"/>
  <c r="BT839" i="2"/>
  <c r="BT841" i="2"/>
  <c r="BT843" i="2"/>
  <c r="BT845" i="2"/>
  <c r="BT847" i="2"/>
  <c r="BT849" i="2"/>
  <c r="BT851" i="2"/>
  <c r="BT853" i="2"/>
  <c r="BT855" i="2"/>
  <c r="BT857" i="2"/>
  <c r="BT859" i="2"/>
  <c r="BT861" i="2"/>
  <c r="BT863" i="2"/>
  <c r="BT865" i="2"/>
  <c r="BT867" i="2"/>
  <c r="BT869" i="2"/>
  <c r="BT871" i="2"/>
  <c r="BT873" i="2"/>
  <c r="BT875" i="2"/>
  <c r="BT877" i="2"/>
  <c r="BT879" i="2"/>
  <c r="BT881" i="2"/>
  <c r="BT883" i="2"/>
  <c r="BT885" i="2"/>
  <c r="BT887" i="2"/>
  <c r="BT889" i="2"/>
  <c r="BT891" i="2"/>
  <c r="BT893" i="2"/>
  <c r="BT895" i="2"/>
  <c r="BT897" i="2"/>
  <c r="BT899" i="2"/>
  <c r="BT901" i="2"/>
  <c r="BT903" i="2"/>
  <c r="BT6" i="2"/>
  <c r="BT8" i="2"/>
  <c r="BT10" i="2"/>
  <c r="BT12" i="2"/>
  <c r="BT14" i="2"/>
  <c r="BT16" i="2"/>
  <c r="BT18" i="2"/>
  <c r="BT20" i="2"/>
  <c r="BT22" i="2"/>
  <c r="BT24" i="2"/>
  <c r="BT26" i="2"/>
  <c r="BT28" i="2"/>
  <c r="BT30" i="2"/>
  <c r="BT32" i="2"/>
  <c r="BT34" i="2"/>
  <c r="BT36" i="2"/>
  <c r="BT38" i="2"/>
  <c r="BT40" i="2"/>
  <c r="BT42" i="2"/>
  <c r="BT44" i="2"/>
  <c r="BT46" i="2"/>
  <c r="BT48" i="2"/>
  <c r="BT50" i="2"/>
  <c r="BT52" i="2"/>
  <c r="BT54" i="2"/>
  <c r="BT56" i="2"/>
  <c r="BT58" i="2"/>
  <c r="BT60" i="2"/>
  <c r="BT62" i="2"/>
  <c r="BT64" i="2"/>
  <c r="BT66" i="2"/>
  <c r="BT68" i="2"/>
  <c r="BT70" i="2"/>
  <c r="BT72" i="2"/>
  <c r="BT74" i="2"/>
  <c r="BT76" i="2"/>
  <c r="BT78" i="2"/>
  <c r="BT80" i="2"/>
  <c r="BT82" i="2"/>
  <c r="BT84" i="2"/>
  <c r="BT86" i="2"/>
  <c r="BT88" i="2"/>
  <c r="BT90" i="2"/>
  <c r="BT92" i="2"/>
  <c r="BT94" i="2"/>
  <c r="BT96" i="2"/>
  <c r="BT98" i="2"/>
  <c r="BT100" i="2"/>
  <c r="BT102" i="2"/>
  <c r="BT104" i="2"/>
  <c r="BT106" i="2"/>
  <c r="BT108" i="2"/>
  <c r="BT110" i="2"/>
  <c r="BT112" i="2"/>
  <c r="BT114" i="2"/>
  <c r="BT116" i="2"/>
  <c r="BT118" i="2"/>
  <c r="BT120" i="2"/>
  <c r="BT122" i="2"/>
  <c r="BT124" i="2"/>
  <c r="BT126" i="2"/>
  <c r="BT128" i="2"/>
  <c r="BT130" i="2"/>
  <c r="BT132" i="2"/>
  <c r="BT134" i="2"/>
  <c r="BT136" i="2"/>
  <c r="BT138" i="2"/>
  <c r="BT140" i="2"/>
  <c r="BT142" i="2"/>
  <c r="BT144" i="2"/>
  <c r="BT146" i="2"/>
  <c r="BT148" i="2"/>
  <c r="BT150" i="2"/>
  <c r="BT152" i="2"/>
  <c r="BT154" i="2"/>
  <c r="BT156" i="2"/>
  <c r="BT158" i="2"/>
  <c r="BT160" i="2"/>
  <c r="BT162" i="2"/>
  <c r="BT164" i="2"/>
  <c r="BT166" i="2"/>
  <c r="BT168" i="2"/>
  <c r="BT170" i="2"/>
  <c r="BT172" i="2"/>
  <c r="BT174" i="2"/>
  <c r="BT176" i="2"/>
  <c r="BT178" i="2"/>
  <c r="BT180" i="2"/>
  <c r="BT182" i="2"/>
  <c r="BT184" i="2"/>
  <c r="BT186" i="2"/>
  <c r="BT188" i="2"/>
  <c r="BT190" i="2"/>
  <c r="BT192" i="2"/>
  <c r="BT194" i="2"/>
  <c r="BT196" i="2"/>
  <c r="BT198" i="2"/>
  <c r="BT200" i="2"/>
  <c r="BT202" i="2"/>
  <c r="BT204" i="2"/>
  <c r="BT206" i="2"/>
  <c r="BT208" i="2"/>
  <c r="BT210" i="2"/>
  <c r="BT212" i="2"/>
  <c r="BT214" i="2"/>
  <c r="BT216" i="2"/>
  <c r="BT218" i="2"/>
  <c r="BT220" i="2"/>
  <c r="BT222" i="2"/>
  <c r="BT224" i="2"/>
  <c r="BT226" i="2"/>
  <c r="BT228" i="2"/>
  <c r="BT230" i="2"/>
  <c r="BT232" i="2"/>
  <c r="BT234" i="2"/>
  <c r="BT236" i="2"/>
  <c r="BT238" i="2"/>
  <c r="BT240" i="2"/>
  <c r="BT242" i="2"/>
  <c r="BT244" i="2"/>
  <c r="BT246" i="2"/>
  <c r="BT248" i="2"/>
  <c r="BT250" i="2"/>
  <c r="BT252" i="2"/>
  <c r="BT254" i="2"/>
  <c r="BT256" i="2"/>
  <c r="BT258" i="2"/>
  <c r="BT260" i="2"/>
  <c r="BT262" i="2"/>
  <c r="BT264" i="2"/>
  <c r="BT266" i="2"/>
  <c r="BT268" i="2"/>
  <c r="BT270" i="2"/>
  <c r="BT272" i="2"/>
  <c r="BT274" i="2"/>
  <c r="BT276" i="2"/>
  <c r="BT278" i="2"/>
  <c r="BT280" i="2"/>
  <c r="BT282" i="2"/>
  <c r="BT284" i="2"/>
  <c r="BT286" i="2"/>
  <c r="BT288" i="2"/>
  <c r="BT290" i="2"/>
  <c r="BT292" i="2"/>
  <c r="BT294" i="2"/>
  <c r="BT296" i="2"/>
  <c r="BT298" i="2"/>
  <c r="BT300" i="2"/>
  <c r="BT302" i="2"/>
  <c r="BT304" i="2"/>
  <c r="BT306" i="2"/>
  <c r="BT308" i="2"/>
  <c r="BT310" i="2"/>
  <c r="BT312" i="2"/>
  <c r="BT314" i="2"/>
  <c r="BT316" i="2"/>
  <c r="BT318" i="2"/>
  <c r="BT320" i="2"/>
  <c r="BT322" i="2"/>
  <c r="BT324" i="2"/>
  <c r="BT326" i="2"/>
  <c r="BT328" i="2"/>
  <c r="BT330" i="2"/>
  <c r="BT332" i="2"/>
  <c r="BT334" i="2"/>
  <c r="BT336" i="2"/>
  <c r="BT338" i="2"/>
  <c r="BT340" i="2"/>
  <c r="BT342" i="2"/>
  <c r="BT344" i="2"/>
  <c r="BT553" i="2"/>
  <c r="BT1099" i="2"/>
  <c r="BV1099" i="2" s="1"/>
  <c r="BT1101" i="2"/>
  <c r="BV1101" i="2" s="1"/>
  <c r="BT1109" i="2"/>
  <c r="BV1109" i="2" s="1"/>
  <c r="BT1117" i="2"/>
  <c r="BV1117" i="2" s="1"/>
  <c r="BT1125" i="2"/>
  <c r="BV1125" i="2" s="1"/>
  <c r="BT1133" i="2"/>
  <c r="BV1133" i="2" s="1"/>
  <c r="BT1141" i="2"/>
  <c r="BV1141" i="2" s="1"/>
  <c r="BT1149" i="2"/>
  <c r="BV1149" i="2" s="1"/>
  <c r="BT1157" i="2"/>
  <c r="BV1157" i="2" s="1"/>
  <c r="BT1165" i="2"/>
  <c r="BV1165" i="2" s="1"/>
  <c r="BT1173" i="2"/>
  <c r="BV1173" i="2" s="1"/>
  <c r="BT1181" i="2"/>
  <c r="BV1181" i="2" s="1"/>
  <c r="BT1189" i="2"/>
  <c r="BV1189" i="2" s="1"/>
  <c r="BT1197" i="2"/>
  <c r="BV1197" i="2" s="1"/>
  <c r="BT1205" i="2"/>
  <c r="BV1205" i="2" s="1"/>
  <c r="BT1213" i="2"/>
  <c r="BV1213" i="2" s="1"/>
  <c r="BT1221" i="2"/>
  <c r="BV1221" i="2" s="1"/>
  <c r="BT1229" i="2"/>
  <c r="BV1229" i="2" s="1"/>
  <c r="BT1237" i="2"/>
  <c r="BV1237" i="2" s="1"/>
  <c r="BT1245" i="2"/>
  <c r="BV1245" i="2" s="1"/>
  <c r="BT1253" i="2"/>
  <c r="BV1253" i="2" s="1"/>
  <c r="BT1261" i="2"/>
  <c r="BV1261" i="2" s="1"/>
  <c r="BT1269" i="2"/>
  <c r="BV1269" i="2" s="1"/>
  <c r="BT1277" i="2"/>
  <c r="BV1277" i="2" s="1"/>
  <c r="BT1285" i="2"/>
  <c r="BV1285" i="2" s="1"/>
  <c r="BT1301" i="2"/>
  <c r="BV1301" i="2" s="1"/>
  <c r="BT1309" i="2"/>
  <c r="BV1309" i="2" s="1"/>
  <c r="BT1317" i="2"/>
  <c r="BV1317" i="2" s="1"/>
  <c r="BT1325" i="2"/>
  <c r="BV1325" i="2" s="1"/>
  <c r="BT1333" i="2"/>
  <c r="BV1333" i="2" s="1"/>
  <c r="BT1341" i="2"/>
  <c r="BV1341" i="2" s="1"/>
  <c r="BT1349" i="2"/>
  <c r="BV1349" i="2" s="1"/>
  <c r="BT1365" i="2"/>
  <c r="BV1365" i="2" s="1"/>
  <c r="BT1373" i="2"/>
  <c r="BV1373" i="2" s="1"/>
  <c r="BT1381" i="2"/>
  <c r="BV1381" i="2" s="1"/>
  <c r="BT1389" i="2"/>
  <c r="BV1389" i="2" s="1"/>
  <c r="BT1397" i="2"/>
  <c r="BV1397" i="2" s="1"/>
  <c r="BT1405" i="2"/>
  <c r="BV1405" i="2" s="1"/>
  <c r="BT1413" i="2"/>
  <c r="BV1413" i="2" s="1"/>
  <c r="BT1429" i="2"/>
  <c r="BV1429" i="2" s="1"/>
  <c r="BT1437" i="2"/>
  <c r="BV1437" i="2" s="1"/>
  <c r="BT1445" i="2"/>
  <c r="BV1445" i="2" s="1"/>
  <c r="BT1453" i="2"/>
  <c r="BV1453" i="2" s="1"/>
  <c r="BT1461" i="2"/>
  <c r="BV1461" i="2" s="1"/>
  <c r="BT1469" i="2"/>
  <c r="BV1469" i="2" s="1"/>
  <c r="BT1477" i="2"/>
  <c r="BV1477" i="2" s="1"/>
  <c r="BT1493" i="2"/>
  <c r="BV1493" i="2" s="1"/>
  <c r="BT1501" i="2"/>
  <c r="BV1501" i="2" s="1"/>
  <c r="BT1421" i="2"/>
  <c r="BV1421" i="2" s="1"/>
  <c r="BT905" i="2"/>
  <c r="BT907" i="2"/>
  <c r="BT909" i="2"/>
  <c r="BT911" i="2"/>
  <c r="BT913" i="2"/>
  <c r="BT915" i="2"/>
  <c r="BT917" i="2"/>
  <c r="BT919" i="2"/>
  <c r="BT921" i="2"/>
  <c r="BT923" i="2"/>
  <c r="BT925" i="2"/>
  <c r="BT927" i="2"/>
  <c r="BT929" i="2"/>
  <c r="BT931" i="2"/>
  <c r="BT933" i="2"/>
  <c r="BT935" i="2"/>
  <c r="BT937" i="2"/>
  <c r="BT941" i="2"/>
  <c r="BT943" i="2"/>
  <c r="BT945" i="2"/>
  <c r="BT947" i="2"/>
  <c r="BT949" i="2"/>
  <c r="BT951" i="2"/>
  <c r="BT953" i="2"/>
  <c r="BT955" i="2"/>
  <c r="BT957" i="2"/>
  <c r="BT959" i="2"/>
  <c r="BT961" i="2"/>
  <c r="BT963" i="2"/>
  <c r="BT965" i="2"/>
  <c r="BT967" i="2"/>
  <c r="BT969" i="2"/>
  <c r="BT971" i="2"/>
  <c r="BT973" i="2"/>
  <c r="BT975" i="2"/>
  <c r="BT977" i="2"/>
  <c r="BT979" i="2"/>
  <c r="BT981" i="2"/>
  <c r="BT983" i="2"/>
  <c r="BT985" i="2"/>
  <c r="BT987" i="2"/>
  <c r="BT989" i="2"/>
  <c r="BT991" i="2"/>
  <c r="BT993" i="2"/>
  <c r="BT995" i="2"/>
  <c r="BT997" i="2"/>
  <c r="BT999" i="2"/>
  <c r="BT1001" i="2"/>
  <c r="BT1003" i="2"/>
  <c r="BT1005" i="2"/>
  <c r="BT1007" i="2"/>
  <c r="BT1009" i="2"/>
  <c r="BT1011" i="2"/>
  <c r="BT1013" i="2"/>
  <c r="BT1015" i="2"/>
  <c r="BT1017" i="2"/>
  <c r="BT1019" i="2"/>
  <c r="BT1021" i="2"/>
  <c r="BT1023" i="2"/>
  <c r="BT1025" i="2"/>
  <c r="BT1027" i="2"/>
  <c r="BT1029" i="2"/>
  <c r="BT1031" i="2"/>
  <c r="BT1033" i="2"/>
  <c r="BT1035" i="2"/>
  <c r="BT1037" i="2"/>
  <c r="BT1039" i="2"/>
  <c r="BT1041" i="2"/>
  <c r="BT1043" i="2"/>
  <c r="BT1045" i="2"/>
  <c r="BT1047" i="2"/>
  <c r="BT1049" i="2"/>
  <c r="BT1051" i="2"/>
  <c r="BT1053" i="2"/>
  <c r="BT1055" i="2"/>
  <c r="BT1057" i="2"/>
  <c r="BT1059" i="2"/>
  <c r="BT1061" i="2"/>
  <c r="BT1063" i="2"/>
  <c r="BT1065" i="2"/>
  <c r="BT1067" i="2"/>
  <c r="BT1069" i="2"/>
  <c r="BT1071" i="2"/>
  <c r="BT1073" i="2"/>
  <c r="BT1075" i="2"/>
  <c r="BT1077" i="2"/>
  <c r="BT1079" i="2"/>
  <c r="BT1081" i="2"/>
  <c r="BT1083" i="2"/>
  <c r="BT1085" i="2"/>
  <c r="BT1087" i="2"/>
  <c r="BT1089" i="2"/>
  <c r="BT1091" i="2"/>
  <c r="BT1093" i="2"/>
  <c r="BT1095" i="2"/>
  <c r="BT1102" i="2"/>
  <c r="BV1102" i="2" s="1"/>
  <c r="BT1110" i="2"/>
  <c r="BV1110" i="2" s="1"/>
  <c r="BT1118" i="2"/>
  <c r="BV1118" i="2" s="1"/>
  <c r="BT1126" i="2"/>
  <c r="BV1126" i="2" s="1"/>
  <c r="BT1134" i="2"/>
  <c r="BV1134" i="2" s="1"/>
  <c r="BT1142" i="2"/>
  <c r="BV1142" i="2" s="1"/>
  <c r="BT1150" i="2"/>
  <c r="BV1150" i="2" s="1"/>
  <c r="BT1158" i="2"/>
  <c r="BV1158" i="2" s="1"/>
  <c r="BT1166" i="2"/>
  <c r="BV1166" i="2" s="1"/>
  <c r="BT1174" i="2"/>
  <c r="BV1174" i="2" s="1"/>
  <c r="BT1182" i="2"/>
  <c r="BV1182" i="2" s="1"/>
  <c r="BT1190" i="2"/>
  <c r="BV1190" i="2" s="1"/>
  <c r="BT1198" i="2"/>
  <c r="BV1198" i="2" s="1"/>
  <c r="BT1206" i="2"/>
  <c r="BV1206" i="2" s="1"/>
  <c r="BT1214" i="2"/>
  <c r="BV1214" i="2" s="1"/>
  <c r="BT1222" i="2"/>
  <c r="BV1222" i="2" s="1"/>
  <c r="BT1230" i="2"/>
  <c r="BV1230" i="2" s="1"/>
  <c r="BT1238" i="2"/>
  <c r="BV1238" i="2" s="1"/>
  <c r="BT1246" i="2"/>
  <c r="BV1246" i="2" s="1"/>
  <c r="BT1254" i="2"/>
  <c r="BV1254" i="2" s="1"/>
  <c r="BT1262" i="2"/>
  <c r="BV1262" i="2" s="1"/>
  <c r="BT1270" i="2"/>
  <c r="BV1270" i="2" s="1"/>
  <c r="BT1278" i="2"/>
  <c r="BV1278" i="2" s="1"/>
  <c r="BT1286" i="2"/>
  <c r="BV1286" i="2" s="1"/>
  <c r="BT1294" i="2"/>
  <c r="BV1294" i="2" s="1"/>
  <c r="BT1302" i="2"/>
  <c r="BV1302" i="2" s="1"/>
  <c r="BT1310" i="2"/>
  <c r="BV1310" i="2" s="1"/>
  <c r="BT1318" i="2"/>
  <c r="BV1318" i="2" s="1"/>
  <c r="BT1326" i="2"/>
  <c r="BV1326" i="2" s="1"/>
  <c r="BT1334" i="2"/>
  <c r="BV1334" i="2" s="1"/>
  <c r="BT1342" i="2"/>
  <c r="BV1342" i="2" s="1"/>
  <c r="BT1350" i="2"/>
  <c r="BV1350" i="2" s="1"/>
  <c r="BT1358" i="2"/>
  <c r="BV1358" i="2" s="1"/>
  <c r="BT1366" i="2"/>
  <c r="BV1366" i="2" s="1"/>
  <c r="BT1374" i="2"/>
  <c r="BV1374" i="2" s="1"/>
  <c r="BT1382" i="2"/>
  <c r="BV1382" i="2" s="1"/>
  <c r="BT1390" i="2"/>
  <c r="BV1390" i="2" s="1"/>
  <c r="BT1398" i="2"/>
  <c r="BV1398" i="2" s="1"/>
  <c r="BT1098" i="2"/>
  <c r="BV1098" i="2" s="1"/>
  <c r="BT1100" i="2"/>
  <c r="BV1100" i="2" s="1"/>
  <c r="BT1105" i="2"/>
  <c r="BV1105" i="2" s="1"/>
  <c r="BT1113" i="2"/>
  <c r="BV1113" i="2" s="1"/>
  <c r="BT1121" i="2"/>
  <c r="BV1121" i="2" s="1"/>
  <c r="BT1129" i="2"/>
  <c r="BV1129" i="2" s="1"/>
  <c r="BT1137" i="2"/>
  <c r="BV1137" i="2" s="1"/>
  <c r="BT1145" i="2"/>
  <c r="BV1145" i="2" s="1"/>
  <c r="BT1153" i="2"/>
  <c r="BV1153" i="2" s="1"/>
  <c r="BT1161" i="2"/>
  <c r="BV1161" i="2" s="1"/>
  <c r="BT1169" i="2"/>
  <c r="BV1169" i="2" s="1"/>
  <c r="BT1177" i="2"/>
  <c r="BV1177" i="2" s="1"/>
  <c r="BT1185" i="2"/>
  <c r="BV1185" i="2" s="1"/>
  <c r="BT1193" i="2"/>
  <c r="BV1193" i="2" s="1"/>
  <c r="BT1201" i="2"/>
  <c r="BV1201" i="2" s="1"/>
  <c r="BT1209" i="2"/>
  <c r="BV1209" i="2" s="1"/>
  <c r="BT1217" i="2"/>
  <c r="BV1217" i="2" s="1"/>
  <c r="BT1225" i="2"/>
  <c r="BV1225" i="2" s="1"/>
  <c r="BT1233" i="2"/>
  <c r="BV1233" i="2" s="1"/>
  <c r="BT1241" i="2"/>
  <c r="BV1241" i="2" s="1"/>
  <c r="BT1249" i="2"/>
  <c r="BV1249" i="2" s="1"/>
  <c r="BT1257" i="2"/>
  <c r="BV1257" i="2" s="1"/>
  <c r="BT1265" i="2"/>
  <c r="BV1265" i="2" s="1"/>
  <c r="BT1273" i="2"/>
  <c r="BV1273" i="2" s="1"/>
  <c r="BT1281" i="2"/>
  <c r="BV1281" i="2" s="1"/>
  <c r="BT1289" i="2"/>
  <c r="BV1289" i="2" s="1"/>
  <c r="BT1297" i="2"/>
  <c r="BV1297" i="2" s="1"/>
  <c r="BT1305" i="2"/>
  <c r="BV1305" i="2" s="1"/>
  <c r="BT1313" i="2"/>
  <c r="BV1313" i="2" s="1"/>
  <c r="BT1329" i="2"/>
  <c r="BV1329" i="2" s="1"/>
  <c r="BT1337" i="2"/>
  <c r="BV1337" i="2" s="1"/>
  <c r="BT1345" i="2"/>
  <c r="BV1345" i="2" s="1"/>
  <c r="BT1353" i="2"/>
  <c r="BV1353" i="2" s="1"/>
  <c r="BT1361" i="2"/>
  <c r="BV1361" i="2" s="1"/>
  <c r="BT1369" i="2"/>
  <c r="BV1369" i="2" s="1"/>
  <c r="BT1377" i="2"/>
  <c r="BV1377" i="2" s="1"/>
  <c r="BT1393" i="2"/>
  <c r="BV1393" i="2" s="1"/>
  <c r="BT1401" i="2"/>
  <c r="BV1401" i="2" s="1"/>
  <c r="BT1409" i="2"/>
  <c r="BV1409" i="2" s="1"/>
  <c r="BT1417" i="2"/>
  <c r="BV1417" i="2" s="1"/>
  <c r="BT1385" i="2"/>
  <c r="BV1385" i="2" s="1"/>
  <c r="BT939" i="2"/>
  <c r="BT1108" i="2"/>
  <c r="BV1108" i="2" s="1"/>
  <c r="BT1116" i="2"/>
  <c r="BV1116" i="2" s="1"/>
  <c r="BT1132" i="2"/>
  <c r="BV1132" i="2" s="1"/>
  <c r="BT1140" i="2"/>
  <c r="BV1140" i="2" s="1"/>
  <c r="BT1148" i="2"/>
  <c r="BV1148" i="2" s="1"/>
  <c r="BT1164" i="2"/>
  <c r="BV1164" i="2" s="1"/>
  <c r="BT1172" i="2"/>
  <c r="BV1172" i="2" s="1"/>
  <c r="BT1180" i="2"/>
  <c r="BV1180" i="2" s="1"/>
  <c r="BT1196" i="2"/>
  <c r="BV1196" i="2" s="1"/>
  <c r="BT1204" i="2"/>
  <c r="BV1204" i="2" s="1"/>
  <c r="BT1212" i="2"/>
  <c r="BV1212" i="2" s="1"/>
  <c r="BT1228" i="2"/>
  <c r="BV1228" i="2" s="1"/>
  <c r="BT1236" i="2"/>
  <c r="BV1236" i="2" s="1"/>
  <c r="BT1244" i="2"/>
  <c r="BV1244" i="2" s="1"/>
  <c r="BT1260" i="2"/>
  <c r="BV1260" i="2" s="1"/>
  <c r="BT1268" i="2"/>
  <c r="BV1268" i="2" s="1"/>
  <c r="BT1276" i="2"/>
  <c r="BV1276" i="2" s="1"/>
  <c r="BT1292" i="2"/>
  <c r="BV1292" i="2" s="1"/>
  <c r="BT1300" i="2"/>
  <c r="BV1300" i="2" s="1"/>
  <c r="BT1308" i="2"/>
  <c r="BV1308" i="2" s="1"/>
  <c r="BT1316" i="2"/>
  <c r="BV1316" i="2" s="1"/>
  <c r="BT1324" i="2"/>
  <c r="BV1324" i="2" s="1"/>
  <c r="BT1332" i="2"/>
  <c r="BV1332" i="2" s="1"/>
  <c r="BT1340" i="2"/>
  <c r="BV1340" i="2" s="1"/>
  <c r="BT1356" i="2"/>
  <c r="BV1356" i="2" s="1"/>
  <c r="BT1364" i="2"/>
  <c r="BV1364" i="2" s="1"/>
  <c r="BT1372" i="2"/>
  <c r="BV1372" i="2" s="1"/>
  <c r="BT1380" i="2"/>
  <c r="BV1380" i="2" s="1"/>
  <c r="BT1388" i="2"/>
  <c r="BV1388" i="2" s="1"/>
  <c r="BT1396" i="2"/>
  <c r="BV1396" i="2" s="1"/>
  <c r="BT1404" i="2"/>
  <c r="BV1404" i="2" s="1"/>
  <c r="BT1420" i="2"/>
  <c r="BV1420" i="2" s="1"/>
  <c r="BT1220" i="2"/>
  <c r="BV1220" i="2" s="1"/>
  <c r="BT1096" i="2"/>
  <c r="BV1096" i="2" s="1"/>
  <c r="BT1103" i="2"/>
  <c r="BV1103" i="2" s="1"/>
  <c r="BT1111" i="2"/>
  <c r="BV1111" i="2" s="1"/>
  <c r="BT1119" i="2"/>
  <c r="BV1119" i="2" s="1"/>
  <c r="BT1127" i="2"/>
  <c r="BV1127" i="2" s="1"/>
  <c r="BT1135" i="2"/>
  <c r="BV1135" i="2" s="1"/>
  <c r="BT1143" i="2"/>
  <c r="BV1143" i="2" s="1"/>
  <c r="BT1151" i="2"/>
  <c r="BV1151" i="2" s="1"/>
  <c r="BT1159" i="2"/>
  <c r="BV1159" i="2" s="1"/>
  <c r="BT1167" i="2"/>
  <c r="BV1167" i="2" s="1"/>
  <c r="BT1175" i="2"/>
  <c r="BV1175" i="2" s="1"/>
  <c r="BT1183" i="2"/>
  <c r="BV1183" i="2" s="1"/>
  <c r="BT1191" i="2"/>
  <c r="BV1191" i="2" s="1"/>
  <c r="BT1199" i="2"/>
  <c r="BV1199" i="2" s="1"/>
  <c r="BT1207" i="2"/>
  <c r="BV1207" i="2" s="1"/>
  <c r="BT1215" i="2"/>
  <c r="BV1215" i="2" s="1"/>
  <c r="BT1223" i="2"/>
  <c r="BV1223" i="2" s="1"/>
  <c r="BT1231" i="2"/>
  <c r="BV1231" i="2" s="1"/>
  <c r="BT1239" i="2"/>
  <c r="BV1239" i="2" s="1"/>
  <c r="BT1247" i="2"/>
  <c r="BV1247" i="2" s="1"/>
  <c r="BT1255" i="2"/>
  <c r="BV1255" i="2" s="1"/>
  <c r="BT1263" i="2"/>
  <c r="BV1263" i="2" s="1"/>
  <c r="BT1271" i="2"/>
  <c r="BV1271" i="2" s="1"/>
  <c r="BT1279" i="2"/>
  <c r="BV1279" i="2" s="1"/>
  <c r="BT1287" i="2"/>
  <c r="BV1287" i="2" s="1"/>
  <c r="BT1295" i="2"/>
  <c r="BV1295" i="2" s="1"/>
  <c r="BT1311" i="2"/>
  <c r="BV1311" i="2" s="1"/>
  <c r="BT1319" i="2"/>
  <c r="BV1319" i="2" s="1"/>
  <c r="BT1327" i="2"/>
  <c r="BV1327" i="2" s="1"/>
  <c r="BT1335" i="2"/>
  <c r="BV1335" i="2" s="1"/>
  <c r="BT1343" i="2"/>
  <c r="BV1343" i="2" s="1"/>
  <c r="BT1351" i="2"/>
  <c r="BV1351" i="2" s="1"/>
  <c r="BT1359" i="2"/>
  <c r="BV1359" i="2" s="1"/>
  <c r="BT1375" i="2"/>
  <c r="BV1375" i="2" s="1"/>
  <c r="BT1383" i="2"/>
  <c r="BV1383" i="2" s="1"/>
  <c r="BT1391" i="2"/>
  <c r="BV1391" i="2" s="1"/>
  <c r="BT1399" i="2"/>
  <c r="BV1399" i="2" s="1"/>
  <c r="BT1407" i="2"/>
  <c r="BV1407" i="2" s="1"/>
  <c r="BT1415" i="2"/>
  <c r="BV1415" i="2" s="1"/>
  <c r="BT1367" i="2"/>
  <c r="BV1367" i="2" s="1"/>
  <c r="BT1293" i="2"/>
  <c r="BV1293" i="2" s="1"/>
  <c r="BT1124" i="2"/>
  <c r="BV1124" i="2" s="1"/>
  <c r="BW346" i="2"/>
  <c r="BT348" i="2"/>
  <c r="BT350" i="2"/>
  <c r="BT352" i="2"/>
  <c r="BT354" i="2"/>
  <c r="BT356" i="2"/>
  <c r="BT358" i="2"/>
  <c r="BT360" i="2"/>
  <c r="BT362" i="2"/>
  <c r="BT364" i="2"/>
  <c r="BT366" i="2"/>
  <c r="BT368" i="2"/>
  <c r="BT370" i="2"/>
  <c r="BT372" i="2"/>
  <c r="BT374" i="2"/>
  <c r="BT376" i="2"/>
  <c r="BT378" i="2"/>
  <c r="BT380" i="2"/>
  <c r="BT382" i="2"/>
  <c r="BT384" i="2"/>
  <c r="BT386" i="2"/>
  <c r="BT388" i="2"/>
  <c r="BT390" i="2"/>
  <c r="BT392" i="2"/>
  <c r="BT394" i="2"/>
  <c r="BT396" i="2"/>
  <c r="BT398" i="2"/>
  <c r="BT400" i="2"/>
  <c r="BT402" i="2"/>
  <c r="BT404" i="2"/>
  <c r="BT406" i="2"/>
  <c r="BT408" i="2"/>
  <c r="BT410" i="2"/>
  <c r="BT412" i="2"/>
  <c r="BT414" i="2"/>
  <c r="BT416" i="2"/>
  <c r="BT418" i="2"/>
  <c r="BT420" i="2"/>
  <c r="BT422" i="2"/>
  <c r="BT424" i="2"/>
  <c r="BT426" i="2"/>
  <c r="BT428" i="2"/>
  <c r="BT430" i="2"/>
  <c r="BT432" i="2"/>
  <c r="BT434" i="2"/>
  <c r="BT436" i="2"/>
  <c r="BT438" i="2"/>
  <c r="BT440" i="2"/>
  <c r="BT442" i="2"/>
  <c r="BT444" i="2"/>
  <c r="BT446" i="2"/>
  <c r="BT448" i="2"/>
  <c r="BT450" i="2"/>
  <c r="BT452" i="2"/>
  <c r="BT454" i="2"/>
  <c r="BT456" i="2"/>
  <c r="BT458" i="2"/>
  <c r="BT460" i="2"/>
  <c r="BT462" i="2"/>
  <c r="BT464" i="2"/>
  <c r="BT466" i="2"/>
  <c r="BT468" i="2"/>
  <c r="BT470" i="2"/>
  <c r="BT472" i="2"/>
  <c r="BT474" i="2"/>
  <c r="BT476" i="2"/>
  <c r="BT478" i="2"/>
  <c r="BT480" i="2"/>
  <c r="BT482" i="2"/>
  <c r="BT484" i="2"/>
  <c r="BT486" i="2"/>
  <c r="BT488" i="2"/>
  <c r="BT490" i="2"/>
  <c r="BT492" i="2"/>
  <c r="BT494" i="2"/>
  <c r="BT496" i="2"/>
  <c r="BT498" i="2"/>
  <c r="BT500" i="2"/>
  <c r="BT502" i="2"/>
  <c r="BT504" i="2"/>
  <c r="BT506" i="2"/>
  <c r="BT508" i="2"/>
  <c r="BT510" i="2"/>
  <c r="BT512" i="2"/>
  <c r="BT514" i="2"/>
  <c r="BT516" i="2"/>
  <c r="BT518" i="2"/>
  <c r="BT520" i="2"/>
  <c r="BT522" i="2"/>
  <c r="BT524" i="2"/>
  <c r="BT526" i="2"/>
  <c r="BT528" i="2"/>
  <c r="BT530" i="2"/>
  <c r="BT532" i="2"/>
  <c r="BT534" i="2"/>
  <c r="BT536" i="2"/>
  <c r="BT538" i="2"/>
  <c r="BT540" i="2"/>
  <c r="BT542" i="2"/>
  <c r="BT544" i="2"/>
  <c r="BT546" i="2"/>
  <c r="BT548" i="2"/>
  <c r="BT550" i="2"/>
  <c r="BT552" i="2"/>
  <c r="BT554" i="2"/>
  <c r="BT556" i="2"/>
  <c r="BT558" i="2"/>
  <c r="BT560" i="2"/>
  <c r="BT562" i="2"/>
  <c r="BT564" i="2"/>
  <c r="BT566" i="2"/>
  <c r="BT568" i="2"/>
  <c r="BT570" i="2"/>
  <c r="BT572" i="2"/>
  <c r="BT574" i="2"/>
  <c r="BT576" i="2"/>
  <c r="BT578" i="2"/>
  <c r="BT580" i="2"/>
  <c r="BT582" i="2"/>
  <c r="BT584" i="2"/>
  <c r="BT586" i="2"/>
  <c r="BT588" i="2"/>
  <c r="BT590" i="2"/>
  <c r="BT592" i="2"/>
  <c r="BT594" i="2"/>
  <c r="BT596" i="2"/>
  <c r="BT598" i="2"/>
  <c r="BW600" i="2"/>
  <c r="BT602" i="2"/>
  <c r="BT604" i="2"/>
  <c r="BT606" i="2"/>
  <c r="BT608" i="2"/>
  <c r="BT610" i="2"/>
  <c r="BT612" i="2"/>
  <c r="BT614" i="2"/>
  <c r="BT616" i="2"/>
  <c r="BT618" i="2"/>
  <c r="BT620" i="2"/>
  <c r="BT622" i="2"/>
  <c r="BT624" i="2"/>
  <c r="BT626" i="2"/>
  <c r="BT628" i="2"/>
  <c r="BT630" i="2"/>
  <c r="BT632" i="2"/>
  <c r="BT634" i="2"/>
  <c r="BT636" i="2"/>
  <c r="BT638" i="2"/>
  <c r="BT640" i="2"/>
  <c r="BT644" i="2"/>
  <c r="BT646" i="2"/>
  <c r="BT648" i="2"/>
  <c r="BT650" i="2"/>
  <c r="BT652" i="2"/>
  <c r="BT654" i="2"/>
  <c r="BT656" i="2"/>
  <c r="BT658" i="2"/>
  <c r="BT660" i="2"/>
  <c r="BT662" i="2"/>
  <c r="BT664" i="2"/>
  <c r="BT666" i="2"/>
  <c r="BT668" i="2"/>
  <c r="BT670" i="2"/>
  <c r="BT672" i="2"/>
  <c r="BT674" i="2"/>
  <c r="BT676" i="2"/>
  <c r="BT678" i="2"/>
  <c r="BT680" i="2"/>
  <c r="BT682" i="2"/>
  <c r="BW684" i="2"/>
  <c r="BT686" i="2"/>
  <c r="BT688" i="2"/>
  <c r="BT690" i="2"/>
  <c r="BT692" i="2"/>
  <c r="BT694" i="2"/>
  <c r="BT696" i="2"/>
  <c r="BT698" i="2"/>
  <c r="BT700" i="2"/>
  <c r="BT702" i="2"/>
  <c r="BT704" i="2"/>
  <c r="BT706" i="2"/>
  <c r="BT708" i="2"/>
  <c r="BT710" i="2"/>
  <c r="BT712" i="2"/>
  <c r="BT714" i="2"/>
  <c r="BW716" i="2"/>
  <c r="BT718" i="2"/>
  <c r="BT720" i="2"/>
  <c r="BT722" i="2"/>
  <c r="BT724" i="2"/>
  <c r="BT726" i="2"/>
  <c r="BT728" i="2"/>
  <c r="BT730" i="2"/>
  <c r="BT732" i="2"/>
  <c r="BT734" i="2"/>
  <c r="BT736" i="2"/>
  <c r="BT738" i="2"/>
  <c r="BT740" i="2"/>
  <c r="BT742" i="2"/>
  <c r="BT744" i="2"/>
  <c r="BT746" i="2"/>
  <c r="BW748" i="2"/>
  <c r="BT750" i="2"/>
  <c r="BT752" i="2"/>
  <c r="BT754" i="2"/>
  <c r="BT756" i="2"/>
  <c r="BT758" i="2"/>
  <c r="BT760" i="2"/>
  <c r="BT762" i="2"/>
  <c r="BT764" i="2"/>
  <c r="BT766" i="2"/>
  <c r="BT768" i="2"/>
  <c r="BT770" i="2"/>
  <c r="BT772" i="2"/>
  <c r="BT774" i="2"/>
  <c r="BT776" i="2"/>
  <c r="BT778" i="2"/>
  <c r="BW780" i="2"/>
  <c r="BT782" i="2"/>
  <c r="BT784" i="2"/>
  <c r="BT786" i="2"/>
  <c r="BT788" i="2"/>
  <c r="BT790" i="2"/>
  <c r="BT792" i="2"/>
  <c r="BT794" i="2"/>
  <c r="BT796" i="2"/>
  <c r="BT798" i="2"/>
  <c r="BT800" i="2"/>
  <c r="BT802" i="2"/>
  <c r="BT804" i="2"/>
  <c r="BT806" i="2"/>
  <c r="BT808" i="2"/>
  <c r="BT810" i="2"/>
  <c r="BT812" i="2"/>
  <c r="BT814" i="2"/>
  <c r="BT816" i="2"/>
  <c r="BT818" i="2"/>
  <c r="BT820" i="2"/>
  <c r="BT822" i="2"/>
  <c r="BT824" i="2"/>
  <c r="BT826" i="2"/>
  <c r="BT828" i="2"/>
  <c r="BT830" i="2"/>
  <c r="BT832" i="2"/>
  <c r="BW834" i="2"/>
  <c r="BT836" i="2"/>
  <c r="BT838" i="2"/>
  <c r="BT840" i="2"/>
  <c r="BT842" i="2"/>
  <c r="BT844" i="2"/>
  <c r="BT846" i="2"/>
  <c r="BT848" i="2"/>
  <c r="BT850" i="2"/>
  <c r="BW852" i="2"/>
  <c r="BT854" i="2"/>
  <c r="BT856" i="2"/>
  <c r="BT858" i="2"/>
  <c r="BT860" i="2"/>
  <c r="BT862" i="2"/>
  <c r="BT864" i="2"/>
  <c r="BT866" i="2"/>
  <c r="BT868" i="2"/>
  <c r="BT870" i="2"/>
  <c r="BT872" i="2"/>
  <c r="BT874" i="2"/>
  <c r="BT876" i="2"/>
  <c r="BT878" i="2"/>
  <c r="BT880" i="2"/>
  <c r="BT882" i="2"/>
  <c r="BT884" i="2"/>
  <c r="BT886" i="2"/>
  <c r="BT888" i="2"/>
  <c r="BT890" i="2"/>
  <c r="BT892" i="2"/>
  <c r="BT894" i="2"/>
  <c r="BT896" i="2"/>
  <c r="BW898" i="2"/>
  <c r="BT900" i="2"/>
  <c r="BT902" i="2"/>
  <c r="BT904" i="2"/>
  <c r="BT906" i="2"/>
  <c r="BT908" i="2"/>
  <c r="BT910" i="2"/>
  <c r="BT912" i="2"/>
  <c r="BT914" i="2"/>
  <c r="BW916" i="2"/>
  <c r="BT918" i="2"/>
  <c r="BT920" i="2"/>
  <c r="BT922" i="2"/>
  <c r="BT924" i="2"/>
  <c r="BT926" i="2"/>
  <c r="BT928" i="2"/>
  <c r="BT930" i="2"/>
  <c r="BT932" i="2"/>
  <c r="BT934" i="2"/>
  <c r="BT936" i="2"/>
  <c r="BT938" i="2"/>
  <c r="BT940" i="2"/>
  <c r="BT942" i="2"/>
  <c r="BT944" i="2"/>
  <c r="BT946" i="2"/>
  <c r="BT948" i="2"/>
  <c r="BT950" i="2"/>
  <c r="BT952" i="2"/>
  <c r="BT954" i="2"/>
  <c r="BW956" i="2"/>
  <c r="BT958" i="2"/>
  <c r="BT960" i="2"/>
  <c r="BT962" i="2"/>
  <c r="BT964" i="2"/>
  <c r="BT966" i="2"/>
  <c r="BT968" i="2"/>
  <c r="BT970" i="2"/>
  <c r="BW972" i="2"/>
  <c r="BT974" i="2"/>
  <c r="BT976" i="2"/>
  <c r="BT978" i="2"/>
  <c r="BT980" i="2"/>
  <c r="BT982" i="2"/>
  <c r="BT984" i="2"/>
  <c r="BT986" i="2"/>
  <c r="BW988" i="2"/>
  <c r="BT990" i="2"/>
  <c r="BT992" i="2"/>
  <c r="BT994" i="2"/>
  <c r="BT996" i="2"/>
  <c r="BT998" i="2"/>
  <c r="BT1000" i="2"/>
  <c r="BT1002" i="2"/>
  <c r="BV1002" i="2" s="1"/>
  <c r="BW1002" i="2" s="1"/>
  <c r="BW1004" i="2"/>
  <c r="BT1006" i="2"/>
  <c r="BT1008" i="2"/>
  <c r="BT1010" i="2"/>
  <c r="BT1012" i="2"/>
  <c r="BT1014" i="2"/>
  <c r="BT1016" i="2"/>
  <c r="BT1018" i="2"/>
  <c r="BT1022" i="2"/>
  <c r="BT1024" i="2"/>
  <c r="BT1026" i="2"/>
  <c r="BT1028" i="2"/>
  <c r="BT1030" i="2"/>
  <c r="BT1032" i="2"/>
  <c r="BT1034" i="2"/>
  <c r="BW1036" i="2"/>
  <c r="BT1038" i="2"/>
  <c r="BT1040" i="2"/>
  <c r="BT1042" i="2"/>
  <c r="BT1044" i="2"/>
  <c r="BT1046" i="2"/>
  <c r="BT1048" i="2"/>
  <c r="BW1050" i="2"/>
  <c r="BT1052" i="2"/>
  <c r="BT1054" i="2"/>
  <c r="BT1056" i="2"/>
  <c r="BT1058" i="2"/>
  <c r="BW1060" i="2"/>
  <c r="BT1062" i="2"/>
  <c r="BT1064" i="2"/>
  <c r="BT1066" i="2"/>
  <c r="BT1068" i="2"/>
  <c r="BT1070" i="2"/>
  <c r="BW1072" i="2"/>
  <c r="BT1074" i="2"/>
  <c r="BT1076" i="2"/>
  <c r="BT1078" i="2"/>
  <c r="BT1080" i="2"/>
  <c r="BW1082" i="2"/>
  <c r="BT1084" i="2"/>
  <c r="BT1086" i="2"/>
  <c r="BT1088" i="2"/>
  <c r="BT1090" i="2"/>
  <c r="BW1092" i="2"/>
  <c r="BT1094" i="2"/>
  <c r="BT1106" i="2"/>
  <c r="BV1106" i="2" s="1"/>
  <c r="BT1122" i="2"/>
  <c r="BV1122" i="2" s="1"/>
  <c r="BT1130" i="2"/>
  <c r="BV1130" i="2" s="1"/>
  <c r="BT1138" i="2"/>
  <c r="BV1138" i="2" s="1"/>
  <c r="BT1154" i="2"/>
  <c r="BV1154" i="2" s="1"/>
  <c r="BT1162" i="2"/>
  <c r="BV1162" i="2" s="1"/>
  <c r="BT1170" i="2"/>
  <c r="BV1170" i="2" s="1"/>
  <c r="BT1186" i="2"/>
  <c r="BV1186" i="2" s="1"/>
  <c r="BT1194" i="2"/>
  <c r="BV1194" i="2" s="1"/>
  <c r="BT1202" i="2"/>
  <c r="BV1202" i="2" s="1"/>
  <c r="BT1218" i="2"/>
  <c r="BV1218" i="2" s="1"/>
  <c r="BT1226" i="2"/>
  <c r="BV1226" i="2" s="1"/>
  <c r="BT1234" i="2"/>
  <c r="BV1234" i="2" s="1"/>
  <c r="BT1250" i="2"/>
  <c r="BV1250" i="2" s="1"/>
  <c r="BT1258" i="2"/>
  <c r="BV1258" i="2" s="1"/>
  <c r="BT1266" i="2"/>
  <c r="BV1266" i="2" s="1"/>
  <c r="BT1282" i="2"/>
  <c r="BV1282" i="2" s="1"/>
  <c r="BT1290" i="2"/>
  <c r="BV1290" i="2" s="1"/>
  <c r="BT1298" i="2"/>
  <c r="BV1298" i="2" s="1"/>
  <c r="BT1306" i="2"/>
  <c r="BV1306" i="2" s="1"/>
  <c r="BT1314" i="2"/>
  <c r="BV1314" i="2" s="1"/>
  <c r="BT1322" i="2"/>
  <c r="BV1322" i="2" s="1"/>
  <c r="BT1338" i="2"/>
  <c r="BV1338" i="2" s="1"/>
  <c r="BT1346" i="2"/>
  <c r="BV1346" i="2" s="1"/>
  <c r="BT1354" i="2"/>
  <c r="BV1354" i="2" s="1"/>
  <c r="BT1362" i="2"/>
  <c r="BV1362" i="2" s="1"/>
  <c r="BT1370" i="2"/>
  <c r="BV1370" i="2" s="1"/>
  <c r="BT1378" i="2"/>
  <c r="BV1378" i="2" s="1"/>
  <c r="BT1386" i="2"/>
  <c r="BV1386" i="2" s="1"/>
  <c r="BT1402" i="2"/>
  <c r="BV1402" i="2" s="1"/>
  <c r="BT1410" i="2"/>
  <c r="BV1410" i="2" s="1"/>
  <c r="BT1418" i="2"/>
  <c r="BV1418" i="2" s="1"/>
  <c r="BT1426" i="2"/>
  <c r="BV1426" i="2" s="1"/>
  <c r="BT1434" i="2"/>
  <c r="BV1434" i="2" s="1"/>
  <c r="BT1442" i="2"/>
  <c r="BV1442" i="2" s="1"/>
  <c r="BT1450" i="2"/>
  <c r="BV1450" i="2" s="1"/>
  <c r="BT1466" i="2"/>
  <c r="BV1466" i="2" s="1"/>
  <c r="BT1474" i="2"/>
  <c r="BV1474" i="2" s="1"/>
  <c r="BT1482" i="2"/>
  <c r="BV1482" i="2" s="1"/>
  <c r="BT1490" i="2"/>
  <c r="BV1490" i="2" s="1"/>
  <c r="BT1498" i="2"/>
  <c r="BV1498" i="2" s="1"/>
  <c r="BT1357" i="2"/>
  <c r="BV1357" i="2" s="1"/>
  <c r="BT1284" i="2"/>
  <c r="BV1284" i="2" s="1"/>
  <c r="BT1114" i="2"/>
  <c r="BV1114" i="2" s="1"/>
  <c r="BT1020" i="2"/>
  <c r="BT642" i="2"/>
  <c r="BT1456" i="2"/>
  <c r="BV1456" i="2" s="1"/>
  <c r="BT1491" i="2"/>
  <c r="BV1491" i="2" s="1"/>
  <c r="BT1464" i="2"/>
  <c r="BV1464" i="2" s="1"/>
  <c r="BT1427" i="2"/>
  <c r="BV1427" i="2" s="1"/>
  <c r="BT1406" i="2"/>
  <c r="BV1406" i="2" s="1"/>
  <c r="BT1414" i="2"/>
  <c r="BV1414" i="2" s="1"/>
  <c r="BT1422" i="2"/>
  <c r="BV1422" i="2" s="1"/>
  <c r="BT1430" i="2"/>
  <c r="BV1430" i="2" s="1"/>
  <c r="BT1438" i="2"/>
  <c r="BV1438" i="2" s="1"/>
  <c r="BT1446" i="2"/>
  <c r="BV1446" i="2" s="1"/>
  <c r="BT1454" i="2"/>
  <c r="BV1454" i="2" s="1"/>
  <c r="BT1462" i="2"/>
  <c r="BV1462" i="2" s="1"/>
  <c r="BT1470" i="2"/>
  <c r="BV1470" i="2" s="1"/>
  <c r="BT1478" i="2"/>
  <c r="BV1478" i="2" s="1"/>
  <c r="BT1486" i="2"/>
  <c r="BV1486" i="2" s="1"/>
  <c r="BT1494" i="2"/>
  <c r="BV1494" i="2" s="1"/>
  <c r="BT1502" i="2"/>
  <c r="BV1502" i="2" s="1"/>
  <c r="BT1499" i="2"/>
  <c r="BV1499" i="2" s="1"/>
  <c r="BT1472" i="2"/>
  <c r="BV1472" i="2" s="1"/>
  <c r="BT1435" i="2"/>
  <c r="BV1435" i="2" s="1"/>
  <c r="BT1408" i="2"/>
  <c r="BV1408" i="2" s="1"/>
  <c r="BT1489" i="2"/>
  <c r="BV1489" i="2" s="1"/>
  <c r="BT1480" i="2"/>
  <c r="BV1480" i="2" s="1"/>
  <c r="BT1443" i="2"/>
  <c r="BV1443" i="2" s="1"/>
  <c r="BT1425" i="2"/>
  <c r="BV1425" i="2" s="1"/>
  <c r="BT1416" i="2"/>
  <c r="BV1416" i="2" s="1"/>
  <c r="BT1497" i="2"/>
  <c r="BV1497" i="2" s="1"/>
  <c r="BT1488" i="2"/>
  <c r="BV1488" i="2" s="1"/>
  <c r="BT1460" i="2"/>
  <c r="BV1460" i="2" s="1"/>
  <c r="BT1451" i="2"/>
  <c r="BV1451" i="2" s="1"/>
  <c r="BT1433" i="2"/>
  <c r="BV1433" i="2" s="1"/>
  <c r="BT1424" i="2"/>
  <c r="BV1424" i="2" s="1"/>
  <c r="BT1496" i="2"/>
  <c r="BV1496" i="2" s="1"/>
  <c r="BT1487" i="2"/>
  <c r="BV1487" i="2" s="1"/>
  <c r="BT1468" i="2"/>
  <c r="BV1468" i="2" s="1"/>
  <c r="BT1459" i="2"/>
  <c r="BV1459" i="2" s="1"/>
  <c r="BT1441" i="2"/>
  <c r="BV1441" i="2" s="1"/>
  <c r="BT1432" i="2"/>
  <c r="BV1432" i="2" s="1"/>
  <c r="BT1423" i="2"/>
  <c r="BV1423" i="2" s="1"/>
  <c r="E1486" i="3"/>
  <c r="E1444" i="3"/>
  <c r="E1413" i="3"/>
  <c r="E1371" i="3"/>
  <c r="E1340" i="3"/>
  <c r="E1307" i="3"/>
  <c r="E1268" i="3"/>
  <c r="E1225" i="3"/>
  <c r="E1182" i="3"/>
  <c r="E1140" i="3"/>
  <c r="C1108" i="3"/>
  <c r="E1096" i="3"/>
  <c r="E1104" i="3"/>
  <c r="E1112" i="3"/>
  <c r="E1101" i="3"/>
  <c r="E1110" i="3"/>
  <c r="E1119" i="3"/>
  <c r="E1127" i="3"/>
  <c r="E1135" i="3"/>
  <c r="E1143" i="3"/>
  <c r="E1151" i="3"/>
  <c r="E1159" i="3"/>
  <c r="E1167" i="3"/>
  <c r="E1175" i="3"/>
  <c r="E1183" i="3"/>
  <c r="E1191" i="3"/>
  <c r="E1199" i="3"/>
  <c r="E1207" i="3"/>
  <c r="E1215" i="3"/>
  <c r="E1223" i="3"/>
  <c r="E1231" i="3"/>
  <c r="E1239" i="3"/>
  <c r="E1247" i="3"/>
  <c r="E1255" i="3"/>
  <c r="E1263" i="3"/>
  <c r="E1271" i="3"/>
  <c r="E1279" i="3"/>
  <c r="E1287" i="3"/>
  <c r="E1295" i="3"/>
  <c r="E1303" i="3"/>
  <c r="E1311" i="3"/>
  <c r="E1319" i="3"/>
  <c r="E1327" i="3"/>
  <c r="E1335" i="3"/>
  <c r="E1343" i="3"/>
  <c r="E1351" i="3"/>
  <c r="E1359" i="3"/>
  <c r="E1367" i="3"/>
  <c r="E1375" i="3"/>
  <c r="E1383" i="3"/>
  <c r="E1391" i="3"/>
  <c r="E1399" i="3"/>
  <c r="E1407" i="3"/>
  <c r="E1415" i="3"/>
  <c r="E1423" i="3"/>
  <c r="E1431" i="3"/>
  <c r="E1439" i="3"/>
  <c r="E1447" i="3"/>
  <c r="E1455" i="3"/>
  <c r="E1463" i="3"/>
  <c r="E1471" i="3"/>
  <c r="E1479" i="3"/>
  <c r="E1487" i="3"/>
  <c r="E1495" i="3"/>
  <c r="E1095" i="3"/>
  <c r="E1105" i="3"/>
  <c r="E1114" i="3"/>
  <c r="E1122" i="3"/>
  <c r="E1130" i="3"/>
  <c r="E1138" i="3"/>
  <c r="E1146" i="3"/>
  <c r="E1154" i="3"/>
  <c r="E1162" i="3"/>
  <c r="E1170" i="3"/>
  <c r="E1178" i="3"/>
  <c r="E1186" i="3"/>
  <c r="E1194" i="3"/>
  <c r="E1202" i="3"/>
  <c r="E1210" i="3"/>
  <c r="E1218" i="3"/>
  <c r="E1226" i="3"/>
  <c r="E1234" i="3"/>
  <c r="E1242" i="3"/>
  <c r="E1250" i="3"/>
  <c r="E1258" i="3"/>
  <c r="E1266" i="3"/>
  <c r="E1274" i="3"/>
  <c r="E1282" i="3"/>
  <c r="E1098" i="3"/>
  <c r="E1109" i="3"/>
  <c r="E1121" i="3"/>
  <c r="E1132" i="3"/>
  <c r="E1142" i="3"/>
  <c r="E1153" i="3"/>
  <c r="E1164" i="3"/>
  <c r="E1174" i="3"/>
  <c r="E1185" i="3"/>
  <c r="E1196" i="3"/>
  <c r="E1206" i="3"/>
  <c r="E1217" i="3"/>
  <c r="E1228" i="3"/>
  <c r="E1238" i="3"/>
  <c r="E1249" i="3"/>
  <c r="E1260" i="3"/>
  <c r="E1270" i="3"/>
  <c r="E1281" i="3"/>
  <c r="E1291" i="3"/>
  <c r="E1300" i="3"/>
  <c r="E1309" i="3"/>
  <c r="E1099" i="3"/>
  <c r="E1111" i="3"/>
  <c r="E1123" i="3"/>
  <c r="E1133" i="3"/>
  <c r="E1144" i="3"/>
  <c r="E1155" i="3"/>
  <c r="E1165" i="3"/>
  <c r="E1176" i="3"/>
  <c r="E1187" i="3"/>
  <c r="E1197" i="3"/>
  <c r="E1208" i="3"/>
  <c r="E1219" i="3"/>
  <c r="E1229" i="3"/>
  <c r="E1240" i="3"/>
  <c r="E1251" i="3"/>
  <c r="E1261" i="3"/>
  <c r="E1272" i="3"/>
  <c r="E1283" i="3"/>
  <c r="E1292" i="3"/>
  <c r="E1301" i="3"/>
  <c r="E1310" i="3"/>
  <c r="E1320" i="3"/>
  <c r="E1329" i="3"/>
  <c r="E1338" i="3"/>
  <c r="E1347" i="3"/>
  <c r="E1356" i="3"/>
  <c r="E1365" i="3"/>
  <c r="E1374" i="3"/>
  <c r="E1384" i="3"/>
  <c r="E1393" i="3"/>
  <c r="E1402" i="3"/>
  <c r="E1411" i="3"/>
  <c r="E1420" i="3"/>
  <c r="E1429" i="3"/>
  <c r="E1438" i="3"/>
  <c r="E1448" i="3"/>
  <c r="E1457" i="3"/>
  <c r="E1466" i="3"/>
  <c r="E1475" i="3"/>
  <c r="E1484" i="3"/>
  <c r="E1493" i="3"/>
  <c r="E1498" i="3"/>
  <c r="E1488" i="3"/>
  <c r="E1477" i="3"/>
  <c r="E1467" i="3"/>
  <c r="E1456" i="3"/>
  <c r="E1445" i="3"/>
  <c r="E1435" i="3"/>
  <c r="E1425" i="3"/>
  <c r="E1414" i="3"/>
  <c r="E1404" i="3"/>
  <c r="E1394" i="3"/>
  <c r="E1382" i="3"/>
  <c r="E1372" i="3"/>
  <c r="E1362" i="3"/>
  <c r="E1352" i="3"/>
  <c r="E1341" i="3"/>
  <c r="E1331" i="3"/>
  <c r="E1321" i="3"/>
  <c r="E1308" i="3"/>
  <c r="E1297" i="3"/>
  <c r="E1285" i="3"/>
  <c r="E1269" i="3"/>
  <c r="E1256" i="3"/>
  <c r="E1243" i="3"/>
  <c r="E1227" i="3"/>
  <c r="E1213" i="3"/>
  <c r="E1200" i="3"/>
  <c r="E1184" i="3"/>
  <c r="E1171" i="3"/>
  <c r="E1157" i="3"/>
  <c r="E1141" i="3"/>
  <c r="E1128" i="3"/>
  <c r="E1115" i="3"/>
  <c r="E1097" i="3"/>
  <c r="F1489" i="3"/>
  <c r="F1473" i="3"/>
  <c r="F1450" i="3"/>
  <c r="F1430" i="3"/>
  <c r="F1407" i="3"/>
  <c r="F1385" i="3"/>
  <c r="F1363" i="3"/>
  <c r="F1343" i="3"/>
  <c r="F1321" i="3"/>
  <c r="F1298" i="3"/>
  <c r="F1278" i="3"/>
  <c r="F1253" i="3"/>
  <c r="F1234" i="3"/>
  <c r="F1213" i="3"/>
  <c r="F1188" i="3"/>
  <c r="F1169" i="3"/>
  <c r="F1149" i="3"/>
  <c r="F1124" i="3"/>
  <c r="F1096" i="3"/>
  <c r="F1104" i="3"/>
  <c r="F1112" i="3"/>
  <c r="F1120" i="3"/>
  <c r="F1128" i="3"/>
  <c r="F1136" i="3"/>
  <c r="F1144" i="3"/>
  <c r="F1152" i="3"/>
  <c r="F1160" i="3"/>
  <c r="F1168" i="3"/>
  <c r="F1176" i="3"/>
  <c r="F1184" i="3"/>
  <c r="F1192" i="3"/>
  <c r="F1200" i="3"/>
  <c r="F1208" i="3"/>
  <c r="F1216" i="3"/>
  <c r="F1224" i="3"/>
  <c r="F1232" i="3"/>
  <c r="F1240" i="3"/>
  <c r="F1248" i="3"/>
  <c r="F1256" i="3"/>
  <c r="F1264" i="3"/>
  <c r="F1272" i="3"/>
  <c r="F1280" i="3"/>
  <c r="F1288" i="3"/>
  <c r="F1296" i="3"/>
  <c r="F1304" i="3"/>
  <c r="F1312" i="3"/>
  <c r="F1320" i="3"/>
  <c r="F1328" i="3"/>
  <c r="F1336" i="3"/>
  <c r="F1344" i="3"/>
  <c r="F1352" i="3"/>
  <c r="F1360" i="3"/>
  <c r="F1368" i="3"/>
  <c r="F1376" i="3"/>
  <c r="F1384" i="3"/>
  <c r="F1392" i="3"/>
  <c r="F1400" i="3"/>
  <c r="F1408" i="3"/>
  <c r="F1416" i="3"/>
  <c r="F1424" i="3"/>
  <c r="F1432" i="3"/>
  <c r="F1440" i="3"/>
  <c r="F1448" i="3"/>
  <c r="F1456" i="3"/>
  <c r="F1464" i="3"/>
  <c r="F1472" i="3"/>
  <c r="F1480" i="3"/>
  <c r="F1488" i="3"/>
  <c r="F1496" i="3"/>
  <c r="F1099" i="3"/>
  <c r="F1108" i="3"/>
  <c r="F1117" i="3"/>
  <c r="F1126" i="3"/>
  <c r="F1135" i="3"/>
  <c r="F1145" i="3"/>
  <c r="F1154" i="3"/>
  <c r="F1163" i="3"/>
  <c r="F1172" i="3"/>
  <c r="F1181" i="3"/>
  <c r="F1190" i="3"/>
  <c r="F1199" i="3"/>
  <c r="F1209" i="3"/>
  <c r="F1218" i="3"/>
  <c r="F1227" i="3"/>
  <c r="F1236" i="3"/>
  <c r="F1245" i="3"/>
  <c r="F1254" i="3"/>
  <c r="F1263" i="3"/>
  <c r="F1273" i="3"/>
  <c r="F1282" i="3"/>
  <c r="F1291" i="3"/>
  <c r="F1300" i="3"/>
  <c r="F1309" i="3"/>
  <c r="F1318" i="3"/>
  <c r="F1327" i="3"/>
  <c r="F1337" i="3"/>
  <c r="F1346" i="3"/>
  <c r="F1355" i="3"/>
  <c r="F1364" i="3"/>
  <c r="F1373" i="3"/>
  <c r="F1382" i="3"/>
  <c r="F1391" i="3"/>
  <c r="F1401" i="3"/>
  <c r="F1410" i="3"/>
  <c r="F1419" i="3"/>
  <c r="F1428" i="3"/>
  <c r="F1437" i="3"/>
  <c r="F1446" i="3"/>
  <c r="F1455" i="3"/>
  <c r="F1465" i="3"/>
  <c r="F1474" i="3"/>
  <c r="F1100" i="3"/>
  <c r="F1109" i="3"/>
  <c r="F1118" i="3"/>
  <c r="F1127" i="3"/>
  <c r="F1137" i="3"/>
  <c r="F1146" i="3"/>
  <c r="F1155" i="3"/>
  <c r="F1164" i="3"/>
  <c r="F1173" i="3"/>
  <c r="F1182" i="3"/>
  <c r="F1191" i="3"/>
  <c r="F1201" i="3"/>
  <c r="F1210" i="3"/>
  <c r="F1219" i="3"/>
  <c r="F1228" i="3"/>
  <c r="F1237" i="3"/>
  <c r="F1246" i="3"/>
  <c r="F1255" i="3"/>
  <c r="F1265" i="3"/>
  <c r="F1274" i="3"/>
  <c r="F1283" i="3"/>
  <c r="F1292" i="3"/>
  <c r="F1301" i="3"/>
  <c r="F1310" i="3"/>
  <c r="F1319" i="3"/>
  <c r="F1329" i="3"/>
  <c r="F1338" i="3"/>
  <c r="F1347" i="3"/>
  <c r="F1356" i="3"/>
  <c r="F1365" i="3"/>
  <c r="F1374" i="3"/>
  <c r="F1383" i="3"/>
  <c r="F1393" i="3"/>
  <c r="F1402" i="3"/>
  <c r="F1411" i="3"/>
  <c r="F1420" i="3"/>
  <c r="F1429" i="3"/>
  <c r="F1438" i="3"/>
  <c r="F1447" i="3"/>
  <c r="F1457" i="3"/>
  <c r="F1466" i="3"/>
  <c r="F1106" i="3"/>
  <c r="F1119" i="3"/>
  <c r="F1131" i="3"/>
  <c r="F1142" i="3"/>
  <c r="F1156" i="3"/>
  <c r="F1167" i="3"/>
  <c r="F1179" i="3"/>
  <c r="F1193" i="3"/>
  <c r="F1204" i="3"/>
  <c r="F1215" i="3"/>
  <c r="F1229" i="3"/>
  <c r="F1241" i="3"/>
  <c r="F1252" i="3"/>
  <c r="F1266" i="3"/>
  <c r="F1277" i="3"/>
  <c r="F1289" i="3"/>
  <c r="F1302" i="3"/>
  <c r="F1314" i="3"/>
  <c r="F1325" i="3"/>
  <c r="F1339" i="3"/>
  <c r="F1350" i="3"/>
  <c r="F1362" i="3"/>
  <c r="F1375" i="3"/>
  <c r="F1387" i="3"/>
  <c r="F1398" i="3"/>
  <c r="F1412" i="3"/>
  <c r="F1423" i="3"/>
  <c r="F1435" i="3"/>
  <c r="F1449" i="3"/>
  <c r="F1460" i="3"/>
  <c r="F1471" i="3"/>
  <c r="F1482" i="3"/>
  <c r="F1491" i="3"/>
  <c r="F1500" i="3"/>
  <c r="F1098" i="3"/>
  <c r="F1111" i="3"/>
  <c r="F1123" i="3"/>
  <c r="F1134" i="3"/>
  <c r="F1148" i="3"/>
  <c r="F1159" i="3"/>
  <c r="F1171" i="3"/>
  <c r="F1185" i="3"/>
  <c r="F1196" i="3"/>
  <c r="F1207" i="3"/>
  <c r="F1221" i="3"/>
  <c r="F1233" i="3"/>
  <c r="F1244" i="3"/>
  <c r="F1258" i="3"/>
  <c r="F1269" i="3"/>
  <c r="F1281" i="3"/>
  <c r="F1294" i="3"/>
  <c r="F1306" i="3"/>
  <c r="F1317" i="3"/>
  <c r="F1331" i="3"/>
  <c r="F1342" i="3"/>
  <c r="F1354" i="3"/>
  <c r="F1367" i="3"/>
  <c r="F1379" i="3"/>
  <c r="F1390" i="3"/>
  <c r="F1404" i="3"/>
  <c r="F1415" i="3"/>
  <c r="F1427" i="3"/>
  <c r="F1441" i="3"/>
  <c r="F1452" i="3"/>
  <c r="F1463" i="3"/>
  <c r="F1476" i="3"/>
  <c r="F1485" i="3"/>
  <c r="F1494" i="3"/>
  <c r="F1110" i="3"/>
  <c r="F1125" i="3"/>
  <c r="F1141" i="3"/>
  <c r="F1158" i="3"/>
  <c r="F1175" i="3"/>
  <c r="F1189" i="3"/>
  <c r="F1206" i="3"/>
  <c r="F1223" i="3"/>
  <c r="F1239" i="3"/>
  <c r="F1257" i="3"/>
  <c r="F1271" i="3"/>
  <c r="F1287" i="3"/>
  <c r="F1305" i="3"/>
  <c r="F1322" i="3"/>
  <c r="F1335" i="3"/>
  <c r="F1353" i="3"/>
  <c r="F1370" i="3"/>
  <c r="F1386" i="3"/>
  <c r="F1403" i="3"/>
  <c r="F1418" i="3"/>
  <c r="F1434" i="3"/>
  <c r="F1451" i="3"/>
  <c r="F1468" i="3"/>
  <c r="F1481" i="3"/>
  <c r="F1493" i="3"/>
  <c r="F1095" i="3"/>
  <c r="F1113" i="3"/>
  <c r="F1129" i="3"/>
  <c r="F1143" i="3"/>
  <c r="F1161" i="3"/>
  <c r="F1177" i="3"/>
  <c r="F1194" i="3"/>
  <c r="F1211" i="3"/>
  <c r="F1225" i="3"/>
  <c r="F1242" i="3"/>
  <c r="F1259" i="3"/>
  <c r="F1275" i="3"/>
  <c r="F1290" i="3"/>
  <c r="F1307" i="3"/>
  <c r="F1323" i="3"/>
  <c r="F1340" i="3"/>
  <c r="F1357" i="3"/>
  <c r="F1371" i="3"/>
  <c r="F1388" i="3"/>
  <c r="F1405" i="3"/>
  <c r="F1421" i="3"/>
  <c r="F1436" i="3"/>
  <c r="F1453" i="3"/>
  <c r="F1469" i="3"/>
  <c r="F1483" i="3"/>
  <c r="F1495" i="3"/>
  <c r="E1464" i="3"/>
  <c r="E1433" i="3"/>
  <c r="E1390" i="3"/>
  <c r="E1360" i="3"/>
  <c r="E1328" i="3"/>
  <c r="E1280" i="3"/>
  <c r="E1224" i="3"/>
  <c r="E1195" i="3"/>
  <c r="E1139" i="3"/>
  <c r="F1501" i="3"/>
  <c r="F1425" i="3"/>
  <c r="F1334" i="3"/>
  <c r="F1165" i="3"/>
  <c r="E1494" i="3"/>
  <c r="E1483" i="3"/>
  <c r="E1473" i="3"/>
  <c r="E1462" i="3"/>
  <c r="E1452" i="3"/>
  <c r="E1442" i="3"/>
  <c r="E1432" i="3"/>
  <c r="E1421" i="3"/>
  <c r="E1410" i="3"/>
  <c r="E1400" i="3"/>
  <c r="E1389" i="3"/>
  <c r="E1379" i="3"/>
  <c r="E1369" i="3"/>
  <c r="E1358" i="3"/>
  <c r="E1348" i="3"/>
  <c r="E1337" i="3"/>
  <c r="E1326" i="3"/>
  <c r="E1316" i="3"/>
  <c r="E1305" i="3"/>
  <c r="E1293" i="3"/>
  <c r="E1278" i="3"/>
  <c r="E1265" i="3"/>
  <c r="E1252" i="3"/>
  <c r="E1236" i="3"/>
  <c r="E1222" i="3"/>
  <c r="E1209" i="3"/>
  <c r="E1193" i="3"/>
  <c r="E1180" i="3"/>
  <c r="E1166" i="3"/>
  <c r="E1150" i="3"/>
  <c r="E1137" i="3"/>
  <c r="E1124" i="3"/>
  <c r="E1107" i="3"/>
  <c r="F1499" i="3"/>
  <c r="F1484" i="3"/>
  <c r="F1462" i="3"/>
  <c r="F1443" i="3"/>
  <c r="F1422" i="3"/>
  <c r="F1397" i="3"/>
  <c r="F1378" i="3"/>
  <c r="F1358" i="3"/>
  <c r="F1333" i="3"/>
  <c r="F1313" i="3"/>
  <c r="F1293" i="3"/>
  <c r="F1268" i="3"/>
  <c r="F1249" i="3"/>
  <c r="F1226" i="3"/>
  <c r="F1203" i="3"/>
  <c r="F1183" i="3"/>
  <c r="F1162" i="3"/>
  <c r="F1139" i="3"/>
  <c r="F1116" i="3"/>
  <c r="F1097" i="3"/>
  <c r="E1496" i="3"/>
  <c r="E1453" i="3"/>
  <c r="E1422" i="3"/>
  <c r="E1380" i="3"/>
  <c r="E1339" i="3"/>
  <c r="E1294" i="3"/>
  <c r="E1253" i="3"/>
  <c r="E1181" i="3"/>
  <c r="E1125" i="3"/>
  <c r="F1467" i="3"/>
  <c r="F1399" i="3"/>
  <c r="F1359" i="3"/>
  <c r="F1295" i="3"/>
  <c r="F1270" i="3"/>
  <c r="F1250" i="3"/>
  <c r="F1230" i="3"/>
  <c r="F1205" i="3"/>
  <c r="F1140" i="3"/>
  <c r="E1094" i="3"/>
  <c r="E1492" i="3"/>
  <c r="E1482" i="3"/>
  <c r="E1472" i="3"/>
  <c r="E1461" i="3"/>
  <c r="E1451" i="3"/>
  <c r="E1441" i="3"/>
  <c r="E1430" i="3"/>
  <c r="E1419" i="3"/>
  <c r="E1409" i="3"/>
  <c r="E1398" i="3"/>
  <c r="E1388" i="3"/>
  <c r="E1378" i="3"/>
  <c r="E1368" i="3"/>
  <c r="E1357" i="3"/>
  <c r="E1346" i="3"/>
  <c r="E1336" i="3"/>
  <c r="E1325" i="3"/>
  <c r="E1315" i="3"/>
  <c r="E1304" i="3"/>
  <c r="E1290" i="3"/>
  <c r="E1277" i="3"/>
  <c r="E1264" i="3"/>
  <c r="E1248" i="3"/>
  <c r="E1235" i="3"/>
  <c r="E1221" i="3"/>
  <c r="E1205" i="3"/>
  <c r="E1192" i="3"/>
  <c r="E1179" i="3"/>
  <c r="E1163" i="3"/>
  <c r="E1149" i="3"/>
  <c r="E1136" i="3"/>
  <c r="E1120" i="3"/>
  <c r="E1106" i="3"/>
  <c r="F1498" i="3"/>
  <c r="F1479" i="3"/>
  <c r="F1461" i="3"/>
  <c r="F1442" i="3"/>
  <c r="F1417" i="3"/>
  <c r="F1396" i="3"/>
  <c r="F1377" i="3"/>
  <c r="F1351" i="3"/>
  <c r="F1332" i="3"/>
  <c r="F1311" i="3"/>
  <c r="F1286" i="3"/>
  <c r="F1267" i="3"/>
  <c r="F1247" i="3"/>
  <c r="F1222" i="3"/>
  <c r="F1202" i="3"/>
  <c r="F1180" i="3"/>
  <c r="F1157" i="3"/>
  <c r="F1138" i="3"/>
  <c r="F1115" i="3"/>
  <c r="B1137" i="5"/>
  <c r="BC1139" i="2" s="1"/>
  <c r="E1474" i="3"/>
  <c r="E1443" i="3"/>
  <c r="E1401" i="3"/>
  <c r="E1370" i="3"/>
  <c r="E1349" i="3"/>
  <c r="E1306" i="3"/>
  <c r="E1267" i="3"/>
  <c r="E1211" i="3"/>
  <c r="E1152" i="3"/>
  <c r="E1108" i="3"/>
  <c r="F1444" i="3"/>
  <c r="F1315" i="3"/>
  <c r="F1121" i="3"/>
  <c r="E1501" i="3"/>
  <c r="E1491" i="3"/>
  <c r="E1481" i="3"/>
  <c r="E1470" i="3"/>
  <c r="E1460" i="3"/>
  <c r="E1450" i="3"/>
  <c r="E1440" i="3"/>
  <c r="E1428" i="3"/>
  <c r="E1418" i="3"/>
  <c r="E1408" i="3"/>
  <c r="E1397" i="3"/>
  <c r="E1387" i="3"/>
  <c r="E1377" i="3"/>
  <c r="E1366" i="3"/>
  <c r="E1355" i="3"/>
  <c r="E1345" i="3"/>
  <c r="E1334" i="3"/>
  <c r="E1324" i="3"/>
  <c r="E1314" i="3"/>
  <c r="E1302" i="3"/>
  <c r="E1289" i="3"/>
  <c r="E1276" i="3"/>
  <c r="E1262" i="3"/>
  <c r="E1246" i="3"/>
  <c r="E1233" i="3"/>
  <c r="E1220" i="3"/>
  <c r="E1204" i="3"/>
  <c r="E1190" i="3"/>
  <c r="E1177" i="3"/>
  <c r="E1161" i="3"/>
  <c r="E1148" i="3"/>
  <c r="E1134" i="3"/>
  <c r="E1118" i="3"/>
  <c r="E1103" i="3"/>
  <c r="F1497" i="3"/>
  <c r="F1478" i="3"/>
  <c r="F1459" i="3"/>
  <c r="F1439" i="3"/>
  <c r="F1414" i="3"/>
  <c r="F1395" i="3"/>
  <c r="F1372" i="3"/>
  <c r="F1349" i="3"/>
  <c r="F1330" i="3"/>
  <c r="F1308" i="3"/>
  <c r="F1285" i="3"/>
  <c r="F1262" i="3"/>
  <c r="F1243" i="3"/>
  <c r="F1220" i="3"/>
  <c r="F1198" i="3"/>
  <c r="F1178" i="3"/>
  <c r="F1153" i="3"/>
  <c r="F1133" i="3"/>
  <c r="F1114" i="3"/>
  <c r="B1107" i="5"/>
  <c r="W1109" i="2" s="1"/>
  <c r="B1109" i="5"/>
  <c r="BC1111" i="2" s="1"/>
  <c r="B1135" i="5"/>
  <c r="BS1137" i="2" s="1"/>
  <c r="B1145" i="5"/>
  <c r="BC1147" i="2" s="1"/>
  <c r="B1169" i="5"/>
  <c r="BC1171" i="2" s="1"/>
  <c r="B1174" i="5"/>
  <c r="BC1176" i="2" s="1"/>
  <c r="B1198" i="5"/>
  <c r="B1222" i="5"/>
  <c r="BC1224" i="2" s="1"/>
  <c r="B1227" i="5"/>
  <c r="BC1229" i="2" s="1"/>
  <c r="B1251" i="5"/>
  <c r="W1253" i="2" s="1"/>
  <c r="B1261" i="5"/>
  <c r="BC1263" i="2" s="1"/>
  <c r="B1275" i="5"/>
  <c r="BS1277" i="2" s="1"/>
  <c r="B1285" i="5"/>
  <c r="BC1287" i="2" s="1"/>
  <c r="B1290" i="5"/>
  <c r="BC1292" i="2" s="1"/>
  <c r="B1299" i="5"/>
  <c r="B1309" i="5"/>
  <c r="BC1311" i="2" s="1"/>
  <c r="B1314" i="5"/>
  <c r="BS1316" i="2" s="1"/>
  <c r="B1338" i="5"/>
  <c r="BS1340" i="2" s="1"/>
  <c r="B1343" i="5"/>
  <c r="BC1345" i="2" s="1"/>
  <c r="B1353" i="5"/>
  <c r="BC1355" i="2" s="1"/>
  <c r="B1362" i="5"/>
  <c r="BC1364" i="2" s="1"/>
  <c r="B1367" i="5"/>
  <c r="BC1369" i="2" s="1"/>
  <c r="B1377" i="5"/>
  <c r="G1379" i="2" s="1"/>
  <c r="B1391" i="5"/>
  <c r="BC1393" i="2" s="1"/>
  <c r="B1401" i="5"/>
  <c r="BS1403" i="2" s="1"/>
  <c r="B1425" i="5"/>
  <c r="BC1427" i="2" s="1"/>
  <c r="B1430" i="5"/>
  <c r="BS1432" i="2" s="1"/>
  <c r="B1115" i="5"/>
  <c r="BC1117" i="2" s="1"/>
  <c r="B1121" i="5"/>
  <c r="BS1123" i="2" s="1"/>
  <c r="B1126" i="5"/>
  <c r="BC1128" i="2" s="1"/>
  <c r="B1131" i="5"/>
  <c r="B1155" i="5"/>
  <c r="BS1157" i="2" s="1"/>
  <c r="B1165" i="5"/>
  <c r="BS1167" i="2" s="1"/>
  <c r="B1179" i="5"/>
  <c r="BC1181" i="2" s="1"/>
  <c r="B1189" i="5"/>
  <c r="BC1191" i="2" s="1"/>
  <c r="B1194" i="5"/>
  <c r="AM1196" i="2" s="1"/>
  <c r="B1203" i="5"/>
  <c r="BC1205" i="2" s="1"/>
  <c r="B1213" i="5"/>
  <c r="BC1215" i="2" s="1"/>
  <c r="B1218" i="5"/>
  <c r="B1242" i="5"/>
  <c r="BC1244" i="2" s="1"/>
  <c r="B1247" i="5"/>
  <c r="BC1249" i="2" s="1"/>
  <c r="B1257" i="5"/>
  <c r="BC1259" i="2" s="1"/>
  <c r="B1266" i="5"/>
  <c r="BS1268" i="2" s="1"/>
  <c r="B1271" i="5"/>
  <c r="BC1273" i="2" s="1"/>
  <c r="B1281" i="5"/>
  <c r="BC1283" i="2" s="1"/>
  <c r="B1295" i="5"/>
  <c r="BC1297" i="2" s="1"/>
  <c r="B1305" i="5"/>
  <c r="BC1307" i="2" s="1"/>
  <c r="B1329" i="5"/>
  <c r="BC1331" i="2" s="1"/>
  <c r="B1334" i="5"/>
  <c r="BS1336" i="2" s="1"/>
  <c r="B1358" i="5"/>
  <c r="W1360" i="2" s="1"/>
  <c r="B1382" i="5"/>
  <c r="BS1384" i="2" s="1"/>
  <c r="B1387" i="5"/>
  <c r="BS1389" i="2" s="1"/>
  <c r="B1411" i="5"/>
  <c r="BC1413" i="2" s="1"/>
  <c r="B1421" i="5"/>
  <c r="BS1423" i="2" s="1"/>
  <c r="B1435" i="5"/>
  <c r="W1437" i="2" s="1"/>
  <c r="B1439" i="5"/>
  <c r="W1441" i="2" s="1"/>
  <c r="B1443" i="5"/>
  <c r="BC1445" i="2" s="1"/>
  <c r="B1447" i="5"/>
  <c r="G1449" i="2" s="1"/>
  <c r="B1451" i="5"/>
  <c r="BS1453" i="2" s="1"/>
  <c r="B1455" i="5"/>
  <c r="G1457" i="2" s="1"/>
  <c r="B1459" i="5"/>
  <c r="BC1461" i="2" s="1"/>
  <c r="B1463" i="5"/>
  <c r="W1465" i="2" s="1"/>
  <c r="B1467" i="5"/>
  <c r="W1469" i="2" s="1"/>
  <c r="B1471" i="5"/>
  <c r="BC1473" i="2" s="1"/>
  <c r="B1475" i="5"/>
  <c r="BC1477" i="2" s="1"/>
  <c r="B1479" i="5"/>
  <c r="BS1481" i="2" s="1"/>
  <c r="B1483" i="5"/>
  <c r="BC1485" i="2" s="1"/>
  <c r="B1487" i="5"/>
  <c r="BS1489" i="2" s="1"/>
  <c r="B1491" i="5"/>
  <c r="BC1493" i="2" s="1"/>
  <c r="B1495" i="5"/>
  <c r="W1497" i="2" s="1"/>
  <c r="B1499" i="5"/>
  <c r="B1153" i="5"/>
  <c r="BC1155" i="2" s="1"/>
  <c r="B1158" i="5"/>
  <c r="BC1160" i="2" s="1"/>
  <c r="B1163" i="5"/>
  <c r="BC1165" i="2" s="1"/>
  <c r="B1185" i="5"/>
  <c r="BC1187" i="2" s="1"/>
  <c r="B1190" i="5"/>
  <c r="BS1192" i="2" s="1"/>
  <c r="B1201" i="5"/>
  <c r="BC1203" i="2" s="1"/>
  <c r="B1211" i="5"/>
  <c r="BS1213" i="2" s="1"/>
  <c r="B1217" i="5"/>
  <c r="B1233" i="5"/>
  <c r="BC1235" i="2" s="1"/>
  <c r="B1238" i="5"/>
  <c r="BC1240" i="2" s="1"/>
  <c r="B1243" i="5"/>
  <c r="BC1245" i="2" s="1"/>
  <c r="B1249" i="5"/>
  <c r="BC1251" i="2" s="1"/>
  <c r="B1254" i="5"/>
  <c r="BC1256" i="2" s="1"/>
  <c r="B1265" i="5"/>
  <c r="AM1267" i="2" s="1"/>
  <c r="B1282" i="5"/>
  <c r="AM1284" i="2" s="1"/>
  <c r="B1293" i="5"/>
  <c r="B1298" i="5"/>
  <c r="BS1300" i="2" s="1"/>
  <c r="B1315" i="5"/>
  <c r="BC1317" i="2" s="1"/>
  <c r="B1325" i="5"/>
  <c r="BS1327" i="2" s="1"/>
  <c r="B1330" i="5"/>
  <c r="BC1332" i="2" s="1"/>
  <c r="B1341" i="5"/>
  <c r="BC1343" i="2" s="1"/>
  <c r="B1357" i="5"/>
  <c r="BS1359" i="2" s="1"/>
  <c r="B1373" i="5"/>
  <c r="W1375" i="2" s="1"/>
  <c r="B1405" i="5"/>
  <c r="AM1407" i="2" s="1"/>
  <c r="B1410" i="5"/>
  <c r="BS1412" i="2" s="1"/>
  <c r="B1426" i="5"/>
  <c r="BC1428" i="2" s="1"/>
  <c r="B1441" i="5"/>
  <c r="BC1443" i="2" s="1"/>
  <c r="B1450" i="5"/>
  <c r="BC1452" i="2" s="1"/>
  <c r="B1464" i="5"/>
  <c r="BS1466" i="2" s="1"/>
  <c r="B1473" i="5"/>
  <c r="BS1475" i="2" s="1"/>
  <c r="B1482" i="5"/>
  <c r="BC1484" i="2" s="1"/>
  <c r="B1496" i="5"/>
  <c r="B1385" i="5"/>
  <c r="BC1387" i="2" s="1"/>
  <c r="B1133" i="5"/>
  <c r="BC1135" i="2" s="1"/>
  <c r="B1138" i="5"/>
  <c r="BC1140" i="2" s="1"/>
  <c r="B1143" i="5"/>
  <c r="BC1145" i="2" s="1"/>
  <c r="B1175" i="5"/>
  <c r="BC1177" i="2" s="1"/>
  <c r="B1207" i="5"/>
  <c r="AM1209" i="2" s="1"/>
  <c r="B1229" i="5"/>
  <c r="W1231" i="2" s="1"/>
  <c r="B1277" i="5"/>
  <c r="W1279" i="2" s="1"/>
  <c r="B1321" i="5"/>
  <c r="BC1323" i="2" s="1"/>
  <c r="B1347" i="5"/>
  <c r="BS1349" i="2" s="1"/>
  <c r="B1363" i="5"/>
  <c r="AM1365" i="2" s="1"/>
  <c r="B1369" i="5"/>
  <c r="BS1371" i="2" s="1"/>
  <c r="B1379" i="5"/>
  <c r="BC1381" i="2" s="1"/>
  <c r="B1123" i="5"/>
  <c r="BS1125" i="2" s="1"/>
  <c r="B1129" i="5"/>
  <c r="BC1131" i="2" s="1"/>
  <c r="B1134" i="5"/>
  <c r="B1139" i="5"/>
  <c r="BS1141" i="2" s="1"/>
  <c r="B1219" i="5"/>
  <c r="BC1221" i="2" s="1"/>
  <c r="B1225" i="5"/>
  <c r="BC1227" i="2" s="1"/>
  <c r="B1230" i="5"/>
  <c r="BC1232" i="2" s="1"/>
  <c r="B1245" i="5"/>
  <c r="BS1247" i="2" s="1"/>
  <c r="B1262" i="5"/>
  <c r="BC1264" i="2" s="1"/>
  <c r="B1267" i="5"/>
  <c r="BC1269" i="2" s="1"/>
  <c r="B1273" i="5"/>
  <c r="B1306" i="5"/>
  <c r="BC1308" i="2" s="1"/>
  <c r="B1317" i="5"/>
  <c r="BS1319" i="2" s="1"/>
  <c r="B1322" i="5"/>
  <c r="BC1324" i="2" s="1"/>
  <c r="B1354" i="5"/>
  <c r="BC1356" i="2" s="1"/>
  <c r="B1359" i="5"/>
  <c r="BS1361" i="2" s="1"/>
  <c r="B1370" i="5"/>
  <c r="BC1372" i="2" s="1"/>
  <c r="B1375" i="5"/>
  <c r="BC1377" i="2" s="1"/>
  <c r="B1386" i="5"/>
  <c r="BS1388" i="2" s="1"/>
  <c r="B1402" i="5"/>
  <c r="BC1404" i="2" s="1"/>
  <c r="B1407" i="5"/>
  <c r="W1409" i="2" s="1"/>
  <c r="B1438" i="5"/>
  <c r="BC1440" i="2" s="1"/>
  <c r="B1452" i="5"/>
  <c r="BC1454" i="2" s="1"/>
  <c r="B1461" i="5"/>
  <c r="BS1463" i="2" s="1"/>
  <c r="B1470" i="5"/>
  <c r="BC1472" i="2" s="1"/>
  <c r="B1484" i="5"/>
  <c r="BC1486" i="2" s="1"/>
  <c r="B1493" i="5"/>
  <c r="AM1495" i="2" s="1"/>
  <c r="B1147" i="5"/>
  <c r="BS1149" i="2" s="1"/>
  <c r="B1170" i="5"/>
  <c r="BC1172" i="2" s="1"/>
  <c r="B1187" i="5"/>
  <c r="BS1189" i="2" s="1"/>
  <c r="B1199" i="5"/>
  <c r="BS1201" i="2" s="1"/>
  <c r="B1231" i="5"/>
  <c r="BC1233" i="2" s="1"/>
  <c r="B1250" i="5"/>
  <c r="BC1252" i="2" s="1"/>
  <c r="B1294" i="5"/>
  <c r="BC1296" i="2" s="1"/>
  <c r="B1331" i="5"/>
  <c r="G1333" i="2" s="1"/>
  <c r="B1337" i="5"/>
  <c r="BC1339" i="2" s="1"/>
  <c r="B1349" i="5"/>
  <c r="BC1351" i="2" s="1"/>
  <c r="B1355" i="5"/>
  <c r="BS1357" i="2" s="1"/>
  <c r="B1389" i="5"/>
  <c r="BC1391" i="2" s="1"/>
  <c r="B1394" i="5"/>
  <c r="BS1396" i="2" s="1"/>
  <c r="B1399" i="5"/>
  <c r="BC1401" i="2" s="1"/>
  <c r="B1434" i="5"/>
  <c r="BS1436" i="2" s="1"/>
  <c r="B1449" i="5"/>
  <c r="W1451" i="2" s="1"/>
  <c r="B1465" i="5"/>
  <c r="BC1467" i="2" s="1"/>
  <c r="B1480" i="5"/>
  <c r="BS1482" i="2" s="1"/>
  <c r="B1490" i="5"/>
  <c r="BC1492" i="2" s="1"/>
  <c r="B1142" i="5"/>
  <c r="BC1144" i="2" s="1"/>
  <c r="B1177" i="5"/>
  <c r="BS1179" i="2" s="1"/>
  <c r="B1206" i="5"/>
  <c r="BC1208" i="2" s="1"/>
  <c r="B1263" i="5"/>
  <c r="W1265" i="2" s="1"/>
  <c r="B1270" i="5"/>
  <c r="B1283" i="5"/>
  <c r="BS1285" i="2" s="1"/>
  <c r="B1289" i="5"/>
  <c r="BS1291" i="2" s="1"/>
  <c r="B1307" i="5"/>
  <c r="BC1309" i="2" s="1"/>
  <c r="B1313" i="5"/>
  <c r="BC1315" i="2" s="1"/>
  <c r="B1326" i="5"/>
  <c r="BC1328" i="2" s="1"/>
  <c r="B1413" i="5"/>
  <c r="BC1415" i="2" s="1"/>
  <c r="B1418" i="5"/>
  <c r="AM1420" i="2" s="1"/>
  <c r="B1423" i="5"/>
  <c r="B1440" i="5"/>
  <c r="BS1442" i="2" s="1"/>
  <c r="B1445" i="5"/>
  <c r="W1447" i="2" s="1"/>
  <c r="B1460" i="5"/>
  <c r="BS1462" i="2" s="1"/>
  <c r="B1476" i="5"/>
  <c r="BC1478" i="2" s="1"/>
  <c r="B1486" i="5"/>
  <c r="BS1488" i="2" s="1"/>
  <c r="E1476" i="3"/>
  <c r="E1454" i="3"/>
  <c r="E1434" i="3"/>
  <c r="E1403" i="3"/>
  <c r="E1381" i="3"/>
  <c r="E1350" i="3"/>
  <c r="E1318" i="3"/>
  <c r="E1284" i="3"/>
  <c r="E1241" i="3"/>
  <c r="E1198" i="3"/>
  <c r="E1156" i="3"/>
  <c r="E1113" i="3"/>
  <c r="E1485" i="3"/>
  <c r="E1317" i="3"/>
  <c r="E1168" i="3"/>
  <c r="F1380" i="3"/>
  <c r="F1101" i="3"/>
  <c r="E1500" i="3"/>
  <c r="E1490" i="3"/>
  <c r="E1480" i="3"/>
  <c r="E1469" i="3"/>
  <c r="E1459" i="3"/>
  <c r="E1449" i="3"/>
  <c r="E1437" i="3"/>
  <c r="E1427" i="3"/>
  <c r="E1417" i="3"/>
  <c r="E1406" i="3"/>
  <c r="E1396" i="3"/>
  <c r="E1386" i="3"/>
  <c r="E1376" i="3"/>
  <c r="E1364" i="3"/>
  <c r="E1354" i="3"/>
  <c r="E1344" i="3"/>
  <c r="E1333" i="3"/>
  <c r="E1323" i="3"/>
  <c r="E1313" i="3"/>
  <c r="E1299" i="3"/>
  <c r="E1288" i="3"/>
  <c r="E1275" i="3"/>
  <c r="E1259" i="3"/>
  <c r="E1245" i="3"/>
  <c r="E1232" i="3"/>
  <c r="E1216" i="3"/>
  <c r="E1203" i="3"/>
  <c r="E1189" i="3"/>
  <c r="E1173" i="3"/>
  <c r="E1160" i="3"/>
  <c r="E1147" i="3"/>
  <c r="E1131" i="3"/>
  <c r="E1117" i="3"/>
  <c r="E1102" i="3"/>
  <c r="F1492" i="3"/>
  <c r="F1477" i="3"/>
  <c r="F1458" i="3"/>
  <c r="F1433" i="3"/>
  <c r="F1413" i="3"/>
  <c r="F1394" i="3"/>
  <c r="F1369" i="3"/>
  <c r="F1348" i="3"/>
  <c r="F1326" i="3"/>
  <c r="F1303" i="3"/>
  <c r="F1284" i="3"/>
  <c r="F1261" i="3"/>
  <c r="F1238" i="3"/>
  <c r="F1217" i="3"/>
  <c r="F1197" i="3"/>
  <c r="F1174" i="3"/>
  <c r="F1151" i="3"/>
  <c r="F1132" i="3"/>
  <c r="F1107" i="3"/>
  <c r="E1497" i="3"/>
  <c r="E1465" i="3"/>
  <c r="E1424" i="3"/>
  <c r="E1392" i="3"/>
  <c r="E1361" i="3"/>
  <c r="E1330" i="3"/>
  <c r="E1296" i="3"/>
  <c r="E1254" i="3"/>
  <c r="E1212" i="3"/>
  <c r="E1169" i="3"/>
  <c r="E1126" i="3"/>
  <c r="E1412" i="3"/>
  <c r="F1486" i="3"/>
  <c r="F1186" i="3"/>
  <c r="E1499" i="3"/>
  <c r="E1489" i="3"/>
  <c r="E1478" i="3"/>
  <c r="E1468" i="3"/>
  <c r="E1458" i="3"/>
  <c r="E1446" i="3"/>
  <c r="E1436" i="3"/>
  <c r="E1426" i="3"/>
  <c r="E1416" i="3"/>
  <c r="E1405" i="3"/>
  <c r="E1395" i="3"/>
  <c r="E1385" i="3"/>
  <c r="E1373" i="3"/>
  <c r="E1363" i="3"/>
  <c r="E1353" i="3"/>
  <c r="E1342" i="3"/>
  <c r="E1332" i="3"/>
  <c r="E1322" i="3"/>
  <c r="E1312" i="3"/>
  <c r="E1298" i="3"/>
  <c r="E1286" i="3"/>
  <c r="E1273" i="3"/>
  <c r="E1257" i="3"/>
  <c r="E1244" i="3"/>
  <c r="E1230" i="3"/>
  <c r="E1214" i="3"/>
  <c r="E1201" i="3"/>
  <c r="E1188" i="3"/>
  <c r="E1172" i="3"/>
  <c r="E1158" i="3"/>
  <c r="E1145" i="3"/>
  <c r="E1129" i="3"/>
  <c r="E1116" i="3"/>
  <c r="E1100" i="3"/>
  <c r="F1490" i="3"/>
  <c r="F1475" i="3"/>
  <c r="F1454" i="3"/>
  <c r="F1431" i="3"/>
  <c r="F1409" i="3"/>
  <c r="F1389" i="3"/>
  <c r="F1366" i="3"/>
  <c r="F1345" i="3"/>
  <c r="F1324" i="3"/>
  <c r="F1299" i="3"/>
  <c r="F1279" i="3"/>
  <c r="F1260" i="3"/>
  <c r="F1235" i="3"/>
  <c r="F1214" i="3"/>
  <c r="F1195" i="3"/>
  <c r="F1170" i="3"/>
  <c r="F1150" i="3"/>
  <c r="F1130" i="3"/>
  <c r="F1105" i="3"/>
  <c r="B1488" i="5"/>
  <c r="BC1490" i="2" s="1"/>
  <c r="B1454" i="5"/>
  <c r="W1456" i="2" s="1"/>
  <c r="B1448" i="5"/>
  <c r="BC1450" i="2" s="1"/>
  <c r="B1431" i="5"/>
  <c r="BS1433" i="2" s="1"/>
  <c r="B1393" i="5"/>
  <c r="BC1395" i="2" s="1"/>
  <c r="B1366" i="5"/>
  <c r="BS1368" i="2" s="1"/>
  <c r="B1339" i="5"/>
  <c r="BC1341" i="2" s="1"/>
  <c r="B1210" i="5"/>
  <c r="W1212" i="2" s="1"/>
  <c r="B1197" i="5"/>
  <c r="BS1199" i="2" s="1"/>
  <c r="B1166" i="5"/>
  <c r="BS1168" i="2" s="1"/>
  <c r="B1154" i="5"/>
  <c r="AM1156" i="2" s="1"/>
  <c r="B1096" i="5"/>
  <c r="W1098" i="2" s="1"/>
  <c r="B1101" i="5"/>
  <c r="BC1103" i="2" s="1"/>
  <c r="B1117" i="5"/>
  <c r="BS1119" i="2" s="1"/>
  <c r="B1127" i="5"/>
  <c r="BS1129" i="2" s="1"/>
  <c r="B1141" i="5"/>
  <c r="BC1143" i="2" s="1"/>
  <c r="B1150" i="5"/>
  <c r="BC1152" i="2" s="1"/>
  <c r="B1159" i="5"/>
  <c r="G1161" i="2" s="1"/>
  <c r="B1173" i="5"/>
  <c r="BS1175" i="2" s="1"/>
  <c r="B1182" i="5"/>
  <c r="BC1184" i="2" s="1"/>
  <c r="B1191" i="5"/>
  <c r="BC1193" i="2" s="1"/>
  <c r="B1205" i="5"/>
  <c r="BS1207" i="2" s="1"/>
  <c r="B1214" i="5"/>
  <c r="BC1216" i="2" s="1"/>
  <c r="B1223" i="5"/>
  <c r="BC1225" i="2" s="1"/>
  <c r="B1237" i="5"/>
  <c r="BC1239" i="2" s="1"/>
  <c r="B1246" i="5"/>
  <c r="B1255" i="5"/>
  <c r="BS1257" i="2" s="1"/>
  <c r="B1269" i="5"/>
  <c r="BC1271" i="2" s="1"/>
  <c r="B1278" i="5"/>
  <c r="BS1280" i="2" s="1"/>
  <c r="B1287" i="5"/>
  <c r="BS1289" i="2" s="1"/>
  <c r="B1301" i="5"/>
  <c r="BC1303" i="2" s="1"/>
  <c r="B1310" i="5"/>
  <c r="BC1312" i="2" s="1"/>
  <c r="B1319" i="5"/>
  <c r="W1321" i="2" s="1"/>
  <c r="B1333" i="5"/>
  <c r="B1342" i="5"/>
  <c r="BC1344" i="2" s="1"/>
  <c r="B1351" i="5"/>
  <c r="BC1353" i="2" s="1"/>
  <c r="B1365" i="5"/>
  <c r="BS1367" i="2" s="1"/>
  <c r="B1374" i="5"/>
  <c r="BS1376" i="2" s="1"/>
  <c r="B1383" i="5"/>
  <c r="BC1385" i="2" s="1"/>
  <c r="B1397" i="5"/>
  <c r="BC1399" i="2" s="1"/>
  <c r="B1406" i="5"/>
  <c r="BS1408" i="2" s="1"/>
  <c r="B1415" i="5"/>
  <c r="B1429" i="5"/>
  <c r="BS1431" i="2" s="1"/>
  <c r="BF121" i="2"/>
  <c r="BF105" i="2"/>
  <c r="BF89" i="2"/>
  <c r="BF231" i="2"/>
  <c r="BF151" i="2"/>
  <c r="BC1400" i="2"/>
  <c r="BS1400" i="2"/>
  <c r="BC1468" i="2"/>
  <c r="BS1468" i="2"/>
  <c r="BC1460" i="2"/>
  <c r="BS1460" i="2"/>
  <c r="BC1448" i="2"/>
  <c r="BS1448" i="2"/>
  <c r="BC1299" i="2"/>
  <c r="BS1299" i="2"/>
  <c r="BC1276" i="2"/>
  <c r="BS1276" i="2"/>
  <c r="BF1498" i="2"/>
  <c r="BF1490" i="2"/>
  <c r="BF1474" i="2"/>
  <c r="BF1466" i="2"/>
  <c r="BF1458" i="2"/>
  <c r="BF1442" i="2"/>
  <c r="BF1362" i="2"/>
  <c r="BF1354" i="2"/>
  <c r="BF1330" i="2"/>
  <c r="BF1322" i="2"/>
  <c r="BF1314" i="2"/>
  <c r="BF1298" i="2"/>
  <c r="BF1266" i="2"/>
  <c r="BF1258" i="2"/>
  <c r="BF1194" i="2"/>
  <c r="BF1162" i="2"/>
  <c r="BF1138" i="2"/>
  <c r="BF1130" i="2"/>
  <c r="BF1074" i="2"/>
  <c r="BF994" i="2"/>
  <c r="BF794" i="2"/>
  <c r="BF658" i="2"/>
  <c r="AP378" i="2"/>
  <c r="AP362" i="2"/>
  <c r="BF298" i="2"/>
  <c r="BF282" i="2"/>
  <c r="BF266" i="2"/>
  <c r="BF250" i="2"/>
  <c r="BF242" i="2"/>
  <c r="BF234" i="2"/>
  <c r="BF226" i="2"/>
  <c r="BF218" i="2"/>
  <c r="BF210" i="2"/>
  <c r="BF202" i="2"/>
  <c r="BF194" i="2"/>
  <c r="BF186" i="2"/>
  <c r="BF178" i="2"/>
  <c r="BF170" i="2"/>
  <c r="BF162" i="2"/>
  <c r="BF154" i="2"/>
  <c r="BF146" i="2"/>
  <c r="BF138" i="2"/>
  <c r="BF130" i="2"/>
  <c r="BF122" i="2"/>
  <c r="BF114" i="2"/>
  <c r="BF106" i="2"/>
  <c r="BF98" i="2"/>
  <c r="BF90" i="2"/>
  <c r="BF82" i="2"/>
  <c r="BF74" i="2"/>
  <c r="BF66" i="2"/>
  <c r="BF58" i="2"/>
  <c r="BC1304" i="2"/>
  <c r="BS1304" i="2"/>
  <c r="BC1217" i="2"/>
  <c r="BS1217" i="2"/>
  <c r="BC1185" i="2"/>
  <c r="BS1185" i="2"/>
  <c r="BC1496" i="2"/>
  <c r="BS1496" i="2"/>
  <c r="BC1480" i="2"/>
  <c r="BS1480" i="2"/>
  <c r="BC1464" i="2"/>
  <c r="BS1464" i="2"/>
  <c r="BC1444" i="2"/>
  <c r="BS1444" i="2"/>
  <c r="BC1180" i="2"/>
  <c r="BS1180" i="2"/>
  <c r="BF1482" i="2"/>
  <c r="BF1450" i="2"/>
  <c r="BF1434" i="2"/>
  <c r="BF1426" i="2"/>
  <c r="BF1418" i="2"/>
  <c r="BF1394" i="2"/>
  <c r="BF1386" i="2"/>
  <c r="BF1378" i="2"/>
  <c r="BF1290" i="2"/>
  <c r="BF1250" i="2"/>
  <c r="BF1226" i="2"/>
  <c r="BF1202" i="2"/>
  <c r="BF1186" i="2"/>
  <c r="BF1122" i="2"/>
  <c r="BF1098" i="2"/>
  <c r="BF1066" i="2"/>
  <c r="BF1058" i="2"/>
  <c r="BF1034" i="2"/>
  <c r="BF1010" i="2"/>
  <c r="BC1115" i="2"/>
  <c r="BS1115" i="2"/>
  <c r="BC1499" i="2"/>
  <c r="BS1499" i="2"/>
  <c r="BC1491" i="2"/>
  <c r="BS1491" i="2"/>
  <c r="BC1487" i="2"/>
  <c r="BS1487" i="2"/>
  <c r="BC1483" i="2"/>
  <c r="BS1483" i="2"/>
  <c r="BC1479" i="2"/>
  <c r="BS1479" i="2"/>
  <c r="BC1471" i="2"/>
  <c r="BS1471" i="2"/>
  <c r="BC1459" i="2"/>
  <c r="BS1459" i="2"/>
  <c r="BC1455" i="2"/>
  <c r="BS1455" i="2"/>
  <c r="BC1439" i="2"/>
  <c r="BS1439" i="2"/>
  <c r="BC1435" i="2"/>
  <c r="BS1435" i="2"/>
  <c r="BC1421" i="2"/>
  <c r="BS1421" i="2"/>
  <c r="BC1380" i="2"/>
  <c r="BS1380" i="2"/>
  <c r="BC1348" i="2"/>
  <c r="BS1348" i="2"/>
  <c r="BC1325" i="2"/>
  <c r="BS1325" i="2"/>
  <c r="BC1293" i="2"/>
  <c r="BS1293" i="2"/>
  <c r="BC1261" i="2"/>
  <c r="BS1261" i="2"/>
  <c r="BC1243" i="2"/>
  <c r="BS1243" i="2"/>
  <c r="BC1211" i="2"/>
  <c r="BS1211" i="2"/>
  <c r="BC1197" i="2"/>
  <c r="BS1197" i="2"/>
  <c r="BC1188" i="2"/>
  <c r="BS1188" i="2"/>
  <c r="BC1113" i="2"/>
  <c r="BS1113" i="2"/>
  <c r="BC1097" i="2"/>
  <c r="BS1097" i="2"/>
  <c r="BC1313" i="2"/>
  <c r="BS1313" i="2"/>
  <c r="BC1281" i="2"/>
  <c r="BS1281" i="2"/>
  <c r="BC1099" i="2"/>
  <c r="BS1099" i="2"/>
  <c r="BC1416" i="2"/>
  <c r="BS1416" i="2"/>
  <c r="BC1352" i="2"/>
  <c r="BS1352" i="2"/>
  <c r="BC1329" i="2"/>
  <c r="BS1329" i="2"/>
  <c r="BC1320" i="2"/>
  <c r="BS1320" i="2"/>
  <c r="BC1288" i="2"/>
  <c r="BS1288" i="2"/>
  <c r="BC1183" i="2"/>
  <c r="BS1183" i="2"/>
  <c r="BC1169" i="2"/>
  <c r="BS1169" i="2"/>
  <c r="BC1151" i="2"/>
  <c r="BS1151" i="2"/>
  <c r="BC1107" i="2"/>
  <c r="BS1107" i="2"/>
  <c r="BC1153" i="2"/>
  <c r="BS1153" i="2"/>
  <c r="BF4" i="2"/>
  <c r="BV4" i="2"/>
  <c r="BC1502" i="2"/>
  <c r="BS1502" i="2"/>
  <c r="BC1494" i="2"/>
  <c r="BS1494" i="2"/>
  <c r="BC1474" i="2"/>
  <c r="BS1474" i="2"/>
  <c r="BC1470" i="2"/>
  <c r="BS1470" i="2"/>
  <c r="BC1458" i="2"/>
  <c r="BS1458" i="2"/>
  <c r="BC1446" i="2"/>
  <c r="BS1446" i="2"/>
  <c r="BC1438" i="2"/>
  <c r="BS1438" i="2"/>
  <c r="BC1429" i="2"/>
  <c r="BS1429" i="2"/>
  <c r="BC1411" i="2"/>
  <c r="BS1411" i="2"/>
  <c r="BC1397" i="2"/>
  <c r="BS1397" i="2"/>
  <c r="BC1347" i="2"/>
  <c r="BS1347" i="2"/>
  <c r="BC1260" i="2"/>
  <c r="BS1260" i="2"/>
  <c r="BC1237" i="2"/>
  <c r="BS1237" i="2"/>
  <c r="BC1228" i="2"/>
  <c r="BS1228" i="2"/>
  <c r="BC1173" i="2"/>
  <c r="BS1173" i="2"/>
  <c r="BC1164" i="2"/>
  <c r="BS1164" i="2"/>
  <c r="BC1132" i="2"/>
  <c r="BS1132" i="2"/>
  <c r="BC1101" i="2"/>
  <c r="BS1101" i="2"/>
  <c r="BC1424" i="2"/>
  <c r="BS1424" i="2"/>
  <c r="BC1392" i="2"/>
  <c r="BS1392" i="2"/>
  <c r="BC1383" i="2"/>
  <c r="BS1383" i="2"/>
  <c r="BC1337" i="2"/>
  <c r="BS1337" i="2"/>
  <c r="BC1305" i="2"/>
  <c r="BS1305" i="2"/>
  <c r="BC1255" i="2"/>
  <c r="BS1255" i="2"/>
  <c r="BC1241" i="2"/>
  <c r="BS1241" i="2"/>
  <c r="BC1223" i="2"/>
  <c r="BS1223" i="2"/>
  <c r="BC1159" i="2"/>
  <c r="BS1159" i="2"/>
  <c r="BC1127" i="2"/>
  <c r="BS1127" i="2"/>
  <c r="BC1500" i="2"/>
  <c r="BS1500" i="2"/>
  <c r="BC1476" i="2"/>
  <c r="BS1476" i="2"/>
  <c r="BC1363" i="2"/>
  <c r="BS1363" i="2"/>
  <c r="BC1148" i="2"/>
  <c r="BS1148" i="2"/>
  <c r="BC1419" i="2"/>
  <c r="BS1419" i="2"/>
  <c r="BC1405" i="2"/>
  <c r="BS1405" i="2"/>
  <c r="BC1373" i="2"/>
  <c r="BS1373" i="2"/>
  <c r="BC1236" i="2"/>
  <c r="BS1236" i="2"/>
  <c r="BC1204" i="2"/>
  <c r="BS1204" i="2"/>
  <c r="BC1195" i="2"/>
  <c r="BS1195" i="2"/>
  <c r="BC1163" i="2"/>
  <c r="BS1163" i="2"/>
  <c r="BC1121" i="2"/>
  <c r="BS1121" i="2"/>
  <c r="BC1105" i="2"/>
  <c r="BS1105" i="2"/>
  <c r="BC1503" i="2"/>
  <c r="BS1503" i="2"/>
  <c r="BF1500" i="2"/>
  <c r="BF1492" i="2"/>
  <c r="BF1484" i="2"/>
  <c r="BF1476" i="2"/>
  <c r="BF1412" i="2"/>
  <c r="BF1404" i="2"/>
  <c r="BF1396" i="2"/>
  <c r="BF1380" i="2"/>
  <c r="BF1372" i="2"/>
  <c r="BF1348" i="2"/>
  <c r="BF1340" i="2"/>
  <c r="BF1332" i="2"/>
  <c r="BF1316" i="2"/>
  <c r="BF1028" i="2"/>
  <c r="BF1012" i="2"/>
  <c r="BF988" i="2"/>
  <c r="BF964" i="2"/>
  <c r="BF596" i="2"/>
  <c r="BF564" i="2"/>
  <c r="AP532" i="2"/>
  <c r="BF164" i="2"/>
  <c r="BF156" i="2"/>
  <c r="AP124" i="2"/>
  <c r="AP116" i="2"/>
  <c r="AP108" i="2"/>
  <c r="AP92" i="2"/>
  <c r="AP84" i="2"/>
  <c r="AP76" i="2"/>
  <c r="AP68" i="2"/>
  <c r="AP60" i="2"/>
  <c r="AP52" i="2"/>
  <c r="AP44" i="2"/>
  <c r="AP36" i="2"/>
  <c r="AP28" i="2"/>
  <c r="AP20" i="2"/>
  <c r="AP12" i="2"/>
  <c r="AP243" i="2"/>
  <c r="BF235" i="2"/>
  <c r="BF227" i="2"/>
  <c r="AP211" i="2"/>
  <c r="BF203" i="2"/>
  <c r="BF195" i="2"/>
  <c r="AP179" i="2"/>
  <c r="BF163" i="2"/>
  <c r="BF155" i="2"/>
  <c r="AP139" i="2"/>
  <c r="BF1497" i="2"/>
  <c r="BF1489" i="2"/>
  <c r="BF1481" i="2"/>
  <c r="BF1473" i="2"/>
  <c r="BF1465" i="2"/>
  <c r="BF1457" i="2"/>
  <c r="BF1449" i="2"/>
  <c r="BF1441" i="2"/>
  <c r="BF1433" i="2"/>
  <c r="BF1425" i="2"/>
  <c r="BF1417" i="2"/>
  <c r="BF1409" i="2"/>
  <c r="BF1385" i="2"/>
  <c r="BF1377" i="2"/>
  <c r="BF1369" i="2"/>
  <c r="BF1353" i="2"/>
  <c r="BF1345" i="2"/>
  <c r="BF1321" i="2"/>
  <c r="BF1313" i="2"/>
  <c r="BF1305" i="2"/>
  <c r="BF1289" i="2"/>
  <c r="BF1281" i="2"/>
  <c r="BF1257" i="2"/>
  <c r="BF1249" i="2"/>
  <c r="BF1241" i="2"/>
  <c r="BF1217" i="2"/>
  <c r="BF1193" i="2"/>
  <c r="BF1185" i="2"/>
  <c r="BF1177" i="2"/>
  <c r="BF1153" i="2"/>
  <c r="BF1129" i="2"/>
  <c r="BF1121" i="2"/>
  <c r="BF1113" i="2"/>
  <c r="BF1089" i="2"/>
  <c r="BF1065" i="2"/>
  <c r="BF1057" i="2"/>
  <c r="BF1049" i="2"/>
  <c r="BF1025" i="2"/>
  <c r="BF1001" i="2"/>
  <c r="BF985" i="2"/>
  <c r="BF785" i="2"/>
  <c r="AP593" i="2"/>
  <c r="AP313" i="2"/>
  <c r="BF305" i="2"/>
  <c r="BF289" i="2"/>
  <c r="BF281" i="2"/>
  <c r="BF273" i="2"/>
  <c r="BF265" i="2"/>
  <c r="BF257" i="2"/>
  <c r="AP249" i="2"/>
  <c r="AP217" i="2"/>
  <c r="AP185" i="2"/>
  <c r="AP153" i="2"/>
  <c r="BF137" i="2"/>
  <c r="BF129" i="2"/>
  <c r="BF113" i="2"/>
  <c r="BF97" i="2"/>
  <c r="BF81" i="2"/>
  <c r="BF73" i="2"/>
  <c r="BF65" i="2"/>
  <c r="BF57" i="2"/>
  <c r="BF49" i="2"/>
  <c r="BF41" i="2"/>
  <c r="BF33" i="2"/>
  <c r="BF25" i="2"/>
  <c r="BF17" i="2"/>
  <c r="BF9" i="2"/>
  <c r="BF1408" i="2"/>
  <c r="BF1400" i="2"/>
  <c r="BF1376" i="2"/>
  <c r="BF1368" i="2"/>
  <c r="BF1360" i="2"/>
  <c r="BF1344" i="2"/>
  <c r="BF1336" i="2"/>
  <c r="BF1312" i="2"/>
  <c r="BF1304" i="2"/>
  <c r="BF1296" i="2"/>
  <c r="BF1280" i="2"/>
  <c r="BF1272" i="2"/>
  <c r="BF1248" i="2"/>
  <c r="BF1240" i="2"/>
  <c r="BF1232" i="2"/>
  <c r="BF1208" i="2"/>
  <c r="BF1184" i="2"/>
  <c r="BF1176" i="2"/>
  <c r="BF1168" i="2"/>
  <c r="BF1144" i="2"/>
  <c r="BF1120" i="2"/>
  <c r="BF1112" i="2"/>
  <c r="BF1104" i="2"/>
  <c r="BF1080" i="2"/>
  <c r="BF1056" i="2"/>
  <c r="BF1048" i="2"/>
  <c r="BF1040" i="2"/>
  <c r="BF1016" i="2"/>
  <c r="BF992" i="2"/>
  <c r="AP472" i="2"/>
  <c r="BF272" i="2"/>
  <c r="BF264" i="2"/>
  <c r="BF240" i="2"/>
  <c r="BF232" i="2"/>
  <c r="BF208" i="2"/>
  <c r="BF200" i="2"/>
  <c r="AP128" i="2"/>
  <c r="AP120" i="2"/>
  <c r="AP112" i="2"/>
  <c r="AP104" i="2"/>
  <c r="AP96" i="2"/>
  <c r="AP88" i="2"/>
  <c r="AP80" i="2"/>
  <c r="AP72" i="2"/>
  <c r="AP64" i="2"/>
  <c r="AP56" i="2"/>
  <c r="AP48" i="2"/>
  <c r="AP40" i="2"/>
  <c r="AP32" i="2"/>
  <c r="AP24" i="2"/>
  <c r="AP16" i="2"/>
  <c r="AP8" i="2"/>
  <c r="BF1503" i="2"/>
  <c r="BF1495" i="2"/>
  <c r="BF1487" i="2"/>
  <c r="BF1479" i="2"/>
  <c r="BF1471" i="2"/>
  <c r="BF1463" i="2"/>
  <c r="BF1455" i="2"/>
  <c r="BF1447" i="2"/>
  <c r="BF1439" i="2"/>
  <c r="BF1431" i="2"/>
  <c r="BF1423" i="2"/>
  <c r="BF1415" i="2"/>
  <c r="BF1399" i="2"/>
  <c r="BF1391" i="2"/>
  <c r="BF1367" i="2"/>
  <c r="BF1359" i="2"/>
  <c r="BF1351" i="2"/>
  <c r="BF1335" i="2"/>
  <c r="BF1327" i="2"/>
  <c r="BF1303" i="2"/>
  <c r="BF1295" i="2"/>
  <c r="BF1287" i="2"/>
  <c r="BF1271" i="2"/>
  <c r="BF1263" i="2"/>
  <c r="BF1239" i="2"/>
  <c r="BF1231" i="2"/>
  <c r="BF1223" i="2"/>
  <c r="BF1199" i="2"/>
  <c r="BF1175" i="2"/>
  <c r="BF1167" i="2"/>
  <c r="BF1159" i="2"/>
  <c r="BF1135" i="2"/>
  <c r="BF1111" i="2"/>
  <c r="BF1103" i="2"/>
  <c r="BF1095" i="2"/>
  <c r="BF1071" i="2"/>
  <c r="BF1047" i="2"/>
  <c r="BF1039" i="2"/>
  <c r="BF247" i="2"/>
  <c r="BF239" i="2"/>
  <c r="BF223" i="2"/>
  <c r="BF215" i="2"/>
  <c r="BF207" i="2"/>
  <c r="BF199" i="2"/>
  <c r="BF191" i="2"/>
  <c r="BF183" i="2"/>
  <c r="BF175" i="2"/>
  <c r="BF167" i="2"/>
  <c r="BF159" i="2"/>
  <c r="BF143" i="2"/>
  <c r="BF135" i="2"/>
  <c r="BF127" i="2"/>
  <c r="BF119" i="2"/>
  <c r="BF111" i="2"/>
  <c r="BF103" i="2"/>
  <c r="BF95" i="2"/>
  <c r="BF87" i="2"/>
  <c r="BF79" i="2"/>
  <c r="BF71" i="2"/>
  <c r="BF63" i="2"/>
  <c r="BF55" i="2"/>
  <c r="BF47" i="2"/>
  <c r="BF39" i="2"/>
  <c r="BF31" i="2"/>
  <c r="BF23" i="2"/>
  <c r="BF15" i="2"/>
  <c r="BF7" i="2"/>
  <c r="BF1502" i="2"/>
  <c r="BF1494" i="2"/>
  <c r="BF1486" i="2"/>
  <c r="BF1478" i="2"/>
  <c r="BF1470" i="2"/>
  <c r="BF1462" i="2"/>
  <c r="BF1454" i="2"/>
  <c r="BF1446" i="2"/>
  <c r="BF1438" i="2"/>
  <c r="BF1430" i="2"/>
  <c r="BF1422" i="2"/>
  <c r="BF1414" i="2"/>
  <c r="BF1406" i="2"/>
  <c r="BF1390" i="2"/>
  <c r="BF1382" i="2"/>
  <c r="BF1358" i="2"/>
  <c r="BF1350" i="2"/>
  <c r="BF1342" i="2"/>
  <c r="BF1326" i="2"/>
  <c r="BF1318" i="2"/>
  <c r="BF1294" i="2"/>
  <c r="BF1286" i="2"/>
  <c r="BF1278" i="2"/>
  <c r="BF1262" i="2"/>
  <c r="BF1254" i="2"/>
  <c r="BF1230" i="2"/>
  <c r="BF1222" i="2"/>
  <c r="BF1214" i="2"/>
  <c r="BF1190" i="2"/>
  <c r="BF1166" i="2"/>
  <c r="BF1158" i="2"/>
  <c r="BF1150" i="2"/>
  <c r="BF1126" i="2"/>
  <c r="BF1102" i="2"/>
  <c r="BF1094" i="2"/>
  <c r="BF1086" i="2"/>
  <c r="BF1030" i="2"/>
  <c r="BF1022" i="2"/>
  <c r="BF750" i="2"/>
  <c r="BF310" i="2"/>
  <c r="BF270" i="2"/>
  <c r="BF262" i="2"/>
  <c r="BF1501" i="2"/>
  <c r="BF1493" i="2"/>
  <c r="BF1485" i="2"/>
  <c r="BF1477" i="2"/>
  <c r="BF1469" i="2"/>
  <c r="BF1461" i="2"/>
  <c r="BF1453" i="2"/>
  <c r="BF1445" i="2"/>
  <c r="BF1437" i="2"/>
  <c r="BF1429" i="2"/>
  <c r="BF1421" i="2"/>
  <c r="AP349" i="2"/>
  <c r="AP317" i="2"/>
  <c r="AP285" i="2"/>
  <c r="BF277" i="2"/>
  <c r="AP253" i="2"/>
  <c r="AP245" i="2"/>
  <c r="AP213" i="2"/>
  <c r="AP181" i="2"/>
  <c r="AP149" i="2"/>
  <c r="BF29" i="2"/>
  <c r="BF21" i="2"/>
  <c r="BF13" i="2"/>
  <c r="BF5" i="2"/>
  <c r="BF153" i="2"/>
  <c r="BF120" i="2"/>
  <c r="BF84" i="2"/>
  <c r="BF20" i="2"/>
  <c r="BF56" i="2"/>
  <c r="BF116" i="2"/>
  <c r="BF179" i="2"/>
  <c r="BF52" i="2"/>
  <c r="BF88" i="2"/>
  <c r="BF24" i="2"/>
  <c r="AP1398" i="2"/>
  <c r="BF1398" i="2"/>
  <c r="AP1374" i="2"/>
  <c r="BF1374" i="2"/>
  <c r="AP1366" i="2"/>
  <c r="BF1366" i="2"/>
  <c r="AP1334" i="2"/>
  <c r="BF1334" i="2"/>
  <c r="AP1310" i="2"/>
  <c r="BF1310" i="2"/>
  <c r="AP1270" i="2"/>
  <c r="BF1270" i="2"/>
  <c r="AP1246" i="2"/>
  <c r="BF1246" i="2"/>
  <c r="AP1206" i="2"/>
  <c r="BF1206" i="2"/>
  <c r="AP1198" i="2"/>
  <c r="BF1198" i="2"/>
  <c r="AP1182" i="2"/>
  <c r="BF1182" i="2"/>
  <c r="AP1174" i="2"/>
  <c r="BF1174" i="2"/>
  <c r="AP1142" i="2"/>
  <c r="BF1142" i="2"/>
  <c r="AP1134" i="2"/>
  <c r="BF1134" i="2"/>
  <c r="AP1118" i="2"/>
  <c r="BF1118" i="2"/>
  <c r="AP1110" i="2"/>
  <c r="BF1110" i="2"/>
  <c r="AP1078" i="2"/>
  <c r="BF1078" i="2"/>
  <c r="AP1070" i="2"/>
  <c r="BF1070" i="2"/>
  <c r="AP1062" i="2"/>
  <c r="BF1062" i="2"/>
  <c r="AP1054" i="2"/>
  <c r="BF1054" i="2"/>
  <c r="AP1046" i="2"/>
  <c r="BF1046" i="2"/>
  <c r="AP1038" i="2"/>
  <c r="BF1038" i="2"/>
  <c r="AP1014" i="2"/>
  <c r="BF1014" i="2"/>
  <c r="AP1006" i="2"/>
  <c r="BF1006" i="2"/>
  <c r="AP998" i="2"/>
  <c r="BF998" i="2"/>
  <c r="AP990" i="2"/>
  <c r="BF990" i="2"/>
  <c r="AP982" i="2"/>
  <c r="BF982" i="2"/>
  <c r="AP974" i="2"/>
  <c r="BF974" i="2"/>
  <c r="AP966" i="2"/>
  <c r="BF966" i="2"/>
  <c r="AP958" i="2"/>
  <c r="BF958" i="2"/>
  <c r="AP950" i="2"/>
  <c r="BF950" i="2"/>
  <c r="AP942" i="2"/>
  <c r="BF942" i="2"/>
  <c r="AP934" i="2"/>
  <c r="BF934" i="2"/>
  <c r="AP926" i="2"/>
  <c r="BF926" i="2"/>
  <c r="AP918" i="2"/>
  <c r="BF918" i="2"/>
  <c r="AP910" i="2"/>
  <c r="BF910" i="2"/>
  <c r="AP902" i="2"/>
  <c r="BF902" i="2"/>
  <c r="AP894" i="2"/>
  <c r="BF894" i="2"/>
  <c r="AP886" i="2"/>
  <c r="BF886" i="2"/>
  <c r="AP878" i="2"/>
  <c r="BF878" i="2"/>
  <c r="AP870" i="2"/>
  <c r="BF870" i="2"/>
  <c r="AP862" i="2"/>
  <c r="BF862" i="2"/>
  <c r="AP854" i="2"/>
  <c r="BF854" i="2"/>
  <c r="AP846" i="2"/>
  <c r="BF846" i="2"/>
  <c r="AP838" i="2"/>
  <c r="BF838" i="2"/>
  <c r="AP830" i="2"/>
  <c r="BF830" i="2"/>
  <c r="AP822" i="2"/>
  <c r="BF822" i="2"/>
  <c r="AP814" i="2"/>
  <c r="BF814" i="2"/>
  <c r="AP806" i="2"/>
  <c r="BF806" i="2"/>
  <c r="AP798" i="2"/>
  <c r="BF798" i="2"/>
  <c r="AP790" i="2"/>
  <c r="BF790" i="2"/>
  <c r="AP782" i="2"/>
  <c r="BF782" i="2"/>
  <c r="AP774" i="2"/>
  <c r="BF774" i="2"/>
  <c r="AP766" i="2"/>
  <c r="BF766" i="2"/>
  <c r="AP758" i="2"/>
  <c r="BF758" i="2"/>
  <c r="AP742" i="2"/>
  <c r="BF742" i="2"/>
  <c r="AP734" i="2"/>
  <c r="BF734" i="2"/>
  <c r="AP726" i="2"/>
  <c r="BF726" i="2"/>
  <c r="AP718" i="2"/>
  <c r="BF718" i="2"/>
  <c r="AP710" i="2"/>
  <c r="BF710" i="2"/>
  <c r="AP702" i="2"/>
  <c r="BF702" i="2"/>
  <c r="AP694" i="2"/>
  <c r="BF694" i="2"/>
  <c r="AP686" i="2"/>
  <c r="BF686" i="2"/>
  <c r="AP678" i="2"/>
  <c r="BF678" i="2"/>
  <c r="AP670" i="2"/>
  <c r="BF670" i="2"/>
  <c r="AP662" i="2"/>
  <c r="BF662" i="2"/>
  <c r="AP654" i="2"/>
  <c r="BF654" i="2"/>
  <c r="AP646" i="2"/>
  <c r="BF646" i="2"/>
  <c r="AP638" i="2"/>
  <c r="BF638" i="2"/>
  <c r="AP630" i="2"/>
  <c r="BF630" i="2"/>
  <c r="AP622" i="2"/>
  <c r="BF622" i="2"/>
  <c r="AP614" i="2"/>
  <c r="BF614" i="2"/>
  <c r="AP606" i="2"/>
  <c r="BF606" i="2"/>
  <c r="AP598" i="2"/>
  <c r="BF598" i="2"/>
  <c r="AP590" i="2"/>
  <c r="BF590" i="2"/>
  <c r="AP582" i="2"/>
  <c r="BF582" i="2"/>
  <c r="AP574" i="2"/>
  <c r="BF574" i="2"/>
  <c r="AP566" i="2"/>
  <c r="BF566" i="2"/>
  <c r="AP558" i="2"/>
  <c r="BF558" i="2"/>
  <c r="AP550" i="2"/>
  <c r="BF550" i="2"/>
  <c r="AP542" i="2"/>
  <c r="BF542" i="2"/>
  <c r="AP534" i="2"/>
  <c r="BF534" i="2"/>
  <c r="AP526" i="2"/>
  <c r="BF526" i="2"/>
  <c r="AP518" i="2"/>
  <c r="BF518" i="2"/>
  <c r="AP510" i="2"/>
  <c r="BF510" i="2"/>
  <c r="AP502" i="2"/>
  <c r="BF502" i="2"/>
  <c r="AP494" i="2"/>
  <c r="BF494" i="2"/>
  <c r="AP486" i="2"/>
  <c r="BF486" i="2"/>
  <c r="AP478" i="2"/>
  <c r="BF478" i="2"/>
  <c r="AP470" i="2"/>
  <c r="BF470" i="2"/>
  <c r="AP462" i="2"/>
  <c r="BF462" i="2"/>
  <c r="AP454" i="2"/>
  <c r="BF454" i="2"/>
  <c r="AP446" i="2"/>
  <c r="BF446" i="2"/>
  <c r="AP438" i="2"/>
  <c r="BF438" i="2"/>
  <c r="AP430" i="2"/>
  <c r="BF430" i="2"/>
  <c r="AP422" i="2"/>
  <c r="BF422" i="2"/>
  <c r="AP414" i="2"/>
  <c r="BF414" i="2"/>
  <c r="AP406" i="2"/>
  <c r="BF406" i="2"/>
  <c r="AP398" i="2"/>
  <c r="BF398" i="2"/>
  <c r="AP390" i="2"/>
  <c r="BF390" i="2"/>
  <c r="AP382" i="2"/>
  <c r="BF382" i="2"/>
  <c r="AP374" i="2"/>
  <c r="BF374" i="2"/>
  <c r="AP366" i="2"/>
  <c r="BF366" i="2"/>
  <c r="AP358" i="2"/>
  <c r="BF358" i="2"/>
  <c r="AP350" i="2"/>
  <c r="BF350" i="2"/>
  <c r="AP342" i="2"/>
  <c r="BF342" i="2"/>
  <c r="AP334" i="2"/>
  <c r="BF334" i="2"/>
  <c r="AP326" i="2"/>
  <c r="BF326" i="2"/>
  <c r="AP318" i="2"/>
  <c r="BF318" i="2"/>
  <c r="AP302" i="2"/>
  <c r="BF302" i="2"/>
  <c r="AP294" i="2"/>
  <c r="BF294" i="2"/>
  <c r="AP286" i="2"/>
  <c r="BF286" i="2"/>
  <c r="AP278" i="2"/>
  <c r="BF278" i="2"/>
  <c r="AP254" i="2"/>
  <c r="BF254" i="2"/>
  <c r="AP246" i="2"/>
  <c r="BF246" i="2"/>
  <c r="AP238" i="2"/>
  <c r="BF238" i="2"/>
  <c r="AP230" i="2"/>
  <c r="BF230" i="2"/>
  <c r="AP222" i="2"/>
  <c r="BF222" i="2"/>
  <c r="AP214" i="2"/>
  <c r="BF214" i="2"/>
  <c r="AP206" i="2"/>
  <c r="BF206" i="2"/>
  <c r="AP198" i="2"/>
  <c r="BF198" i="2"/>
  <c r="AP190" i="2"/>
  <c r="BF190" i="2"/>
  <c r="AP182" i="2"/>
  <c r="BF182" i="2"/>
  <c r="AP174" i="2"/>
  <c r="BF174" i="2"/>
  <c r="AP166" i="2"/>
  <c r="BF166" i="2"/>
  <c r="AP158" i="2"/>
  <c r="BF158" i="2"/>
  <c r="AP150" i="2"/>
  <c r="BF150" i="2"/>
  <c r="AP142" i="2"/>
  <c r="BF142" i="2"/>
  <c r="AP134" i="2"/>
  <c r="BF134" i="2"/>
  <c r="AP126" i="2"/>
  <c r="BF126" i="2"/>
  <c r="AP118" i="2"/>
  <c r="BF118" i="2"/>
  <c r="AP110" i="2"/>
  <c r="BF110" i="2"/>
  <c r="AP102" i="2"/>
  <c r="BF102" i="2"/>
  <c r="AP94" i="2"/>
  <c r="BF94" i="2"/>
  <c r="AP86" i="2"/>
  <c r="BF86" i="2"/>
  <c r="AP78" i="2"/>
  <c r="BF78" i="2"/>
  <c r="AP70" i="2"/>
  <c r="BF70" i="2"/>
  <c r="AP62" i="2"/>
  <c r="BF62" i="2"/>
  <c r="AP54" i="2"/>
  <c r="BF54" i="2"/>
  <c r="AP46" i="2"/>
  <c r="BF46" i="2"/>
  <c r="H38" i="2"/>
  <c r="BF38" i="2"/>
  <c r="H30" i="2"/>
  <c r="BF30" i="2"/>
  <c r="H22" i="2"/>
  <c r="BF22" i="2"/>
  <c r="H14" i="2"/>
  <c r="J14" i="2" s="1"/>
  <c r="BF14" i="2"/>
  <c r="H6" i="2"/>
  <c r="BF6" i="2"/>
  <c r="AP1397" i="2"/>
  <c r="BF1397" i="2"/>
  <c r="AP1365" i="2"/>
  <c r="BF1365" i="2"/>
  <c r="AP1341" i="2"/>
  <c r="BF1341" i="2"/>
  <c r="AP1325" i="2"/>
  <c r="BF1325" i="2"/>
  <c r="AP1317" i="2"/>
  <c r="BF1317" i="2"/>
  <c r="AP1293" i="2"/>
  <c r="BF1293" i="2"/>
  <c r="AP1245" i="2"/>
  <c r="BF1245" i="2"/>
  <c r="AP1302" i="2"/>
  <c r="BF1302" i="2"/>
  <c r="AP1413" i="2"/>
  <c r="BF1413" i="2"/>
  <c r="AP1389" i="2"/>
  <c r="BF1389" i="2"/>
  <c r="AP1357" i="2"/>
  <c r="BF1357" i="2"/>
  <c r="AP1333" i="2"/>
  <c r="BF1333" i="2"/>
  <c r="AP1301" i="2"/>
  <c r="BF1301" i="2"/>
  <c r="AP1277" i="2"/>
  <c r="BF1277" i="2"/>
  <c r="AP1261" i="2"/>
  <c r="BF1261" i="2"/>
  <c r="AP1405" i="2"/>
  <c r="BF1405" i="2"/>
  <c r="AP1381" i="2"/>
  <c r="BF1381" i="2"/>
  <c r="AP1373" i="2"/>
  <c r="BF1373" i="2"/>
  <c r="AP1349" i="2"/>
  <c r="BF1349" i="2"/>
  <c r="AP1309" i="2"/>
  <c r="BF1309" i="2"/>
  <c r="AP1285" i="2"/>
  <c r="BF1285" i="2"/>
  <c r="AP1269" i="2"/>
  <c r="BF1269" i="2"/>
  <c r="AP1253" i="2"/>
  <c r="BF1253" i="2"/>
  <c r="AP1238" i="2"/>
  <c r="BF1238" i="2"/>
  <c r="BF245" i="2"/>
  <c r="BF317" i="2"/>
  <c r="AP1237" i="2"/>
  <c r="BF1237" i="2"/>
  <c r="AP1229" i="2"/>
  <c r="BF1229" i="2"/>
  <c r="AP1221" i="2"/>
  <c r="BF1221" i="2"/>
  <c r="AP1213" i="2"/>
  <c r="BF1213" i="2"/>
  <c r="AP1205" i="2"/>
  <c r="BF1205" i="2"/>
  <c r="AP1197" i="2"/>
  <c r="BF1197" i="2"/>
  <c r="AP1189" i="2"/>
  <c r="BF1189" i="2"/>
  <c r="AP1181" i="2"/>
  <c r="BF1181" i="2"/>
  <c r="AP1173" i="2"/>
  <c r="BF1173" i="2"/>
  <c r="AP1165" i="2"/>
  <c r="BF1165" i="2"/>
  <c r="AP1157" i="2"/>
  <c r="BF1157" i="2"/>
  <c r="AP1149" i="2"/>
  <c r="BF1149" i="2"/>
  <c r="AP1141" i="2"/>
  <c r="BF1141" i="2"/>
  <c r="AP1133" i="2"/>
  <c r="BF1133" i="2"/>
  <c r="AP1125" i="2"/>
  <c r="BF1125" i="2"/>
  <c r="AP1117" i="2"/>
  <c r="BF1117" i="2"/>
  <c r="AP1109" i="2"/>
  <c r="BF1109" i="2"/>
  <c r="AP1101" i="2"/>
  <c r="BF1101" i="2"/>
  <c r="AP1093" i="2"/>
  <c r="BF1093" i="2"/>
  <c r="AP1085" i="2"/>
  <c r="BF1085" i="2"/>
  <c r="AP1077" i="2"/>
  <c r="BF1077" i="2"/>
  <c r="AP1069" i="2"/>
  <c r="BF1069" i="2"/>
  <c r="AP1061" i="2"/>
  <c r="BF1061" i="2"/>
  <c r="AP1053" i="2"/>
  <c r="BF1053" i="2"/>
  <c r="AP1045" i="2"/>
  <c r="BF1045" i="2"/>
  <c r="AP1037" i="2"/>
  <c r="BF1037" i="2"/>
  <c r="AP1029" i="2"/>
  <c r="BF1029" i="2"/>
  <c r="AP1021" i="2"/>
  <c r="BF1021" i="2"/>
  <c r="AP1013" i="2"/>
  <c r="BF1013" i="2"/>
  <c r="AP1005" i="2"/>
  <c r="BF1005" i="2"/>
  <c r="AP997" i="2"/>
  <c r="BF997" i="2"/>
  <c r="AP989" i="2"/>
  <c r="BF989" i="2"/>
  <c r="AP981" i="2"/>
  <c r="BF981" i="2"/>
  <c r="AP973" i="2"/>
  <c r="BF973" i="2"/>
  <c r="AP965" i="2"/>
  <c r="BF965" i="2"/>
  <c r="AP957" i="2"/>
  <c r="BF957" i="2"/>
  <c r="AP949" i="2"/>
  <c r="BF949" i="2"/>
  <c r="AP941" i="2"/>
  <c r="BF941" i="2"/>
  <c r="AP933" i="2"/>
  <c r="BF933" i="2"/>
  <c r="AP925" i="2"/>
  <c r="BF925" i="2"/>
  <c r="AP917" i="2"/>
  <c r="BF917" i="2"/>
  <c r="AP909" i="2"/>
  <c r="BF909" i="2"/>
  <c r="AP901" i="2"/>
  <c r="BF901" i="2"/>
  <c r="AP893" i="2"/>
  <c r="BF893" i="2"/>
  <c r="AP885" i="2"/>
  <c r="BF885" i="2"/>
  <c r="AP877" i="2"/>
  <c r="BF877" i="2"/>
  <c r="AP869" i="2"/>
  <c r="BF869" i="2"/>
  <c r="AP861" i="2"/>
  <c r="BF861" i="2"/>
  <c r="AP853" i="2"/>
  <c r="BF853" i="2"/>
  <c r="AP845" i="2"/>
  <c r="BF845" i="2"/>
  <c r="AP837" i="2"/>
  <c r="BF837" i="2"/>
  <c r="AP829" i="2"/>
  <c r="BF829" i="2"/>
  <c r="AP821" i="2"/>
  <c r="BF821" i="2"/>
  <c r="AP813" i="2"/>
  <c r="BF813" i="2"/>
  <c r="AP805" i="2"/>
  <c r="BF805" i="2"/>
  <c r="AP797" i="2"/>
  <c r="BF797" i="2"/>
  <c r="AP789" i="2"/>
  <c r="BF789" i="2"/>
  <c r="AP781" i="2"/>
  <c r="BF781" i="2"/>
  <c r="AP773" i="2"/>
  <c r="BF773" i="2"/>
  <c r="AP765" i="2"/>
  <c r="BF765" i="2"/>
  <c r="AP757" i="2"/>
  <c r="BF757" i="2"/>
  <c r="AP749" i="2"/>
  <c r="BF749" i="2"/>
  <c r="AP741" i="2"/>
  <c r="BF741" i="2"/>
  <c r="AP733" i="2"/>
  <c r="BF733" i="2"/>
  <c r="AP725" i="2"/>
  <c r="BF725" i="2"/>
  <c r="AP717" i="2"/>
  <c r="BF717" i="2"/>
  <c r="AP709" i="2"/>
  <c r="BF709" i="2"/>
  <c r="AP701" i="2"/>
  <c r="BF701" i="2"/>
  <c r="AP693" i="2"/>
  <c r="BF693" i="2"/>
  <c r="AP685" i="2"/>
  <c r="BF685" i="2"/>
  <c r="AP677" i="2"/>
  <c r="BF677" i="2"/>
  <c r="AP669" i="2"/>
  <c r="BF669" i="2"/>
  <c r="AP661" i="2"/>
  <c r="BF661" i="2"/>
  <c r="AP653" i="2"/>
  <c r="BF653" i="2"/>
  <c r="AP645" i="2"/>
  <c r="BF645" i="2"/>
  <c r="AP637" i="2"/>
  <c r="BF637" i="2"/>
  <c r="AP629" i="2"/>
  <c r="BF629" i="2"/>
  <c r="AP621" i="2"/>
  <c r="BF621" i="2"/>
  <c r="AP613" i="2"/>
  <c r="BF613" i="2"/>
  <c r="AP605" i="2"/>
  <c r="BF605" i="2"/>
  <c r="AP597" i="2"/>
  <c r="BF597" i="2"/>
  <c r="AP589" i="2"/>
  <c r="BF589" i="2"/>
  <c r="AP581" i="2"/>
  <c r="BF581" i="2"/>
  <c r="AP573" i="2"/>
  <c r="BF573" i="2"/>
  <c r="AP565" i="2"/>
  <c r="BF565" i="2"/>
  <c r="AP557" i="2"/>
  <c r="BF557" i="2"/>
  <c r="AP549" i="2"/>
  <c r="BF549" i="2"/>
  <c r="AP541" i="2"/>
  <c r="BF541" i="2"/>
  <c r="AP533" i="2"/>
  <c r="BF533" i="2"/>
  <c r="AP525" i="2"/>
  <c r="BF525" i="2"/>
  <c r="AP517" i="2"/>
  <c r="BF517" i="2"/>
  <c r="AP509" i="2"/>
  <c r="BF509" i="2"/>
  <c r="AP501" i="2"/>
  <c r="BF501" i="2"/>
  <c r="AP493" i="2"/>
  <c r="BF493" i="2"/>
  <c r="AP485" i="2"/>
  <c r="BF485" i="2"/>
  <c r="AP477" i="2"/>
  <c r="BF477" i="2"/>
  <c r="AP469" i="2"/>
  <c r="BF469" i="2"/>
  <c r="AP461" i="2"/>
  <c r="BF461" i="2"/>
  <c r="AP453" i="2"/>
  <c r="BF453" i="2"/>
  <c r="AP445" i="2"/>
  <c r="BF445" i="2"/>
  <c r="AP437" i="2"/>
  <c r="BF437" i="2"/>
  <c r="AP429" i="2"/>
  <c r="BF429" i="2"/>
  <c r="AP421" i="2"/>
  <c r="BF421" i="2"/>
  <c r="AP413" i="2"/>
  <c r="BF413" i="2"/>
  <c r="AP405" i="2"/>
  <c r="BF405" i="2"/>
  <c r="AP397" i="2"/>
  <c r="BF397" i="2"/>
  <c r="AP389" i="2"/>
  <c r="BF389" i="2"/>
  <c r="AP381" i="2"/>
  <c r="BF381" i="2"/>
  <c r="AP373" i="2"/>
  <c r="BF373" i="2"/>
  <c r="AP365" i="2"/>
  <c r="BF365" i="2"/>
  <c r="AP357" i="2"/>
  <c r="BF357" i="2"/>
  <c r="AP341" i="2"/>
  <c r="BF341" i="2"/>
  <c r="AP333" i="2"/>
  <c r="BF333" i="2"/>
  <c r="AP325" i="2"/>
  <c r="BF325" i="2"/>
  <c r="AP309" i="2"/>
  <c r="BF309" i="2"/>
  <c r="AP301" i="2"/>
  <c r="BF301" i="2"/>
  <c r="AP293" i="2"/>
  <c r="BF293" i="2"/>
  <c r="AP269" i="2"/>
  <c r="BF269" i="2"/>
  <c r="AP261" i="2"/>
  <c r="BF261" i="2"/>
  <c r="AP237" i="2"/>
  <c r="BF237" i="2"/>
  <c r="AP229" i="2"/>
  <c r="BF229" i="2"/>
  <c r="AP221" i="2"/>
  <c r="BF221" i="2"/>
  <c r="AP205" i="2"/>
  <c r="BF205" i="2"/>
  <c r="AP197" i="2"/>
  <c r="BF197" i="2"/>
  <c r="AP189" i="2"/>
  <c r="BF189" i="2"/>
  <c r="AP173" i="2"/>
  <c r="BF173" i="2"/>
  <c r="AP165" i="2"/>
  <c r="BF165" i="2"/>
  <c r="AP157" i="2"/>
  <c r="BF157" i="2"/>
  <c r="AP141" i="2"/>
  <c r="BF141" i="2"/>
  <c r="AP133" i="2"/>
  <c r="BF133" i="2"/>
  <c r="AP125" i="2"/>
  <c r="BF125" i="2"/>
  <c r="AP117" i="2"/>
  <c r="BF117" i="2"/>
  <c r="AP109" i="2"/>
  <c r="BF109" i="2"/>
  <c r="AP101" i="2"/>
  <c r="BF101" i="2"/>
  <c r="AP93" i="2"/>
  <c r="BF93" i="2"/>
  <c r="AP85" i="2"/>
  <c r="BF85" i="2"/>
  <c r="AP77" i="2"/>
  <c r="BF77" i="2"/>
  <c r="AP69" i="2"/>
  <c r="BF69" i="2"/>
  <c r="AP61" i="2"/>
  <c r="BF61" i="2"/>
  <c r="AP53" i="2"/>
  <c r="BF53" i="2"/>
  <c r="AP45" i="2"/>
  <c r="BF45" i="2"/>
  <c r="AP37" i="2"/>
  <c r="BF37" i="2"/>
  <c r="AP1468" i="2"/>
  <c r="BF1468" i="2"/>
  <c r="AP1460" i="2"/>
  <c r="BF1460" i="2"/>
  <c r="AP1452" i="2"/>
  <c r="BF1452" i="2"/>
  <c r="AP1444" i="2"/>
  <c r="BF1444" i="2"/>
  <c r="AP1436" i="2"/>
  <c r="BF1436" i="2"/>
  <c r="AP1428" i="2"/>
  <c r="BF1428" i="2"/>
  <c r="AP1420" i="2"/>
  <c r="BF1420" i="2"/>
  <c r="AP1388" i="2"/>
  <c r="BF1388" i="2"/>
  <c r="AP1364" i="2"/>
  <c r="BF1364" i="2"/>
  <c r="AP1356" i="2"/>
  <c r="BF1356" i="2"/>
  <c r="AP1324" i="2"/>
  <c r="BF1324" i="2"/>
  <c r="AP1308" i="2"/>
  <c r="BF1308" i="2"/>
  <c r="AP1300" i="2"/>
  <c r="BF1300" i="2"/>
  <c r="AP1292" i="2"/>
  <c r="BF1292" i="2"/>
  <c r="AP1284" i="2"/>
  <c r="BF1284" i="2"/>
  <c r="AP1276" i="2"/>
  <c r="BF1276" i="2"/>
  <c r="AP1268" i="2"/>
  <c r="BF1268" i="2"/>
  <c r="AP1260" i="2"/>
  <c r="BF1260" i="2"/>
  <c r="AP1252" i="2"/>
  <c r="BF1252" i="2"/>
  <c r="AP1244" i="2"/>
  <c r="BF1244" i="2"/>
  <c r="AP1236" i="2"/>
  <c r="BF1236" i="2"/>
  <c r="AP1228" i="2"/>
  <c r="BF1228" i="2"/>
  <c r="AP1220" i="2"/>
  <c r="BF1220" i="2"/>
  <c r="AP1212" i="2"/>
  <c r="BF1212" i="2"/>
  <c r="AP1204" i="2"/>
  <c r="BF1204" i="2"/>
  <c r="AP1196" i="2"/>
  <c r="BF1196" i="2"/>
  <c r="AP1188" i="2"/>
  <c r="BF1188" i="2"/>
  <c r="AP1180" i="2"/>
  <c r="BF1180" i="2"/>
  <c r="AP1172" i="2"/>
  <c r="BF1172" i="2"/>
  <c r="AP1164" i="2"/>
  <c r="BF1164" i="2"/>
  <c r="AP1156" i="2"/>
  <c r="BF1156" i="2"/>
  <c r="AP1148" i="2"/>
  <c r="BF1148" i="2"/>
  <c r="AP1140" i="2"/>
  <c r="BF1140" i="2"/>
  <c r="AP1132" i="2"/>
  <c r="BF1132" i="2"/>
  <c r="AP1124" i="2"/>
  <c r="BF1124" i="2"/>
  <c r="AP1116" i="2"/>
  <c r="BF1116" i="2"/>
  <c r="AP1108" i="2"/>
  <c r="BF1108" i="2"/>
  <c r="AP1100" i="2"/>
  <c r="BF1100" i="2"/>
  <c r="AP1092" i="2"/>
  <c r="BF1092" i="2"/>
  <c r="AP1084" i="2"/>
  <c r="BF1084" i="2"/>
  <c r="AP1076" i="2"/>
  <c r="BF1076" i="2"/>
  <c r="AP1068" i="2"/>
  <c r="BF1068" i="2"/>
  <c r="AP1060" i="2"/>
  <c r="BF1060" i="2"/>
  <c r="AP1052" i="2"/>
  <c r="BF1052" i="2"/>
  <c r="AP1044" i="2"/>
  <c r="BF1044" i="2"/>
  <c r="AP1036" i="2"/>
  <c r="BF1036" i="2"/>
  <c r="AP1020" i="2"/>
  <c r="BF1020" i="2"/>
  <c r="AP1004" i="2"/>
  <c r="BF1004" i="2"/>
  <c r="AP996" i="2"/>
  <c r="BF996" i="2"/>
  <c r="AP980" i="2"/>
  <c r="BF980" i="2"/>
  <c r="AP972" i="2"/>
  <c r="BF972" i="2"/>
  <c r="AP956" i="2"/>
  <c r="BF956" i="2"/>
  <c r="AP948" i="2"/>
  <c r="BF948" i="2"/>
  <c r="AP940" i="2"/>
  <c r="BF940" i="2"/>
  <c r="AP932" i="2"/>
  <c r="BF932" i="2"/>
  <c r="AP924" i="2"/>
  <c r="BF924" i="2"/>
  <c r="AP916" i="2"/>
  <c r="BF916" i="2"/>
  <c r="AP908" i="2"/>
  <c r="BF908" i="2"/>
  <c r="AP900" i="2"/>
  <c r="BF900" i="2"/>
  <c r="AP892" i="2"/>
  <c r="BF892" i="2"/>
  <c r="AP884" i="2"/>
  <c r="BF884" i="2"/>
  <c r="AP876" i="2"/>
  <c r="BF876" i="2"/>
  <c r="AP868" i="2"/>
  <c r="BF868" i="2"/>
  <c r="AP860" i="2"/>
  <c r="BF860" i="2"/>
  <c r="AP852" i="2"/>
  <c r="BF852" i="2"/>
  <c r="AP844" i="2"/>
  <c r="BF844" i="2"/>
  <c r="AP836" i="2"/>
  <c r="BF836" i="2"/>
  <c r="AP828" i="2"/>
  <c r="BF828" i="2"/>
  <c r="AP820" i="2"/>
  <c r="BF820" i="2"/>
  <c r="AP812" i="2"/>
  <c r="BF812" i="2"/>
  <c r="AP804" i="2"/>
  <c r="BF804" i="2"/>
  <c r="AP796" i="2"/>
  <c r="BF796" i="2"/>
  <c r="AP788" i="2"/>
  <c r="BF788" i="2"/>
  <c r="AP780" i="2"/>
  <c r="BF780" i="2"/>
  <c r="AP772" i="2"/>
  <c r="BF772" i="2"/>
  <c r="AP764" i="2"/>
  <c r="BF764" i="2"/>
  <c r="AP756" i="2"/>
  <c r="BF756" i="2"/>
  <c r="AP748" i="2"/>
  <c r="BF748" i="2"/>
  <c r="AP740" i="2"/>
  <c r="BF740" i="2"/>
  <c r="AP732" i="2"/>
  <c r="BF732" i="2"/>
  <c r="AP724" i="2"/>
  <c r="BF724" i="2"/>
  <c r="AP716" i="2"/>
  <c r="BF716" i="2"/>
  <c r="AP708" i="2"/>
  <c r="BF708" i="2"/>
  <c r="AP700" i="2"/>
  <c r="BF700" i="2"/>
  <c r="AP692" i="2"/>
  <c r="BF692" i="2"/>
  <c r="AP684" i="2"/>
  <c r="BF684" i="2"/>
  <c r="AP676" i="2"/>
  <c r="BF676" i="2"/>
  <c r="AP668" i="2"/>
  <c r="BF668" i="2"/>
  <c r="AP660" i="2"/>
  <c r="BF660" i="2"/>
  <c r="AP652" i="2"/>
  <c r="BF652" i="2"/>
  <c r="AP644" i="2"/>
  <c r="BF644" i="2"/>
  <c r="AP636" i="2"/>
  <c r="BF636" i="2"/>
  <c r="AP628" i="2"/>
  <c r="BF628" i="2"/>
  <c r="AP620" i="2"/>
  <c r="BF620" i="2"/>
  <c r="AP612" i="2"/>
  <c r="BF612" i="2"/>
  <c r="AP604" i="2"/>
  <c r="BF604" i="2"/>
  <c r="AP588" i="2"/>
  <c r="BF588" i="2"/>
  <c r="AP580" i="2"/>
  <c r="BF580" i="2"/>
  <c r="AP572" i="2"/>
  <c r="BF572" i="2"/>
  <c r="AP556" i="2"/>
  <c r="BF556" i="2"/>
  <c r="AP548" i="2"/>
  <c r="BF548" i="2"/>
  <c r="AP540" i="2"/>
  <c r="BF540" i="2"/>
  <c r="AP524" i="2"/>
  <c r="BF524" i="2"/>
  <c r="AP516" i="2"/>
  <c r="BF516" i="2"/>
  <c r="AP508" i="2"/>
  <c r="BF508" i="2"/>
  <c r="AP500" i="2"/>
  <c r="BF500" i="2"/>
  <c r="AP492" i="2"/>
  <c r="BF492" i="2"/>
  <c r="AP484" i="2"/>
  <c r="BF484" i="2"/>
  <c r="AP476" i="2"/>
  <c r="BF476" i="2"/>
  <c r="AP468" i="2"/>
  <c r="BF468" i="2"/>
  <c r="AP460" i="2"/>
  <c r="BF460" i="2"/>
  <c r="AP452" i="2"/>
  <c r="BF452" i="2"/>
  <c r="AP444" i="2"/>
  <c r="BF444" i="2"/>
  <c r="AP436" i="2"/>
  <c r="BF436" i="2"/>
  <c r="AP428" i="2"/>
  <c r="BF428" i="2"/>
  <c r="AP420" i="2"/>
  <c r="BF420" i="2"/>
  <c r="AP412" i="2"/>
  <c r="BF412" i="2"/>
  <c r="AP404" i="2"/>
  <c r="BF404" i="2"/>
  <c r="AP396" i="2"/>
  <c r="BF396" i="2"/>
  <c r="AP388" i="2"/>
  <c r="BF388" i="2"/>
  <c r="AP380" i="2"/>
  <c r="BF380" i="2"/>
  <c r="AP372" i="2"/>
  <c r="BF372" i="2"/>
  <c r="AP364" i="2"/>
  <c r="BF364" i="2"/>
  <c r="AP356" i="2"/>
  <c r="BF356" i="2"/>
  <c r="AP348" i="2"/>
  <c r="BF348" i="2"/>
  <c r="AP340" i="2"/>
  <c r="BF340" i="2"/>
  <c r="AP332" i="2"/>
  <c r="BF332" i="2"/>
  <c r="AP324" i="2"/>
  <c r="BF324" i="2"/>
  <c r="AP316" i="2"/>
  <c r="BF316" i="2"/>
  <c r="AP308" i="2"/>
  <c r="BF308" i="2"/>
  <c r="AP300" i="2"/>
  <c r="BF300" i="2"/>
  <c r="AP292" i="2"/>
  <c r="BF292" i="2"/>
  <c r="AP284" i="2"/>
  <c r="BF284" i="2"/>
  <c r="AP276" i="2"/>
  <c r="BF276" i="2"/>
  <c r="AP268" i="2"/>
  <c r="BF268" i="2"/>
  <c r="AP260" i="2"/>
  <c r="BF260" i="2"/>
  <c r="AP252" i="2"/>
  <c r="BF252" i="2"/>
  <c r="AP244" i="2"/>
  <c r="BF244" i="2"/>
  <c r="AP236" i="2"/>
  <c r="BF236" i="2"/>
  <c r="AP228" i="2"/>
  <c r="BF228" i="2"/>
  <c r="AP220" i="2"/>
  <c r="BF220" i="2"/>
  <c r="AP212" i="2"/>
  <c r="BF212" i="2"/>
  <c r="AP204" i="2"/>
  <c r="BF204" i="2"/>
  <c r="AP196" i="2"/>
  <c r="BF196" i="2"/>
  <c r="AP188" i="2"/>
  <c r="BF188" i="2"/>
  <c r="AP180" i="2"/>
  <c r="BF180" i="2"/>
  <c r="AP172" i="2"/>
  <c r="BF172" i="2"/>
  <c r="AP148" i="2"/>
  <c r="BF148" i="2"/>
  <c r="AP140" i="2"/>
  <c r="BF140" i="2"/>
  <c r="AP132" i="2"/>
  <c r="BF132" i="2"/>
  <c r="AP100" i="2"/>
  <c r="BF28" i="2"/>
  <c r="BF60" i="2"/>
  <c r="BF92" i="2"/>
  <c r="BF124" i="2"/>
  <c r="BF149" i="2"/>
  <c r="BF211" i="2"/>
  <c r="BF362" i="2"/>
  <c r="BF472" i="2"/>
  <c r="AP1499" i="2"/>
  <c r="BF1499" i="2"/>
  <c r="AP1491" i="2"/>
  <c r="BF1491" i="2"/>
  <c r="AP1483" i="2"/>
  <c r="BF1483" i="2"/>
  <c r="AP1475" i="2"/>
  <c r="BF1475" i="2"/>
  <c r="AP1467" i="2"/>
  <c r="BF1467" i="2"/>
  <c r="AP1459" i="2"/>
  <c r="BF1459" i="2"/>
  <c r="AP1451" i="2"/>
  <c r="BF1451" i="2"/>
  <c r="AP1443" i="2"/>
  <c r="BF1443" i="2"/>
  <c r="AP1435" i="2"/>
  <c r="BF1435" i="2"/>
  <c r="AP1427" i="2"/>
  <c r="BF1427" i="2"/>
  <c r="AP1419" i="2"/>
  <c r="BF1419" i="2"/>
  <c r="AP1411" i="2"/>
  <c r="BF1411" i="2"/>
  <c r="AP1403" i="2"/>
  <c r="BF1403" i="2"/>
  <c r="AP1395" i="2"/>
  <c r="BF1395" i="2"/>
  <c r="AP1387" i="2"/>
  <c r="BF1387" i="2"/>
  <c r="AP1379" i="2"/>
  <c r="BF1379" i="2"/>
  <c r="AP1371" i="2"/>
  <c r="BF1371" i="2"/>
  <c r="AP1363" i="2"/>
  <c r="BF1363" i="2"/>
  <c r="AP1355" i="2"/>
  <c r="BF1355" i="2"/>
  <c r="AP1347" i="2"/>
  <c r="BF1347" i="2"/>
  <c r="AP1339" i="2"/>
  <c r="BF1339" i="2"/>
  <c r="AP1331" i="2"/>
  <c r="BF1331" i="2"/>
  <c r="AP1323" i="2"/>
  <c r="BF1323" i="2"/>
  <c r="AP1315" i="2"/>
  <c r="BF1315" i="2"/>
  <c r="AP1307" i="2"/>
  <c r="BF1307" i="2"/>
  <c r="AP1299" i="2"/>
  <c r="BF1299" i="2"/>
  <c r="AP1291" i="2"/>
  <c r="BF1291" i="2"/>
  <c r="AP1283" i="2"/>
  <c r="BF1283" i="2"/>
  <c r="AP1275" i="2"/>
  <c r="BF1275" i="2"/>
  <c r="AP1267" i="2"/>
  <c r="BF1267" i="2"/>
  <c r="AP1259" i="2"/>
  <c r="BF1259" i="2"/>
  <c r="AP1251" i="2"/>
  <c r="BF1251" i="2"/>
  <c r="AP1243" i="2"/>
  <c r="BF1243" i="2"/>
  <c r="AP1235" i="2"/>
  <c r="BF1235" i="2"/>
  <c r="AP1227" i="2"/>
  <c r="BF1227" i="2"/>
  <c r="AP1219" i="2"/>
  <c r="BF1219" i="2"/>
  <c r="AP1211" i="2"/>
  <c r="BF1211" i="2"/>
  <c r="AP1203" i="2"/>
  <c r="BF1203" i="2"/>
  <c r="AP1195" i="2"/>
  <c r="BF1195" i="2"/>
  <c r="AP1187" i="2"/>
  <c r="BF1187" i="2"/>
  <c r="AP1179" i="2"/>
  <c r="BF1179" i="2"/>
  <c r="AP1171" i="2"/>
  <c r="BF1171" i="2"/>
  <c r="AP1163" i="2"/>
  <c r="BF1163" i="2"/>
  <c r="AP1155" i="2"/>
  <c r="BF1155" i="2"/>
  <c r="AP1147" i="2"/>
  <c r="BF1147" i="2"/>
  <c r="AP1139" i="2"/>
  <c r="BF1139" i="2"/>
  <c r="AP1131" i="2"/>
  <c r="BF1131" i="2"/>
  <c r="AP1123" i="2"/>
  <c r="BF1123" i="2"/>
  <c r="AP1115" i="2"/>
  <c r="BF1115" i="2"/>
  <c r="AP1107" i="2"/>
  <c r="BF1107" i="2"/>
  <c r="AP1099" i="2"/>
  <c r="BF1099" i="2"/>
  <c r="AP1091" i="2"/>
  <c r="BF1091" i="2"/>
  <c r="AP1083" i="2"/>
  <c r="BF1083" i="2"/>
  <c r="AP1075" i="2"/>
  <c r="BF1075" i="2"/>
  <c r="AP1067" i="2"/>
  <c r="BF1067" i="2"/>
  <c r="AP1059" i="2"/>
  <c r="BF1059" i="2"/>
  <c r="AP1051" i="2"/>
  <c r="BF1051" i="2"/>
  <c r="AP1043" i="2"/>
  <c r="BF1043" i="2"/>
  <c r="AP1035" i="2"/>
  <c r="BF1035" i="2"/>
  <c r="AP1027" i="2"/>
  <c r="BF1027" i="2"/>
  <c r="AP1019" i="2"/>
  <c r="BF1019" i="2"/>
  <c r="AP1011" i="2"/>
  <c r="BF1011" i="2"/>
  <c r="AP1003" i="2"/>
  <c r="BF1003" i="2"/>
  <c r="AP995" i="2"/>
  <c r="BF995" i="2"/>
  <c r="AP987" i="2"/>
  <c r="BF987" i="2"/>
  <c r="AP979" i="2"/>
  <c r="BF979" i="2"/>
  <c r="AP971" i="2"/>
  <c r="BF971" i="2"/>
  <c r="AP963" i="2"/>
  <c r="BF963" i="2"/>
  <c r="AP955" i="2"/>
  <c r="BF955" i="2"/>
  <c r="AP947" i="2"/>
  <c r="BF947" i="2"/>
  <c r="AP939" i="2"/>
  <c r="BF939" i="2"/>
  <c r="AP931" i="2"/>
  <c r="BF931" i="2"/>
  <c r="AP923" i="2"/>
  <c r="BF923" i="2"/>
  <c r="AP915" i="2"/>
  <c r="BF915" i="2"/>
  <c r="AP907" i="2"/>
  <c r="BF907" i="2"/>
  <c r="AP899" i="2"/>
  <c r="BF899" i="2"/>
  <c r="AP891" i="2"/>
  <c r="BF891" i="2"/>
  <c r="AP883" i="2"/>
  <c r="BF883" i="2"/>
  <c r="AP875" i="2"/>
  <c r="BF875" i="2"/>
  <c r="AP867" i="2"/>
  <c r="BF867" i="2"/>
  <c r="AP859" i="2"/>
  <c r="BF859" i="2"/>
  <c r="AP851" i="2"/>
  <c r="BF851" i="2"/>
  <c r="AP843" i="2"/>
  <c r="BF843" i="2"/>
  <c r="AP835" i="2"/>
  <c r="BF835" i="2"/>
  <c r="AP827" i="2"/>
  <c r="BF827" i="2"/>
  <c r="AP819" i="2"/>
  <c r="BF819" i="2"/>
  <c r="AP811" i="2"/>
  <c r="BF811" i="2"/>
  <c r="AP803" i="2"/>
  <c r="BF803" i="2"/>
  <c r="AP795" i="2"/>
  <c r="BF795" i="2"/>
  <c r="AP787" i="2"/>
  <c r="BF787" i="2"/>
  <c r="AP779" i="2"/>
  <c r="BF779" i="2"/>
  <c r="AP771" i="2"/>
  <c r="BF771" i="2"/>
  <c r="AP763" i="2"/>
  <c r="BF763" i="2"/>
  <c r="AP755" i="2"/>
  <c r="BF755" i="2"/>
  <c r="AP747" i="2"/>
  <c r="BF747" i="2"/>
  <c r="AP739" i="2"/>
  <c r="BF739" i="2"/>
  <c r="AP731" i="2"/>
  <c r="BF731" i="2"/>
  <c r="AP723" i="2"/>
  <c r="BF723" i="2"/>
  <c r="AP715" i="2"/>
  <c r="BF715" i="2"/>
  <c r="AP707" i="2"/>
  <c r="BF707" i="2"/>
  <c r="AP699" i="2"/>
  <c r="BF699" i="2"/>
  <c r="AP691" i="2"/>
  <c r="BF691" i="2"/>
  <c r="AP683" i="2"/>
  <c r="BF683" i="2"/>
  <c r="AP675" i="2"/>
  <c r="BF675" i="2"/>
  <c r="AP667" i="2"/>
  <c r="BF667" i="2"/>
  <c r="AP659" i="2"/>
  <c r="BF659" i="2"/>
  <c r="AP651" i="2"/>
  <c r="BF651" i="2"/>
  <c r="AP643" i="2"/>
  <c r="BF643" i="2"/>
  <c r="AP635" i="2"/>
  <c r="BF635" i="2"/>
  <c r="AP627" i="2"/>
  <c r="BF627" i="2"/>
  <c r="AP619" i="2"/>
  <c r="BF619" i="2"/>
  <c r="AP611" i="2"/>
  <c r="BF611" i="2"/>
  <c r="AP603" i="2"/>
  <c r="BF603" i="2"/>
  <c r="AP595" i="2"/>
  <c r="BF595" i="2"/>
  <c r="AP587" i="2"/>
  <c r="BF587" i="2"/>
  <c r="AP579" i="2"/>
  <c r="BF579" i="2"/>
  <c r="AP571" i="2"/>
  <c r="BF571" i="2"/>
  <c r="AP563" i="2"/>
  <c r="BF563" i="2"/>
  <c r="AP555" i="2"/>
  <c r="BF555" i="2"/>
  <c r="AP547" i="2"/>
  <c r="BF547" i="2"/>
  <c r="AP539" i="2"/>
  <c r="BF539" i="2"/>
  <c r="AP531" i="2"/>
  <c r="BF531" i="2"/>
  <c r="AP523" i="2"/>
  <c r="BF523" i="2"/>
  <c r="AP515" i="2"/>
  <c r="BF515" i="2"/>
  <c r="AP507" i="2"/>
  <c r="BF507" i="2"/>
  <c r="AP499" i="2"/>
  <c r="BF499" i="2"/>
  <c r="AP491" i="2"/>
  <c r="BF491" i="2"/>
  <c r="AP483" i="2"/>
  <c r="BF483" i="2"/>
  <c r="AP475" i="2"/>
  <c r="BF475" i="2"/>
  <c r="AP467" i="2"/>
  <c r="BF467" i="2"/>
  <c r="AP459" i="2"/>
  <c r="BF459" i="2"/>
  <c r="AP451" i="2"/>
  <c r="BF451" i="2"/>
  <c r="AP443" i="2"/>
  <c r="BF443" i="2"/>
  <c r="AP435" i="2"/>
  <c r="BF435" i="2"/>
  <c r="AP427" i="2"/>
  <c r="BF427" i="2"/>
  <c r="AP419" i="2"/>
  <c r="BF419" i="2"/>
  <c r="AP411" i="2"/>
  <c r="BF411" i="2"/>
  <c r="AP403" i="2"/>
  <c r="BF403" i="2"/>
  <c r="AP395" i="2"/>
  <c r="BF395" i="2"/>
  <c r="AP387" i="2"/>
  <c r="BF387" i="2"/>
  <c r="AP379" i="2"/>
  <c r="BF379" i="2"/>
  <c r="AP371" i="2"/>
  <c r="BF371" i="2"/>
  <c r="AP363" i="2"/>
  <c r="BF363" i="2"/>
  <c r="AP355" i="2"/>
  <c r="BF355" i="2"/>
  <c r="AP347" i="2"/>
  <c r="BF347" i="2"/>
  <c r="AP339" i="2"/>
  <c r="BF339" i="2"/>
  <c r="AP331" i="2"/>
  <c r="BF331" i="2"/>
  <c r="AP323" i="2"/>
  <c r="BF323" i="2"/>
  <c r="AP315" i="2"/>
  <c r="BF315" i="2"/>
  <c r="AP307" i="2"/>
  <c r="BF307" i="2"/>
  <c r="AP299" i="2"/>
  <c r="BF299" i="2"/>
  <c r="AP291" i="2"/>
  <c r="BF291" i="2"/>
  <c r="AP283" i="2"/>
  <c r="BF283" i="2"/>
  <c r="AP275" i="2"/>
  <c r="BF275" i="2"/>
  <c r="AP267" i="2"/>
  <c r="BF267" i="2"/>
  <c r="AP259" i="2"/>
  <c r="BF259" i="2"/>
  <c r="AP251" i="2"/>
  <c r="BF251" i="2"/>
  <c r="AP219" i="2"/>
  <c r="BF219" i="2"/>
  <c r="AP187" i="2"/>
  <c r="BF187" i="2"/>
  <c r="AP171" i="2"/>
  <c r="BF171" i="2"/>
  <c r="AP147" i="2"/>
  <c r="BF147" i="2"/>
  <c r="AP131" i="2"/>
  <c r="BF131" i="2"/>
  <c r="AP123" i="2"/>
  <c r="BF123" i="2"/>
  <c r="AP115" i="2"/>
  <c r="BF115" i="2"/>
  <c r="AP107" i="2"/>
  <c r="BF107" i="2"/>
  <c r="AP99" i="2"/>
  <c r="BF99" i="2"/>
  <c r="AP91" i="2"/>
  <c r="BF91" i="2"/>
  <c r="AP83" i="2"/>
  <c r="BF83" i="2"/>
  <c r="AP75" i="2"/>
  <c r="BF75" i="2"/>
  <c r="AP67" i="2"/>
  <c r="BF67" i="2"/>
  <c r="AP59" i="2"/>
  <c r="BF59" i="2"/>
  <c r="AP51" i="2"/>
  <c r="BF51" i="2"/>
  <c r="AP43" i="2"/>
  <c r="BF43" i="2"/>
  <c r="AP35" i="2"/>
  <c r="BF35" i="2"/>
  <c r="AP27" i="2"/>
  <c r="BF27" i="2"/>
  <c r="AP19" i="2"/>
  <c r="BF19" i="2"/>
  <c r="AP11" i="2"/>
  <c r="BF11" i="2"/>
  <c r="BF32" i="2"/>
  <c r="BF64" i="2"/>
  <c r="BF96" i="2"/>
  <c r="BF128" i="2"/>
  <c r="BF185" i="2"/>
  <c r="BF313" i="2"/>
  <c r="BF532" i="2"/>
  <c r="BF593" i="2"/>
  <c r="AP1410" i="2"/>
  <c r="BF1410" i="2"/>
  <c r="AP1402" i="2"/>
  <c r="BF1402" i="2"/>
  <c r="AP1370" i="2"/>
  <c r="BF1370" i="2"/>
  <c r="AP1346" i="2"/>
  <c r="BF1346" i="2"/>
  <c r="AP1338" i="2"/>
  <c r="BF1338" i="2"/>
  <c r="AP1306" i="2"/>
  <c r="BF1306" i="2"/>
  <c r="AP1282" i="2"/>
  <c r="BF1282" i="2"/>
  <c r="AP1274" i="2"/>
  <c r="BF1274" i="2"/>
  <c r="AP1242" i="2"/>
  <c r="BF1242" i="2"/>
  <c r="AP1234" i="2"/>
  <c r="BF1234" i="2"/>
  <c r="AP1218" i="2"/>
  <c r="BF1218" i="2"/>
  <c r="AP1210" i="2"/>
  <c r="BF1210" i="2"/>
  <c r="AP1178" i="2"/>
  <c r="BF1178" i="2"/>
  <c r="AP1170" i="2"/>
  <c r="BF1170" i="2"/>
  <c r="AP1154" i="2"/>
  <c r="BF1154" i="2"/>
  <c r="AP1146" i="2"/>
  <c r="BF1146" i="2"/>
  <c r="AP1114" i="2"/>
  <c r="BF1114" i="2"/>
  <c r="AP1106" i="2"/>
  <c r="BF1106" i="2"/>
  <c r="AP1090" i="2"/>
  <c r="BF1090" i="2"/>
  <c r="AP1082" i="2"/>
  <c r="BF1082" i="2"/>
  <c r="AP1050" i="2"/>
  <c r="BF1050" i="2"/>
  <c r="AP1042" i="2"/>
  <c r="BF1042" i="2"/>
  <c r="AP1026" i="2"/>
  <c r="BF1026" i="2"/>
  <c r="AP1018" i="2"/>
  <c r="BF1018" i="2"/>
  <c r="AP1002" i="2"/>
  <c r="BF1002" i="2"/>
  <c r="AP986" i="2"/>
  <c r="BF986" i="2"/>
  <c r="AP978" i="2"/>
  <c r="BF978" i="2"/>
  <c r="AP970" i="2"/>
  <c r="BF970" i="2"/>
  <c r="AP962" i="2"/>
  <c r="BF962" i="2"/>
  <c r="AP954" i="2"/>
  <c r="BF954" i="2"/>
  <c r="AP946" i="2"/>
  <c r="BF946" i="2"/>
  <c r="AP938" i="2"/>
  <c r="BF938" i="2"/>
  <c r="AP930" i="2"/>
  <c r="BF930" i="2"/>
  <c r="AP922" i="2"/>
  <c r="BF922" i="2"/>
  <c r="AP914" i="2"/>
  <c r="BF914" i="2"/>
  <c r="AP906" i="2"/>
  <c r="BF906" i="2"/>
  <c r="AP898" i="2"/>
  <c r="BF898" i="2"/>
  <c r="AP890" i="2"/>
  <c r="BF890" i="2"/>
  <c r="AP882" i="2"/>
  <c r="BF882" i="2"/>
  <c r="AP874" i="2"/>
  <c r="BF874" i="2"/>
  <c r="AP866" i="2"/>
  <c r="BF866" i="2"/>
  <c r="AP858" i="2"/>
  <c r="BF858" i="2"/>
  <c r="AP850" i="2"/>
  <c r="BF850" i="2"/>
  <c r="AP842" i="2"/>
  <c r="BF842" i="2"/>
  <c r="AP834" i="2"/>
  <c r="BF834" i="2"/>
  <c r="AP826" i="2"/>
  <c r="BF826" i="2"/>
  <c r="AP818" i="2"/>
  <c r="BF818" i="2"/>
  <c r="AP810" i="2"/>
  <c r="BF810" i="2"/>
  <c r="AP802" i="2"/>
  <c r="BF802" i="2"/>
  <c r="AP786" i="2"/>
  <c r="BF786" i="2"/>
  <c r="AP778" i="2"/>
  <c r="BF778" i="2"/>
  <c r="AP770" i="2"/>
  <c r="BF770" i="2"/>
  <c r="AP762" i="2"/>
  <c r="BF762" i="2"/>
  <c r="AP754" i="2"/>
  <c r="BF754" i="2"/>
  <c r="AP746" i="2"/>
  <c r="BF746" i="2"/>
  <c r="AP738" i="2"/>
  <c r="BF738" i="2"/>
  <c r="AP730" i="2"/>
  <c r="BF730" i="2"/>
  <c r="AP722" i="2"/>
  <c r="BF722" i="2"/>
  <c r="AP714" i="2"/>
  <c r="BF714" i="2"/>
  <c r="AP706" i="2"/>
  <c r="BF706" i="2"/>
  <c r="AP698" i="2"/>
  <c r="BF698" i="2"/>
  <c r="AP690" i="2"/>
  <c r="BF690" i="2"/>
  <c r="AP682" i="2"/>
  <c r="BF682" i="2"/>
  <c r="AP674" i="2"/>
  <c r="BF674" i="2"/>
  <c r="AP666" i="2"/>
  <c r="BF666" i="2"/>
  <c r="AP650" i="2"/>
  <c r="BF650" i="2"/>
  <c r="AP642" i="2"/>
  <c r="BF642" i="2"/>
  <c r="AP634" i="2"/>
  <c r="BF634" i="2"/>
  <c r="AP626" i="2"/>
  <c r="BF626" i="2"/>
  <c r="AP618" i="2"/>
  <c r="BF618" i="2"/>
  <c r="AP610" i="2"/>
  <c r="BF610" i="2"/>
  <c r="AP602" i="2"/>
  <c r="BF602" i="2"/>
  <c r="AP594" i="2"/>
  <c r="BF594" i="2"/>
  <c r="AP586" i="2"/>
  <c r="BF586" i="2"/>
  <c r="AP578" i="2"/>
  <c r="BF578" i="2"/>
  <c r="AP570" i="2"/>
  <c r="BF570" i="2"/>
  <c r="AP562" i="2"/>
  <c r="BF562" i="2"/>
  <c r="AP554" i="2"/>
  <c r="BF554" i="2"/>
  <c r="AP546" i="2"/>
  <c r="BF546" i="2"/>
  <c r="AP538" i="2"/>
  <c r="BF538" i="2"/>
  <c r="AP530" i="2"/>
  <c r="BF530" i="2"/>
  <c r="AP522" i="2"/>
  <c r="BF522" i="2"/>
  <c r="AP514" i="2"/>
  <c r="BF514" i="2"/>
  <c r="AP506" i="2"/>
  <c r="BF506" i="2"/>
  <c r="AP498" i="2"/>
  <c r="BF498" i="2"/>
  <c r="AP490" i="2"/>
  <c r="BF490" i="2"/>
  <c r="AP482" i="2"/>
  <c r="BF482" i="2"/>
  <c r="AP474" i="2"/>
  <c r="BF474" i="2"/>
  <c r="AP466" i="2"/>
  <c r="BF466" i="2"/>
  <c r="AP458" i="2"/>
  <c r="BF458" i="2"/>
  <c r="AP450" i="2"/>
  <c r="BF450" i="2"/>
  <c r="AP442" i="2"/>
  <c r="BF442" i="2"/>
  <c r="AP434" i="2"/>
  <c r="BF434" i="2"/>
  <c r="AP426" i="2"/>
  <c r="BF426" i="2"/>
  <c r="AP418" i="2"/>
  <c r="BF418" i="2"/>
  <c r="AP410" i="2"/>
  <c r="BF410" i="2"/>
  <c r="AP402" i="2"/>
  <c r="BF402" i="2"/>
  <c r="AP394" i="2"/>
  <c r="BF394" i="2"/>
  <c r="AP386" i="2"/>
  <c r="BF386" i="2"/>
  <c r="AP370" i="2"/>
  <c r="BF370" i="2"/>
  <c r="AP354" i="2"/>
  <c r="BF354" i="2"/>
  <c r="AP346" i="2"/>
  <c r="BF346" i="2"/>
  <c r="AP338" i="2"/>
  <c r="BF338" i="2"/>
  <c r="AP330" i="2"/>
  <c r="BF330" i="2"/>
  <c r="AP322" i="2"/>
  <c r="BF322" i="2"/>
  <c r="AP314" i="2"/>
  <c r="BF314" i="2"/>
  <c r="AP306" i="2"/>
  <c r="BF306" i="2"/>
  <c r="AP290" i="2"/>
  <c r="BF290" i="2"/>
  <c r="AP274" i="2"/>
  <c r="BF274" i="2"/>
  <c r="AP258" i="2"/>
  <c r="BF258" i="2"/>
  <c r="H50" i="2"/>
  <c r="BF50" i="2"/>
  <c r="H42" i="2"/>
  <c r="J42" i="2" s="1"/>
  <c r="BF42" i="2"/>
  <c r="H34" i="2"/>
  <c r="BF34" i="2"/>
  <c r="H26" i="2"/>
  <c r="BF26" i="2"/>
  <c r="H18" i="2"/>
  <c r="J18" i="2" s="1"/>
  <c r="BF18" i="2"/>
  <c r="H10" i="2"/>
  <c r="J10" i="2" s="1"/>
  <c r="BF10" i="2"/>
  <c r="BF36" i="2"/>
  <c r="BF68" i="2"/>
  <c r="BF100" i="2"/>
  <c r="BF181" i="2"/>
  <c r="BF243" i="2"/>
  <c r="BF253" i="2"/>
  <c r="AP1401" i="2"/>
  <c r="BF1401" i="2"/>
  <c r="AP1393" i="2"/>
  <c r="BF1393" i="2"/>
  <c r="AP1361" i="2"/>
  <c r="BF1361" i="2"/>
  <c r="AP1337" i="2"/>
  <c r="BF1337" i="2"/>
  <c r="AP1329" i="2"/>
  <c r="BF1329" i="2"/>
  <c r="AP1297" i="2"/>
  <c r="BF1297" i="2"/>
  <c r="AP1273" i="2"/>
  <c r="BF1273" i="2"/>
  <c r="AP1265" i="2"/>
  <c r="BF1265" i="2"/>
  <c r="AP1233" i="2"/>
  <c r="BF1233" i="2"/>
  <c r="AP1225" i="2"/>
  <c r="BF1225" i="2"/>
  <c r="AP1209" i="2"/>
  <c r="BF1209" i="2"/>
  <c r="AP1201" i="2"/>
  <c r="BF1201" i="2"/>
  <c r="AP1169" i="2"/>
  <c r="BF1169" i="2"/>
  <c r="AP1161" i="2"/>
  <c r="BF1161" i="2"/>
  <c r="AP1145" i="2"/>
  <c r="BF1145" i="2"/>
  <c r="AP1137" i="2"/>
  <c r="BF1137" i="2"/>
  <c r="AP1105" i="2"/>
  <c r="BF1105" i="2"/>
  <c r="AP1097" i="2"/>
  <c r="BF1097" i="2"/>
  <c r="AP1081" i="2"/>
  <c r="BF1081" i="2"/>
  <c r="AP1073" i="2"/>
  <c r="BF1073" i="2"/>
  <c r="AP1041" i="2"/>
  <c r="BF1041" i="2"/>
  <c r="AP1033" i="2"/>
  <c r="BF1033" i="2"/>
  <c r="AP1017" i="2"/>
  <c r="BF1017" i="2"/>
  <c r="AP1009" i="2"/>
  <c r="BF1009" i="2"/>
  <c r="AP993" i="2"/>
  <c r="BF993" i="2"/>
  <c r="AP977" i="2"/>
  <c r="BF977" i="2"/>
  <c r="AP969" i="2"/>
  <c r="BF969" i="2"/>
  <c r="AP961" i="2"/>
  <c r="BF961" i="2"/>
  <c r="AP953" i="2"/>
  <c r="BF953" i="2"/>
  <c r="AP945" i="2"/>
  <c r="BF945" i="2"/>
  <c r="AP937" i="2"/>
  <c r="BF937" i="2"/>
  <c r="AP929" i="2"/>
  <c r="BF929" i="2"/>
  <c r="AP921" i="2"/>
  <c r="BF921" i="2"/>
  <c r="AP913" i="2"/>
  <c r="BF913" i="2"/>
  <c r="AP905" i="2"/>
  <c r="BF905" i="2"/>
  <c r="AP897" i="2"/>
  <c r="BF897" i="2"/>
  <c r="AP889" i="2"/>
  <c r="BF889" i="2"/>
  <c r="AP881" i="2"/>
  <c r="BF881" i="2"/>
  <c r="AP873" i="2"/>
  <c r="BF873" i="2"/>
  <c r="AP865" i="2"/>
  <c r="BF865" i="2"/>
  <c r="AP857" i="2"/>
  <c r="BF857" i="2"/>
  <c r="AP849" i="2"/>
  <c r="BF849" i="2"/>
  <c r="AP841" i="2"/>
  <c r="BF841" i="2"/>
  <c r="AP833" i="2"/>
  <c r="BF833" i="2"/>
  <c r="AP825" i="2"/>
  <c r="BF825" i="2"/>
  <c r="AP817" i="2"/>
  <c r="BF817" i="2"/>
  <c r="AP809" i="2"/>
  <c r="BF809" i="2"/>
  <c r="AP801" i="2"/>
  <c r="BF801" i="2"/>
  <c r="AP793" i="2"/>
  <c r="BF793" i="2"/>
  <c r="AP777" i="2"/>
  <c r="BF777" i="2"/>
  <c r="AP769" i="2"/>
  <c r="BF769" i="2"/>
  <c r="AP761" i="2"/>
  <c r="BF761" i="2"/>
  <c r="AP753" i="2"/>
  <c r="BF753" i="2"/>
  <c r="AP745" i="2"/>
  <c r="BF745" i="2"/>
  <c r="AP737" i="2"/>
  <c r="BF737" i="2"/>
  <c r="AP729" i="2"/>
  <c r="BF729" i="2"/>
  <c r="AP721" i="2"/>
  <c r="BF721" i="2"/>
  <c r="AP713" i="2"/>
  <c r="BF713" i="2"/>
  <c r="AP705" i="2"/>
  <c r="BF705" i="2"/>
  <c r="AP697" i="2"/>
  <c r="BF697" i="2"/>
  <c r="AP689" i="2"/>
  <c r="BF689" i="2"/>
  <c r="AP681" i="2"/>
  <c r="BF681" i="2"/>
  <c r="AP673" i="2"/>
  <c r="BF673" i="2"/>
  <c r="AP665" i="2"/>
  <c r="BF665" i="2"/>
  <c r="AP657" i="2"/>
  <c r="BF657" i="2"/>
  <c r="AP649" i="2"/>
  <c r="BF649" i="2"/>
  <c r="AP641" i="2"/>
  <c r="BF641" i="2"/>
  <c r="AP633" i="2"/>
  <c r="BF633" i="2"/>
  <c r="AP625" i="2"/>
  <c r="BF625" i="2"/>
  <c r="AP617" i="2"/>
  <c r="BF617" i="2"/>
  <c r="AP609" i="2"/>
  <c r="BF609" i="2"/>
  <c r="AP601" i="2"/>
  <c r="BF601" i="2"/>
  <c r="AP585" i="2"/>
  <c r="BF585" i="2"/>
  <c r="AP577" i="2"/>
  <c r="BF577" i="2"/>
  <c r="AP569" i="2"/>
  <c r="BF569" i="2"/>
  <c r="AP561" i="2"/>
  <c r="BF561" i="2"/>
  <c r="AP553" i="2"/>
  <c r="BF553" i="2"/>
  <c r="AP545" i="2"/>
  <c r="BF545" i="2"/>
  <c r="AP537" i="2"/>
  <c r="BF537" i="2"/>
  <c r="AP529" i="2"/>
  <c r="BF529" i="2"/>
  <c r="AP521" i="2"/>
  <c r="BF521" i="2"/>
  <c r="AP513" i="2"/>
  <c r="BF513" i="2"/>
  <c r="AP505" i="2"/>
  <c r="BF505" i="2"/>
  <c r="AP497" i="2"/>
  <c r="BF497" i="2"/>
  <c r="AP489" i="2"/>
  <c r="BF489" i="2"/>
  <c r="AP481" i="2"/>
  <c r="BF481" i="2"/>
  <c r="AP473" i="2"/>
  <c r="BF473" i="2"/>
  <c r="AP465" i="2"/>
  <c r="BF465" i="2"/>
  <c r="AP457" i="2"/>
  <c r="BF457" i="2"/>
  <c r="AP449" i="2"/>
  <c r="BF449" i="2"/>
  <c r="AP441" i="2"/>
  <c r="BF441" i="2"/>
  <c r="AP433" i="2"/>
  <c r="BF433" i="2"/>
  <c r="AP425" i="2"/>
  <c r="BF425" i="2"/>
  <c r="AP417" i="2"/>
  <c r="BF417" i="2"/>
  <c r="AP409" i="2"/>
  <c r="BF409" i="2"/>
  <c r="AP401" i="2"/>
  <c r="BF401" i="2"/>
  <c r="AP393" i="2"/>
  <c r="BF393" i="2"/>
  <c r="AP385" i="2"/>
  <c r="BF385" i="2"/>
  <c r="AP377" i="2"/>
  <c r="BF377" i="2"/>
  <c r="AP369" i="2"/>
  <c r="BF369" i="2"/>
  <c r="AP361" i="2"/>
  <c r="BF361" i="2"/>
  <c r="AP353" i="2"/>
  <c r="BF353" i="2"/>
  <c r="AP345" i="2"/>
  <c r="BF345" i="2"/>
  <c r="AP337" i="2"/>
  <c r="BF337" i="2"/>
  <c r="AP329" i="2"/>
  <c r="BF329" i="2"/>
  <c r="AP321" i="2"/>
  <c r="BF321" i="2"/>
  <c r="AP297" i="2"/>
  <c r="BF297" i="2"/>
  <c r="AP241" i="2"/>
  <c r="BF241" i="2"/>
  <c r="AP233" i="2"/>
  <c r="BF233" i="2"/>
  <c r="AP225" i="2"/>
  <c r="BF225" i="2"/>
  <c r="AP209" i="2"/>
  <c r="BF209" i="2"/>
  <c r="AP201" i="2"/>
  <c r="BF201" i="2"/>
  <c r="AP193" i="2"/>
  <c r="BF193" i="2"/>
  <c r="AP177" i="2"/>
  <c r="BF177" i="2"/>
  <c r="AP169" i="2"/>
  <c r="BF169" i="2"/>
  <c r="AP161" i="2"/>
  <c r="BF161" i="2"/>
  <c r="AP145" i="2"/>
  <c r="BF145" i="2"/>
  <c r="BF8" i="2"/>
  <c r="BF40" i="2"/>
  <c r="BF72" i="2"/>
  <c r="BF104" i="2"/>
  <c r="BF217" i="2"/>
  <c r="BF378" i="2"/>
  <c r="AP1496" i="2"/>
  <c r="BF1496" i="2"/>
  <c r="AP1488" i="2"/>
  <c r="BF1488" i="2"/>
  <c r="AP1480" i="2"/>
  <c r="BF1480" i="2"/>
  <c r="AP1472" i="2"/>
  <c r="BF1472" i="2"/>
  <c r="AP1464" i="2"/>
  <c r="BF1464" i="2"/>
  <c r="AP1456" i="2"/>
  <c r="BF1456" i="2"/>
  <c r="AP1448" i="2"/>
  <c r="BF1448" i="2"/>
  <c r="AP1440" i="2"/>
  <c r="BF1440" i="2"/>
  <c r="AP1432" i="2"/>
  <c r="BF1432" i="2"/>
  <c r="AP1424" i="2"/>
  <c r="BF1424" i="2"/>
  <c r="AP1416" i="2"/>
  <c r="BF1416" i="2"/>
  <c r="AP1392" i="2"/>
  <c r="BF1392" i="2"/>
  <c r="AP1384" i="2"/>
  <c r="BF1384" i="2"/>
  <c r="AP1352" i="2"/>
  <c r="BF1352" i="2"/>
  <c r="AP1328" i="2"/>
  <c r="BF1328" i="2"/>
  <c r="AP1320" i="2"/>
  <c r="BF1320" i="2"/>
  <c r="AP1288" i="2"/>
  <c r="BF1288" i="2"/>
  <c r="AP1264" i="2"/>
  <c r="BF1264" i="2"/>
  <c r="AP1256" i="2"/>
  <c r="BF1256" i="2"/>
  <c r="AP1224" i="2"/>
  <c r="BF1224" i="2"/>
  <c r="AP1216" i="2"/>
  <c r="BF1216" i="2"/>
  <c r="AP1200" i="2"/>
  <c r="BF1200" i="2"/>
  <c r="AP1192" i="2"/>
  <c r="BF1192" i="2"/>
  <c r="AP1160" i="2"/>
  <c r="BF1160" i="2"/>
  <c r="AP1152" i="2"/>
  <c r="BF1152" i="2"/>
  <c r="AP1136" i="2"/>
  <c r="BF1136" i="2"/>
  <c r="AP1128" i="2"/>
  <c r="BF1128" i="2"/>
  <c r="AP1096" i="2"/>
  <c r="BF1096" i="2"/>
  <c r="AP1088" i="2"/>
  <c r="BF1088" i="2"/>
  <c r="AP1072" i="2"/>
  <c r="BF1072" i="2"/>
  <c r="AP1064" i="2"/>
  <c r="BF1064" i="2"/>
  <c r="AP1032" i="2"/>
  <c r="BF1032" i="2"/>
  <c r="AP1024" i="2"/>
  <c r="BF1024" i="2"/>
  <c r="AP1008" i="2"/>
  <c r="BF1008" i="2"/>
  <c r="AP1000" i="2"/>
  <c r="BF1000" i="2"/>
  <c r="AP984" i="2"/>
  <c r="BF984" i="2"/>
  <c r="AP976" i="2"/>
  <c r="BF976" i="2"/>
  <c r="AP968" i="2"/>
  <c r="BF968" i="2"/>
  <c r="AP960" i="2"/>
  <c r="BF960" i="2"/>
  <c r="AP952" i="2"/>
  <c r="BF952" i="2"/>
  <c r="AP944" i="2"/>
  <c r="BF944" i="2"/>
  <c r="AP936" i="2"/>
  <c r="BF936" i="2"/>
  <c r="AP928" i="2"/>
  <c r="BF928" i="2"/>
  <c r="AP920" i="2"/>
  <c r="BF920" i="2"/>
  <c r="AP912" i="2"/>
  <c r="BF912" i="2"/>
  <c r="AP904" i="2"/>
  <c r="BF904" i="2"/>
  <c r="AP896" i="2"/>
  <c r="BF896" i="2"/>
  <c r="AP888" i="2"/>
  <c r="BF888" i="2"/>
  <c r="AP880" i="2"/>
  <c r="BF880" i="2"/>
  <c r="AP872" i="2"/>
  <c r="BF872" i="2"/>
  <c r="AP864" i="2"/>
  <c r="BF864" i="2"/>
  <c r="AP856" i="2"/>
  <c r="BF856" i="2"/>
  <c r="AP848" i="2"/>
  <c r="BF848" i="2"/>
  <c r="AP840" i="2"/>
  <c r="BF840" i="2"/>
  <c r="AP832" i="2"/>
  <c r="BF832" i="2"/>
  <c r="AP824" i="2"/>
  <c r="BF824" i="2"/>
  <c r="AP816" i="2"/>
  <c r="BF816" i="2"/>
  <c r="AP808" i="2"/>
  <c r="BF808" i="2"/>
  <c r="AP800" i="2"/>
  <c r="BF800" i="2"/>
  <c r="AP792" i="2"/>
  <c r="BF792" i="2"/>
  <c r="AP784" i="2"/>
  <c r="BF784" i="2"/>
  <c r="AP776" i="2"/>
  <c r="BF776" i="2"/>
  <c r="AP768" i="2"/>
  <c r="BF768" i="2"/>
  <c r="AP760" i="2"/>
  <c r="BF760" i="2"/>
  <c r="AP752" i="2"/>
  <c r="BF752" i="2"/>
  <c r="AP744" i="2"/>
  <c r="BF744" i="2"/>
  <c r="AP736" i="2"/>
  <c r="BF736" i="2"/>
  <c r="AP728" i="2"/>
  <c r="BF728" i="2"/>
  <c r="AP720" i="2"/>
  <c r="BF720" i="2"/>
  <c r="AP712" i="2"/>
  <c r="BF712" i="2"/>
  <c r="AP704" i="2"/>
  <c r="BF704" i="2"/>
  <c r="AP696" i="2"/>
  <c r="BF696" i="2"/>
  <c r="AP688" i="2"/>
  <c r="BF688" i="2"/>
  <c r="AP680" i="2"/>
  <c r="BF680" i="2"/>
  <c r="AP672" i="2"/>
  <c r="BF672" i="2"/>
  <c r="AP664" i="2"/>
  <c r="BF664" i="2"/>
  <c r="AP656" i="2"/>
  <c r="BF656" i="2"/>
  <c r="AP648" i="2"/>
  <c r="BF648" i="2"/>
  <c r="AP640" i="2"/>
  <c r="BF640" i="2"/>
  <c r="AP632" i="2"/>
  <c r="BF632" i="2"/>
  <c r="AP624" i="2"/>
  <c r="BF624" i="2"/>
  <c r="AP616" i="2"/>
  <c r="BF616" i="2"/>
  <c r="AP608" i="2"/>
  <c r="BF608" i="2"/>
  <c r="AP600" i="2"/>
  <c r="BF600" i="2"/>
  <c r="AP592" i="2"/>
  <c r="BF592" i="2"/>
  <c r="AP584" i="2"/>
  <c r="BF584" i="2"/>
  <c r="AP576" i="2"/>
  <c r="BF576" i="2"/>
  <c r="AP568" i="2"/>
  <c r="BF568" i="2"/>
  <c r="AP560" i="2"/>
  <c r="BF560" i="2"/>
  <c r="AP552" i="2"/>
  <c r="BF552" i="2"/>
  <c r="AP544" i="2"/>
  <c r="BF544" i="2"/>
  <c r="AP536" i="2"/>
  <c r="BF536" i="2"/>
  <c r="AP528" i="2"/>
  <c r="BF528" i="2"/>
  <c r="AP520" i="2"/>
  <c r="BF520" i="2"/>
  <c r="AP512" i="2"/>
  <c r="BF512" i="2"/>
  <c r="AP504" i="2"/>
  <c r="BF504" i="2"/>
  <c r="AP496" i="2"/>
  <c r="BF496" i="2"/>
  <c r="AP488" i="2"/>
  <c r="BF488" i="2"/>
  <c r="AP480" i="2"/>
  <c r="BF480" i="2"/>
  <c r="AP464" i="2"/>
  <c r="BF464" i="2"/>
  <c r="AP456" i="2"/>
  <c r="BF456" i="2"/>
  <c r="AP448" i="2"/>
  <c r="BF448" i="2"/>
  <c r="AP440" i="2"/>
  <c r="BF440" i="2"/>
  <c r="AP432" i="2"/>
  <c r="BF432" i="2"/>
  <c r="AP424" i="2"/>
  <c r="BF424" i="2"/>
  <c r="AP416" i="2"/>
  <c r="BF416" i="2"/>
  <c r="AP408" i="2"/>
  <c r="BF408" i="2"/>
  <c r="AP400" i="2"/>
  <c r="BF400" i="2"/>
  <c r="AP392" i="2"/>
  <c r="BF392" i="2"/>
  <c r="AP384" i="2"/>
  <c r="BF384" i="2"/>
  <c r="AP376" i="2"/>
  <c r="BF376" i="2"/>
  <c r="AP368" i="2"/>
  <c r="BF368" i="2"/>
  <c r="AP360" i="2"/>
  <c r="BF360" i="2"/>
  <c r="AP352" i="2"/>
  <c r="BF352" i="2"/>
  <c r="AP344" i="2"/>
  <c r="BF344" i="2"/>
  <c r="AP336" i="2"/>
  <c r="BF336" i="2"/>
  <c r="AP328" i="2"/>
  <c r="BF328" i="2"/>
  <c r="AP320" i="2"/>
  <c r="BF320" i="2"/>
  <c r="AP312" i="2"/>
  <c r="BF312" i="2"/>
  <c r="AP304" i="2"/>
  <c r="BF304" i="2"/>
  <c r="AP296" i="2"/>
  <c r="BF296" i="2"/>
  <c r="AP288" i="2"/>
  <c r="BF288" i="2"/>
  <c r="AP280" i="2"/>
  <c r="BF280" i="2"/>
  <c r="AP256" i="2"/>
  <c r="BF256" i="2"/>
  <c r="AP248" i="2"/>
  <c r="BF248" i="2"/>
  <c r="AP224" i="2"/>
  <c r="BF224" i="2"/>
  <c r="AP216" i="2"/>
  <c r="BF216" i="2"/>
  <c r="AP192" i="2"/>
  <c r="BF192" i="2"/>
  <c r="AP184" i="2"/>
  <c r="BF184" i="2"/>
  <c r="AP176" i="2"/>
  <c r="BF176" i="2"/>
  <c r="AP168" i="2"/>
  <c r="BF168" i="2"/>
  <c r="AP160" i="2"/>
  <c r="BF160" i="2"/>
  <c r="AP152" i="2"/>
  <c r="BF152" i="2"/>
  <c r="AP144" i="2"/>
  <c r="BF144" i="2"/>
  <c r="AP136" i="2"/>
  <c r="BF136" i="2"/>
  <c r="BF12" i="2"/>
  <c r="BF44" i="2"/>
  <c r="BF76" i="2"/>
  <c r="BF108" i="2"/>
  <c r="BF213" i="2"/>
  <c r="BF285" i="2"/>
  <c r="BF349" i="2"/>
  <c r="AP1407" i="2"/>
  <c r="BF1407" i="2"/>
  <c r="AP1383" i="2"/>
  <c r="BF1383" i="2"/>
  <c r="AP1375" i="2"/>
  <c r="BF1375" i="2"/>
  <c r="AP1343" i="2"/>
  <c r="BF1343" i="2"/>
  <c r="AP1319" i="2"/>
  <c r="BF1319" i="2"/>
  <c r="AP1311" i="2"/>
  <c r="BF1311" i="2"/>
  <c r="AP1279" i="2"/>
  <c r="BF1279" i="2"/>
  <c r="AP1255" i="2"/>
  <c r="BF1255" i="2"/>
  <c r="AP1247" i="2"/>
  <c r="BF1247" i="2"/>
  <c r="AP1215" i="2"/>
  <c r="BF1215" i="2"/>
  <c r="AP1207" i="2"/>
  <c r="BF1207" i="2"/>
  <c r="AP1191" i="2"/>
  <c r="BF1191" i="2"/>
  <c r="AP1183" i="2"/>
  <c r="BF1183" i="2"/>
  <c r="AP1151" i="2"/>
  <c r="BF1151" i="2"/>
  <c r="AP1143" i="2"/>
  <c r="BF1143" i="2"/>
  <c r="AP1127" i="2"/>
  <c r="BF1127" i="2"/>
  <c r="AP1119" i="2"/>
  <c r="BF1119" i="2"/>
  <c r="AP1087" i="2"/>
  <c r="BF1087" i="2"/>
  <c r="AP1079" i="2"/>
  <c r="BF1079" i="2"/>
  <c r="AP1063" i="2"/>
  <c r="BF1063" i="2"/>
  <c r="AP1055" i="2"/>
  <c r="BF1055" i="2"/>
  <c r="AP1031" i="2"/>
  <c r="BF1031" i="2"/>
  <c r="AP1023" i="2"/>
  <c r="BF1023" i="2"/>
  <c r="AP1015" i="2"/>
  <c r="BF1015" i="2"/>
  <c r="AP1007" i="2"/>
  <c r="BF1007" i="2"/>
  <c r="AP999" i="2"/>
  <c r="BF999" i="2"/>
  <c r="AP991" i="2"/>
  <c r="BF991" i="2"/>
  <c r="AP983" i="2"/>
  <c r="BF983" i="2"/>
  <c r="AP975" i="2"/>
  <c r="BF975" i="2"/>
  <c r="AP967" i="2"/>
  <c r="BF967" i="2"/>
  <c r="AP959" i="2"/>
  <c r="BF959" i="2"/>
  <c r="AP951" i="2"/>
  <c r="BF951" i="2"/>
  <c r="AP943" i="2"/>
  <c r="BF943" i="2"/>
  <c r="AP935" i="2"/>
  <c r="BF935" i="2"/>
  <c r="AP927" i="2"/>
  <c r="BF927" i="2"/>
  <c r="AP919" i="2"/>
  <c r="BF919" i="2"/>
  <c r="AP911" i="2"/>
  <c r="BF911" i="2"/>
  <c r="AP903" i="2"/>
  <c r="BF903" i="2"/>
  <c r="AP895" i="2"/>
  <c r="BF895" i="2"/>
  <c r="AP887" i="2"/>
  <c r="BF887" i="2"/>
  <c r="AP879" i="2"/>
  <c r="BF879" i="2"/>
  <c r="AP871" i="2"/>
  <c r="BF871" i="2"/>
  <c r="AP863" i="2"/>
  <c r="BF863" i="2"/>
  <c r="AP855" i="2"/>
  <c r="BF855" i="2"/>
  <c r="AP847" i="2"/>
  <c r="BF847" i="2"/>
  <c r="AP839" i="2"/>
  <c r="BF839" i="2"/>
  <c r="AP831" i="2"/>
  <c r="BF831" i="2"/>
  <c r="AP823" i="2"/>
  <c r="BF823" i="2"/>
  <c r="AP815" i="2"/>
  <c r="BF815" i="2"/>
  <c r="AP807" i="2"/>
  <c r="BF807" i="2"/>
  <c r="AP799" i="2"/>
  <c r="BF799" i="2"/>
  <c r="AP791" i="2"/>
  <c r="BF791" i="2"/>
  <c r="AP783" i="2"/>
  <c r="BF783" i="2"/>
  <c r="AP775" i="2"/>
  <c r="BF775" i="2"/>
  <c r="AP767" i="2"/>
  <c r="BF767" i="2"/>
  <c r="AP759" i="2"/>
  <c r="BF759" i="2"/>
  <c r="AP751" i="2"/>
  <c r="BF751" i="2"/>
  <c r="AP743" i="2"/>
  <c r="BF743" i="2"/>
  <c r="AP735" i="2"/>
  <c r="BF735" i="2"/>
  <c r="AP727" i="2"/>
  <c r="BF727" i="2"/>
  <c r="AP719" i="2"/>
  <c r="BF719" i="2"/>
  <c r="AP711" i="2"/>
  <c r="BF711" i="2"/>
  <c r="AP703" i="2"/>
  <c r="BF703" i="2"/>
  <c r="AP695" i="2"/>
  <c r="BF695" i="2"/>
  <c r="AP687" i="2"/>
  <c r="BF687" i="2"/>
  <c r="AP679" i="2"/>
  <c r="BF679" i="2"/>
  <c r="AP671" i="2"/>
  <c r="BF671" i="2"/>
  <c r="AP663" i="2"/>
  <c r="BF663" i="2"/>
  <c r="AP655" i="2"/>
  <c r="BF655" i="2"/>
  <c r="AP647" i="2"/>
  <c r="BF647" i="2"/>
  <c r="AP639" i="2"/>
  <c r="BF639" i="2"/>
  <c r="AP631" i="2"/>
  <c r="BF631" i="2"/>
  <c r="AP623" i="2"/>
  <c r="BF623" i="2"/>
  <c r="AP615" i="2"/>
  <c r="BF615" i="2"/>
  <c r="AP607" i="2"/>
  <c r="BF607" i="2"/>
  <c r="AP599" i="2"/>
  <c r="BF599" i="2"/>
  <c r="AP591" i="2"/>
  <c r="BF591" i="2"/>
  <c r="AP583" i="2"/>
  <c r="BF583" i="2"/>
  <c r="AP575" i="2"/>
  <c r="BF575" i="2"/>
  <c r="AP567" i="2"/>
  <c r="BF567" i="2"/>
  <c r="AP559" i="2"/>
  <c r="BF559" i="2"/>
  <c r="AP551" i="2"/>
  <c r="BF551" i="2"/>
  <c r="AP543" i="2"/>
  <c r="BF543" i="2"/>
  <c r="AP535" i="2"/>
  <c r="BF535" i="2"/>
  <c r="AP527" i="2"/>
  <c r="BF527" i="2"/>
  <c r="AP519" i="2"/>
  <c r="BF519" i="2"/>
  <c r="AP511" i="2"/>
  <c r="BF511" i="2"/>
  <c r="AP503" i="2"/>
  <c r="BF503" i="2"/>
  <c r="AP495" i="2"/>
  <c r="BF495" i="2"/>
  <c r="AP487" i="2"/>
  <c r="BF487" i="2"/>
  <c r="AP479" i="2"/>
  <c r="BF479" i="2"/>
  <c r="AP471" i="2"/>
  <c r="BF471" i="2"/>
  <c r="AP463" i="2"/>
  <c r="BF463" i="2"/>
  <c r="AP455" i="2"/>
  <c r="BF455" i="2"/>
  <c r="AP447" i="2"/>
  <c r="BF447" i="2"/>
  <c r="AP439" i="2"/>
  <c r="BF439" i="2"/>
  <c r="AP431" i="2"/>
  <c r="BF431" i="2"/>
  <c r="AP423" i="2"/>
  <c r="BF423" i="2"/>
  <c r="AP415" i="2"/>
  <c r="BF415" i="2"/>
  <c r="AP407" i="2"/>
  <c r="BF407" i="2"/>
  <c r="AP399" i="2"/>
  <c r="BF399" i="2"/>
  <c r="AP391" i="2"/>
  <c r="BF391" i="2"/>
  <c r="AP383" i="2"/>
  <c r="BF383" i="2"/>
  <c r="AP375" i="2"/>
  <c r="BF375" i="2"/>
  <c r="AP367" i="2"/>
  <c r="BF367" i="2"/>
  <c r="AP359" i="2"/>
  <c r="BF359" i="2"/>
  <c r="AP351" i="2"/>
  <c r="BF351" i="2"/>
  <c r="AP343" i="2"/>
  <c r="BF343" i="2"/>
  <c r="AP335" i="2"/>
  <c r="BF335" i="2"/>
  <c r="AP327" i="2"/>
  <c r="BF327" i="2"/>
  <c r="AP319" i="2"/>
  <c r="BF319" i="2"/>
  <c r="AP311" i="2"/>
  <c r="BF311" i="2"/>
  <c r="AP303" i="2"/>
  <c r="BF303" i="2"/>
  <c r="AP295" i="2"/>
  <c r="BF295" i="2"/>
  <c r="AP287" i="2"/>
  <c r="BF287" i="2"/>
  <c r="AP279" i="2"/>
  <c r="BF279" i="2"/>
  <c r="AP271" i="2"/>
  <c r="BF271" i="2"/>
  <c r="AP263" i="2"/>
  <c r="BF263" i="2"/>
  <c r="AP255" i="2"/>
  <c r="BF255" i="2"/>
  <c r="BF16" i="2"/>
  <c r="BF48" i="2"/>
  <c r="BF80" i="2"/>
  <c r="BF112" i="2"/>
  <c r="BF139" i="2"/>
  <c r="BF249" i="2"/>
  <c r="W1400" i="2"/>
  <c r="AM1400" i="2"/>
  <c r="W1313" i="2"/>
  <c r="AM1313" i="2"/>
  <c r="W1304" i="2"/>
  <c r="AM1304" i="2"/>
  <c r="W1281" i="2"/>
  <c r="AM1281" i="2"/>
  <c r="W1217" i="2"/>
  <c r="AM1217" i="2"/>
  <c r="W1185" i="2"/>
  <c r="AM1185" i="2"/>
  <c r="W1153" i="2"/>
  <c r="AM1153" i="2"/>
  <c r="W1115" i="2"/>
  <c r="AM1115" i="2"/>
  <c r="W1099" i="2"/>
  <c r="AM1099" i="2"/>
  <c r="H235" i="2"/>
  <c r="J235" i="2" s="1"/>
  <c r="AP235" i="2"/>
  <c r="H227" i="2"/>
  <c r="J227" i="2" s="1"/>
  <c r="AP227" i="2"/>
  <c r="H203" i="2"/>
  <c r="AP203" i="2"/>
  <c r="H195" i="2"/>
  <c r="J195" i="2" s="1"/>
  <c r="AP195" i="2"/>
  <c r="H163" i="2"/>
  <c r="J163" i="2" s="1"/>
  <c r="AP163" i="2"/>
  <c r="H155" i="2"/>
  <c r="J155" i="2" s="1"/>
  <c r="AP155" i="2"/>
  <c r="AP30" i="2"/>
  <c r="W1500" i="2"/>
  <c r="AM1500" i="2"/>
  <c r="W1496" i="2"/>
  <c r="AM1496" i="2"/>
  <c r="W1480" i="2"/>
  <c r="AM1480" i="2"/>
  <c r="W1476" i="2"/>
  <c r="AM1476" i="2"/>
  <c r="W1468" i="2"/>
  <c r="AM1468" i="2"/>
  <c r="W1464" i="2"/>
  <c r="AM1464" i="2"/>
  <c r="W1460" i="2"/>
  <c r="AM1460" i="2"/>
  <c r="W1448" i="2"/>
  <c r="AM1448" i="2"/>
  <c r="W1444" i="2"/>
  <c r="AM1444" i="2"/>
  <c r="W1363" i="2"/>
  <c r="AM1363" i="2"/>
  <c r="W1299" i="2"/>
  <c r="AM1299" i="2"/>
  <c r="W1276" i="2"/>
  <c r="AM1276" i="2"/>
  <c r="W1180" i="2"/>
  <c r="AM1180" i="2"/>
  <c r="W1148" i="2"/>
  <c r="AM1148" i="2"/>
  <c r="Z1498" i="2"/>
  <c r="AP1498" i="2"/>
  <c r="Z1490" i="2"/>
  <c r="AP1490" i="2"/>
  <c r="Z1482" i="2"/>
  <c r="AP1482" i="2"/>
  <c r="Z1474" i="2"/>
  <c r="AP1474" i="2"/>
  <c r="Z1466" i="2"/>
  <c r="AP1466" i="2"/>
  <c r="Z1458" i="2"/>
  <c r="AP1458" i="2"/>
  <c r="Z1450" i="2"/>
  <c r="AP1450" i="2"/>
  <c r="Z1442" i="2"/>
  <c r="AP1442" i="2"/>
  <c r="Z1434" i="2"/>
  <c r="AP1434" i="2"/>
  <c r="Z1426" i="2"/>
  <c r="AP1426" i="2"/>
  <c r="Z1418" i="2"/>
  <c r="AP1418" i="2"/>
  <c r="Z1394" i="2"/>
  <c r="AP1394" i="2"/>
  <c r="Z1386" i="2"/>
  <c r="AP1386" i="2"/>
  <c r="Z1378" i="2"/>
  <c r="AP1378" i="2"/>
  <c r="Z1362" i="2"/>
  <c r="AP1362" i="2"/>
  <c r="Z1354" i="2"/>
  <c r="AP1354" i="2"/>
  <c r="Z1330" i="2"/>
  <c r="AP1330" i="2"/>
  <c r="Z1322" i="2"/>
  <c r="AP1322" i="2"/>
  <c r="Z1314" i="2"/>
  <c r="AP1314" i="2"/>
  <c r="Z1298" i="2"/>
  <c r="AP1298" i="2"/>
  <c r="Z1290" i="2"/>
  <c r="AP1290" i="2"/>
  <c r="Z1266" i="2"/>
  <c r="AP1266" i="2"/>
  <c r="Z1258" i="2"/>
  <c r="AP1258" i="2"/>
  <c r="Z1250" i="2"/>
  <c r="AP1250" i="2"/>
  <c r="Z1226" i="2"/>
  <c r="AP1226" i="2"/>
  <c r="Z1202" i="2"/>
  <c r="AP1202" i="2"/>
  <c r="Z1194" i="2"/>
  <c r="AP1194" i="2"/>
  <c r="Z1186" i="2"/>
  <c r="AP1186" i="2"/>
  <c r="Z1162" i="2"/>
  <c r="AP1162" i="2"/>
  <c r="Z1138" i="2"/>
  <c r="AP1138" i="2"/>
  <c r="Z1130" i="2"/>
  <c r="AP1130" i="2"/>
  <c r="Z1122" i="2"/>
  <c r="AP1122" i="2"/>
  <c r="Z1098" i="2"/>
  <c r="AP1098" i="2"/>
  <c r="Z1074" i="2"/>
  <c r="AP1074" i="2"/>
  <c r="Z1066" i="2"/>
  <c r="AP1066" i="2"/>
  <c r="Z1058" i="2"/>
  <c r="AP1058" i="2"/>
  <c r="Z1034" i="2"/>
  <c r="AP1034" i="2"/>
  <c r="Z1010" i="2"/>
  <c r="AP1010" i="2"/>
  <c r="Z994" i="2"/>
  <c r="AP994" i="2"/>
  <c r="H794" i="2"/>
  <c r="AP794" i="2"/>
  <c r="H658" i="2"/>
  <c r="AP658" i="2"/>
  <c r="H298" i="2"/>
  <c r="J298" i="2" s="1"/>
  <c r="AP298" i="2"/>
  <c r="H282" i="2"/>
  <c r="AP282" i="2"/>
  <c r="H266" i="2"/>
  <c r="AP266" i="2"/>
  <c r="H250" i="2"/>
  <c r="AP250" i="2"/>
  <c r="H242" i="2"/>
  <c r="AP242" i="2"/>
  <c r="H234" i="2"/>
  <c r="AP234" i="2"/>
  <c r="H226" i="2"/>
  <c r="AP226" i="2"/>
  <c r="H218" i="2"/>
  <c r="AP218" i="2"/>
  <c r="H210" i="2"/>
  <c r="AP210" i="2"/>
  <c r="H202" i="2"/>
  <c r="AP202" i="2"/>
  <c r="H194" i="2"/>
  <c r="AP194" i="2"/>
  <c r="H186" i="2"/>
  <c r="J186" i="2" s="1"/>
  <c r="AP186" i="2"/>
  <c r="H178" i="2"/>
  <c r="J178" i="2" s="1"/>
  <c r="AP178" i="2"/>
  <c r="H170" i="2"/>
  <c r="AP170" i="2"/>
  <c r="H162" i="2"/>
  <c r="J162" i="2" s="1"/>
  <c r="AP162" i="2"/>
  <c r="H154" i="2"/>
  <c r="J154" i="2" s="1"/>
  <c r="AP154" i="2"/>
  <c r="H146" i="2"/>
  <c r="J146" i="2" s="1"/>
  <c r="AP146" i="2"/>
  <c r="H138" i="2"/>
  <c r="J138" i="2" s="1"/>
  <c r="AP138" i="2"/>
  <c r="H130" i="2"/>
  <c r="AP130" i="2"/>
  <c r="H122" i="2"/>
  <c r="AP122" i="2"/>
  <c r="H114" i="2"/>
  <c r="AP114" i="2"/>
  <c r="H106" i="2"/>
  <c r="AP106" i="2"/>
  <c r="H98" i="2"/>
  <c r="AP98" i="2"/>
  <c r="H90" i="2"/>
  <c r="AP90" i="2"/>
  <c r="H82" i="2"/>
  <c r="AP82" i="2"/>
  <c r="H74" i="2"/>
  <c r="AP74" i="2"/>
  <c r="H66" i="2"/>
  <c r="AP66" i="2"/>
  <c r="H58" i="2"/>
  <c r="AP58" i="2"/>
  <c r="AP34" i="2"/>
  <c r="Z1497" i="2"/>
  <c r="AP1497" i="2"/>
  <c r="Z1489" i="2"/>
  <c r="AP1489" i="2"/>
  <c r="Z1481" i="2"/>
  <c r="AP1481" i="2"/>
  <c r="Z1473" i="2"/>
  <c r="AP1473" i="2"/>
  <c r="Z1465" i="2"/>
  <c r="AP1465" i="2"/>
  <c r="Z1457" i="2"/>
  <c r="AP1457" i="2"/>
  <c r="Z1449" i="2"/>
  <c r="AP1449" i="2"/>
  <c r="Z1441" i="2"/>
  <c r="AP1441" i="2"/>
  <c r="Z1433" i="2"/>
  <c r="AP1433" i="2"/>
  <c r="Z1425" i="2"/>
  <c r="AP1425" i="2"/>
  <c r="Z1417" i="2"/>
  <c r="AP1417" i="2"/>
  <c r="Z1409" i="2"/>
  <c r="AP1409" i="2"/>
  <c r="Z1385" i="2"/>
  <c r="AP1385" i="2"/>
  <c r="Z1377" i="2"/>
  <c r="AP1377" i="2"/>
  <c r="Z1369" i="2"/>
  <c r="AP1369" i="2"/>
  <c r="Z1353" i="2"/>
  <c r="AP1353" i="2"/>
  <c r="Z1345" i="2"/>
  <c r="AP1345" i="2"/>
  <c r="Z1321" i="2"/>
  <c r="AP1321" i="2"/>
  <c r="Z1313" i="2"/>
  <c r="AP1313" i="2"/>
  <c r="Z1305" i="2"/>
  <c r="AP1305" i="2"/>
  <c r="Z1289" i="2"/>
  <c r="AP1289" i="2"/>
  <c r="Z1281" i="2"/>
  <c r="AP1281" i="2"/>
  <c r="Z1257" i="2"/>
  <c r="AP1257" i="2"/>
  <c r="Z1249" i="2"/>
  <c r="AP1249" i="2"/>
  <c r="Z1241" i="2"/>
  <c r="AP1241" i="2"/>
  <c r="Z1217" i="2"/>
  <c r="AP1217" i="2"/>
  <c r="Z1193" i="2"/>
  <c r="AP1193" i="2"/>
  <c r="Z1185" i="2"/>
  <c r="AP1185" i="2"/>
  <c r="Z1177" i="2"/>
  <c r="AP1177" i="2"/>
  <c r="Z1153" i="2"/>
  <c r="AP1153" i="2"/>
  <c r="Z1129" i="2"/>
  <c r="AP1129" i="2"/>
  <c r="Z1121" i="2"/>
  <c r="AP1121" i="2"/>
  <c r="Z1113" i="2"/>
  <c r="AP1113" i="2"/>
  <c r="Z1089" i="2"/>
  <c r="AP1089" i="2"/>
  <c r="Z1065" i="2"/>
  <c r="AP1065" i="2"/>
  <c r="Z1057" i="2"/>
  <c r="AP1057" i="2"/>
  <c r="Z1049" i="2"/>
  <c r="AP1049" i="2"/>
  <c r="Z1025" i="2"/>
  <c r="AP1025" i="2"/>
  <c r="Z1001" i="2"/>
  <c r="AP1001" i="2"/>
  <c r="Z985" i="2"/>
  <c r="AP985" i="2"/>
  <c r="H785" i="2"/>
  <c r="AP785" i="2"/>
  <c r="H305" i="2"/>
  <c r="AP305" i="2"/>
  <c r="H289" i="2"/>
  <c r="AP289" i="2"/>
  <c r="H281" i="2"/>
  <c r="J281" i="2" s="1"/>
  <c r="AP281" i="2"/>
  <c r="H273" i="2"/>
  <c r="J273" i="2" s="1"/>
  <c r="AP273" i="2"/>
  <c r="H265" i="2"/>
  <c r="AP265" i="2"/>
  <c r="H257" i="2"/>
  <c r="J257" i="2" s="1"/>
  <c r="AP257" i="2"/>
  <c r="H137" i="2"/>
  <c r="J137" i="2" s="1"/>
  <c r="AP137" i="2"/>
  <c r="H129" i="2"/>
  <c r="AP129" i="2"/>
  <c r="H121" i="2"/>
  <c r="AP121" i="2"/>
  <c r="H113" i="2"/>
  <c r="J113" i="2" s="1"/>
  <c r="AP113" i="2"/>
  <c r="H105" i="2"/>
  <c r="AP105" i="2"/>
  <c r="H97" i="2"/>
  <c r="J97" i="2" s="1"/>
  <c r="AP97" i="2"/>
  <c r="H89" i="2"/>
  <c r="AP89" i="2"/>
  <c r="H81" i="2"/>
  <c r="AP81" i="2"/>
  <c r="H73" i="2"/>
  <c r="J73" i="2" s="1"/>
  <c r="AP73" i="2"/>
  <c r="H65" i="2"/>
  <c r="AP65" i="2"/>
  <c r="H57" i="2"/>
  <c r="J57" i="2" s="1"/>
  <c r="AP57" i="2"/>
  <c r="H49" i="2"/>
  <c r="AP49" i="2"/>
  <c r="H41" i="2"/>
  <c r="AP41" i="2"/>
  <c r="H33" i="2"/>
  <c r="AP33" i="2"/>
  <c r="H25" i="2"/>
  <c r="AP25" i="2"/>
  <c r="H17" i="2"/>
  <c r="AP17" i="2"/>
  <c r="H9" i="2"/>
  <c r="AP9" i="2"/>
  <c r="AP6" i="2"/>
  <c r="AP38" i="2"/>
  <c r="W1499" i="2"/>
  <c r="AM1499" i="2"/>
  <c r="W1491" i="2"/>
  <c r="AM1491" i="2"/>
  <c r="W1487" i="2"/>
  <c r="AM1487" i="2"/>
  <c r="W1483" i="2"/>
  <c r="AM1483" i="2"/>
  <c r="W1479" i="2"/>
  <c r="AM1479" i="2"/>
  <c r="W1471" i="2"/>
  <c r="AM1471" i="2"/>
  <c r="W1459" i="2"/>
  <c r="AM1459" i="2"/>
  <c r="W1455" i="2"/>
  <c r="AM1455" i="2"/>
  <c r="W1439" i="2"/>
  <c r="AM1439" i="2"/>
  <c r="W1435" i="2"/>
  <c r="AM1435" i="2"/>
  <c r="W1421" i="2"/>
  <c r="AM1421" i="2"/>
  <c r="W1403" i="2"/>
  <c r="W1380" i="2"/>
  <c r="AM1380" i="2"/>
  <c r="W1348" i="2"/>
  <c r="AM1348" i="2"/>
  <c r="W1325" i="2"/>
  <c r="AM1325" i="2"/>
  <c r="W1293" i="2"/>
  <c r="AM1293" i="2"/>
  <c r="W1261" i="2"/>
  <c r="AM1261" i="2"/>
  <c r="W1243" i="2"/>
  <c r="AM1243" i="2"/>
  <c r="W1211" i="2"/>
  <c r="AM1211" i="2"/>
  <c r="W1197" i="2"/>
  <c r="AM1197" i="2"/>
  <c r="W1188" i="2"/>
  <c r="AM1188" i="2"/>
  <c r="W1113" i="2"/>
  <c r="AM1113" i="2"/>
  <c r="W1097" i="2"/>
  <c r="AM1097" i="2"/>
  <c r="Z1408" i="2"/>
  <c r="AP1408" i="2"/>
  <c r="Z1400" i="2"/>
  <c r="AP1400" i="2"/>
  <c r="Z1376" i="2"/>
  <c r="AP1376" i="2"/>
  <c r="Z1368" i="2"/>
  <c r="AP1368" i="2"/>
  <c r="Z1360" i="2"/>
  <c r="AP1360" i="2"/>
  <c r="Z1344" i="2"/>
  <c r="AP1344" i="2"/>
  <c r="Z1336" i="2"/>
  <c r="AP1336" i="2"/>
  <c r="Z1312" i="2"/>
  <c r="AP1312" i="2"/>
  <c r="Z1304" i="2"/>
  <c r="AP1304" i="2"/>
  <c r="Z1296" i="2"/>
  <c r="AP1296" i="2"/>
  <c r="Z1280" i="2"/>
  <c r="AP1280" i="2"/>
  <c r="Z1272" i="2"/>
  <c r="AP1272" i="2"/>
  <c r="Z1248" i="2"/>
  <c r="AP1248" i="2"/>
  <c r="Z1240" i="2"/>
  <c r="AP1240" i="2"/>
  <c r="Z1232" i="2"/>
  <c r="AP1232" i="2"/>
  <c r="Z1208" i="2"/>
  <c r="AP1208" i="2"/>
  <c r="Z1184" i="2"/>
  <c r="AP1184" i="2"/>
  <c r="Z1176" i="2"/>
  <c r="AP1176" i="2"/>
  <c r="Z1168" i="2"/>
  <c r="AP1168" i="2"/>
  <c r="Z1144" i="2"/>
  <c r="AP1144" i="2"/>
  <c r="Z1120" i="2"/>
  <c r="AP1120" i="2"/>
  <c r="Z1112" i="2"/>
  <c r="AP1112" i="2"/>
  <c r="Z1104" i="2"/>
  <c r="AP1104" i="2"/>
  <c r="Z1080" i="2"/>
  <c r="AP1080" i="2"/>
  <c r="Z1056" i="2"/>
  <c r="AP1056" i="2"/>
  <c r="Z1048" i="2"/>
  <c r="AP1048" i="2"/>
  <c r="Z1040" i="2"/>
  <c r="AP1040" i="2"/>
  <c r="Z1016" i="2"/>
  <c r="AP1016" i="2"/>
  <c r="Z992" i="2"/>
  <c r="AP992" i="2"/>
  <c r="H272" i="2"/>
  <c r="AP272" i="2"/>
  <c r="H264" i="2"/>
  <c r="AP264" i="2"/>
  <c r="H240" i="2"/>
  <c r="AP240" i="2"/>
  <c r="H232" i="2"/>
  <c r="J232" i="2" s="1"/>
  <c r="AP232" i="2"/>
  <c r="H208" i="2"/>
  <c r="AP208" i="2"/>
  <c r="H200" i="2"/>
  <c r="AP200" i="2"/>
  <c r="AP10" i="2"/>
  <c r="AP42" i="2"/>
  <c r="W1416" i="2"/>
  <c r="AM1416" i="2"/>
  <c r="W1352" i="2"/>
  <c r="AM1352" i="2"/>
  <c r="W1329" i="2"/>
  <c r="AM1329" i="2"/>
  <c r="W1320" i="2"/>
  <c r="AM1320" i="2"/>
  <c r="W1288" i="2"/>
  <c r="AM1288" i="2"/>
  <c r="W1183" i="2"/>
  <c r="AM1183" i="2"/>
  <c r="W1169" i="2"/>
  <c r="AM1169" i="2"/>
  <c r="W1151" i="2"/>
  <c r="AM1151" i="2"/>
  <c r="W1107" i="2"/>
  <c r="AM1107" i="2"/>
  <c r="Z1503" i="2"/>
  <c r="AP1503" i="2"/>
  <c r="Z1495" i="2"/>
  <c r="AP1495" i="2"/>
  <c r="Z1487" i="2"/>
  <c r="AP1487" i="2"/>
  <c r="Z1479" i="2"/>
  <c r="AP1479" i="2"/>
  <c r="Z1471" i="2"/>
  <c r="AP1471" i="2"/>
  <c r="Z1463" i="2"/>
  <c r="AP1463" i="2"/>
  <c r="Z1455" i="2"/>
  <c r="AP1455" i="2"/>
  <c r="Z1447" i="2"/>
  <c r="AP1447" i="2"/>
  <c r="Z1439" i="2"/>
  <c r="AP1439" i="2"/>
  <c r="Z1431" i="2"/>
  <c r="AP1431" i="2"/>
  <c r="Z1423" i="2"/>
  <c r="AP1423" i="2"/>
  <c r="Z1415" i="2"/>
  <c r="AP1415" i="2"/>
  <c r="Z1399" i="2"/>
  <c r="AP1399" i="2"/>
  <c r="Z1391" i="2"/>
  <c r="AP1391" i="2"/>
  <c r="Z1367" i="2"/>
  <c r="AP1367" i="2"/>
  <c r="Z1359" i="2"/>
  <c r="AP1359" i="2"/>
  <c r="Z1351" i="2"/>
  <c r="AP1351" i="2"/>
  <c r="Z1335" i="2"/>
  <c r="AP1335" i="2"/>
  <c r="Z1327" i="2"/>
  <c r="AP1327" i="2"/>
  <c r="Z1303" i="2"/>
  <c r="AP1303" i="2"/>
  <c r="Z1295" i="2"/>
  <c r="AP1295" i="2"/>
  <c r="Z1287" i="2"/>
  <c r="AP1287" i="2"/>
  <c r="Z1271" i="2"/>
  <c r="AP1271" i="2"/>
  <c r="Z1263" i="2"/>
  <c r="AP1263" i="2"/>
  <c r="Z1239" i="2"/>
  <c r="AP1239" i="2"/>
  <c r="Z1231" i="2"/>
  <c r="AP1231" i="2"/>
  <c r="Z1223" i="2"/>
  <c r="AP1223" i="2"/>
  <c r="Z1199" i="2"/>
  <c r="AP1199" i="2"/>
  <c r="Z1175" i="2"/>
  <c r="AP1175" i="2"/>
  <c r="Z1167" i="2"/>
  <c r="AP1167" i="2"/>
  <c r="Z1159" i="2"/>
  <c r="AP1159" i="2"/>
  <c r="Z1135" i="2"/>
  <c r="AP1135" i="2"/>
  <c r="Z1111" i="2"/>
  <c r="AP1111" i="2"/>
  <c r="Z1103" i="2"/>
  <c r="AP1103" i="2"/>
  <c r="Z1095" i="2"/>
  <c r="AP1095" i="2"/>
  <c r="Z1071" i="2"/>
  <c r="AP1071" i="2"/>
  <c r="Z1047" i="2"/>
  <c r="AP1047" i="2"/>
  <c r="Z1039" i="2"/>
  <c r="AP1039" i="2"/>
  <c r="H247" i="2"/>
  <c r="AP247" i="2"/>
  <c r="H239" i="2"/>
  <c r="AP239" i="2"/>
  <c r="H231" i="2"/>
  <c r="AP231" i="2"/>
  <c r="H223" i="2"/>
  <c r="AP223" i="2"/>
  <c r="H215" i="2"/>
  <c r="AP215" i="2"/>
  <c r="H207" i="2"/>
  <c r="J207" i="2" s="1"/>
  <c r="AP207" i="2"/>
  <c r="H199" i="2"/>
  <c r="J199" i="2" s="1"/>
  <c r="AP199" i="2"/>
  <c r="H191" i="2"/>
  <c r="J191" i="2" s="1"/>
  <c r="AP191" i="2"/>
  <c r="H183" i="2"/>
  <c r="AP183" i="2"/>
  <c r="H175" i="2"/>
  <c r="AP175" i="2"/>
  <c r="H167" i="2"/>
  <c r="AP167" i="2"/>
  <c r="H159" i="2"/>
  <c r="J159" i="2" s="1"/>
  <c r="AP159" i="2"/>
  <c r="H151" i="2"/>
  <c r="AP151" i="2"/>
  <c r="H143" i="2"/>
  <c r="AP143" i="2"/>
  <c r="H135" i="2"/>
  <c r="J135" i="2" s="1"/>
  <c r="AP135" i="2"/>
  <c r="H127" i="2"/>
  <c r="AP127" i="2"/>
  <c r="H119" i="2"/>
  <c r="AP119" i="2"/>
  <c r="H111" i="2"/>
  <c r="AP111" i="2"/>
  <c r="H103" i="2"/>
  <c r="AP103" i="2"/>
  <c r="H95" i="2"/>
  <c r="J95" i="2" s="1"/>
  <c r="AP95" i="2"/>
  <c r="H87" i="2"/>
  <c r="J87" i="2" s="1"/>
  <c r="AP87" i="2"/>
  <c r="H79" i="2"/>
  <c r="J79" i="2" s="1"/>
  <c r="AP79" i="2"/>
  <c r="H71" i="2"/>
  <c r="J71" i="2" s="1"/>
  <c r="AP71" i="2"/>
  <c r="H63" i="2"/>
  <c r="AP63" i="2"/>
  <c r="H55" i="2"/>
  <c r="AP55" i="2"/>
  <c r="H47" i="2"/>
  <c r="AP47" i="2"/>
  <c r="H39" i="2"/>
  <c r="J39" i="2" s="1"/>
  <c r="AP39" i="2"/>
  <c r="H31" i="2"/>
  <c r="AP31" i="2"/>
  <c r="H23" i="2"/>
  <c r="AP23" i="2"/>
  <c r="H15" i="2"/>
  <c r="AP15" i="2"/>
  <c r="H7" i="2"/>
  <c r="J7" i="2" s="1"/>
  <c r="AP7" i="2"/>
  <c r="AP14" i="2"/>
  <c r="Z4" i="2"/>
  <c r="AP4" i="2"/>
  <c r="W1502" i="2"/>
  <c r="AM1502" i="2"/>
  <c r="W1494" i="2"/>
  <c r="AM1494" i="2"/>
  <c r="W1474" i="2"/>
  <c r="AM1474" i="2"/>
  <c r="W1470" i="2"/>
  <c r="AM1470" i="2"/>
  <c r="W1458" i="2"/>
  <c r="AM1458" i="2"/>
  <c r="W1446" i="2"/>
  <c r="AM1446" i="2"/>
  <c r="W1438" i="2"/>
  <c r="AM1438" i="2"/>
  <c r="W1429" i="2"/>
  <c r="AM1429" i="2"/>
  <c r="W1411" i="2"/>
  <c r="AM1411" i="2"/>
  <c r="W1397" i="2"/>
  <c r="AM1397" i="2"/>
  <c r="W1347" i="2"/>
  <c r="AM1347" i="2"/>
  <c r="W1260" i="2"/>
  <c r="AM1260" i="2"/>
  <c r="W1237" i="2"/>
  <c r="AM1237" i="2"/>
  <c r="W1228" i="2"/>
  <c r="AM1228" i="2"/>
  <c r="W1173" i="2"/>
  <c r="AM1173" i="2"/>
  <c r="W1164" i="2"/>
  <c r="AM1164" i="2"/>
  <c r="W1132" i="2"/>
  <c r="AM1132" i="2"/>
  <c r="W1101" i="2"/>
  <c r="AM1101" i="2"/>
  <c r="Z1502" i="2"/>
  <c r="AP1502" i="2"/>
  <c r="Z1494" i="2"/>
  <c r="AP1494" i="2"/>
  <c r="Z1486" i="2"/>
  <c r="AP1486" i="2"/>
  <c r="Z1478" i="2"/>
  <c r="AP1478" i="2"/>
  <c r="Z1470" i="2"/>
  <c r="AP1470" i="2"/>
  <c r="Z1462" i="2"/>
  <c r="AP1462" i="2"/>
  <c r="Z1454" i="2"/>
  <c r="AP1454" i="2"/>
  <c r="Z1446" i="2"/>
  <c r="AP1446" i="2"/>
  <c r="Z1438" i="2"/>
  <c r="AP1438" i="2"/>
  <c r="Z1430" i="2"/>
  <c r="AP1430" i="2"/>
  <c r="Z1422" i="2"/>
  <c r="AP1422" i="2"/>
  <c r="Z1414" i="2"/>
  <c r="AP1414" i="2"/>
  <c r="Z1406" i="2"/>
  <c r="AP1406" i="2"/>
  <c r="Z1390" i="2"/>
  <c r="AP1390" i="2"/>
  <c r="Z1382" i="2"/>
  <c r="AP1382" i="2"/>
  <c r="Z1358" i="2"/>
  <c r="AP1358" i="2"/>
  <c r="Z1350" i="2"/>
  <c r="AP1350" i="2"/>
  <c r="Z1342" i="2"/>
  <c r="AP1342" i="2"/>
  <c r="Z1326" i="2"/>
  <c r="AP1326" i="2"/>
  <c r="Z1318" i="2"/>
  <c r="AP1318" i="2"/>
  <c r="Z1294" i="2"/>
  <c r="AP1294" i="2"/>
  <c r="Z1286" i="2"/>
  <c r="AP1286" i="2"/>
  <c r="Z1278" i="2"/>
  <c r="AP1278" i="2"/>
  <c r="Z1262" i="2"/>
  <c r="AP1262" i="2"/>
  <c r="Z1254" i="2"/>
  <c r="AP1254" i="2"/>
  <c r="Z1230" i="2"/>
  <c r="AP1230" i="2"/>
  <c r="Z1222" i="2"/>
  <c r="AP1222" i="2"/>
  <c r="Z1214" i="2"/>
  <c r="AP1214" i="2"/>
  <c r="Z1190" i="2"/>
  <c r="AP1190" i="2"/>
  <c r="Z1166" i="2"/>
  <c r="AP1166" i="2"/>
  <c r="Z1158" i="2"/>
  <c r="AP1158" i="2"/>
  <c r="Z1150" i="2"/>
  <c r="AP1150" i="2"/>
  <c r="Z1126" i="2"/>
  <c r="AP1126" i="2"/>
  <c r="Z1102" i="2"/>
  <c r="AP1102" i="2"/>
  <c r="Z1094" i="2"/>
  <c r="AP1094" i="2"/>
  <c r="Z1086" i="2"/>
  <c r="AP1086" i="2"/>
  <c r="Z1030" i="2"/>
  <c r="AP1030" i="2"/>
  <c r="Z1022" i="2"/>
  <c r="AP1022" i="2"/>
  <c r="H750" i="2"/>
  <c r="J750" i="2" s="1"/>
  <c r="AP750" i="2"/>
  <c r="H310" i="2"/>
  <c r="AP310" i="2"/>
  <c r="H270" i="2"/>
  <c r="AP270" i="2"/>
  <c r="H262" i="2"/>
  <c r="AP262" i="2"/>
  <c r="AP18" i="2"/>
  <c r="AP50" i="2"/>
  <c r="W1424" i="2"/>
  <c r="AM1424" i="2"/>
  <c r="W1392" i="2"/>
  <c r="AM1392" i="2"/>
  <c r="W1383" i="2"/>
  <c r="AM1383" i="2"/>
  <c r="W1337" i="2"/>
  <c r="AM1337" i="2"/>
  <c r="W1305" i="2"/>
  <c r="AM1305" i="2"/>
  <c r="W1255" i="2"/>
  <c r="AM1255" i="2"/>
  <c r="W1241" i="2"/>
  <c r="AM1241" i="2"/>
  <c r="W1223" i="2"/>
  <c r="AM1223" i="2"/>
  <c r="W1159" i="2"/>
  <c r="AM1159" i="2"/>
  <c r="W1127" i="2"/>
  <c r="AM1127" i="2"/>
  <c r="AM1111" i="2"/>
  <c r="Z1501" i="2"/>
  <c r="AP1501" i="2"/>
  <c r="Z1493" i="2"/>
  <c r="AP1493" i="2"/>
  <c r="Z1485" i="2"/>
  <c r="AP1485" i="2"/>
  <c r="Z1477" i="2"/>
  <c r="AP1477" i="2"/>
  <c r="Z1469" i="2"/>
  <c r="AP1469" i="2"/>
  <c r="Z1461" i="2"/>
  <c r="AP1461" i="2"/>
  <c r="Z1453" i="2"/>
  <c r="AP1453" i="2"/>
  <c r="Z1445" i="2"/>
  <c r="AP1445" i="2"/>
  <c r="Z1437" i="2"/>
  <c r="AP1437" i="2"/>
  <c r="Z1429" i="2"/>
  <c r="AP1429" i="2"/>
  <c r="Z1421" i="2"/>
  <c r="AP1421" i="2"/>
  <c r="H277" i="2"/>
  <c r="J277" i="2" s="1"/>
  <c r="AP277" i="2"/>
  <c r="H29" i="2"/>
  <c r="AP29" i="2"/>
  <c r="H21" i="2"/>
  <c r="J21" i="2" s="1"/>
  <c r="AP21" i="2"/>
  <c r="H13" i="2"/>
  <c r="J13" i="2" s="1"/>
  <c r="AP13" i="2"/>
  <c r="H5" i="2"/>
  <c r="J5" i="2" s="1"/>
  <c r="AP5" i="2"/>
  <c r="AP22" i="2"/>
  <c r="W1449" i="2"/>
  <c r="AM1445" i="2"/>
  <c r="W1419" i="2"/>
  <c r="AM1419" i="2"/>
  <c r="W1405" i="2"/>
  <c r="AM1405" i="2"/>
  <c r="W1373" i="2"/>
  <c r="AM1373" i="2"/>
  <c r="W1236" i="2"/>
  <c r="AM1236" i="2"/>
  <c r="W1204" i="2"/>
  <c r="AM1204" i="2"/>
  <c r="W1195" i="2"/>
  <c r="AM1195" i="2"/>
  <c r="W1181" i="2"/>
  <c r="W1172" i="2"/>
  <c r="W1163" i="2"/>
  <c r="AM1163" i="2"/>
  <c r="W1121" i="2"/>
  <c r="AM1121" i="2"/>
  <c r="W1105" i="2"/>
  <c r="AM1105" i="2"/>
  <c r="W1503" i="2"/>
  <c r="AM1503" i="2"/>
  <c r="Z1500" i="2"/>
  <c r="AP1500" i="2"/>
  <c r="Z1492" i="2"/>
  <c r="AP1492" i="2"/>
  <c r="Z1484" i="2"/>
  <c r="AP1484" i="2"/>
  <c r="Z1476" i="2"/>
  <c r="AP1476" i="2"/>
  <c r="Z1412" i="2"/>
  <c r="AP1412" i="2"/>
  <c r="Z1404" i="2"/>
  <c r="AP1404" i="2"/>
  <c r="Z1396" i="2"/>
  <c r="AP1396" i="2"/>
  <c r="Z1380" i="2"/>
  <c r="AP1380" i="2"/>
  <c r="Z1372" i="2"/>
  <c r="AP1372" i="2"/>
  <c r="Z1348" i="2"/>
  <c r="AP1348" i="2"/>
  <c r="Z1340" i="2"/>
  <c r="AP1340" i="2"/>
  <c r="Z1332" i="2"/>
  <c r="AP1332" i="2"/>
  <c r="Z1316" i="2"/>
  <c r="AP1316" i="2"/>
  <c r="Z1028" i="2"/>
  <c r="AP1028" i="2"/>
  <c r="Z1012" i="2"/>
  <c r="AP1012" i="2"/>
  <c r="Z988" i="2"/>
  <c r="AP988" i="2"/>
  <c r="Z964" i="2"/>
  <c r="AP964" i="2"/>
  <c r="H596" i="2"/>
  <c r="AP596" i="2"/>
  <c r="H564" i="2"/>
  <c r="AP564" i="2"/>
  <c r="H164" i="2"/>
  <c r="AP164" i="2"/>
  <c r="H156" i="2"/>
  <c r="AP156" i="2"/>
  <c r="AP26" i="2"/>
  <c r="Z106" i="2"/>
  <c r="Z57" i="2"/>
  <c r="Z29" i="2"/>
  <c r="Z73" i="2"/>
  <c r="Z750" i="2"/>
  <c r="Z105" i="2"/>
  <c r="Z9" i="2"/>
  <c r="Z17" i="2"/>
  <c r="Z50" i="2"/>
  <c r="Z113" i="2"/>
  <c r="Z129" i="2"/>
  <c r="Z167" i="2"/>
  <c r="Z5" i="2"/>
  <c r="Z49" i="2"/>
  <c r="Z137" i="2"/>
  <c r="Z34" i="2"/>
  <c r="Z90" i="2"/>
  <c r="Z138" i="2"/>
  <c r="Z170" i="2"/>
  <c r="Z242" i="2"/>
  <c r="Z18" i="2"/>
  <c r="Z30" i="2"/>
  <c r="Z33" i="2"/>
  <c r="Z74" i="2"/>
  <c r="Z89" i="2"/>
  <c r="Z114" i="2"/>
  <c r="Z146" i="2"/>
  <c r="Z155" i="2"/>
  <c r="Z178" i="2"/>
  <c r="Z58" i="2"/>
  <c r="Z154" i="2"/>
  <c r="Z14" i="2"/>
  <c r="Z26" i="2"/>
  <c r="Z98" i="2"/>
  <c r="Z163" i="2"/>
  <c r="Z183" i="2"/>
  <c r="Z186" i="2"/>
  <c r="Z658" i="2"/>
  <c r="Z7" i="2"/>
  <c r="Z42" i="2"/>
  <c r="Z122" i="2"/>
  <c r="Z202" i="2"/>
  <c r="Z235" i="2"/>
  <c r="Z10" i="2"/>
  <c r="Z13" i="2"/>
  <c r="Z25" i="2"/>
  <c r="Z38" i="2"/>
  <c r="Z41" i="2"/>
  <c r="Z66" i="2"/>
  <c r="Z82" i="2"/>
  <c r="Z97" i="2"/>
  <c r="Z210" i="2"/>
  <c r="Z262" i="2"/>
  <c r="Z265" i="2"/>
  <c r="Z794" i="2"/>
  <c r="Z6" i="2"/>
  <c r="Z65" i="2"/>
  <c r="Z81" i="2"/>
  <c r="Z121" i="2"/>
  <c r="Z130" i="2"/>
  <c r="Z159" i="2"/>
  <c r="Z234" i="2"/>
  <c r="H1468" i="2"/>
  <c r="J1468" i="2" s="1"/>
  <c r="Z1468" i="2"/>
  <c r="H1460" i="2"/>
  <c r="J1460" i="2" s="1"/>
  <c r="Z1460" i="2"/>
  <c r="H1452" i="2"/>
  <c r="J1452" i="2" s="1"/>
  <c r="Z1452" i="2"/>
  <c r="H1444" i="2"/>
  <c r="J1444" i="2" s="1"/>
  <c r="Z1444" i="2"/>
  <c r="H1436" i="2"/>
  <c r="J1436" i="2" s="1"/>
  <c r="Z1436" i="2"/>
  <c r="H1428" i="2"/>
  <c r="J1428" i="2" s="1"/>
  <c r="Z1428" i="2"/>
  <c r="H1420" i="2"/>
  <c r="J1420" i="2" s="1"/>
  <c r="Z1420" i="2"/>
  <c r="H1388" i="2"/>
  <c r="J1388" i="2" s="1"/>
  <c r="Z1388" i="2"/>
  <c r="H1364" i="2"/>
  <c r="J1364" i="2" s="1"/>
  <c r="Z1364" i="2"/>
  <c r="H1356" i="2"/>
  <c r="J1356" i="2" s="1"/>
  <c r="Z1356" i="2"/>
  <c r="H1324" i="2"/>
  <c r="J1324" i="2" s="1"/>
  <c r="Z1324" i="2"/>
  <c r="H1308" i="2"/>
  <c r="J1308" i="2" s="1"/>
  <c r="Z1308" i="2"/>
  <c r="H1300" i="2"/>
  <c r="J1300" i="2" s="1"/>
  <c r="Z1300" i="2"/>
  <c r="H1292" i="2"/>
  <c r="J1292" i="2" s="1"/>
  <c r="Z1292" i="2"/>
  <c r="H1284" i="2"/>
  <c r="J1284" i="2" s="1"/>
  <c r="Z1284" i="2"/>
  <c r="H1276" i="2"/>
  <c r="J1276" i="2" s="1"/>
  <c r="Z1276" i="2"/>
  <c r="H1268" i="2"/>
  <c r="J1268" i="2" s="1"/>
  <c r="Z1268" i="2"/>
  <c r="H1260" i="2"/>
  <c r="J1260" i="2" s="1"/>
  <c r="Z1260" i="2"/>
  <c r="H1252" i="2"/>
  <c r="J1252" i="2" s="1"/>
  <c r="Z1252" i="2"/>
  <c r="H1244" i="2"/>
  <c r="J1244" i="2" s="1"/>
  <c r="Z1244" i="2"/>
  <c r="H1236" i="2"/>
  <c r="J1236" i="2" s="1"/>
  <c r="Z1236" i="2"/>
  <c r="H1228" i="2"/>
  <c r="J1228" i="2" s="1"/>
  <c r="Z1228" i="2"/>
  <c r="H1220" i="2"/>
  <c r="J1220" i="2" s="1"/>
  <c r="Z1220" i="2"/>
  <c r="H1212" i="2"/>
  <c r="J1212" i="2" s="1"/>
  <c r="Z1212" i="2"/>
  <c r="H1204" i="2"/>
  <c r="J1204" i="2" s="1"/>
  <c r="Z1204" i="2"/>
  <c r="H1196" i="2"/>
  <c r="J1196" i="2" s="1"/>
  <c r="Z1196" i="2"/>
  <c r="H1188" i="2"/>
  <c r="J1188" i="2" s="1"/>
  <c r="Z1188" i="2"/>
  <c r="H1180" i="2"/>
  <c r="J1180" i="2" s="1"/>
  <c r="Z1180" i="2"/>
  <c r="H1172" i="2"/>
  <c r="J1172" i="2" s="1"/>
  <c r="Z1172" i="2"/>
  <c r="H1164" i="2"/>
  <c r="J1164" i="2" s="1"/>
  <c r="Z1164" i="2"/>
  <c r="H1156" i="2"/>
  <c r="J1156" i="2" s="1"/>
  <c r="Z1156" i="2"/>
  <c r="H1148" i="2"/>
  <c r="J1148" i="2" s="1"/>
  <c r="Z1148" i="2"/>
  <c r="H1140" i="2"/>
  <c r="J1140" i="2" s="1"/>
  <c r="Z1140" i="2"/>
  <c r="H1132" i="2"/>
  <c r="J1132" i="2" s="1"/>
  <c r="Z1132" i="2"/>
  <c r="H1124" i="2"/>
  <c r="J1124" i="2" s="1"/>
  <c r="Z1124" i="2"/>
  <c r="H1116" i="2"/>
  <c r="J1116" i="2" s="1"/>
  <c r="Z1116" i="2"/>
  <c r="H1108" i="2"/>
  <c r="J1108" i="2" s="1"/>
  <c r="Z1108" i="2"/>
  <c r="H1100" i="2"/>
  <c r="J1100" i="2" s="1"/>
  <c r="Z1100" i="2"/>
  <c r="H1092" i="2"/>
  <c r="Z1092" i="2"/>
  <c r="H1084" i="2"/>
  <c r="Z1084" i="2"/>
  <c r="H1076" i="2"/>
  <c r="Z1076" i="2"/>
  <c r="H1068" i="2"/>
  <c r="Z1068" i="2"/>
  <c r="H1060" i="2"/>
  <c r="J1060" i="2" s="1"/>
  <c r="Z1060" i="2"/>
  <c r="H1052" i="2"/>
  <c r="Z1052" i="2"/>
  <c r="H1044" i="2"/>
  <c r="Z1044" i="2"/>
  <c r="H1036" i="2"/>
  <c r="Z1036" i="2"/>
  <c r="H1020" i="2"/>
  <c r="Z1020" i="2"/>
  <c r="H1004" i="2"/>
  <c r="Z1004" i="2"/>
  <c r="H996" i="2"/>
  <c r="Z996" i="2"/>
  <c r="H980" i="2"/>
  <c r="J980" i="2" s="1"/>
  <c r="Z980" i="2"/>
  <c r="H972" i="2"/>
  <c r="Z972" i="2"/>
  <c r="H956" i="2"/>
  <c r="Z956" i="2"/>
  <c r="H948" i="2"/>
  <c r="Z948" i="2"/>
  <c r="H940" i="2"/>
  <c r="Z940" i="2"/>
  <c r="H932" i="2"/>
  <c r="Z932" i="2"/>
  <c r="H924" i="2"/>
  <c r="Z924" i="2"/>
  <c r="H916" i="2"/>
  <c r="J916" i="2" s="1"/>
  <c r="Z916" i="2"/>
  <c r="H908" i="2"/>
  <c r="J908" i="2" s="1"/>
  <c r="Z908" i="2"/>
  <c r="H900" i="2"/>
  <c r="Z900" i="2"/>
  <c r="H892" i="2"/>
  <c r="Z892" i="2"/>
  <c r="H884" i="2"/>
  <c r="Z884" i="2"/>
  <c r="H876" i="2"/>
  <c r="Z876" i="2"/>
  <c r="H868" i="2"/>
  <c r="Z868" i="2"/>
  <c r="H860" i="2"/>
  <c r="J860" i="2" s="1"/>
  <c r="Z860" i="2"/>
  <c r="H852" i="2"/>
  <c r="J852" i="2" s="1"/>
  <c r="Z852" i="2"/>
  <c r="H844" i="2"/>
  <c r="Z844" i="2"/>
  <c r="H836" i="2"/>
  <c r="J836" i="2" s="1"/>
  <c r="Z836" i="2"/>
  <c r="H828" i="2"/>
  <c r="Z828" i="2"/>
  <c r="H820" i="2"/>
  <c r="Z820" i="2"/>
  <c r="H812" i="2"/>
  <c r="J812" i="2" s="1"/>
  <c r="Z812" i="2"/>
  <c r="H804" i="2"/>
  <c r="Z804" i="2"/>
  <c r="H796" i="2"/>
  <c r="Z796" i="2"/>
  <c r="H788" i="2"/>
  <c r="Z788" i="2"/>
  <c r="H780" i="2"/>
  <c r="Z780" i="2"/>
  <c r="H772" i="2"/>
  <c r="Z772" i="2"/>
  <c r="H764" i="2"/>
  <c r="Z764" i="2"/>
  <c r="H756" i="2"/>
  <c r="Z756" i="2"/>
  <c r="H748" i="2"/>
  <c r="Z748" i="2"/>
  <c r="H740" i="2"/>
  <c r="Z740" i="2"/>
  <c r="H732" i="2"/>
  <c r="Z732" i="2"/>
  <c r="H724" i="2"/>
  <c r="Z724" i="2"/>
  <c r="H716" i="2"/>
  <c r="Z716" i="2"/>
  <c r="H708" i="2"/>
  <c r="J708" i="2" s="1"/>
  <c r="Z708" i="2"/>
  <c r="H700" i="2"/>
  <c r="Z700" i="2"/>
  <c r="H692" i="2"/>
  <c r="J692" i="2" s="1"/>
  <c r="Z692" i="2"/>
  <c r="H684" i="2"/>
  <c r="Z684" i="2"/>
  <c r="H676" i="2"/>
  <c r="Z676" i="2"/>
  <c r="H668" i="2"/>
  <c r="Z668" i="2"/>
  <c r="H660" i="2"/>
  <c r="Z660" i="2"/>
  <c r="H652" i="2"/>
  <c r="Z652" i="2"/>
  <c r="H644" i="2"/>
  <c r="Z644" i="2"/>
  <c r="H636" i="2"/>
  <c r="Z636" i="2"/>
  <c r="H628" i="2"/>
  <c r="Z628" i="2"/>
  <c r="H620" i="2"/>
  <c r="J620" i="2" s="1"/>
  <c r="Z620" i="2"/>
  <c r="H612" i="2"/>
  <c r="J612" i="2" s="1"/>
  <c r="Z612" i="2"/>
  <c r="H604" i="2"/>
  <c r="J604" i="2" s="1"/>
  <c r="Z604" i="2"/>
  <c r="H588" i="2"/>
  <c r="Z588" i="2"/>
  <c r="H580" i="2"/>
  <c r="Z580" i="2"/>
  <c r="H572" i="2"/>
  <c r="Z572" i="2"/>
  <c r="H556" i="2"/>
  <c r="Z556" i="2"/>
  <c r="H548" i="2"/>
  <c r="Z548" i="2"/>
  <c r="H540" i="2"/>
  <c r="Z540" i="2"/>
  <c r="H532" i="2"/>
  <c r="Z532" i="2"/>
  <c r="H524" i="2"/>
  <c r="J524" i="2" s="1"/>
  <c r="Z524" i="2"/>
  <c r="H516" i="2"/>
  <c r="Z516" i="2"/>
  <c r="H508" i="2"/>
  <c r="Z508" i="2"/>
  <c r="H500" i="2"/>
  <c r="J500" i="2" s="1"/>
  <c r="Z500" i="2"/>
  <c r="H492" i="2"/>
  <c r="Z492" i="2"/>
  <c r="H484" i="2"/>
  <c r="Z484" i="2"/>
  <c r="H476" i="2"/>
  <c r="Z476" i="2"/>
  <c r="H468" i="2"/>
  <c r="Z468" i="2"/>
  <c r="H460" i="2"/>
  <c r="Z460" i="2"/>
  <c r="H452" i="2"/>
  <c r="J452" i="2" s="1"/>
  <c r="Z452" i="2"/>
  <c r="H444" i="2"/>
  <c r="Z444" i="2"/>
  <c r="H436" i="2"/>
  <c r="Z436" i="2"/>
  <c r="H428" i="2"/>
  <c r="Z428" i="2"/>
  <c r="H420" i="2"/>
  <c r="Z420" i="2"/>
  <c r="H412" i="2"/>
  <c r="Z412" i="2"/>
  <c r="H404" i="2"/>
  <c r="J404" i="2" s="1"/>
  <c r="Z404" i="2"/>
  <c r="H396" i="2"/>
  <c r="Z396" i="2"/>
  <c r="H388" i="2"/>
  <c r="Z388" i="2"/>
  <c r="H380" i="2"/>
  <c r="Z380" i="2"/>
  <c r="H372" i="2"/>
  <c r="J372" i="2" s="1"/>
  <c r="Z372" i="2"/>
  <c r="H364" i="2"/>
  <c r="Z364" i="2"/>
  <c r="H356" i="2"/>
  <c r="Z356" i="2"/>
  <c r="H348" i="2"/>
  <c r="Z348" i="2"/>
  <c r="H340" i="2"/>
  <c r="Z340" i="2"/>
  <c r="H332" i="2"/>
  <c r="J332" i="2" s="1"/>
  <c r="Z332" i="2"/>
  <c r="H324" i="2"/>
  <c r="Z324" i="2"/>
  <c r="H316" i="2"/>
  <c r="Z316" i="2"/>
  <c r="H308" i="2"/>
  <c r="Z308" i="2"/>
  <c r="H300" i="2"/>
  <c r="Z300" i="2"/>
  <c r="H292" i="2"/>
  <c r="J292" i="2" s="1"/>
  <c r="Z292" i="2"/>
  <c r="H284" i="2"/>
  <c r="J284" i="2" s="1"/>
  <c r="Z284" i="2"/>
  <c r="H276" i="2"/>
  <c r="Z276" i="2"/>
  <c r="H268" i="2"/>
  <c r="Z268" i="2"/>
  <c r="H260" i="2"/>
  <c r="Z260" i="2"/>
  <c r="H252" i="2"/>
  <c r="Z252" i="2"/>
  <c r="H244" i="2"/>
  <c r="J244" i="2" s="1"/>
  <c r="Z244" i="2"/>
  <c r="H236" i="2"/>
  <c r="J236" i="2" s="1"/>
  <c r="Z236" i="2"/>
  <c r="H228" i="2"/>
  <c r="Z228" i="2"/>
  <c r="H220" i="2"/>
  <c r="Z220" i="2"/>
  <c r="H212" i="2"/>
  <c r="Z212" i="2"/>
  <c r="H204" i="2"/>
  <c r="Z204" i="2"/>
  <c r="H196" i="2"/>
  <c r="Z196" i="2"/>
  <c r="H188" i="2"/>
  <c r="Z188" i="2"/>
  <c r="H180" i="2"/>
  <c r="Z180" i="2"/>
  <c r="H172" i="2"/>
  <c r="Z172" i="2"/>
  <c r="H148" i="2"/>
  <c r="Z148" i="2"/>
  <c r="H140" i="2"/>
  <c r="J140" i="2" s="1"/>
  <c r="Z140" i="2"/>
  <c r="H132" i="2"/>
  <c r="Z132" i="2"/>
  <c r="H124" i="2"/>
  <c r="Z124" i="2"/>
  <c r="H116" i="2"/>
  <c r="Z116" i="2"/>
  <c r="H108" i="2"/>
  <c r="J108" i="2" s="1"/>
  <c r="Z108" i="2"/>
  <c r="H100" i="2"/>
  <c r="J100" i="2" s="1"/>
  <c r="Z100" i="2"/>
  <c r="H92" i="2"/>
  <c r="J92" i="2" s="1"/>
  <c r="Z92" i="2"/>
  <c r="H84" i="2"/>
  <c r="Z84" i="2"/>
  <c r="H76" i="2"/>
  <c r="Z76" i="2"/>
  <c r="H68" i="2"/>
  <c r="Z68" i="2"/>
  <c r="H60" i="2"/>
  <c r="J60" i="2" s="1"/>
  <c r="Z60" i="2"/>
  <c r="H52" i="2"/>
  <c r="J52" i="2" s="1"/>
  <c r="Z52" i="2"/>
  <c r="H44" i="2"/>
  <c r="J44" i="2" s="1"/>
  <c r="Z44" i="2"/>
  <c r="H36" i="2"/>
  <c r="Z36" i="2"/>
  <c r="H28" i="2"/>
  <c r="J28" i="2" s="1"/>
  <c r="Z28" i="2"/>
  <c r="H20" i="2"/>
  <c r="Z20" i="2"/>
  <c r="H12" i="2"/>
  <c r="Z12" i="2"/>
  <c r="H1499" i="2"/>
  <c r="J1499" i="2" s="1"/>
  <c r="Z1499" i="2"/>
  <c r="H1491" i="2"/>
  <c r="J1491" i="2" s="1"/>
  <c r="Z1491" i="2"/>
  <c r="H1483" i="2"/>
  <c r="J1483" i="2" s="1"/>
  <c r="Z1483" i="2"/>
  <c r="H1475" i="2"/>
  <c r="J1475" i="2" s="1"/>
  <c r="Z1475" i="2"/>
  <c r="H1467" i="2"/>
  <c r="J1467" i="2" s="1"/>
  <c r="Z1467" i="2"/>
  <c r="H1459" i="2"/>
  <c r="J1459" i="2" s="1"/>
  <c r="Z1459" i="2"/>
  <c r="H1451" i="2"/>
  <c r="J1451" i="2" s="1"/>
  <c r="Z1451" i="2"/>
  <c r="H1443" i="2"/>
  <c r="J1443" i="2" s="1"/>
  <c r="Z1443" i="2"/>
  <c r="H1435" i="2"/>
  <c r="J1435" i="2" s="1"/>
  <c r="Z1435" i="2"/>
  <c r="H1427" i="2"/>
  <c r="J1427" i="2" s="1"/>
  <c r="Z1427" i="2"/>
  <c r="H1419" i="2"/>
  <c r="J1419" i="2" s="1"/>
  <c r="Z1419" i="2"/>
  <c r="H1411" i="2"/>
  <c r="J1411" i="2" s="1"/>
  <c r="Z1411" i="2"/>
  <c r="H1403" i="2"/>
  <c r="J1403" i="2" s="1"/>
  <c r="Z1403" i="2"/>
  <c r="H1395" i="2"/>
  <c r="J1395" i="2" s="1"/>
  <c r="Z1395" i="2"/>
  <c r="H1387" i="2"/>
  <c r="J1387" i="2" s="1"/>
  <c r="Z1387" i="2"/>
  <c r="H1379" i="2"/>
  <c r="J1379" i="2" s="1"/>
  <c r="Z1379" i="2"/>
  <c r="H1371" i="2"/>
  <c r="J1371" i="2" s="1"/>
  <c r="Z1371" i="2"/>
  <c r="H1363" i="2"/>
  <c r="J1363" i="2" s="1"/>
  <c r="Z1363" i="2"/>
  <c r="H1355" i="2"/>
  <c r="J1355" i="2" s="1"/>
  <c r="Z1355" i="2"/>
  <c r="H1347" i="2"/>
  <c r="J1347" i="2" s="1"/>
  <c r="Z1347" i="2"/>
  <c r="H1339" i="2"/>
  <c r="J1339" i="2" s="1"/>
  <c r="Z1339" i="2"/>
  <c r="H1331" i="2"/>
  <c r="J1331" i="2" s="1"/>
  <c r="Z1331" i="2"/>
  <c r="H1323" i="2"/>
  <c r="J1323" i="2" s="1"/>
  <c r="Z1323" i="2"/>
  <c r="H1315" i="2"/>
  <c r="J1315" i="2" s="1"/>
  <c r="Z1315" i="2"/>
  <c r="H1307" i="2"/>
  <c r="J1307" i="2" s="1"/>
  <c r="Z1307" i="2"/>
  <c r="H1299" i="2"/>
  <c r="J1299" i="2" s="1"/>
  <c r="Z1299" i="2"/>
  <c r="H1291" i="2"/>
  <c r="J1291" i="2" s="1"/>
  <c r="Z1291" i="2"/>
  <c r="H1283" i="2"/>
  <c r="J1283" i="2" s="1"/>
  <c r="Z1283" i="2"/>
  <c r="H1275" i="2"/>
  <c r="J1275" i="2" s="1"/>
  <c r="Z1275" i="2"/>
  <c r="H1267" i="2"/>
  <c r="J1267" i="2" s="1"/>
  <c r="Z1267" i="2"/>
  <c r="H1259" i="2"/>
  <c r="J1259" i="2" s="1"/>
  <c r="Z1259" i="2"/>
  <c r="H1251" i="2"/>
  <c r="J1251" i="2" s="1"/>
  <c r="Z1251" i="2"/>
  <c r="H1243" i="2"/>
  <c r="J1243" i="2" s="1"/>
  <c r="Z1243" i="2"/>
  <c r="H1235" i="2"/>
  <c r="J1235" i="2" s="1"/>
  <c r="Z1235" i="2"/>
  <c r="H1227" i="2"/>
  <c r="J1227" i="2" s="1"/>
  <c r="Z1227" i="2"/>
  <c r="H1219" i="2"/>
  <c r="J1219" i="2" s="1"/>
  <c r="Z1219" i="2"/>
  <c r="H1211" i="2"/>
  <c r="J1211" i="2" s="1"/>
  <c r="Z1211" i="2"/>
  <c r="H1203" i="2"/>
  <c r="J1203" i="2" s="1"/>
  <c r="Z1203" i="2"/>
  <c r="H1195" i="2"/>
  <c r="J1195" i="2" s="1"/>
  <c r="Z1195" i="2"/>
  <c r="H1187" i="2"/>
  <c r="J1187" i="2" s="1"/>
  <c r="Z1187" i="2"/>
  <c r="H1179" i="2"/>
  <c r="J1179" i="2" s="1"/>
  <c r="Z1179" i="2"/>
  <c r="H1171" i="2"/>
  <c r="J1171" i="2" s="1"/>
  <c r="Z1171" i="2"/>
  <c r="H1163" i="2"/>
  <c r="J1163" i="2" s="1"/>
  <c r="Z1163" i="2"/>
  <c r="H1155" i="2"/>
  <c r="J1155" i="2" s="1"/>
  <c r="Z1155" i="2"/>
  <c r="H1147" i="2"/>
  <c r="J1147" i="2" s="1"/>
  <c r="Z1147" i="2"/>
  <c r="H1139" i="2"/>
  <c r="J1139" i="2" s="1"/>
  <c r="Z1139" i="2"/>
  <c r="H1131" i="2"/>
  <c r="J1131" i="2" s="1"/>
  <c r="Z1131" i="2"/>
  <c r="H1123" i="2"/>
  <c r="J1123" i="2" s="1"/>
  <c r="Z1123" i="2"/>
  <c r="H1115" i="2"/>
  <c r="J1115" i="2" s="1"/>
  <c r="Z1115" i="2"/>
  <c r="H1107" i="2"/>
  <c r="J1107" i="2" s="1"/>
  <c r="Z1107" i="2"/>
  <c r="H1099" i="2"/>
  <c r="J1099" i="2" s="1"/>
  <c r="Z1099" i="2"/>
  <c r="H1091" i="2"/>
  <c r="Z1091" i="2"/>
  <c r="H1083" i="2"/>
  <c r="J1083" i="2" s="1"/>
  <c r="Z1083" i="2"/>
  <c r="H1075" i="2"/>
  <c r="J1075" i="2" s="1"/>
  <c r="Z1075" i="2"/>
  <c r="H1067" i="2"/>
  <c r="Z1067" i="2"/>
  <c r="H1059" i="2"/>
  <c r="Z1059" i="2"/>
  <c r="H1051" i="2"/>
  <c r="Z1051" i="2"/>
  <c r="H1043" i="2"/>
  <c r="Z1043" i="2"/>
  <c r="H1035" i="2"/>
  <c r="J1035" i="2" s="1"/>
  <c r="Z1035" i="2"/>
  <c r="H1027" i="2"/>
  <c r="Z1027" i="2"/>
  <c r="H1019" i="2"/>
  <c r="Z1019" i="2"/>
  <c r="H1011" i="2"/>
  <c r="Z1011" i="2"/>
  <c r="H1003" i="2"/>
  <c r="Z1003" i="2"/>
  <c r="H995" i="2"/>
  <c r="Z995" i="2"/>
  <c r="H987" i="2"/>
  <c r="Z987" i="2"/>
  <c r="H979" i="2"/>
  <c r="J979" i="2" s="1"/>
  <c r="Z979" i="2"/>
  <c r="H971" i="2"/>
  <c r="Z971" i="2"/>
  <c r="H963" i="2"/>
  <c r="Z963" i="2"/>
  <c r="H955" i="2"/>
  <c r="J955" i="2" s="1"/>
  <c r="Z955" i="2"/>
  <c r="H947" i="2"/>
  <c r="Z947" i="2"/>
  <c r="H939" i="2"/>
  <c r="Z939" i="2"/>
  <c r="H931" i="2"/>
  <c r="Z931" i="2"/>
  <c r="H923" i="2"/>
  <c r="Z923" i="2"/>
  <c r="H915" i="2"/>
  <c r="Z915" i="2"/>
  <c r="H907" i="2"/>
  <c r="Z907" i="2"/>
  <c r="H899" i="2"/>
  <c r="Z899" i="2"/>
  <c r="H891" i="2"/>
  <c r="Z891" i="2"/>
  <c r="H883" i="2"/>
  <c r="Z883" i="2"/>
  <c r="H875" i="2"/>
  <c r="Z875" i="2"/>
  <c r="H867" i="2"/>
  <c r="Z867" i="2"/>
  <c r="H859" i="2"/>
  <c r="Z859" i="2"/>
  <c r="H851" i="2"/>
  <c r="J851" i="2" s="1"/>
  <c r="Z851" i="2"/>
  <c r="H843" i="2"/>
  <c r="Z843" i="2"/>
  <c r="H835" i="2"/>
  <c r="Z835" i="2"/>
  <c r="H827" i="2"/>
  <c r="Z827" i="2"/>
  <c r="H819" i="2"/>
  <c r="Z819" i="2"/>
  <c r="H811" i="2"/>
  <c r="J811" i="2" s="1"/>
  <c r="Z811" i="2"/>
  <c r="H803" i="2"/>
  <c r="J803" i="2" s="1"/>
  <c r="Z803" i="2"/>
  <c r="H795" i="2"/>
  <c r="J795" i="2" s="1"/>
  <c r="Z795" i="2"/>
  <c r="H787" i="2"/>
  <c r="Z787" i="2"/>
  <c r="H779" i="2"/>
  <c r="Z779" i="2"/>
  <c r="H771" i="2"/>
  <c r="J771" i="2" s="1"/>
  <c r="Z771" i="2"/>
  <c r="H763" i="2"/>
  <c r="J763" i="2" s="1"/>
  <c r="Z763" i="2"/>
  <c r="H755" i="2"/>
  <c r="J755" i="2" s="1"/>
  <c r="Z755" i="2"/>
  <c r="H747" i="2"/>
  <c r="J747" i="2" s="1"/>
  <c r="Z747" i="2"/>
  <c r="H739" i="2"/>
  <c r="Z739" i="2"/>
  <c r="H731" i="2"/>
  <c r="J731" i="2" s="1"/>
  <c r="Z731" i="2"/>
  <c r="H723" i="2"/>
  <c r="Z723" i="2"/>
  <c r="H715" i="2"/>
  <c r="J715" i="2" s="1"/>
  <c r="Z715" i="2"/>
  <c r="H707" i="2"/>
  <c r="Z707" i="2"/>
  <c r="H699" i="2"/>
  <c r="Z699" i="2"/>
  <c r="H691" i="2"/>
  <c r="J691" i="2" s="1"/>
  <c r="Z691" i="2"/>
  <c r="H683" i="2"/>
  <c r="J683" i="2" s="1"/>
  <c r="Z683" i="2"/>
  <c r="H675" i="2"/>
  <c r="J675" i="2" s="1"/>
  <c r="Z675" i="2"/>
  <c r="H667" i="2"/>
  <c r="J667" i="2" s="1"/>
  <c r="Z667" i="2"/>
  <c r="H659" i="2"/>
  <c r="J659" i="2" s="1"/>
  <c r="Z659" i="2"/>
  <c r="H651" i="2"/>
  <c r="Z651" i="2"/>
  <c r="H643" i="2"/>
  <c r="Z643" i="2"/>
  <c r="H635" i="2"/>
  <c r="J635" i="2" s="1"/>
  <c r="Z635" i="2"/>
  <c r="H627" i="2"/>
  <c r="J627" i="2" s="1"/>
  <c r="Z627" i="2"/>
  <c r="H619" i="2"/>
  <c r="Z619" i="2"/>
  <c r="H611" i="2"/>
  <c r="Z611" i="2"/>
  <c r="H603" i="2"/>
  <c r="J603" i="2" s="1"/>
  <c r="Z603" i="2"/>
  <c r="H595" i="2"/>
  <c r="Z595" i="2"/>
  <c r="H587" i="2"/>
  <c r="Z587" i="2"/>
  <c r="H579" i="2"/>
  <c r="Z579" i="2"/>
  <c r="H571" i="2"/>
  <c r="Z571" i="2"/>
  <c r="H563" i="2"/>
  <c r="J563" i="2" s="1"/>
  <c r="Z563" i="2"/>
  <c r="H555" i="2"/>
  <c r="J555" i="2" s="1"/>
  <c r="Z555" i="2"/>
  <c r="H547" i="2"/>
  <c r="J547" i="2" s="1"/>
  <c r="Z547" i="2"/>
  <c r="H539" i="2"/>
  <c r="J539" i="2" s="1"/>
  <c r="Z539" i="2"/>
  <c r="H531" i="2"/>
  <c r="J531" i="2" s="1"/>
  <c r="Z531" i="2"/>
  <c r="H523" i="2"/>
  <c r="J523" i="2" s="1"/>
  <c r="Z523" i="2"/>
  <c r="H515" i="2"/>
  <c r="J515" i="2" s="1"/>
  <c r="Z515" i="2"/>
  <c r="H507" i="2"/>
  <c r="J507" i="2" s="1"/>
  <c r="Z507" i="2"/>
  <c r="H499" i="2"/>
  <c r="Z499" i="2"/>
  <c r="H491" i="2"/>
  <c r="J491" i="2" s="1"/>
  <c r="Z491" i="2"/>
  <c r="H483" i="2"/>
  <c r="J483" i="2" s="1"/>
  <c r="Z483" i="2"/>
  <c r="H475" i="2"/>
  <c r="J475" i="2" s="1"/>
  <c r="Z475" i="2"/>
  <c r="H467" i="2"/>
  <c r="J467" i="2" s="1"/>
  <c r="Z467" i="2"/>
  <c r="H459" i="2"/>
  <c r="J459" i="2" s="1"/>
  <c r="Z459" i="2"/>
  <c r="H451" i="2"/>
  <c r="Z451" i="2"/>
  <c r="H443" i="2"/>
  <c r="Z443" i="2"/>
  <c r="H435" i="2"/>
  <c r="Z435" i="2"/>
  <c r="H427" i="2"/>
  <c r="Z427" i="2"/>
  <c r="H419" i="2"/>
  <c r="Z419" i="2"/>
  <c r="H411" i="2"/>
  <c r="J411" i="2" s="1"/>
  <c r="Z411" i="2"/>
  <c r="H403" i="2"/>
  <c r="J403" i="2" s="1"/>
  <c r="Z403" i="2"/>
  <c r="H395" i="2"/>
  <c r="Z395" i="2"/>
  <c r="H387" i="2"/>
  <c r="Z387" i="2"/>
  <c r="H379" i="2"/>
  <c r="J379" i="2" s="1"/>
  <c r="Z379" i="2"/>
  <c r="H371" i="2"/>
  <c r="Z371" i="2"/>
  <c r="H363" i="2"/>
  <c r="Z363" i="2"/>
  <c r="H355" i="2"/>
  <c r="Z355" i="2"/>
  <c r="H347" i="2"/>
  <c r="J347" i="2" s="1"/>
  <c r="Z347" i="2"/>
  <c r="H339" i="2"/>
  <c r="Z339" i="2"/>
  <c r="H331" i="2"/>
  <c r="Z331" i="2"/>
  <c r="H323" i="2"/>
  <c r="Z323" i="2"/>
  <c r="H315" i="2"/>
  <c r="Z315" i="2"/>
  <c r="H307" i="2"/>
  <c r="Z307" i="2"/>
  <c r="H299" i="2"/>
  <c r="Z299" i="2"/>
  <c r="H291" i="2"/>
  <c r="J291" i="2" s="1"/>
  <c r="Z291" i="2"/>
  <c r="H283" i="2"/>
  <c r="Z283" i="2"/>
  <c r="H275" i="2"/>
  <c r="J275" i="2" s="1"/>
  <c r="Z275" i="2"/>
  <c r="H267" i="2"/>
  <c r="Z267" i="2"/>
  <c r="H259" i="2"/>
  <c r="Z259" i="2"/>
  <c r="H251" i="2"/>
  <c r="Z251" i="2"/>
  <c r="H243" i="2"/>
  <c r="Z243" i="2"/>
  <c r="H219" i="2"/>
  <c r="J219" i="2" s="1"/>
  <c r="Z219" i="2"/>
  <c r="H211" i="2"/>
  <c r="J211" i="2" s="1"/>
  <c r="Z211" i="2"/>
  <c r="H187" i="2"/>
  <c r="J187" i="2" s="1"/>
  <c r="Z187" i="2"/>
  <c r="H179" i="2"/>
  <c r="Z179" i="2"/>
  <c r="H171" i="2"/>
  <c r="J171" i="2" s="1"/>
  <c r="Z171" i="2"/>
  <c r="H147" i="2"/>
  <c r="Z147" i="2"/>
  <c r="H139" i="2"/>
  <c r="Z139" i="2"/>
  <c r="H131" i="2"/>
  <c r="Z131" i="2"/>
  <c r="H123" i="2"/>
  <c r="Z123" i="2"/>
  <c r="H115" i="2"/>
  <c r="J115" i="2" s="1"/>
  <c r="Z115" i="2"/>
  <c r="H107" i="2"/>
  <c r="Z107" i="2"/>
  <c r="H99" i="2"/>
  <c r="Z99" i="2"/>
  <c r="H91" i="2"/>
  <c r="Z91" i="2"/>
  <c r="H83" i="2"/>
  <c r="J83" i="2" s="1"/>
  <c r="Z83" i="2"/>
  <c r="H75" i="2"/>
  <c r="J75" i="2" s="1"/>
  <c r="Z75" i="2"/>
  <c r="H67" i="2"/>
  <c r="Z67" i="2"/>
  <c r="H59" i="2"/>
  <c r="J59" i="2" s="1"/>
  <c r="Z59" i="2"/>
  <c r="H51" i="2"/>
  <c r="J51" i="2" s="1"/>
  <c r="Z51" i="2"/>
  <c r="H43" i="2"/>
  <c r="J43" i="2" s="1"/>
  <c r="Z43" i="2"/>
  <c r="H35" i="2"/>
  <c r="Z35" i="2"/>
  <c r="H27" i="2"/>
  <c r="Z27" i="2"/>
  <c r="H19" i="2"/>
  <c r="J19" i="2" s="1"/>
  <c r="Z19" i="2"/>
  <c r="H11" i="2"/>
  <c r="Z11" i="2"/>
  <c r="Z164" i="2"/>
  <c r="Z203" i="2"/>
  <c r="Z227" i="2"/>
  <c r="Z277" i="2"/>
  <c r="Z564" i="2"/>
  <c r="Z264" i="2"/>
  <c r="Z270" i="2"/>
  <c r="Z310" i="2"/>
  <c r="Z596" i="2"/>
  <c r="H1496" i="2"/>
  <c r="J1496" i="2" s="1"/>
  <c r="Z1496" i="2"/>
  <c r="H1488" i="2"/>
  <c r="J1488" i="2" s="1"/>
  <c r="Z1488" i="2"/>
  <c r="H1480" i="2"/>
  <c r="J1480" i="2" s="1"/>
  <c r="Z1480" i="2"/>
  <c r="H1472" i="2"/>
  <c r="J1472" i="2" s="1"/>
  <c r="Z1472" i="2"/>
  <c r="H1464" i="2"/>
  <c r="J1464" i="2" s="1"/>
  <c r="Z1464" i="2"/>
  <c r="H1456" i="2"/>
  <c r="J1456" i="2" s="1"/>
  <c r="Z1456" i="2"/>
  <c r="H1448" i="2"/>
  <c r="J1448" i="2" s="1"/>
  <c r="Z1448" i="2"/>
  <c r="H1440" i="2"/>
  <c r="J1440" i="2" s="1"/>
  <c r="Z1440" i="2"/>
  <c r="H1432" i="2"/>
  <c r="J1432" i="2" s="1"/>
  <c r="Z1432" i="2"/>
  <c r="H1424" i="2"/>
  <c r="J1424" i="2" s="1"/>
  <c r="Z1424" i="2"/>
  <c r="H1416" i="2"/>
  <c r="J1416" i="2" s="1"/>
  <c r="Z1416" i="2"/>
  <c r="H1392" i="2"/>
  <c r="J1392" i="2" s="1"/>
  <c r="Z1392" i="2"/>
  <c r="H1384" i="2"/>
  <c r="J1384" i="2" s="1"/>
  <c r="Z1384" i="2"/>
  <c r="H1352" i="2"/>
  <c r="J1352" i="2" s="1"/>
  <c r="Z1352" i="2"/>
  <c r="H1328" i="2"/>
  <c r="J1328" i="2" s="1"/>
  <c r="Z1328" i="2"/>
  <c r="H1320" i="2"/>
  <c r="J1320" i="2" s="1"/>
  <c r="Z1320" i="2"/>
  <c r="H1288" i="2"/>
  <c r="J1288" i="2" s="1"/>
  <c r="Z1288" i="2"/>
  <c r="H1264" i="2"/>
  <c r="J1264" i="2" s="1"/>
  <c r="Z1264" i="2"/>
  <c r="H1256" i="2"/>
  <c r="J1256" i="2" s="1"/>
  <c r="Z1256" i="2"/>
  <c r="H1224" i="2"/>
  <c r="J1224" i="2" s="1"/>
  <c r="Z1224" i="2"/>
  <c r="H1216" i="2"/>
  <c r="J1216" i="2" s="1"/>
  <c r="Z1216" i="2"/>
  <c r="H1200" i="2"/>
  <c r="J1200" i="2" s="1"/>
  <c r="Z1200" i="2"/>
  <c r="H1192" i="2"/>
  <c r="J1192" i="2" s="1"/>
  <c r="Z1192" i="2"/>
  <c r="H1160" i="2"/>
  <c r="J1160" i="2" s="1"/>
  <c r="Z1160" i="2"/>
  <c r="H1152" i="2"/>
  <c r="J1152" i="2" s="1"/>
  <c r="Z1152" i="2"/>
  <c r="H1136" i="2"/>
  <c r="J1136" i="2" s="1"/>
  <c r="Z1136" i="2"/>
  <c r="H1128" i="2"/>
  <c r="J1128" i="2" s="1"/>
  <c r="Z1128" i="2"/>
  <c r="H1096" i="2"/>
  <c r="J1096" i="2" s="1"/>
  <c r="Z1096" i="2"/>
  <c r="H1088" i="2"/>
  <c r="J1088" i="2" s="1"/>
  <c r="Z1088" i="2"/>
  <c r="H1072" i="2"/>
  <c r="J1072" i="2" s="1"/>
  <c r="Z1072" i="2"/>
  <c r="H1064" i="2"/>
  <c r="J1064" i="2" s="1"/>
  <c r="Z1064" i="2"/>
  <c r="H1032" i="2"/>
  <c r="J1032" i="2" s="1"/>
  <c r="Z1032" i="2"/>
  <c r="H1024" i="2"/>
  <c r="J1024" i="2" s="1"/>
  <c r="Z1024" i="2"/>
  <c r="H1008" i="2"/>
  <c r="Z1008" i="2"/>
  <c r="H1000" i="2"/>
  <c r="J1000" i="2" s="1"/>
  <c r="Z1000" i="2"/>
  <c r="H984" i="2"/>
  <c r="J984" i="2" s="1"/>
  <c r="Z984" i="2"/>
  <c r="H976" i="2"/>
  <c r="J976" i="2" s="1"/>
  <c r="Z976" i="2"/>
  <c r="H968" i="2"/>
  <c r="J968" i="2" s="1"/>
  <c r="Z968" i="2"/>
  <c r="H960" i="2"/>
  <c r="J960" i="2" s="1"/>
  <c r="Z960" i="2"/>
  <c r="H952" i="2"/>
  <c r="Z952" i="2"/>
  <c r="H944" i="2"/>
  <c r="Z944" i="2"/>
  <c r="H936" i="2"/>
  <c r="J936" i="2" s="1"/>
  <c r="Z936" i="2"/>
  <c r="H928" i="2"/>
  <c r="J928" i="2" s="1"/>
  <c r="Z928" i="2"/>
  <c r="H920" i="2"/>
  <c r="Z920" i="2"/>
  <c r="H912" i="2"/>
  <c r="Z912" i="2"/>
  <c r="H904" i="2"/>
  <c r="Z904" i="2"/>
  <c r="H896" i="2"/>
  <c r="Z896" i="2"/>
  <c r="H888" i="2"/>
  <c r="Z888" i="2"/>
  <c r="H880" i="2"/>
  <c r="Z880" i="2"/>
  <c r="H872" i="2"/>
  <c r="Z872" i="2"/>
  <c r="H864" i="2"/>
  <c r="Z864" i="2"/>
  <c r="H856" i="2"/>
  <c r="J856" i="2" s="1"/>
  <c r="Z856" i="2"/>
  <c r="H848" i="2"/>
  <c r="Z848" i="2"/>
  <c r="H840" i="2"/>
  <c r="J840" i="2" s="1"/>
  <c r="Z840" i="2"/>
  <c r="H832" i="2"/>
  <c r="Z832" i="2"/>
  <c r="H824" i="2"/>
  <c r="Z824" i="2"/>
  <c r="H816" i="2"/>
  <c r="J816" i="2" s="1"/>
  <c r="Z816" i="2"/>
  <c r="H808" i="2"/>
  <c r="J808" i="2" s="1"/>
  <c r="Z808" i="2"/>
  <c r="H800" i="2"/>
  <c r="J800" i="2" s="1"/>
  <c r="Z800" i="2"/>
  <c r="H792" i="2"/>
  <c r="Z792" i="2"/>
  <c r="H784" i="2"/>
  <c r="Z784" i="2"/>
  <c r="H776" i="2"/>
  <c r="J776" i="2" s="1"/>
  <c r="Z776" i="2"/>
  <c r="H768" i="2"/>
  <c r="J768" i="2" s="1"/>
  <c r="Z768" i="2"/>
  <c r="H760" i="2"/>
  <c r="J760" i="2" s="1"/>
  <c r="Z760" i="2"/>
  <c r="H752" i="2"/>
  <c r="Z752" i="2"/>
  <c r="H744" i="2"/>
  <c r="J744" i="2" s="1"/>
  <c r="Z744" i="2"/>
  <c r="H736" i="2"/>
  <c r="J736" i="2" s="1"/>
  <c r="Z736" i="2"/>
  <c r="H728" i="2"/>
  <c r="Z728" i="2"/>
  <c r="H720" i="2"/>
  <c r="Z720" i="2"/>
  <c r="H712" i="2"/>
  <c r="Z712" i="2"/>
  <c r="H704" i="2"/>
  <c r="Z704" i="2"/>
  <c r="H696" i="2"/>
  <c r="J696" i="2" s="1"/>
  <c r="Z696" i="2"/>
  <c r="H688" i="2"/>
  <c r="J688" i="2" s="1"/>
  <c r="Z688" i="2"/>
  <c r="H680" i="2"/>
  <c r="Z680" i="2"/>
  <c r="H672" i="2"/>
  <c r="Z672" i="2"/>
  <c r="H664" i="2"/>
  <c r="Z664" i="2"/>
  <c r="H656" i="2"/>
  <c r="Z656" i="2"/>
  <c r="H648" i="2"/>
  <c r="Z648" i="2"/>
  <c r="H640" i="2"/>
  <c r="J640" i="2" s="1"/>
  <c r="Z640" i="2"/>
  <c r="H632" i="2"/>
  <c r="J632" i="2" s="1"/>
  <c r="Z632" i="2"/>
  <c r="H624" i="2"/>
  <c r="Z624" i="2"/>
  <c r="H616" i="2"/>
  <c r="Z616" i="2"/>
  <c r="H608" i="2"/>
  <c r="Z608" i="2"/>
  <c r="H600" i="2"/>
  <c r="Z600" i="2"/>
  <c r="H592" i="2"/>
  <c r="J592" i="2" s="1"/>
  <c r="Z592" i="2"/>
  <c r="H584" i="2"/>
  <c r="Z584" i="2"/>
  <c r="H576" i="2"/>
  <c r="J576" i="2" s="1"/>
  <c r="Z576" i="2"/>
  <c r="H568" i="2"/>
  <c r="Z568" i="2"/>
  <c r="H560" i="2"/>
  <c r="Z560" i="2"/>
  <c r="H552" i="2"/>
  <c r="Z552" i="2"/>
  <c r="H544" i="2"/>
  <c r="J544" i="2" s="1"/>
  <c r="Z544" i="2"/>
  <c r="H536" i="2"/>
  <c r="J536" i="2" s="1"/>
  <c r="Z536" i="2"/>
  <c r="H528" i="2"/>
  <c r="J528" i="2" s="1"/>
  <c r="Z528" i="2"/>
  <c r="H520" i="2"/>
  <c r="Z520" i="2"/>
  <c r="H512" i="2"/>
  <c r="Z512" i="2"/>
  <c r="H504" i="2"/>
  <c r="Z504" i="2"/>
  <c r="H496" i="2"/>
  <c r="Z496" i="2"/>
  <c r="H488" i="2"/>
  <c r="J488" i="2" s="1"/>
  <c r="Z488" i="2"/>
  <c r="H480" i="2"/>
  <c r="Z480" i="2"/>
  <c r="H472" i="2"/>
  <c r="Z472" i="2"/>
  <c r="H464" i="2"/>
  <c r="Z464" i="2"/>
  <c r="H456" i="2"/>
  <c r="Z456" i="2"/>
  <c r="H448" i="2"/>
  <c r="Z448" i="2"/>
  <c r="H440" i="2"/>
  <c r="Z440" i="2"/>
  <c r="H432" i="2"/>
  <c r="Z432" i="2"/>
  <c r="H424" i="2"/>
  <c r="J424" i="2" s="1"/>
  <c r="Z424" i="2"/>
  <c r="H416" i="2"/>
  <c r="Z416" i="2"/>
  <c r="H408" i="2"/>
  <c r="Z408" i="2"/>
  <c r="H400" i="2"/>
  <c r="J400" i="2" s="1"/>
  <c r="Z400" i="2"/>
  <c r="H392" i="2"/>
  <c r="Z392" i="2"/>
  <c r="H384" i="2"/>
  <c r="Z384" i="2"/>
  <c r="H376" i="2"/>
  <c r="Z376" i="2"/>
  <c r="H368" i="2"/>
  <c r="Z368" i="2"/>
  <c r="H360" i="2"/>
  <c r="Z360" i="2"/>
  <c r="H352" i="2"/>
  <c r="Z352" i="2"/>
  <c r="H344" i="2"/>
  <c r="Z344" i="2"/>
  <c r="H336" i="2"/>
  <c r="Z336" i="2"/>
  <c r="H328" i="2"/>
  <c r="J328" i="2" s="1"/>
  <c r="Z328" i="2"/>
  <c r="H320" i="2"/>
  <c r="Z320" i="2"/>
  <c r="H312" i="2"/>
  <c r="J312" i="2" s="1"/>
  <c r="Z312" i="2"/>
  <c r="H304" i="2"/>
  <c r="Z304" i="2"/>
  <c r="H296" i="2"/>
  <c r="Z296" i="2"/>
  <c r="H288" i="2"/>
  <c r="Z288" i="2"/>
  <c r="H280" i="2"/>
  <c r="J280" i="2" s="1"/>
  <c r="Z280" i="2"/>
  <c r="H256" i="2"/>
  <c r="Z256" i="2"/>
  <c r="H248" i="2"/>
  <c r="J248" i="2" s="1"/>
  <c r="Z248" i="2"/>
  <c r="H224" i="2"/>
  <c r="Z224" i="2"/>
  <c r="H216" i="2"/>
  <c r="Z216" i="2"/>
  <c r="H192" i="2"/>
  <c r="Z192" i="2"/>
  <c r="H184" i="2"/>
  <c r="J184" i="2" s="1"/>
  <c r="Z184" i="2"/>
  <c r="H176" i="2"/>
  <c r="J176" i="2" s="1"/>
  <c r="Z176" i="2"/>
  <c r="H168" i="2"/>
  <c r="J168" i="2" s="1"/>
  <c r="Z168" i="2"/>
  <c r="H160" i="2"/>
  <c r="Z160" i="2"/>
  <c r="H152" i="2"/>
  <c r="Z152" i="2"/>
  <c r="H144" i="2"/>
  <c r="J144" i="2" s="1"/>
  <c r="Z144" i="2"/>
  <c r="H136" i="2"/>
  <c r="J136" i="2" s="1"/>
  <c r="Z136" i="2"/>
  <c r="H128" i="2"/>
  <c r="J128" i="2" s="1"/>
  <c r="Z128" i="2"/>
  <c r="H120" i="2"/>
  <c r="J120" i="2" s="1"/>
  <c r="Z120" i="2"/>
  <c r="H112" i="2"/>
  <c r="Z112" i="2"/>
  <c r="H104" i="2"/>
  <c r="Z104" i="2"/>
  <c r="H96" i="2"/>
  <c r="Z96" i="2"/>
  <c r="H88" i="2"/>
  <c r="Z88" i="2"/>
  <c r="H80" i="2"/>
  <c r="Z80" i="2"/>
  <c r="H72" i="2"/>
  <c r="J72" i="2" s="1"/>
  <c r="Z72" i="2"/>
  <c r="H64" i="2"/>
  <c r="J64" i="2" s="1"/>
  <c r="Z64" i="2"/>
  <c r="H56" i="2"/>
  <c r="Z56" i="2"/>
  <c r="H48" i="2"/>
  <c r="Z48" i="2"/>
  <c r="H40" i="2"/>
  <c r="J40" i="2" s="1"/>
  <c r="Z40" i="2"/>
  <c r="H32" i="2"/>
  <c r="J32" i="2" s="1"/>
  <c r="Z32" i="2"/>
  <c r="H24" i="2"/>
  <c r="J24" i="2" s="1"/>
  <c r="Z24" i="2"/>
  <c r="H16" i="2"/>
  <c r="J16" i="2" s="1"/>
  <c r="Z16" i="2"/>
  <c r="H8" i="2"/>
  <c r="J8" i="2" s="1"/>
  <c r="Z8" i="2"/>
  <c r="Z208" i="2"/>
  <c r="Z200" i="2"/>
  <c r="H1398" i="2"/>
  <c r="J1398" i="2" s="1"/>
  <c r="Z1398" i="2"/>
  <c r="H1374" i="2"/>
  <c r="J1374" i="2" s="1"/>
  <c r="Z1374" i="2"/>
  <c r="H1366" i="2"/>
  <c r="J1366" i="2" s="1"/>
  <c r="Z1366" i="2"/>
  <c r="H1334" i="2"/>
  <c r="J1334" i="2" s="1"/>
  <c r="Z1334" i="2"/>
  <c r="H1310" i="2"/>
  <c r="J1310" i="2" s="1"/>
  <c r="Z1310" i="2"/>
  <c r="H1302" i="2"/>
  <c r="J1302" i="2" s="1"/>
  <c r="Z1302" i="2"/>
  <c r="H1270" i="2"/>
  <c r="J1270" i="2" s="1"/>
  <c r="Z1270" i="2"/>
  <c r="H1246" i="2"/>
  <c r="J1246" i="2" s="1"/>
  <c r="Z1246" i="2"/>
  <c r="H1238" i="2"/>
  <c r="J1238" i="2" s="1"/>
  <c r="Z1238" i="2"/>
  <c r="H1206" i="2"/>
  <c r="J1206" i="2" s="1"/>
  <c r="Z1206" i="2"/>
  <c r="H1198" i="2"/>
  <c r="J1198" i="2" s="1"/>
  <c r="Z1198" i="2"/>
  <c r="H1182" i="2"/>
  <c r="J1182" i="2" s="1"/>
  <c r="Z1182" i="2"/>
  <c r="H1174" i="2"/>
  <c r="J1174" i="2" s="1"/>
  <c r="Z1174" i="2"/>
  <c r="H1142" i="2"/>
  <c r="J1142" i="2" s="1"/>
  <c r="Z1142" i="2"/>
  <c r="H1134" i="2"/>
  <c r="J1134" i="2" s="1"/>
  <c r="Z1134" i="2"/>
  <c r="H1118" i="2"/>
  <c r="J1118" i="2" s="1"/>
  <c r="Z1118" i="2"/>
  <c r="H1110" i="2"/>
  <c r="J1110" i="2" s="1"/>
  <c r="Z1110" i="2"/>
  <c r="H1078" i="2"/>
  <c r="Z1078" i="2"/>
  <c r="H1070" i="2"/>
  <c r="Z1070" i="2"/>
  <c r="H1062" i="2"/>
  <c r="Z1062" i="2"/>
  <c r="H1054" i="2"/>
  <c r="Z1054" i="2"/>
  <c r="H1046" i="2"/>
  <c r="Z1046" i="2"/>
  <c r="H1038" i="2"/>
  <c r="J1038" i="2" s="1"/>
  <c r="Z1038" i="2"/>
  <c r="H1014" i="2"/>
  <c r="Z1014" i="2"/>
  <c r="H1006" i="2"/>
  <c r="J1006" i="2" s="1"/>
  <c r="Z1006" i="2"/>
  <c r="H998" i="2"/>
  <c r="J998" i="2" s="1"/>
  <c r="Z998" i="2"/>
  <c r="H990" i="2"/>
  <c r="Z990" i="2"/>
  <c r="H982" i="2"/>
  <c r="Z982" i="2"/>
  <c r="H974" i="2"/>
  <c r="J974" i="2" s="1"/>
  <c r="Z974" i="2"/>
  <c r="H966" i="2"/>
  <c r="Z966" i="2"/>
  <c r="H958" i="2"/>
  <c r="Z958" i="2"/>
  <c r="H950" i="2"/>
  <c r="Z950" i="2"/>
  <c r="H942" i="2"/>
  <c r="Z942" i="2"/>
  <c r="H934" i="2"/>
  <c r="J934" i="2" s="1"/>
  <c r="Z934" i="2"/>
  <c r="H926" i="2"/>
  <c r="Z926" i="2"/>
  <c r="H918" i="2"/>
  <c r="Z918" i="2"/>
  <c r="H910" i="2"/>
  <c r="Z910" i="2"/>
  <c r="H902" i="2"/>
  <c r="J902" i="2" s="1"/>
  <c r="Z902" i="2"/>
  <c r="H894" i="2"/>
  <c r="J894" i="2" s="1"/>
  <c r="Z894" i="2"/>
  <c r="H886" i="2"/>
  <c r="J886" i="2" s="1"/>
  <c r="Z886" i="2"/>
  <c r="H878" i="2"/>
  <c r="J878" i="2" s="1"/>
  <c r="Z878" i="2"/>
  <c r="H870" i="2"/>
  <c r="J870" i="2" s="1"/>
  <c r="Z870" i="2"/>
  <c r="H862" i="2"/>
  <c r="J862" i="2" s="1"/>
  <c r="Z862" i="2"/>
  <c r="H854" i="2"/>
  <c r="Z854" i="2"/>
  <c r="H846" i="2"/>
  <c r="Z846" i="2"/>
  <c r="H838" i="2"/>
  <c r="Z838" i="2"/>
  <c r="H830" i="2"/>
  <c r="J830" i="2" s="1"/>
  <c r="Z830" i="2"/>
  <c r="H822" i="2"/>
  <c r="Z822" i="2"/>
  <c r="H814" i="2"/>
  <c r="Z814" i="2"/>
  <c r="H806" i="2"/>
  <c r="Z806" i="2"/>
  <c r="H798" i="2"/>
  <c r="Z798" i="2"/>
  <c r="H790" i="2"/>
  <c r="J790" i="2" s="1"/>
  <c r="Z790" i="2"/>
  <c r="H782" i="2"/>
  <c r="J782" i="2" s="1"/>
  <c r="Z782" i="2"/>
  <c r="H774" i="2"/>
  <c r="Z774" i="2"/>
  <c r="H766" i="2"/>
  <c r="J766" i="2" s="1"/>
  <c r="Z766" i="2"/>
  <c r="H758" i="2"/>
  <c r="Z758" i="2"/>
  <c r="H742" i="2"/>
  <c r="Z742" i="2"/>
  <c r="H734" i="2"/>
  <c r="Z734" i="2"/>
  <c r="H726" i="2"/>
  <c r="Z726" i="2"/>
  <c r="H718" i="2"/>
  <c r="J718" i="2" s="1"/>
  <c r="Z718" i="2"/>
  <c r="H710" i="2"/>
  <c r="J710" i="2" s="1"/>
  <c r="Z710" i="2"/>
  <c r="H702" i="2"/>
  <c r="J702" i="2" s="1"/>
  <c r="Z702" i="2"/>
  <c r="H694" i="2"/>
  <c r="J694" i="2" s="1"/>
  <c r="Z694" i="2"/>
  <c r="H686" i="2"/>
  <c r="Z686" i="2"/>
  <c r="H678" i="2"/>
  <c r="J678" i="2" s="1"/>
  <c r="Z678" i="2"/>
  <c r="H670" i="2"/>
  <c r="Z670" i="2"/>
  <c r="H662" i="2"/>
  <c r="Z662" i="2"/>
  <c r="H654" i="2"/>
  <c r="Z654" i="2"/>
  <c r="H646" i="2"/>
  <c r="J646" i="2" s="1"/>
  <c r="Z646" i="2"/>
  <c r="H638" i="2"/>
  <c r="Z638" i="2"/>
  <c r="H630" i="2"/>
  <c r="Z630" i="2"/>
  <c r="H622" i="2"/>
  <c r="Z622" i="2"/>
  <c r="H614" i="2"/>
  <c r="Z614" i="2"/>
  <c r="H606" i="2"/>
  <c r="Z606" i="2"/>
  <c r="H598" i="2"/>
  <c r="Z598" i="2"/>
  <c r="H590" i="2"/>
  <c r="Z590" i="2"/>
  <c r="H582" i="2"/>
  <c r="J582" i="2" s="1"/>
  <c r="Z582" i="2"/>
  <c r="H574" i="2"/>
  <c r="Z574" i="2"/>
  <c r="H566" i="2"/>
  <c r="J566" i="2" s="1"/>
  <c r="Z566" i="2"/>
  <c r="H558" i="2"/>
  <c r="Z558" i="2"/>
  <c r="H550" i="2"/>
  <c r="J550" i="2" s="1"/>
  <c r="Z550" i="2"/>
  <c r="H542" i="2"/>
  <c r="J542" i="2" s="1"/>
  <c r="Z542" i="2"/>
  <c r="H534" i="2"/>
  <c r="J534" i="2" s="1"/>
  <c r="Z534" i="2"/>
  <c r="H526" i="2"/>
  <c r="Z526" i="2"/>
  <c r="H518" i="2"/>
  <c r="Z518" i="2"/>
  <c r="H510" i="2"/>
  <c r="J510" i="2" s="1"/>
  <c r="Z510" i="2"/>
  <c r="H502" i="2"/>
  <c r="Z502" i="2"/>
  <c r="H494" i="2"/>
  <c r="J494" i="2" s="1"/>
  <c r="Z494" i="2"/>
  <c r="H486" i="2"/>
  <c r="J486" i="2" s="1"/>
  <c r="Z486" i="2"/>
  <c r="H478" i="2"/>
  <c r="J478" i="2" s="1"/>
  <c r="Z478" i="2"/>
  <c r="H470" i="2"/>
  <c r="Z470" i="2"/>
  <c r="H462" i="2"/>
  <c r="Z462" i="2"/>
  <c r="H454" i="2"/>
  <c r="Z454" i="2"/>
  <c r="H446" i="2"/>
  <c r="Z446" i="2"/>
  <c r="H438" i="2"/>
  <c r="Z438" i="2"/>
  <c r="H430" i="2"/>
  <c r="J430" i="2" s="1"/>
  <c r="Z430" i="2"/>
  <c r="H422" i="2"/>
  <c r="J422" i="2" s="1"/>
  <c r="Z422" i="2"/>
  <c r="H414" i="2"/>
  <c r="J414" i="2" s="1"/>
  <c r="Z414" i="2"/>
  <c r="H406" i="2"/>
  <c r="Z406" i="2"/>
  <c r="H398" i="2"/>
  <c r="Z398" i="2"/>
  <c r="H390" i="2"/>
  <c r="Z390" i="2"/>
  <c r="H382" i="2"/>
  <c r="J382" i="2" s="1"/>
  <c r="Z382" i="2"/>
  <c r="H374" i="2"/>
  <c r="Z374" i="2"/>
  <c r="H366" i="2"/>
  <c r="Z366" i="2"/>
  <c r="H358" i="2"/>
  <c r="Z358" i="2"/>
  <c r="H350" i="2"/>
  <c r="J350" i="2" s="1"/>
  <c r="Z350" i="2"/>
  <c r="H342" i="2"/>
  <c r="J342" i="2" s="1"/>
  <c r="Z342" i="2"/>
  <c r="H334" i="2"/>
  <c r="J334" i="2" s="1"/>
  <c r="Z334" i="2"/>
  <c r="H326" i="2"/>
  <c r="Z326" i="2"/>
  <c r="H318" i="2"/>
  <c r="J318" i="2" s="1"/>
  <c r="Z318" i="2"/>
  <c r="H302" i="2"/>
  <c r="Z302" i="2"/>
  <c r="H294" i="2"/>
  <c r="Z294" i="2"/>
  <c r="H286" i="2"/>
  <c r="Z286" i="2"/>
  <c r="H278" i="2"/>
  <c r="Z278" i="2"/>
  <c r="H254" i="2"/>
  <c r="J254" i="2" s="1"/>
  <c r="Z254" i="2"/>
  <c r="H246" i="2"/>
  <c r="Z246" i="2"/>
  <c r="H238" i="2"/>
  <c r="Z238" i="2"/>
  <c r="H230" i="2"/>
  <c r="Z230" i="2"/>
  <c r="H222" i="2"/>
  <c r="J222" i="2" s="1"/>
  <c r="Z222" i="2"/>
  <c r="H214" i="2"/>
  <c r="Z214" i="2"/>
  <c r="H206" i="2"/>
  <c r="J206" i="2" s="1"/>
  <c r="Z206" i="2"/>
  <c r="H198" i="2"/>
  <c r="J198" i="2" s="1"/>
  <c r="Z198" i="2"/>
  <c r="H190" i="2"/>
  <c r="J190" i="2" s="1"/>
  <c r="Z190" i="2"/>
  <c r="H182" i="2"/>
  <c r="J182" i="2" s="1"/>
  <c r="Z182" i="2"/>
  <c r="H174" i="2"/>
  <c r="Z174" i="2"/>
  <c r="H166" i="2"/>
  <c r="Z166" i="2"/>
  <c r="H158" i="2"/>
  <c r="Z158" i="2"/>
  <c r="H150" i="2"/>
  <c r="Z150" i="2"/>
  <c r="H142" i="2"/>
  <c r="Z142" i="2"/>
  <c r="H134" i="2"/>
  <c r="Z134" i="2"/>
  <c r="H126" i="2"/>
  <c r="Z126" i="2"/>
  <c r="H118" i="2"/>
  <c r="Z118" i="2"/>
  <c r="H110" i="2"/>
  <c r="J110" i="2" s="1"/>
  <c r="Z110" i="2"/>
  <c r="H102" i="2"/>
  <c r="Z102" i="2"/>
  <c r="H94" i="2"/>
  <c r="Z94" i="2"/>
  <c r="H86" i="2"/>
  <c r="Z86" i="2"/>
  <c r="H78" i="2"/>
  <c r="Z78" i="2"/>
  <c r="H70" i="2"/>
  <c r="Z70" i="2"/>
  <c r="H62" i="2"/>
  <c r="J62" i="2" s="1"/>
  <c r="Z62" i="2"/>
  <c r="H54" i="2"/>
  <c r="Z54" i="2"/>
  <c r="H46" i="2"/>
  <c r="Z46" i="2"/>
  <c r="Z21" i="2"/>
  <c r="Z22" i="2"/>
  <c r="Z156" i="2"/>
  <c r="Z240" i="2"/>
  <c r="Z272" i="2"/>
  <c r="H1413" i="2"/>
  <c r="J1413" i="2" s="1"/>
  <c r="Z1413" i="2"/>
  <c r="H1405" i="2"/>
  <c r="J1405" i="2" s="1"/>
  <c r="Z1405" i="2"/>
  <c r="H1397" i="2"/>
  <c r="J1397" i="2" s="1"/>
  <c r="Z1397" i="2"/>
  <c r="H1389" i="2"/>
  <c r="J1389" i="2" s="1"/>
  <c r="Z1389" i="2"/>
  <c r="H1381" i="2"/>
  <c r="J1381" i="2" s="1"/>
  <c r="Z1381" i="2"/>
  <c r="H1373" i="2"/>
  <c r="J1373" i="2" s="1"/>
  <c r="Z1373" i="2"/>
  <c r="H1365" i="2"/>
  <c r="J1365" i="2" s="1"/>
  <c r="Z1365" i="2"/>
  <c r="H1357" i="2"/>
  <c r="J1357" i="2" s="1"/>
  <c r="Z1357" i="2"/>
  <c r="H1349" i="2"/>
  <c r="J1349" i="2" s="1"/>
  <c r="Z1349" i="2"/>
  <c r="H1341" i="2"/>
  <c r="J1341" i="2" s="1"/>
  <c r="Z1341" i="2"/>
  <c r="H1333" i="2"/>
  <c r="J1333" i="2" s="1"/>
  <c r="Z1333" i="2"/>
  <c r="H1325" i="2"/>
  <c r="J1325" i="2" s="1"/>
  <c r="Z1325" i="2"/>
  <c r="H1317" i="2"/>
  <c r="J1317" i="2" s="1"/>
  <c r="Z1317" i="2"/>
  <c r="H1309" i="2"/>
  <c r="J1309" i="2" s="1"/>
  <c r="Z1309" i="2"/>
  <c r="H1301" i="2"/>
  <c r="J1301" i="2" s="1"/>
  <c r="Z1301" i="2"/>
  <c r="H1293" i="2"/>
  <c r="J1293" i="2" s="1"/>
  <c r="Z1293" i="2"/>
  <c r="H1285" i="2"/>
  <c r="J1285" i="2" s="1"/>
  <c r="Z1285" i="2"/>
  <c r="H1277" i="2"/>
  <c r="J1277" i="2" s="1"/>
  <c r="Z1277" i="2"/>
  <c r="H1269" i="2"/>
  <c r="J1269" i="2" s="1"/>
  <c r="Z1269" i="2"/>
  <c r="H1261" i="2"/>
  <c r="J1261" i="2" s="1"/>
  <c r="Z1261" i="2"/>
  <c r="H1253" i="2"/>
  <c r="J1253" i="2" s="1"/>
  <c r="Z1253" i="2"/>
  <c r="H1245" i="2"/>
  <c r="J1245" i="2" s="1"/>
  <c r="Z1245" i="2"/>
  <c r="H1237" i="2"/>
  <c r="J1237" i="2" s="1"/>
  <c r="Z1237" i="2"/>
  <c r="H1229" i="2"/>
  <c r="J1229" i="2" s="1"/>
  <c r="Z1229" i="2"/>
  <c r="H1221" i="2"/>
  <c r="J1221" i="2" s="1"/>
  <c r="Z1221" i="2"/>
  <c r="H1213" i="2"/>
  <c r="J1213" i="2" s="1"/>
  <c r="Z1213" i="2"/>
  <c r="H1205" i="2"/>
  <c r="J1205" i="2" s="1"/>
  <c r="Z1205" i="2"/>
  <c r="H1197" i="2"/>
  <c r="J1197" i="2" s="1"/>
  <c r="Z1197" i="2"/>
  <c r="H1189" i="2"/>
  <c r="J1189" i="2" s="1"/>
  <c r="Z1189" i="2"/>
  <c r="H1181" i="2"/>
  <c r="J1181" i="2" s="1"/>
  <c r="Z1181" i="2"/>
  <c r="H1173" i="2"/>
  <c r="J1173" i="2" s="1"/>
  <c r="Z1173" i="2"/>
  <c r="H1165" i="2"/>
  <c r="J1165" i="2" s="1"/>
  <c r="Z1165" i="2"/>
  <c r="H1157" i="2"/>
  <c r="J1157" i="2" s="1"/>
  <c r="Z1157" i="2"/>
  <c r="H1149" i="2"/>
  <c r="J1149" i="2" s="1"/>
  <c r="Z1149" i="2"/>
  <c r="H1141" i="2"/>
  <c r="J1141" i="2" s="1"/>
  <c r="Z1141" i="2"/>
  <c r="H1133" i="2"/>
  <c r="J1133" i="2" s="1"/>
  <c r="Z1133" i="2"/>
  <c r="H1125" i="2"/>
  <c r="J1125" i="2" s="1"/>
  <c r="Z1125" i="2"/>
  <c r="H1117" i="2"/>
  <c r="J1117" i="2" s="1"/>
  <c r="Z1117" i="2"/>
  <c r="H1109" i="2"/>
  <c r="J1109" i="2" s="1"/>
  <c r="Z1109" i="2"/>
  <c r="H1101" i="2"/>
  <c r="J1101" i="2" s="1"/>
  <c r="Z1101" i="2"/>
  <c r="H1093" i="2"/>
  <c r="J1093" i="2" s="1"/>
  <c r="Z1093" i="2"/>
  <c r="H1085" i="2"/>
  <c r="J1085" i="2" s="1"/>
  <c r="Z1085" i="2"/>
  <c r="H1077" i="2"/>
  <c r="Z1077" i="2"/>
  <c r="H1069" i="2"/>
  <c r="Z1069" i="2"/>
  <c r="H1061" i="2"/>
  <c r="J1061" i="2" s="1"/>
  <c r="Z1061" i="2"/>
  <c r="H1053" i="2"/>
  <c r="Z1053" i="2"/>
  <c r="H1045" i="2"/>
  <c r="Z1045" i="2"/>
  <c r="H1037" i="2"/>
  <c r="Z1037" i="2"/>
  <c r="H1029" i="2"/>
  <c r="Z1029" i="2"/>
  <c r="H1021" i="2"/>
  <c r="J1021" i="2" s="1"/>
  <c r="Z1021" i="2"/>
  <c r="H1013" i="2"/>
  <c r="Z1013" i="2"/>
  <c r="H1005" i="2"/>
  <c r="Z1005" i="2"/>
  <c r="H997" i="2"/>
  <c r="Z997" i="2"/>
  <c r="H989" i="2"/>
  <c r="Z989" i="2"/>
  <c r="H981" i="2"/>
  <c r="J981" i="2" s="1"/>
  <c r="Z981" i="2"/>
  <c r="H973" i="2"/>
  <c r="Z973" i="2"/>
  <c r="H965" i="2"/>
  <c r="Z965" i="2"/>
  <c r="H957" i="2"/>
  <c r="Z957" i="2"/>
  <c r="H949" i="2"/>
  <c r="Z949" i="2"/>
  <c r="H941" i="2"/>
  <c r="Z941" i="2"/>
  <c r="H933" i="2"/>
  <c r="Z933" i="2"/>
  <c r="H925" i="2"/>
  <c r="Z925" i="2"/>
  <c r="H917" i="2"/>
  <c r="Z917" i="2"/>
  <c r="H909" i="2"/>
  <c r="Z909" i="2"/>
  <c r="H901" i="2"/>
  <c r="Z901" i="2"/>
  <c r="H893" i="2"/>
  <c r="Z893" i="2"/>
  <c r="H885" i="2"/>
  <c r="Z885" i="2"/>
  <c r="H877" i="2"/>
  <c r="Z877" i="2"/>
  <c r="H869" i="2"/>
  <c r="Z869" i="2"/>
  <c r="H861" i="2"/>
  <c r="Z861" i="2"/>
  <c r="H853" i="2"/>
  <c r="J853" i="2" s="1"/>
  <c r="Z853" i="2"/>
  <c r="H845" i="2"/>
  <c r="J845" i="2" s="1"/>
  <c r="Z845" i="2"/>
  <c r="H837" i="2"/>
  <c r="Z837" i="2"/>
  <c r="H829" i="2"/>
  <c r="J829" i="2" s="1"/>
  <c r="Z829" i="2"/>
  <c r="H821" i="2"/>
  <c r="J821" i="2" s="1"/>
  <c r="Z821" i="2"/>
  <c r="H813" i="2"/>
  <c r="Z813" i="2"/>
  <c r="H805" i="2"/>
  <c r="J805" i="2" s="1"/>
  <c r="Z805" i="2"/>
  <c r="H797" i="2"/>
  <c r="Z797" i="2"/>
  <c r="H789" i="2"/>
  <c r="Z789" i="2"/>
  <c r="H781" i="2"/>
  <c r="J781" i="2" s="1"/>
  <c r="Z781" i="2"/>
  <c r="H773" i="2"/>
  <c r="Z773" i="2"/>
  <c r="H765" i="2"/>
  <c r="Z765" i="2"/>
  <c r="H757" i="2"/>
  <c r="Z757" i="2"/>
  <c r="H749" i="2"/>
  <c r="J749" i="2" s="1"/>
  <c r="Z749" i="2"/>
  <c r="H741" i="2"/>
  <c r="J741" i="2" s="1"/>
  <c r="Z741" i="2"/>
  <c r="H733" i="2"/>
  <c r="J733" i="2" s="1"/>
  <c r="Z733" i="2"/>
  <c r="H725" i="2"/>
  <c r="Z725" i="2"/>
  <c r="H717" i="2"/>
  <c r="Z717" i="2"/>
  <c r="H709" i="2"/>
  <c r="Z709" i="2"/>
  <c r="H701" i="2"/>
  <c r="Z701" i="2"/>
  <c r="H693" i="2"/>
  <c r="Z693" i="2"/>
  <c r="H685" i="2"/>
  <c r="J685" i="2" s="1"/>
  <c r="Z685" i="2"/>
  <c r="H677" i="2"/>
  <c r="Z677" i="2"/>
  <c r="H669" i="2"/>
  <c r="J669" i="2" s="1"/>
  <c r="Z669" i="2"/>
  <c r="H661" i="2"/>
  <c r="J661" i="2" s="1"/>
  <c r="Z661" i="2"/>
  <c r="H653" i="2"/>
  <c r="J653" i="2" s="1"/>
  <c r="Z653" i="2"/>
  <c r="H645" i="2"/>
  <c r="J645" i="2" s="1"/>
  <c r="Z645" i="2"/>
  <c r="H637" i="2"/>
  <c r="J637" i="2" s="1"/>
  <c r="Z637" i="2"/>
  <c r="H629" i="2"/>
  <c r="J629" i="2" s="1"/>
  <c r="Z629" i="2"/>
  <c r="H621" i="2"/>
  <c r="J621" i="2" s="1"/>
  <c r="Z621" i="2"/>
  <c r="H613" i="2"/>
  <c r="J613" i="2" s="1"/>
  <c r="Z613" i="2"/>
  <c r="H605" i="2"/>
  <c r="Z605" i="2"/>
  <c r="H597" i="2"/>
  <c r="Z597" i="2"/>
  <c r="H589" i="2"/>
  <c r="J589" i="2" s="1"/>
  <c r="Z589" i="2"/>
  <c r="H581" i="2"/>
  <c r="Z581" i="2"/>
  <c r="H573" i="2"/>
  <c r="Z573" i="2"/>
  <c r="H565" i="2"/>
  <c r="Z565" i="2"/>
  <c r="H557" i="2"/>
  <c r="J557" i="2" s="1"/>
  <c r="Z557" i="2"/>
  <c r="H549" i="2"/>
  <c r="Z549" i="2"/>
  <c r="H541" i="2"/>
  <c r="Z541" i="2"/>
  <c r="H533" i="2"/>
  <c r="Z533" i="2"/>
  <c r="H525" i="2"/>
  <c r="Z525" i="2"/>
  <c r="H517" i="2"/>
  <c r="Z517" i="2"/>
  <c r="H509" i="2"/>
  <c r="J509" i="2" s="1"/>
  <c r="Z509" i="2"/>
  <c r="H501" i="2"/>
  <c r="Z501" i="2"/>
  <c r="H493" i="2"/>
  <c r="Z493" i="2"/>
  <c r="H485" i="2"/>
  <c r="Z485" i="2"/>
  <c r="H477" i="2"/>
  <c r="Z477" i="2"/>
  <c r="H469" i="2"/>
  <c r="Z469" i="2"/>
  <c r="H461" i="2"/>
  <c r="Z461" i="2"/>
  <c r="H453" i="2"/>
  <c r="Z453" i="2"/>
  <c r="H445" i="2"/>
  <c r="Z445" i="2"/>
  <c r="H437" i="2"/>
  <c r="Z437" i="2"/>
  <c r="H429" i="2"/>
  <c r="Z429" i="2"/>
  <c r="H421" i="2"/>
  <c r="Z421" i="2"/>
  <c r="H413" i="2"/>
  <c r="Z413" i="2"/>
  <c r="H405" i="2"/>
  <c r="Z405" i="2"/>
  <c r="H397" i="2"/>
  <c r="J397" i="2" s="1"/>
  <c r="Z397" i="2"/>
  <c r="H389" i="2"/>
  <c r="J389" i="2" s="1"/>
  <c r="Z389" i="2"/>
  <c r="H381" i="2"/>
  <c r="J381" i="2" s="1"/>
  <c r="Z381" i="2"/>
  <c r="H373" i="2"/>
  <c r="J373" i="2" s="1"/>
  <c r="Z373" i="2"/>
  <c r="H365" i="2"/>
  <c r="Z365" i="2"/>
  <c r="H357" i="2"/>
  <c r="Z357" i="2"/>
  <c r="H349" i="2"/>
  <c r="Z349" i="2"/>
  <c r="H341" i="2"/>
  <c r="Z341" i="2"/>
  <c r="H333" i="2"/>
  <c r="Z333" i="2"/>
  <c r="H325" i="2"/>
  <c r="Z325" i="2"/>
  <c r="H317" i="2"/>
  <c r="J317" i="2" s="1"/>
  <c r="Z317" i="2"/>
  <c r="H309" i="2"/>
  <c r="J309" i="2" s="1"/>
  <c r="Z309" i="2"/>
  <c r="H301" i="2"/>
  <c r="J301" i="2" s="1"/>
  <c r="Z301" i="2"/>
  <c r="H293" i="2"/>
  <c r="Z293" i="2"/>
  <c r="H285" i="2"/>
  <c r="Z285" i="2"/>
  <c r="H269" i="2"/>
  <c r="J269" i="2" s="1"/>
  <c r="Z269" i="2"/>
  <c r="H261" i="2"/>
  <c r="J261" i="2" s="1"/>
  <c r="Z261" i="2"/>
  <c r="H253" i="2"/>
  <c r="Z253" i="2"/>
  <c r="H245" i="2"/>
  <c r="Z245" i="2"/>
  <c r="H237" i="2"/>
  <c r="J237" i="2" s="1"/>
  <c r="Z237" i="2"/>
  <c r="H229" i="2"/>
  <c r="Z229" i="2"/>
  <c r="H221" i="2"/>
  <c r="Z221" i="2"/>
  <c r="H213" i="2"/>
  <c r="Z213" i="2"/>
  <c r="H205" i="2"/>
  <c r="Z205" i="2"/>
  <c r="H197" i="2"/>
  <c r="Z197" i="2"/>
  <c r="H189" i="2"/>
  <c r="Z189" i="2"/>
  <c r="H181" i="2"/>
  <c r="Z181" i="2"/>
  <c r="H173" i="2"/>
  <c r="J173" i="2" s="1"/>
  <c r="Z173" i="2"/>
  <c r="H165" i="2"/>
  <c r="J165" i="2" s="1"/>
  <c r="Z165" i="2"/>
  <c r="H157" i="2"/>
  <c r="Z157" i="2"/>
  <c r="H149" i="2"/>
  <c r="Z149" i="2"/>
  <c r="H141" i="2"/>
  <c r="Z141" i="2"/>
  <c r="H133" i="2"/>
  <c r="Z133" i="2"/>
  <c r="H125" i="2"/>
  <c r="Z125" i="2"/>
  <c r="H117" i="2"/>
  <c r="Z117" i="2"/>
  <c r="H109" i="2"/>
  <c r="Z109" i="2"/>
  <c r="H101" i="2"/>
  <c r="J101" i="2" s="1"/>
  <c r="Z101" i="2"/>
  <c r="H93" i="2"/>
  <c r="Z93" i="2"/>
  <c r="H85" i="2"/>
  <c r="Z85" i="2"/>
  <c r="H77" i="2"/>
  <c r="Z77" i="2"/>
  <c r="H69" i="2"/>
  <c r="Z69" i="2"/>
  <c r="H61" i="2"/>
  <c r="Z61" i="2"/>
  <c r="H53" i="2"/>
  <c r="Z53" i="2"/>
  <c r="H45" i="2"/>
  <c r="Z45" i="2"/>
  <c r="H37" i="2"/>
  <c r="Z37" i="2"/>
  <c r="Z195" i="2"/>
  <c r="Z232" i="2"/>
  <c r="H1407" i="2"/>
  <c r="J1407" i="2" s="1"/>
  <c r="Z1407" i="2"/>
  <c r="H1383" i="2"/>
  <c r="J1383" i="2" s="1"/>
  <c r="Z1383" i="2"/>
  <c r="H1375" i="2"/>
  <c r="J1375" i="2" s="1"/>
  <c r="Z1375" i="2"/>
  <c r="H1343" i="2"/>
  <c r="J1343" i="2" s="1"/>
  <c r="Z1343" i="2"/>
  <c r="H1319" i="2"/>
  <c r="J1319" i="2" s="1"/>
  <c r="Z1319" i="2"/>
  <c r="H1311" i="2"/>
  <c r="J1311" i="2" s="1"/>
  <c r="Z1311" i="2"/>
  <c r="H1279" i="2"/>
  <c r="J1279" i="2" s="1"/>
  <c r="Z1279" i="2"/>
  <c r="H1255" i="2"/>
  <c r="J1255" i="2" s="1"/>
  <c r="Z1255" i="2"/>
  <c r="H1247" i="2"/>
  <c r="J1247" i="2" s="1"/>
  <c r="Z1247" i="2"/>
  <c r="H1215" i="2"/>
  <c r="J1215" i="2" s="1"/>
  <c r="Z1215" i="2"/>
  <c r="H1207" i="2"/>
  <c r="J1207" i="2" s="1"/>
  <c r="Z1207" i="2"/>
  <c r="H1191" i="2"/>
  <c r="J1191" i="2" s="1"/>
  <c r="Z1191" i="2"/>
  <c r="H1183" i="2"/>
  <c r="J1183" i="2" s="1"/>
  <c r="Z1183" i="2"/>
  <c r="H1151" i="2"/>
  <c r="J1151" i="2" s="1"/>
  <c r="Z1151" i="2"/>
  <c r="H1143" i="2"/>
  <c r="J1143" i="2" s="1"/>
  <c r="Z1143" i="2"/>
  <c r="H1127" i="2"/>
  <c r="J1127" i="2" s="1"/>
  <c r="Z1127" i="2"/>
  <c r="H1119" i="2"/>
  <c r="J1119" i="2" s="1"/>
  <c r="Z1119" i="2"/>
  <c r="H1087" i="2"/>
  <c r="Z1087" i="2"/>
  <c r="H1079" i="2"/>
  <c r="Z1079" i="2"/>
  <c r="H1063" i="2"/>
  <c r="J1063" i="2" s="1"/>
  <c r="Z1063" i="2"/>
  <c r="H1055" i="2"/>
  <c r="Z1055" i="2"/>
  <c r="H1031" i="2"/>
  <c r="Z1031" i="2"/>
  <c r="H1023" i="2"/>
  <c r="Z1023" i="2"/>
  <c r="H1015" i="2"/>
  <c r="J1015" i="2" s="1"/>
  <c r="Z1015" i="2"/>
  <c r="H1007" i="2"/>
  <c r="J1007" i="2" s="1"/>
  <c r="Z1007" i="2"/>
  <c r="H999" i="2"/>
  <c r="Z999" i="2"/>
  <c r="H991" i="2"/>
  <c r="Z991" i="2"/>
  <c r="H983" i="2"/>
  <c r="Z983" i="2"/>
  <c r="H975" i="2"/>
  <c r="J975" i="2" s="1"/>
  <c r="Z975" i="2"/>
  <c r="H967" i="2"/>
  <c r="Z967" i="2"/>
  <c r="H959" i="2"/>
  <c r="J959" i="2" s="1"/>
  <c r="Z959" i="2"/>
  <c r="H951" i="2"/>
  <c r="Z951" i="2"/>
  <c r="H943" i="2"/>
  <c r="J943" i="2" s="1"/>
  <c r="Z943" i="2"/>
  <c r="H935" i="2"/>
  <c r="J935" i="2" s="1"/>
  <c r="Z935" i="2"/>
  <c r="H927" i="2"/>
  <c r="J927" i="2" s="1"/>
  <c r="Z927" i="2"/>
  <c r="H919" i="2"/>
  <c r="J919" i="2" s="1"/>
  <c r="Z919" i="2"/>
  <c r="H911" i="2"/>
  <c r="J911" i="2" s="1"/>
  <c r="Z911" i="2"/>
  <c r="H903" i="2"/>
  <c r="Z903" i="2"/>
  <c r="H895" i="2"/>
  <c r="Z895" i="2"/>
  <c r="H887" i="2"/>
  <c r="Z887" i="2"/>
  <c r="H879" i="2"/>
  <c r="Z879" i="2"/>
  <c r="H871" i="2"/>
  <c r="Z871" i="2"/>
  <c r="H863" i="2"/>
  <c r="Z863" i="2"/>
  <c r="H855" i="2"/>
  <c r="Z855" i="2"/>
  <c r="H847" i="2"/>
  <c r="Z847" i="2"/>
  <c r="H839" i="2"/>
  <c r="J839" i="2" s="1"/>
  <c r="Z839" i="2"/>
  <c r="H831" i="2"/>
  <c r="Z831" i="2"/>
  <c r="H823" i="2"/>
  <c r="Z823" i="2"/>
  <c r="H815" i="2"/>
  <c r="J815" i="2" s="1"/>
  <c r="Z815" i="2"/>
  <c r="H807" i="2"/>
  <c r="Z807" i="2"/>
  <c r="H799" i="2"/>
  <c r="J799" i="2" s="1"/>
  <c r="Z799" i="2"/>
  <c r="H791" i="2"/>
  <c r="J791" i="2" s="1"/>
  <c r="Z791" i="2"/>
  <c r="H783" i="2"/>
  <c r="J783" i="2" s="1"/>
  <c r="Z783" i="2"/>
  <c r="H775" i="2"/>
  <c r="Z775" i="2"/>
  <c r="H767" i="2"/>
  <c r="Z767" i="2"/>
  <c r="H759" i="2"/>
  <c r="Z759" i="2"/>
  <c r="H751" i="2"/>
  <c r="Z751" i="2"/>
  <c r="H743" i="2"/>
  <c r="Z743" i="2"/>
  <c r="H735" i="2"/>
  <c r="Z735" i="2"/>
  <c r="H727" i="2"/>
  <c r="Z727" i="2"/>
  <c r="H719" i="2"/>
  <c r="Z719" i="2"/>
  <c r="H711" i="2"/>
  <c r="Z711" i="2"/>
  <c r="H703" i="2"/>
  <c r="Z703" i="2"/>
  <c r="H695" i="2"/>
  <c r="Z695" i="2"/>
  <c r="H687" i="2"/>
  <c r="J687" i="2" s="1"/>
  <c r="Z687" i="2"/>
  <c r="H679" i="2"/>
  <c r="J679" i="2" s="1"/>
  <c r="Z679" i="2"/>
  <c r="H671" i="2"/>
  <c r="Z671" i="2"/>
  <c r="H663" i="2"/>
  <c r="Z663" i="2"/>
  <c r="H655" i="2"/>
  <c r="Z655" i="2"/>
  <c r="H647" i="2"/>
  <c r="J647" i="2" s="1"/>
  <c r="Z647" i="2"/>
  <c r="H639" i="2"/>
  <c r="Z639" i="2"/>
  <c r="H631" i="2"/>
  <c r="Z631" i="2"/>
  <c r="H623" i="2"/>
  <c r="Z623" i="2"/>
  <c r="H615" i="2"/>
  <c r="Z615" i="2"/>
  <c r="H607" i="2"/>
  <c r="Z607" i="2"/>
  <c r="H599" i="2"/>
  <c r="Z599" i="2"/>
  <c r="H591" i="2"/>
  <c r="Z591" i="2"/>
  <c r="H583" i="2"/>
  <c r="Z583" i="2"/>
  <c r="H575" i="2"/>
  <c r="Z575" i="2"/>
  <c r="H567" i="2"/>
  <c r="Z567" i="2"/>
  <c r="H559" i="2"/>
  <c r="Z559" i="2"/>
  <c r="H551" i="2"/>
  <c r="Z551" i="2"/>
  <c r="H543" i="2"/>
  <c r="Z543" i="2"/>
  <c r="H535" i="2"/>
  <c r="Z535" i="2"/>
  <c r="H527" i="2"/>
  <c r="J527" i="2" s="1"/>
  <c r="Z527" i="2"/>
  <c r="H519" i="2"/>
  <c r="Z519" i="2"/>
  <c r="H511" i="2"/>
  <c r="Z511" i="2"/>
  <c r="H503" i="2"/>
  <c r="J503" i="2" s="1"/>
  <c r="Z503" i="2"/>
  <c r="H495" i="2"/>
  <c r="Z495" i="2"/>
  <c r="H487" i="2"/>
  <c r="Z487" i="2"/>
  <c r="H479" i="2"/>
  <c r="Z479" i="2"/>
  <c r="H471" i="2"/>
  <c r="Z471" i="2"/>
  <c r="H463" i="2"/>
  <c r="Z463" i="2"/>
  <c r="H455" i="2"/>
  <c r="J455" i="2" s="1"/>
  <c r="Z455" i="2"/>
  <c r="H447" i="2"/>
  <c r="Z447" i="2"/>
  <c r="H439" i="2"/>
  <c r="Z439" i="2"/>
  <c r="H431" i="2"/>
  <c r="Z431" i="2"/>
  <c r="H423" i="2"/>
  <c r="Z423" i="2"/>
  <c r="H415" i="2"/>
  <c r="J415" i="2" s="1"/>
  <c r="Z415" i="2"/>
  <c r="H407" i="2"/>
  <c r="Z407" i="2"/>
  <c r="H399" i="2"/>
  <c r="Z399" i="2"/>
  <c r="H391" i="2"/>
  <c r="Z391" i="2"/>
  <c r="H383" i="2"/>
  <c r="Z383" i="2"/>
  <c r="H375" i="2"/>
  <c r="J375" i="2" s="1"/>
  <c r="Z375" i="2"/>
  <c r="H367" i="2"/>
  <c r="Z367" i="2"/>
  <c r="H359" i="2"/>
  <c r="Z359" i="2"/>
  <c r="H351" i="2"/>
  <c r="Z351" i="2"/>
  <c r="H343" i="2"/>
  <c r="Z343" i="2"/>
  <c r="H335" i="2"/>
  <c r="Z335" i="2"/>
  <c r="H327" i="2"/>
  <c r="J327" i="2" s="1"/>
  <c r="Z327" i="2"/>
  <c r="H319" i="2"/>
  <c r="Z319" i="2"/>
  <c r="H311" i="2"/>
  <c r="Z311" i="2"/>
  <c r="H303" i="2"/>
  <c r="Z303" i="2"/>
  <c r="H295" i="2"/>
  <c r="J295" i="2" s="1"/>
  <c r="Z295" i="2"/>
  <c r="H287" i="2"/>
  <c r="J287" i="2" s="1"/>
  <c r="Z287" i="2"/>
  <c r="H279" i="2"/>
  <c r="Z279" i="2"/>
  <c r="H271" i="2"/>
  <c r="Z271" i="2"/>
  <c r="H263" i="2"/>
  <c r="Z263" i="2"/>
  <c r="H255" i="2"/>
  <c r="Z255" i="2"/>
  <c r="Z175" i="2"/>
  <c r="Z199" i="2"/>
  <c r="Z231" i="2"/>
  <c r="Z273" i="2"/>
  <c r="Z282" i="2"/>
  <c r="Z207" i="2"/>
  <c r="Z239" i="2"/>
  <c r="Z785" i="2"/>
  <c r="Z218" i="2"/>
  <c r="Z250" i="2"/>
  <c r="Z257" i="2"/>
  <c r="Z266" i="2"/>
  <c r="Z215" i="2"/>
  <c r="Z247" i="2"/>
  <c r="Z305" i="2"/>
  <c r="H1410" i="2"/>
  <c r="J1410" i="2" s="1"/>
  <c r="Z1410" i="2"/>
  <c r="H1402" i="2"/>
  <c r="J1402" i="2" s="1"/>
  <c r="Z1402" i="2"/>
  <c r="H1370" i="2"/>
  <c r="J1370" i="2" s="1"/>
  <c r="Z1370" i="2"/>
  <c r="H1346" i="2"/>
  <c r="J1346" i="2" s="1"/>
  <c r="Z1346" i="2"/>
  <c r="H1338" i="2"/>
  <c r="J1338" i="2" s="1"/>
  <c r="Z1338" i="2"/>
  <c r="H1306" i="2"/>
  <c r="J1306" i="2" s="1"/>
  <c r="Z1306" i="2"/>
  <c r="H1282" i="2"/>
  <c r="J1282" i="2" s="1"/>
  <c r="Z1282" i="2"/>
  <c r="H1274" i="2"/>
  <c r="J1274" i="2" s="1"/>
  <c r="Z1274" i="2"/>
  <c r="H1242" i="2"/>
  <c r="J1242" i="2" s="1"/>
  <c r="Z1242" i="2"/>
  <c r="H1234" i="2"/>
  <c r="J1234" i="2" s="1"/>
  <c r="Z1234" i="2"/>
  <c r="H1218" i="2"/>
  <c r="J1218" i="2" s="1"/>
  <c r="Z1218" i="2"/>
  <c r="H1210" i="2"/>
  <c r="J1210" i="2" s="1"/>
  <c r="Z1210" i="2"/>
  <c r="H1178" i="2"/>
  <c r="J1178" i="2" s="1"/>
  <c r="Z1178" i="2"/>
  <c r="H1170" i="2"/>
  <c r="J1170" i="2" s="1"/>
  <c r="Z1170" i="2"/>
  <c r="H1154" i="2"/>
  <c r="J1154" i="2" s="1"/>
  <c r="Z1154" i="2"/>
  <c r="H1146" i="2"/>
  <c r="J1146" i="2" s="1"/>
  <c r="Z1146" i="2"/>
  <c r="H1114" i="2"/>
  <c r="J1114" i="2" s="1"/>
  <c r="Z1114" i="2"/>
  <c r="H1106" i="2"/>
  <c r="J1106" i="2" s="1"/>
  <c r="Z1106" i="2"/>
  <c r="H1090" i="2"/>
  <c r="J1090" i="2" s="1"/>
  <c r="Z1090" i="2"/>
  <c r="H1082" i="2"/>
  <c r="Z1082" i="2"/>
  <c r="H1050" i="2"/>
  <c r="J1050" i="2" s="1"/>
  <c r="Z1050" i="2"/>
  <c r="H1042" i="2"/>
  <c r="Z1042" i="2"/>
  <c r="H1026" i="2"/>
  <c r="J1026" i="2" s="1"/>
  <c r="Z1026" i="2"/>
  <c r="H1018" i="2"/>
  <c r="Z1018" i="2"/>
  <c r="H1002" i="2"/>
  <c r="Z1002" i="2"/>
  <c r="H986" i="2"/>
  <c r="Z986" i="2"/>
  <c r="H978" i="2"/>
  <c r="Z978" i="2"/>
  <c r="H970" i="2"/>
  <c r="Z970" i="2"/>
  <c r="H962" i="2"/>
  <c r="J962" i="2" s="1"/>
  <c r="Z962" i="2"/>
  <c r="H954" i="2"/>
  <c r="Z954" i="2"/>
  <c r="H946" i="2"/>
  <c r="Z946" i="2"/>
  <c r="H938" i="2"/>
  <c r="J938" i="2" s="1"/>
  <c r="Z938" i="2"/>
  <c r="H930" i="2"/>
  <c r="Z930" i="2"/>
  <c r="H922" i="2"/>
  <c r="Z922" i="2"/>
  <c r="H914" i="2"/>
  <c r="Z914" i="2"/>
  <c r="H906" i="2"/>
  <c r="Z906" i="2"/>
  <c r="H898" i="2"/>
  <c r="Z898" i="2"/>
  <c r="H890" i="2"/>
  <c r="Z890" i="2"/>
  <c r="H882" i="2"/>
  <c r="Z882" i="2"/>
  <c r="H874" i="2"/>
  <c r="Z874" i="2"/>
  <c r="H866" i="2"/>
  <c r="Z866" i="2"/>
  <c r="H858" i="2"/>
  <c r="J858" i="2" s="1"/>
  <c r="Z858" i="2"/>
  <c r="H850" i="2"/>
  <c r="J850" i="2" s="1"/>
  <c r="Z850" i="2"/>
  <c r="H842" i="2"/>
  <c r="J842" i="2" s="1"/>
  <c r="Z842" i="2"/>
  <c r="H834" i="2"/>
  <c r="J834" i="2" s="1"/>
  <c r="Z834" i="2"/>
  <c r="H826" i="2"/>
  <c r="J826" i="2" s="1"/>
  <c r="Z826" i="2"/>
  <c r="H818" i="2"/>
  <c r="J818" i="2" s="1"/>
  <c r="Z818" i="2"/>
  <c r="H810" i="2"/>
  <c r="Z810" i="2"/>
  <c r="H802" i="2"/>
  <c r="Z802" i="2"/>
  <c r="H786" i="2"/>
  <c r="Z786" i="2"/>
  <c r="H778" i="2"/>
  <c r="J778" i="2" s="1"/>
  <c r="Z778" i="2"/>
  <c r="H770" i="2"/>
  <c r="Z770" i="2"/>
  <c r="H762" i="2"/>
  <c r="Z762" i="2"/>
  <c r="H754" i="2"/>
  <c r="Z754" i="2"/>
  <c r="H746" i="2"/>
  <c r="Z746" i="2"/>
  <c r="H738" i="2"/>
  <c r="Z738" i="2"/>
  <c r="H730" i="2"/>
  <c r="Z730" i="2"/>
  <c r="H722" i="2"/>
  <c r="J722" i="2" s="1"/>
  <c r="Z722" i="2"/>
  <c r="H714" i="2"/>
  <c r="Z714" i="2"/>
  <c r="H706" i="2"/>
  <c r="Z706" i="2"/>
  <c r="H698" i="2"/>
  <c r="Z698" i="2"/>
  <c r="H690" i="2"/>
  <c r="Z690" i="2"/>
  <c r="H682" i="2"/>
  <c r="J682" i="2" s="1"/>
  <c r="Z682" i="2"/>
  <c r="H674" i="2"/>
  <c r="Z674" i="2"/>
  <c r="H666" i="2"/>
  <c r="Z666" i="2"/>
  <c r="H650" i="2"/>
  <c r="Z650" i="2"/>
  <c r="H642" i="2"/>
  <c r="J642" i="2" s="1"/>
  <c r="Z642" i="2"/>
  <c r="H634" i="2"/>
  <c r="Z634" i="2"/>
  <c r="H626" i="2"/>
  <c r="Z626" i="2"/>
  <c r="H618" i="2"/>
  <c r="J618" i="2" s="1"/>
  <c r="Z618" i="2"/>
  <c r="H610" i="2"/>
  <c r="Z610" i="2"/>
  <c r="H602" i="2"/>
  <c r="Z602" i="2"/>
  <c r="H594" i="2"/>
  <c r="J594" i="2" s="1"/>
  <c r="Z594" i="2"/>
  <c r="H586" i="2"/>
  <c r="Z586" i="2"/>
  <c r="H578" i="2"/>
  <c r="Z578" i="2"/>
  <c r="H570" i="2"/>
  <c r="Z570" i="2"/>
  <c r="H562" i="2"/>
  <c r="Z562" i="2"/>
  <c r="H554" i="2"/>
  <c r="Z554" i="2"/>
  <c r="H546" i="2"/>
  <c r="Z546" i="2"/>
  <c r="H538" i="2"/>
  <c r="Z538" i="2"/>
  <c r="H530" i="2"/>
  <c r="Z530" i="2"/>
  <c r="H522" i="2"/>
  <c r="Z522" i="2"/>
  <c r="H514" i="2"/>
  <c r="Z514" i="2"/>
  <c r="H506" i="2"/>
  <c r="J506" i="2" s="1"/>
  <c r="Z506" i="2"/>
  <c r="H498" i="2"/>
  <c r="J498" i="2" s="1"/>
  <c r="Z498" i="2"/>
  <c r="H490" i="2"/>
  <c r="J490" i="2" s="1"/>
  <c r="Z490" i="2"/>
  <c r="H482" i="2"/>
  <c r="J482" i="2" s="1"/>
  <c r="Z482" i="2"/>
  <c r="H474" i="2"/>
  <c r="J474" i="2" s="1"/>
  <c r="Z474" i="2"/>
  <c r="H466" i="2"/>
  <c r="J466" i="2" s="1"/>
  <c r="Z466" i="2"/>
  <c r="H458" i="2"/>
  <c r="Z458" i="2"/>
  <c r="H450" i="2"/>
  <c r="Z450" i="2"/>
  <c r="H442" i="2"/>
  <c r="Z442" i="2"/>
  <c r="H434" i="2"/>
  <c r="Z434" i="2"/>
  <c r="H426" i="2"/>
  <c r="Z426" i="2"/>
  <c r="H418" i="2"/>
  <c r="Z418" i="2"/>
  <c r="H410" i="2"/>
  <c r="Z410" i="2"/>
  <c r="H402" i="2"/>
  <c r="J402" i="2" s="1"/>
  <c r="Z402" i="2"/>
  <c r="H394" i="2"/>
  <c r="Z394" i="2"/>
  <c r="H386" i="2"/>
  <c r="J386" i="2" s="1"/>
  <c r="Z386" i="2"/>
  <c r="H378" i="2"/>
  <c r="Z378" i="2"/>
  <c r="H370" i="2"/>
  <c r="Z370" i="2"/>
  <c r="H362" i="2"/>
  <c r="J362" i="2" s="1"/>
  <c r="Z362" i="2"/>
  <c r="H354" i="2"/>
  <c r="Z354" i="2"/>
  <c r="H346" i="2"/>
  <c r="J346" i="2" s="1"/>
  <c r="Z346" i="2"/>
  <c r="H338" i="2"/>
  <c r="J338" i="2" s="1"/>
  <c r="Z338" i="2"/>
  <c r="H330" i="2"/>
  <c r="J330" i="2" s="1"/>
  <c r="Z330" i="2"/>
  <c r="H322" i="2"/>
  <c r="J322" i="2" s="1"/>
  <c r="Z322" i="2"/>
  <c r="H314" i="2"/>
  <c r="Z314" i="2"/>
  <c r="H306" i="2"/>
  <c r="J306" i="2" s="1"/>
  <c r="Z306" i="2"/>
  <c r="H290" i="2"/>
  <c r="Z290" i="2"/>
  <c r="H274" i="2"/>
  <c r="Z274" i="2"/>
  <c r="H258" i="2"/>
  <c r="J258" i="2" s="1"/>
  <c r="Z258" i="2"/>
  <c r="Z162" i="2"/>
  <c r="Z194" i="2"/>
  <c r="Z226" i="2"/>
  <c r="Z289" i="2"/>
  <c r="H1401" i="2"/>
  <c r="J1401" i="2" s="1"/>
  <c r="Z1401" i="2"/>
  <c r="H1393" i="2"/>
  <c r="J1393" i="2" s="1"/>
  <c r="Z1393" i="2"/>
  <c r="H1361" i="2"/>
  <c r="J1361" i="2" s="1"/>
  <c r="Z1361" i="2"/>
  <c r="H1337" i="2"/>
  <c r="J1337" i="2" s="1"/>
  <c r="Z1337" i="2"/>
  <c r="H1329" i="2"/>
  <c r="J1329" i="2" s="1"/>
  <c r="Z1329" i="2"/>
  <c r="H1297" i="2"/>
  <c r="J1297" i="2" s="1"/>
  <c r="Z1297" i="2"/>
  <c r="H1273" i="2"/>
  <c r="J1273" i="2" s="1"/>
  <c r="Z1273" i="2"/>
  <c r="H1265" i="2"/>
  <c r="J1265" i="2" s="1"/>
  <c r="Z1265" i="2"/>
  <c r="H1233" i="2"/>
  <c r="J1233" i="2" s="1"/>
  <c r="Z1233" i="2"/>
  <c r="H1225" i="2"/>
  <c r="J1225" i="2" s="1"/>
  <c r="Z1225" i="2"/>
  <c r="H1209" i="2"/>
  <c r="J1209" i="2" s="1"/>
  <c r="Z1209" i="2"/>
  <c r="H1201" i="2"/>
  <c r="J1201" i="2" s="1"/>
  <c r="Z1201" i="2"/>
  <c r="H1169" i="2"/>
  <c r="J1169" i="2" s="1"/>
  <c r="Z1169" i="2"/>
  <c r="H1161" i="2"/>
  <c r="J1161" i="2" s="1"/>
  <c r="Z1161" i="2"/>
  <c r="H1145" i="2"/>
  <c r="J1145" i="2" s="1"/>
  <c r="Z1145" i="2"/>
  <c r="H1137" i="2"/>
  <c r="J1137" i="2" s="1"/>
  <c r="Z1137" i="2"/>
  <c r="H1105" i="2"/>
  <c r="J1105" i="2" s="1"/>
  <c r="Z1105" i="2"/>
  <c r="H1097" i="2"/>
  <c r="J1097" i="2" s="1"/>
  <c r="Z1097" i="2"/>
  <c r="H1081" i="2"/>
  <c r="Z1081" i="2"/>
  <c r="H1073" i="2"/>
  <c r="Z1073" i="2"/>
  <c r="H1041" i="2"/>
  <c r="Z1041" i="2"/>
  <c r="H1033" i="2"/>
  <c r="Z1033" i="2"/>
  <c r="H1017" i="2"/>
  <c r="Z1017" i="2"/>
  <c r="H1009" i="2"/>
  <c r="J1009" i="2" s="1"/>
  <c r="Z1009" i="2"/>
  <c r="H993" i="2"/>
  <c r="Z993" i="2"/>
  <c r="H977" i="2"/>
  <c r="J977" i="2" s="1"/>
  <c r="Z977" i="2"/>
  <c r="H969" i="2"/>
  <c r="Z969" i="2"/>
  <c r="H961" i="2"/>
  <c r="Z961" i="2"/>
  <c r="H953" i="2"/>
  <c r="Z953" i="2"/>
  <c r="H945" i="2"/>
  <c r="Z945" i="2"/>
  <c r="H937" i="2"/>
  <c r="Z937" i="2"/>
  <c r="H929" i="2"/>
  <c r="Z929" i="2"/>
  <c r="H921" i="2"/>
  <c r="Z921" i="2"/>
  <c r="H913" i="2"/>
  <c r="J913" i="2" s="1"/>
  <c r="Z913" i="2"/>
  <c r="H905" i="2"/>
  <c r="J905" i="2" s="1"/>
  <c r="Z905" i="2"/>
  <c r="H897" i="2"/>
  <c r="Z897" i="2"/>
  <c r="H889" i="2"/>
  <c r="J889" i="2" s="1"/>
  <c r="Z889" i="2"/>
  <c r="H881" i="2"/>
  <c r="Z881" i="2"/>
  <c r="H873" i="2"/>
  <c r="J873" i="2" s="1"/>
  <c r="Z873" i="2"/>
  <c r="H865" i="2"/>
  <c r="Z865" i="2"/>
  <c r="H857" i="2"/>
  <c r="J857" i="2" s="1"/>
  <c r="Z857" i="2"/>
  <c r="H849" i="2"/>
  <c r="Z849" i="2"/>
  <c r="H841" i="2"/>
  <c r="Z841" i="2"/>
  <c r="H833" i="2"/>
  <c r="Z833" i="2"/>
  <c r="H825" i="2"/>
  <c r="Z825" i="2"/>
  <c r="H817" i="2"/>
  <c r="Z817" i="2"/>
  <c r="H809" i="2"/>
  <c r="Z809" i="2"/>
  <c r="H801" i="2"/>
  <c r="J801" i="2" s="1"/>
  <c r="Z801" i="2"/>
  <c r="H793" i="2"/>
  <c r="Z793" i="2"/>
  <c r="H777" i="2"/>
  <c r="Z777" i="2"/>
  <c r="H769" i="2"/>
  <c r="Z769" i="2"/>
  <c r="H761" i="2"/>
  <c r="Z761" i="2"/>
  <c r="H753" i="2"/>
  <c r="Z753" i="2"/>
  <c r="H745" i="2"/>
  <c r="Z745" i="2"/>
  <c r="H737" i="2"/>
  <c r="Z737" i="2"/>
  <c r="H729" i="2"/>
  <c r="Z729" i="2"/>
  <c r="H721" i="2"/>
  <c r="Z721" i="2"/>
  <c r="H713" i="2"/>
  <c r="Z713" i="2"/>
  <c r="H705" i="2"/>
  <c r="Z705" i="2"/>
  <c r="H697" i="2"/>
  <c r="Z697" i="2"/>
  <c r="H689" i="2"/>
  <c r="Z689" i="2"/>
  <c r="H681" i="2"/>
  <c r="Z681" i="2"/>
  <c r="H673" i="2"/>
  <c r="Z673" i="2"/>
  <c r="H665" i="2"/>
  <c r="Z665" i="2"/>
  <c r="H657" i="2"/>
  <c r="Z657" i="2"/>
  <c r="H649" i="2"/>
  <c r="Z649" i="2"/>
  <c r="H641" i="2"/>
  <c r="J641" i="2" s="1"/>
  <c r="Z641" i="2"/>
  <c r="H633" i="2"/>
  <c r="Z633" i="2"/>
  <c r="H625" i="2"/>
  <c r="Z625" i="2"/>
  <c r="H617" i="2"/>
  <c r="Z617" i="2"/>
  <c r="H609" i="2"/>
  <c r="Z609" i="2"/>
  <c r="H601" i="2"/>
  <c r="Z601" i="2"/>
  <c r="H593" i="2"/>
  <c r="Z593" i="2"/>
  <c r="H585" i="2"/>
  <c r="Z585" i="2"/>
  <c r="H577" i="2"/>
  <c r="Z577" i="2"/>
  <c r="H569" i="2"/>
  <c r="Z569" i="2"/>
  <c r="H561" i="2"/>
  <c r="J561" i="2" s="1"/>
  <c r="Z561" i="2"/>
  <c r="H553" i="2"/>
  <c r="Z553" i="2"/>
  <c r="H545" i="2"/>
  <c r="Z545" i="2"/>
  <c r="H537" i="2"/>
  <c r="Z537" i="2"/>
  <c r="H529" i="2"/>
  <c r="Z529" i="2"/>
  <c r="H521" i="2"/>
  <c r="Z521" i="2"/>
  <c r="H513" i="2"/>
  <c r="Z513" i="2"/>
  <c r="H505" i="2"/>
  <c r="J505" i="2" s="1"/>
  <c r="Z505" i="2"/>
  <c r="H497" i="2"/>
  <c r="Z497" i="2"/>
  <c r="H489" i="2"/>
  <c r="J489" i="2" s="1"/>
  <c r="Z489" i="2"/>
  <c r="H481" i="2"/>
  <c r="Z481" i="2"/>
  <c r="H473" i="2"/>
  <c r="Z473" i="2"/>
  <c r="H465" i="2"/>
  <c r="Z465" i="2"/>
  <c r="H457" i="2"/>
  <c r="Z457" i="2"/>
  <c r="H449" i="2"/>
  <c r="J449" i="2" s="1"/>
  <c r="Z449" i="2"/>
  <c r="H441" i="2"/>
  <c r="J441" i="2" s="1"/>
  <c r="Z441" i="2"/>
  <c r="H433" i="2"/>
  <c r="Z433" i="2"/>
  <c r="H425" i="2"/>
  <c r="Z425" i="2"/>
  <c r="H417" i="2"/>
  <c r="Z417" i="2"/>
  <c r="H409" i="2"/>
  <c r="Z409" i="2"/>
  <c r="H401" i="2"/>
  <c r="Z401" i="2"/>
  <c r="H393" i="2"/>
  <c r="Z393" i="2"/>
  <c r="H385" i="2"/>
  <c r="J385" i="2" s="1"/>
  <c r="Z385" i="2"/>
  <c r="H377" i="2"/>
  <c r="Z377" i="2"/>
  <c r="H369" i="2"/>
  <c r="Z369" i="2"/>
  <c r="H361" i="2"/>
  <c r="Z361" i="2"/>
  <c r="H353" i="2"/>
  <c r="Z353" i="2"/>
  <c r="H345" i="2"/>
  <c r="Z345" i="2"/>
  <c r="H337" i="2"/>
  <c r="Z337" i="2"/>
  <c r="H329" i="2"/>
  <c r="Z329" i="2"/>
  <c r="H321" i="2"/>
  <c r="Z321" i="2"/>
  <c r="H313" i="2"/>
  <c r="Z313" i="2"/>
  <c r="H297" i="2"/>
  <c r="Z297" i="2"/>
  <c r="H249" i="2"/>
  <c r="Z249" i="2"/>
  <c r="H241" i="2"/>
  <c r="Z241" i="2"/>
  <c r="H233" i="2"/>
  <c r="Z233" i="2"/>
  <c r="H225" i="2"/>
  <c r="J225" i="2" s="1"/>
  <c r="Z225" i="2"/>
  <c r="H217" i="2"/>
  <c r="Z217" i="2"/>
  <c r="H209" i="2"/>
  <c r="Z209" i="2"/>
  <c r="H201" i="2"/>
  <c r="Z201" i="2"/>
  <c r="H193" i="2"/>
  <c r="Z193" i="2"/>
  <c r="H185" i="2"/>
  <c r="Z185" i="2"/>
  <c r="H177" i="2"/>
  <c r="Z177" i="2"/>
  <c r="H169" i="2"/>
  <c r="Z169" i="2"/>
  <c r="H161" i="2"/>
  <c r="Z161" i="2"/>
  <c r="H153" i="2"/>
  <c r="J153" i="2" s="1"/>
  <c r="Z153" i="2"/>
  <c r="H145" i="2"/>
  <c r="Z145" i="2"/>
  <c r="Z15" i="2"/>
  <c r="Z23" i="2"/>
  <c r="Z31" i="2"/>
  <c r="Z39" i="2"/>
  <c r="Z47" i="2"/>
  <c r="Z55" i="2"/>
  <c r="Z63" i="2"/>
  <c r="Z71" i="2"/>
  <c r="Z79" i="2"/>
  <c r="Z87" i="2"/>
  <c r="Z95" i="2"/>
  <c r="Z103" i="2"/>
  <c r="Z111" i="2"/>
  <c r="Z119" i="2"/>
  <c r="Z127" i="2"/>
  <c r="Z135" i="2"/>
  <c r="Z143" i="2"/>
  <c r="Z151" i="2"/>
  <c r="Z191" i="2"/>
  <c r="Z223" i="2"/>
  <c r="Z281" i="2"/>
  <c r="Z298" i="2"/>
  <c r="H1217" i="2"/>
  <c r="J1217" i="2" s="1"/>
  <c r="H1193" i="2"/>
  <c r="J1193" i="2" s="1"/>
  <c r="H1185" i="2"/>
  <c r="J1185" i="2" s="1"/>
  <c r="H1177" i="2"/>
  <c r="J1177" i="2" s="1"/>
  <c r="H1153" i="2"/>
  <c r="J1153" i="2" s="1"/>
  <c r="H1129" i="2"/>
  <c r="J1129" i="2" s="1"/>
  <c r="H1121" i="2"/>
  <c r="J1121" i="2" s="1"/>
  <c r="H1113" i="2"/>
  <c r="J1113" i="2" s="1"/>
  <c r="H1089" i="2"/>
  <c r="H1065" i="2"/>
  <c r="H1057" i="2"/>
  <c r="J1057" i="2" s="1"/>
  <c r="H1049" i="2"/>
  <c r="H1025" i="2"/>
  <c r="J1025" i="2" s="1"/>
  <c r="H1001" i="2"/>
  <c r="J1001" i="2" s="1"/>
  <c r="H985" i="2"/>
  <c r="J985" i="2" s="1"/>
  <c r="H1498" i="2"/>
  <c r="J1498" i="2" s="1"/>
  <c r="H1490" i="2"/>
  <c r="J1490" i="2" s="1"/>
  <c r="H1482" i="2"/>
  <c r="J1482" i="2" s="1"/>
  <c r="H1474" i="2"/>
  <c r="J1474" i="2" s="1"/>
  <c r="H1466" i="2"/>
  <c r="J1466" i="2" s="1"/>
  <c r="H1458" i="2"/>
  <c r="J1458" i="2" s="1"/>
  <c r="H1450" i="2"/>
  <c r="J1450" i="2" s="1"/>
  <c r="H1442" i="2"/>
  <c r="J1442" i="2" s="1"/>
  <c r="H1434" i="2"/>
  <c r="J1434" i="2" s="1"/>
  <c r="H1426" i="2"/>
  <c r="J1426" i="2" s="1"/>
  <c r="H1418" i="2"/>
  <c r="J1418" i="2" s="1"/>
  <c r="H1394" i="2"/>
  <c r="J1394" i="2" s="1"/>
  <c r="H1386" i="2"/>
  <c r="J1386" i="2" s="1"/>
  <c r="H1378" i="2"/>
  <c r="J1378" i="2" s="1"/>
  <c r="H1362" i="2"/>
  <c r="J1362" i="2" s="1"/>
  <c r="H1354" i="2"/>
  <c r="J1354" i="2" s="1"/>
  <c r="H1330" i="2"/>
  <c r="J1330" i="2" s="1"/>
  <c r="H1322" i="2"/>
  <c r="J1322" i="2" s="1"/>
  <c r="H1314" i="2"/>
  <c r="J1314" i="2" s="1"/>
  <c r="H1298" i="2"/>
  <c r="J1298" i="2" s="1"/>
  <c r="H1290" i="2"/>
  <c r="J1290" i="2" s="1"/>
  <c r="H1266" i="2"/>
  <c r="J1266" i="2" s="1"/>
  <c r="H1258" i="2"/>
  <c r="J1258" i="2" s="1"/>
  <c r="H1250" i="2"/>
  <c r="J1250" i="2" s="1"/>
  <c r="H1241" i="2"/>
  <c r="J1241" i="2" s="1"/>
  <c r="H1232" i="2"/>
  <c r="J1232" i="2" s="1"/>
  <c r="H1222" i="2"/>
  <c r="J1222" i="2" s="1"/>
  <c r="H1190" i="2"/>
  <c r="J1190" i="2" s="1"/>
  <c r="H1168" i="2"/>
  <c r="J1168" i="2" s="1"/>
  <c r="H1158" i="2"/>
  <c r="J1158" i="2" s="1"/>
  <c r="H1126" i="2"/>
  <c r="J1126" i="2" s="1"/>
  <c r="H1094" i="2"/>
  <c r="J1094" i="2" s="1"/>
  <c r="H1030" i="2"/>
  <c r="H1497" i="2"/>
  <c r="J1497" i="2" s="1"/>
  <c r="H1489" i="2"/>
  <c r="J1489" i="2" s="1"/>
  <c r="H1481" i="2"/>
  <c r="J1481" i="2" s="1"/>
  <c r="H1473" i="2"/>
  <c r="J1473" i="2" s="1"/>
  <c r="H1465" i="2"/>
  <c r="J1465" i="2" s="1"/>
  <c r="H1457" i="2"/>
  <c r="J1457" i="2" s="1"/>
  <c r="H1449" i="2"/>
  <c r="J1449" i="2" s="1"/>
  <c r="H1441" i="2"/>
  <c r="J1441" i="2" s="1"/>
  <c r="H1433" i="2"/>
  <c r="J1433" i="2" s="1"/>
  <c r="H1425" i="2"/>
  <c r="J1425" i="2" s="1"/>
  <c r="H1417" i="2"/>
  <c r="J1417" i="2" s="1"/>
  <c r="H1409" i="2"/>
  <c r="J1409" i="2" s="1"/>
  <c r="H1385" i="2"/>
  <c r="J1385" i="2" s="1"/>
  <c r="H1377" i="2"/>
  <c r="J1377" i="2" s="1"/>
  <c r="H1369" i="2"/>
  <c r="J1369" i="2" s="1"/>
  <c r="H1353" i="2"/>
  <c r="J1353" i="2" s="1"/>
  <c r="H1345" i="2"/>
  <c r="J1345" i="2" s="1"/>
  <c r="H1321" i="2"/>
  <c r="J1321" i="2" s="1"/>
  <c r="H1313" i="2"/>
  <c r="J1313" i="2" s="1"/>
  <c r="H1305" i="2"/>
  <c r="J1305" i="2" s="1"/>
  <c r="H1289" i="2"/>
  <c r="J1289" i="2" s="1"/>
  <c r="H1281" i="2"/>
  <c r="J1281" i="2" s="1"/>
  <c r="H1257" i="2"/>
  <c r="J1257" i="2" s="1"/>
  <c r="H1249" i="2"/>
  <c r="J1249" i="2" s="1"/>
  <c r="H1240" i="2"/>
  <c r="J1240" i="2" s="1"/>
  <c r="H1231" i="2"/>
  <c r="J1231" i="2" s="1"/>
  <c r="H1199" i="2"/>
  <c r="J1199" i="2" s="1"/>
  <c r="H1167" i="2"/>
  <c r="J1167" i="2" s="1"/>
  <c r="H1135" i="2"/>
  <c r="J1135" i="2" s="1"/>
  <c r="H1408" i="2"/>
  <c r="J1408" i="2" s="1"/>
  <c r="H1400" i="2"/>
  <c r="J1400" i="2" s="1"/>
  <c r="H1376" i="2"/>
  <c r="J1376" i="2" s="1"/>
  <c r="H1368" i="2"/>
  <c r="J1368" i="2" s="1"/>
  <c r="H1360" i="2"/>
  <c r="J1360" i="2" s="1"/>
  <c r="H1344" i="2"/>
  <c r="J1344" i="2" s="1"/>
  <c r="H1336" i="2"/>
  <c r="J1336" i="2" s="1"/>
  <c r="H1312" i="2"/>
  <c r="J1312" i="2" s="1"/>
  <c r="H1304" i="2"/>
  <c r="J1304" i="2" s="1"/>
  <c r="H1296" i="2"/>
  <c r="J1296" i="2" s="1"/>
  <c r="H1280" i="2"/>
  <c r="J1280" i="2" s="1"/>
  <c r="H1272" i="2"/>
  <c r="J1272" i="2" s="1"/>
  <c r="H1248" i="2"/>
  <c r="J1248" i="2" s="1"/>
  <c r="H1239" i="2"/>
  <c r="J1239" i="2" s="1"/>
  <c r="H1230" i="2"/>
  <c r="J1230" i="2" s="1"/>
  <c r="H1208" i="2"/>
  <c r="J1208" i="2" s="1"/>
  <c r="H1176" i="2"/>
  <c r="J1176" i="2" s="1"/>
  <c r="H1166" i="2"/>
  <c r="J1166" i="2" s="1"/>
  <c r="H1144" i="2"/>
  <c r="J1144" i="2" s="1"/>
  <c r="H1120" i="2"/>
  <c r="J1120" i="2" s="1"/>
  <c r="H1104" i="2"/>
  <c r="J1104" i="2" s="1"/>
  <c r="H1056" i="2"/>
  <c r="J1056" i="2" s="1"/>
  <c r="H1040" i="2"/>
  <c r="J1040" i="2" s="1"/>
  <c r="H992" i="2"/>
  <c r="J992" i="2" s="1"/>
  <c r="H1503" i="2"/>
  <c r="J1503" i="2" s="1"/>
  <c r="H1495" i="2"/>
  <c r="J1495" i="2" s="1"/>
  <c r="H1487" i="2"/>
  <c r="J1487" i="2" s="1"/>
  <c r="H1479" i="2"/>
  <c r="J1479" i="2" s="1"/>
  <c r="H1471" i="2"/>
  <c r="J1471" i="2" s="1"/>
  <c r="H1463" i="2"/>
  <c r="J1463" i="2" s="1"/>
  <c r="H1455" i="2"/>
  <c r="J1455" i="2" s="1"/>
  <c r="H1447" i="2"/>
  <c r="J1447" i="2" s="1"/>
  <c r="H1439" i="2"/>
  <c r="J1439" i="2" s="1"/>
  <c r="H1431" i="2"/>
  <c r="J1431" i="2" s="1"/>
  <c r="H1423" i="2"/>
  <c r="J1423" i="2" s="1"/>
  <c r="H1415" i="2"/>
  <c r="J1415" i="2" s="1"/>
  <c r="H1399" i="2"/>
  <c r="J1399" i="2" s="1"/>
  <c r="H1391" i="2"/>
  <c r="J1391" i="2" s="1"/>
  <c r="H1367" i="2"/>
  <c r="J1367" i="2" s="1"/>
  <c r="H1359" i="2"/>
  <c r="J1359" i="2" s="1"/>
  <c r="H1351" i="2"/>
  <c r="J1351" i="2" s="1"/>
  <c r="H1335" i="2"/>
  <c r="J1335" i="2" s="1"/>
  <c r="H1327" i="2"/>
  <c r="J1327" i="2" s="1"/>
  <c r="H1303" i="2"/>
  <c r="J1303" i="2" s="1"/>
  <c r="H1295" i="2"/>
  <c r="J1295" i="2" s="1"/>
  <c r="H1287" i="2"/>
  <c r="J1287" i="2" s="1"/>
  <c r="H1271" i="2"/>
  <c r="J1271" i="2" s="1"/>
  <c r="H1263" i="2"/>
  <c r="J1263" i="2" s="1"/>
  <c r="H1175" i="2"/>
  <c r="J1175" i="2" s="1"/>
  <c r="H1103" i="2"/>
  <c r="J1103" i="2" s="1"/>
  <c r="H1071" i="2"/>
  <c r="H1039" i="2"/>
  <c r="H1502" i="2"/>
  <c r="J1502" i="2" s="1"/>
  <c r="H1494" i="2"/>
  <c r="J1494" i="2" s="1"/>
  <c r="H1486" i="2"/>
  <c r="J1486" i="2" s="1"/>
  <c r="H1478" i="2"/>
  <c r="J1478" i="2" s="1"/>
  <c r="H1470" i="2"/>
  <c r="J1470" i="2" s="1"/>
  <c r="H1462" i="2"/>
  <c r="J1462" i="2" s="1"/>
  <c r="H1454" i="2"/>
  <c r="J1454" i="2" s="1"/>
  <c r="H1446" i="2"/>
  <c r="H1438" i="2"/>
  <c r="J1438" i="2" s="1"/>
  <c r="H1430" i="2"/>
  <c r="J1430" i="2" s="1"/>
  <c r="H1422" i="2"/>
  <c r="J1422" i="2" s="1"/>
  <c r="H1414" i="2"/>
  <c r="J1414" i="2" s="1"/>
  <c r="H1406" i="2"/>
  <c r="J1406" i="2" s="1"/>
  <c r="H1390" i="2"/>
  <c r="J1390" i="2" s="1"/>
  <c r="H1382" i="2"/>
  <c r="J1382" i="2" s="1"/>
  <c r="H1358" i="2"/>
  <c r="J1358" i="2" s="1"/>
  <c r="H1350" i="2"/>
  <c r="J1350" i="2" s="1"/>
  <c r="H1342" i="2"/>
  <c r="J1342" i="2" s="1"/>
  <c r="H1326" i="2"/>
  <c r="J1326" i="2" s="1"/>
  <c r="H1318" i="2"/>
  <c r="J1318" i="2" s="1"/>
  <c r="H1294" i="2"/>
  <c r="J1294" i="2" s="1"/>
  <c r="H1286" i="2"/>
  <c r="J1286" i="2" s="1"/>
  <c r="H1278" i="2"/>
  <c r="J1278" i="2" s="1"/>
  <c r="H1262" i="2"/>
  <c r="J1262" i="2" s="1"/>
  <c r="H1254" i="2"/>
  <c r="J1254" i="2" s="1"/>
  <c r="H1184" i="2"/>
  <c r="J1184" i="2" s="1"/>
  <c r="H1102" i="2"/>
  <c r="J1102" i="2" s="1"/>
  <c r="H1086" i="2"/>
  <c r="H1022" i="2"/>
  <c r="H1028" i="2"/>
  <c r="H1012" i="2"/>
  <c r="J1012" i="2" s="1"/>
  <c r="H988" i="2"/>
  <c r="H964" i="2"/>
  <c r="H1501" i="2"/>
  <c r="J1501" i="2" s="1"/>
  <c r="H1493" i="2"/>
  <c r="J1493" i="2" s="1"/>
  <c r="H1485" i="2"/>
  <c r="J1485" i="2" s="1"/>
  <c r="H1477" i="2"/>
  <c r="J1477" i="2" s="1"/>
  <c r="H1469" i="2"/>
  <c r="J1469" i="2" s="1"/>
  <c r="H1461" i="2"/>
  <c r="J1461" i="2" s="1"/>
  <c r="H1453" i="2"/>
  <c r="J1453" i="2" s="1"/>
  <c r="H1445" i="2"/>
  <c r="J1445" i="2" s="1"/>
  <c r="H1437" i="2"/>
  <c r="J1437" i="2" s="1"/>
  <c r="H1429" i="2"/>
  <c r="J1429" i="2" s="1"/>
  <c r="H1421" i="2"/>
  <c r="J1421" i="2" s="1"/>
  <c r="H1500" i="2"/>
  <c r="J1500" i="2" s="1"/>
  <c r="H1492" i="2"/>
  <c r="J1492" i="2" s="1"/>
  <c r="H1484" i="2"/>
  <c r="J1484" i="2" s="1"/>
  <c r="H1476" i="2"/>
  <c r="J1476" i="2" s="1"/>
  <c r="H1412" i="2"/>
  <c r="J1412" i="2" s="1"/>
  <c r="H1404" i="2"/>
  <c r="J1404" i="2" s="1"/>
  <c r="H1396" i="2"/>
  <c r="J1396" i="2" s="1"/>
  <c r="H1380" i="2"/>
  <c r="J1380" i="2" s="1"/>
  <c r="H1372" i="2"/>
  <c r="J1372" i="2" s="1"/>
  <c r="H1348" i="2"/>
  <c r="J1348" i="2" s="1"/>
  <c r="H1340" i="2"/>
  <c r="J1340" i="2" s="1"/>
  <c r="H1332" i="2"/>
  <c r="J1332" i="2" s="1"/>
  <c r="H1316" i="2"/>
  <c r="J1316" i="2" s="1"/>
  <c r="H1214" i="2"/>
  <c r="J1214" i="2" s="1"/>
  <c r="H1150" i="2"/>
  <c r="J1150" i="2" s="1"/>
  <c r="H1112" i="2"/>
  <c r="J1112" i="2" s="1"/>
  <c r="H1080" i="2"/>
  <c r="J1080" i="2" s="1"/>
  <c r="H1048" i="2"/>
  <c r="H1016" i="2"/>
  <c r="H1226" i="2"/>
  <c r="J1226" i="2" s="1"/>
  <c r="H1202" i="2"/>
  <c r="J1202" i="2" s="1"/>
  <c r="H1194" i="2"/>
  <c r="J1194" i="2" s="1"/>
  <c r="H1186" i="2"/>
  <c r="J1186" i="2" s="1"/>
  <c r="H1162" i="2"/>
  <c r="J1162" i="2" s="1"/>
  <c r="H1138" i="2"/>
  <c r="J1138" i="2" s="1"/>
  <c r="H1130" i="2"/>
  <c r="J1130" i="2" s="1"/>
  <c r="H1122" i="2"/>
  <c r="J1122" i="2" s="1"/>
  <c r="H1098" i="2"/>
  <c r="J1098" i="2" s="1"/>
  <c r="H1074" i="2"/>
  <c r="H1066" i="2"/>
  <c r="H1058" i="2"/>
  <c r="J1058" i="2" s="1"/>
  <c r="H1034" i="2"/>
  <c r="H1010" i="2"/>
  <c r="J1010" i="2" s="1"/>
  <c r="H994" i="2"/>
  <c r="H1223" i="2"/>
  <c r="J1223" i="2" s="1"/>
  <c r="H1159" i="2"/>
  <c r="J1159" i="2" s="1"/>
  <c r="H1111" i="2"/>
  <c r="J1111" i="2" s="1"/>
  <c r="H1095" i="2"/>
  <c r="H1047" i="2"/>
  <c r="G1503" i="2"/>
  <c r="G1500" i="2"/>
  <c r="G1484" i="2"/>
  <c r="G1476" i="2"/>
  <c r="G1502" i="2"/>
  <c r="G1458" i="2"/>
  <c r="G1446" i="2"/>
  <c r="G1438" i="2"/>
  <c r="B1122" i="5"/>
  <c r="B1118" i="5"/>
  <c r="B1114" i="5"/>
  <c r="B1110" i="5"/>
  <c r="B1106" i="5"/>
  <c r="B1102" i="5"/>
  <c r="B1098" i="5"/>
  <c r="B1094" i="5"/>
  <c r="B1432" i="5"/>
  <c r="B1428" i="5"/>
  <c r="B1424" i="5"/>
  <c r="B1420" i="5"/>
  <c r="B1416" i="5"/>
  <c r="B1412" i="5"/>
  <c r="B1408" i="5"/>
  <c r="B1404" i="5"/>
  <c r="B1400" i="5"/>
  <c r="B1396" i="5"/>
  <c r="B1392" i="5"/>
  <c r="B1388" i="5"/>
  <c r="B1384" i="5"/>
  <c r="B1380" i="5"/>
  <c r="B1376" i="5"/>
  <c r="B1372" i="5"/>
  <c r="B1368" i="5"/>
  <c r="B1364" i="5"/>
  <c r="B1360" i="5"/>
  <c r="B1356" i="5"/>
  <c r="B1352" i="5"/>
  <c r="B1348" i="5"/>
  <c r="B1344" i="5"/>
  <c r="B1340" i="5"/>
  <c r="B1336" i="5"/>
  <c r="B1332" i="5"/>
  <c r="B1328" i="5"/>
  <c r="B1324" i="5"/>
  <c r="B1320" i="5"/>
  <c r="B1316" i="5"/>
  <c r="B1312" i="5"/>
  <c r="B1308" i="5"/>
  <c r="B1304" i="5"/>
  <c r="B1300" i="5"/>
  <c r="B1296" i="5"/>
  <c r="B1292" i="5"/>
  <c r="B1288" i="5"/>
  <c r="B1284" i="5"/>
  <c r="B1280" i="5"/>
  <c r="B1276" i="5"/>
  <c r="B1272" i="5"/>
  <c r="B1268" i="5"/>
  <c r="B1264" i="5"/>
  <c r="B1260" i="5"/>
  <c r="B1256" i="5"/>
  <c r="B1252" i="5"/>
  <c r="B1248" i="5"/>
  <c r="B1244" i="5"/>
  <c r="B1240" i="5"/>
  <c r="B1236" i="5"/>
  <c r="B1232" i="5"/>
  <c r="B1228" i="5"/>
  <c r="B1224" i="5"/>
  <c r="B1220" i="5"/>
  <c r="B1216" i="5"/>
  <c r="B1212" i="5"/>
  <c r="B1208" i="5"/>
  <c r="B1204" i="5"/>
  <c r="B1200" i="5"/>
  <c r="B1196" i="5"/>
  <c r="B1192" i="5"/>
  <c r="B1188" i="5"/>
  <c r="B1184" i="5"/>
  <c r="B1180" i="5"/>
  <c r="B1176" i="5"/>
  <c r="B1172" i="5"/>
  <c r="B1168" i="5"/>
  <c r="B1164" i="5"/>
  <c r="B1160" i="5"/>
  <c r="B1156" i="5"/>
  <c r="B1152" i="5"/>
  <c r="B1148" i="5"/>
  <c r="B1144" i="5"/>
  <c r="B1140" i="5"/>
  <c r="B1136" i="5"/>
  <c r="B1132" i="5"/>
  <c r="B1128" i="5"/>
  <c r="B1124" i="5"/>
  <c r="B1120" i="5"/>
  <c r="B1116" i="5"/>
  <c r="B1112" i="5"/>
  <c r="B1108" i="5"/>
  <c r="B1104" i="5"/>
  <c r="B1100" i="5"/>
  <c r="C1107" i="3"/>
  <c r="G1436" i="2"/>
  <c r="G1444" i="2"/>
  <c r="G1497" i="2"/>
  <c r="G1465" i="2"/>
  <c r="G1433" i="2"/>
  <c r="G1409" i="2"/>
  <c r="G1377" i="2"/>
  <c r="G1369" i="2"/>
  <c r="G1337" i="2"/>
  <c r="G1329" i="2"/>
  <c r="G1321" i="2"/>
  <c r="G1313" i="2"/>
  <c r="G1305" i="2"/>
  <c r="G1297" i="2"/>
  <c r="G1281" i="2"/>
  <c r="G1249" i="2"/>
  <c r="G1241" i="2"/>
  <c r="G1217" i="2"/>
  <c r="G1193" i="2"/>
  <c r="G1185" i="2"/>
  <c r="G1169" i="2"/>
  <c r="G1153" i="2"/>
  <c r="G1121" i="2"/>
  <c r="G1113" i="2"/>
  <c r="G1105" i="2"/>
  <c r="G1097" i="2"/>
  <c r="G1496" i="2"/>
  <c r="G1480" i="2"/>
  <c r="G1464" i="2"/>
  <c r="G1424" i="2"/>
  <c r="G1416" i="2"/>
  <c r="G1400" i="2"/>
  <c r="G1392" i="2"/>
  <c r="G1360" i="2"/>
  <c r="G1352" i="2"/>
  <c r="G1336" i="2"/>
  <c r="G1320" i="2"/>
  <c r="G1304" i="2"/>
  <c r="G1288" i="2"/>
  <c r="G1280" i="2"/>
  <c r="G1272" i="2"/>
  <c r="G1240" i="2"/>
  <c r="G1200" i="2"/>
  <c r="G1176" i="2"/>
  <c r="G1160" i="2"/>
  <c r="G1128" i="2"/>
  <c r="G1448" i="2"/>
  <c r="G1495" i="2"/>
  <c r="G1487" i="2"/>
  <c r="G1479" i="2"/>
  <c r="G1471" i="2"/>
  <c r="G1455" i="2"/>
  <c r="G1439" i="2"/>
  <c r="G1423" i="2"/>
  <c r="G1407" i="2"/>
  <c r="G1383" i="2"/>
  <c r="G1375" i="2"/>
  <c r="G1351" i="2"/>
  <c r="G1327" i="2"/>
  <c r="G1295" i="2"/>
  <c r="G1279" i="2"/>
  <c r="G1255" i="2"/>
  <c r="G1231" i="2"/>
  <c r="G1223" i="2"/>
  <c r="G1215" i="2"/>
  <c r="G1199" i="2"/>
  <c r="G1183" i="2"/>
  <c r="G1167" i="2"/>
  <c r="G1159" i="2"/>
  <c r="G1151" i="2"/>
  <c r="G1127" i="2"/>
  <c r="G1437" i="2"/>
  <c r="G1429" i="2"/>
  <c r="G1421" i="2"/>
  <c r="G1405" i="2"/>
  <c r="G1397" i="2"/>
  <c r="G1373" i="2"/>
  <c r="G1365" i="2"/>
  <c r="G1325" i="2"/>
  <c r="G1301" i="2"/>
  <c r="G1293" i="2"/>
  <c r="G1285" i="2"/>
  <c r="G1261" i="2"/>
  <c r="G1253" i="2"/>
  <c r="G1237" i="2"/>
  <c r="G1229" i="2"/>
  <c r="G1213" i="2"/>
  <c r="G1197" i="2"/>
  <c r="G1181" i="2"/>
  <c r="G1173" i="2"/>
  <c r="G1133" i="2"/>
  <c r="G1109" i="2"/>
  <c r="G1101" i="2"/>
  <c r="G1470" i="2"/>
  <c r="G1388" i="2"/>
  <c r="G1380" i="2"/>
  <c r="G1348" i="2"/>
  <c r="G1340" i="2"/>
  <c r="G1316" i="2"/>
  <c r="G1292" i="2"/>
  <c r="G1284" i="2"/>
  <c r="G1276" i="2"/>
  <c r="G1260" i="2"/>
  <c r="G1236" i="2"/>
  <c r="G1228" i="2"/>
  <c r="G1220" i="2"/>
  <c r="G1204" i="2"/>
  <c r="G1188" i="2"/>
  <c r="G1180" i="2"/>
  <c r="G1164" i="2"/>
  <c r="G1148" i="2"/>
  <c r="G1132" i="2"/>
  <c r="G1499" i="2"/>
  <c r="G1491" i="2"/>
  <c r="G1483" i="2"/>
  <c r="G1459" i="2"/>
  <c r="G1451" i="2"/>
  <c r="G1435" i="2"/>
  <c r="G1419" i="2"/>
  <c r="G1411" i="2"/>
  <c r="G1363" i="2"/>
  <c r="G1347" i="2"/>
  <c r="G1307" i="2"/>
  <c r="G1299" i="2"/>
  <c r="G1291" i="2"/>
  <c r="G1275" i="2"/>
  <c r="G1243" i="2"/>
  <c r="G1219" i="2"/>
  <c r="G1211" i="2"/>
  <c r="G1195" i="2"/>
  <c r="G1163" i="2"/>
  <c r="G1139" i="2"/>
  <c r="G1131" i="2"/>
  <c r="G1115" i="2"/>
  <c r="G1107" i="2"/>
  <c r="G1099" i="2"/>
  <c r="G1498" i="2"/>
  <c r="G1494" i="2"/>
  <c r="G1486" i="2"/>
  <c r="G1474" i="2"/>
  <c r="G1468" i="2"/>
  <c r="G1460" i="2"/>
  <c r="H4" i="2"/>
  <c r="J4" i="2" s="1"/>
  <c r="G1239" i="2" l="1"/>
  <c r="G1265" i="2"/>
  <c r="W1490" i="2"/>
  <c r="G1404" i="2"/>
  <c r="AM1450" i="2"/>
  <c r="G1308" i="2"/>
  <c r="W1473" i="2"/>
  <c r="G1450" i="2"/>
  <c r="G1431" i="2"/>
  <c r="W1331" i="2"/>
  <c r="G1323" i="2"/>
  <c r="K1323" i="2" s="1"/>
  <c r="O1323" i="2" s="1"/>
  <c r="G1157" i="2"/>
  <c r="G1408" i="2"/>
  <c r="G1269" i="2"/>
  <c r="G1152" i="2"/>
  <c r="G1420" i="2"/>
  <c r="W1388" i="2"/>
  <c r="W1339" i="2"/>
  <c r="BS1441" i="2"/>
  <c r="BW1441" i="2" s="1"/>
  <c r="CA1441" i="2" s="1"/>
  <c r="W1224" i="2"/>
  <c r="W1157" i="2"/>
  <c r="G1244" i="2"/>
  <c r="G1300" i="2"/>
  <c r="G1412" i="2"/>
  <c r="G1175" i="2"/>
  <c r="G1393" i="2"/>
  <c r="W1387" i="2"/>
  <c r="AM1224" i="2"/>
  <c r="AM1175" i="2"/>
  <c r="BS1155" i="2"/>
  <c r="BS1244" i="2"/>
  <c r="BS1331" i="2"/>
  <c r="G1442" i="2"/>
  <c r="G1331" i="2"/>
  <c r="G1311" i="2"/>
  <c r="W1156" i="2"/>
  <c r="BS1308" i="2"/>
  <c r="BC1285" i="2"/>
  <c r="G1235" i="2"/>
  <c r="G1339" i="2"/>
  <c r="G1441" i="2"/>
  <c r="W1300" i="2"/>
  <c r="W1393" i="2"/>
  <c r="AM1431" i="2"/>
  <c r="G1156" i="2"/>
  <c r="AM1323" i="2"/>
  <c r="W1311" i="2"/>
  <c r="W1285" i="2"/>
  <c r="G1467" i="2"/>
  <c r="G1141" i="2"/>
  <c r="G1257" i="2"/>
  <c r="K1257" i="2" s="1"/>
  <c r="O1257" i="2" s="1"/>
  <c r="G1473" i="2"/>
  <c r="W1323" i="2"/>
  <c r="AM1467" i="2"/>
  <c r="G1155" i="2"/>
  <c r="G1387" i="2"/>
  <c r="G1149" i="2"/>
  <c r="G1224" i="2"/>
  <c r="G1344" i="2"/>
  <c r="K1344" i="2" s="1"/>
  <c r="O1344" i="2" s="1"/>
  <c r="BC1257" i="2"/>
  <c r="BS1467" i="2"/>
  <c r="BC1149" i="2"/>
  <c r="BC1300" i="2"/>
  <c r="AM1300" i="2"/>
  <c r="AM1473" i="2"/>
  <c r="W1450" i="2"/>
  <c r="W1431" i="2"/>
  <c r="AA1431" i="2" s="1"/>
  <c r="AE1431" i="2" s="1"/>
  <c r="AM1285" i="2"/>
  <c r="W1423" i="2"/>
  <c r="AM1141" i="2"/>
  <c r="W1467" i="2"/>
  <c r="W1175" i="2"/>
  <c r="AM1235" i="2"/>
  <c r="AM1404" i="2"/>
  <c r="BC1441" i="2"/>
  <c r="BG1441" i="2" s="1"/>
  <c r="BK1441" i="2" s="1"/>
  <c r="W1141" i="2"/>
  <c r="AM1442" i="2"/>
  <c r="AM1257" i="2"/>
  <c r="W1235" i="2"/>
  <c r="W1404" i="2"/>
  <c r="BS1156" i="2"/>
  <c r="AM1149" i="2"/>
  <c r="AM1441" i="2"/>
  <c r="AM1155" i="2"/>
  <c r="W1442" i="2"/>
  <c r="W1257" i="2"/>
  <c r="AM1244" i="2"/>
  <c r="AM1308" i="2"/>
  <c r="AM1436" i="2"/>
  <c r="AM1484" i="2"/>
  <c r="BS1387" i="2"/>
  <c r="BW1387" i="2" s="1"/>
  <c r="CA1387" i="2" s="1"/>
  <c r="BC1156" i="2"/>
  <c r="BC1157" i="2"/>
  <c r="W1149" i="2"/>
  <c r="W1155" i="2"/>
  <c r="AM1412" i="2"/>
  <c r="AM1344" i="2"/>
  <c r="W1244" i="2"/>
  <c r="W1308" i="2"/>
  <c r="AA1308" i="2" s="1"/>
  <c r="AE1308" i="2" s="1"/>
  <c r="W1436" i="2"/>
  <c r="BS1235" i="2"/>
  <c r="BS1224" i="2"/>
  <c r="AM1387" i="2"/>
  <c r="AM1311" i="2"/>
  <c r="AM1393" i="2"/>
  <c r="AM1339" i="2"/>
  <c r="W1412" i="2"/>
  <c r="W1344" i="2"/>
  <c r="AM1157" i="2"/>
  <c r="AM1331" i="2"/>
  <c r="BC1141" i="2"/>
  <c r="BS1450" i="2"/>
  <c r="BV1076" i="2"/>
  <c r="BW1076" i="2" s="1"/>
  <c r="BV1044" i="2"/>
  <c r="BW1044" i="2" s="1"/>
  <c r="BV1028" i="2"/>
  <c r="BW1028" i="2" s="1"/>
  <c r="BV1010" i="2"/>
  <c r="BW1010" i="2" s="1"/>
  <c r="BV996" i="2"/>
  <c r="BW996" i="2" s="1"/>
  <c r="BV980" i="2"/>
  <c r="BW980" i="2" s="1"/>
  <c r="BV964" i="2"/>
  <c r="BW964" i="2" s="1"/>
  <c r="BV948" i="2"/>
  <c r="BW948" i="2" s="1"/>
  <c r="BV932" i="2"/>
  <c r="BW932" i="2" s="1"/>
  <c r="BV900" i="2"/>
  <c r="BW900" i="2" s="1"/>
  <c r="BV884" i="2"/>
  <c r="BW884" i="2" s="1"/>
  <c r="CA884" i="2" s="1"/>
  <c r="BV868" i="2"/>
  <c r="BW868" i="2" s="1"/>
  <c r="BV836" i="2"/>
  <c r="BW836" i="2" s="1"/>
  <c r="BV820" i="2"/>
  <c r="BW820" i="2" s="1"/>
  <c r="BV804" i="2"/>
  <c r="BW804" i="2" s="1"/>
  <c r="BV788" i="2"/>
  <c r="BW788" i="2" s="1"/>
  <c r="BV772" i="2"/>
  <c r="BW772" i="2" s="1"/>
  <c r="BV756" i="2"/>
  <c r="BW756" i="2" s="1"/>
  <c r="BV740" i="2"/>
  <c r="BW740" i="2" s="1"/>
  <c r="CA740" i="2" s="1"/>
  <c r="BV724" i="2"/>
  <c r="BW724" i="2" s="1"/>
  <c r="BV708" i="2"/>
  <c r="BW708" i="2" s="1"/>
  <c r="BV692" i="2"/>
  <c r="BW692" i="2" s="1"/>
  <c r="BV676" i="2"/>
  <c r="BW676" i="2" s="1"/>
  <c r="CA676" i="2" s="1"/>
  <c r="BV660" i="2"/>
  <c r="BW660" i="2" s="1"/>
  <c r="BV644" i="2"/>
  <c r="BW644" i="2" s="1"/>
  <c r="BV626" i="2"/>
  <c r="BW626" i="2" s="1"/>
  <c r="BV610" i="2"/>
  <c r="BW610" i="2" s="1"/>
  <c r="BV594" i="2"/>
  <c r="BW594" i="2" s="1"/>
  <c r="BV578" i="2"/>
  <c r="BW578" i="2" s="1"/>
  <c r="BV562" i="2"/>
  <c r="BW562" i="2" s="1"/>
  <c r="BV546" i="2"/>
  <c r="BW546" i="2" s="1"/>
  <c r="BV530" i="2"/>
  <c r="BW530" i="2" s="1"/>
  <c r="BV514" i="2"/>
  <c r="BW514" i="2" s="1"/>
  <c r="BV498" i="2"/>
  <c r="BW498" i="2" s="1"/>
  <c r="BV482" i="2"/>
  <c r="BW482" i="2" s="1"/>
  <c r="BV466" i="2"/>
  <c r="BW466" i="2" s="1"/>
  <c r="BV450" i="2"/>
  <c r="BW450" i="2" s="1"/>
  <c r="BV434" i="2"/>
  <c r="BW434" i="2" s="1"/>
  <c r="BV418" i="2"/>
  <c r="BW418" i="2" s="1"/>
  <c r="BV402" i="2"/>
  <c r="BW402" i="2" s="1"/>
  <c r="BV386" i="2"/>
  <c r="BW386" i="2" s="1"/>
  <c r="BV370" i="2"/>
  <c r="BW370" i="2" s="1"/>
  <c r="BV354" i="2"/>
  <c r="BW354" i="2" s="1"/>
  <c r="BV939" i="2"/>
  <c r="BW939" i="2" s="1"/>
  <c r="BV1095" i="2"/>
  <c r="BW1095" i="2" s="1"/>
  <c r="BV1079" i="2"/>
  <c r="BW1079" i="2" s="1"/>
  <c r="BV1063" i="2"/>
  <c r="BW1063" i="2" s="1"/>
  <c r="BV1047" i="2"/>
  <c r="BW1047" i="2" s="1"/>
  <c r="BV1031" i="2"/>
  <c r="BW1031" i="2" s="1"/>
  <c r="BV1015" i="2"/>
  <c r="BW1015" i="2" s="1"/>
  <c r="BV999" i="2"/>
  <c r="BW999" i="2" s="1"/>
  <c r="CA999" i="2" s="1"/>
  <c r="BV983" i="2"/>
  <c r="BW983" i="2" s="1"/>
  <c r="BV967" i="2"/>
  <c r="BW967" i="2" s="1"/>
  <c r="BV951" i="2"/>
  <c r="BW951" i="2" s="1"/>
  <c r="BV933" i="2"/>
  <c r="BW933" i="2" s="1"/>
  <c r="CA933" i="2" s="1"/>
  <c r="BV917" i="2"/>
  <c r="BW917" i="2" s="1"/>
  <c r="BV553" i="2"/>
  <c r="BW553" i="2" s="1"/>
  <c r="BV330" i="2"/>
  <c r="BW330" i="2" s="1"/>
  <c r="BV314" i="2"/>
  <c r="BW314" i="2" s="1"/>
  <c r="BV298" i="2"/>
  <c r="BW298" i="2" s="1"/>
  <c r="BV282" i="2"/>
  <c r="BW282" i="2" s="1"/>
  <c r="BV266" i="2"/>
  <c r="BW266" i="2" s="1"/>
  <c r="BV250" i="2"/>
  <c r="BW250" i="2" s="1"/>
  <c r="CA250" i="2" s="1"/>
  <c r="BV234" i="2"/>
  <c r="BW234" i="2" s="1"/>
  <c r="BV218" i="2"/>
  <c r="BW218" i="2" s="1"/>
  <c r="BV202" i="2"/>
  <c r="BW202" i="2" s="1"/>
  <c r="BV186" i="2"/>
  <c r="BW186" i="2" s="1"/>
  <c r="BV170" i="2"/>
  <c r="BW170" i="2" s="1"/>
  <c r="BV154" i="2"/>
  <c r="BW154" i="2" s="1"/>
  <c r="BV138" i="2"/>
  <c r="BW138" i="2" s="1"/>
  <c r="BV122" i="2"/>
  <c r="BW122" i="2" s="1"/>
  <c r="BV106" i="2"/>
  <c r="BW106" i="2" s="1"/>
  <c r="BV90" i="2"/>
  <c r="BW90" i="2" s="1"/>
  <c r="BV74" i="2"/>
  <c r="BW74" i="2" s="1"/>
  <c r="BV58" i="2"/>
  <c r="BW58" i="2" s="1"/>
  <c r="BV42" i="2"/>
  <c r="BW42" i="2" s="1"/>
  <c r="BV26" i="2"/>
  <c r="BW26" i="2" s="1"/>
  <c r="BV10" i="2"/>
  <c r="BW10" i="2" s="1"/>
  <c r="BV893" i="2"/>
  <c r="BW893" i="2" s="1"/>
  <c r="BV877" i="2"/>
  <c r="BW877" i="2" s="1"/>
  <c r="BV861" i="2"/>
  <c r="BW861" i="2" s="1"/>
  <c r="BV845" i="2"/>
  <c r="BW845" i="2" s="1"/>
  <c r="BV829" i="2"/>
  <c r="BW829" i="2" s="1"/>
  <c r="CA829" i="2" s="1"/>
  <c r="BV813" i="2"/>
  <c r="BW813" i="2" s="1"/>
  <c r="BV797" i="2"/>
  <c r="BW797" i="2" s="1"/>
  <c r="BV781" i="2"/>
  <c r="BW781" i="2" s="1"/>
  <c r="BV765" i="2"/>
  <c r="BW765" i="2" s="1"/>
  <c r="CA765" i="2" s="1"/>
  <c r="BV749" i="2"/>
  <c r="BW749" i="2" s="1"/>
  <c r="BV733" i="2"/>
  <c r="BW733" i="2" s="1"/>
  <c r="BV717" i="2"/>
  <c r="BW717" i="2" s="1"/>
  <c r="BV701" i="2"/>
  <c r="BW701" i="2" s="1"/>
  <c r="BV685" i="2"/>
  <c r="BW685" i="2" s="1"/>
  <c r="BV669" i="2"/>
  <c r="BW669" i="2" s="1"/>
  <c r="BV653" i="2"/>
  <c r="BW653" i="2" s="1"/>
  <c r="BV637" i="2"/>
  <c r="BW637" i="2" s="1"/>
  <c r="CA637" i="2" s="1"/>
  <c r="BV621" i="2"/>
  <c r="BW621" i="2" s="1"/>
  <c r="BV605" i="2"/>
  <c r="BW605" i="2" s="1"/>
  <c r="BV589" i="2"/>
  <c r="BW589" i="2" s="1"/>
  <c r="BV573" i="2"/>
  <c r="BW573" i="2" s="1"/>
  <c r="BV557" i="2"/>
  <c r="BW557" i="2" s="1"/>
  <c r="BV539" i="2"/>
  <c r="BW539" i="2" s="1"/>
  <c r="BV523" i="2"/>
  <c r="BW523" i="2" s="1"/>
  <c r="BV507" i="2"/>
  <c r="BW507" i="2" s="1"/>
  <c r="BV491" i="2"/>
  <c r="BW491" i="2" s="1"/>
  <c r="BV475" i="2"/>
  <c r="BW475" i="2" s="1"/>
  <c r="BV459" i="2"/>
  <c r="BW459" i="2" s="1"/>
  <c r="BV443" i="2"/>
  <c r="BW443" i="2" s="1"/>
  <c r="BV427" i="2"/>
  <c r="BW427" i="2" s="1"/>
  <c r="BV411" i="2"/>
  <c r="BW411" i="2" s="1"/>
  <c r="BV395" i="2"/>
  <c r="BW395" i="2" s="1"/>
  <c r="BV379" i="2"/>
  <c r="BW379" i="2" s="1"/>
  <c r="BV363" i="2"/>
  <c r="BW363" i="2" s="1"/>
  <c r="BV347" i="2"/>
  <c r="BW347" i="2" s="1"/>
  <c r="BV331" i="2"/>
  <c r="BW331" i="2" s="1"/>
  <c r="BV315" i="2"/>
  <c r="BW315" i="2" s="1"/>
  <c r="CA315" i="2" s="1"/>
  <c r="BV299" i="2"/>
  <c r="BW299" i="2" s="1"/>
  <c r="BV283" i="2"/>
  <c r="BW283" i="2" s="1"/>
  <c r="BV267" i="2"/>
  <c r="BW267" i="2" s="1"/>
  <c r="BV251" i="2"/>
  <c r="BW251" i="2" s="1"/>
  <c r="CA251" i="2" s="1"/>
  <c r="BV235" i="2"/>
  <c r="BW235" i="2" s="1"/>
  <c r="BV219" i="2"/>
  <c r="BW219" i="2" s="1"/>
  <c r="BV203" i="2"/>
  <c r="BW203" i="2" s="1"/>
  <c r="BV187" i="2"/>
  <c r="BW187" i="2" s="1"/>
  <c r="BV171" i="2"/>
  <c r="BW171" i="2" s="1"/>
  <c r="BV155" i="2"/>
  <c r="BW155" i="2" s="1"/>
  <c r="BV139" i="2"/>
  <c r="BW139" i="2" s="1"/>
  <c r="BV123" i="2"/>
  <c r="BW123" i="2" s="1"/>
  <c r="CA123" i="2" s="1"/>
  <c r="BV107" i="2"/>
  <c r="BW107" i="2" s="1"/>
  <c r="BV91" i="2"/>
  <c r="BW91" i="2" s="1"/>
  <c r="BV75" i="2"/>
  <c r="BW75" i="2" s="1"/>
  <c r="BV59" i="2"/>
  <c r="BW59" i="2" s="1"/>
  <c r="BV43" i="2"/>
  <c r="BW43" i="2" s="1"/>
  <c r="BV27" i="2"/>
  <c r="BW27" i="2" s="1"/>
  <c r="BV11" i="2"/>
  <c r="BW11" i="2" s="1"/>
  <c r="BV642" i="2"/>
  <c r="BW642" i="2" s="1"/>
  <c r="CA642" i="2" s="1"/>
  <c r="BV1090" i="2"/>
  <c r="BW1090" i="2" s="1"/>
  <c r="BV1074" i="2"/>
  <c r="BW1074" i="2" s="1"/>
  <c r="BV1058" i="2"/>
  <c r="BW1058" i="2" s="1"/>
  <c r="BV1042" i="2"/>
  <c r="BW1042" i="2" s="1"/>
  <c r="BV1026" i="2"/>
  <c r="BW1026" i="2" s="1"/>
  <c r="BV1008" i="2"/>
  <c r="BW1008" i="2" s="1"/>
  <c r="BV994" i="2"/>
  <c r="BW994" i="2" s="1"/>
  <c r="BV978" i="2"/>
  <c r="BW978" i="2" s="1"/>
  <c r="BV962" i="2"/>
  <c r="BW962" i="2" s="1"/>
  <c r="BV946" i="2"/>
  <c r="BW946" i="2" s="1"/>
  <c r="BV930" i="2"/>
  <c r="BW930" i="2" s="1"/>
  <c r="BV914" i="2"/>
  <c r="BW914" i="2" s="1"/>
  <c r="CA914" i="2" s="1"/>
  <c r="BV882" i="2"/>
  <c r="BW882" i="2" s="1"/>
  <c r="BV866" i="2"/>
  <c r="BW866" i="2" s="1"/>
  <c r="BV850" i="2"/>
  <c r="BW850" i="2" s="1"/>
  <c r="BV818" i="2"/>
  <c r="BW818" i="2" s="1"/>
  <c r="BV802" i="2"/>
  <c r="BW802" i="2" s="1"/>
  <c r="BV786" i="2"/>
  <c r="BW786" i="2" s="1"/>
  <c r="BV770" i="2"/>
  <c r="BW770" i="2" s="1"/>
  <c r="BV754" i="2"/>
  <c r="BW754" i="2" s="1"/>
  <c r="BV738" i="2"/>
  <c r="BW738" i="2" s="1"/>
  <c r="BV722" i="2"/>
  <c r="BW722" i="2" s="1"/>
  <c r="BV706" i="2"/>
  <c r="BW706" i="2" s="1"/>
  <c r="BV690" i="2"/>
  <c r="BW690" i="2" s="1"/>
  <c r="CA690" i="2" s="1"/>
  <c r="BV674" i="2"/>
  <c r="BW674" i="2" s="1"/>
  <c r="BV658" i="2"/>
  <c r="BW658" i="2" s="1"/>
  <c r="BV640" i="2"/>
  <c r="BW640" i="2" s="1"/>
  <c r="BV624" i="2"/>
  <c r="BW624" i="2" s="1"/>
  <c r="BV608" i="2"/>
  <c r="BW608" i="2" s="1"/>
  <c r="BV592" i="2"/>
  <c r="BW592" i="2" s="1"/>
  <c r="BV576" i="2"/>
  <c r="BW576" i="2" s="1"/>
  <c r="BV560" i="2"/>
  <c r="BW560" i="2" s="1"/>
  <c r="CA560" i="2" s="1"/>
  <c r="BV544" i="2"/>
  <c r="BW544" i="2" s="1"/>
  <c r="BV528" i="2"/>
  <c r="BW528" i="2" s="1"/>
  <c r="BV512" i="2"/>
  <c r="BW512" i="2" s="1"/>
  <c r="BV496" i="2"/>
  <c r="BW496" i="2" s="1"/>
  <c r="BV480" i="2"/>
  <c r="BW480" i="2" s="1"/>
  <c r="BV464" i="2"/>
  <c r="BW464" i="2" s="1"/>
  <c r="BV448" i="2"/>
  <c r="BW448" i="2" s="1"/>
  <c r="BV432" i="2"/>
  <c r="BW432" i="2" s="1"/>
  <c r="BV416" i="2"/>
  <c r="BW416" i="2" s="1"/>
  <c r="BV400" i="2"/>
  <c r="BW400" i="2" s="1"/>
  <c r="BV384" i="2"/>
  <c r="BW384" i="2" s="1"/>
  <c r="BV368" i="2"/>
  <c r="BW368" i="2" s="1"/>
  <c r="CA368" i="2" s="1"/>
  <c r="BV352" i="2"/>
  <c r="BW352" i="2" s="1"/>
  <c r="BV1093" i="2"/>
  <c r="BW1093" i="2" s="1"/>
  <c r="BV1077" i="2"/>
  <c r="BW1077" i="2" s="1"/>
  <c r="BV1061" i="2"/>
  <c r="BW1061" i="2" s="1"/>
  <c r="BV1045" i="2"/>
  <c r="BW1045" i="2" s="1"/>
  <c r="BV1029" i="2"/>
  <c r="BW1029" i="2" s="1"/>
  <c r="BV1013" i="2"/>
  <c r="BW1013" i="2" s="1"/>
  <c r="BV997" i="2"/>
  <c r="BW997" i="2" s="1"/>
  <c r="BV981" i="2"/>
  <c r="BW981" i="2" s="1"/>
  <c r="BV965" i="2"/>
  <c r="BW965" i="2" s="1"/>
  <c r="BV949" i="2"/>
  <c r="BW949" i="2" s="1"/>
  <c r="BV931" i="2"/>
  <c r="BW931" i="2" s="1"/>
  <c r="CA931" i="2" s="1"/>
  <c r="BV915" i="2"/>
  <c r="BW915" i="2" s="1"/>
  <c r="BV344" i="2"/>
  <c r="BW344" i="2" s="1"/>
  <c r="BV328" i="2"/>
  <c r="BW328" i="2" s="1"/>
  <c r="BV312" i="2"/>
  <c r="BW312" i="2" s="1"/>
  <c r="BV296" i="2"/>
  <c r="BW296" i="2" s="1"/>
  <c r="BV280" i="2"/>
  <c r="BW280" i="2" s="1"/>
  <c r="BV264" i="2"/>
  <c r="BW264" i="2" s="1"/>
  <c r="BV248" i="2"/>
  <c r="BW248" i="2" s="1"/>
  <c r="BV232" i="2"/>
  <c r="BW232" i="2" s="1"/>
  <c r="BV216" i="2"/>
  <c r="BW216" i="2" s="1"/>
  <c r="BV200" i="2"/>
  <c r="BW200" i="2" s="1"/>
  <c r="BV184" i="2"/>
  <c r="BW184" i="2" s="1"/>
  <c r="BV168" i="2"/>
  <c r="BW168" i="2" s="1"/>
  <c r="BV152" i="2"/>
  <c r="BW152" i="2" s="1"/>
  <c r="BV136" i="2"/>
  <c r="BW136" i="2" s="1"/>
  <c r="BV120" i="2"/>
  <c r="BW120" i="2" s="1"/>
  <c r="BV104" i="2"/>
  <c r="BW104" i="2" s="1"/>
  <c r="BV88" i="2"/>
  <c r="BW88" i="2" s="1"/>
  <c r="BV72" i="2"/>
  <c r="BW72" i="2" s="1"/>
  <c r="BV56" i="2"/>
  <c r="BW56" i="2" s="1"/>
  <c r="CA56" i="2" s="1"/>
  <c r="BV40" i="2"/>
  <c r="BW40" i="2" s="1"/>
  <c r="BV24" i="2"/>
  <c r="BW24" i="2" s="1"/>
  <c r="BV8" i="2"/>
  <c r="BW8" i="2" s="1"/>
  <c r="BV891" i="2"/>
  <c r="BW891" i="2" s="1"/>
  <c r="BV875" i="2"/>
  <c r="BW875" i="2" s="1"/>
  <c r="BV859" i="2"/>
  <c r="BW859" i="2" s="1"/>
  <c r="BV843" i="2"/>
  <c r="BW843" i="2" s="1"/>
  <c r="BV827" i="2"/>
  <c r="BW827" i="2" s="1"/>
  <c r="BV811" i="2"/>
  <c r="BW811" i="2" s="1"/>
  <c r="BV795" i="2"/>
  <c r="BW795" i="2" s="1"/>
  <c r="BV779" i="2"/>
  <c r="BW779" i="2" s="1"/>
  <c r="BV763" i="2"/>
  <c r="BV747" i="2"/>
  <c r="BW747" i="2" s="1"/>
  <c r="BV731" i="2"/>
  <c r="BW731" i="2" s="1"/>
  <c r="BV715" i="2"/>
  <c r="BW715" i="2" s="1"/>
  <c r="BV699" i="2"/>
  <c r="BW699" i="2" s="1"/>
  <c r="BV683" i="2"/>
  <c r="BW683" i="2" s="1"/>
  <c r="BV667" i="2"/>
  <c r="BW667" i="2" s="1"/>
  <c r="BV651" i="2"/>
  <c r="BW651" i="2" s="1"/>
  <c r="BV635" i="2"/>
  <c r="BW635" i="2" s="1"/>
  <c r="BV619" i="2"/>
  <c r="BW619" i="2" s="1"/>
  <c r="BV603" i="2"/>
  <c r="BW603" i="2" s="1"/>
  <c r="BV587" i="2"/>
  <c r="BW587" i="2" s="1"/>
  <c r="BV571" i="2"/>
  <c r="BW571" i="2" s="1"/>
  <c r="BV555" i="2"/>
  <c r="BW555" i="2" s="1"/>
  <c r="BV537" i="2"/>
  <c r="BW537" i="2" s="1"/>
  <c r="BV521" i="2"/>
  <c r="BW521" i="2" s="1"/>
  <c r="BV505" i="2"/>
  <c r="BW505" i="2" s="1"/>
  <c r="BV489" i="2"/>
  <c r="BW489" i="2" s="1"/>
  <c r="BV473" i="2"/>
  <c r="BW473" i="2" s="1"/>
  <c r="BV457" i="2"/>
  <c r="BW457" i="2" s="1"/>
  <c r="BV441" i="2"/>
  <c r="BW441" i="2" s="1"/>
  <c r="CA441" i="2" s="1"/>
  <c r="BV425" i="2"/>
  <c r="BW425" i="2" s="1"/>
  <c r="BV409" i="2"/>
  <c r="BW409" i="2" s="1"/>
  <c r="BV393" i="2"/>
  <c r="BW393" i="2" s="1"/>
  <c r="BV377" i="2"/>
  <c r="BW377" i="2" s="1"/>
  <c r="BV361" i="2"/>
  <c r="BW361" i="2" s="1"/>
  <c r="BV345" i="2"/>
  <c r="BW345" i="2" s="1"/>
  <c r="BV329" i="2"/>
  <c r="BW329" i="2" s="1"/>
  <c r="BV313" i="2"/>
  <c r="BW313" i="2" s="1"/>
  <c r="BV297" i="2"/>
  <c r="BW297" i="2" s="1"/>
  <c r="BV281" i="2"/>
  <c r="BW281" i="2" s="1"/>
  <c r="BV265" i="2"/>
  <c r="BW265" i="2" s="1"/>
  <c r="BV249" i="2"/>
  <c r="BW249" i="2" s="1"/>
  <c r="CA249" i="2" s="1"/>
  <c r="BV233" i="2"/>
  <c r="BW233" i="2" s="1"/>
  <c r="BV217" i="2"/>
  <c r="BW217" i="2" s="1"/>
  <c r="BV201" i="2"/>
  <c r="BW201" i="2" s="1"/>
  <c r="BV185" i="2"/>
  <c r="BW185" i="2" s="1"/>
  <c r="BV169" i="2"/>
  <c r="BW169" i="2" s="1"/>
  <c r="BV153" i="2"/>
  <c r="BW153" i="2" s="1"/>
  <c r="BV137" i="2"/>
  <c r="BW137" i="2" s="1"/>
  <c r="BV121" i="2"/>
  <c r="BW121" i="2" s="1"/>
  <c r="BV105" i="2"/>
  <c r="BW105" i="2" s="1"/>
  <c r="BV89" i="2"/>
  <c r="BW89" i="2" s="1"/>
  <c r="BV73" i="2"/>
  <c r="BW73" i="2" s="1"/>
  <c r="BV57" i="2"/>
  <c r="BW57" i="2" s="1"/>
  <c r="BV41" i="2"/>
  <c r="BW41" i="2" s="1"/>
  <c r="BV25" i="2"/>
  <c r="BW25" i="2" s="1"/>
  <c r="BV9" i="2"/>
  <c r="BW9" i="2" s="1"/>
  <c r="BV1020" i="2"/>
  <c r="BW1020" i="2" s="1"/>
  <c r="BV1088" i="2"/>
  <c r="BW1088" i="2" s="1"/>
  <c r="BV1056" i="2"/>
  <c r="BW1056" i="2" s="1"/>
  <c r="BV1040" i="2"/>
  <c r="BW1040" i="2" s="1"/>
  <c r="BV1024" i="2"/>
  <c r="BW1024" i="2" s="1"/>
  <c r="CA1024" i="2" s="1"/>
  <c r="BV1006" i="2"/>
  <c r="BW1006" i="2" s="1"/>
  <c r="BV992" i="2"/>
  <c r="BW992" i="2" s="1"/>
  <c r="BV976" i="2"/>
  <c r="BW976" i="2" s="1"/>
  <c r="BV960" i="2"/>
  <c r="BW960" i="2" s="1"/>
  <c r="BV944" i="2"/>
  <c r="BW944" i="2" s="1"/>
  <c r="BV928" i="2"/>
  <c r="BW928" i="2" s="1"/>
  <c r="BV912" i="2"/>
  <c r="BW912" i="2" s="1"/>
  <c r="BV896" i="2"/>
  <c r="BW896" i="2" s="1"/>
  <c r="BV880" i="2"/>
  <c r="BW880" i="2" s="1"/>
  <c r="BV864" i="2"/>
  <c r="BW864" i="2" s="1"/>
  <c r="BV848" i="2"/>
  <c r="BW848" i="2" s="1"/>
  <c r="BV832" i="2"/>
  <c r="BW832" i="2" s="1"/>
  <c r="CA832" i="2" s="1"/>
  <c r="BV816" i="2"/>
  <c r="BW816" i="2" s="1"/>
  <c r="BV800" i="2"/>
  <c r="BW800" i="2" s="1"/>
  <c r="BV784" i="2"/>
  <c r="BW784" i="2" s="1"/>
  <c r="BV768" i="2"/>
  <c r="BW768" i="2" s="1"/>
  <c r="BV752" i="2"/>
  <c r="BW752" i="2" s="1"/>
  <c r="BV736" i="2"/>
  <c r="BW736" i="2" s="1"/>
  <c r="BV720" i="2"/>
  <c r="BW720" i="2" s="1"/>
  <c r="BV704" i="2"/>
  <c r="BW704" i="2" s="1"/>
  <c r="BV688" i="2"/>
  <c r="BW688" i="2" s="1"/>
  <c r="BV672" i="2"/>
  <c r="BW672" i="2" s="1"/>
  <c r="BV656" i="2"/>
  <c r="BW656" i="2" s="1"/>
  <c r="BV638" i="2"/>
  <c r="BW638" i="2" s="1"/>
  <c r="BV622" i="2"/>
  <c r="BW622" i="2" s="1"/>
  <c r="BV606" i="2"/>
  <c r="BW606" i="2" s="1"/>
  <c r="BV590" i="2"/>
  <c r="BW590" i="2" s="1"/>
  <c r="BV574" i="2"/>
  <c r="BW574" i="2" s="1"/>
  <c r="BV558" i="2"/>
  <c r="BW558" i="2" s="1"/>
  <c r="BV542" i="2"/>
  <c r="BW542" i="2" s="1"/>
  <c r="BV526" i="2"/>
  <c r="BW526" i="2" s="1"/>
  <c r="BV510" i="2"/>
  <c r="BW510" i="2" s="1"/>
  <c r="CA510" i="2" s="1"/>
  <c r="BV494" i="2"/>
  <c r="BW494" i="2" s="1"/>
  <c r="BV478" i="2"/>
  <c r="BW478" i="2" s="1"/>
  <c r="BV462" i="2"/>
  <c r="BW462" i="2" s="1"/>
  <c r="BV446" i="2"/>
  <c r="BW446" i="2" s="1"/>
  <c r="BV430" i="2"/>
  <c r="BW430" i="2" s="1"/>
  <c r="BV414" i="2"/>
  <c r="BW414" i="2" s="1"/>
  <c r="BV398" i="2"/>
  <c r="BW398" i="2" s="1"/>
  <c r="BV382" i="2"/>
  <c r="BW382" i="2" s="1"/>
  <c r="BV366" i="2"/>
  <c r="BW366" i="2" s="1"/>
  <c r="BV350" i="2"/>
  <c r="BW350" i="2" s="1"/>
  <c r="BV1091" i="2"/>
  <c r="BW1091" i="2" s="1"/>
  <c r="BV1075" i="2"/>
  <c r="BW1075" i="2" s="1"/>
  <c r="CA1075" i="2" s="1"/>
  <c r="BV1059" i="2"/>
  <c r="BW1059" i="2" s="1"/>
  <c r="BV1043" i="2"/>
  <c r="BW1043" i="2" s="1"/>
  <c r="BV1027" i="2"/>
  <c r="BW1027" i="2" s="1"/>
  <c r="BV1011" i="2"/>
  <c r="BW1011" i="2" s="1"/>
  <c r="BV995" i="2"/>
  <c r="BW995" i="2" s="1"/>
  <c r="BV979" i="2"/>
  <c r="BW979" i="2" s="1"/>
  <c r="BV963" i="2"/>
  <c r="BW963" i="2" s="1"/>
  <c r="BV947" i="2"/>
  <c r="BW947" i="2" s="1"/>
  <c r="BV929" i="2"/>
  <c r="BW929" i="2" s="1"/>
  <c r="BV913" i="2"/>
  <c r="BW913" i="2" s="1"/>
  <c r="BV342" i="2"/>
  <c r="BW342" i="2" s="1"/>
  <c r="BV326" i="2"/>
  <c r="BW326" i="2" s="1"/>
  <c r="BV310" i="2"/>
  <c r="BW310" i="2" s="1"/>
  <c r="BV294" i="2"/>
  <c r="BW294" i="2" s="1"/>
  <c r="BV278" i="2"/>
  <c r="BW278" i="2" s="1"/>
  <c r="BV262" i="2"/>
  <c r="BW262" i="2" s="1"/>
  <c r="BV246" i="2"/>
  <c r="BW246" i="2" s="1"/>
  <c r="BV230" i="2"/>
  <c r="BW230" i="2" s="1"/>
  <c r="BV214" i="2"/>
  <c r="BW214" i="2" s="1"/>
  <c r="BV198" i="2"/>
  <c r="BW198" i="2" s="1"/>
  <c r="CA198" i="2" s="1"/>
  <c r="BV182" i="2"/>
  <c r="BW182" i="2" s="1"/>
  <c r="BV166" i="2"/>
  <c r="BW166" i="2" s="1"/>
  <c r="BV150" i="2"/>
  <c r="BW150" i="2" s="1"/>
  <c r="BV134" i="2"/>
  <c r="BW134" i="2" s="1"/>
  <c r="BV118" i="2"/>
  <c r="BW118" i="2" s="1"/>
  <c r="CA118" i="2" s="1"/>
  <c r="BV102" i="2"/>
  <c r="BW102" i="2" s="1"/>
  <c r="BV86" i="2"/>
  <c r="BW86" i="2" s="1"/>
  <c r="BV70" i="2"/>
  <c r="BW70" i="2" s="1"/>
  <c r="CA70" i="2" s="1"/>
  <c r="BV54" i="2"/>
  <c r="BW54" i="2" s="1"/>
  <c r="BV38" i="2"/>
  <c r="BW38" i="2" s="1"/>
  <c r="BV22" i="2"/>
  <c r="BW22" i="2" s="1"/>
  <c r="BV6" i="2"/>
  <c r="BW6" i="2" s="1"/>
  <c r="CA6" i="2" s="1"/>
  <c r="BV889" i="2"/>
  <c r="BW889" i="2" s="1"/>
  <c r="BV873" i="2"/>
  <c r="BW873" i="2" s="1"/>
  <c r="BV857" i="2"/>
  <c r="BW857" i="2" s="1"/>
  <c r="BV841" i="2"/>
  <c r="BW841" i="2" s="1"/>
  <c r="BV825" i="2"/>
  <c r="BW825" i="2" s="1"/>
  <c r="CA825" i="2" s="1"/>
  <c r="BV809" i="2"/>
  <c r="BW809" i="2" s="1"/>
  <c r="BV793" i="2"/>
  <c r="BW793" i="2" s="1"/>
  <c r="BV777" i="2"/>
  <c r="BW777" i="2" s="1"/>
  <c r="BV761" i="2"/>
  <c r="BW761" i="2" s="1"/>
  <c r="CA761" i="2" s="1"/>
  <c r="BV745" i="2"/>
  <c r="BW745" i="2" s="1"/>
  <c r="BV729" i="2"/>
  <c r="BW729" i="2" s="1"/>
  <c r="BV713" i="2"/>
  <c r="BW713" i="2" s="1"/>
  <c r="CA713" i="2" s="1"/>
  <c r="BV697" i="2"/>
  <c r="BW697" i="2" s="1"/>
  <c r="BV681" i="2"/>
  <c r="BW681" i="2" s="1"/>
  <c r="BV665" i="2"/>
  <c r="BW665" i="2" s="1"/>
  <c r="BV649" i="2"/>
  <c r="BW649" i="2" s="1"/>
  <c r="BV633" i="2"/>
  <c r="BW633" i="2" s="1"/>
  <c r="BV617" i="2"/>
  <c r="BW617" i="2" s="1"/>
  <c r="BV601" i="2"/>
  <c r="BW601" i="2" s="1"/>
  <c r="BV585" i="2"/>
  <c r="BW585" i="2" s="1"/>
  <c r="BV569" i="2"/>
  <c r="BW569" i="2" s="1"/>
  <c r="BV551" i="2"/>
  <c r="BW551" i="2" s="1"/>
  <c r="BV535" i="2"/>
  <c r="BW535" i="2" s="1"/>
  <c r="BV519" i="2"/>
  <c r="BW519" i="2" s="1"/>
  <c r="BV503" i="2"/>
  <c r="BW503" i="2" s="1"/>
  <c r="CA503" i="2" s="1"/>
  <c r="BV487" i="2"/>
  <c r="BW487" i="2" s="1"/>
  <c r="BV471" i="2"/>
  <c r="BW471" i="2" s="1"/>
  <c r="BV455" i="2"/>
  <c r="BW455" i="2" s="1"/>
  <c r="BV439" i="2"/>
  <c r="BV423" i="2"/>
  <c r="BW423" i="2" s="1"/>
  <c r="BV407" i="2"/>
  <c r="BW407" i="2" s="1"/>
  <c r="BV391" i="2"/>
  <c r="BW391" i="2" s="1"/>
  <c r="BV375" i="2"/>
  <c r="BW375" i="2" s="1"/>
  <c r="BV359" i="2"/>
  <c r="BW359" i="2" s="1"/>
  <c r="BV343" i="2"/>
  <c r="BW343" i="2" s="1"/>
  <c r="BV327" i="2"/>
  <c r="BW327" i="2" s="1"/>
  <c r="CA327" i="2" s="1"/>
  <c r="BV311" i="2"/>
  <c r="BW311" i="2" s="1"/>
  <c r="BV295" i="2"/>
  <c r="BW295" i="2" s="1"/>
  <c r="BV279" i="2"/>
  <c r="BW279" i="2" s="1"/>
  <c r="BV263" i="2"/>
  <c r="BW263" i="2" s="1"/>
  <c r="BV247" i="2"/>
  <c r="BW247" i="2" s="1"/>
  <c r="CA247" i="2" s="1"/>
  <c r="BV231" i="2"/>
  <c r="BW231" i="2" s="1"/>
  <c r="BV215" i="2"/>
  <c r="BW215" i="2" s="1"/>
  <c r="BV199" i="2"/>
  <c r="BW199" i="2" s="1"/>
  <c r="BV183" i="2"/>
  <c r="BW183" i="2" s="1"/>
  <c r="BV167" i="2"/>
  <c r="BW167" i="2" s="1"/>
  <c r="BV151" i="2"/>
  <c r="BW151" i="2" s="1"/>
  <c r="BV135" i="2"/>
  <c r="BW135" i="2" s="1"/>
  <c r="CA135" i="2" s="1"/>
  <c r="BV119" i="2"/>
  <c r="BW119" i="2" s="1"/>
  <c r="BV103" i="2"/>
  <c r="BW103" i="2" s="1"/>
  <c r="BV87" i="2"/>
  <c r="BW87" i="2" s="1"/>
  <c r="BV71" i="2"/>
  <c r="BW71" i="2" s="1"/>
  <c r="BV55" i="2"/>
  <c r="BW55" i="2" s="1"/>
  <c r="BV39" i="2"/>
  <c r="BW39" i="2" s="1"/>
  <c r="BV23" i="2"/>
  <c r="BW23" i="2" s="1"/>
  <c r="BV7" i="2"/>
  <c r="BW7" i="2" s="1"/>
  <c r="BV1086" i="2"/>
  <c r="BW1086" i="2" s="1"/>
  <c r="BV1070" i="2"/>
  <c r="BW1070" i="2" s="1"/>
  <c r="BV1054" i="2"/>
  <c r="BW1054" i="2" s="1"/>
  <c r="BV1038" i="2"/>
  <c r="BW1038" i="2" s="1"/>
  <c r="BV1022" i="2"/>
  <c r="BW1022" i="2" s="1"/>
  <c r="BV990" i="2"/>
  <c r="BW990" i="2" s="1"/>
  <c r="BV974" i="2"/>
  <c r="BW974" i="2" s="1"/>
  <c r="BV958" i="2"/>
  <c r="BW958" i="2" s="1"/>
  <c r="BV942" i="2"/>
  <c r="BW942" i="2" s="1"/>
  <c r="BV926" i="2"/>
  <c r="BW926" i="2" s="1"/>
  <c r="BV910" i="2"/>
  <c r="BW910" i="2" s="1"/>
  <c r="BV894" i="2"/>
  <c r="BW894" i="2" s="1"/>
  <c r="CA894" i="2" s="1"/>
  <c r="BV878" i="2"/>
  <c r="BW878" i="2" s="1"/>
  <c r="BV862" i="2"/>
  <c r="BW862" i="2" s="1"/>
  <c r="BV846" i="2"/>
  <c r="BW846" i="2" s="1"/>
  <c r="BV830" i="2"/>
  <c r="BW830" i="2" s="1"/>
  <c r="CA830" i="2" s="1"/>
  <c r="BV814" i="2"/>
  <c r="BW814" i="2" s="1"/>
  <c r="CA814" i="2" s="1"/>
  <c r="BV798" i="2"/>
  <c r="BW798" i="2" s="1"/>
  <c r="BV782" i="2"/>
  <c r="BW782" i="2" s="1"/>
  <c r="BV766" i="2"/>
  <c r="BW766" i="2" s="1"/>
  <c r="BV750" i="2"/>
  <c r="BW750" i="2" s="1"/>
  <c r="BV734" i="2"/>
  <c r="BW734" i="2" s="1"/>
  <c r="BV718" i="2"/>
  <c r="BW718" i="2" s="1"/>
  <c r="BV702" i="2"/>
  <c r="BW702" i="2" s="1"/>
  <c r="BV686" i="2"/>
  <c r="BW686" i="2" s="1"/>
  <c r="BV670" i="2"/>
  <c r="BW670" i="2" s="1"/>
  <c r="BV654" i="2"/>
  <c r="BW654" i="2" s="1"/>
  <c r="BV636" i="2"/>
  <c r="BW636" i="2" s="1"/>
  <c r="CA636" i="2" s="1"/>
  <c r="BV620" i="2"/>
  <c r="BW620" i="2" s="1"/>
  <c r="BX620" i="2" s="1"/>
  <c r="BV604" i="2"/>
  <c r="BW604" i="2" s="1"/>
  <c r="BV588" i="2"/>
  <c r="BW588" i="2" s="1"/>
  <c r="BV572" i="2"/>
  <c r="BW572" i="2" s="1"/>
  <c r="BV556" i="2"/>
  <c r="BW556" i="2" s="1"/>
  <c r="CA556" i="2" s="1"/>
  <c r="BV540" i="2"/>
  <c r="BW540" i="2" s="1"/>
  <c r="BV524" i="2"/>
  <c r="BW524" i="2" s="1"/>
  <c r="BV508" i="2"/>
  <c r="BW508" i="2" s="1"/>
  <c r="BV492" i="2"/>
  <c r="BW492" i="2" s="1"/>
  <c r="BV476" i="2"/>
  <c r="BW476" i="2" s="1"/>
  <c r="BV460" i="2"/>
  <c r="BW460" i="2" s="1"/>
  <c r="BV444" i="2"/>
  <c r="BW444" i="2" s="1"/>
  <c r="BV428" i="2"/>
  <c r="BW428" i="2" s="1"/>
  <c r="BV412" i="2"/>
  <c r="BW412" i="2" s="1"/>
  <c r="BV396" i="2"/>
  <c r="BW396" i="2" s="1"/>
  <c r="BV380" i="2"/>
  <c r="BW380" i="2" s="1"/>
  <c r="CA380" i="2" s="1"/>
  <c r="BV364" i="2"/>
  <c r="BW364" i="2" s="1"/>
  <c r="BV348" i="2"/>
  <c r="BW348" i="2" s="1"/>
  <c r="BV1089" i="2"/>
  <c r="BW1089" i="2" s="1"/>
  <c r="BV1073" i="2"/>
  <c r="BW1073" i="2" s="1"/>
  <c r="CA1073" i="2" s="1"/>
  <c r="BV1057" i="2"/>
  <c r="BW1057" i="2" s="1"/>
  <c r="CA1057" i="2" s="1"/>
  <c r="BV1041" i="2"/>
  <c r="BW1041" i="2" s="1"/>
  <c r="BV1025" i="2"/>
  <c r="BW1025" i="2" s="1"/>
  <c r="BV1009" i="2"/>
  <c r="BW1009" i="2" s="1"/>
  <c r="BV993" i="2"/>
  <c r="BW993" i="2" s="1"/>
  <c r="CA993" i="2" s="1"/>
  <c r="BV977" i="2"/>
  <c r="BW977" i="2" s="1"/>
  <c r="BV961" i="2"/>
  <c r="BW961" i="2" s="1"/>
  <c r="BV945" i="2"/>
  <c r="BW945" i="2" s="1"/>
  <c r="BV927" i="2"/>
  <c r="BW927" i="2" s="1"/>
  <c r="BV911" i="2"/>
  <c r="BW911" i="2" s="1"/>
  <c r="BV340" i="2"/>
  <c r="BW340" i="2" s="1"/>
  <c r="BV324" i="2"/>
  <c r="BW324" i="2" s="1"/>
  <c r="BV308" i="2"/>
  <c r="BW308" i="2" s="1"/>
  <c r="CA308" i="2" s="1"/>
  <c r="BV292" i="2"/>
  <c r="BW292" i="2" s="1"/>
  <c r="BV276" i="2"/>
  <c r="BW276" i="2" s="1"/>
  <c r="BV260" i="2"/>
  <c r="BW260" i="2" s="1"/>
  <c r="BV244" i="2"/>
  <c r="BW244" i="2" s="1"/>
  <c r="BV228" i="2"/>
  <c r="BW228" i="2" s="1"/>
  <c r="BV212" i="2"/>
  <c r="BW212" i="2" s="1"/>
  <c r="BV196" i="2"/>
  <c r="BW196" i="2" s="1"/>
  <c r="BV180" i="2"/>
  <c r="BW180" i="2" s="1"/>
  <c r="CA180" i="2" s="1"/>
  <c r="BV164" i="2"/>
  <c r="BW164" i="2" s="1"/>
  <c r="BV148" i="2"/>
  <c r="BW148" i="2" s="1"/>
  <c r="BV132" i="2"/>
  <c r="BW132" i="2" s="1"/>
  <c r="CA132" i="2" s="1"/>
  <c r="BV116" i="2"/>
  <c r="BW116" i="2" s="1"/>
  <c r="BV100" i="2"/>
  <c r="BW100" i="2" s="1"/>
  <c r="BV84" i="2"/>
  <c r="BW84" i="2" s="1"/>
  <c r="BV68" i="2"/>
  <c r="BW68" i="2" s="1"/>
  <c r="CA68" i="2" s="1"/>
  <c r="BV52" i="2"/>
  <c r="BW52" i="2" s="1"/>
  <c r="BV36" i="2"/>
  <c r="BW36" i="2" s="1"/>
  <c r="BV20" i="2"/>
  <c r="BW20" i="2" s="1"/>
  <c r="BV903" i="2"/>
  <c r="BW903" i="2" s="1"/>
  <c r="BV887" i="2"/>
  <c r="BW887" i="2" s="1"/>
  <c r="CA887" i="2" s="1"/>
  <c r="BV871" i="2"/>
  <c r="BW871" i="2" s="1"/>
  <c r="BV855" i="2"/>
  <c r="BW855" i="2" s="1"/>
  <c r="BV839" i="2"/>
  <c r="BW839" i="2" s="1"/>
  <c r="BV823" i="2"/>
  <c r="BW823" i="2" s="1"/>
  <c r="BV807" i="2"/>
  <c r="BW807" i="2" s="1"/>
  <c r="BV791" i="2"/>
  <c r="BW791" i="2" s="1"/>
  <c r="BV775" i="2"/>
  <c r="BW775" i="2" s="1"/>
  <c r="BV759" i="2"/>
  <c r="BW759" i="2" s="1"/>
  <c r="BV743" i="2"/>
  <c r="BW743" i="2" s="1"/>
  <c r="BV727" i="2"/>
  <c r="BW727" i="2" s="1"/>
  <c r="BV711" i="2"/>
  <c r="BW711" i="2" s="1"/>
  <c r="CA711" i="2" s="1"/>
  <c r="BV695" i="2"/>
  <c r="BW695" i="2" s="1"/>
  <c r="BV679" i="2"/>
  <c r="BW679" i="2" s="1"/>
  <c r="BV663" i="2"/>
  <c r="BW663" i="2" s="1"/>
  <c r="BV647" i="2"/>
  <c r="BW647" i="2" s="1"/>
  <c r="BV631" i="2"/>
  <c r="BW631" i="2" s="1"/>
  <c r="CA631" i="2" s="1"/>
  <c r="BV615" i="2"/>
  <c r="BW615" i="2" s="1"/>
  <c r="BV599" i="2"/>
  <c r="BW599" i="2" s="1"/>
  <c r="BV583" i="2"/>
  <c r="BW583" i="2" s="1"/>
  <c r="BV567" i="2"/>
  <c r="BW567" i="2" s="1"/>
  <c r="BV549" i="2"/>
  <c r="BW549" i="2" s="1"/>
  <c r="BV533" i="2"/>
  <c r="BW533" i="2" s="1"/>
  <c r="BV517" i="2"/>
  <c r="BW517" i="2" s="1"/>
  <c r="CA517" i="2" s="1"/>
  <c r="BV501" i="2"/>
  <c r="BW501" i="2" s="1"/>
  <c r="BV485" i="2"/>
  <c r="BW485" i="2" s="1"/>
  <c r="BV469" i="2"/>
  <c r="BW469" i="2" s="1"/>
  <c r="CA469" i="2" s="1"/>
  <c r="BV453" i="2"/>
  <c r="BW453" i="2" s="1"/>
  <c r="BV437" i="2"/>
  <c r="BW437" i="2" s="1"/>
  <c r="BV421" i="2"/>
  <c r="BW421" i="2" s="1"/>
  <c r="BV405" i="2"/>
  <c r="BW405" i="2" s="1"/>
  <c r="BV389" i="2"/>
  <c r="BW389" i="2" s="1"/>
  <c r="BV373" i="2"/>
  <c r="BW373" i="2" s="1"/>
  <c r="BV357" i="2"/>
  <c r="BW357" i="2" s="1"/>
  <c r="BV341" i="2"/>
  <c r="BW341" i="2" s="1"/>
  <c r="CA341" i="2" s="1"/>
  <c r="BV325" i="2"/>
  <c r="BW325" i="2" s="1"/>
  <c r="CA325" i="2" s="1"/>
  <c r="BV309" i="2"/>
  <c r="BW309" i="2" s="1"/>
  <c r="BV293" i="2"/>
  <c r="BW293" i="2" s="1"/>
  <c r="BV277" i="2"/>
  <c r="BW277" i="2" s="1"/>
  <c r="BV261" i="2"/>
  <c r="BW261" i="2" s="1"/>
  <c r="BV245" i="2"/>
  <c r="BW245" i="2" s="1"/>
  <c r="BV229" i="2"/>
  <c r="BW229" i="2" s="1"/>
  <c r="BV213" i="2"/>
  <c r="BW213" i="2" s="1"/>
  <c r="BV197" i="2"/>
  <c r="BW197" i="2" s="1"/>
  <c r="BV181" i="2"/>
  <c r="BW181" i="2" s="1"/>
  <c r="CA181" i="2" s="1"/>
  <c r="BV165" i="2"/>
  <c r="BW165" i="2" s="1"/>
  <c r="BV149" i="2"/>
  <c r="BW149" i="2" s="1"/>
  <c r="BV133" i="2"/>
  <c r="BW133" i="2" s="1"/>
  <c r="BV117" i="2"/>
  <c r="BW117" i="2" s="1"/>
  <c r="BV101" i="2"/>
  <c r="BW101" i="2" s="1"/>
  <c r="BV85" i="2"/>
  <c r="BW85" i="2" s="1"/>
  <c r="CA85" i="2" s="1"/>
  <c r="BV69" i="2"/>
  <c r="BW69" i="2" s="1"/>
  <c r="BV53" i="2"/>
  <c r="BW53" i="2" s="1"/>
  <c r="BV37" i="2"/>
  <c r="BW37" i="2" s="1"/>
  <c r="BV21" i="2"/>
  <c r="BW21" i="2" s="1"/>
  <c r="BV5" i="2"/>
  <c r="BW5" i="2" s="1"/>
  <c r="CA5" i="2" s="1"/>
  <c r="BV1084" i="2"/>
  <c r="BW1084" i="2" s="1"/>
  <c r="BV1068" i="2"/>
  <c r="BW1068" i="2" s="1"/>
  <c r="BV1052" i="2"/>
  <c r="BW1052" i="2" s="1"/>
  <c r="CA1052" i="2" s="1"/>
  <c r="BV1018" i="2"/>
  <c r="BW1018" i="2" s="1"/>
  <c r="BV940" i="2"/>
  <c r="BW940" i="2" s="1"/>
  <c r="BV924" i="2"/>
  <c r="BW924" i="2" s="1"/>
  <c r="BV908" i="2"/>
  <c r="BW908" i="2" s="1"/>
  <c r="BV892" i="2"/>
  <c r="BW892" i="2" s="1"/>
  <c r="BV876" i="2"/>
  <c r="BW876" i="2" s="1"/>
  <c r="BV860" i="2"/>
  <c r="BW860" i="2" s="1"/>
  <c r="BV844" i="2"/>
  <c r="BW844" i="2" s="1"/>
  <c r="CA844" i="2" s="1"/>
  <c r="BV828" i="2"/>
  <c r="BW828" i="2" s="1"/>
  <c r="CA828" i="2" s="1"/>
  <c r="BV812" i="2"/>
  <c r="BW812" i="2" s="1"/>
  <c r="BV796" i="2"/>
  <c r="BW796" i="2" s="1"/>
  <c r="BV764" i="2"/>
  <c r="BW764" i="2" s="1"/>
  <c r="BV732" i="2"/>
  <c r="BW732" i="2" s="1"/>
  <c r="BV700" i="2"/>
  <c r="BW700" i="2" s="1"/>
  <c r="CA700" i="2" s="1"/>
  <c r="BV668" i="2"/>
  <c r="BW668" i="2" s="1"/>
  <c r="BV652" i="2"/>
  <c r="BW652" i="2" s="1"/>
  <c r="BV634" i="2"/>
  <c r="BW634" i="2" s="1"/>
  <c r="BV618" i="2"/>
  <c r="BW618" i="2" s="1"/>
  <c r="BV602" i="2"/>
  <c r="BW602" i="2" s="1"/>
  <c r="BV586" i="2"/>
  <c r="BW586" i="2" s="1"/>
  <c r="BV570" i="2"/>
  <c r="BW570" i="2" s="1"/>
  <c r="BV554" i="2"/>
  <c r="BW554" i="2" s="1"/>
  <c r="BV538" i="2"/>
  <c r="BW538" i="2" s="1"/>
  <c r="BV522" i="2"/>
  <c r="BW522" i="2" s="1"/>
  <c r="BV506" i="2"/>
  <c r="BW506" i="2" s="1"/>
  <c r="BV490" i="2"/>
  <c r="BW490" i="2" s="1"/>
  <c r="BV474" i="2"/>
  <c r="BW474" i="2" s="1"/>
  <c r="BV458" i="2"/>
  <c r="BW458" i="2" s="1"/>
  <c r="CA458" i="2" s="1"/>
  <c r="BV442" i="2"/>
  <c r="BW442" i="2" s="1"/>
  <c r="BV426" i="2"/>
  <c r="BW426" i="2" s="1"/>
  <c r="CA426" i="2" s="1"/>
  <c r="BV410" i="2"/>
  <c r="BW410" i="2" s="1"/>
  <c r="BV394" i="2"/>
  <c r="BW394" i="2" s="1"/>
  <c r="CA394" i="2" s="1"/>
  <c r="BV378" i="2"/>
  <c r="BW378" i="2" s="1"/>
  <c r="BV362" i="2"/>
  <c r="BW362" i="2" s="1"/>
  <c r="BV1087" i="2"/>
  <c r="BW1087" i="2" s="1"/>
  <c r="BV1071" i="2"/>
  <c r="BW1071" i="2" s="1"/>
  <c r="BV1055" i="2"/>
  <c r="BW1055" i="2" s="1"/>
  <c r="BV1039" i="2"/>
  <c r="BW1039" i="2" s="1"/>
  <c r="BV1023" i="2"/>
  <c r="BW1023" i="2" s="1"/>
  <c r="BV1007" i="2"/>
  <c r="BW1007" i="2" s="1"/>
  <c r="BV991" i="2"/>
  <c r="BW991" i="2" s="1"/>
  <c r="CA991" i="2" s="1"/>
  <c r="BV975" i="2"/>
  <c r="BW975" i="2" s="1"/>
  <c r="CA975" i="2" s="1"/>
  <c r="BV959" i="2"/>
  <c r="BW959" i="2" s="1"/>
  <c r="BV943" i="2"/>
  <c r="BW943" i="2" s="1"/>
  <c r="BV925" i="2"/>
  <c r="BW925" i="2" s="1"/>
  <c r="BV909" i="2"/>
  <c r="BW909" i="2" s="1"/>
  <c r="CA909" i="2" s="1"/>
  <c r="BV338" i="2"/>
  <c r="BW338" i="2" s="1"/>
  <c r="BV322" i="2"/>
  <c r="BW322" i="2" s="1"/>
  <c r="BV306" i="2"/>
  <c r="BW306" i="2" s="1"/>
  <c r="BV290" i="2"/>
  <c r="BW290" i="2" s="1"/>
  <c r="BV274" i="2"/>
  <c r="BW274" i="2" s="1"/>
  <c r="BV258" i="2"/>
  <c r="BW258" i="2" s="1"/>
  <c r="CA258" i="2" s="1"/>
  <c r="BV242" i="2"/>
  <c r="BW242" i="2" s="1"/>
  <c r="BV226" i="2"/>
  <c r="BW226" i="2" s="1"/>
  <c r="BV210" i="2"/>
  <c r="BW210" i="2" s="1"/>
  <c r="BV194" i="2"/>
  <c r="BW194" i="2" s="1"/>
  <c r="BV178" i="2"/>
  <c r="BW178" i="2" s="1"/>
  <c r="BV162" i="2"/>
  <c r="BW162" i="2" s="1"/>
  <c r="CA162" i="2" s="1"/>
  <c r="BV146" i="2"/>
  <c r="BW146" i="2" s="1"/>
  <c r="BV130" i="2"/>
  <c r="BW130" i="2" s="1"/>
  <c r="BV114" i="2"/>
  <c r="BW114" i="2" s="1"/>
  <c r="BV98" i="2"/>
  <c r="BW98" i="2" s="1"/>
  <c r="CA98" i="2" s="1"/>
  <c r="BV82" i="2"/>
  <c r="BW82" i="2" s="1"/>
  <c r="BV66" i="2"/>
  <c r="BW66" i="2" s="1"/>
  <c r="CA66" i="2" s="1"/>
  <c r="BV50" i="2"/>
  <c r="BW50" i="2" s="1"/>
  <c r="BV34" i="2"/>
  <c r="BW34" i="2" s="1"/>
  <c r="BV18" i="2"/>
  <c r="BW18" i="2" s="1"/>
  <c r="BV901" i="2"/>
  <c r="BW901" i="2" s="1"/>
  <c r="BV885" i="2"/>
  <c r="BW885" i="2" s="1"/>
  <c r="CA885" i="2" s="1"/>
  <c r="BV869" i="2"/>
  <c r="BW869" i="2" s="1"/>
  <c r="BV853" i="2"/>
  <c r="BW853" i="2" s="1"/>
  <c r="BV837" i="2"/>
  <c r="BW837" i="2" s="1"/>
  <c r="BV821" i="2"/>
  <c r="BW821" i="2" s="1"/>
  <c r="CA821" i="2" s="1"/>
  <c r="BV805" i="2"/>
  <c r="BW805" i="2" s="1"/>
  <c r="CA805" i="2" s="1"/>
  <c r="BV789" i="2"/>
  <c r="BW789" i="2" s="1"/>
  <c r="BV773" i="2"/>
  <c r="BW773" i="2" s="1"/>
  <c r="BV757" i="2"/>
  <c r="BW757" i="2" s="1"/>
  <c r="BV741" i="2"/>
  <c r="BW741" i="2" s="1"/>
  <c r="BV725" i="2"/>
  <c r="BW725" i="2" s="1"/>
  <c r="BV709" i="2"/>
  <c r="BW709" i="2" s="1"/>
  <c r="BV693" i="2"/>
  <c r="BW693" i="2" s="1"/>
  <c r="BV677" i="2"/>
  <c r="BW677" i="2" s="1"/>
  <c r="CA677" i="2" s="1"/>
  <c r="BV661" i="2"/>
  <c r="BW661" i="2" s="1"/>
  <c r="BV645" i="2"/>
  <c r="BW645" i="2" s="1"/>
  <c r="BV629" i="2"/>
  <c r="BW629" i="2" s="1"/>
  <c r="CA629" i="2" s="1"/>
  <c r="BV613" i="2"/>
  <c r="BW613" i="2" s="1"/>
  <c r="BV597" i="2"/>
  <c r="BW597" i="2" s="1"/>
  <c r="BV581" i="2"/>
  <c r="BW581" i="2" s="1"/>
  <c r="CA581" i="2" s="1"/>
  <c r="BV565" i="2"/>
  <c r="BW565" i="2" s="1"/>
  <c r="BV547" i="2"/>
  <c r="BW547" i="2" s="1"/>
  <c r="CA547" i="2" s="1"/>
  <c r="BV531" i="2"/>
  <c r="BW531" i="2" s="1"/>
  <c r="BV515" i="2"/>
  <c r="BW515" i="2" s="1"/>
  <c r="BV499" i="2"/>
  <c r="BW499" i="2" s="1"/>
  <c r="BV483" i="2"/>
  <c r="BW483" i="2" s="1"/>
  <c r="CA483" i="2" s="1"/>
  <c r="BV467" i="2"/>
  <c r="BW467" i="2" s="1"/>
  <c r="BV451" i="2"/>
  <c r="BW451" i="2" s="1"/>
  <c r="BV435" i="2"/>
  <c r="BW435" i="2" s="1"/>
  <c r="BV419" i="2"/>
  <c r="BW419" i="2" s="1"/>
  <c r="BV403" i="2"/>
  <c r="BW403" i="2" s="1"/>
  <c r="BV387" i="2"/>
  <c r="BW387" i="2" s="1"/>
  <c r="BV371" i="2"/>
  <c r="BW371" i="2" s="1"/>
  <c r="CA371" i="2" s="1"/>
  <c r="BV355" i="2"/>
  <c r="BW355" i="2" s="1"/>
  <c r="BV339" i="2"/>
  <c r="BW339" i="2" s="1"/>
  <c r="BV323" i="2"/>
  <c r="BW323" i="2" s="1"/>
  <c r="BV307" i="2"/>
  <c r="BW307" i="2" s="1"/>
  <c r="CA307" i="2" s="1"/>
  <c r="BV291" i="2"/>
  <c r="BW291" i="2" s="1"/>
  <c r="CA291" i="2" s="1"/>
  <c r="BV275" i="2"/>
  <c r="BW275" i="2" s="1"/>
  <c r="BV259" i="2"/>
  <c r="BW259" i="2" s="1"/>
  <c r="BV243" i="2"/>
  <c r="BW243" i="2" s="1"/>
  <c r="BV227" i="2"/>
  <c r="BW227" i="2" s="1"/>
  <c r="BV211" i="2"/>
  <c r="BW211" i="2" s="1"/>
  <c r="BV195" i="2"/>
  <c r="BW195" i="2" s="1"/>
  <c r="BV179" i="2"/>
  <c r="BW179" i="2" s="1"/>
  <c r="BV163" i="2"/>
  <c r="BW163" i="2" s="1"/>
  <c r="CA163" i="2" s="1"/>
  <c r="BV147" i="2"/>
  <c r="BW147" i="2" s="1"/>
  <c r="BV131" i="2"/>
  <c r="BW131" i="2" s="1"/>
  <c r="BV115" i="2"/>
  <c r="BW115" i="2" s="1"/>
  <c r="CA115" i="2" s="1"/>
  <c r="BV99" i="2"/>
  <c r="BW99" i="2" s="1"/>
  <c r="BV83" i="2"/>
  <c r="BW83" i="2" s="1"/>
  <c r="BV67" i="2"/>
  <c r="BW67" i="2" s="1"/>
  <c r="CA67" i="2" s="1"/>
  <c r="BV51" i="2"/>
  <c r="BW51" i="2" s="1"/>
  <c r="BV35" i="2"/>
  <c r="BW35" i="2" s="1"/>
  <c r="BV19" i="2"/>
  <c r="BW19" i="2" s="1"/>
  <c r="BS1377" i="2"/>
  <c r="BW1377" i="2" s="1"/>
  <c r="CA1377" i="2" s="1"/>
  <c r="BV1066" i="2"/>
  <c r="BW1066" i="2" s="1"/>
  <c r="BV1034" i="2"/>
  <c r="BW1034" i="2" s="1"/>
  <c r="BV1016" i="2"/>
  <c r="BW1016" i="2" s="1"/>
  <c r="BV986" i="2"/>
  <c r="BW986" i="2" s="1"/>
  <c r="CA986" i="2" s="1"/>
  <c r="BV970" i="2"/>
  <c r="BW970" i="2" s="1"/>
  <c r="BV954" i="2"/>
  <c r="BW954" i="2" s="1"/>
  <c r="BV938" i="2"/>
  <c r="BW938" i="2" s="1"/>
  <c r="BV922" i="2"/>
  <c r="BW922" i="2" s="1"/>
  <c r="BV906" i="2"/>
  <c r="BW906" i="2" s="1"/>
  <c r="CA906" i="2" s="1"/>
  <c r="BV890" i="2"/>
  <c r="BW890" i="2" s="1"/>
  <c r="BV874" i="2"/>
  <c r="BW874" i="2" s="1"/>
  <c r="BV858" i="2"/>
  <c r="BW858" i="2" s="1"/>
  <c r="CA858" i="2" s="1"/>
  <c r="BV842" i="2"/>
  <c r="BW842" i="2" s="1"/>
  <c r="BV826" i="2"/>
  <c r="BW826" i="2" s="1"/>
  <c r="BV810" i="2"/>
  <c r="BW810" i="2" s="1"/>
  <c r="BV794" i="2"/>
  <c r="BW794" i="2" s="1"/>
  <c r="CA794" i="2" s="1"/>
  <c r="BV778" i="2"/>
  <c r="BW778" i="2" s="1"/>
  <c r="CA778" i="2" s="1"/>
  <c r="BV762" i="2"/>
  <c r="BW762" i="2" s="1"/>
  <c r="BV746" i="2"/>
  <c r="BW746" i="2" s="1"/>
  <c r="CA746" i="2" s="1"/>
  <c r="BV730" i="2"/>
  <c r="BW730" i="2" s="1"/>
  <c r="CA730" i="2" s="1"/>
  <c r="BV714" i="2"/>
  <c r="BW714" i="2" s="1"/>
  <c r="BV698" i="2"/>
  <c r="BW698" i="2" s="1"/>
  <c r="BV682" i="2"/>
  <c r="BW682" i="2" s="1"/>
  <c r="BV666" i="2"/>
  <c r="BW666" i="2" s="1"/>
  <c r="CA666" i="2" s="1"/>
  <c r="BV650" i="2"/>
  <c r="BW650" i="2" s="1"/>
  <c r="CA650" i="2" s="1"/>
  <c r="BV632" i="2"/>
  <c r="BW632" i="2" s="1"/>
  <c r="BV616" i="2"/>
  <c r="BW616" i="2" s="1"/>
  <c r="BV584" i="2"/>
  <c r="BW584" i="2" s="1"/>
  <c r="CA584" i="2" s="1"/>
  <c r="BV568" i="2"/>
  <c r="BW568" i="2" s="1"/>
  <c r="CA568" i="2" s="1"/>
  <c r="BV552" i="2"/>
  <c r="BW552" i="2" s="1"/>
  <c r="BV536" i="2"/>
  <c r="BW536" i="2" s="1"/>
  <c r="BV520" i="2"/>
  <c r="BW520" i="2" s="1"/>
  <c r="CA520" i="2" s="1"/>
  <c r="BV504" i="2"/>
  <c r="BW504" i="2" s="1"/>
  <c r="BV488" i="2"/>
  <c r="BW488" i="2" s="1"/>
  <c r="BV472" i="2"/>
  <c r="BW472" i="2" s="1"/>
  <c r="CA472" i="2" s="1"/>
  <c r="BV456" i="2"/>
  <c r="BW456" i="2" s="1"/>
  <c r="BV440" i="2"/>
  <c r="BW440" i="2" s="1"/>
  <c r="BV424" i="2"/>
  <c r="BW424" i="2" s="1"/>
  <c r="BV408" i="2"/>
  <c r="BW408" i="2" s="1"/>
  <c r="BV392" i="2"/>
  <c r="BV376" i="2"/>
  <c r="BW376" i="2" s="1"/>
  <c r="BV360" i="2"/>
  <c r="BW360" i="2" s="1"/>
  <c r="BV1085" i="2"/>
  <c r="BW1085" i="2" s="1"/>
  <c r="BV1069" i="2"/>
  <c r="BW1069" i="2" s="1"/>
  <c r="CA1069" i="2" s="1"/>
  <c r="BV1053" i="2"/>
  <c r="BV1037" i="2"/>
  <c r="BW1037" i="2" s="1"/>
  <c r="BV1021" i="2"/>
  <c r="BW1021" i="2" s="1"/>
  <c r="BV1005" i="2"/>
  <c r="BW1005" i="2" s="1"/>
  <c r="CA1005" i="2" s="1"/>
  <c r="BV989" i="2"/>
  <c r="BW989" i="2" s="1"/>
  <c r="BV973" i="2"/>
  <c r="BW973" i="2" s="1"/>
  <c r="BV957" i="2"/>
  <c r="BW957" i="2" s="1"/>
  <c r="BV941" i="2"/>
  <c r="BW941" i="2" s="1"/>
  <c r="CA941" i="2" s="1"/>
  <c r="BV923" i="2"/>
  <c r="BW923" i="2" s="1"/>
  <c r="BV907" i="2"/>
  <c r="BW907" i="2" s="1"/>
  <c r="BV336" i="2"/>
  <c r="BW336" i="2" s="1"/>
  <c r="CA336" i="2" s="1"/>
  <c r="BV320" i="2"/>
  <c r="BW320" i="2" s="1"/>
  <c r="BV304" i="2"/>
  <c r="BW304" i="2" s="1"/>
  <c r="BV288" i="2"/>
  <c r="BW288" i="2" s="1"/>
  <c r="BV272" i="2"/>
  <c r="BW272" i="2" s="1"/>
  <c r="BV256" i="2"/>
  <c r="BW256" i="2" s="1"/>
  <c r="CA256" i="2" s="1"/>
  <c r="BV240" i="2"/>
  <c r="BW240" i="2" s="1"/>
  <c r="BV224" i="2"/>
  <c r="BW224" i="2" s="1"/>
  <c r="BV208" i="2"/>
  <c r="BW208" i="2" s="1"/>
  <c r="BV192" i="2"/>
  <c r="BW192" i="2" s="1"/>
  <c r="CA192" i="2" s="1"/>
  <c r="BV176" i="2"/>
  <c r="BW176" i="2" s="1"/>
  <c r="CA176" i="2" s="1"/>
  <c r="BV160" i="2"/>
  <c r="BW160" i="2" s="1"/>
  <c r="BV144" i="2"/>
  <c r="BW144" i="2" s="1"/>
  <c r="BV128" i="2"/>
  <c r="BW128" i="2" s="1"/>
  <c r="BV112" i="2"/>
  <c r="BW112" i="2" s="1"/>
  <c r="CA112" i="2" s="1"/>
  <c r="BV96" i="2"/>
  <c r="BW96" i="2" s="1"/>
  <c r="BV80" i="2"/>
  <c r="BW80" i="2" s="1"/>
  <c r="BV64" i="2"/>
  <c r="BW64" i="2" s="1"/>
  <c r="CA64" i="2" s="1"/>
  <c r="BV48" i="2"/>
  <c r="BW48" i="2" s="1"/>
  <c r="BV32" i="2"/>
  <c r="BW32" i="2" s="1"/>
  <c r="BV16" i="2"/>
  <c r="BV899" i="2"/>
  <c r="BW899" i="2" s="1"/>
  <c r="CA899" i="2" s="1"/>
  <c r="BV883" i="2"/>
  <c r="BW883" i="2" s="1"/>
  <c r="BV867" i="2"/>
  <c r="BW867" i="2" s="1"/>
  <c r="BV851" i="2"/>
  <c r="BW851" i="2" s="1"/>
  <c r="BV835" i="2"/>
  <c r="BW835" i="2" s="1"/>
  <c r="CA835" i="2" s="1"/>
  <c r="BV819" i="2"/>
  <c r="BW819" i="2" s="1"/>
  <c r="BV803" i="2"/>
  <c r="BW803" i="2" s="1"/>
  <c r="BV787" i="2"/>
  <c r="BW787" i="2" s="1"/>
  <c r="BV771" i="2"/>
  <c r="BW771" i="2" s="1"/>
  <c r="CA771" i="2" s="1"/>
  <c r="BV755" i="2"/>
  <c r="BW755" i="2" s="1"/>
  <c r="CA755" i="2" s="1"/>
  <c r="BV739" i="2"/>
  <c r="BW739" i="2" s="1"/>
  <c r="BV723" i="2"/>
  <c r="BW723" i="2" s="1"/>
  <c r="CA723" i="2" s="1"/>
  <c r="BV707" i="2"/>
  <c r="BW707" i="2" s="1"/>
  <c r="CA707" i="2" s="1"/>
  <c r="BV691" i="2"/>
  <c r="BW691" i="2" s="1"/>
  <c r="BV675" i="2"/>
  <c r="BW675" i="2" s="1"/>
  <c r="BV659" i="2"/>
  <c r="BW659" i="2" s="1"/>
  <c r="CA659" i="2" s="1"/>
  <c r="BV643" i="2"/>
  <c r="BW643" i="2" s="1"/>
  <c r="CA643" i="2" s="1"/>
  <c r="BV627" i="2"/>
  <c r="BW627" i="2" s="1"/>
  <c r="BV611" i="2"/>
  <c r="BW611" i="2" s="1"/>
  <c r="BV595" i="2"/>
  <c r="BW595" i="2" s="1"/>
  <c r="CA595" i="2" s="1"/>
  <c r="BV579" i="2"/>
  <c r="BW579" i="2" s="1"/>
  <c r="CA579" i="2" s="1"/>
  <c r="BV563" i="2"/>
  <c r="BW563" i="2" s="1"/>
  <c r="BV545" i="2"/>
  <c r="BW545" i="2" s="1"/>
  <c r="BV529" i="2"/>
  <c r="BW529" i="2" s="1"/>
  <c r="BV513" i="2"/>
  <c r="BW513" i="2" s="1"/>
  <c r="CA513" i="2" s="1"/>
  <c r="BV497" i="2"/>
  <c r="BW497" i="2" s="1"/>
  <c r="CA497" i="2" s="1"/>
  <c r="BV481" i="2"/>
  <c r="BW481" i="2" s="1"/>
  <c r="BV465" i="2"/>
  <c r="BW465" i="2" s="1"/>
  <c r="BV449" i="2"/>
  <c r="BW449" i="2" s="1"/>
  <c r="CA449" i="2" s="1"/>
  <c r="BV433" i="2"/>
  <c r="BW433" i="2" s="1"/>
  <c r="CA433" i="2" s="1"/>
  <c r="BV417" i="2"/>
  <c r="BW417" i="2" s="1"/>
  <c r="BV401" i="2"/>
  <c r="BW401" i="2" s="1"/>
  <c r="BV385" i="2"/>
  <c r="BW385" i="2" s="1"/>
  <c r="CA385" i="2" s="1"/>
  <c r="BV369" i="2"/>
  <c r="BV353" i="2"/>
  <c r="BW353" i="2" s="1"/>
  <c r="BV337" i="2"/>
  <c r="BW337" i="2" s="1"/>
  <c r="CA337" i="2" s="1"/>
  <c r="BV321" i="2"/>
  <c r="BW321" i="2" s="1"/>
  <c r="CA321" i="2" s="1"/>
  <c r="BV305" i="2"/>
  <c r="BW305" i="2" s="1"/>
  <c r="BV289" i="2"/>
  <c r="BW289" i="2" s="1"/>
  <c r="BV273" i="2"/>
  <c r="BW273" i="2" s="1"/>
  <c r="BV257" i="2"/>
  <c r="BW257" i="2" s="1"/>
  <c r="CA257" i="2" s="1"/>
  <c r="BV241" i="2"/>
  <c r="BW241" i="2" s="1"/>
  <c r="BV225" i="2"/>
  <c r="BW225" i="2" s="1"/>
  <c r="BV209" i="2"/>
  <c r="BW209" i="2" s="1"/>
  <c r="BV193" i="2"/>
  <c r="BW193" i="2" s="1"/>
  <c r="BV177" i="2"/>
  <c r="BV161" i="2"/>
  <c r="BW161" i="2" s="1"/>
  <c r="BV145" i="2"/>
  <c r="BW145" i="2" s="1"/>
  <c r="BV129" i="2"/>
  <c r="BW129" i="2" s="1"/>
  <c r="CA129" i="2" s="1"/>
  <c r="BV113" i="2"/>
  <c r="BW113" i="2" s="1"/>
  <c r="BV97" i="2"/>
  <c r="BW97" i="2" s="1"/>
  <c r="BV81" i="2"/>
  <c r="BW81" i="2" s="1"/>
  <c r="BV65" i="2"/>
  <c r="BW65" i="2" s="1"/>
  <c r="CA65" i="2" s="1"/>
  <c r="BV49" i="2"/>
  <c r="BW49" i="2" s="1"/>
  <c r="BV33" i="2"/>
  <c r="BW33" i="2" s="1"/>
  <c r="BV17" i="2"/>
  <c r="BW17" i="2" s="1"/>
  <c r="CA17" i="2" s="1"/>
  <c r="BV1080" i="2"/>
  <c r="BW1080" i="2" s="1"/>
  <c r="BV1064" i="2"/>
  <c r="BW1064" i="2" s="1"/>
  <c r="BV1048" i="2"/>
  <c r="BW1048" i="2" s="1"/>
  <c r="BV1032" i="2"/>
  <c r="BW1032" i="2" s="1"/>
  <c r="BV1014" i="2"/>
  <c r="BW1014" i="2" s="1"/>
  <c r="CA1014" i="2" s="1"/>
  <c r="BV1000" i="2"/>
  <c r="BW1000" i="2" s="1"/>
  <c r="BV984" i="2"/>
  <c r="BW984" i="2" s="1"/>
  <c r="BV968" i="2"/>
  <c r="BW968" i="2" s="1"/>
  <c r="BV952" i="2"/>
  <c r="BW952" i="2" s="1"/>
  <c r="CA952" i="2" s="1"/>
  <c r="BV936" i="2"/>
  <c r="BW936" i="2" s="1"/>
  <c r="CA936" i="2" s="1"/>
  <c r="BV920" i="2"/>
  <c r="BW920" i="2" s="1"/>
  <c r="BV904" i="2"/>
  <c r="BW904" i="2" s="1"/>
  <c r="BV888" i="2"/>
  <c r="BW888" i="2" s="1"/>
  <c r="CA888" i="2" s="1"/>
  <c r="BV872" i="2"/>
  <c r="BW872" i="2" s="1"/>
  <c r="BV856" i="2"/>
  <c r="BW856" i="2" s="1"/>
  <c r="BV840" i="2"/>
  <c r="BW840" i="2" s="1"/>
  <c r="BV824" i="2"/>
  <c r="BW824" i="2" s="1"/>
  <c r="CA824" i="2" s="1"/>
  <c r="BV808" i="2"/>
  <c r="BW808" i="2" s="1"/>
  <c r="BV792" i="2"/>
  <c r="BW792" i="2" s="1"/>
  <c r="BV776" i="2"/>
  <c r="BV760" i="2"/>
  <c r="BW760" i="2" s="1"/>
  <c r="CA760" i="2" s="1"/>
  <c r="BV744" i="2"/>
  <c r="BW744" i="2" s="1"/>
  <c r="BV728" i="2"/>
  <c r="BW728" i="2" s="1"/>
  <c r="BV712" i="2"/>
  <c r="BW712" i="2" s="1"/>
  <c r="BV696" i="2"/>
  <c r="BW696" i="2" s="1"/>
  <c r="CA696" i="2" s="1"/>
  <c r="BV680" i="2"/>
  <c r="BW680" i="2" s="1"/>
  <c r="BV664" i="2"/>
  <c r="BW664" i="2" s="1"/>
  <c r="BV648" i="2"/>
  <c r="BW648" i="2" s="1"/>
  <c r="BV630" i="2"/>
  <c r="BW630" i="2" s="1"/>
  <c r="CA630" i="2" s="1"/>
  <c r="BV614" i="2"/>
  <c r="BW614" i="2" s="1"/>
  <c r="CA614" i="2" s="1"/>
  <c r="BV598" i="2"/>
  <c r="BW598" i="2" s="1"/>
  <c r="BV582" i="2"/>
  <c r="BW582" i="2" s="1"/>
  <c r="BV566" i="2"/>
  <c r="BW566" i="2" s="1"/>
  <c r="BV550" i="2"/>
  <c r="BV534" i="2"/>
  <c r="BW534" i="2" s="1"/>
  <c r="BV518" i="2"/>
  <c r="BW518" i="2" s="1"/>
  <c r="BV502" i="2"/>
  <c r="BW502" i="2" s="1"/>
  <c r="BV486" i="2"/>
  <c r="BW486" i="2" s="1"/>
  <c r="BV470" i="2"/>
  <c r="BW470" i="2" s="1"/>
  <c r="BV454" i="2"/>
  <c r="BW454" i="2" s="1"/>
  <c r="CA454" i="2" s="1"/>
  <c r="BV438" i="2"/>
  <c r="BW438" i="2" s="1"/>
  <c r="CA438" i="2" s="1"/>
  <c r="BV422" i="2"/>
  <c r="BW422" i="2" s="1"/>
  <c r="BV406" i="2"/>
  <c r="BW406" i="2" s="1"/>
  <c r="BV390" i="2"/>
  <c r="BW390" i="2" s="1"/>
  <c r="CA390" i="2" s="1"/>
  <c r="BV374" i="2"/>
  <c r="BW374" i="2" s="1"/>
  <c r="CA374" i="2" s="1"/>
  <c r="BV358" i="2"/>
  <c r="BW358" i="2" s="1"/>
  <c r="CA358" i="2" s="1"/>
  <c r="BV1083" i="2"/>
  <c r="BW1083" i="2" s="1"/>
  <c r="BV1067" i="2"/>
  <c r="BW1067" i="2" s="1"/>
  <c r="BV1051" i="2"/>
  <c r="BW1051" i="2" s="1"/>
  <c r="CA1051" i="2" s="1"/>
  <c r="BV1035" i="2"/>
  <c r="BW1035" i="2" s="1"/>
  <c r="CA1035" i="2" s="1"/>
  <c r="BV1019" i="2"/>
  <c r="BW1019" i="2" s="1"/>
  <c r="BV1003" i="2"/>
  <c r="BW1003" i="2" s="1"/>
  <c r="BV987" i="2"/>
  <c r="BW987" i="2" s="1"/>
  <c r="CA987" i="2" s="1"/>
  <c r="BV971" i="2"/>
  <c r="BW971" i="2" s="1"/>
  <c r="CA971" i="2" s="1"/>
  <c r="BV955" i="2"/>
  <c r="BW955" i="2" s="1"/>
  <c r="BV937" i="2"/>
  <c r="BW937" i="2" s="1"/>
  <c r="CA937" i="2" s="1"/>
  <c r="BV921" i="2"/>
  <c r="BW921" i="2" s="1"/>
  <c r="CA921" i="2" s="1"/>
  <c r="BV905" i="2"/>
  <c r="BW905" i="2" s="1"/>
  <c r="BV334" i="2"/>
  <c r="BW334" i="2" s="1"/>
  <c r="BV318" i="2"/>
  <c r="BW318" i="2" s="1"/>
  <c r="BV302" i="2"/>
  <c r="BW302" i="2" s="1"/>
  <c r="CA302" i="2" s="1"/>
  <c r="BV286" i="2"/>
  <c r="BW286" i="2" s="1"/>
  <c r="BV270" i="2"/>
  <c r="BW270" i="2" s="1"/>
  <c r="BV254" i="2"/>
  <c r="BV238" i="2"/>
  <c r="BW238" i="2" s="1"/>
  <c r="CA238" i="2" s="1"/>
  <c r="BV222" i="2"/>
  <c r="BW222" i="2" s="1"/>
  <c r="BV206" i="2"/>
  <c r="BW206" i="2" s="1"/>
  <c r="BV190" i="2"/>
  <c r="BW190" i="2" s="1"/>
  <c r="CA190" i="2" s="1"/>
  <c r="BV174" i="2"/>
  <c r="BW174" i="2" s="1"/>
  <c r="CA174" i="2" s="1"/>
  <c r="BV158" i="2"/>
  <c r="BW158" i="2" s="1"/>
  <c r="CA158" i="2" s="1"/>
  <c r="BV142" i="2"/>
  <c r="BW142" i="2" s="1"/>
  <c r="BV126" i="2"/>
  <c r="BW126" i="2" s="1"/>
  <c r="BV110" i="2"/>
  <c r="BW110" i="2" s="1"/>
  <c r="CA110" i="2" s="1"/>
  <c r="BV94" i="2"/>
  <c r="BW94" i="2" s="1"/>
  <c r="CA94" i="2" s="1"/>
  <c r="BV78" i="2"/>
  <c r="BW78" i="2" s="1"/>
  <c r="CA78" i="2" s="1"/>
  <c r="BV62" i="2"/>
  <c r="BW62" i="2" s="1"/>
  <c r="BV46" i="2"/>
  <c r="BW46" i="2" s="1"/>
  <c r="CA46" i="2" s="1"/>
  <c r="BV30" i="2"/>
  <c r="BW30" i="2" s="1"/>
  <c r="BV14" i="2"/>
  <c r="BW14" i="2" s="1"/>
  <c r="CA14" i="2" s="1"/>
  <c r="BV897" i="2"/>
  <c r="BW897" i="2" s="1"/>
  <c r="CA897" i="2" s="1"/>
  <c r="BV881" i="2"/>
  <c r="BW881" i="2" s="1"/>
  <c r="CA881" i="2" s="1"/>
  <c r="BV865" i="2"/>
  <c r="BW865" i="2" s="1"/>
  <c r="BV849" i="2"/>
  <c r="BW849" i="2" s="1"/>
  <c r="CA849" i="2" s="1"/>
  <c r="BV833" i="2"/>
  <c r="BW833" i="2" s="1"/>
  <c r="BV817" i="2"/>
  <c r="BW817" i="2" s="1"/>
  <c r="CA817" i="2" s="1"/>
  <c r="BV801" i="2"/>
  <c r="BW801" i="2" s="1"/>
  <c r="CA801" i="2" s="1"/>
  <c r="BV785" i="2"/>
  <c r="BW785" i="2" s="1"/>
  <c r="CA785" i="2" s="1"/>
  <c r="BV769" i="2"/>
  <c r="BW769" i="2" s="1"/>
  <c r="BV753" i="2"/>
  <c r="BW753" i="2" s="1"/>
  <c r="CA753" i="2" s="1"/>
  <c r="BV737" i="2"/>
  <c r="BW737" i="2" s="1"/>
  <c r="CA737" i="2" s="1"/>
  <c r="BV721" i="2"/>
  <c r="BW721" i="2" s="1"/>
  <c r="CA721" i="2" s="1"/>
  <c r="BV705" i="2"/>
  <c r="BW705" i="2" s="1"/>
  <c r="BV689" i="2"/>
  <c r="BW689" i="2" s="1"/>
  <c r="CA689" i="2" s="1"/>
  <c r="BV673" i="2"/>
  <c r="BW673" i="2" s="1"/>
  <c r="BV657" i="2"/>
  <c r="BW657" i="2" s="1"/>
  <c r="CA657" i="2" s="1"/>
  <c r="BV641" i="2"/>
  <c r="BV625" i="2"/>
  <c r="BW625" i="2" s="1"/>
  <c r="CA625" i="2" s="1"/>
  <c r="BV609" i="2"/>
  <c r="BW609" i="2" s="1"/>
  <c r="BV593" i="2"/>
  <c r="BW593" i="2" s="1"/>
  <c r="CA593" i="2" s="1"/>
  <c r="BV577" i="2"/>
  <c r="BW577" i="2" s="1"/>
  <c r="BV561" i="2"/>
  <c r="BV543" i="2"/>
  <c r="BW543" i="2" s="1"/>
  <c r="BV527" i="2"/>
  <c r="BW527" i="2" s="1"/>
  <c r="CA527" i="2" s="1"/>
  <c r="BV511" i="2"/>
  <c r="BW511" i="2" s="1"/>
  <c r="BV495" i="2"/>
  <c r="BW495" i="2" s="1"/>
  <c r="CA495" i="2" s="1"/>
  <c r="BV479" i="2"/>
  <c r="BW479" i="2" s="1"/>
  <c r="CA479" i="2" s="1"/>
  <c r="BV463" i="2"/>
  <c r="BW463" i="2" s="1"/>
  <c r="CA463" i="2" s="1"/>
  <c r="BV447" i="2"/>
  <c r="BW447" i="2" s="1"/>
  <c r="BV431" i="2"/>
  <c r="BW431" i="2" s="1"/>
  <c r="CA431" i="2" s="1"/>
  <c r="BV415" i="2"/>
  <c r="BW415" i="2" s="1"/>
  <c r="BV399" i="2"/>
  <c r="BW399" i="2" s="1"/>
  <c r="CA399" i="2" s="1"/>
  <c r="BV383" i="2"/>
  <c r="BW383" i="2" s="1"/>
  <c r="CA383" i="2" s="1"/>
  <c r="BV367" i="2"/>
  <c r="BW367" i="2" s="1"/>
  <c r="CA367" i="2" s="1"/>
  <c r="BV351" i="2"/>
  <c r="BW351" i="2" s="1"/>
  <c r="BV335" i="2"/>
  <c r="BW335" i="2" s="1"/>
  <c r="CA335" i="2" s="1"/>
  <c r="BV319" i="2"/>
  <c r="BW319" i="2" s="1"/>
  <c r="CA319" i="2" s="1"/>
  <c r="BV303" i="2"/>
  <c r="BW303" i="2" s="1"/>
  <c r="CA303" i="2" s="1"/>
  <c r="BV287" i="2"/>
  <c r="BW287" i="2" s="1"/>
  <c r="BV271" i="2"/>
  <c r="BW271" i="2" s="1"/>
  <c r="CA271" i="2" s="1"/>
  <c r="BV255" i="2"/>
  <c r="BW255" i="2" s="1"/>
  <c r="BV239" i="2"/>
  <c r="BW239" i="2" s="1"/>
  <c r="CA239" i="2" s="1"/>
  <c r="BV223" i="2"/>
  <c r="BW223" i="2" s="1"/>
  <c r="BV207" i="2"/>
  <c r="BW207" i="2" s="1"/>
  <c r="CA207" i="2" s="1"/>
  <c r="BV191" i="2"/>
  <c r="BW191" i="2" s="1"/>
  <c r="BV175" i="2"/>
  <c r="BW175" i="2" s="1"/>
  <c r="CA175" i="2" s="1"/>
  <c r="BV159" i="2"/>
  <c r="BW159" i="2" s="1"/>
  <c r="BV143" i="2"/>
  <c r="BW143" i="2" s="1"/>
  <c r="CA143" i="2" s="1"/>
  <c r="BV127" i="2"/>
  <c r="BW127" i="2" s="1"/>
  <c r="CA127" i="2" s="1"/>
  <c r="BV111" i="2"/>
  <c r="BW111" i="2" s="1"/>
  <c r="CA111" i="2" s="1"/>
  <c r="BV95" i="2"/>
  <c r="BW95" i="2" s="1"/>
  <c r="BV79" i="2"/>
  <c r="BW79" i="2" s="1"/>
  <c r="CA79" i="2" s="1"/>
  <c r="BV63" i="2"/>
  <c r="BV47" i="2"/>
  <c r="BW47" i="2" s="1"/>
  <c r="CA47" i="2" s="1"/>
  <c r="BV31" i="2"/>
  <c r="BW31" i="2" s="1"/>
  <c r="BV15" i="2"/>
  <c r="BW15" i="2" s="1"/>
  <c r="CA15" i="2" s="1"/>
  <c r="BV1094" i="2"/>
  <c r="BW1094" i="2" s="1"/>
  <c r="BV1078" i="2"/>
  <c r="BV1062" i="2"/>
  <c r="BW1062" i="2" s="1"/>
  <c r="BV1046" i="2"/>
  <c r="BW1046" i="2" s="1"/>
  <c r="CA1046" i="2" s="1"/>
  <c r="BV1030" i="2"/>
  <c r="BW1030" i="2" s="1"/>
  <c r="BV1012" i="2"/>
  <c r="BW1012" i="2" s="1"/>
  <c r="CA1012" i="2" s="1"/>
  <c r="BV998" i="2"/>
  <c r="BW998" i="2" s="1"/>
  <c r="BV982" i="2"/>
  <c r="BW982" i="2" s="1"/>
  <c r="CA982" i="2" s="1"/>
  <c r="BV966" i="2"/>
  <c r="BW966" i="2" s="1"/>
  <c r="BV950" i="2"/>
  <c r="BW950" i="2" s="1"/>
  <c r="CA950" i="2" s="1"/>
  <c r="BV934" i="2"/>
  <c r="BW934" i="2" s="1"/>
  <c r="CA934" i="2" s="1"/>
  <c r="BV918" i="2"/>
  <c r="BW918" i="2" s="1"/>
  <c r="CA918" i="2" s="1"/>
  <c r="BV902" i="2"/>
  <c r="BW902" i="2" s="1"/>
  <c r="BV886" i="2"/>
  <c r="BW886" i="2" s="1"/>
  <c r="CA886" i="2" s="1"/>
  <c r="BV870" i="2"/>
  <c r="BW870" i="2" s="1"/>
  <c r="BV854" i="2"/>
  <c r="BW854" i="2" s="1"/>
  <c r="CA854" i="2" s="1"/>
  <c r="BV838" i="2"/>
  <c r="BW838" i="2" s="1"/>
  <c r="CA838" i="2" s="1"/>
  <c r="BV822" i="2"/>
  <c r="BW822" i="2" s="1"/>
  <c r="CA822" i="2" s="1"/>
  <c r="BV806" i="2"/>
  <c r="BW806" i="2" s="1"/>
  <c r="BV790" i="2"/>
  <c r="BW790" i="2" s="1"/>
  <c r="CA790" i="2" s="1"/>
  <c r="BV774" i="2"/>
  <c r="BW774" i="2" s="1"/>
  <c r="BV758" i="2"/>
  <c r="BW758" i="2" s="1"/>
  <c r="CA758" i="2" s="1"/>
  <c r="BV742" i="2"/>
  <c r="BV726" i="2"/>
  <c r="BW726" i="2" s="1"/>
  <c r="CA726" i="2" s="1"/>
  <c r="BV710" i="2"/>
  <c r="BW710" i="2" s="1"/>
  <c r="BV694" i="2"/>
  <c r="BW694" i="2" s="1"/>
  <c r="CA694" i="2" s="1"/>
  <c r="BV678" i="2"/>
  <c r="BW678" i="2" s="1"/>
  <c r="CA678" i="2" s="1"/>
  <c r="BV662" i="2"/>
  <c r="BW662" i="2" s="1"/>
  <c r="CA662" i="2" s="1"/>
  <c r="BV646" i="2"/>
  <c r="BW646" i="2" s="1"/>
  <c r="BV628" i="2"/>
  <c r="BW628" i="2" s="1"/>
  <c r="CA628" i="2" s="1"/>
  <c r="BV612" i="2"/>
  <c r="BW612" i="2" s="1"/>
  <c r="BV596" i="2"/>
  <c r="BW596" i="2" s="1"/>
  <c r="CA596" i="2" s="1"/>
  <c r="BV580" i="2"/>
  <c r="BW580" i="2" s="1"/>
  <c r="CA580" i="2" s="1"/>
  <c r="BV564" i="2"/>
  <c r="BW564" i="2" s="1"/>
  <c r="BV548" i="2"/>
  <c r="BW548" i="2" s="1"/>
  <c r="BV532" i="2"/>
  <c r="BW532" i="2" s="1"/>
  <c r="CA532" i="2" s="1"/>
  <c r="BV516" i="2"/>
  <c r="BW516" i="2" s="1"/>
  <c r="CA516" i="2" s="1"/>
  <c r="BV500" i="2"/>
  <c r="BW500" i="2" s="1"/>
  <c r="CA500" i="2" s="1"/>
  <c r="BV484" i="2"/>
  <c r="BW484" i="2" s="1"/>
  <c r="BV468" i="2"/>
  <c r="BW468" i="2" s="1"/>
  <c r="CA468" i="2" s="1"/>
  <c r="BV452" i="2"/>
  <c r="BW452" i="2" s="1"/>
  <c r="BV436" i="2"/>
  <c r="BW436" i="2" s="1"/>
  <c r="CA436" i="2" s="1"/>
  <c r="BV420" i="2"/>
  <c r="BW420" i="2" s="1"/>
  <c r="BV404" i="2"/>
  <c r="BW404" i="2" s="1"/>
  <c r="CA404" i="2" s="1"/>
  <c r="BV388" i="2"/>
  <c r="BW388" i="2" s="1"/>
  <c r="BV372" i="2"/>
  <c r="BW372" i="2" s="1"/>
  <c r="CA372" i="2" s="1"/>
  <c r="BV356" i="2"/>
  <c r="BW356" i="2" s="1"/>
  <c r="BV1081" i="2"/>
  <c r="BW1081" i="2" s="1"/>
  <c r="CA1081" i="2" s="1"/>
  <c r="BV1065" i="2"/>
  <c r="BW1065" i="2" s="1"/>
  <c r="BV1049" i="2"/>
  <c r="BW1049" i="2" s="1"/>
  <c r="BV1033" i="2"/>
  <c r="BW1033" i="2" s="1"/>
  <c r="CA1033" i="2" s="1"/>
  <c r="BV1017" i="2"/>
  <c r="BW1017" i="2" s="1"/>
  <c r="CA1017" i="2" s="1"/>
  <c r="BV1001" i="2"/>
  <c r="BW1001" i="2" s="1"/>
  <c r="BV985" i="2"/>
  <c r="BW985" i="2" s="1"/>
  <c r="BV969" i="2"/>
  <c r="BW969" i="2" s="1"/>
  <c r="CA969" i="2" s="1"/>
  <c r="BV953" i="2"/>
  <c r="BW953" i="2" s="1"/>
  <c r="CA953" i="2" s="1"/>
  <c r="BV935" i="2"/>
  <c r="BW935" i="2" s="1"/>
  <c r="BV919" i="2"/>
  <c r="BW919" i="2" s="1"/>
  <c r="BV332" i="2"/>
  <c r="BW332" i="2" s="1"/>
  <c r="BV316" i="2"/>
  <c r="BW316" i="2" s="1"/>
  <c r="CA316" i="2" s="1"/>
  <c r="BV300" i="2"/>
  <c r="BW300" i="2" s="1"/>
  <c r="BV284" i="2"/>
  <c r="BW284" i="2" s="1"/>
  <c r="BV268" i="2"/>
  <c r="BW268" i="2" s="1"/>
  <c r="BV252" i="2"/>
  <c r="BW252" i="2" s="1"/>
  <c r="CA252" i="2" s="1"/>
  <c r="BV236" i="2"/>
  <c r="BW236" i="2" s="1"/>
  <c r="CA236" i="2" s="1"/>
  <c r="BV220" i="2"/>
  <c r="BW220" i="2" s="1"/>
  <c r="BV204" i="2"/>
  <c r="BW204" i="2" s="1"/>
  <c r="BV188" i="2"/>
  <c r="BW188" i="2" s="1"/>
  <c r="CA188" i="2" s="1"/>
  <c r="BV172" i="2"/>
  <c r="BW172" i="2" s="1"/>
  <c r="CA172" i="2" s="1"/>
  <c r="BV156" i="2"/>
  <c r="BW156" i="2" s="1"/>
  <c r="CA156" i="2" s="1"/>
  <c r="BV140" i="2"/>
  <c r="BW140" i="2" s="1"/>
  <c r="BV124" i="2"/>
  <c r="BW124" i="2" s="1"/>
  <c r="BV108" i="2"/>
  <c r="BW108" i="2" s="1"/>
  <c r="CA108" i="2" s="1"/>
  <c r="BV92" i="2"/>
  <c r="BW92" i="2" s="1"/>
  <c r="CA92" i="2" s="1"/>
  <c r="BV76" i="2"/>
  <c r="BW76" i="2" s="1"/>
  <c r="BV60" i="2"/>
  <c r="BW60" i="2" s="1"/>
  <c r="CA60" i="2" s="1"/>
  <c r="BV44" i="2"/>
  <c r="BW44" i="2" s="1"/>
  <c r="BV28" i="2"/>
  <c r="BW28" i="2" s="1"/>
  <c r="CA28" i="2" s="1"/>
  <c r="BV12" i="2"/>
  <c r="BW12" i="2" s="1"/>
  <c r="CA12" i="2" s="1"/>
  <c r="BV895" i="2"/>
  <c r="BW895" i="2" s="1"/>
  <c r="CA895" i="2" s="1"/>
  <c r="BV879" i="2"/>
  <c r="BW879" i="2" s="1"/>
  <c r="BV863" i="2"/>
  <c r="BW863" i="2" s="1"/>
  <c r="CA863" i="2" s="1"/>
  <c r="BV847" i="2"/>
  <c r="BW847" i="2" s="1"/>
  <c r="CA847" i="2" s="1"/>
  <c r="BV831" i="2"/>
  <c r="BW831" i="2" s="1"/>
  <c r="CA831" i="2" s="1"/>
  <c r="BV815" i="2"/>
  <c r="BW815" i="2" s="1"/>
  <c r="BV799" i="2"/>
  <c r="BW799" i="2" s="1"/>
  <c r="CA799" i="2" s="1"/>
  <c r="BV783" i="2"/>
  <c r="BW783" i="2" s="1"/>
  <c r="BV767" i="2"/>
  <c r="BW767" i="2" s="1"/>
  <c r="CA767" i="2" s="1"/>
  <c r="BV751" i="2"/>
  <c r="BW751" i="2" s="1"/>
  <c r="CA751" i="2" s="1"/>
  <c r="BV735" i="2"/>
  <c r="BW735" i="2" s="1"/>
  <c r="CA735" i="2" s="1"/>
  <c r="BV719" i="2"/>
  <c r="BW719" i="2" s="1"/>
  <c r="BV703" i="2"/>
  <c r="BW703" i="2" s="1"/>
  <c r="CA703" i="2" s="1"/>
  <c r="BV687" i="2"/>
  <c r="BW687" i="2" s="1"/>
  <c r="BV671" i="2"/>
  <c r="BW671" i="2" s="1"/>
  <c r="CA671" i="2" s="1"/>
  <c r="BV655" i="2"/>
  <c r="BW655" i="2" s="1"/>
  <c r="CA655" i="2" s="1"/>
  <c r="BV639" i="2"/>
  <c r="BW639" i="2" s="1"/>
  <c r="CA639" i="2" s="1"/>
  <c r="BV623" i="2"/>
  <c r="BW623" i="2" s="1"/>
  <c r="BV607" i="2"/>
  <c r="BW607" i="2" s="1"/>
  <c r="CA607" i="2" s="1"/>
  <c r="BV591" i="2"/>
  <c r="BW591" i="2" s="1"/>
  <c r="CA591" i="2" s="1"/>
  <c r="BV575" i="2"/>
  <c r="BW575" i="2" s="1"/>
  <c r="CA575" i="2" s="1"/>
  <c r="BV559" i="2"/>
  <c r="BW559" i="2" s="1"/>
  <c r="BV541" i="2"/>
  <c r="BW541" i="2" s="1"/>
  <c r="CA541" i="2" s="1"/>
  <c r="BV525" i="2"/>
  <c r="BW525" i="2" s="1"/>
  <c r="BV509" i="2"/>
  <c r="BW509" i="2" s="1"/>
  <c r="CA509" i="2" s="1"/>
  <c r="BV493" i="2"/>
  <c r="BW493" i="2" s="1"/>
  <c r="CA493" i="2" s="1"/>
  <c r="BV477" i="2"/>
  <c r="BW477" i="2" s="1"/>
  <c r="BV461" i="2"/>
  <c r="BW461" i="2" s="1"/>
  <c r="BV445" i="2"/>
  <c r="BW445" i="2" s="1"/>
  <c r="CA445" i="2" s="1"/>
  <c r="BV429" i="2"/>
  <c r="BW429" i="2" s="1"/>
  <c r="BV413" i="2"/>
  <c r="BW413" i="2" s="1"/>
  <c r="CA413" i="2" s="1"/>
  <c r="BV397" i="2"/>
  <c r="BW397" i="2" s="1"/>
  <c r="BV381" i="2"/>
  <c r="BW381" i="2" s="1"/>
  <c r="CA381" i="2" s="1"/>
  <c r="BV365" i="2"/>
  <c r="BW365" i="2" s="1"/>
  <c r="BV349" i="2"/>
  <c r="BW349" i="2" s="1"/>
  <c r="CA349" i="2" s="1"/>
  <c r="BV333" i="2"/>
  <c r="BV317" i="2"/>
  <c r="BW317" i="2" s="1"/>
  <c r="CA317" i="2" s="1"/>
  <c r="BV301" i="2"/>
  <c r="BW301" i="2" s="1"/>
  <c r="BV285" i="2"/>
  <c r="BW285" i="2" s="1"/>
  <c r="CA285" i="2" s="1"/>
  <c r="BV269" i="2"/>
  <c r="BW269" i="2" s="1"/>
  <c r="CA269" i="2" s="1"/>
  <c r="BV253" i="2"/>
  <c r="BW253" i="2" s="1"/>
  <c r="CA253" i="2" s="1"/>
  <c r="BV237" i="2"/>
  <c r="BW237" i="2" s="1"/>
  <c r="BV221" i="2"/>
  <c r="BW221" i="2" s="1"/>
  <c r="CA221" i="2" s="1"/>
  <c r="BV205" i="2"/>
  <c r="BW205" i="2" s="1"/>
  <c r="BV189" i="2"/>
  <c r="BW189" i="2" s="1"/>
  <c r="CA189" i="2" s="1"/>
  <c r="BV173" i="2"/>
  <c r="BW173" i="2" s="1"/>
  <c r="CA173" i="2" s="1"/>
  <c r="BV157" i="2"/>
  <c r="BW157" i="2" s="1"/>
  <c r="CA157" i="2" s="1"/>
  <c r="BV141" i="2"/>
  <c r="BW141" i="2" s="1"/>
  <c r="BV125" i="2"/>
  <c r="BW125" i="2" s="1"/>
  <c r="CA125" i="2" s="1"/>
  <c r="BV109" i="2"/>
  <c r="BW109" i="2" s="1"/>
  <c r="BV93" i="2"/>
  <c r="BW93" i="2" s="1"/>
  <c r="CA93" i="2" s="1"/>
  <c r="BV77" i="2"/>
  <c r="BW77" i="2" s="1"/>
  <c r="CA77" i="2" s="1"/>
  <c r="BV61" i="2"/>
  <c r="BW61" i="2" s="1"/>
  <c r="CA61" i="2" s="1"/>
  <c r="BV45" i="2"/>
  <c r="BW45" i="2" s="1"/>
  <c r="BV29" i="2"/>
  <c r="BW29" i="2" s="1"/>
  <c r="BV13" i="2"/>
  <c r="BW13" i="2" s="1"/>
  <c r="CA13" i="2" s="1"/>
  <c r="AM1497" i="2"/>
  <c r="AM1388" i="2"/>
  <c r="AM1490" i="2"/>
  <c r="AQ1490" i="2" s="1"/>
  <c r="AU1490" i="2" s="1"/>
  <c r="AM1139" i="2"/>
  <c r="AM1152" i="2"/>
  <c r="W1484" i="2"/>
  <c r="AM1369" i="2"/>
  <c r="AQ1369" i="2" s="1"/>
  <c r="AU1369" i="2" s="1"/>
  <c r="AM1269" i="2"/>
  <c r="AM1297" i="2"/>
  <c r="W1152" i="2"/>
  <c r="W1369" i="2"/>
  <c r="AA1369" i="2" s="1"/>
  <c r="AE1369" i="2" s="1"/>
  <c r="W1269" i="2"/>
  <c r="AM1128" i="2"/>
  <c r="AM1215" i="2"/>
  <c r="W1297" i="2"/>
  <c r="AA1297" i="2" s="1"/>
  <c r="AE1297" i="2" s="1"/>
  <c r="AM1199" i="2"/>
  <c r="BS1465" i="2"/>
  <c r="BW1465" i="2" s="1"/>
  <c r="CA1465" i="2" s="1"/>
  <c r="BS1420" i="2"/>
  <c r="BW1420" i="2" s="1"/>
  <c r="BX1420" i="2" s="1"/>
  <c r="BS1265" i="2"/>
  <c r="BW1265" i="2" s="1"/>
  <c r="CA1265" i="2" s="1"/>
  <c r="AM1131" i="2"/>
  <c r="AM1296" i="2"/>
  <c r="AM1486" i="2"/>
  <c r="W1128" i="2"/>
  <c r="AA1128" i="2" s="1"/>
  <c r="AE1128" i="2" s="1"/>
  <c r="W1215" i="2"/>
  <c r="AM1377" i="2"/>
  <c r="BC1497" i="2"/>
  <c r="BC1265" i="2"/>
  <c r="BG1265" i="2" s="1"/>
  <c r="BK1265" i="2" s="1"/>
  <c r="BW1127" i="2"/>
  <c r="CA1127" i="2" s="1"/>
  <c r="G1490" i="2"/>
  <c r="G1168" i="2"/>
  <c r="G1296" i="2"/>
  <c r="K1296" i="2" s="1"/>
  <c r="O1296" i="2" s="1"/>
  <c r="W1131" i="2"/>
  <c r="AM1168" i="2"/>
  <c r="W1296" i="2"/>
  <c r="W1486" i="2"/>
  <c r="AA1486" i="2" s="1"/>
  <c r="AE1486" i="2" s="1"/>
  <c r="W1377" i="2"/>
  <c r="BC1412" i="2"/>
  <c r="W1428" i="2"/>
  <c r="BC1431" i="2"/>
  <c r="BG1431" i="2" s="1"/>
  <c r="BK1431" i="2" s="1"/>
  <c r="W1240" i="2"/>
  <c r="BW1419" i="2"/>
  <c r="BW1359" i="2"/>
  <c r="CA1359" i="2" s="1"/>
  <c r="G1445" i="2"/>
  <c r="K1445" i="2" s="1"/>
  <c r="O1445" i="2" s="1"/>
  <c r="BS1473" i="2"/>
  <c r="BW1473" i="2" s="1"/>
  <c r="CA1473" i="2" s="1"/>
  <c r="BS1393" i="2"/>
  <c r="BW1393" i="2" s="1"/>
  <c r="CA1393" i="2" s="1"/>
  <c r="BW1423" i="2"/>
  <c r="CA1423" i="2" s="1"/>
  <c r="BW1424" i="2"/>
  <c r="CA1424" i="2" s="1"/>
  <c r="BW1408" i="2"/>
  <c r="CA1408" i="2" s="1"/>
  <c r="BW1470" i="2"/>
  <c r="BW1411" i="2"/>
  <c r="CA1411" i="2" s="1"/>
  <c r="BW1105" i="2"/>
  <c r="CA1105" i="2" s="1"/>
  <c r="G1353" i="2"/>
  <c r="G1403" i="2"/>
  <c r="G1172" i="2"/>
  <c r="G1477" i="2"/>
  <c r="K1477" i="2" s="1"/>
  <c r="O1477" i="2" s="1"/>
  <c r="G1447" i="2"/>
  <c r="G1428" i="2"/>
  <c r="BC1442" i="2"/>
  <c r="BS1311" i="2"/>
  <c r="BW1311" i="2" s="1"/>
  <c r="CA1311" i="2" s="1"/>
  <c r="BW1432" i="2"/>
  <c r="BW1479" i="2"/>
  <c r="CA1479" i="2" s="1"/>
  <c r="BW1433" i="2"/>
  <c r="CA1433" i="2" s="1"/>
  <c r="BW1476" i="2"/>
  <c r="BW1480" i="2"/>
  <c r="CA1480" i="2" s="1"/>
  <c r="BW1435" i="2"/>
  <c r="CA1435" i="2" s="1"/>
  <c r="BW1462" i="2"/>
  <c r="CA1462" i="2" s="1"/>
  <c r="BW1503" i="2"/>
  <c r="CA1503" i="2" s="1"/>
  <c r="BW1431" i="2"/>
  <c r="CA1431" i="2" s="1"/>
  <c r="BW1467" i="2"/>
  <c r="CA1467" i="2" s="1"/>
  <c r="BW1474" i="2"/>
  <c r="CA1474" i="2" s="1"/>
  <c r="BW1223" i="2"/>
  <c r="BW1159" i="2"/>
  <c r="CA1159" i="2" s="1"/>
  <c r="BW1380" i="2"/>
  <c r="CA1380" i="2" s="1"/>
  <c r="BW1316" i="2"/>
  <c r="CA1316" i="2" s="1"/>
  <c r="BW1180" i="2"/>
  <c r="CA1180" i="2" s="1"/>
  <c r="BW1305" i="2"/>
  <c r="CA1305" i="2" s="1"/>
  <c r="BW1241" i="2"/>
  <c r="CA1241" i="2" s="1"/>
  <c r="BW1185" i="2"/>
  <c r="CA1185" i="2" s="1"/>
  <c r="BW1121" i="2"/>
  <c r="CA1121" i="2" s="1"/>
  <c r="BW1421" i="2"/>
  <c r="CA1421" i="2" s="1"/>
  <c r="BW1389" i="2"/>
  <c r="CA1389" i="2" s="1"/>
  <c r="BW1125" i="2"/>
  <c r="CA1125" i="2" s="1"/>
  <c r="BW1347" i="2"/>
  <c r="CA1347" i="2" s="1"/>
  <c r="BW1163" i="2"/>
  <c r="BW1107" i="2"/>
  <c r="CA1107" i="2" s="1"/>
  <c r="BW1280" i="2"/>
  <c r="BW1466" i="2"/>
  <c r="CA1466" i="2" s="1"/>
  <c r="BW1151" i="2"/>
  <c r="CA1151" i="2" s="1"/>
  <c r="BW1308" i="2"/>
  <c r="CA1308" i="2" s="1"/>
  <c r="BW1244" i="2"/>
  <c r="CA1244" i="2" s="1"/>
  <c r="BW1361" i="2"/>
  <c r="CA1361" i="2" s="1"/>
  <c r="BW1113" i="2"/>
  <c r="CA1113" i="2" s="1"/>
  <c r="BW1453" i="2"/>
  <c r="BW1237" i="2"/>
  <c r="CA1237" i="2" s="1"/>
  <c r="BW1173" i="2"/>
  <c r="BW1403" i="2"/>
  <c r="CA1403" i="2" s="1"/>
  <c r="BW1155" i="2"/>
  <c r="CA1155" i="2" s="1"/>
  <c r="BW1400" i="2"/>
  <c r="CA1400" i="2" s="1"/>
  <c r="BW1336" i="2"/>
  <c r="CA1336" i="2" s="1"/>
  <c r="BW1458" i="2"/>
  <c r="BW1207" i="2"/>
  <c r="BW1300" i="2"/>
  <c r="CA1300" i="2" s="1"/>
  <c r="BW1236" i="2"/>
  <c r="CA1236" i="2" s="1"/>
  <c r="BW1164" i="2"/>
  <c r="BW1289" i="2"/>
  <c r="BW1169" i="2"/>
  <c r="BX1169" i="2" s="1"/>
  <c r="BW1373" i="2"/>
  <c r="CA1373" i="2" s="1"/>
  <c r="BW1331" i="2"/>
  <c r="BW1211" i="2"/>
  <c r="CA1211" i="2" s="1"/>
  <c r="BW1392" i="2"/>
  <c r="BW1471" i="2"/>
  <c r="CA1471" i="2" s="1"/>
  <c r="BW1489" i="2"/>
  <c r="BW1450" i="2"/>
  <c r="CA1450" i="2" s="1"/>
  <c r="BW1327" i="2"/>
  <c r="CA1327" i="2" s="1"/>
  <c r="BW1199" i="2"/>
  <c r="CA1199" i="2" s="1"/>
  <c r="BW1228" i="2"/>
  <c r="CA1228" i="2" s="1"/>
  <c r="BW1156" i="2"/>
  <c r="CA1156" i="2" s="1"/>
  <c r="BW1281" i="2"/>
  <c r="CA1281" i="2" s="1"/>
  <c r="BW1285" i="2"/>
  <c r="BW1101" i="2"/>
  <c r="CA1101" i="2" s="1"/>
  <c r="BW1384" i="2"/>
  <c r="CA1384" i="2" s="1"/>
  <c r="BW1320" i="2"/>
  <c r="CA1320" i="2" s="1"/>
  <c r="BW1192" i="2"/>
  <c r="CA1192" i="2" s="1"/>
  <c r="BW1459" i="2"/>
  <c r="BW1463" i="2"/>
  <c r="BW1460" i="2"/>
  <c r="BW1444" i="2"/>
  <c r="CA1444" i="2" s="1"/>
  <c r="BW1481" i="2"/>
  <c r="BW1499" i="2"/>
  <c r="CA1499" i="2" s="1"/>
  <c r="BW1446" i="2"/>
  <c r="BW1464" i="2"/>
  <c r="CA1464" i="2" s="1"/>
  <c r="BW1357" i="2"/>
  <c r="CA1357" i="2" s="1"/>
  <c r="BW1442" i="2"/>
  <c r="CA1442" i="2" s="1"/>
  <c r="BW1383" i="2"/>
  <c r="BW1319" i="2"/>
  <c r="CA1319" i="2" s="1"/>
  <c r="BW1255" i="2"/>
  <c r="BW1412" i="2"/>
  <c r="CA1412" i="2" s="1"/>
  <c r="BW1348" i="2"/>
  <c r="CA1348" i="2" s="1"/>
  <c r="BW1148" i="2"/>
  <c r="CA1148" i="2" s="1"/>
  <c r="BW1337" i="2"/>
  <c r="BX1337" i="2" s="1"/>
  <c r="BW1217" i="2"/>
  <c r="CA1217" i="2" s="1"/>
  <c r="BW1153" i="2"/>
  <c r="CA1153" i="2" s="1"/>
  <c r="BW1429" i="2"/>
  <c r="CA1429" i="2" s="1"/>
  <c r="BW1349" i="2"/>
  <c r="CA1349" i="2" s="1"/>
  <c r="BW1277" i="2"/>
  <c r="CA1277" i="2" s="1"/>
  <c r="BW1213" i="2"/>
  <c r="BW1157" i="2"/>
  <c r="CA1157" i="2" s="1"/>
  <c r="BW1099" i="2"/>
  <c r="CA1099" i="2" s="1"/>
  <c r="BW1195" i="2"/>
  <c r="CA1195" i="2" s="1"/>
  <c r="BW1376" i="2"/>
  <c r="BW1468" i="2"/>
  <c r="BW1455" i="2"/>
  <c r="BW1488" i="2"/>
  <c r="CA1488" i="2" s="1"/>
  <c r="BW1436" i="2"/>
  <c r="CA1436" i="2" s="1"/>
  <c r="BW1502" i="2"/>
  <c r="CA1502" i="2" s="1"/>
  <c r="BW1438" i="2"/>
  <c r="CA1438" i="2" s="1"/>
  <c r="BW1491" i="2"/>
  <c r="CA1491" i="2" s="1"/>
  <c r="BW1448" i="2"/>
  <c r="BX1448" i="2" s="1"/>
  <c r="BW1247" i="2"/>
  <c r="CA1247" i="2" s="1"/>
  <c r="BW1183" i="2"/>
  <c r="CA1183" i="2" s="1"/>
  <c r="BW1340" i="2"/>
  <c r="BW1276" i="2"/>
  <c r="CA1276" i="2" s="1"/>
  <c r="BW1204" i="2"/>
  <c r="CA1204" i="2" s="1"/>
  <c r="BW1329" i="2"/>
  <c r="CA1329" i="2" s="1"/>
  <c r="BW1149" i="2"/>
  <c r="CA1149" i="2" s="1"/>
  <c r="BW1371" i="2"/>
  <c r="BW1368" i="2"/>
  <c r="CA1368" i="2" s="1"/>
  <c r="BW1304" i="2"/>
  <c r="CA1304" i="2" s="1"/>
  <c r="BW1487" i="2"/>
  <c r="CA1487" i="2" s="1"/>
  <c r="BW1494" i="2"/>
  <c r="CA1494" i="2" s="1"/>
  <c r="BW1483" i="2"/>
  <c r="CA1483" i="2" s="1"/>
  <c r="BW1293" i="2"/>
  <c r="BW1175" i="2"/>
  <c r="BW1119" i="2"/>
  <c r="CA1119" i="2" s="1"/>
  <c r="BW1396" i="2"/>
  <c r="CA1396" i="2" s="1"/>
  <c r="BW1268" i="2"/>
  <c r="CA1268" i="2" s="1"/>
  <c r="BW1132" i="2"/>
  <c r="CA1132" i="2" s="1"/>
  <c r="BW1257" i="2"/>
  <c r="CA1257" i="2" s="1"/>
  <c r="BW1201" i="2"/>
  <c r="CA1201" i="2" s="1"/>
  <c r="BW1137" i="2"/>
  <c r="CA1137" i="2" s="1"/>
  <c r="BW1405" i="2"/>
  <c r="CA1405" i="2" s="1"/>
  <c r="BW1261" i="2"/>
  <c r="CA1261" i="2" s="1"/>
  <c r="BW1197" i="2"/>
  <c r="CA1197" i="2" s="1"/>
  <c r="BW1141" i="2"/>
  <c r="CA1141" i="2" s="1"/>
  <c r="BW1363" i="2"/>
  <c r="CA1363" i="2" s="1"/>
  <c r="BW1299" i="2"/>
  <c r="CA1299" i="2" s="1"/>
  <c r="BW1243" i="2"/>
  <c r="CA1243" i="2" s="1"/>
  <c r="BW1179" i="2"/>
  <c r="BX1179" i="2" s="1"/>
  <c r="BW1123" i="2"/>
  <c r="CA1123" i="2" s="1"/>
  <c r="BW1168" i="2"/>
  <c r="CA1168" i="2" s="1"/>
  <c r="BS1323" i="2"/>
  <c r="BW1323" i="2" s="1"/>
  <c r="BX1323" i="2" s="1"/>
  <c r="BC1231" i="2"/>
  <c r="BS1404" i="2"/>
  <c r="BW1404" i="2" s="1"/>
  <c r="CA1404" i="2" s="1"/>
  <c r="BW1496" i="2"/>
  <c r="CA1496" i="2" s="1"/>
  <c r="BW1439" i="2"/>
  <c r="CA1439" i="2" s="1"/>
  <c r="BW1500" i="2"/>
  <c r="CA1500" i="2" s="1"/>
  <c r="BW1416" i="2"/>
  <c r="BW1475" i="2"/>
  <c r="CA1475" i="2" s="1"/>
  <c r="BW1482" i="2"/>
  <c r="CA1482" i="2" s="1"/>
  <c r="BW1367" i="2"/>
  <c r="CA1367" i="2" s="1"/>
  <c r="BW1167" i="2"/>
  <c r="CA1167" i="2" s="1"/>
  <c r="BW1388" i="2"/>
  <c r="BW1260" i="2"/>
  <c r="CA1260" i="2" s="1"/>
  <c r="BW1188" i="2"/>
  <c r="CA1188" i="2" s="1"/>
  <c r="BW1313" i="2"/>
  <c r="BW1129" i="2"/>
  <c r="BW1397" i="2"/>
  <c r="CA1397" i="2" s="1"/>
  <c r="BW1325" i="2"/>
  <c r="CA1325" i="2" s="1"/>
  <c r="BW1189" i="2"/>
  <c r="CA1189" i="2" s="1"/>
  <c r="BW1291" i="2"/>
  <c r="CA1291" i="2" s="1"/>
  <c r="BW1235" i="2"/>
  <c r="CA1235" i="2" s="1"/>
  <c r="BW1115" i="2"/>
  <c r="CA1115" i="2" s="1"/>
  <c r="BW1352" i="2"/>
  <c r="BW1288" i="2"/>
  <c r="CA1288" i="2" s="1"/>
  <c r="BW1224" i="2"/>
  <c r="BX1224" i="2" s="1"/>
  <c r="BW1097" i="2"/>
  <c r="CA1097" i="2" s="1"/>
  <c r="W1327" i="2"/>
  <c r="AA1327" i="2" s="1"/>
  <c r="AE1327" i="2" s="1"/>
  <c r="W1367" i="2"/>
  <c r="W1316" i="2"/>
  <c r="W1165" i="2"/>
  <c r="BS1231" i="2"/>
  <c r="BW1231" i="2" s="1"/>
  <c r="CA1231" i="2" s="1"/>
  <c r="BC1375" i="2"/>
  <c r="BS1321" i="2"/>
  <c r="BW1321" i="2" s="1"/>
  <c r="CA1321" i="2" s="1"/>
  <c r="W1103" i="2"/>
  <c r="W1140" i="2"/>
  <c r="AA1140" i="2" s="1"/>
  <c r="AE1140" i="2" s="1"/>
  <c r="W1351" i="2"/>
  <c r="AM1340" i="2"/>
  <c r="AM1440" i="2"/>
  <c r="AM1167" i="2"/>
  <c r="BC1327" i="2"/>
  <c r="W1227" i="2"/>
  <c r="W1481" i="2"/>
  <c r="AM1324" i="2"/>
  <c r="AQ1324" i="2" s="1"/>
  <c r="W1357" i="2"/>
  <c r="AM1395" i="2"/>
  <c r="BC1417" i="2"/>
  <c r="W1417" i="2"/>
  <c r="AM1417" i="2"/>
  <c r="G1417" i="2"/>
  <c r="K1417" i="2" s="1"/>
  <c r="O1417" i="2" s="1"/>
  <c r="BS1335" i="2"/>
  <c r="BW1335" i="2" s="1"/>
  <c r="CA1335" i="2" s="1"/>
  <c r="AM1335" i="2"/>
  <c r="AQ1335" i="2" s="1"/>
  <c r="AU1335" i="2" s="1"/>
  <c r="W1335" i="2"/>
  <c r="G1335" i="2"/>
  <c r="BC1248" i="2"/>
  <c r="G1248" i="2"/>
  <c r="BC1161" i="2"/>
  <c r="W1161" i="2"/>
  <c r="AM1161" i="2"/>
  <c r="BS1456" i="2"/>
  <c r="BC1456" i="2"/>
  <c r="AM1456" i="2"/>
  <c r="G1456" i="2"/>
  <c r="BC1425" i="2"/>
  <c r="W1425" i="2"/>
  <c r="G1425" i="2"/>
  <c r="K1425" i="2" s="1"/>
  <c r="O1425" i="2" s="1"/>
  <c r="AM1425" i="2"/>
  <c r="BS1425" i="2"/>
  <c r="BW1425" i="2" s="1"/>
  <c r="BS1272" i="2"/>
  <c r="BW1272" i="2" s="1"/>
  <c r="CA1272" i="2" s="1"/>
  <c r="BC1272" i="2"/>
  <c r="BC1451" i="2"/>
  <c r="BS1451" i="2"/>
  <c r="BW1451" i="2" s="1"/>
  <c r="BX1451" i="2" s="1"/>
  <c r="AM1451" i="2"/>
  <c r="BS1333" i="2"/>
  <c r="BW1333" i="2" s="1"/>
  <c r="CA1333" i="2" s="1"/>
  <c r="W1333" i="2"/>
  <c r="AM1333" i="2"/>
  <c r="AQ1333" i="2" s="1"/>
  <c r="BS1495" i="2"/>
  <c r="BW1495" i="2" s="1"/>
  <c r="CA1495" i="2" s="1"/>
  <c r="W1495" i="2"/>
  <c r="BS1275" i="2"/>
  <c r="BW1275" i="2" s="1"/>
  <c r="CA1275" i="2" s="1"/>
  <c r="W1275" i="2"/>
  <c r="AM1275" i="2"/>
  <c r="BC1275" i="2"/>
  <c r="BC1136" i="2"/>
  <c r="W1136" i="2"/>
  <c r="AA1136" i="2" s="1"/>
  <c r="AE1136" i="2" s="1"/>
  <c r="AM1136" i="2"/>
  <c r="G1136" i="2"/>
  <c r="BC1279" i="2"/>
  <c r="BS1279" i="2"/>
  <c r="BW1279" i="2" s="1"/>
  <c r="CA1279" i="2" s="1"/>
  <c r="AM1279" i="2"/>
  <c r="BC1498" i="2"/>
  <c r="AM1498" i="2"/>
  <c r="W1498" i="2"/>
  <c r="AA1498" i="2" s="1"/>
  <c r="AB1498" i="2" s="1"/>
  <c r="BC1407" i="2"/>
  <c r="BG1407" i="2" s="1"/>
  <c r="BK1407" i="2" s="1"/>
  <c r="BS1407" i="2"/>
  <c r="BW1407" i="2" s="1"/>
  <c r="CA1407" i="2" s="1"/>
  <c r="W1407" i="2"/>
  <c r="BS1295" i="2"/>
  <c r="BW1295" i="2" s="1"/>
  <c r="CA1295" i="2" s="1"/>
  <c r="W1295" i="2"/>
  <c r="AM1295" i="2"/>
  <c r="AQ1295" i="2" s="1"/>
  <c r="BC1295" i="2"/>
  <c r="BS1219" i="2"/>
  <c r="BC1219" i="2"/>
  <c r="W1219" i="2"/>
  <c r="AM1219" i="2"/>
  <c r="BC1501" i="2"/>
  <c r="AM1501" i="2"/>
  <c r="G1501" i="2"/>
  <c r="W1501" i="2"/>
  <c r="G1469" i="2"/>
  <c r="K1469" i="2" s="1"/>
  <c r="O1469" i="2" s="1"/>
  <c r="BC1469" i="2"/>
  <c r="BS1469" i="2"/>
  <c r="BW1469" i="2" s="1"/>
  <c r="CA1469" i="2" s="1"/>
  <c r="AM1469" i="2"/>
  <c r="BC1437" i="2"/>
  <c r="BS1437" i="2"/>
  <c r="BW1437" i="2" s="1"/>
  <c r="CA1437" i="2" s="1"/>
  <c r="AM1437" i="2"/>
  <c r="AQ1437" i="2" s="1"/>
  <c r="AU1437" i="2" s="1"/>
  <c r="BS1307" i="2"/>
  <c r="BW1307" i="2" s="1"/>
  <c r="CA1307" i="2" s="1"/>
  <c r="W1307" i="2"/>
  <c r="AA1307" i="2" s="1"/>
  <c r="AE1307" i="2" s="1"/>
  <c r="AM1307" i="2"/>
  <c r="BC1220" i="2"/>
  <c r="BS1220" i="2"/>
  <c r="BW1220" i="2" s="1"/>
  <c r="CA1220" i="2" s="1"/>
  <c r="AM1220" i="2"/>
  <c r="W1220" i="2"/>
  <c r="BC1133" i="2"/>
  <c r="BS1133" i="2"/>
  <c r="BW1133" i="2" s="1"/>
  <c r="CA1133" i="2" s="1"/>
  <c r="W1133" i="2"/>
  <c r="AA1133" i="2" s="1"/>
  <c r="AE1133" i="2" s="1"/>
  <c r="AM1133" i="2"/>
  <c r="AM1379" i="2"/>
  <c r="BC1379" i="2"/>
  <c r="BS1379" i="2"/>
  <c r="BW1379" i="2" s="1"/>
  <c r="CA1379" i="2" s="1"/>
  <c r="W1379" i="2"/>
  <c r="BS1301" i="2"/>
  <c r="BW1301" i="2" s="1"/>
  <c r="CA1301" i="2" s="1"/>
  <c r="BC1301" i="2"/>
  <c r="BG1301" i="2" s="1"/>
  <c r="BK1301" i="2" s="1"/>
  <c r="AM1301" i="2"/>
  <c r="AQ1301" i="2" s="1"/>
  <c r="AU1301" i="2" s="1"/>
  <c r="BS1200" i="2"/>
  <c r="BW1200" i="2" s="1"/>
  <c r="CA1200" i="2" s="1"/>
  <c r="W1200" i="2"/>
  <c r="AM1200" i="2"/>
  <c r="BC1200" i="2"/>
  <c r="W1168" i="2"/>
  <c r="W1301" i="2"/>
  <c r="AM1248" i="2"/>
  <c r="BC1333" i="2"/>
  <c r="BG1333" i="2" s="1"/>
  <c r="BK1333" i="2" s="1"/>
  <c r="W1248" i="2"/>
  <c r="AM1272" i="2"/>
  <c r="BS1498" i="2"/>
  <c r="BW1498" i="2" s="1"/>
  <c r="W1272" i="2"/>
  <c r="BS1501" i="2"/>
  <c r="BW1501" i="2" s="1"/>
  <c r="BC1495" i="2"/>
  <c r="W1420" i="2"/>
  <c r="W1284" i="2"/>
  <c r="AA1284" i="2" s="1"/>
  <c r="AE1284" i="2" s="1"/>
  <c r="W1239" i="2"/>
  <c r="AM1423" i="2"/>
  <c r="BC1213" i="2"/>
  <c r="BS1497" i="2"/>
  <c r="BW1497" i="2" s="1"/>
  <c r="CA1497" i="2" s="1"/>
  <c r="BC1199" i="2"/>
  <c r="BS1375" i="2"/>
  <c r="BW1375" i="2" s="1"/>
  <c r="CA1375" i="2" s="1"/>
  <c r="BC1423" i="2"/>
  <c r="BS1239" i="2"/>
  <c r="BW1239" i="2" s="1"/>
  <c r="BC1436" i="2"/>
  <c r="W1199" i="2"/>
  <c r="BC1465" i="2"/>
  <c r="BS1369" i="2"/>
  <c r="BW1369" i="2" s="1"/>
  <c r="BC1420" i="2"/>
  <c r="BS1486" i="2"/>
  <c r="BW1486" i="2" s="1"/>
  <c r="CA1486" i="2" s="1"/>
  <c r="BC1321" i="2"/>
  <c r="BS1484" i="2"/>
  <c r="BW1484" i="2" s="1"/>
  <c r="AM1408" i="2"/>
  <c r="AQ1408" i="2" s="1"/>
  <c r="AU1408" i="2" s="1"/>
  <c r="BC1408" i="2"/>
  <c r="AM1321" i="2"/>
  <c r="W1408" i="2"/>
  <c r="AA1408" i="2" s="1"/>
  <c r="AE1408" i="2" s="1"/>
  <c r="BS1131" i="2"/>
  <c r="BW1131" i="2" s="1"/>
  <c r="CA1131" i="2" s="1"/>
  <c r="BS1490" i="2"/>
  <c r="BW1490" i="2" s="1"/>
  <c r="BS1128" i="2"/>
  <c r="BW1128" i="2" s="1"/>
  <c r="CA1128" i="2" s="1"/>
  <c r="BS1215" i="2"/>
  <c r="BW1215" i="2" s="1"/>
  <c r="CA1215" i="2" s="1"/>
  <c r="BS1284" i="2"/>
  <c r="BW1284" i="2" s="1"/>
  <c r="CA1284" i="2" s="1"/>
  <c r="AM1213" i="2"/>
  <c r="AQ1213" i="2" s="1"/>
  <c r="AU1213" i="2" s="1"/>
  <c r="AM1465" i="2"/>
  <c r="AM1292" i="2"/>
  <c r="AM1265" i="2"/>
  <c r="AM1375" i="2"/>
  <c r="W1139" i="2"/>
  <c r="AM1176" i="2"/>
  <c r="AQ1176" i="2" s="1"/>
  <c r="AU1176" i="2" s="1"/>
  <c r="AM1231" i="2"/>
  <c r="AQ1231" i="2" s="1"/>
  <c r="AU1231" i="2" s="1"/>
  <c r="BS1292" i="2"/>
  <c r="BW1292" i="2" s="1"/>
  <c r="CA1292" i="2" s="1"/>
  <c r="BS1297" i="2"/>
  <c r="BW1297" i="2" s="1"/>
  <c r="CA1297" i="2" s="1"/>
  <c r="BC1284" i="2"/>
  <c r="BS1176" i="2"/>
  <c r="BW1176" i="2" s="1"/>
  <c r="CA1176" i="2" s="1"/>
  <c r="BS1139" i="2"/>
  <c r="BW1139" i="2" s="1"/>
  <c r="CA1139" i="2" s="1"/>
  <c r="W1213" i="2"/>
  <c r="AA1213" i="2" s="1"/>
  <c r="AE1213" i="2" s="1"/>
  <c r="W1292" i="2"/>
  <c r="AA1292" i="2" s="1"/>
  <c r="AE1292" i="2" s="1"/>
  <c r="AM1239" i="2"/>
  <c r="AQ1239" i="2" s="1"/>
  <c r="AU1239" i="2" s="1"/>
  <c r="W1176" i="2"/>
  <c r="BS1339" i="2"/>
  <c r="BW1339" i="2" s="1"/>
  <c r="CA1339" i="2" s="1"/>
  <c r="BS1365" i="2"/>
  <c r="BW1365" i="2" s="1"/>
  <c r="CA1365" i="2" s="1"/>
  <c r="BC1175" i="2"/>
  <c r="BG1175" i="2" s="1"/>
  <c r="BK1175" i="2" s="1"/>
  <c r="W1482" i="2"/>
  <c r="AA1482" i="2" s="1"/>
  <c r="AE1482" i="2" s="1"/>
  <c r="BC1447" i="2"/>
  <c r="BG1447" i="2" s="1"/>
  <c r="BK1447" i="2" s="1"/>
  <c r="AM1221" i="2"/>
  <c r="W1349" i="2"/>
  <c r="AM1135" i="2"/>
  <c r="AQ1135" i="2" s="1"/>
  <c r="AR1135" i="2" s="1"/>
  <c r="BC1291" i="2"/>
  <c r="BG1291" i="2" s="1"/>
  <c r="BK1291" i="2" s="1"/>
  <c r="BC1336" i="2"/>
  <c r="BG1336" i="2" s="1"/>
  <c r="BK1336" i="2" s="1"/>
  <c r="BS1248" i="2"/>
  <c r="BW1248" i="2" s="1"/>
  <c r="BC1388" i="2"/>
  <c r="AM1316" i="2"/>
  <c r="AQ1316" i="2" s="1"/>
  <c r="W1167" i="2"/>
  <c r="BS1184" i="2"/>
  <c r="BS1109" i="2"/>
  <c r="BW1109" i="2" s="1"/>
  <c r="BC1098" i="2"/>
  <c r="BG1098" i="2" s="1"/>
  <c r="BK1098" i="2" s="1"/>
  <c r="BC1349" i="2"/>
  <c r="BG1349" i="2" s="1"/>
  <c r="BH1349" i="2" s="1"/>
  <c r="BS1160" i="2"/>
  <c r="BC1109" i="2"/>
  <c r="BG1109" i="2" s="1"/>
  <c r="BK1109" i="2" s="1"/>
  <c r="AM1319" i="2"/>
  <c r="AQ1319" i="2" s="1"/>
  <c r="AU1319" i="2" s="1"/>
  <c r="AM1229" i="2"/>
  <c r="AM1109" i="2"/>
  <c r="AM1336" i="2"/>
  <c r="AQ1336" i="2" s="1"/>
  <c r="AU1336" i="2" s="1"/>
  <c r="BC1316" i="2"/>
  <c r="BG1316" i="2" s="1"/>
  <c r="BK1316" i="2" s="1"/>
  <c r="AM1098" i="2"/>
  <c r="AQ1098" i="2" s="1"/>
  <c r="AU1098" i="2" s="1"/>
  <c r="W1319" i="2"/>
  <c r="AA1319" i="2" s="1"/>
  <c r="AE1319" i="2" s="1"/>
  <c r="W1229" i="2"/>
  <c r="AA1229" i="2" s="1"/>
  <c r="AE1229" i="2" s="1"/>
  <c r="AM1403" i="2"/>
  <c r="AQ1403" i="2" s="1"/>
  <c r="AM1240" i="2"/>
  <c r="AQ1240" i="2" s="1"/>
  <c r="AU1240" i="2" s="1"/>
  <c r="W1336" i="2"/>
  <c r="BC1319" i="2"/>
  <c r="BG1319" i="2" s="1"/>
  <c r="BK1319" i="2" s="1"/>
  <c r="BC1403" i="2"/>
  <c r="BG1403" i="2" s="1"/>
  <c r="BK1403" i="2" s="1"/>
  <c r="W1445" i="2"/>
  <c r="AA1445" i="2" s="1"/>
  <c r="AE1445" i="2" s="1"/>
  <c r="AM1477" i="2"/>
  <c r="AQ1477" i="2" s="1"/>
  <c r="AM1160" i="2"/>
  <c r="AQ1160" i="2" s="1"/>
  <c r="AU1160" i="2" s="1"/>
  <c r="AM1249" i="2"/>
  <c r="AQ1249" i="2" s="1"/>
  <c r="AU1249" i="2" s="1"/>
  <c r="BS1445" i="2"/>
  <c r="BW1445" i="2" s="1"/>
  <c r="BS1477" i="2"/>
  <c r="BW1477" i="2" s="1"/>
  <c r="CA1477" i="2" s="1"/>
  <c r="BC1167" i="2"/>
  <c r="BG1167" i="2" s="1"/>
  <c r="BK1167" i="2" s="1"/>
  <c r="BS1249" i="2"/>
  <c r="AM1428" i="2"/>
  <c r="AQ1428" i="2" s="1"/>
  <c r="AU1428" i="2" s="1"/>
  <c r="W1477" i="2"/>
  <c r="AA1477" i="2" s="1"/>
  <c r="AE1477" i="2" s="1"/>
  <c r="AM1351" i="2"/>
  <c r="AQ1351" i="2" s="1"/>
  <c r="AU1351" i="2" s="1"/>
  <c r="W1160" i="2"/>
  <c r="AA1160" i="2" s="1"/>
  <c r="AE1160" i="2" s="1"/>
  <c r="W1249" i="2"/>
  <c r="BS1240" i="2"/>
  <c r="BW1240" i="2" s="1"/>
  <c r="CA1240" i="2" s="1"/>
  <c r="G1201" i="2"/>
  <c r="K1201" i="2" s="1"/>
  <c r="L1201" i="2" s="1"/>
  <c r="G1145" i="2"/>
  <c r="K1145" i="2" s="1"/>
  <c r="O1145" i="2" s="1"/>
  <c r="AM1391" i="2"/>
  <c r="AQ1391" i="2" s="1"/>
  <c r="G1221" i="2"/>
  <c r="K1221" i="2" s="1"/>
  <c r="O1221" i="2" s="1"/>
  <c r="G1135" i="2"/>
  <c r="K1135" i="2" s="1"/>
  <c r="O1135" i="2" s="1"/>
  <c r="G1319" i="2"/>
  <c r="K1319" i="2" s="1"/>
  <c r="O1319" i="2" s="1"/>
  <c r="G1098" i="2"/>
  <c r="K1098" i="2" s="1"/>
  <c r="O1098" i="2" s="1"/>
  <c r="G1184" i="2"/>
  <c r="K1184" i="2" s="1"/>
  <c r="O1184" i="2" s="1"/>
  <c r="AM1172" i="2"/>
  <c r="AQ1172" i="2" s="1"/>
  <c r="AU1172" i="2" s="1"/>
  <c r="W1135" i="2"/>
  <c r="AA1135" i="2" s="1"/>
  <c r="AE1135" i="2" s="1"/>
  <c r="BS1098" i="2"/>
  <c r="BW1098" i="2" s="1"/>
  <c r="BS1447" i="2"/>
  <c r="BW1447" i="2" s="1"/>
  <c r="W1317" i="2"/>
  <c r="AA1317" i="2" s="1"/>
  <c r="AE1317" i="2" s="1"/>
  <c r="G1349" i="2"/>
  <c r="K1349" i="2" s="1"/>
  <c r="O1349" i="2" s="1"/>
  <c r="G1271" i="2"/>
  <c r="K1271" i="2" s="1"/>
  <c r="O1271" i="2" s="1"/>
  <c r="AM1291" i="2"/>
  <c r="AQ1291" i="2" s="1"/>
  <c r="AM1433" i="2"/>
  <c r="AQ1433" i="2" s="1"/>
  <c r="AU1433" i="2" s="1"/>
  <c r="AM1447" i="2"/>
  <c r="AQ1447" i="2" s="1"/>
  <c r="AU1447" i="2" s="1"/>
  <c r="W1221" i="2"/>
  <c r="AA1221" i="2" s="1"/>
  <c r="AE1221" i="2" s="1"/>
  <c r="BS1172" i="2"/>
  <c r="BS1428" i="2"/>
  <c r="BS1351" i="2"/>
  <c r="BC1482" i="2"/>
  <c r="BS1409" i="2"/>
  <c r="G1317" i="2"/>
  <c r="K1317" i="2" s="1"/>
  <c r="O1317" i="2" s="1"/>
  <c r="AM1317" i="2"/>
  <c r="AQ1317" i="2" s="1"/>
  <c r="AU1317" i="2" s="1"/>
  <c r="G1482" i="2"/>
  <c r="K1482" i="2" s="1"/>
  <c r="O1482" i="2" s="1"/>
  <c r="W1291" i="2"/>
  <c r="AA1291" i="2" s="1"/>
  <c r="AE1291" i="2" s="1"/>
  <c r="W1433" i="2"/>
  <c r="AA1433" i="2" s="1"/>
  <c r="AE1433" i="2" s="1"/>
  <c r="AM1482" i="2"/>
  <c r="AQ1482" i="2" s="1"/>
  <c r="AU1482" i="2" s="1"/>
  <c r="AM1184" i="2"/>
  <c r="AQ1184" i="2" s="1"/>
  <c r="AU1184" i="2" s="1"/>
  <c r="AM1271" i="2"/>
  <c r="AQ1271" i="2" s="1"/>
  <c r="AU1271" i="2" s="1"/>
  <c r="AM1353" i="2"/>
  <c r="AQ1353" i="2" s="1"/>
  <c r="AM1409" i="2"/>
  <c r="AQ1409" i="2" s="1"/>
  <c r="AR1409" i="2" s="1"/>
  <c r="BC1409" i="2"/>
  <c r="BG1409" i="2" s="1"/>
  <c r="BH1409" i="2" s="1"/>
  <c r="W1184" i="2"/>
  <c r="AA1184" i="2" s="1"/>
  <c r="AE1184" i="2" s="1"/>
  <c r="W1271" i="2"/>
  <c r="AA1271" i="2" s="1"/>
  <c r="AE1271" i="2" s="1"/>
  <c r="W1353" i="2"/>
  <c r="AA1353" i="2" s="1"/>
  <c r="AE1353" i="2" s="1"/>
  <c r="AM1349" i="2"/>
  <c r="BC1433" i="2"/>
  <c r="BG1433" i="2" s="1"/>
  <c r="BK1433" i="2" s="1"/>
  <c r="G1259" i="2"/>
  <c r="K1259" i="2" s="1"/>
  <c r="O1259" i="2" s="1"/>
  <c r="G1427" i="2"/>
  <c r="K1427" i="2" s="1"/>
  <c r="O1427" i="2" s="1"/>
  <c r="G1189" i="2"/>
  <c r="K1189" i="2" s="1"/>
  <c r="O1189" i="2" s="1"/>
  <c r="AM1140" i="2"/>
  <c r="AQ1140" i="2" s="1"/>
  <c r="AU1140" i="2" s="1"/>
  <c r="AM1181" i="2"/>
  <c r="AQ1181" i="2" s="1"/>
  <c r="AU1181" i="2" s="1"/>
  <c r="AM1227" i="2"/>
  <c r="AQ1227" i="2" s="1"/>
  <c r="AM1449" i="2"/>
  <c r="W1365" i="2"/>
  <c r="AA1365" i="2" s="1"/>
  <c r="AE1365" i="2" s="1"/>
  <c r="W1462" i="2"/>
  <c r="AA1462" i="2" s="1"/>
  <c r="AE1462" i="2" s="1"/>
  <c r="AM1165" i="2"/>
  <c r="AQ1165" i="2" s="1"/>
  <c r="AR1165" i="2" s="1"/>
  <c r="AM1357" i="2"/>
  <c r="AQ1357" i="2" s="1"/>
  <c r="AU1357" i="2" s="1"/>
  <c r="AM1367" i="2"/>
  <c r="AQ1367" i="2" s="1"/>
  <c r="AU1367" i="2" s="1"/>
  <c r="BS1449" i="2"/>
  <c r="BW1449" i="2" s="1"/>
  <c r="BC1449" i="2"/>
  <c r="BG1449" i="2" s="1"/>
  <c r="BH1449" i="2" s="1"/>
  <c r="BC1357" i="2"/>
  <c r="BG1357" i="2" s="1"/>
  <c r="BK1357" i="2" s="1"/>
  <c r="BS1253" i="2"/>
  <c r="BW1253" i="2" s="1"/>
  <c r="BS1440" i="2"/>
  <c r="G1443" i="2"/>
  <c r="K1443" i="2" s="1"/>
  <c r="O1443" i="2" s="1"/>
  <c r="G1357" i="2"/>
  <c r="K1357" i="2" s="1"/>
  <c r="O1357" i="2" s="1"/>
  <c r="AM1481" i="2"/>
  <c r="AQ1481" i="2" s="1"/>
  <c r="AR1481" i="2" s="1"/>
  <c r="W1111" i="2"/>
  <c r="AA1111" i="2" s="1"/>
  <c r="AE1111" i="2" s="1"/>
  <c r="W1324" i="2"/>
  <c r="AA1324" i="2" s="1"/>
  <c r="AE1324" i="2" s="1"/>
  <c r="AM1103" i="2"/>
  <c r="AQ1103" i="2" s="1"/>
  <c r="AU1103" i="2" s="1"/>
  <c r="W1395" i="2"/>
  <c r="AA1395" i="2" s="1"/>
  <c r="AE1395" i="2" s="1"/>
  <c r="W1440" i="2"/>
  <c r="AA1440" i="2" s="1"/>
  <c r="AE1440" i="2" s="1"/>
  <c r="AM1327" i="2"/>
  <c r="AQ1327" i="2" s="1"/>
  <c r="AU1327" i="2" s="1"/>
  <c r="BC1462" i="2"/>
  <c r="BG1462" i="2" s="1"/>
  <c r="BK1462" i="2" s="1"/>
  <c r="BC1253" i="2"/>
  <c r="BG1253" i="2" s="1"/>
  <c r="BK1253" i="2" s="1"/>
  <c r="G1395" i="2"/>
  <c r="K1395" i="2" s="1"/>
  <c r="O1395" i="2" s="1"/>
  <c r="G1140" i="2"/>
  <c r="K1140" i="2" s="1"/>
  <c r="O1140" i="2" s="1"/>
  <c r="G1367" i="2"/>
  <c r="K1367" i="2" s="1"/>
  <c r="O1367" i="2" s="1"/>
  <c r="AM1245" i="2"/>
  <c r="AQ1245" i="2" s="1"/>
  <c r="AU1245" i="2" s="1"/>
  <c r="AM1309" i="2"/>
  <c r="AQ1309" i="2" s="1"/>
  <c r="AU1309" i="2" s="1"/>
  <c r="AM1193" i="2"/>
  <c r="AQ1193" i="2" s="1"/>
  <c r="AR1193" i="2" s="1"/>
  <c r="W1340" i="2"/>
  <c r="AA1340" i="2" s="1"/>
  <c r="AE1340" i="2" s="1"/>
  <c r="BS1360" i="2"/>
  <c r="BW1360" i="2" s="1"/>
  <c r="BC1365" i="2"/>
  <c r="BG1365" i="2" s="1"/>
  <c r="BK1365" i="2" s="1"/>
  <c r="BC1340" i="2"/>
  <c r="BG1340" i="2" s="1"/>
  <c r="BK1340" i="2" s="1"/>
  <c r="G1227" i="2"/>
  <c r="K1227" i="2" s="1"/>
  <c r="O1227" i="2" s="1"/>
  <c r="G1462" i="2"/>
  <c r="K1462" i="2" s="1"/>
  <c r="O1462" i="2" s="1"/>
  <c r="G1165" i="2"/>
  <c r="K1165" i="2" s="1"/>
  <c r="O1165" i="2" s="1"/>
  <c r="G1309" i="2"/>
  <c r="K1309" i="2" s="1"/>
  <c r="O1309" i="2" s="1"/>
  <c r="G1103" i="2"/>
  <c r="K1103" i="2" s="1"/>
  <c r="O1103" i="2" s="1"/>
  <c r="G1440" i="2"/>
  <c r="K1440" i="2" s="1"/>
  <c r="O1440" i="2" s="1"/>
  <c r="G1481" i="2"/>
  <c r="K1481" i="2" s="1"/>
  <c r="L1481" i="2" s="1"/>
  <c r="W1245" i="2"/>
  <c r="AA1245" i="2" s="1"/>
  <c r="AE1245" i="2" s="1"/>
  <c r="W1309" i="2"/>
  <c r="AA1309" i="2" s="1"/>
  <c r="AE1309" i="2" s="1"/>
  <c r="AM1360" i="2"/>
  <c r="AQ1360" i="2" s="1"/>
  <c r="AU1360" i="2" s="1"/>
  <c r="W1193" i="2"/>
  <c r="AA1193" i="2" s="1"/>
  <c r="AE1193" i="2" s="1"/>
  <c r="AM1189" i="2"/>
  <c r="AQ1189" i="2" s="1"/>
  <c r="AU1189" i="2" s="1"/>
  <c r="AM1253" i="2"/>
  <c r="AQ1253" i="2" s="1"/>
  <c r="AU1253" i="2" s="1"/>
  <c r="AM1427" i="2"/>
  <c r="AQ1427" i="2" s="1"/>
  <c r="AR1427" i="2" s="1"/>
  <c r="AM1492" i="2"/>
  <c r="AQ1492" i="2" s="1"/>
  <c r="AU1492" i="2" s="1"/>
  <c r="BC1360" i="2"/>
  <c r="BG1360" i="2" s="1"/>
  <c r="BK1360" i="2" s="1"/>
  <c r="BS1165" i="2"/>
  <c r="BW1165" i="2" s="1"/>
  <c r="CA1165" i="2" s="1"/>
  <c r="G1324" i="2"/>
  <c r="K1324" i="2" s="1"/>
  <c r="O1324" i="2" s="1"/>
  <c r="G1245" i="2"/>
  <c r="K1245" i="2" s="1"/>
  <c r="O1245" i="2" s="1"/>
  <c r="G1111" i="2"/>
  <c r="K1111" i="2" s="1"/>
  <c r="O1111" i="2" s="1"/>
  <c r="G1492" i="2"/>
  <c r="K1492" i="2" s="1"/>
  <c r="O1492" i="2" s="1"/>
  <c r="AM1259" i="2"/>
  <c r="AQ1259" i="2" s="1"/>
  <c r="AU1259" i="2" s="1"/>
  <c r="AM1443" i="2"/>
  <c r="AQ1443" i="2" s="1"/>
  <c r="AU1443" i="2" s="1"/>
  <c r="AM1280" i="2"/>
  <c r="AQ1280" i="2" s="1"/>
  <c r="AU1280" i="2" s="1"/>
  <c r="W1189" i="2"/>
  <c r="AA1189" i="2" s="1"/>
  <c r="AE1189" i="2" s="1"/>
  <c r="W1427" i="2"/>
  <c r="AA1427" i="2" s="1"/>
  <c r="AE1427" i="2" s="1"/>
  <c r="W1492" i="2"/>
  <c r="AA1492" i="2" s="1"/>
  <c r="AE1492" i="2" s="1"/>
  <c r="BS1140" i="2"/>
  <c r="BS1181" i="2"/>
  <c r="BW1181" i="2" s="1"/>
  <c r="BS1227" i="2"/>
  <c r="BW1227" i="2" s="1"/>
  <c r="W1259" i="2"/>
  <c r="AA1259" i="2" s="1"/>
  <c r="AE1259" i="2" s="1"/>
  <c r="AM1462" i="2"/>
  <c r="AQ1462" i="2" s="1"/>
  <c r="W1443" i="2"/>
  <c r="W1280" i="2"/>
  <c r="AA1280" i="2" s="1"/>
  <c r="AE1280" i="2" s="1"/>
  <c r="BS1324" i="2"/>
  <c r="BC1481" i="2"/>
  <c r="BG1481" i="2" s="1"/>
  <c r="BK1481" i="2" s="1"/>
  <c r="BS1111" i="2"/>
  <c r="BW1111" i="2" s="1"/>
  <c r="BS1427" i="2"/>
  <c r="BW1427" i="2" s="1"/>
  <c r="BC1280" i="2"/>
  <c r="BG1280" i="2" s="1"/>
  <c r="BH1280" i="2" s="1"/>
  <c r="BS1245" i="2"/>
  <c r="BS1309" i="2"/>
  <c r="BS1443" i="2"/>
  <c r="BW1443" i="2" s="1"/>
  <c r="BS1259" i="2"/>
  <c r="BC1189" i="2"/>
  <c r="BG1189" i="2" s="1"/>
  <c r="BK1189" i="2" s="1"/>
  <c r="BC1168" i="2"/>
  <c r="BG1168" i="2" s="1"/>
  <c r="BK1168" i="2" s="1"/>
  <c r="BC1335" i="2"/>
  <c r="BG1335" i="2" s="1"/>
  <c r="BK1335" i="2" s="1"/>
  <c r="BS1417" i="2"/>
  <c r="BW1417" i="2" s="1"/>
  <c r="BS1136" i="2"/>
  <c r="BW1136" i="2" s="1"/>
  <c r="BS1161" i="2"/>
  <c r="BW1161" i="2" s="1"/>
  <c r="W1315" i="2"/>
  <c r="AA1315" i="2" s="1"/>
  <c r="AE1315" i="2" s="1"/>
  <c r="BC1367" i="2"/>
  <c r="BG1367" i="2" s="1"/>
  <c r="BK1367" i="2" s="1"/>
  <c r="BS1296" i="2"/>
  <c r="BW1296" i="2" s="1"/>
  <c r="BS1269" i="2"/>
  <c r="BS1152" i="2"/>
  <c r="BW1152" i="2" s="1"/>
  <c r="BS1395" i="2"/>
  <c r="G1381" i="2"/>
  <c r="K1381" i="2" s="1"/>
  <c r="O1381" i="2" s="1"/>
  <c r="AM1485" i="2"/>
  <c r="AQ1485" i="2" s="1"/>
  <c r="AM1119" i="2"/>
  <c r="AQ1119" i="2" s="1"/>
  <c r="AU1119" i="2" s="1"/>
  <c r="G1384" i="2"/>
  <c r="K1384" i="2" s="1"/>
  <c r="O1384" i="2" s="1"/>
  <c r="W1145" i="2"/>
  <c r="AA1145" i="2" s="1"/>
  <c r="AE1145" i="2" s="1"/>
  <c r="AM1137" i="2"/>
  <c r="AQ1137" i="2" s="1"/>
  <c r="AM1144" i="2"/>
  <c r="AQ1144" i="2" s="1"/>
  <c r="AU1144" i="2" s="1"/>
  <c r="G1268" i="2"/>
  <c r="K1268" i="2" s="1"/>
  <c r="O1268" i="2" s="1"/>
  <c r="G1332" i="2"/>
  <c r="K1332" i="2" s="1"/>
  <c r="G1452" i="2"/>
  <c r="K1452" i="2" s="1"/>
  <c r="O1452" i="2" s="1"/>
  <c r="W1454" i="2"/>
  <c r="AA1454" i="2" s="1"/>
  <c r="AE1454" i="2" s="1"/>
  <c r="AM1201" i="2"/>
  <c r="AQ1201" i="2" s="1"/>
  <c r="AU1201" i="2" s="1"/>
  <c r="W1289" i="2"/>
  <c r="AA1289" i="2" s="1"/>
  <c r="AE1289" i="2" s="1"/>
  <c r="G1251" i="2"/>
  <c r="K1251" i="2" s="1"/>
  <c r="O1251" i="2" s="1"/>
  <c r="G1187" i="2"/>
  <c r="K1187" i="2" s="1"/>
  <c r="O1187" i="2" s="1"/>
  <c r="G1345" i="2"/>
  <c r="K1345" i="2" s="1"/>
  <c r="O1345" i="2" s="1"/>
  <c r="G1371" i="2"/>
  <c r="K1371" i="2" s="1"/>
  <c r="O1371" i="2" s="1"/>
  <c r="G1144" i="2"/>
  <c r="K1144" i="2" s="1"/>
  <c r="O1144" i="2" s="1"/>
  <c r="W1356" i="2"/>
  <c r="AA1356" i="2" s="1"/>
  <c r="AE1356" i="2" s="1"/>
  <c r="W1478" i="2"/>
  <c r="AA1478" i="2" s="1"/>
  <c r="AE1478" i="2" s="1"/>
  <c r="AM1432" i="2"/>
  <c r="AQ1432" i="2" s="1"/>
  <c r="AU1432" i="2" s="1"/>
  <c r="AM1355" i="2"/>
  <c r="AQ1355" i="2" s="1"/>
  <c r="AR1355" i="2" s="1"/>
  <c r="G1196" i="2"/>
  <c r="K1196" i="2" s="1"/>
  <c r="L1196" i="2" s="1"/>
  <c r="G1361" i="2"/>
  <c r="K1361" i="2" s="1"/>
  <c r="O1361" i="2" s="1"/>
  <c r="G1147" i="2"/>
  <c r="K1147" i="2" s="1"/>
  <c r="O1147" i="2" s="1"/>
  <c r="W1396" i="2"/>
  <c r="AA1396" i="2" s="1"/>
  <c r="AE1396" i="2" s="1"/>
  <c r="AM1117" i="2"/>
  <c r="AQ1117" i="2" s="1"/>
  <c r="AU1117" i="2" s="1"/>
  <c r="G1389" i="2"/>
  <c r="K1389" i="2" s="1"/>
  <c r="O1389" i="2" s="1"/>
  <c r="W1355" i="2"/>
  <c r="AA1355" i="2" s="1"/>
  <c r="AE1355" i="2" s="1"/>
  <c r="W1177" i="2"/>
  <c r="AA1177" i="2" s="1"/>
  <c r="AE1177" i="2" s="1"/>
  <c r="AM1488" i="2"/>
  <c r="AQ1488" i="2" s="1"/>
  <c r="AR1488" i="2" s="1"/>
  <c r="W1196" i="2"/>
  <c r="AA1196" i="2" s="1"/>
  <c r="AE1196" i="2" s="1"/>
  <c r="G1488" i="2"/>
  <c r="K1488" i="2" s="1"/>
  <c r="O1488" i="2" s="1"/>
  <c r="G1341" i="2"/>
  <c r="K1341" i="2" s="1"/>
  <c r="O1341" i="2" s="1"/>
  <c r="G1355" i="2"/>
  <c r="K1355" i="2" s="1"/>
  <c r="L1355" i="2" s="1"/>
  <c r="G1303" i="2"/>
  <c r="K1303" i="2" s="1"/>
  <c r="O1303" i="2" s="1"/>
  <c r="G1489" i="2"/>
  <c r="K1489" i="2" s="1"/>
  <c r="O1489" i="2" s="1"/>
  <c r="AM1256" i="2"/>
  <c r="AQ1256" i="2" s="1"/>
  <c r="AU1256" i="2" s="1"/>
  <c r="AM1343" i="2"/>
  <c r="AQ1343" i="2" s="1"/>
  <c r="AU1343" i="2" s="1"/>
  <c r="G1233" i="2"/>
  <c r="K1233" i="2" s="1"/>
  <c r="O1233" i="2" s="1"/>
  <c r="G1396" i="2"/>
  <c r="K1396" i="2" s="1"/>
  <c r="O1396" i="2" s="1"/>
  <c r="G1277" i="2"/>
  <c r="K1277" i="2" s="1"/>
  <c r="L1277" i="2" s="1"/>
  <c r="G1216" i="2"/>
  <c r="K1216" i="2" s="1"/>
  <c r="L1216" i="2" s="1"/>
  <c r="G1273" i="2"/>
  <c r="K1273" i="2" s="1"/>
  <c r="O1273" i="2" s="1"/>
  <c r="AM1396" i="2"/>
  <c r="AQ1396" i="2" s="1"/>
  <c r="AU1396" i="2" s="1"/>
  <c r="W1256" i="2"/>
  <c r="AA1256" i="2" s="1"/>
  <c r="AE1256" i="2" s="1"/>
  <c r="W1343" i="2"/>
  <c r="AA1343" i="2" s="1"/>
  <c r="AE1343" i="2" s="1"/>
  <c r="BS1355" i="2"/>
  <c r="AM1273" i="2"/>
  <c r="AQ1273" i="2" s="1"/>
  <c r="AU1273" i="2" s="1"/>
  <c r="AM1147" i="2"/>
  <c r="AQ1147" i="2" s="1"/>
  <c r="AU1147" i="2" s="1"/>
  <c r="W1147" i="2"/>
  <c r="AA1147" i="2" s="1"/>
  <c r="AE1147" i="2" s="1"/>
  <c r="G1125" i="2"/>
  <c r="K1125" i="2" s="1"/>
  <c r="O1125" i="2" s="1"/>
  <c r="G1267" i="2"/>
  <c r="K1267" i="2" s="1"/>
  <c r="O1267" i="2" s="1"/>
  <c r="G1203" i="2"/>
  <c r="K1203" i="2" s="1"/>
  <c r="O1203" i="2" s="1"/>
  <c r="BS1221" i="2"/>
  <c r="BW1221" i="2" s="1"/>
  <c r="BS1229" i="2"/>
  <c r="BW1229" i="2" s="1"/>
  <c r="BS1135" i="2"/>
  <c r="BW1135" i="2" s="1"/>
  <c r="BS1103" i="2"/>
  <c r="BS1271" i="2"/>
  <c r="BS1353" i="2"/>
  <c r="BW1353" i="2" s="1"/>
  <c r="BS1492" i="2"/>
  <c r="BS1193" i="2"/>
  <c r="BW1193" i="2" s="1"/>
  <c r="BS1317" i="2"/>
  <c r="BW1317" i="2" s="1"/>
  <c r="G1359" i="2"/>
  <c r="K1359" i="2" s="1"/>
  <c r="O1359" i="2" s="1"/>
  <c r="W1267" i="2"/>
  <c r="AA1267" i="2" s="1"/>
  <c r="AE1267" i="2" s="1"/>
  <c r="AM1399" i="2"/>
  <c r="AQ1399" i="2" s="1"/>
  <c r="AU1399" i="2" s="1"/>
  <c r="G1401" i="2"/>
  <c r="K1401" i="2" s="1"/>
  <c r="O1401" i="2" s="1"/>
  <c r="AM1225" i="2"/>
  <c r="AQ1225" i="2" s="1"/>
  <c r="AU1225" i="2" s="1"/>
  <c r="G1315" i="2"/>
  <c r="K1315" i="2" s="1"/>
  <c r="O1315" i="2" s="1"/>
  <c r="G1391" i="2"/>
  <c r="K1391" i="2" s="1"/>
  <c r="O1391" i="2" s="1"/>
  <c r="G1232" i="2"/>
  <c r="K1232" i="2" s="1"/>
  <c r="O1232" i="2" s="1"/>
  <c r="G1137" i="2"/>
  <c r="K1137" i="2" s="1"/>
  <c r="O1137" i="2" s="1"/>
  <c r="G1289" i="2"/>
  <c r="K1289" i="2" s="1"/>
  <c r="O1289" i="2" s="1"/>
  <c r="AM1478" i="2"/>
  <c r="AQ1478" i="2" s="1"/>
  <c r="AU1478" i="2" s="1"/>
  <c r="W1137" i="2"/>
  <c r="AA1137" i="2" s="1"/>
  <c r="AE1137" i="2" s="1"/>
  <c r="W1119" i="2"/>
  <c r="AA1119" i="2" s="1"/>
  <c r="AE1119" i="2" s="1"/>
  <c r="AM1289" i="2"/>
  <c r="AQ1289" i="2" s="1"/>
  <c r="AU1289" i="2" s="1"/>
  <c r="W1144" i="2"/>
  <c r="AA1144" i="2" s="1"/>
  <c r="AB1144" i="2" s="1"/>
  <c r="G1356" i="2"/>
  <c r="K1356" i="2" s="1"/>
  <c r="O1356" i="2" s="1"/>
  <c r="G1119" i="2"/>
  <c r="K1119" i="2" s="1"/>
  <c r="O1119" i="2" s="1"/>
  <c r="G1191" i="2"/>
  <c r="K1191" i="2" s="1"/>
  <c r="O1191" i="2" s="1"/>
  <c r="G1263" i="2"/>
  <c r="K1263" i="2" s="1"/>
  <c r="O1263" i="2" s="1"/>
  <c r="W1485" i="2"/>
  <c r="AA1485" i="2" s="1"/>
  <c r="AE1485" i="2" s="1"/>
  <c r="W1201" i="2"/>
  <c r="AA1201" i="2" s="1"/>
  <c r="AE1201" i="2" s="1"/>
  <c r="W1391" i="2"/>
  <c r="AA1391" i="2" s="1"/>
  <c r="AE1391" i="2" s="1"/>
  <c r="W1432" i="2"/>
  <c r="AA1432" i="2" s="1"/>
  <c r="AE1432" i="2" s="1"/>
  <c r="G1478" i="2"/>
  <c r="K1478" i="2" s="1"/>
  <c r="O1478" i="2" s="1"/>
  <c r="G1453" i="2"/>
  <c r="K1453" i="2" s="1"/>
  <c r="L1453" i="2" s="1"/>
  <c r="AM1268" i="2"/>
  <c r="AQ1268" i="2" s="1"/>
  <c r="AU1268" i="2" s="1"/>
  <c r="AM1232" i="2"/>
  <c r="AQ1232" i="2" s="1"/>
  <c r="AU1232" i="2" s="1"/>
  <c r="AM1187" i="2"/>
  <c r="AQ1187" i="2" s="1"/>
  <c r="AU1187" i="2" s="1"/>
  <c r="AM1371" i="2"/>
  <c r="AQ1371" i="2" s="1"/>
  <c r="AM1207" i="2"/>
  <c r="AQ1207" i="2" s="1"/>
  <c r="AU1207" i="2" s="1"/>
  <c r="AM1263" i="2"/>
  <c r="AQ1263" i="2" s="1"/>
  <c r="AR1263" i="2" s="1"/>
  <c r="AM1345" i="2"/>
  <c r="AQ1345" i="2" s="1"/>
  <c r="AU1345" i="2" s="1"/>
  <c r="BC1432" i="2"/>
  <c r="BG1432" i="2" s="1"/>
  <c r="BK1432" i="2" s="1"/>
  <c r="G1207" i="2"/>
  <c r="K1207" i="2" s="1"/>
  <c r="O1207" i="2" s="1"/>
  <c r="G1454" i="2"/>
  <c r="K1454" i="2" s="1"/>
  <c r="O1454" i="2" s="1"/>
  <c r="W1268" i="2"/>
  <c r="AA1268" i="2" s="1"/>
  <c r="AE1268" i="2" s="1"/>
  <c r="W1232" i="2"/>
  <c r="AA1232" i="2" s="1"/>
  <c r="AE1232" i="2" s="1"/>
  <c r="W1187" i="2"/>
  <c r="AA1187" i="2" s="1"/>
  <c r="AE1187" i="2" s="1"/>
  <c r="AM1251" i="2"/>
  <c r="AQ1251" i="2" s="1"/>
  <c r="AU1251" i="2" s="1"/>
  <c r="W1371" i="2"/>
  <c r="AA1371" i="2" s="1"/>
  <c r="AE1371" i="2" s="1"/>
  <c r="W1207" i="2"/>
  <c r="AA1207" i="2" s="1"/>
  <c r="AE1207" i="2" s="1"/>
  <c r="AM1376" i="2"/>
  <c r="AQ1376" i="2" s="1"/>
  <c r="AU1376" i="2" s="1"/>
  <c r="W1263" i="2"/>
  <c r="AA1263" i="2" s="1"/>
  <c r="AE1263" i="2" s="1"/>
  <c r="W1345" i="2"/>
  <c r="AA1345" i="2" s="1"/>
  <c r="AE1345" i="2" s="1"/>
  <c r="G1368" i="2"/>
  <c r="K1368" i="2" s="1"/>
  <c r="O1368" i="2" s="1"/>
  <c r="G1432" i="2"/>
  <c r="K1432" i="2" s="1"/>
  <c r="O1432" i="2" s="1"/>
  <c r="AM1332" i="2"/>
  <c r="AQ1332" i="2" s="1"/>
  <c r="AU1332" i="2" s="1"/>
  <c r="AM1453" i="2"/>
  <c r="AQ1453" i="2" s="1"/>
  <c r="AM1191" i="2"/>
  <c r="AQ1191" i="2" s="1"/>
  <c r="AU1191" i="2" s="1"/>
  <c r="W1251" i="2"/>
  <c r="AA1251" i="2" s="1"/>
  <c r="AE1251" i="2" s="1"/>
  <c r="AM1384" i="2"/>
  <c r="AQ1384" i="2" s="1"/>
  <c r="AU1384" i="2" s="1"/>
  <c r="W1376" i="2"/>
  <c r="AA1376" i="2" s="1"/>
  <c r="AE1376" i="2" s="1"/>
  <c r="AM1452" i="2"/>
  <c r="AQ1452" i="2" s="1"/>
  <c r="AU1452" i="2" s="1"/>
  <c r="AM1368" i="2"/>
  <c r="AQ1368" i="2" s="1"/>
  <c r="AU1368" i="2" s="1"/>
  <c r="G1485" i="2"/>
  <c r="K1485" i="2" s="1"/>
  <c r="O1485" i="2" s="1"/>
  <c r="G1376" i="2"/>
  <c r="K1376" i="2" s="1"/>
  <c r="O1376" i="2" s="1"/>
  <c r="W1332" i="2"/>
  <c r="AA1332" i="2" s="1"/>
  <c r="AE1332" i="2" s="1"/>
  <c r="W1453" i="2"/>
  <c r="AA1453" i="2" s="1"/>
  <c r="AE1453" i="2" s="1"/>
  <c r="AM1145" i="2"/>
  <c r="AQ1145" i="2" s="1"/>
  <c r="AU1145" i="2" s="1"/>
  <c r="W1191" i="2"/>
  <c r="AA1191" i="2" s="1"/>
  <c r="AE1191" i="2" s="1"/>
  <c r="AM1315" i="2"/>
  <c r="AQ1315" i="2" s="1"/>
  <c r="AU1315" i="2" s="1"/>
  <c r="AM1356" i="2"/>
  <c r="AQ1356" i="2" s="1"/>
  <c r="AU1356" i="2" s="1"/>
  <c r="AM1454" i="2"/>
  <c r="AQ1454" i="2" s="1"/>
  <c r="AU1454" i="2" s="1"/>
  <c r="W1384" i="2"/>
  <c r="AA1384" i="2" s="1"/>
  <c r="AE1384" i="2" s="1"/>
  <c r="W1452" i="2"/>
  <c r="AA1452" i="2" s="1"/>
  <c r="AE1452" i="2" s="1"/>
  <c r="W1368" i="2"/>
  <c r="AA1368" i="2" s="1"/>
  <c r="AE1368" i="2" s="1"/>
  <c r="CA1416" i="2"/>
  <c r="CA1163" i="2"/>
  <c r="CA1371" i="2"/>
  <c r="BS1343" i="2"/>
  <c r="BS1233" i="2"/>
  <c r="BW1233" i="2" s="1"/>
  <c r="BC1489" i="2"/>
  <c r="BG1489" i="2" s="1"/>
  <c r="BK1489" i="2" s="1"/>
  <c r="BS1263" i="2"/>
  <c r="BC1268" i="2"/>
  <c r="BG1268" i="2" s="1"/>
  <c r="BK1268" i="2" s="1"/>
  <c r="BC1277" i="2"/>
  <c r="BG1277" i="2" s="1"/>
  <c r="BH1277" i="2" s="1"/>
  <c r="BS1187" i="2"/>
  <c r="BW1187" i="2" s="1"/>
  <c r="BS1145" i="2"/>
  <c r="BS1457" i="2"/>
  <c r="BW1457" i="2" s="1"/>
  <c r="BC1488" i="2"/>
  <c r="BG1488" i="2" s="1"/>
  <c r="BK1488" i="2" s="1"/>
  <c r="BC1137" i="2"/>
  <c r="BG1137" i="2" s="1"/>
  <c r="BK1137" i="2" s="1"/>
  <c r="W1264" i="2"/>
  <c r="AA1264" i="2" s="1"/>
  <c r="AE1264" i="2" s="1"/>
  <c r="BS1391" i="2"/>
  <c r="BC1384" i="2"/>
  <c r="BG1384" i="2" s="1"/>
  <c r="BK1384" i="2" s="1"/>
  <c r="W1283" i="2"/>
  <c r="AA1283" i="2" s="1"/>
  <c r="AE1283" i="2" s="1"/>
  <c r="AM1143" i="2"/>
  <c r="AQ1143" i="2" s="1"/>
  <c r="BS1485" i="2"/>
  <c r="BC1125" i="2"/>
  <c r="BG1125" i="2" s="1"/>
  <c r="BK1125" i="2" s="1"/>
  <c r="BS1345" i="2"/>
  <c r="BC1123" i="2"/>
  <c r="BG1123" i="2" s="1"/>
  <c r="BK1123" i="2" s="1"/>
  <c r="AM1312" i="2"/>
  <c r="AQ1312" i="2" s="1"/>
  <c r="AU1312" i="2" s="1"/>
  <c r="BS1191" i="2"/>
  <c r="BW1191" i="2" s="1"/>
  <c r="BS1452" i="2"/>
  <c r="BW1452" i="2" s="1"/>
  <c r="G1209" i="2"/>
  <c r="K1209" i="2" s="1"/>
  <c r="O1209" i="2" s="1"/>
  <c r="AM1208" i="2"/>
  <c r="AQ1208" i="2" s="1"/>
  <c r="AU1208" i="2" s="1"/>
  <c r="BC1453" i="2"/>
  <c r="BG1453" i="2" s="1"/>
  <c r="BK1453" i="2" s="1"/>
  <c r="BC1396" i="2"/>
  <c r="BG1396" i="2" s="1"/>
  <c r="BK1396" i="2" s="1"/>
  <c r="BS1478" i="2"/>
  <c r="BC1371" i="2"/>
  <c r="BG1371" i="2" s="1"/>
  <c r="BK1371" i="2" s="1"/>
  <c r="BS1232" i="2"/>
  <c r="BW1232" i="2" s="1"/>
  <c r="BS1315" i="2"/>
  <c r="BW1315" i="2" s="1"/>
  <c r="BS1356" i="2"/>
  <c r="BW1356" i="2" s="1"/>
  <c r="BS1454" i="2"/>
  <c r="BW1454" i="2" s="1"/>
  <c r="W1225" i="2"/>
  <c r="AA1225" i="2" s="1"/>
  <c r="AE1225" i="2" s="1"/>
  <c r="W1399" i="2"/>
  <c r="AA1399" i="2" s="1"/>
  <c r="AE1399" i="2" s="1"/>
  <c r="AM1472" i="2"/>
  <c r="AQ1472" i="2" s="1"/>
  <c r="BS1209" i="2"/>
  <c r="BW1209" i="2" s="1"/>
  <c r="BS1212" i="2"/>
  <c r="BW1212" i="2" s="1"/>
  <c r="G1283" i="2"/>
  <c r="K1283" i="2" s="1"/>
  <c r="O1283" i="2" s="1"/>
  <c r="G1475" i="2"/>
  <c r="K1475" i="2" s="1"/>
  <c r="O1475" i="2" s="1"/>
  <c r="G1212" i="2"/>
  <c r="K1212" i="2" s="1"/>
  <c r="O1212" i="2" s="1"/>
  <c r="G1205" i="2"/>
  <c r="K1205" i="2" s="1"/>
  <c r="O1205" i="2" s="1"/>
  <c r="G1461" i="2"/>
  <c r="K1461" i="2" s="1"/>
  <c r="O1461" i="2" s="1"/>
  <c r="G1247" i="2"/>
  <c r="K1247" i="2" s="1"/>
  <c r="O1247" i="2" s="1"/>
  <c r="G1225" i="2"/>
  <c r="K1225" i="2" s="1"/>
  <c r="O1225" i="2" s="1"/>
  <c r="G1466" i="2"/>
  <c r="K1466" i="2" s="1"/>
  <c r="O1466" i="2" s="1"/>
  <c r="AM1277" i="2"/>
  <c r="AQ1277" i="2" s="1"/>
  <c r="AR1277" i="2" s="1"/>
  <c r="AM1364" i="2"/>
  <c r="AQ1364" i="2" s="1"/>
  <c r="AU1364" i="2" s="1"/>
  <c r="AM1457" i="2"/>
  <c r="AQ1457" i="2" s="1"/>
  <c r="AM1489" i="2"/>
  <c r="AQ1489" i="2" s="1"/>
  <c r="AU1489" i="2" s="1"/>
  <c r="W1273" i="2"/>
  <c r="AA1273" i="2" s="1"/>
  <c r="AE1273" i="2" s="1"/>
  <c r="W1401" i="2"/>
  <c r="AA1401" i="2" s="1"/>
  <c r="AE1401" i="2" s="1"/>
  <c r="W1117" i="2"/>
  <c r="AA1117" i="2" s="1"/>
  <c r="AE1117" i="2" s="1"/>
  <c r="W1205" i="2"/>
  <c r="AA1205" i="2" s="1"/>
  <c r="AE1205" i="2" s="1"/>
  <c r="AM1475" i="2"/>
  <c r="AQ1475" i="2" s="1"/>
  <c r="AU1475" i="2" s="1"/>
  <c r="W1472" i="2"/>
  <c r="AA1472" i="2" s="1"/>
  <c r="AE1472" i="2" s="1"/>
  <c r="W1488" i="2"/>
  <c r="AA1488" i="2" s="1"/>
  <c r="AE1488" i="2" s="1"/>
  <c r="BC1457" i="2"/>
  <c r="BG1457" i="2" s="1"/>
  <c r="BK1457" i="2" s="1"/>
  <c r="BC1209" i="2"/>
  <c r="BG1209" i="2" s="1"/>
  <c r="BK1209" i="2" s="1"/>
  <c r="BS1196" i="2"/>
  <c r="BC1466" i="2"/>
  <c r="BG1466" i="2" s="1"/>
  <c r="BH1466" i="2" s="1"/>
  <c r="BS1256" i="2"/>
  <c r="BW1256" i="2" s="1"/>
  <c r="BC1212" i="2"/>
  <c r="BG1212" i="2" s="1"/>
  <c r="BK1212" i="2" s="1"/>
  <c r="W1277" i="2"/>
  <c r="AA1277" i="2" s="1"/>
  <c r="AE1277" i="2" s="1"/>
  <c r="W1364" i="2"/>
  <c r="AA1364" i="2" s="1"/>
  <c r="AE1364" i="2" s="1"/>
  <c r="W1457" i="2"/>
  <c r="AA1457" i="2" s="1"/>
  <c r="AE1457" i="2" s="1"/>
  <c r="W1489" i="2"/>
  <c r="AA1489" i="2" s="1"/>
  <c r="AE1489" i="2" s="1"/>
  <c r="AM1287" i="2"/>
  <c r="AQ1287" i="2" s="1"/>
  <c r="AU1287" i="2" s="1"/>
  <c r="AM1328" i="2"/>
  <c r="AQ1328" i="2" s="1"/>
  <c r="AU1328" i="2" s="1"/>
  <c r="AM1415" i="2"/>
  <c r="AQ1415" i="2" s="1"/>
  <c r="AU1415" i="2" s="1"/>
  <c r="AM1466" i="2"/>
  <c r="AQ1466" i="2" s="1"/>
  <c r="AR1466" i="2" s="1"/>
  <c r="W1475" i="2"/>
  <c r="AA1475" i="2" s="1"/>
  <c r="AE1475" i="2" s="1"/>
  <c r="AM1203" i="2"/>
  <c r="AQ1203" i="2" s="1"/>
  <c r="AU1203" i="2" s="1"/>
  <c r="AM1372" i="2"/>
  <c r="AQ1372" i="2" s="1"/>
  <c r="AU1372" i="2" s="1"/>
  <c r="AM1413" i="2"/>
  <c r="AQ1413" i="2" s="1"/>
  <c r="AU1413" i="2" s="1"/>
  <c r="BS1364" i="2"/>
  <c r="BS1267" i="2"/>
  <c r="BW1267" i="2" s="1"/>
  <c r="BS1273" i="2"/>
  <c r="BW1273" i="2" s="1"/>
  <c r="BS1328" i="2"/>
  <c r="BW1328" i="2" s="1"/>
  <c r="BC1196" i="2"/>
  <c r="BG1196" i="2" s="1"/>
  <c r="BK1196" i="2" s="1"/>
  <c r="BC1359" i="2"/>
  <c r="BG1359" i="2" s="1"/>
  <c r="BK1359" i="2" s="1"/>
  <c r="BS1303" i="2"/>
  <c r="AM1461" i="2"/>
  <c r="AQ1461" i="2" s="1"/>
  <c r="AU1461" i="2" s="1"/>
  <c r="AM1493" i="2"/>
  <c r="AQ1493" i="2" s="1"/>
  <c r="AU1493" i="2" s="1"/>
  <c r="W1287" i="2"/>
  <c r="AA1287" i="2" s="1"/>
  <c r="AE1287" i="2" s="1"/>
  <c r="W1328" i="2"/>
  <c r="AA1328" i="2" s="1"/>
  <c r="AE1328" i="2" s="1"/>
  <c r="W1415" i="2"/>
  <c r="AA1415" i="2" s="1"/>
  <c r="AE1415" i="2" s="1"/>
  <c r="W1466" i="2"/>
  <c r="AA1466" i="2" s="1"/>
  <c r="AE1466" i="2" s="1"/>
  <c r="AM1192" i="2"/>
  <c r="AQ1192" i="2" s="1"/>
  <c r="AM1233" i="2"/>
  <c r="AQ1233" i="2" s="1"/>
  <c r="AU1233" i="2" s="1"/>
  <c r="AM1361" i="2"/>
  <c r="AQ1361" i="2" s="1"/>
  <c r="AU1361" i="2" s="1"/>
  <c r="AM1252" i="2"/>
  <c r="AQ1252" i="2" s="1"/>
  <c r="AR1252" i="2" s="1"/>
  <c r="AM1463" i="2"/>
  <c r="AQ1463" i="2" s="1"/>
  <c r="AU1463" i="2" s="1"/>
  <c r="W1203" i="2"/>
  <c r="AA1203" i="2" s="1"/>
  <c r="AE1203" i="2" s="1"/>
  <c r="W1372" i="2"/>
  <c r="AA1372" i="2" s="1"/>
  <c r="AE1372" i="2" s="1"/>
  <c r="W1413" i="2"/>
  <c r="AA1413" i="2" s="1"/>
  <c r="AE1413" i="2" s="1"/>
  <c r="AM1359" i="2"/>
  <c r="AQ1359" i="2" s="1"/>
  <c r="AU1359" i="2" s="1"/>
  <c r="BC1267" i="2"/>
  <c r="BG1267" i="2" s="1"/>
  <c r="BK1267" i="2" s="1"/>
  <c r="BC1361" i="2"/>
  <c r="BG1361" i="2" s="1"/>
  <c r="BK1361" i="2" s="1"/>
  <c r="BS1208" i="2"/>
  <c r="AM1171" i="2"/>
  <c r="AQ1171" i="2" s="1"/>
  <c r="AU1171" i="2" s="1"/>
  <c r="BC1389" i="2"/>
  <c r="BG1389" i="2" s="1"/>
  <c r="BK1389" i="2" s="1"/>
  <c r="AM1205" i="2"/>
  <c r="AQ1205" i="2" s="1"/>
  <c r="AU1205" i="2" s="1"/>
  <c r="W1312" i="2"/>
  <c r="AA1312" i="2" s="1"/>
  <c r="AE1312" i="2" s="1"/>
  <c r="W1208" i="2"/>
  <c r="AA1208" i="2" s="1"/>
  <c r="AE1208" i="2" s="1"/>
  <c r="G1312" i="2"/>
  <c r="K1312" i="2" s="1"/>
  <c r="L1312" i="2" s="1"/>
  <c r="G1143" i="2"/>
  <c r="K1143" i="2" s="1"/>
  <c r="O1143" i="2" s="1"/>
  <c r="G1399" i="2"/>
  <c r="K1399" i="2" s="1"/>
  <c r="O1399" i="2" s="1"/>
  <c r="G1192" i="2"/>
  <c r="K1192" i="2" s="1"/>
  <c r="O1192" i="2" s="1"/>
  <c r="W1493" i="2"/>
  <c r="AA1493" i="2" s="1"/>
  <c r="AE1493" i="2" s="1"/>
  <c r="W1233" i="2"/>
  <c r="AA1233" i="2" s="1"/>
  <c r="AE1233" i="2" s="1"/>
  <c r="W1361" i="2"/>
  <c r="AA1361" i="2" s="1"/>
  <c r="AE1361" i="2" s="1"/>
  <c r="W1463" i="2"/>
  <c r="AA1463" i="2" s="1"/>
  <c r="AE1463" i="2" s="1"/>
  <c r="AM1212" i="2"/>
  <c r="AQ1212" i="2" s="1"/>
  <c r="AU1212" i="2" s="1"/>
  <c r="AM1381" i="2"/>
  <c r="AQ1381" i="2" s="1"/>
  <c r="AU1381" i="2" s="1"/>
  <c r="AM1341" i="2"/>
  <c r="AQ1341" i="2" s="1"/>
  <c r="AU1341" i="2" s="1"/>
  <c r="W1209" i="2"/>
  <c r="AA1209" i="2" s="1"/>
  <c r="AE1209" i="2" s="1"/>
  <c r="AM1123" i="2"/>
  <c r="AQ1123" i="2" s="1"/>
  <c r="AU1123" i="2" s="1"/>
  <c r="AM1247" i="2"/>
  <c r="AQ1247" i="2" s="1"/>
  <c r="AU1247" i="2" s="1"/>
  <c r="AM1179" i="2"/>
  <c r="AQ1179" i="2" s="1"/>
  <c r="AR1179" i="2" s="1"/>
  <c r="AM1389" i="2"/>
  <c r="AQ1389" i="2" s="1"/>
  <c r="AU1389" i="2" s="1"/>
  <c r="AM1129" i="2"/>
  <c r="AQ1129" i="2" s="1"/>
  <c r="AR1129" i="2" s="1"/>
  <c r="AM1216" i="2"/>
  <c r="AQ1216" i="2" s="1"/>
  <c r="AU1216" i="2" s="1"/>
  <c r="AM1303" i="2"/>
  <c r="AQ1303" i="2" s="1"/>
  <c r="AU1303" i="2" s="1"/>
  <c r="AM1385" i="2"/>
  <c r="AQ1385" i="2" s="1"/>
  <c r="AU1385" i="2" s="1"/>
  <c r="W1125" i="2"/>
  <c r="AA1125" i="2" s="1"/>
  <c r="AE1125" i="2" s="1"/>
  <c r="W1171" i="2"/>
  <c r="AA1171" i="2" s="1"/>
  <c r="AE1171" i="2" s="1"/>
  <c r="W1381" i="2"/>
  <c r="AA1381" i="2" s="1"/>
  <c r="AE1381" i="2" s="1"/>
  <c r="BS1283" i="2"/>
  <c r="BW1283" i="2" s="1"/>
  <c r="BC1475" i="2"/>
  <c r="BG1475" i="2" s="1"/>
  <c r="BK1475" i="2" s="1"/>
  <c r="AM1401" i="2"/>
  <c r="AQ1401" i="2" s="1"/>
  <c r="AU1401" i="2" s="1"/>
  <c r="W1143" i="2"/>
  <c r="AA1143" i="2" s="1"/>
  <c r="AE1143" i="2" s="1"/>
  <c r="G1472" i="2"/>
  <c r="K1472" i="2" s="1"/>
  <c r="O1472" i="2" s="1"/>
  <c r="G1171" i="2"/>
  <c r="K1171" i="2" s="1"/>
  <c r="O1171" i="2" s="1"/>
  <c r="G1364" i="2"/>
  <c r="K1364" i="2" s="1"/>
  <c r="G1413" i="2"/>
  <c r="K1413" i="2" s="1"/>
  <c r="O1413" i="2" s="1"/>
  <c r="G1177" i="2"/>
  <c r="K1177" i="2" s="1"/>
  <c r="O1177" i="2" s="1"/>
  <c r="G1179" i="2"/>
  <c r="K1179" i="2" s="1"/>
  <c r="O1179" i="2" s="1"/>
  <c r="G1372" i="2"/>
  <c r="K1372" i="2" s="1"/>
  <c r="O1372" i="2" s="1"/>
  <c r="G1463" i="2"/>
  <c r="K1463" i="2" s="1"/>
  <c r="O1463" i="2" s="1"/>
  <c r="G1256" i="2"/>
  <c r="K1256" i="2" s="1"/>
  <c r="O1256" i="2" s="1"/>
  <c r="W1461" i="2"/>
  <c r="AA1461" i="2" s="1"/>
  <c r="AE1461" i="2" s="1"/>
  <c r="W1192" i="2"/>
  <c r="AA1192" i="2" s="1"/>
  <c r="AE1192" i="2" s="1"/>
  <c r="W1252" i="2"/>
  <c r="AA1252" i="2" s="1"/>
  <c r="AE1252" i="2" s="1"/>
  <c r="AM1125" i="2"/>
  <c r="AQ1125" i="2" s="1"/>
  <c r="AU1125" i="2" s="1"/>
  <c r="W1359" i="2"/>
  <c r="AA1359" i="2" s="1"/>
  <c r="AE1359" i="2" s="1"/>
  <c r="G1123" i="2"/>
  <c r="K1123" i="2" s="1"/>
  <c r="O1123" i="2" s="1"/>
  <c r="G1252" i="2"/>
  <c r="K1252" i="2" s="1"/>
  <c r="O1252" i="2" s="1"/>
  <c r="G1493" i="2"/>
  <c r="K1493" i="2" s="1"/>
  <c r="O1493" i="2" s="1"/>
  <c r="G1343" i="2"/>
  <c r="K1343" i="2" s="1"/>
  <c r="G1264" i="2"/>
  <c r="K1264" i="2" s="1"/>
  <c r="O1264" i="2" s="1"/>
  <c r="G1328" i="2"/>
  <c r="K1328" i="2" s="1"/>
  <c r="O1328" i="2" s="1"/>
  <c r="G1129" i="2"/>
  <c r="K1129" i="2" s="1"/>
  <c r="O1129" i="2" s="1"/>
  <c r="G1385" i="2"/>
  <c r="K1385" i="2" s="1"/>
  <c r="O1385" i="2" s="1"/>
  <c r="G1117" i="2"/>
  <c r="K1117" i="2" s="1"/>
  <c r="O1117" i="2" s="1"/>
  <c r="G1287" i="2"/>
  <c r="K1287" i="2" s="1"/>
  <c r="O1287" i="2" s="1"/>
  <c r="G1415" i="2"/>
  <c r="K1415" i="2" s="1"/>
  <c r="O1415" i="2" s="1"/>
  <c r="G1208" i="2"/>
  <c r="K1208" i="2" s="1"/>
  <c r="O1208" i="2" s="1"/>
  <c r="W1341" i="2"/>
  <c r="AA1341" i="2" s="1"/>
  <c r="AE1341" i="2" s="1"/>
  <c r="AM1177" i="2"/>
  <c r="AQ1177" i="2" s="1"/>
  <c r="AU1177" i="2" s="1"/>
  <c r="AM1264" i="2"/>
  <c r="AQ1264" i="2" s="1"/>
  <c r="AM1283" i="2"/>
  <c r="AQ1283" i="2" s="1"/>
  <c r="AU1283" i="2" s="1"/>
  <c r="W1123" i="2"/>
  <c r="AA1123" i="2" s="1"/>
  <c r="AE1123" i="2" s="1"/>
  <c r="W1247" i="2"/>
  <c r="AA1247" i="2" s="1"/>
  <c r="AE1247" i="2" s="1"/>
  <c r="W1179" i="2"/>
  <c r="AA1179" i="2" s="1"/>
  <c r="AE1179" i="2" s="1"/>
  <c r="W1389" i="2"/>
  <c r="AA1389" i="2" s="1"/>
  <c r="AE1389" i="2" s="1"/>
  <c r="W1129" i="2"/>
  <c r="AA1129" i="2" s="1"/>
  <c r="AE1129" i="2" s="1"/>
  <c r="W1216" i="2"/>
  <c r="AA1216" i="2" s="1"/>
  <c r="AE1216" i="2" s="1"/>
  <c r="W1303" i="2"/>
  <c r="AA1303" i="2" s="1"/>
  <c r="AE1303" i="2" s="1"/>
  <c r="W1385" i="2"/>
  <c r="AA1385" i="2" s="1"/>
  <c r="AE1385" i="2" s="1"/>
  <c r="BC1179" i="2"/>
  <c r="BG1179" i="2" s="1"/>
  <c r="BK1179" i="2" s="1"/>
  <c r="BC1192" i="2"/>
  <c r="BG1192" i="2" s="1"/>
  <c r="BK1192" i="2" s="1"/>
  <c r="BS1225" i="2"/>
  <c r="BW1225" i="2" s="1"/>
  <c r="BS1344" i="2"/>
  <c r="BW1344" i="2" s="1"/>
  <c r="BS1341" i="2"/>
  <c r="BW1341" i="2" s="1"/>
  <c r="BS1252" i="2"/>
  <c r="BW1252" i="2" s="1"/>
  <c r="BC1463" i="2"/>
  <c r="BG1463" i="2" s="1"/>
  <c r="BK1463" i="2" s="1"/>
  <c r="BS1143" i="2"/>
  <c r="BS1413" i="2"/>
  <c r="BS1385" i="2"/>
  <c r="BS1381" i="2"/>
  <c r="BW1381" i="2" s="1"/>
  <c r="BS1461" i="2"/>
  <c r="BW1461" i="2" s="1"/>
  <c r="BS1493" i="2"/>
  <c r="BS1171" i="2"/>
  <c r="BW1171" i="2" s="1"/>
  <c r="BS1177" i="2"/>
  <c r="BS1264" i="2"/>
  <c r="BS1401" i="2"/>
  <c r="BS1117" i="2"/>
  <c r="BS1147" i="2"/>
  <c r="BW1147" i="2" s="1"/>
  <c r="BS1399" i="2"/>
  <c r="BC1247" i="2"/>
  <c r="BS1332" i="2"/>
  <c r="BS1203" i="2"/>
  <c r="BS1472" i="2"/>
  <c r="BS1144" i="2"/>
  <c r="BS1287" i="2"/>
  <c r="BS1415" i="2"/>
  <c r="BW1415" i="2" s="1"/>
  <c r="BS1205" i="2"/>
  <c r="BS1251" i="2"/>
  <c r="BW1251" i="2" s="1"/>
  <c r="BS1312" i="2"/>
  <c r="BW1312" i="2" s="1"/>
  <c r="BS1372" i="2"/>
  <c r="BW1372" i="2" s="1"/>
  <c r="BC1201" i="2"/>
  <c r="BG1201" i="2" s="1"/>
  <c r="BK1201" i="2" s="1"/>
  <c r="BC1368" i="2"/>
  <c r="BG1368" i="2" s="1"/>
  <c r="BK1368" i="2" s="1"/>
  <c r="BC1129" i="2"/>
  <c r="BG1129" i="2" s="1"/>
  <c r="BK1129" i="2" s="1"/>
  <c r="BS1216" i="2"/>
  <c r="BW1216" i="2" s="1"/>
  <c r="BC1119" i="2"/>
  <c r="BG1119" i="2" s="1"/>
  <c r="BK1119" i="2" s="1"/>
  <c r="BC1207" i="2"/>
  <c r="BG1207" i="2" s="1"/>
  <c r="BK1207" i="2" s="1"/>
  <c r="BC1289" i="2"/>
  <c r="BG1289" i="2" s="1"/>
  <c r="BK1289" i="2" s="1"/>
  <c r="BC1376" i="2"/>
  <c r="BG1376" i="2" s="1"/>
  <c r="BH1376" i="2" s="1"/>
  <c r="C1109" i="3"/>
  <c r="C1110" i="3"/>
  <c r="C1111" i="3"/>
  <c r="BG112" i="2"/>
  <c r="BK112" i="2" s="1"/>
  <c r="BG271" i="2"/>
  <c r="BK271" i="2" s="1"/>
  <c r="BG303" i="2"/>
  <c r="BK303" i="2" s="1"/>
  <c r="BG335" i="2"/>
  <c r="BK335" i="2" s="1"/>
  <c r="BG367" i="2"/>
  <c r="BK367" i="2" s="1"/>
  <c r="BG399" i="2"/>
  <c r="BK399" i="2" s="1"/>
  <c r="BG431" i="2"/>
  <c r="BK431" i="2" s="1"/>
  <c r="BG463" i="2"/>
  <c r="BK463" i="2" s="1"/>
  <c r="BG495" i="2"/>
  <c r="BK495" i="2" s="1"/>
  <c r="BG527" i="2"/>
  <c r="BK527" i="2" s="1"/>
  <c r="BG559" i="2"/>
  <c r="BK559" i="2" s="1"/>
  <c r="BG591" i="2"/>
  <c r="BK591" i="2" s="1"/>
  <c r="BG623" i="2"/>
  <c r="BK623" i="2" s="1"/>
  <c r="BG655" i="2"/>
  <c r="BK655" i="2" s="1"/>
  <c r="BG687" i="2"/>
  <c r="BK687" i="2" s="1"/>
  <c r="BG719" i="2"/>
  <c r="BK719" i="2" s="1"/>
  <c r="BG751" i="2"/>
  <c r="BK751" i="2" s="1"/>
  <c r="BG783" i="2"/>
  <c r="BK783" i="2" s="1"/>
  <c r="BG815" i="2"/>
  <c r="BK815" i="2" s="1"/>
  <c r="BG847" i="2"/>
  <c r="BG879" i="2"/>
  <c r="BK879" i="2" s="1"/>
  <c r="BG911" i="2"/>
  <c r="BK911" i="2" s="1"/>
  <c r="BG943" i="2"/>
  <c r="BK943" i="2" s="1"/>
  <c r="BG975" i="2"/>
  <c r="BK975" i="2" s="1"/>
  <c r="BG1007" i="2"/>
  <c r="BK1007" i="2" s="1"/>
  <c r="BG1055" i="2"/>
  <c r="BK1055" i="2" s="1"/>
  <c r="BG1247" i="2"/>
  <c r="BK1247" i="2" s="1"/>
  <c r="BG12" i="2"/>
  <c r="BK12" i="2" s="1"/>
  <c r="BG217" i="2"/>
  <c r="BK217" i="2" s="1"/>
  <c r="BG243" i="2"/>
  <c r="BK243" i="2" s="1"/>
  <c r="BG185" i="2"/>
  <c r="BK185" i="2" s="1"/>
  <c r="BG362" i="2"/>
  <c r="BK362" i="2" s="1"/>
  <c r="BG139" i="2"/>
  <c r="BK139" i="2" s="1"/>
  <c r="BG44" i="2"/>
  <c r="BK44" i="2" s="1"/>
  <c r="BG160" i="2"/>
  <c r="BK160" i="2" s="1"/>
  <c r="BG192" i="2"/>
  <c r="BK192" i="2" s="1"/>
  <c r="BG256" i="2"/>
  <c r="BK256" i="2" s="1"/>
  <c r="BG304" i="2"/>
  <c r="BK304" i="2" s="1"/>
  <c r="BG336" i="2"/>
  <c r="BK336" i="2" s="1"/>
  <c r="BG368" i="2"/>
  <c r="BK368" i="2" s="1"/>
  <c r="BG400" i="2"/>
  <c r="BK400" i="2" s="1"/>
  <c r="BG432" i="2"/>
  <c r="BK432" i="2" s="1"/>
  <c r="BG464" i="2"/>
  <c r="BK464" i="2" s="1"/>
  <c r="BG504" i="2"/>
  <c r="BK504" i="2" s="1"/>
  <c r="BG536" i="2"/>
  <c r="BK536" i="2" s="1"/>
  <c r="BG568" i="2"/>
  <c r="BK568" i="2" s="1"/>
  <c r="BG600" i="2"/>
  <c r="BK600" i="2" s="1"/>
  <c r="BG632" i="2"/>
  <c r="BK632" i="2" s="1"/>
  <c r="BG664" i="2"/>
  <c r="BK664" i="2" s="1"/>
  <c r="BG696" i="2"/>
  <c r="BK696" i="2" s="1"/>
  <c r="BG728" i="2"/>
  <c r="BK728" i="2" s="1"/>
  <c r="BG760" i="2"/>
  <c r="BK760" i="2" s="1"/>
  <c r="BG792" i="2"/>
  <c r="BK792" i="2" s="1"/>
  <c r="BG824" i="2"/>
  <c r="BK824" i="2" s="1"/>
  <c r="BG856" i="2"/>
  <c r="BK856" i="2" s="1"/>
  <c r="BG888" i="2"/>
  <c r="BK888" i="2" s="1"/>
  <c r="BG920" i="2"/>
  <c r="BK920" i="2" s="1"/>
  <c r="BG952" i="2"/>
  <c r="BK952" i="2" s="1"/>
  <c r="BG984" i="2"/>
  <c r="BK984" i="2" s="1"/>
  <c r="BG1032" i="2"/>
  <c r="BK1032" i="2" s="1"/>
  <c r="BG378" i="2"/>
  <c r="BK378" i="2" s="1"/>
  <c r="BG161" i="2"/>
  <c r="BK161" i="2" s="1"/>
  <c r="BG201" i="2"/>
  <c r="BK201" i="2" s="1"/>
  <c r="BG241" i="2"/>
  <c r="BK241" i="2" s="1"/>
  <c r="BG337" i="2"/>
  <c r="BG369" i="2"/>
  <c r="BK369" i="2" s="1"/>
  <c r="BG401" i="2"/>
  <c r="BK401" i="2" s="1"/>
  <c r="BG433" i="2"/>
  <c r="BK433" i="2" s="1"/>
  <c r="BG465" i="2"/>
  <c r="BG497" i="2"/>
  <c r="BK497" i="2" s="1"/>
  <c r="BG529" i="2"/>
  <c r="BK529" i="2" s="1"/>
  <c r="BG561" i="2"/>
  <c r="BK561" i="2" s="1"/>
  <c r="BG601" i="2"/>
  <c r="BK601" i="2" s="1"/>
  <c r="BG633" i="2"/>
  <c r="BG665" i="2"/>
  <c r="BK665" i="2" s="1"/>
  <c r="BG697" i="2"/>
  <c r="BK697" i="2" s="1"/>
  <c r="BG729" i="2"/>
  <c r="BK729" i="2" s="1"/>
  <c r="BG761" i="2"/>
  <c r="BK761" i="2" s="1"/>
  <c r="BG801" i="2"/>
  <c r="BK801" i="2" s="1"/>
  <c r="BG833" i="2"/>
  <c r="BK833" i="2" s="1"/>
  <c r="BG865" i="2"/>
  <c r="BK865" i="2" s="1"/>
  <c r="BG897" i="2"/>
  <c r="BK897" i="2" s="1"/>
  <c r="BG929" i="2"/>
  <c r="BK929" i="2" s="1"/>
  <c r="BG961" i="2"/>
  <c r="BK961" i="2" s="1"/>
  <c r="BG1009" i="2"/>
  <c r="BG1073" i="2"/>
  <c r="BK1073" i="2" s="1"/>
  <c r="BG253" i="2"/>
  <c r="BK253" i="2" s="1"/>
  <c r="BG18" i="2"/>
  <c r="BK18" i="2" s="1"/>
  <c r="BG50" i="2"/>
  <c r="BK50" i="2" s="1"/>
  <c r="BG306" i="2"/>
  <c r="BK306" i="2" s="1"/>
  <c r="BG338" i="2"/>
  <c r="BK338" i="2" s="1"/>
  <c r="BG386" i="2"/>
  <c r="BK386" i="2" s="1"/>
  <c r="BG418" i="2"/>
  <c r="BK418" i="2" s="1"/>
  <c r="BG450" i="2"/>
  <c r="BK450" i="2" s="1"/>
  <c r="BG482" i="2"/>
  <c r="BK482" i="2" s="1"/>
  <c r="BG514" i="2"/>
  <c r="BK514" i="2" s="1"/>
  <c r="BG546" i="2"/>
  <c r="BK546" i="2" s="1"/>
  <c r="BG578" i="2"/>
  <c r="BK578" i="2" s="1"/>
  <c r="BG610" i="2"/>
  <c r="BK610" i="2" s="1"/>
  <c r="BG642" i="2"/>
  <c r="BH642" i="2" s="1"/>
  <c r="BG682" i="2"/>
  <c r="BK682" i="2" s="1"/>
  <c r="BG714" i="2"/>
  <c r="BK714" i="2" s="1"/>
  <c r="BG746" i="2"/>
  <c r="BK746" i="2" s="1"/>
  <c r="BG778" i="2"/>
  <c r="BK778" i="2" s="1"/>
  <c r="BG818" i="2"/>
  <c r="BK818" i="2" s="1"/>
  <c r="BG850" i="2"/>
  <c r="BK850" i="2" s="1"/>
  <c r="BG882" i="2"/>
  <c r="BK882" i="2" s="1"/>
  <c r="BG914" i="2"/>
  <c r="BH914" i="2" s="1"/>
  <c r="BG946" i="2"/>
  <c r="BK946" i="2" s="1"/>
  <c r="BG978" i="2"/>
  <c r="BK978" i="2" s="1"/>
  <c r="BG1026" i="2"/>
  <c r="BK1026" i="2" s="1"/>
  <c r="BG1090" i="2"/>
  <c r="BK1090" i="2" s="1"/>
  <c r="BG313" i="2"/>
  <c r="BK313" i="2" s="1"/>
  <c r="BG19" i="2"/>
  <c r="BK19" i="2" s="1"/>
  <c r="BG51" i="2"/>
  <c r="BK51" i="2" s="1"/>
  <c r="BG83" i="2"/>
  <c r="BK83" i="2" s="1"/>
  <c r="BG115" i="2"/>
  <c r="BK115" i="2" s="1"/>
  <c r="BG171" i="2"/>
  <c r="BK171" i="2" s="1"/>
  <c r="BG259" i="2"/>
  <c r="BK259" i="2" s="1"/>
  <c r="BG291" i="2"/>
  <c r="BK291" i="2" s="1"/>
  <c r="BG323" i="2"/>
  <c r="BK323" i="2" s="1"/>
  <c r="BG355" i="2"/>
  <c r="BK355" i="2" s="1"/>
  <c r="BG387" i="2"/>
  <c r="BK387" i="2" s="1"/>
  <c r="BG419" i="2"/>
  <c r="BK419" i="2" s="1"/>
  <c r="BG451" i="2"/>
  <c r="BK451" i="2" s="1"/>
  <c r="BG483" i="2"/>
  <c r="BK483" i="2" s="1"/>
  <c r="BG515" i="2"/>
  <c r="BK515" i="2" s="1"/>
  <c r="BG547" i="2"/>
  <c r="BK547" i="2" s="1"/>
  <c r="BG579" i="2"/>
  <c r="BK579" i="2" s="1"/>
  <c r="BG611" i="2"/>
  <c r="BK611" i="2" s="1"/>
  <c r="BG643" i="2"/>
  <c r="BK643" i="2" s="1"/>
  <c r="BG675" i="2"/>
  <c r="BK675" i="2" s="1"/>
  <c r="BG707" i="2"/>
  <c r="BK707" i="2" s="1"/>
  <c r="BG739" i="2"/>
  <c r="BK739" i="2" s="1"/>
  <c r="BG771" i="2"/>
  <c r="BK771" i="2" s="1"/>
  <c r="BG803" i="2"/>
  <c r="BK803" i="2" s="1"/>
  <c r="BG835" i="2"/>
  <c r="BK835" i="2" s="1"/>
  <c r="BG867" i="2"/>
  <c r="BK867" i="2" s="1"/>
  <c r="BG899" i="2"/>
  <c r="BK899" i="2" s="1"/>
  <c r="BG931" i="2"/>
  <c r="BK931" i="2" s="1"/>
  <c r="BG963" i="2"/>
  <c r="BK963" i="2" s="1"/>
  <c r="BG995" i="2"/>
  <c r="BK995" i="2" s="1"/>
  <c r="BG1027" i="2"/>
  <c r="BK1027" i="2" s="1"/>
  <c r="BG1059" i="2"/>
  <c r="BK1059" i="2" s="1"/>
  <c r="BG1091" i="2"/>
  <c r="BK1091" i="2" s="1"/>
  <c r="BG472" i="2"/>
  <c r="BK472" i="2" s="1"/>
  <c r="BG119" i="2"/>
  <c r="BK119" i="2" s="1"/>
  <c r="BG132" i="2"/>
  <c r="BK132" i="2" s="1"/>
  <c r="BG180" i="2"/>
  <c r="BK180" i="2" s="1"/>
  <c r="BG212" i="2"/>
  <c r="BK212" i="2" s="1"/>
  <c r="BG244" i="2"/>
  <c r="BK244" i="2" s="1"/>
  <c r="BG276" i="2"/>
  <c r="BK276" i="2" s="1"/>
  <c r="BG308" i="2"/>
  <c r="BK308" i="2" s="1"/>
  <c r="BG340" i="2"/>
  <c r="BK340" i="2" s="1"/>
  <c r="BG372" i="2"/>
  <c r="BK372" i="2" s="1"/>
  <c r="BG404" i="2"/>
  <c r="BK404" i="2" s="1"/>
  <c r="BG436" i="2"/>
  <c r="BK436" i="2" s="1"/>
  <c r="BG468" i="2"/>
  <c r="BK468" i="2" s="1"/>
  <c r="BG500" i="2"/>
  <c r="BK500" i="2" s="1"/>
  <c r="BG540" i="2"/>
  <c r="BK540" i="2" s="1"/>
  <c r="BG580" i="2"/>
  <c r="BK580" i="2" s="1"/>
  <c r="BG620" i="2"/>
  <c r="BK620" i="2" s="1"/>
  <c r="BG652" i="2"/>
  <c r="BK652" i="2" s="1"/>
  <c r="BG684" i="2"/>
  <c r="BK684" i="2" s="1"/>
  <c r="BG716" i="2"/>
  <c r="BK716" i="2" s="1"/>
  <c r="BG748" i="2"/>
  <c r="BK748" i="2" s="1"/>
  <c r="BG780" i="2"/>
  <c r="BK780" i="2" s="1"/>
  <c r="BG812" i="2"/>
  <c r="BK812" i="2" s="1"/>
  <c r="BG844" i="2"/>
  <c r="BK844" i="2" s="1"/>
  <c r="BG876" i="2"/>
  <c r="BK876" i="2" s="1"/>
  <c r="BG908" i="2"/>
  <c r="BK908" i="2" s="1"/>
  <c r="BG940" i="2"/>
  <c r="BK940" i="2" s="1"/>
  <c r="BG980" i="2"/>
  <c r="BK980" i="2" s="1"/>
  <c r="BG1036" i="2"/>
  <c r="BK1036" i="2" s="1"/>
  <c r="BG1068" i="2"/>
  <c r="BK1068" i="2" s="1"/>
  <c r="BG1132" i="2"/>
  <c r="BK1132" i="2" s="1"/>
  <c r="BG1260" i="2"/>
  <c r="BK1260" i="2" s="1"/>
  <c r="BG53" i="2"/>
  <c r="BK53" i="2" s="1"/>
  <c r="BG85" i="2"/>
  <c r="BK85" i="2" s="1"/>
  <c r="BG117" i="2"/>
  <c r="BG157" i="2"/>
  <c r="BK157" i="2" s="1"/>
  <c r="BG197" i="2"/>
  <c r="BK197" i="2" s="1"/>
  <c r="BG237" i="2"/>
  <c r="BK237" i="2" s="1"/>
  <c r="BG301" i="2"/>
  <c r="BK301" i="2" s="1"/>
  <c r="BG341" i="2"/>
  <c r="BK341" i="2" s="1"/>
  <c r="BG381" i="2"/>
  <c r="BK381" i="2" s="1"/>
  <c r="BG413" i="2"/>
  <c r="BK413" i="2" s="1"/>
  <c r="BG445" i="2"/>
  <c r="BK445" i="2" s="1"/>
  <c r="BG477" i="2"/>
  <c r="BK477" i="2" s="1"/>
  <c r="BG509" i="2"/>
  <c r="BK509" i="2" s="1"/>
  <c r="BG541" i="2"/>
  <c r="BK541" i="2" s="1"/>
  <c r="BG573" i="2"/>
  <c r="BK573" i="2" s="1"/>
  <c r="BG605" i="2"/>
  <c r="BK605" i="2" s="1"/>
  <c r="BG637" i="2"/>
  <c r="BK637" i="2" s="1"/>
  <c r="BG669" i="2"/>
  <c r="BK669" i="2" s="1"/>
  <c r="BG701" i="2"/>
  <c r="BK701" i="2" s="1"/>
  <c r="BG733" i="2"/>
  <c r="BK733" i="2" s="1"/>
  <c r="BG765" i="2"/>
  <c r="BK765" i="2" s="1"/>
  <c r="BG797" i="2"/>
  <c r="BK797" i="2" s="1"/>
  <c r="BG829" i="2"/>
  <c r="BK829" i="2" s="1"/>
  <c r="BG861" i="2"/>
  <c r="BK861" i="2" s="1"/>
  <c r="BG893" i="2"/>
  <c r="BK893" i="2" s="1"/>
  <c r="BG925" i="2"/>
  <c r="BK925" i="2" s="1"/>
  <c r="BG957" i="2"/>
  <c r="BK957" i="2" s="1"/>
  <c r="BG989" i="2"/>
  <c r="BK989" i="2" s="1"/>
  <c r="BG1021" i="2"/>
  <c r="BK1021" i="2" s="1"/>
  <c r="BG1053" i="2"/>
  <c r="BK1053" i="2" s="1"/>
  <c r="BG1085" i="2"/>
  <c r="BK1085" i="2" s="1"/>
  <c r="BG1181" i="2"/>
  <c r="BK1181" i="2" s="1"/>
  <c r="BG317" i="2"/>
  <c r="BG30" i="2"/>
  <c r="BK30" i="2" s="1"/>
  <c r="BG62" i="2"/>
  <c r="BG94" i="2"/>
  <c r="BK94" i="2" s="1"/>
  <c r="BG126" i="2"/>
  <c r="BK126" i="2" s="1"/>
  <c r="BG158" i="2"/>
  <c r="BK158" i="2" s="1"/>
  <c r="BG190" i="2"/>
  <c r="BK190" i="2" s="1"/>
  <c r="BG222" i="2"/>
  <c r="BK222" i="2" s="1"/>
  <c r="BG254" i="2"/>
  <c r="BK254" i="2" s="1"/>
  <c r="BG302" i="2"/>
  <c r="BK302" i="2" s="1"/>
  <c r="BG342" i="2"/>
  <c r="BK342" i="2" s="1"/>
  <c r="BG374" i="2"/>
  <c r="BK374" i="2" s="1"/>
  <c r="BG406" i="2"/>
  <c r="BK406" i="2" s="1"/>
  <c r="BG438" i="2"/>
  <c r="BK438" i="2" s="1"/>
  <c r="BG470" i="2"/>
  <c r="BK470" i="2" s="1"/>
  <c r="BG502" i="2"/>
  <c r="BK502" i="2" s="1"/>
  <c r="BG534" i="2"/>
  <c r="BK534" i="2" s="1"/>
  <c r="BG566" i="2"/>
  <c r="BK566" i="2" s="1"/>
  <c r="BG598" i="2"/>
  <c r="BK598" i="2" s="1"/>
  <c r="BG630" i="2"/>
  <c r="BK630" i="2" s="1"/>
  <c r="BG662" i="2"/>
  <c r="BK662" i="2" s="1"/>
  <c r="BG694" i="2"/>
  <c r="BK694" i="2" s="1"/>
  <c r="BG726" i="2"/>
  <c r="BK726" i="2" s="1"/>
  <c r="BG766" i="2"/>
  <c r="BK766" i="2" s="1"/>
  <c r="BG798" i="2"/>
  <c r="BK798" i="2" s="1"/>
  <c r="BG830" i="2"/>
  <c r="BK830" i="2" s="1"/>
  <c r="BG862" i="2"/>
  <c r="BK862" i="2" s="1"/>
  <c r="BG894" i="2"/>
  <c r="BK894" i="2" s="1"/>
  <c r="BG926" i="2"/>
  <c r="BK926" i="2" s="1"/>
  <c r="BG958" i="2"/>
  <c r="BK958" i="2" s="1"/>
  <c r="BG990" i="2"/>
  <c r="BK990" i="2" s="1"/>
  <c r="BG1038" i="2"/>
  <c r="BK1038" i="2" s="1"/>
  <c r="BG1070" i="2"/>
  <c r="BK1070" i="2" s="1"/>
  <c r="BG1113" i="2"/>
  <c r="BH1113" i="2" s="1"/>
  <c r="BG80" i="2"/>
  <c r="BK80" i="2" s="1"/>
  <c r="BG136" i="2"/>
  <c r="BK136" i="2" s="1"/>
  <c r="BG168" i="2"/>
  <c r="BK168" i="2" s="1"/>
  <c r="BG216" i="2"/>
  <c r="BK216" i="2" s="1"/>
  <c r="BG280" i="2"/>
  <c r="BK280" i="2" s="1"/>
  <c r="BG312" i="2"/>
  <c r="BK312" i="2" s="1"/>
  <c r="BG344" i="2"/>
  <c r="BK344" i="2" s="1"/>
  <c r="BG376" i="2"/>
  <c r="BK376" i="2" s="1"/>
  <c r="BG408" i="2"/>
  <c r="BK408" i="2" s="1"/>
  <c r="BG440" i="2"/>
  <c r="BK440" i="2" s="1"/>
  <c r="BG480" i="2"/>
  <c r="BK480" i="2" s="1"/>
  <c r="BG512" i="2"/>
  <c r="BK512" i="2" s="1"/>
  <c r="BG544" i="2"/>
  <c r="BK544" i="2" s="1"/>
  <c r="BG576" i="2"/>
  <c r="BK576" i="2" s="1"/>
  <c r="BG608" i="2"/>
  <c r="BK608" i="2" s="1"/>
  <c r="BG640" i="2"/>
  <c r="BK640" i="2" s="1"/>
  <c r="BG672" i="2"/>
  <c r="BK672" i="2" s="1"/>
  <c r="BG704" i="2"/>
  <c r="BK704" i="2" s="1"/>
  <c r="BG736" i="2"/>
  <c r="BK736" i="2" s="1"/>
  <c r="BG768" i="2"/>
  <c r="BK768" i="2" s="1"/>
  <c r="BG800" i="2"/>
  <c r="BK800" i="2" s="1"/>
  <c r="BG832" i="2"/>
  <c r="BK832" i="2" s="1"/>
  <c r="BG864" i="2"/>
  <c r="BK864" i="2" s="1"/>
  <c r="BG896" i="2"/>
  <c r="BK896" i="2" s="1"/>
  <c r="BG928" i="2"/>
  <c r="BK928" i="2" s="1"/>
  <c r="BG960" i="2"/>
  <c r="BK960" i="2" s="1"/>
  <c r="BG1000" i="2"/>
  <c r="BK1000" i="2" s="1"/>
  <c r="BG1064" i="2"/>
  <c r="BK1064" i="2" s="1"/>
  <c r="BG104" i="2"/>
  <c r="BK104" i="2" s="1"/>
  <c r="BG169" i="2"/>
  <c r="BK169" i="2" s="1"/>
  <c r="BG209" i="2"/>
  <c r="BK209" i="2" s="1"/>
  <c r="BG297" i="2"/>
  <c r="BK297" i="2" s="1"/>
  <c r="BG345" i="2"/>
  <c r="BK345" i="2" s="1"/>
  <c r="BG377" i="2"/>
  <c r="BK377" i="2" s="1"/>
  <c r="BG409" i="2"/>
  <c r="BK409" i="2" s="1"/>
  <c r="BG441" i="2"/>
  <c r="BK441" i="2" s="1"/>
  <c r="BG473" i="2"/>
  <c r="BK473" i="2" s="1"/>
  <c r="BG505" i="2"/>
  <c r="BK505" i="2" s="1"/>
  <c r="BG537" i="2"/>
  <c r="BK537" i="2" s="1"/>
  <c r="BG569" i="2"/>
  <c r="BK569" i="2" s="1"/>
  <c r="BG609" i="2"/>
  <c r="BK609" i="2" s="1"/>
  <c r="BG641" i="2"/>
  <c r="BK641" i="2" s="1"/>
  <c r="BG673" i="2"/>
  <c r="BK673" i="2" s="1"/>
  <c r="BG705" i="2"/>
  <c r="BK705" i="2" s="1"/>
  <c r="BG737" i="2"/>
  <c r="BK737" i="2" s="1"/>
  <c r="BG769" i="2"/>
  <c r="BK769" i="2" s="1"/>
  <c r="BG809" i="2"/>
  <c r="BK809" i="2" s="1"/>
  <c r="BG841" i="2"/>
  <c r="BK841" i="2" s="1"/>
  <c r="BG873" i="2"/>
  <c r="BK873" i="2" s="1"/>
  <c r="BG905" i="2"/>
  <c r="BK905" i="2" s="1"/>
  <c r="BG937" i="2"/>
  <c r="BK937" i="2" s="1"/>
  <c r="BG969" i="2"/>
  <c r="BK969" i="2" s="1"/>
  <c r="BG1017" i="2"/>
  <c r="BK1017" i="2" s="1"/>
  <c r="BG1081" i="2"/>
  <c r="BK1081" i="2" s="1"/>
  <c r="BG181" i="2"/>
  <c r="BK181" i="2" s="1"/>
  <c r="BG26" i="2"/>
  <c r="BK26" i="2" s="1"/>
  <c r="BG258" i="2"/>
  <c r="BK258" i="2" s="1"/>
  <c r="BG314" i="2"/>
  <c r="BK314" i="2" s="1"/>
  <c r="BG346" i="2"/>
  <c r="BK346" i="2" s="1"/>
  <c r="BG394" i="2"/>
  <c r="BK394" i="2" s="1"/>
  <c r="BG426" i="2"/>
  <c r="BK426" i="2" s="1"/>
  <c r="BG458" i="2"/>
  <c r="BK458" i="2" s="1"/>
  <c r="BG490" i="2"/>
  <c r="BK490" i="2" s="1"/>
  <c r="BG522" i="2"/>
  <c r="BK522" i="2" s="1"/>
  <c r="BG554" i="2"/>
  <c r="BK554" i="2" s="1"/>
  <c r="BG586" i="2"/>
  <c r="BK586" i="2" s="1"/>
  <c r="BG618" i="2"/>
  <c r="BK618" i="2" s="1"/>
  <c r="BG650" i="2"/>
  <c r="BK650" i="2" s="1"/>
  <c r="BG48" i="2"/>
  <c r="BK48" i="2" s="1"/>
  <c r="BG279" i="2"/>
  <c r="BK279" i="2" s="1"/>
  <c r="BG311" i="2"/>
  <c r="BK311" i="2" s="1"/>
  <c r="BG343" i="2"/>
  <c r="BK343" i="2" s="1"/>
  <c r="BG375" i="2"/>
  <c r="BK375" i="2" s="1"/>
  <c r="BG407" i="2"/>
  <c r="BK407" i="2" s="1"/>
  <c r="BG439" i="2"/>
  <c r="BK439" i="2" s="1"/>
  <c r="BG471" i="2"/>
  <c r="BK471" i="2" s="1"/>
  <c r="BG503" i="2"/>
  <c r="BK503" i="2" s="1"/>
  <c r="BG535" i="2"/>
  <c r="BK535" i="2" s="1"/>
  <c r="BG567" i="2"/>
  <c r="BK567" i="2" s="1"/>
  <c r="BG599" i="2"/>
  <c r="BK599" i="2" s="1"/>
  <c r="BG631" i="2"/>
  <c r="BK631" i="2" s="1"/>
  <c r="BG663" i="2"/>
  <c r="BK663" i="2" s="1"/>
  <c r="BG695" i="2"/>
  <c r="BK695" i="2" s="1"/>
  <c r="BG727" i="2"/>
  <c r="BK727" i="2" s="1"/>
  <c r="BG759" i="2"/>
  <c r="BK759" i="2" s="1"/>
  <c r="BG791" i="2"/>
  <c r="BK791" i="2" s="1"/>
  <c r="BG823" i="2"/>
  <c r="BK823" i="2" s="1"/>
  <c r="BG855" i="2"/>
  <c r="BK855" i="2" s="1"/>
  <c r="BG887" i="2"/>
  <c r="BK887" i="2" s="1"/>
  <c r="BG919" i="2"/>
  <c r="BK919" i="2" s="1"/>
  <c r="BG951" i="2"/>
  <c r="BK951" i="2" s="1"/>
  <c r="BG983" i="2"/>
  <c r="BK983" i="2" s="1"/>
  <c r="BG1015" i="2"/>
  <c r="BK1015" i="2" s="1"/>
  <c r="BG1063" i="2"/>
  <c r="BK1063" i="2" s="1"/>
  <c r="BG1343" i="2"/>
  <c r="BK1343" i="2" s="1"/>
  <c r="BG349" i="2"/>
  <c r="BK349" i="2" s="1"/>
  <c r="BG72" i="2"/>
  <c r="BK72" i="2" s="1"/>
  <c r="BG100" i="2"/>
  <c r="BK100" i="2" s="1"/>
  <c r="BG96" i="2"/>
  <c r="BK96" i="2" s="1"/>
  <c r="BG149" i="2"/>
  <c r="BK149" i="2" s="1"/>
  <c r="BG140" i="2"/>
  <c r="BK140" i="2" s="1"/>
  <c r="BG188" i="2"/>
  <c r="BK188" i="2" s="1"/>
  <c r="BG220" i="2"/>
  <c r="BK220" i="2" s="1"/>
  <c r="BG252" i="2"/>
  <c r="BK252" i="2" s="1"/>
  <c r="BG284" i="2"/>
  <c r="BK284" i="2" s="1"/>
  <c r="BG316" i="2"/>
  <c r="BK316" i="2" s="1"/>
  <c r="BG348" i="2"/>
  <c r="BK348" i="2" s="1"/>
  <c r="BG380" i="2"/>
  <c r="BK380" i="2" s="1"/>
  <c r="BG412" i="2"/>
  <c r="BK412" i="2" s="1"/>
  <c r="BG444" i="2"/>
  <c r="BK444" i="2" s="1"/>
  <c r="BG476" i="2"/>
  <c r="BK476" i="2" s="1"/>
  <c r="BG508" i="2"/>
  <c r="BK508" i="2" s="1"/>
  <c r="BG548" i="2"/>
  <c r="BK548" i="2" s="1"/>
  <c r="BG588" i="2"/>
  <c r="BK588" i="2" s="1"/>
  <c r="BG628" i="2"/>
  <c r="BK628" i="2" s="1"/>
  <c r="BG660" i="2"/>
  <c r="BK660" i="2" s="1"/>
  <c r="BG692" i="2"/>
  <c r="BK692" i="2" s="1"/>
  <c r="BG724" i="2"/>
  <c r="BK724" i="2" s="1"/>
  <c r="BG756" i="2"/>
  <c r="BK756" i="2" s="1"/>
  <c r="BG788" i="2"/>
  <c r="BK788" i="2" s="1"/>
  <c r="BG820" i="2"/>
  <c r="BK820" i="2" s="1"/>
  <c r="BG852" i="2"/>
  <c r="BK852" i="2" s="1"/>
  <c r="BG884" i="2"/>
  <c r="BK884" i="2" s="1"/>
  <c r="BG916" i="2"/>
  <c r="BK916" i="2" s="1"/>
  <c r="BG948" i="2"/>
  <c r="BK948" i="2" s="1"/>
  <c r="BG996" i="2"/>
  <c r="BH996" i="2" s="1"/>
  <c r="BG1044" i="2"/>
  <c r="BK1044" i="2" s="1"/>
  <c r="BG1076" i="2"/>
  <c r="BK1076" i="2" s="1"/>
  <c r="BG1236" i="2"/>
  <c r="BK1236" i="2" s="1"/>
  <c r="BG16" i="2"/>
  <c r="BK16" i="2" s="1"/>
  <c r="BG285" i="2"/>
  <c r="BK285" i="2" s="1"/>
  <c r="BG144" i="2"/>
  <c r="BK144" i="2" s="1"/>
  <c r="BG176" i="2"/>
  <c r="BK176" i="2" s="1"/>
  <c r="BG224" i="2"/>
  <c r="BK224" i="2" s="1"/>
  <c r="BG288" i="2"/>
  <c r="BK288" i="2" s="1"/>
  <c r="BG320" i="2"/>
  <c r="BK320" i="2" s="1"/>
  <c r="BG352" i="2"/>
  <c r="BK352" i="2" s="1"/>
  <c r="BG384" i="2"/>
  <c r="BK384" i="2" s="1"/>
  <c r="BG416" i="2"/>
  <c r="BK416" i="2" s="1"/>
  <c r="BG448" i="2"/>
  <c r="BK448" i="2" s="1"/>
  <c r="BG488" i="2"/>
  <c r="BK488" i="2" s="1"/>
  <c r="BG520" i="2"/>
  <c r="BK520" i="2" s="1"/>
  <c r="BG552" i="2"/>
  <c r="BK552" i="2" s="1"/>
  <c r="BG584" i="2"/>
  <c r="BK584" i="2" s="1"/>
  <c r="BG616" i="2"/>
  <c r="BK616" i="2" s="1"/>
  <c r="BG648" i="2"/>
  <c r="BK648" i="2" s="1"/>
  <c r="BG680" i="2"/>
  <c r="BK680" i="2" s="1"/>
  <c r="BG712" i="2"/>
  <c r="BK712" i="2" s="1"/>
  <c r="BG744" i="2"/>
  <c r="BK744" i="2" s="1"/>
  <c r="BG776" i="2"/>
  <c r="BK776" i="2" s="1"/>
  <c r="BG808" i="2"/>
  <c r="BK808" i="2" s="1"/>
  <c r="BG840" i="2"/>
  <c r="BK840" i="2" s="1"/>
  <c r="BG872" i="2"/>
  <c r="BK872" i="2" s="1"/>
  <c r="BG904" i="2"/>
  <c r="BK904" i="2" s="1"/>
  <c r="BG936" i="2"/>
  <c r="BK936" i="2" s="1"/>
  <c r="BG968" i="2"/>
  <c r="BK968" i="2" s="1"/>
  <c r="BG1008" i="2"/>
  <c r="BK1008" i="2" s="1"/>
  <c r="BG1072" i="2"/>
  <c r="BK1072" i="2" s="1"/>
  <c r="BG40" i="2"/>
  <c r="BK40" i="2" s="1"/>
  <c r="BG177" i="2"/>
  <c r="BK177" i="2" s="1"/>
  <c r="BG225" i="2"/>
  <c r="BK225" i="2" s="1"/>
  <c r="BG321" i="2"/>
  <c r="BK321" i="2" s="1"/>
  <c r="BG353" i="2"/>
  <c r="BK353" i="2" s="1"/>
  <c r="BG385" i="2"/>
  <c r="BK385" i="2" s="1"/>
  <c r="BG417" i="2"/>
  <c r="BK417" i="2" s="1"/>
  <c r="BG449" i="2"/>
  <c r="BK449" i="2" s="1"/>
  <c r="BG481" i="2"/>
  <c r="BK481" i="2" s="1"/>
  <c r="BG513" i="2"/>
  <c r="BK513" i="2" s="1"/>
  <c r="BG545" i="2"/>
  <c r="BK545" i="2" s="1"/>
  <c r="BG577" i="2"/>
  <c r="BK577" i="2" s="1"/>
  <c r="BG617" i="2"/>
  <c r="BK617" i="2" s="1"/>
  <c r="BG649" i="2"/>
  <c r="BK649" i="2" s="1"/>
  <c r="BG681" i="2"/>
  <c r="BK681" i="2" s="1"/>
  <c r="BG713" i="2"/>
  <c r="BK713" i="2" s="1"/>
  <c r="BG745" i="2"/>
  <c r="BK745" i="2" s="1"/>
  <c r="BG777" i="2"/>
  <c r="BK777" i="2" s="1"/>
  <c r="BG817" i="2"/>
  <c r="BK817" i="2" s="1"/>
  <c r="BG849" i="2"/>
  <c r="BK849" i="2" s="1"/>
  <c r="BG881" i="2"/>
  <c r="BK881" i="2" s="1"/>
  <c r="BG913" i="2"/>
  <c r="BK913" i="2" s="1"/>
  <c r="BG945" i="2"/>
  <c r="BK945" i="2" s="1"/>
  <c r="BG977" i="2"/>
  <c r="BK977" i="2" s="1"/>
  <c r="BG1033" i="2"/>
  <c r="BK1033" i="2" s="1"/>
  <c r="BG68" i="2"/>
  <c r="BK68" i="2" s="1"/>
  <c r="BG34" i="2"/>
  <c r="BK34" i="2" s="1"/>
  <c r="BG274" i="2"/>
  <c r="BK274" i="2" s="1"/>
  <c r="BG322" i="2"/>
  <c r="BK322" i="2" s="1"/>
  <c r="BG354" i="2"/>
  <c r="BK354" i="2" s="1"/>
  <c r="BG402" i="2"/>
  <c r="BK402" i="2" s="1"/>
  <c r="BG434" i="2"/>
  <c r="BK434" i="2" s="1"/>
  <c r="BG466" i="2"/>
  <c r="BK466" i="2" s="1"/>
  <c r="BG498" i="2"/>
  <c r="BK498" i="2" s="1"/>
  <c r="BG530" i="2"/>
  <c r="BK530" i="2" s="1"/>
  <c r="BG562" i="2"/>
  <c r="BK562" i="2" s="1"/>
  <c r="BG594" i="2"/>
  <c r="BK594" i="2" s="1"/>
  <c r="BG626" i="2"/>
  <c r="BK626" i="2" s="1"/>
  <c r="BG666" i="2"/>
  <c r="BK666" i="2" s="1"/>
  <c r="BG698" i="2"/>
  <c r="BK698" i="2" s="1"/>
  <c r="BG730" i="2"/>
  <c r="BK730" i="2" s="1"/>
  <c r="BG762" i="2"/>
  <c r="BK762" i="2" s="1"/>
  <c r="BG802" i="2"/>
  <c r="BK802" i="2" s="1"/>
  <c r="BG834" i="2"/>
  <c r="BK834" i="2" s="1"/>
  <c r="BG866" i="2"/>
  <c r="BK866" i="2" s="1"/>
  <c r="BG898" i="2"/>
  <c r="BK898" i="2" s="1"/>
  <c r="BG930" i="2"/>
  <c r="BK930" i="2" s="1"/>
  <c r="BG962" i="2"/>
  <c r="BK962" i="2" s="1"/>
  <c r="BG1002" i="2"/>
  <c r="BK1002" i="2" s="1"/>
  <c r="BG1050" i="2"/>
  <c r="BK1050" i="2" s="1"/>
  <c r="BG64" i="2"/>
  <c r="BK64" i="2" s="1"/>
  <c r="BG35" i="2"/>
  <c r="BK35" i="2" s="1"/>
  <c r="BG67" i="2"/>
  <c r="BK67" i="2" s="1"/>
  <c r="BG99" i="2"/>
  <c r="BK99" i="2" s="1"/>
  <c r="BG131" i="2"/>
  <c r="BK131" i="2" s="1"/>
  <c r="BG219" i="2"/>
  <c r="BK219" i="2" s="1"/>
  <c r="BG275" i="2"/>
  <c r="BK275" i="2" s="1"/>
  <c r="BG307" i="2"/>
  <c r="BK307" i="2" s="1"/>
  <c r="BG339" i="2"/>
  <c r="BK339" i="2" s="1"/>
  <c r="BG371" i="2"/>
  <c r="BK371" i="2" s="1"/>
  <c r="BG403" i="2"/>
  <c r="BK403" i="2" s="1"/>
  <c r="BG435" i="2"/>
  <c r="BK435" i="2" s="1"/>
  <c r="BG467" i="2"/>
  <c r="BK467" i="2" s="1"/>
  <c r="BG499" i="2"/>
  <c r="BK499" i="2" s="1"/>
  <c r="BG531" i="2"/>
  <c r="BK531" i="2" s="1"/>
  <c r="BG563" i="2"/>
  <c r="BK563" i="2" s="1"/>
  <c r="BG595" i="2"/>
  <c r="BK595" i="2" s="1"/>
  <c r="BG627" i="2"/>
  <c r="BK627" i="2" s="1"/>
  <c r="BG659" i="2"/>
  <c r="BK659" i="2" s="1"/>
  <c r="BG691" i="2"/>
  <c r="BK691" i="2" s="1"/>
  <c r="BG723" i="2"/>
  <c r="BK723" i="2" s="1"/>
  <c r="BG755" i="2"/>
  <c r="BK755" i="2" s="1"/>
  <c r="BG787" i="2"/>
  <c r="BK787" i="2" s="1"/>
  <c r="BG819" i="2"/>
  <c r="BK819" i="2" s="1"/>
  <c r="BG851" i="2"/>
  <c r="BK851" i="2" s="1"/>
  <c r="BG883" i="2"/>
  <c r="BK883" i="2" s="1"/>
  <c r="BG915" i="2"/>
  <c r="BK915" i="2" s="1"/>
  <c r="BG947" i="2"/>
  <c r="BK947" i="2" s="1"/>
  <c r="BG979" i="2"/>
  <c r="BK979" i="2" s="1"/>
  <c r="BG1011" i="2"/>
  <c r="BK1011" i="2" s="1"/>
  <c r="BG1043" i="2"/>
  <c r="BK1043" i="2" s="1"/>
  <c r="BG1075" i="2"/>
  <c r="BG124" i="2"/>
  <c r="BK124" i="2" s="1"/>
  <c r="BG255" i="2"/>
  <c r="BK255" i="2" s="1"/>
  <c r="BG287" i="2"/>
  <c r="BK287" i="2" s="1"/>
  <c r="BG319" i="2"/>
  <c r="BK319" i="2" s="1"/>
  <c r="BG351" i="2"/>
  <c r="BK351" i="2" s="1"/>
  <c r="BG383" i="2"/>
  <c r="BK383" i="2" s="1"/>
  <c r="BG415" i="2"/>
  <c r="BK415" i="2" s="1"/>
  <c r="BG447" i="2"/>
  <c r="BK447" i="2" s="1"/>
  <c r="BG479" i="2"/>
  <c r="BK479" i="2" s="1"/>
  <c r="BG511" i="2"/>
  <c r="BK511" i="2" s="1"/>
  <c r="BG543" i="2"/>
  <c r="BK543" i="2" s="1"/>
  <c r="BG575" i="2"/>
  <c r="BK575" i="2" s="1"/>
  <c r="BG607" i="2"/>
  <c r="BK607" i="2" s="1"/>
  <c r="BG639" i="2"/>
  <c r="BK639" i="2" s="1"/>
  <c r="BG671" i="2"/>
  <c r="BK671" i="2" s="1"/>
  <c r="BG703" i="2"/>
  <c r="BK703" i="2" s="1"/>
  <c r="BG735" i="2"/>
  <c r="BK735" i="2" s="1"/>
  <c r="BG767" i="2"/>
  <c r="BK767" i="2" s="1"/>
  <c r="BG799" i="2"/>
  <c r="BK799" i="2" s="1"/>
  <c r="BG831" i="2"/>
  <c r="BK831" i="2" s="1"/>
  <c r="BG863" i="2"/>
  <c r="BK863" i="2" s="1"/>
  <c r="BG895" i="2"/>
  <c r="BK895" i="2" s="1"/>
  <c r="BG927" i="2"/>
  <c r="BK927" i="2" s="1"/>
  <c r="BG959" i="2"/>
  <c r="BK959" i="2" s="1"/>
  <c r="BG991" i="2"/>
  <c r="BK991" i="2" s="1"/>
  <c r="BG1023" i="2"/>
  <c r="BK1023" i="2" s="1"/>
  <c r="BG1079" i="2"/>
  <c r="BK1079" i="2" s="1"/>
  <c r="BG213" i="2"/>
  <c r="BK213" i="2" s="1"/>
  <c r="BG8" i="2"/>
  <c r="BK8" i="2" s="1"/>
  <c r="BG36" i="2"/>
  <c r="BK36" i="2" s="1"/>
  <c r="BG32" i="2"/>
  <c r="BK32" i="2" s="1"/>
  <c r="BG92" i="2"/>
  <c r="BK92" i="2" s="1"/>
  <c r="BG148" i="2"/>
  <c r="BK148" i="2" s="1"/>
  <c r="BG196" i="2"/>
  <c r="BK196" i="2" s="1"/>
  <c r="BG228" i="2"/>
  <c r="BK228" i="2" s="1"/>
  <c r="BG260" i="2"/>
  <c r="BK260" i="2" s="1"/>
  <c r="BG292" i="2"/>
  <c r="BK292" i="2" s="1"/>
  <c r="BG324" i="2"/>
  <c r="BK324" i="2" s="1"/>
  <c r="BG356" i="2"/>
  <c r="BK356" i="2" s="1"/>
  <c r="BG388" i="2"/>
  <c r="BK388" i="2" s="1"/>
  <c r="BG420" i="2"/>
  <c r="BK420" i="2" s="1"/>
  <c r="BG452" i="2"/>
  <c r="BK452" i="2" s="1"/>
  <c r="BG484" i="2"/>
  <c r="BK484" i="2" s="1"/>
  <c r="BG516" i="2"/>
  <c r="BK516" i="2" s="1"/>
  <c r="BG556" i="2"/>
  <c r="BK556" i="2" s="1"/>
  <c r="BG604" i="2"/>
  <c r="BK604" i="2" s="1"/>
  <c r="BG636" i="2"/>
  <c r="BK636" i="2" s="1"/>
  <c r="BG668" i="2"/>
  <c r="BK668" i="2" s="1"/>
  <c r="BG700" i="2"/>
  <c r="BK700" i="2" s="1"/>
  <c r="BG732" i="2"/>
  <c r="BK732" i="2" s="1"/>
  <c r="BG764" i="2"/>
  <c r="BK764" i="2" s="1"/>
  <c r="BG796" i="2"/>
  <c r="BK796" i="2" s="1"/>
  <c r="BG828" i="2"/>
  <c r="BK828" i="2" s="1"/>
  <c r="BG860" i="2"/>
  <c r="BK860" i="2" s="1"/>
  <c r="BG892" i="2"/>
  <c r="BK892" i="2" s="1"/>
  <c r="BG924" i="2"/>
  <c r="BK924" i="2" s="1"/>
  <c r="BG956" i="2"/>
  <c r="BK956" i="2" s="1"/>
  <c r="BG1004" i="2"/>
  <c r="BK1004" i="2" s="1"/>
  <c r="BG1052" i="2"/>
  <c r="BK1052" i="2" s="1"/>
  <c r="BG1084" i="2"/>
  <c r="BK1084" i="2" s="1"/>
  <c r="BG108" i="2"/>
  <c r="BK108" i="2" s="1"/>
  <c r="BG152" i="2"/>
  <c r="BK152" i="2" s="1"/>
  <c r="BG184" i="2"/>
  <c r="BK184" i="2" s="1"/>
  <c r="BG248" i="2"/>
  <c r="BK248" i="2" s="1"/>
  <c r="BG296" i="2"/>
  <c r="BK296" i="2" s="1"/>
  <c r="BG328" i="2"/>
  <c r="BK328" i="2" s="1"/>
  <c r="BG360" i="2"/>
  <c r="BK360" i="2" s="1"/>
  <c r="BG392" i="2"/>
  <c r="BK392" i="2" s="1"/>
  <c r="BG424" i="2"/>
  <c r="BK424" i="2" s="1"/>
  <c r="BG456" i="2"/>
  <c r="BK456" i="2" s="1"/>
  <c r="BG496" i="2"/>
  <c r="BK496" i="2" s="1"/>
  <c r="BG528" i="2"/>
  <c r="BK528" i="2" s="1"/>
  <c r="BG560" i="2"/>
  <c r="BK560" i="2" s="1"/>
  <c r="BG592" i="2"/>
  <c r="BK592" i="2" s="1"/>
  <c r="BG624" i="2"/>
  <c r="BK624" i="2" s="1"/>
  <c r="BG656" i="2"/>
  <c r="BK656" i="2" s="1"/>
  <c r="BG688" i="2"/>
  <c r="BK688" i="2" s="1"/>
  <c r="BG720" i="2"/>
  <c r="BK720" i="2" s="1"/>
  <c r="BG752" i="2"/>
  <c r="BK752" i="2" s="1"/>
  <c r="BG784" i="2"/>
  <c r="BK784" i="2" s="1"/>
  <c r="BG816" i="2"/>
  <c r="BK816" i="2" s="1"/>
  <c r="BG848" i="2"/>
  <c r="BK848" i="2" s="1"/>
  <c r="BG880" i="2"/>
  <c r="BK880" i="2" s="1"/>
  <c r="BG912" i="2"/>
  <c r="BK912" i="2" s="1"/>
  <c r="BG944" i="2"/>
  <c r="BK944" i="2" s="1"/>
  <c r="BG976" i="2"/>
  <c r="BK976" i="2" s="1"/>
  <c r="BG1024" i="2"/>
  <c r="BK1024" i="2" s="1"/>
  <c r="BG1088" i="2"/>
  <c r="BK1088" i="2" s="1"/>
  <c r="BG145" i="2"/>
  <c r="BK145" i="2" s="1"/>
  <c r="BG193" i="2"/>
  <c r="BK193" i="2" s="1"/>
  <c r="BG233" i="2"/>
  <c r="BK233" i="2" s="1"/>
  <c r="BG329" i="2"/>
  <c r="BK329" i="2" s="1"/>
  <c r="BG361" i="2"/>
  <c r="BK361" i="2" s="1"/>
  <c r="BG393" i="2"/>
  <c r="BK393" i="2" s="1"/>
  <c r="BG425" i="2"/>
  <c r="BK425" i="2" s="1"/>
  <c r="BG457" i="2"/>
  <c r="BK457" i="2" s="1"/>
  <c r="BG489" i="2"/>
  <c r="BH489" i="2" s="1"/>
  <c r="BG521" i="2"/>
  <c r="BK521" i="2" s="1"/>
  <c r="BG553" i="2"/>
  <c r="BK553" i="2" s="1"/>
  <c r="BG585" i="2"/>
  <c r="BK585" i="2" s="1"/>
  <c r="BG625" i="2"/>
  <c r="BG657" i="2"/>
  <c r="BK657" i="2" s="1"/>
  <c r="BG689" i="2"/>
  <c r="BK689" i="2" s="1"/>
  <c r="BG721" i="2"/>
  <c r="BK721" i="2" s="1"/>
  <c r="BG753" i="2"/>
  <c r="BK753" i="2" s="1"/>
  <c r="BG793" i="2"/>
  <c r="BK793" i="2" s="1"/>
  <c r="BG825" i="2"/>
  <c r="BK825" i="2" s="1"/>
  <c r="BG857" i="2"/>
  <c r="BK857" i="2" s="1"/>
  <c r="BG889" i="2"/>
  <c r="BK889" i="2" s="1"/>
  <c r="BG921" i="2"/>
  <c r="BK921" i="2" s="1"/>
  <c r="BG953" i="2"/>
  <c r="BK953" i="2" s="1"/>
  <c r="BG993" i="2"/>
  <c r="BK993" i="2" s="1"/>
  <c r="BG1041" i="2"/>
  <c r="BK1041" i="2" s="1"/>
  <c r="BG10" i="2"/>
  <c r="BK10" i="2" s="1"/>
  <c r="BG42" i="2"/>
  <c r="BK42" i="2" s="1"/>
  <c r="BG290" i="2"/>
  <c r="BK290" i="2" s="1"/>
  <c r="BG330" i="2"/>
  <c r="BK330" i="2" s="1"/>
  <c r="BG370" i="2"/>
  <c r="BK370" i="2" s="1"/>
  <c r="BG410" i="2"/>
  <c r="BK410" i="2" s="1"/>
  <c r="BG442" i="2"/>
  <c r="BK442" i="2" s="1"/>
  <c r="BG474" i="2"/>
  <c r="BK474" i="2" s="1"/>
  <c r="BG506" i="2"/>
  <c r="BK506" i="2" s="1"/>
  <c r="BG538" i="2"/>
  <c r="BK538" i="2" s="1"/>
  <c r="BG570" i="2"/>
  <c r="BG602" i="2"/>
  <c r="BK602" i="2" s="1"/>
  <c r="BG634" i="2"/>
  <c r="BK634" i="2" s="1"/>
  <c r="BG249" i="2"/>
  <c r="BK249" i="2" s="1"/>
  <c r="BG263" i="2"/>
  <c r="BK263" i="2" s="1"/>
  <c r="BG295" i="2"/>
  <c r="BG327" i="2"/>
  <c r="BK327" i="2" s="1"/>
  <c r="BG359" i="2"/>
  <c r="BK359" i="2" s="1"/>
  <c r="BG391" i="2"/>
  <c r="BK391" i="2" s="1"/>
  <c r="BG423" i="2"/>
  <c r="BK423" i="2" s="1"/>
  <c r="BG455" i="2"/>
  <c r="BK455" i="2" s="1"/>
  <c r="BG487" i="2"/>
  <c r="BK487" i="2" s="1"/>
  <c r="BG519" i="2"/>
  <c r="BK519" i="2" s="1"/>
  <c r="BG551" i="2"/>
  <c r="BG583" i="2"/>
  <c r="BK583" i="2" s="1"/>
  <c r="BG615" i="2"/>
  <c r="BK615" i="2" s="1"/>
  <c r="BG647" i="2"/>
  <c r="BK647" i="2" s="1"/>
  <c r="BG679" i="2"/>
  <c r="BK679" i="2" s="1"/>
  <c r="BG711" i="2"/>
  <c r="BK711" i="2" s="1"/>
  <c r="BG743" i="2"/>
  <c r="BK743" i="2" s="1"/>
  <c r="BG775" i="2"/>
  <c r="BK775" i="2" s="1"/>
  <c r="BG807" i="2"/>
  <c r="BK807" i="2" s="1"/>
  <c r="BG839" i="2"/>
  <c r="BK839" i="2" s="1"/>
  <c r="BG871" i="2"/>
  <c r="BK871" i="2" s="1"/>
  <c r="BG903" i="2"/>
  <c r="BK903" i="2" s="1"/>
  <c r="BG935" i="2"/>
  <c r="BK935" i="2" s="1"/>
  <c r="BG967" i="2"/>
  <c r="BK967" i="2" s="1"/>
  <c r="BG999" i="2"/>
  <c r="BK999" i="2" s="1"/>
  <c r="BG1031" i="2"/>
  <c r="BK1031" i="2" s="1"/>
  <c r="BG1087" i="2"/>
  <c r="BK1087" i="2" s="1"/>
  <c r="BG1151" i="2"/>
  <c r="BK1151" i="2" s="1"/>
  <c r="BG76" i="2"/>
  <c r="BK76" i="2" s="1"/>
  <c r="BG690" i="2"/>
  <c r="BK690" i="2" s="1"/>
  <c r="BG722" i="2"/>
  <c r="BK722" i="2" s="1"/>
  <c r="BG754" i="2"/>
  <c r="BK754" i="2" s="1"/>
  <c r="BG786" i="2"/>
  <c r="BK786" i="2" s="1"/>
  <c r="BG826" i="2"/>
  <c r="BK826" i="2" s="1"/>
  <c r="BG858" i="2"/>
  <c r="BK858" i="2" s="1"/>
  <c r="BG890" i="2"/>
  <c r="BK890" i="2" s="1"/>
  <c r="BG922" i="2"/>
  <c r="BK922" i="2" s="1"/>
  <c r="BG954" i="2"/>
  <c r="BK954" i="2" s="1"/>
  <c r="BG986" i="2"/>
  <c r="BH986" i="2" s="1"/>
  <c r="BG1042" i="2"/>
  <c r="BK1042" i="2" s="1"/>
  <c r="BG128" i="2"/>
  <c r="BK128" i="2" s="1"/>
  <c r="BG27" i="2"/>
  <c r="BK27" i="2" s="1"/>
  <c r="BG59" i="2"/>
  <c r="BK59" i="2" s="1"/>
  <c r="BG91" i="2"/>
  <c r="BK91" i="2" s="1"/>
  <c r="BG123" i="2"/>
  <c r="BK123" i="2" s="1"/>
  <c r="BG187" i="2"/>
  <c r="BK187" i="2" s="1"/>
  <c r="BG267" i="2"/>
  <c r="BK267" i="2" s="1"/>
  <c r="BG299" i="2"/>
  <c r="BK299" i="2" s="1"/>
  <c r="BG331" i="2"/>
  <c r="BK331" i="2" s="1"/>
  <c r="BG363" i="2"/>
  <c r="BK363" i="2" s="1"/>
  <c r="BG395" i="2"/>
  <c r="BK395" i="2" s="1"/>
  <c r="BG427" i="2"/>
  <c r="BK427" i="2" s="1"/>
  <c r="BG459" i="2"/>
  <c r="BK459" i="2" s="1"/>
  <c r="BG491" i="2"/>
  <c r="BK491" i="2" s="1"/>
  <c r="BG523" i="2"/>
  <c r="BK523" i="2" s="1"/>
  <c r="BG555" i="2"/>
  <c r="BK555" i="2" s="1"/>
  <c r="BG587" i="2"/>
  <c r="BK587" i="2" s="1"/>
  <c r="BG619" i="2"/>
  <c r="BK619" i="2" s="1"/>
  <c r="BG651" i="2"/>
  <c r="BK651" i="2" s="1"/>
  <c r="BG683" i="2"/>
  <c r="BK683" i="2" s="1"/>
  <c r="BG715" i="2"/>
  <c r="BK715" i="2" s="1"/>
  <c r="BG747" i="2"/>
  <c r="BK747" i="2" s="1"/>
  <c r="BG779" i="2"/>
  <c r="BK779" i="2" s="1"/>
  <c r="BG811" i="2"/>
  <c r="BK811" i="2" s="1"/>
  <c r="BG843" i="2"/>
  <c r="BK843" i="2" s="1"/>
  <c r="BG875" i="2"/>
  <c r="BK875" i="2" s="1"/>
  <c r="BG907" i="2"/>
  <c r="BK907" i="2" s="1"/>
  <c r="BG939" i="2"/>
  <c r="BK939" i="2" s="1"/>
  <c r="BG971" i="2"/>
  <c r="BK971" i="2" s="1"/>
  <c r="BG1003" i="2"/>
  <c r="BK1003" i="2" s="1"/>
  <c r="BG1035" i="2"/>
  <c r="BK1035" i="2" s="1"/>
  <c r="BG1067" i="2"/>
  <c r="BK1067" i="2" s="1"/>
  <c r="BG211" i="2"/>
  <c r="BK211" i="2" s="1"/>
  <c r="BG245" i="2"/>
  <c r="BK245" i="2" s="1"/>
  <c r="BG239" i="2"/>
  <c r="BK239" i="2" s="1"/>
  <c r="BG1364" i="2"/>
  <c r="BK1364" i="2" s="1"/>
  <c r="BG61" i="2"/>
  <c r="BK61" i="2" s="1"/>
  <c r="BG93" i="2"/>
  <c r="BG125" i="2"/>
  <c r="BK125" i="2" s="1"/>
  <c r="BG165" i="2"/>
  <c r="BK165" i="2" s="1"/>
  <c r="BG205" i="2"/>
  <c r="BK205" i="2" s="1"/>
  <c r="BG261" i="2"/>
  <c r="BK261" i="2" s="1"/>
  <c r="BG309" i="2"/>
  <c r="BH309" i="2" s="1"/>
  <c r="BG357" i="2"/>
  <c r="BK357" i="2" s="1"/>
  <c r="BG389" i="2"/>
  <c r="BK389" i="2" s="1"/>
  <c r="BG421" i="2"/>
  <c r="BG453" i="2"/>
  <c r="BK453" i="2" s="1"/>
  <c r="BG485" i="2"/>
  <c r="BK485" i="2" s="1"/>
  <c r="BG517" i="2"/>
  <c r="BK517" i="2" s="1"/>
  <c r="BG549" i="2"/>
  <c r="BH549" i="2" s="1"/>
  <c r="BG581" i="2"/>
  <c r="BK581" i="2" s="1"/>
  <c r="BG613" i="2"/>
  <c r="BK613" i="2" s="1"/>
  <c r="BG645" i="2"/>
  <c r="BK645" i="2" s="1"/>
  <c r="BG677" i="2"/>
  <c r="BK677" i="2" s="1"/>
  <c r="BG709" i="2"/>
  <c r="BG741" i="2"/>
  <c r="BK741" i="2" s="1"/>
  <c r="BG773" i="2"/>
  <c r="BK773" i="2" s="1"/>
  <c r="BG805" i="2"/>
  <c r="BK805" i="2" s="1"/>
  <c r="BG837" i="2"/>
  <c r="BK837" i="2" s="1"/>
  <c r="BG869" i="2"/>
  <c r="BK869" i="2" s="1"/>
  <c r="BG901" i="2"/>
  <c r="BK901" i="2" s="1"/>
  <c r="BG933" i="2"/>
  <c r="BK933" i="2" s="1"/>
  <c r="BG965" i="2"/>
  <c r="BK965" i="2" s="1"/>
  <c r="BG997" i="2"/>
  <c r="BK997" i="2" s="1"/>
  <c r="BG1029" i="2"/>
  <c r="BK1029" i="2" s="1"/>
  <c r="BG1061" i="2"/>
  <c r="BK1061" i="2" s="1"/>
  <c r="BG1093" i="2"/>
  <c r="BK1093" i="2" s="1"/>
  <c r="BG1405" i="2"/>
  <c r="BK1405" i="2" s="1"/>
  <c r="BG6" i="2"/>
  <c r="BK6" i="2" s="1"/>
  <c r="BG38" i="2"/>
  <c r="BK38" i="2" s="1"/>
  <c r="BG70" i="2"/>
  <c r="BK70" i="2" s="1"/>
  <c r="BG102" i="2"/>
  <c r="BK102" i="2" s="1"/>
  <c r="BG134" i="2"/>
  <c r="BK134" i="2" s="1"/>
  <c r="BG166" i="2"/>
  <c r="BK166" i="2" s="1"/>
  <c r="BG198" i="2"/>
  <c r="BK198" i="2" s="1"/>
  <c r="BG230" i="2"/>
  <c r="BK230" i="2" s="1"/>
  <c r="BG278" i="2"/>
  <c r="BK278" i="2" s="1"/>
  <c r="BG318" i="2"/>
  <c r="BK318" i="2" s="1"/>
  <c r="BG350" i="2"/>
  <c r="BK350" i="2" s="1"/>
  <c r="BG382" i="2"/>
  <c r="BK382" i="2" s="1"/>
  <c r="BG414" i="2"/>
  <c r="BK414" i="2" s="1"/>
  <c r="BG446" i="2"/>
  <c r="BK446" i="2" s="1"/>
  <c r="BG478" i="2"/>
  <c r="BK478" i="2" s="1"/>
  <c r="BG510" i="2"/>
  <c r="BK510" i="2" s="1"/>
  <c r="BG542" i="2"/>
  <c r="BK542" i="2" s="1"/>
  <c r="BG574" i="2"/>
  <c r="BK574" i="2" s="1"/>
  <c r="BG606" i="2"/>
  <c r="BK606" i="2" s="1"/>
  <c r="BG638" i="2"/>
  <c r="BK638" i="2" s="1"/>
  <c r="BG670" i="2"/>
  <c r="BK670" i="2" s="1"/>
  <c r="BG702" i="2"/>
  <c r="BK702" i="2" s="1"/>
  <c r="BG734" i="2"/>
  <c r="BK734" i="2" s="1"/>
  <c r="BG774" i="2"/>
  <c r="BK774" i="2" s="1"/>
  <c r="BG806" i="2"/>
  <c r="BK806" i="2" s="1"/>
  <c r="BG838" i="2"/>
  <c r="BK838" i="2" s="1"/>
  <c r="BG870" i="2"/>
  <c r="BK870" i="2" s="1"/>
  <c r="BG902" i="2"/>
  <c r="BK902" i="2" s="1"/>
  <c r="BG934" i="2"/>
  <c r="BK934" i="2" s="1"/>
  <c r="BG966" i="2"/>
  <c r="BK966" i="2" s="1"/>
  <c r="BG998" i="2"/>
  <c r="BK998" i="2" s="1"/>
  <c r="BG1046" i="2"/>
  <c r="BK1046" i="2" s="1"/>
  <c r="BG1078" i="2"/>
  <c r="BK1078" i="2" s="1"/>
  <c r="BG1249" i="2"/>
  <c r="BK1249" i="2" s="1"/>
  <c r="BG1305" i="2"/>
  <c r="BK1305" i="2" s="1"/>
  <c r="BG1473" i="2"/>
  <c r="BK1473" i="2" s="1"/>
  <c r="BG235" i="2"/>
  <c r="BK235" i="2" s="1"/>
  <c r="BG1348" i="2"/>
  <c r="BK1348" i="2" s="1"/>
  <c r="BG1404" i="2"/>
  <c r="BK1404" i="2" s="1"/>
  <c r="BG114" i="2"/>
  <c r="BK114" i="2" s="1"/>
  <c r="BG135" i="2"/>
  <c r="BK135" i="2" s="1"/>
  <c r="BG175" i="2"/>
  <c r="BK175" i="2" s="1"/>
  <c r="BG207" i="2"/>
  <c r="BK207" i="2" s="1"/>
  <c r="BG37" i="2"/>
  <c r="BK37" i="2" s="1"/>
  <c r="BG69" i="2"/>
  <c r="BG101" i="2"/>
  <c r="BK101" i="2" s="1"/>
  <c r="BG133" i="2"/>
  <c r="BK133" i="2" s="1"/>
  <c r="BG173" i="2"/>
  <c r="BK173" i="2" s="1"/>
  <c r="BG221" i="2"/>
  <c r="BK221" i="2" s="1"/>
  <c r="BG269" i="2"/>
  <c r="BK269" i="2" s="1"/>
  <c r="BG325" i="2"/>
  <c r="BK325" i="2" s="1"/>
  <c r="BG365" i="2"/>
  <c r="BK365" i="2" s="1"/>
  <c r="BG397" i="2"/>
  <c r="BK397" i="2" s="1"/>
  <c r="BG429" i="2"/>
  <c r="BK429" i="2" s="1"/>
  <c r="BG461" i="2"/>
  <c r="BK461" i="2" s="1"/>
  <c r="BG493" i="2"/>
  <c r="BK493" i="2" s="1"/>
  <c r="BG525" i="2"/>
  <c r="BK525" i="2" s="1"/>
  <c r="BG557" i="2"/>
  <c r="BK557" i="2" s="1"/>
  <c r="BG589" i="2"/>
  <c r="BK589" i="2" s="1"/>
  <c r="BG621" i="2"/>
  <c r="BK621" i="2" s="1"/>
  <c r="BG653" i="2"/>
  <c r="BK653" i="2" s="1"/>
  <c r="BG685" i="2"/>
  <c r="BK685" i="2" s="1"/>
  <c r="BG717" i="2"/>
  <c r="BK717" i="2" s="1"/>
  <c r="BG749" i="2"/>
  <c r="BH749" i="2" s="1"/>
  <c r="BG781" i="2"/>
  <c r="BK781" i="2" s="1"/>
  <c r="BG813" i="2"/>
  <c r="BK813" i="2" s="1"/>
  <c r="BG845" i="2"/>
  <c r="BK845" i="2" s="1"/>
  <c r="BG877" i="2"/>
  <c r="BK877" i="2" s="1"/>
  <c r="BG909" i="2"/>
  <c r="BK909" i="2" s="1"/>
  <c r="BG941" i="2"/>
  <c r="BK941" i="2" s="1"/>
  <c r="BG973" i="2"/>
  <c r="BK973" i="2" s="1"/>
  <c r="BG1005" i="2"/>
  <c r="BK1005" i="2" s="1"/>
  <c r="BG1037" i="2"/>
  <c r="BK1037" i="2" s="1"/>
  <c r="BG1069" i="2"/>
  <c r="BK1069" i="2" s="1"/>
  <c r="BG1101" i="2"/>
  <c r="BK1101" i="2" s="1"/>
  <c r="BG1229" i="2"/>
  <c r="BK1229" i="2" s="1"/>
  <c r="BG1245" i="2"/>
  <c r="BK1245" i="2" s="1"/>
  <c r="BG14" i="2"/>
  <c r="BK14" i="2" s="1"/>
  <c r="BG46" i="2"/>
  <c r="BK46" i="2" s="1"/>
  <c r="BG78" i="2"/>
  <c r="BK78" i="2" s="1"/>
  <c r="BG110" i="2"/>
  <c r="BK110" i="2" s="1"/>
  <c r="BG142" i="2"/>
  <c r="BK142" i="2" s="1"/>
  <c r="BG174" i="2"/>
  <c r="BK174" i="2" s="1"/>
  <c r="BG206" i="2"/>
  <c r="BK206" i="2" s="1"/>
  <c r="BG238" i="2"/>
  <c r="BK238" i="2" s="1"/>
  <c r="BG286" i="2"/>
  <c r="BK286" i="2" s="1"/>
  <c r="BG326" i="2"/>
  <c r="BK326" i="2" s="1"/>
  <c r="BG358" i="2"/>
  <c r="BK358" i="2" s="1"/>
  <c r="BG390" i="2"/>
  <c r="BK390" i="2" s="1"/>
  <c r="BG422" i="2"/>
  <c r="BK422" i="2" s="1"/>
  <c r="BG454" i="2"/>
  <c r="BK454" i="2" s="1"/>
  <c r="BG486" i="2"/>
  <c r="BK486" i="2" s="1"/>
  <c r="BG518" i="2"/>
  <c r="BK518" i="2" s="1"/>
  <c r="BG550" i="2"/>
  <c r="BK550" i="2" s="1"/>
  <c r="BG582" i="2"/>
  <c r="BK582" i="2" s="1"/>
  <c r="BG614" i="2"/>
  <c r="BK614" i="2" s="1"/>
  <c r="BG646" i="2"/>
  <c r="BK646" i="2" s="1"/>
  <c r="BG678" i="2"/>
  <c r="BK678" i="2" s="1"/>
  <c r="BG710" i="2"/>
  <c r="BK710" i="2" s="1"/>
  <c r="BG742" i="2"/>
  <c r="BK742" i="2" s="1"/>
  <c r="BG782" i="2"/>
  <c r="BK782" i="2" s="1"/>
  <c r="BG814" i="2"/>
  <c r="BK814" i="2" s="1"/>
  <c r="BG846" i="2"/>
  <c r="BK846" i="2" s="1"/>
  <c r="BG878" i="2"/>
  <c r="BK878" i="2" s="1"/>
  <c r="BG910" i="2"/>
  <c r="BK910" i="2" s="1"/>
  <c r="BG942" i="2"/>
  <c r="BK942" i="2" s="1"/>
  <c r="BG974" i="2"/>
  <c r="BK974" i="2" s="1"/>
  <c r="BG1006" i="2"/>
  <c r="BK1006" i="2" s="1"/>
  <c r="BG1054" i="2"/>
  <c r="BK1054" i="2" s="1"/>
  <c r="BG1257" i="2"/>
  <c r="BK1257" i="2" s="1"/>
  <c r="BG1500" i="2"/>
  <c r="BK1500" i="2" s="1"/>
  <c r="BG674" i="2"/>
  <c r="BK674" i="2" s="1"/>
  <c r="BG706" i="2"/>
  <c r="BK706" i="2" s="1"/>
  <c r="BG738" i="2"/>
  <c r="BH738" i="2" s="1"/>
  <c r="BG770" i="2"/>
  <c r="BK770" i="2" s="1"/>
  <c r="BG810" i="2"/>
  <c r="BK810" i="2" s="1"/>
  <c r="BG842" i="2"/>
  <c r="BK842" i="2" s="1"/>
  <c r="BG874" i="2"/>
  <c r="BK874" i="2" s="1"/>
  <c r="BG906" i="2"/>
  <c r="BK906" i="2" s="1"/>
  <c r="BG938" i="2"/>
  <c r="BK938" i="2" s="1"/>
  <c r="BG970" i="2"/>
  <c r="BK970" i="2" s="1"/>
  <c r="BG1018" i="2"/>
  <c r="BK1018" i="2" s="1"/>
  <c r="BG1082" i="2"/>
  <c r="BK1082" i="2" s="1"/>
  <c r="BG593" i="2"/>
  <c r="BK593" i="2" s="1"/>
  <c r="BG11" i="2"/>
  <c r="BK11" i="2" s="1"/>
  <c r="BG43" i="2"/>
  <c r="BK43" i="2" s="1"/>
  <c r="BG75" i="2"/>
  <c r="BK75" i="2" s="1"/>
  <c r="BG107" i="2"/>
  <c r="BK107" i="2" s="1"/>
  <c r="BG147" i="2"/>
  <c r="BK147" i="2" s="1"/>
  <c r="BG251" i="2"/>
  <c r="BK251" i="2" s="1"/>
  <c r="BG283" i="2"/>
  <c r="BK283" i="2" s="1"/>
  <c r="BG315" i="2"/>
  <c r="BK315" i="2" s="1"/>
  <c r="BG347" i="2"/>
  <c r="BK347" i="2" s="1"/>
  <c r="BG379" i="2"/>
  <c r="BK379" i="2" s="1"/>
  <c r="BG411" i="2"/>
  <c r="BK411" i="2" s="1"/>
  <c r="BG443" i="2"/>
  <c r="BK443" i="2" s="1"/>
  <c r="BG475" i="2"/>
  <c r="BK475" i="2" s="1"/>
  <c r="BG507" i="2"/>
  <c r="BK507" i="2" s="1"/>
  <c r="BG539" i="2"/>
  <c r="BK539" i="2" s="1"/>
  <c r="BG571" i="2"/>
  <c r="BK571" i="2" s="1"/>
  <c r="BG603" i="2"/>
  <c r="BK603" i="2" s="1"/>
  <c r="BG635" i="2"/>
  <c r="BK635" i="2" s="1"/>
  <c r="BG667" i="2"/>
  <c r="BK667" i="2" s="1"/>
  <c r="BG699" i="2"/>
  <c r="BK699" i="2" s="1"/>
  <c r="BG731" i="2"/>
  <c r="BK731" i="2" s="1"/>
  <c r="BG763" i="2"/>
  <c r="BK763" i="2" s="1"/>
  <c r="BG795" i="2"/>
  <c r="BK795" i="2" s="1"/>
  <c r="BG827" i="2"/>
  <c r="BK827" i="2" s="1"/>
  <c r="BG859" i="2"/>
  <c r="BK859" i="2" s="1"/>
  <c r="BG891" i="2"/>
  <c r="BK891" i="2" s="1"/>
  <c r="BG923" i="2"/>
  <c r="BK923" i="2" s="1"/>
  <c r="BG955" i="2"/>
  <c r="BK955" i="2" s="1"/>
  <c r="BG987" i="2"/>
  <c r="BK987" i="2" s="1"/>
  <c r="BG1019" i="2"/>
  <c r="BK1019" i="2" s="1"/>
  <c r="BG1051" i="2"/>
  <c r="BK1051" i="2" s="1"/>
  <c r="BG1083" i="2"/>
  <c r="BK1083" i="2" s="1"/>
  <c r="BG60" i="2"/>
  <c r="BK60" i="2" s="1"/>
  <c r="BG532" i="2"/>
  <c r="BK532" i="2" s="1"/>
  <c r="BG28" i="2"/>
  <c r="BK28" i="2" s="1"/>
  <c r="BG172" i="2"/>
  <c r="BK172" i="2" s="1"/>
  <c r="BG204" i="2"/>
  <c r="BK204" i="2" s="1"/>
  <c r="BG236" i="2"/>
  <c r="BK236" i="2" s="1"/>
  <c r="BG268" i="2"/>
  <c r="BK268" i="2" s="1"/>
  <c r="BG300" i="2"/>
  <c r="BK300" i="2" s="1"/>
  <c r="BG332" i="2"/>
  <c r="BK332" i="2" s="1"/>
  <c r="BG364" i="2"/>
  <c r="BK364" i="2" s="1"/>
  <c r="BG396" i="2"/>
  <c r="BK396" i="2" s="1"/>
  <c r="BG428" i="2"/>
  <c r="BK428" i="2" s="1"/>
  <c r="BG460" i="2"/>
  <c r="BK460" i="2" s="1"/>
  <c r="BG492" i="2"/>
  <c r="BK492" i="2" s="1"/>
  <c r="BG524" i="2"/>
  <c r="BK524" i="2" s="1"/>
  <c r="BG572" i="2"/>
  <c r="BK572" i="2" s="1"/>
  <c r="BG612" i="2"/>
  <c r="BK612" i="2" s="1"/>
  <c r="BG644" i="2"/>
  <c r="BK644" i="2" s="1"/>
  <c r="BG676" i="2"/>
  <c r="BK676" i="2" s="1"/>
  <c r="BG708" i="2"/>
  <c r="BK708" i="2" s="1"/>
  <c r="BG740" i="2"/>
  <c r="BK740" i="2" s="1"/>
  <c r="BG772" i="2"/>
  <c r="BK772" i="2" s="1"/>
  <c r="BG804" i="2"/>
  <c r="BK804" i="2" s="1"/>
  <c r="BG836" i="2"/>
  <c r="BK836" i="2" s="1"/>
  <c r="BG868" i="2"/>
  <c r="BK868" i="2" s="1"/>
  <c r="BG900" i="2"/>
  <c r="BK900" i="2" s="1"/>
  <c r="BG932" i="2"/>
  <c r="BK932" i="2" s="1"/>
  <c r="BG972" i="2"/>
  <c r="BK972" i="2" s="1"/>
  <c r="BG1020" i="2"/>
  <c r="BK1020" i="2" s="1"/>
  <c r="BG1060" i="2"/>
  <c r="BK1060" i="2" s="1"/>
  <c r="BG1092" i="2"/>
  <c r="BK1092" i="2" s="1"/>
  <c r="BG1156" i="2"/>
  <c r="BK1156" i="2" s="1"/>
  <c r="BG1284" i="2"/>
  <c r="BK1284" i="2" s="1"/>
  <c r="BG1420" i="2"/>
  <c r="BK1420" i="2" s="1"/>
  <c r="BG45" i="2"/>
  <c r="BK45" i="2" s="1"/>
  <c r="BG77" i="2"/>
  <c r="BK77" i="2" s="1"/>
  <c r="BG109" i="2"/>
  <c r="BK109" i="2" s="1"/>
  <c r="BG141" i="2"/>
  <c r="BK141" i="2" s="1"/>
  <c r="BG189" i="2"/>
  <c r="BK189" i="2" s="1"/>
  <c r="BG229" i="2"/>
  <c r="BK229" i="2" s="1"/>
  <c r="BG293" i="2"/>
  <c r="BK293" i="2" s="1"/>
  <c r="BG333" i="2"/>
  <c r="BK333" i="2" s="1"/>
  <c r="BG373" i="2"/>
  <c r="BK373" i="2" s="1"/>
  <c r="BG405" i="2"/>
  <c r="BK405" i="2" s="1"/>
  <c r="BG437" i="2"/>
  <c r="BK437" i="2" s="1"/>
  <c r="BG469" i="2"/>
  <c r="BK469" i="2" s="1"/>
  <c r="BG501" i="2"/>
  <c r="BK501" i="2" s="1"/>
  <c r="BG533" i="2"/>
  <c r="BK533" i="2" s="1"/>
  <c r="BG565" i="2"/>
  <c r="BK565" i="2" s="1"/>
  <c r="BG597" i="2"/>
  <c r="BK597" i="2" s="1"/>
  <c r="BG629" i="2"/>
  <c r="BK629" i="2" s="1"/>
  <c r="BG661" i="2"/>
  <c r="BK661" i="2" s="1"/>
  <c r="BG693" i="2"/>
  <c r="BK693" i="2" s="1"/>
  <c r="BG725" i="2"/>
  <c r="BK725" i="2" s="1"/>
  <c r="BG757" i="2"/>
  <c r="BK757" i="2" s="1"/>
  <c r="BG789" i="2"/>
  <c r="BK789" i="2" s="1"/>
  <c r="BG821" i="2"/>
  <c r="BK821" i="2" s="1"/>
  <c r="BG853" i="2"/>
  <c r="BK853" i="2" s="1"/>
  <c r="BG885" i="2"/>
  <c r="BK885" i="2" s="1"/>
  <c r="BG917" i="2"/>
  <c r="BK917" i="2" s="1"/>
  <c r="BG949" i="2"/>
  <c r="BK949" i="2" s="1"/>
  <c r="BG981" i="2"/>
  <c r="BK981" i="2" s="1"/>
  <c r="BG1013" i="2"/>
  <c r="BK1013" i="2" s="1"/>
  <c r="BG1045" i="2"/>
  <c r="BK1045" i="2" s="1"/>
  <c r="BG1077" i="2"/>
  <c r="BK1077" i="2" s="1"/>
  <c r="BG1205" i="2"/>
  <c r="BH1205" i="2" s="1"/>
  <c r="BG22" i="2"/>
  <c r="BK22" i="2" s="1"/>
  <c r="BG54" i="2"/>
  <c r="BK54" i="2" s="1"/>
  <c r="BG86" i="2"/>
  <c r="BK86" i="2" s="1"/>
  <c r="BG118" i="2"/>
  <c r="BK118" i="2" s="1"/>
  <c r="BG150" i="2"/>
  <c r="BK150" i="2" s="1"/>
  <c r="BG182" i="2"/>
  <c r="BK182" i="2" s="1"/>
  <c r="BG214" i="2"/>
  <c r="BK214" i="2" s="1"/>
  <c r="BG246" i="2"/>
  <c r="BK246" i="2" s="1"/>
  <c r="BG294" i="2"/>
  <c r="BK294" i="2" s="1"/>
  <c r="BG334" i="2"/>
  <c r="BK334" i="2" s="1"/>
  <c r="BG366" i="2"/>
  <c r="BK366" i="2" s="1"/>
  <c r="BG398" i="2"/>
  <c r="BK398" i="2" s="1"/>
  <c r="BG430" i="2"/>
  <c r="BK430" i="2" s="1"/>
  <c r="BG462" i="2"/>
  <c r="BK462" i="2" s="1"/>
  <c r="BG494" i="2"/>
  <c r="BK494" i="2" s="1"/>
  <c r="BG526" i="2"/>
  <c r="BK526" i="2" s="1"/>
  <c r="BG558" i="2"/>
  <c r="BK558" i="2" s="1"/>
  <c r="BG590" i="2"/>
  <c r="BK590" i="2" s="1"/>
  <c r="BG622" i="2"/>
  <c r="BK622" i="2" s="1"/>
  <c r="BG654" i="2"/>
  <c r="BK654" i="2" s="1"/>
  <c r="BG686" i="2"/>
  <c r="BK686" i="2" s="1"/>
  <c r="BG718" i="2"/>
  <c r="BK718" i="2" s="1"/>
  <c r="BG758" i="2"/>
  <c r="BK758" i="2" s="1"/>
  <c r="BG790" i="2"/>
  <c r="BK790" i="2" s="1"/>
  <c r="BG822" i="2"/>
  <c r="BK822" i="2" s="1"/>
  <c r="BG854" i="2"/>
  <c r="BK854" i="2" s="1"/>
  <c r="BG886" i="2"/>
  <c r="BK886" i="2" s="1"/>
  <c r="BG918" i="2"/>
  <c r="BK918" i="2" s="1"/>
  <c r="BG950" i="2"/>
  <c r="BK950" i="2" s="1"/>
  <c r="BG982" i="2"/>
  <c r="BK982" i="2" s="1"/>
  <c r="BG1014" i="2"/>
  <c r="BK1014" i="2" s="1"/>
  <c r="BG1062" i="2"/>
  <c r="BK1062" i="2" s="1"/>
  <c r="BG1022" i="2"/>
  <c r="BK1022" i="2" s="1"/>
  <c r="BG1494" i="2"/>
  <c r="BK1494" i="2" s="1"/>
  <c r="BG1153" i="2"/>
  <c r="BK1153" i="2" s="1"/>
  <c r="BG1217" i="2"/>
  <c r="BK1217" i="2" s="1"/>
  <c r="CA386" i="2"/>
  <c r="CA450" i="2"/>
  <c r="CA1030" i="2"/>
  <c r="CA514" i="2"/>
  <c r="CA161" i="2"/>
  <c r="CA241" i="2"/>
  <c r="CA633" i="2"/>
  <c r="CA697" i="2"/>
  <c r="CA126" i="2"/>
  <c r="CA342" i="2"/>
  <c r="CA406" i="2"/>
  <c r="CA470" i="2"/>
  <c r="CA534" i="2"/>
  <c r="CA598" i="2"/>
  <c r="CA857" i="2"/>
  <c r="CA734" i="2"/>
  <c r="CA806" i="2"/>
  <c r="CA131" i="2"/>
  <c r="CA339" i="2"/>
  <c r="CA467" i="2"/>
  <c r="CA531" i="2"/>
  <c r="CA851" i="2"/>
  <c r="CA915" i="2"/>
  <c r="CA979" i="2"/>
  <c r="CA1043" i="2"/>
  <c r="CA812" i="2"/>
  <c r="CA1044" i="2"/>
  <c r="CA1077" i="2"/>
  <c r="CA647" i="2"/>
  <c r="CA600" i="2"/>
  <c r="CA295" i="2"/>
  <c r="CA359" i="2"/>
  <c r="CA423" i="2"/>
  <c r="CA487" i="2"/>
  <c r="CA719" i="2"/>
  <c r="CA943" i="2"/>
  <c r="CA244" i="2"/>
  <c r="CA524" i="2"/>
  <c r="CA708" i="2"/>
  <c r="CA924" i="2"/>
  <c r="CA37" i="2"/>
  <c r="CA101" i="2"/>
  <c r="CA168" i="2"/>
  <c r="CA280" i="2"/>
  <c r="CA416" i="2"/>
  <c r="CA717" i="2"/>
  <c r="CA781" i="2"/>
  <c r="CA853" i="2"/>
  <c r="CA1045" i="2"/>
  <c r="CA976" i="2"/>
  <c r="CA18" i="2"/>
  <c r="CA306" i="2"/>
  <c r="CA578" i="2"/>
  <c r="CA714" i="2"/>
  <c r="CA850" i="2"/>
  <c r="CA978" i="2"/>
  <c r="CA1090" i="2"/>
  <c r="CA21" i="2"/>
  <c r="CA213" i="2"/>
  <c r="CA31" i="2"/>
  <c r="CA95" i="2"/>
  <c r="CA167" i="2"/>
  <c r="CA1071" i="2"/>
  <c r="CA231" i="2"/>
  <c r="CA96" i="2"/>
  <c r="CA128" i="2"/>
  <c r="CA240" i="2"/>
  <c r="CA992" i="2"/>
  <c r="CA1056" i="2"/>
  <c r="CA310" i="2"/>
  <c r="CA1086" i="2"/>
  <c r="CA105" i="2"/>
  <c r="CA89" i="2"/>
  <c r="CA33" i="2"/>
  <c r="CA113" i="2"/>
  <c r="CA305" i="2"/>
  <c r="CA169" i="2"/>
  <c r="CA297" i="2"/>
  <c r="CA377" i="2"/>
  <c r="CA705" i="2"/>
  <c r="CA134" i="2"/>
  <c r="CA278" i="2"/>
  <c r="CA350" i="2"/>
  <c r="CA414" i="2"/>
  <c r="CA478" i="2"/>
  <c r="CA542" i="2"/>
  <c r="CA606" i="2"/>
  <c r="CA670" i="2"/>
  <c r="CA865" i="2"/>
  <c r="CA929" i="2"/>
  <c r="CA878" i="2"/>
  <c r="CA942" i="2"/>
  <c r="CA11" i="2"/>
  <c r="CA75" i="2"/>
  <c r="CA283" i="2"/>
  <c r="CA347" i="2"/>
  <c r="CA411" i="2"/>
  <c r="CA475" i="2"/>
  <c r="CA539" i="2"/>
  <c r="CA603" i="2"/>
  <c r="CA667" i="2"/>
  <c r="CA731" i="2"/>
  <c r="CA795" i="2"/>
  <c r="CA859" i="2"/>
  <c r="CA923" i="2"/>
  <c r="CA644" i="2"/>
  <c r="CA836" i="2"/>
  <c r="CA1068" i="2"/>
  <c r="CA925" i="2"/>
  <c r="CA663" i="2"/>
  <c r="CA1023" i="2"/>
  <c r="CA752" i="2"/>
  <c r="CA928" i="2"/>
  <c r="CA559" i="2"/>
  <c r="CA727" i="2"/>
  <c r="CA791" i="2"/>
  <c r="CA951" i="2"/>
  <c r="CA388" i="2"/>
  <c r="CA460" i="2"/>
  <c r="CA540" i="2"/>
  <c r="CA716" i="2"/>
  <c r="CA45" i="2"/>
  <c r="CA293" i="2"/>
  <c r="CA373" i="2"/>
  <c r="CA352" i="2"/>
  <c r="CA432" i="2"/>
  <c r="CA645" i="2"/>
  <c r="CA725" i="2"/>
  <c r="CA789" i="2"/>
  <c r="CA957" i="2"/>
  <c r="CA1061" i="2"/>
  <c r="CA504" i="2"/>
  <c r="CA640" i="2"/>
  <c r="CA704" i="2"/>
  <c r="CA800" i="2"/>
  <c r="CA984" i="2"/>
  <c r="CA26" i="2"/>
  <c r="CA722" i="2"/>
  <c r="CA786" i="2"/>
  <c r="CA922" i="2"/>
  <c r="CA235" i="2"/>
  <c r="CA1028" i="2"/>
  <c r="CA1058" i="2"/>
  <c r="CA114" i="2"/>
  <c r="CA146" i="2"/>
  <c r="CA178" i="2"/>
  <c r="CA210" i="2"/>
  <c r="CA242" i="2"/>
  <c r="CA577" i="2"/>
  <c r="CA649" i="2"/>
  <c r="CA422" i="2"/>
  <c r="CA486" i="2"/>
  <c r="CA809" i="2"/>
  <c r="CA873" i="2"/>
  <c r="CA19" i="2"/>
  <c r="CA83" i="2"/>
  <c r="CA171" i="2"/>
  <c r="CA419" i="2"/>
  <c r="CA611" i="2"/>
  <c r="CA739" i="2"/>
  <c r="CA803" i="2"/>
  <c r="CA867" i="2"/>
  <c r="CA995" i="2"/>
  <c r="CA1059" i="2"/>
  <c r="CA724" i="2"/>
  <c r="CA852" i="2"/>
  <c r="CA1092" i="2"/>
  <c r="CA949" i="2"/>
  <c r="CA855" i="2"/>
  <c r="CA1063" i="2"/>
  <c r="CA944" i="2"/>
  <c r="CA375" i="2"/>
  <c r="CA260" i="2"/>
  <c r="CA332" i="2"/>
  <c r="CA396" i="2"/>
  <c r="CA660" i="2"/>
  <c r="CA860" i="2"/>
  <c r="CA948" i="2"/>
  <c r="CA53" i="2"/>
  <c r="CA117" i="2"/>
  <c r="CA197" i="2"/>
  <c r="CA301" i="2"/>
  <c r="CA296" i="2"/>
  <c r="CA440" i="2"/>
  <c r="CA589" i="2"/>
  <c r="CA653" i="2"/>
  <c r="CA797" i="2"/>
  <c r="CA877" i="2"/>
  <c r="CA965" i="2"/>
  <c r="CA512" i="2"/>
  <c r="CA576" i="2"/>
  <c r="CA648" i="2"/>
  <c r="CA712" i="2"/>
  <c r="CA808" i="2"/>
  <c r="CA904" i="2"/>
  <c r="CA34" i="2"/>
  <c r="CA402" i="2"/>
  <c r="CA466" i="2"/>
  <c r="CA530" i="2"/>
  <c r="CA594" i="2"/>
  <c r="CA802" i="2"/>
  <c r="CA866" i="2"/>
  <c r="CA930" i="2"/>
  <c r="CA1002" i="2"/>
  <c r="CA245" i="2"/>
  <c r="CA7" i="2"/>
  <c r="CA39" i="2"/>
  <c r="CA103" i="2"/>
  <c r="CA1095" i="2"/>
  <c r="CA8" i="2"/>
  <c r="CA40" i="2"/>
  <c r="CA72" i="2"/>
  <c r="CA104" i="2"/>
  <c r="CA200" i="2"/>
  <c r="CA264" i="2"/>
  <c r="CA1016" i="2"/>
  <c r="CA151" i="2"/>
  <c r="CA750" i="2"/>
  <c r="CA9" i="2"/>
  <c r="CA41" i="2"/>
  <c r="CA73" i="2"/>
  <c r="CA217" i="2"/>
  <c r="CA273" i="2"/>
  <c r="CA1001" i="2"/>
  <c r="CA1129" i="2"/>
  <c r="CA149" i="2"/>
  <c r="CA121" i="2"/>
  <c r="CA215" i="2"/>
  <c r="CA1039" i="2"/>
  <c r="CA48" i="2"/>
  <c r="CA80" i="2"/>
  <c r="CA208" i="2"/>
  <c r="CA272" i="2"/>
  <c r="CA1040" i="2"/>
  <c r="CA262" i="2"/>
  <c r="CA1022" i="2"/>
  <c r="CA277" i="2"/>
  <c r="CA155" i="2"/>
  <c r="CA203" i="2"/>
  <c r="CA243" i="2"/>
  <c r="CA36" i="2"/>
  <c r="CA164" i="2"/>
  <c r="CA964" i="2"/>
  <c r="CA1066" i="2"/>
  <c r="CA90" i="2"/>
  <c r="CA122" i="2"/>
  <c r="CA154" i="2"/>
  <c r="CA218" i="2"/>
  <c r="CA362" i="2"/>
  <c r="CA994" i="2"/>
  <c r="CA193" i="2"/>
  <c r="CA329" i="2"/>
  <c r="CA457" i="2"/>
  <c r="CA521" i="2"/>
  <c r="CA22" i="2"/>
  <c r="CA86" i="2"/>
  <c r="CA150" i="2"/>
  <c r="CA214" i="2"/>
  <c r="CA294" i="2"/>
  <c r="CA366" i="2"/>
  <c r="CA430" i="2"/>
  <c r="CA494" i="2"/>
  <c r="CA558" i="2"/>
  <c r="CA622" i="2"/>
  <c r="CA686" i="2"/>
  <c r="CA945" i="2"/>
  <c r="CA958" i="2"/>
  <c r="CA91" i="2"/>
  <c r="CA299" i="2"/>
  <c r="CA427" i="2"/>
  <c r="CA491" i="2"/>
  <c r="CA555" i="2"/>
  <c r="CA619" i="2"/>
  <c r="CA683" i="2"/>
  <c r="CA747" i="2"/>
  <c r="CA811" i="2"/>
  <c r="CA939" i="2"/>
  <c r="CA1003" i="2"/>
  <c r="CA1067" i="2"/>
  <c r="CA900" i="2"/>
  <c r="CA973" i="2"/>
  <c r="CA871" i="2"/>
  <c r="CA784" i="2"/>
  <c r="CA968" i="2"/>
  <c r="CA255" i="2"/>
  <c r="CA511" i="2"/>
  <c r="CA743" i="2"/>
  <c r="CA807" i="2"/>
  <c r="CA204" i="2"/>
  <c r="CA340" i="2"/>
  <c r="CA476" i="2"/>
  <c r="CA572" i="2"/>
  <c r="CA668" i="2"/>
  <c r="CA756" i="2"/>
  <c r="CA868" i="2"/>
  <c r="CA956" i="2"/>
  <c r="CA309" i="2"/>
  <c r="CA389" i="2"/>
  <c r="CA453" i="2"/>
  <c r="CA304" i="2"/>
  <c r="CA376" i="2"/>
  <c r="CA448" i="2"/>
  <c r="CA533" i="2"/>
  <c r="CA597" i="2"/>
  <c r="CA661" i="2"/>
  <c r="CA741" i="2"/>
  <c r="CA981" i="2"/>
  <c r="CA1085" i="2"/>
  <c r="CA656" i="2"/>
  <c r="CA720" i="2"/>
  <c r="CA912" i="2"/>
  <c r="CA42" i="2"/>
  <c r="CA330" i="2"/>
  <c r="CA410" i="2"/>
  <c r="CA474" i="2"/>
  <c r="CA538" i="2"/>
  <c r="CA602" i="2"/>
  <c r="CA674" i="2"/>
  <c r="CA810" i="2"/>
  <c r="CA874" i="2"/>
  <c r="CA938" i="2"/>
  <c r="CA1018" i="2"/>
  <c r="CA201" i="2"/>
  <c r="CA465" i="2"/>
  <c r="CA529" i="2"/>
  <c r="CA601" i="2"/>
  <c r="CA665" i="2"/>
  <c r="CA729" i="2"/>
  <c r="CA30" i="2"/>
  <c r="CA222" i="2"/>
  <c r="CA502" i="2"/>
  <c r="CA566" i="2"/>
  <c r="CA889" i="2"/>
  <c r="CA1041" i="2"/>
  <c r="CA774" i="2"/>
  <c r="CA902" i="2"/>
  <c r="CA35" i="2"/>
  <c r="CA99" i="2"/>
  <c r="CA219" i="2"/>
  <c r="CA435" i="2"/>
  <c r="CA563" i="2"/>
  <c r="CA627" i="2"/>
  <c r="CA691" i="2"/>
  <c r="CA883" i="2"/>
  <c r="CA947" i="2"/>
  <c r="CA444" i="2"/>
  <c r="CA748" i="2"/>
  <c r="CA916" i="2"/>
  <c r="CA685" i="2"/>
  <c r="CA989" i="2"/>
  <c r="CA263" i="2"/>
  <c r="CA391" i="2"/>
  <c r="CA519" i="2"/>
  <c r="CA599" i="2"/>
  <c r="CA687" i="2"/>
  <c r="CA815" i="2"/>
  <c r="CA212" i="2"/>
  <c r="CA276" i="2"/>
  <c r="CA348" i="2"/>
  <c r="CA484" i="2"/>
  <c r="CA764" i="2"/>
  <c r="CA876" i="2"/>
  <c r="CA972" i="2"/>
  <c r="CA1060" i="2"/>
  <c r="CA69" i="2"/>
  <c r="CA133" i="2"/>
  <c r="CA136" i="2"/>
  <c r="CA384" i="2"/>
  <c r="CA1015" i="2"/>
  <c r="CA605" i="2"/>
  <c r="CA669" i="2"/>
  <c r="CA749" i="2"/>
  <c r="CA813" i="2"/>
  <c r="CA893" i="2"/>
  <c r="CA1093" i="2"/>
  <c r="CA528" i="2"/>
  <c r="CA592" i="2"/>
  <c r="CA664" i="2"/>
  <c r="CA728" i="2"/>
  <c r="CA840" i="2"/>
  <c r="CA920" i="2"/>
  <c r="CA1064" i="2"/>
  <c r="CA338" i="2"/>
  <c r="CA418" i="2"/>
  <c r="CA546" i="2"/>
  <c r="CA682" i="2"/>
  <c r="CA818" i="2"/>
  <c r="CA946" i="2"/>
  <c r="CA1026" i="2"/>
  <c r="CA49" i="2"/>
  <c r="CA81" i="2"/>
  <c r="CA137" i="2"/>
  <c r="CA281" i="2"/>
  <c r="CA1025" i="2"/>
  <c r="CA1089" i="2"/>
  <c r="CA211" i="2"/>
  <c r="CA44" i="2"/>
  <c r="CA76" i="2"/>
  <c r="CA116" i="2"/>
  <c r="CA988" i="2"/>
  <c r="CA1010" i="2"/>
  <c r="CA130" i="2"/>
  <c r="CA194" i="2"/>
  <c r="CA226" i="2"/>
  <c r="CA266" i="2"/>
  <c r="CA378" i="2"/>
  <c r="CA1074" i="2"/>
  <c r="CA209" i="2"/>
  <c r="CA345" i="2"/>
  <c r="CA409" i="2"/>
  <c r="CA473" i="2"/>
  <c r="CA537" i="2"/>
  <c r="CA609" i="2"/>
  <c r="CA38" i="2"/>
  <c r="CA102" i="2"/>
  <c r="CA166" i="2"/>
  <c r="CA230" i="2"/>
  <c r="CA382" i="2"/>
  <c r="CA446" i="2"/>
  <c r="CA574" i="2"/>
  <c r="CA702" i="2"/>
  <c r="CA833" i="2"/>
  <c r="CA961" i="2"/>
  <c r="CA710" i="2"/>
  <c r="CA846" i="2"/>
  <c r="CA974" i="2"/>
  <c r="CA1054" i="2"/>
  <c r="CA43" i="2"/>
  <c r="CA107" i="2"/>
  <c r="CA379" i="2"/>
  <c r="CA507" i="2"/>
  <c r="CA699" i="2"/>
  <c r="CA891" i="2"/>
  <c r="CA1019" i="2"/>
  <c r="CA1083" i="2"/>
  <c r="CA772" i="2"/>
  <c r="CA940" i="2"/>
  <c r="CA701" i="2"/>
  <c r="CA567" i="2"/>
  <c r="CA360" i="2"/>
  <c r="CA816" i="2"/>
  <c r="CA1032" i="2"/>
  <c r="CA695" i="2"/>
  <c r="CA759" i="2"/>
  <c r="CA903" i="2"/>
  <c r="CA284" i="2"/>
  <c r="CA492" i="2"/>
  <c r="CA588" i="2"/>
  <c r="CA684" i="2"/>
  <c r="CA996" i="2"/>
  <c r="CA229" i="2"/>
  <c r="CA405" i="2"/>
  <c r="CA144" i="2"/>
  <c r="CA224" i="2"/>
  <c r="CA320" i="2"/>
  <c r="CA485" i="2"/>
  <c r="CA901" i="2"/>
  <c r="CA536" i="2"/>
  <c r="CA608" i="2"/>
  <c r="CA672" i="2"/>
  <c r="CA736" i="2"/>
  <c r="CA848" i="2"/>
  <c r="CA1088" i="2"/>
  <c r="CA346" i="2"/>
  <c r="CA490" i="2"/>
  <c r="CA554" i="2"/>
  <c r="CA618" i="2"/>
  <c r="CA754" i="2"/>
  <c r="CA826" i="2"/>
  <c r="CA890" i="2"/>
  <c r="CA954" i="2"/>
  <c r="CA23" i="2"/>
  <c r="CA55" i="2"/>
  <c r="CA87" i="2"/>
  <c r="CA119" i="2"/>
  <c r="CA191" i="2"/>
  <c r="CA1047" i="2"/>
  <c r="CA24" i="2"/>
  <c r="CA120" i="2"/>
  <c r="CA232" i="2"/>
  <c r="CA1048" i="2"/>
  <c r="CA100" i="2"/>
  <c r="CA225" i="2"/>
  <c r="CA353" i="2"/>
  <c r="CA417" i="2"/>
  <c r="CA545" i="2"/>
  <c r="CA617" i="2"/>
  <c r="CA745" i="2"/>
  <c r="CA518" i="2"/>
  <c r="CA582" i="2"/>
  <c r="CA646" i="2"/>
  <c r="CA905" i="2"/>
  <c r="CA718" i="2"/>
  <c r="CA1062" i="2"/>
  <c r="CA51" i="2"/>
  <c r="CA259" i="2"/>
  <c r="CA387" i="2"/>
  <c r="CA515" i="2"/>
  <c r="CA963" i="2"/>
  <c r="CA1027" i="2"/>
  <c r="CA1091" i="2"/>
  <c r="CA548" i="2"/>
  <c r="CA780" i="2"/>
  <c r="CA980" i="2"/>
  <c r="CA845" i="2"/>
  <c r="CA1037" i="2"/>
  <c r="CA959" i="2"/>
  <c r="CA424" i="2"/>
  <c r="CA1072" i="2"/>
  <c r="CA279" i="2"/>
  <c r="CA343" i="2"/>
  <c r="CA407" i="2"/>
  <c r="CA471" i="2"/>
  <c r="CA615" i="2"/>
  <c r="CA911" i="2"/>
  <c r="CA148" i="2"/>
  <c r="CA228" i="2"/>
  <c r="CA292" i="2"/>
  <c r="CA364" i="2"/>
  <c r="CA428" i="2"/>
  <c r="CA604" i="2"/>
  <c r="CA692" i="2"/>
  <c r="CA796" i="2"/>
  <c r="CA892" i="2"/>
  <c r="CA1020" i="2"/>
  <c r="CA152" i="2"/>
  <c r="CA248" i="2"/>
  <c r="CA328" i="2"/>
  <c r="CA400" i="2"/>
  <c r="CA1055" i="2"/>
  <c r="CA557" i="2"/>
  <c r="CA693" i="2"/>
  <c r="CA917" i="2"/>
  <c r="CA1021" i="2"/>
  <c r="CA464" i="2"/>
  <c r="CA544" i="2"/>
  <c r="CA616" i="2"/>
  <c r="CA680" i="2"/>
  <c r="CA744" i="2"/>
  <c r="CA856" i="2"/>
  <c r="CA274" i="2"/>
  <c r="CA354" i="2"/>
  <c r="CA498" i="2"/>
  <c r="CA626" i="2"/>
  <c r="CA698" i="2"/>
  <c r="CA834" i="2"/>
  <c r="CA898" i="2"/>
  <c r="CA962" i="2"/>
  <c r="CA1050" i="2"/>
  <c r="CA57" i="2"/>
  <c r="CA97" i="2"/>
  <c r="CA52" i="2"/>
  <c r="CA84" i="2"/>
  <c r="CA1034" i="2"/>
  <c r="CA74" i="2"/>
  <c r="CA106" i="2"/>
  <c r="CA138" i="2"/>
  <c r="CA170" i="2"/>
  <c r="CA202" i="2"/>
  <c r="CA234" i="2"/>
  <c r="CA282" i="2"/>
  <c r="CA658" i="2"/>
  <c r="CA233" i="2"/>
  <c r="CA361" i="2"/>
  <c r="CA425" i="2"/>
  <c r="CA489" i="2"/>
  <c r="CA553" i="2"/>
  <c r="CA54" i="2"/>
  <c r="CA182" i="2"/>
  <c r="CA246" i="2"/>
  <c r="CA334" i="2"/>
  <c r="CA462" i="2"/>
  <c r="CA526" i="2"/>
  <c r="CA590" i="2"/>
  <c r="CA654" i="2"/>
  <c r="CA777" i="2"/>
  <c r="CA977" i="2"/>
  <c r="CA798" i="2"/>
  <c r="CA862" i="2"/>
  <c r="BX926" i="2"/>
  <c r="CA990" i="2"/>
  <c r="CA1070" i="2"/>
  <c r="CA267" i="2"/>
  <c r="CA331" i="2"/>
  <c r="CA395" i="2"/>
  <c r="CA459" i="2"/>
  <c r="CA523" i="2"/>
  <c r="CA587" i="2"/>
  <c r="CA651" i="2"/>
  <c r="CA715" i="2"/>
  <c r="CA779" i="2"/>
  <c r="CA843" i="2"/>
  <c r="CA907" i="2"/>
  <c r="CA612" i="2"/>
  <c r="CA804" i="2"/>
  <c r="CA1004" i="2"/>
  <c r="CA861" i="2"/>
  <c r="CA983" i="2"/>
  <c r="BX864" i="2"/>
  <c r="CA287" i="2"/>
  <c r="CA351" i="2"/>
  <c r="CA415" i="2"/>
  <c r="BX543" i="2"/>
  <c r="CA623" i="2"/>
  <c r="CA775" i="2"/>
  <c r="CA927" i="2"/>
  <c r="CA820" i="2"/>
  <c r="CA908" i="2"/>
  <c r="CA1036" i="2"/>
  <c r="CA165" i="2"/>
  <c r="CA261" i="2"/>
  <c r="CA357" i="2"/>
  <c r="CA421" i="2"/>
  <c r="CA160" i="2"/>
  <c r="CA408" i="2"/>
  <c r="CA1079" i="2"/>
  <c r="CA501" i="2"/>
  <c r="CA565" i="2"/>
  <c r="CA773" i="2"/>
  <c r="CA1029" i="2"/>
  <c r="CA480" i="2"/>
  <c r="CA552" i="2"/>
  <c r="BX688" i="2"/>
  <c r="CA872" i="2"/>
  <c r="CA960" i="2"/>
  <c r="CA10" i="2"/>
  <c r="CA370" i="2"/>
  <c r="CA442" i="2"/>
  <c r="CA506" i="2"/>
  <c r="CA570" i="2"/>
  <c r="CA634" i="2"/>
  <c r="CA706" i="2"/>
  <c r="CA770" i="2"/>
  <c r="CA842" i="2"/>
  <c r="CA970" i="2"/>
  <c r="CA1082" i="2"/>
  <c r="BW4" i="2"/>
  <c r="CA4" i="2" s="1"/>
  <c r="AQ988" i="2"/>
  <c r="AU988" i="2" s="1"/>
  <c r="AQ55" i="2"/>
  <c r="AU55" i="2" s="1"/>
  <c r="AQ183" i="2"/>
  <c r="AU183" i="2" s="1"/>
  <c r="AQ272" i="2"/>
  <c r="AU272" i="2" s="1"/>
  <c r="AQ25" i="2"/>
  <c r="AU25" i="2" s="1"/>
  <c r="AQ265" i="2"/>
  <c r="AU265" i="2" s="1"/>
  <c r="AQ1032" i="2"/>
  <c r="AU1032" i="2" s="1"/>
  <c r="AQ497" i="2"/>
  <c r="AU497" i="2" s="1"/>
  <c r="AQ833" i="2"/>
  <c r="AU833" i="2" s="1"/>
  <c r="AQ482" i="2"/>
  <c r="AU482" i="2" s="1"/>
  <c r="AQ21" i="2"/>
  <c r="AU21" i="2" s="1"/>
  <c r="AQ114" i="2"/>
  <c r="AU114" i="2" s="1"/>
  <c r="AQ178" i="2"/>
  <c r="AU178" i="2" s="1"/>
  <c r="AQ1074" i="2"/>
  <c r="AU1074" i="2" s="1"/>
  <c r="AQ495" i="2"/>
  <c r="AU495" i="2" s="1"/>
  <c r="AQ830" i="2"/>
  <c r="AU830" i="2" s="1"/>
  <c r="AQ128" i="2"/>
  <c r="AU128" i="2" s="1"/>
  <c r="AQ87" i="2"/>
  <c r="AU87" i="2" s="1"/>
  <c r="AQ215" i="2"/>
  <c r="AU215" i="2" s="1"/>
  <c r="AQ208" i="2"/>
  <c r="AU208" i="2" s="1"/>
  <c r="AQ89" i="2"/>
  <c r="AU89" i="2" s="1"/>
  <c r="AQ1025" i="2"/>
  <c r="AU1025" i="2" s="1"/>
  <c r="AQ600" i="2"/>
  <c r="AU600" i="2" s="1"/>
  <c r="AQ546" i="2"/>
  <c r="AU546" i="2" s="1"/>
  <c r="AQ82" i="2"/>
  <c r="AU82" i="2" s="1"/>
  <c r="AQ210" i="2"/>
  <c r="AU210" i="2" s="1"/>
  <c r="AQ303" i="2"/>
  <c r="AU303" i="2" s="1"/>
  <c r="AQ893" i="2"/>
  <c r="AU893" i="2" s="1"/>
  <c r="AQ564" i="2"/>
  <c r="AU564" i="2" s="1"/>
  <c r="AQ1012" i="2"/>
  <c r="AU1012" i="2" s="1"/>
  <c r="AQ31" i="2"/>
  <c r="AU31" i="2" s="1"/>
  <c r="AQ63" i="2"/>
  <c r="AU63" i="2" s="1"/>
  <c r="AQ95" i="2"/>
  <c r="AU95" i="2" s="1"/>
  <c r="AQ127" i="2"/>
  <c r="AU127" i="2" s="1"/>
  <c r="AQ159" i="2"/>
  <c r="AU159" i="2" s="1"/>
  <c r="AQ191" i="2"/>
  <c r="AU191" i="2" s="1"/>
  <c r="AQ223" i="2"/>
  <c r="AU223" i="2" s="1"/>
  <c r="AQ1039" i="2"/>
  <c r="AU1039" i="2" s="1"/>
  <c r="AQ1167" i="2"/>
  <c r="AU1167" i="2" s="1"/>
  <c r="AQ232" i="2"/>
  <c r="AU232" i="2" s="1"/>
  <c r="AQ992" i="2"/>
  <c r="AU992" i="2" s="1"/>
  <c r="AQ1056" i="2"/>
  <c r="AU1056" i="2" s="1"/>
  <c r="AQ38" i="2"/>
  <c r="AU38" i="2" s="1"/>
  <c r="AQ33" i="2"/>
  <c r="AU33" i="2" s="1"/>
  <c r="AQ65" i="2"/>
  <c r="AU65" i="2" s="1"/>
  <c r="AQ97" i="2"/>
  <c r="AU97" i="2" s="1"/>
  <c r="AQ129" i="2"/>
  <c r="AU129" i="2" s="1"/>
  <c r="AQ273" i="2"/>
  <c r="AU273" i="2" s="1"/>
  <c r="AQ785" i="2"/>
  <c r="AU785" i="2" s="1"/>
  <c r="AQ1049" i="2"/>
  <c r="AU1049" i="2" s="1"/>
  <c r="AQ34" i="2"/>
  <c r="AU34" i="2" s="1"/>
  <c r="AQ203" i="2"/>
  <c r="AU203" i="2" s="1"/>
  <c r="AQ136" i="2"/>
  <c r="AU136" i="2" s="1"/>
  <c r="AQ312" i="2"/>
  <c r="AU312" i="2" s="1"/>
  <c r="AQ344" i="2"/>
  <c r="AU344" i="2" s="1"/>
  <c r="AQ704" i="2"/>
  <c r="AU704" i="2" s="1"/>
  <c r="AQ768" i="2"/>
  <c r="AU768" i="2" s="1"/>
  <c r="AQ832" i="2"/>
  <c r="AU832" i="2" s="1"/>
  <c r="AQ1000" i="2"/>
  <c r="AU1000" i="2" s="1"/>
  <c r="AQ209" i="2"/>
  <c r="AU209" i="2" s="1"/>
  <c r="AQ23" i="2"/>
  <c r="AU23" i="2" s="1"/>
  <c r="AQ247" i="2"/>
  <c r="AU247" i="2" s="1"/>
  <c r="AQ1048" i="2"/>
  <c r="AU1048" i="2" s="1"/>
  <c r="AQ57" i="2"/>
  <c r="AU57" i="2" s="1"/>
  <c r="AQ1089" i="2"/>
  <c r="AU1089" i="2" s="1"/>
  <c r="AQ728" i="2"/>
  <c r="AU728" i="2" s="1"/>
  <c r="AQ888" i="2"/>
  <c r="AU888" i="2" s="1"/>
  <c r="AQ433" i="2"/>
  <c r="AU433" i="2" s="1"/>
  <c r="AQ561" i="2"/>
  <c r="AU561" i="2" s="1"/>
  <c r="AQ514" i="2"/>
  <c r="AU514" i="2" s="1"/>
  <c r="AQ291" i="2"/>
  <c r="AU291" i="2" s="1"/>
  <c r="AQ310" i="2"/>
  <c r="AU310" i="2" s="1"/>
  <c r="AQ242" i="2"/>
  <c r="AU242" i="2" s="1"/>
  <c r="AQ559" i="2"/>
  <c r="AU559" i="2" s="1"/>
  <c r="AQ29" i="2"/>
  <c r="AU29" i="2" s="1"/>
  <c r="AQ50" i="2"/>
  <c r="AU50" i="2" s="1"/>
  <c r="AQ750" i="2"/>
  <c r="AU750" i="2" s="1"/>
  <c r="AQ1094" i="2"/>
  <c r="AU1094" i="2" s="1"/>
  <c r="AQ14" i="2"/>
  <c r="AU14" i="2" s="1"/>
  <c r="AQ6" i="2"/>
  <c r="AU6" i="2" s="1"/>
  <c r="AQ58" i="2"/>
  <c r="AU58" i="2" s="1"/>
  <c r="AQ90" i="2"/>
  <c r="AU90" i="2" s="1"/>
  <c r="AQ122" i="2"/>
  <c r="AU122" i="2" s="1"/>
  <c r="AQ154" i="2"/>
  <c r="AU154" i="2" s="1"/>
  <c r="AQ186" i="2"/>
  <c r="AU186" i="2" s="1"/>
  <c r="AQ218" i="2"/>
  <c r="AU218" i="2" s="1"/>
  <c r="AQ250" i="2"/>
  <c r="AU250" i="2" s="1"/>
  <c r="AQ658" i="2"/>
  <c r="AU658" i="2" s="1"/>
  <c r="AQ1034" i="2"/>
  <c r="AU1034" i="2" s="1"/>
  <c r="AQ30" i="2"/>
  <c r="AU30" i="2" s="1"/>
  <c r="AQ279" i="2"/>
  <c r="AU279" i="2" s="1"/>
  <c r="AQ599" i="2"/>
  <c r="AU599" i="2" s="1"/>
  <c r="AQ727" i="2"/>
  <c r="AU727" i="2" s="1"/>
  <c r="AQ759" i="2"/>
  <c r="AU759" i="2" s="1"/>
  <c r="AQ1063" i="2"/>
  <c r="AU1063" i="2" s="1"/>
  <c r="AQ1086" i="2"/>
  <c r="AU1086" i="2" s="1"/>
  <c r="AQ335" i="2"/>
  <c r="AU335" i="2" s="1"/>
  <c r="AQ164" i="2"/>
  <c r="AU164" i="2" s="1"/>
  <c r="AQ151" i="2"/>
  <c r="AU151" i="2" s="1"/>
  <c r="AQ121" i="2"/>
  <c r="AU121" i="2" s="1"/>
  <c r="AQ369" i="2"/>
  <c r="AU369" i="2" s="1"/>
  <c r="AQ1009" i="2"/>
  <c r="AU1009" i="2" s="1"/>
  <c r="AQ610" i="2"/>
  <c r="AU610" i="2" s="1"/>
  <c r="AQ978" i="2"/>
  <c r="AU978" i="2" s="1"/>
  <c r="AQ611" i="2"/>
  <c r="AU611" i="2" s="1"/>
  <c r="AQ298" i="2"/>
  <c r="AU298" i="2" s="1"/>
  <c r="AQ719" i="2"/>
  <c r="AU719" i="2" s="1"/>
  <c r="AQ119" i="2"/>
  <c r="AU119" i="2" s="1"/>
  <c r="AQ1095" i="2"/>
  <c r="AU1095" i="2" s="1"/>
  <c r="AQ305" i="2"/>
  <c r="AU305" i="2" s="1"/>
  <c r="AQ195" i="2"/>
  <c r="AU195" i="2" s="1"/>
  <c r="AQ761" i="2"/>
  <c r="AU761" i="2" s="1"/>
  <c r="AQ746" i="2"/>
  <c r="AU746" i="2" s="1"/>
  <c r="AQ931" i="2"/>
  <c r="AU931" i="2" s="1"/>
  <c r="AQ146" i="2"/>
  <c r="AU146" i="2" s="1"/>
  <c r="AQ1010" i="2"/>
  <c r="AU1010" i="2" s="1"/>
  <c r="AQ591" i="2"/>
  <c r="AU591" i="2" s="1"/>
  <c r="AQ655" i="2"/>
  <c r="AU655" i="2" s="1"/>
  <c r="AQ566" i="2"/>
  <c r="AU566" i="2" s="1"/>
  <c r="AQ537" i="2"/>
  <c r="AU537" i="2" s="1"/>
  <c r="AQ841" i="2"/>
  <c r="AU841" i="2" s="1"/>
  <c r="AQ905" i="2"/>
  <c r="AU905" i="2" s="1"/>
  <c r="AQ969" i="2"/>
  <c r="AU969" i="2" s="1"/>
  <c r="AQ1017" i="2"/>
  <c r="AU1017" i="2" s="1"/>
  <c r="AQ314" i="2"/>
  <c r="AU314" i="2" s="1"/>
  <c r="AQ426" i="2"/>
  <c r="AU426" i="2" s="1"/>
  <c r="AQ490" i="2"/>
  <c r="AU490" i="2" s="1"/>
  <c r="AQ522" i="2"/>
  <c r="AU522" i="2" s="1"/>
  <c r="AQ786" i="2"/>
  <c r="AU786" i="2" s="1"/>
  <c r="AQ826" i="2"/>
  <c r="AU826" i="2" s="1"/>
  <c r="AQ858" i="2"/>
  <c r="AU858" i="2" s="1"/>
  <c r="AQ890" i="2"/>
  <c r="AU890" i="2" s="1"/>
  <c r="AQ922" i="2"/>
  <c r="AU922" i="2" s="1"/>
  <c r="AQ986" i="2"/>
  <c r="AU986" i="2" s="1"/>
  <c r="AQ395" i="2"/>
  <c r="AU395" i="2" s="1"/>
  <c r="AQ596" i="2"/>
  <c r="AU596" i="2" s="1"/>
  <c r="AQ1028" i="2"/>
  <c r="AU1028" i="2" s="1"/>
  <c r="AQ22" i="2"/>
  <c r="AU22" i="2" s="1"/>
  <c r="AQ18" i="2"/>
  <c r="AU18" i="2" s="1"/>
  <c r="AQ7" i="2"/>
  <c r="AU7" i="2" s="1"/>
  <c r="AQ39" i="2"/>
  <c r="AU39" i="2" s="1"/>
  <c r="AQ71" i="2"/>
  <c r="AU71" i="2" s="1"/>
  <c r="AQ103" i="2"/>
  <c r="AU103" i="2" s="1"/>
  <c r="AQ135" i="2"/>
  <c r="AU135" i="2" s="1"/>
  <c r="AQ167" i="2"/>
  <c r="AU167" i="2" s="1"/>
  <c r="AQ199" i="2"/>
  <c r="AU199" i="2" s="1"/>
  <c r="AQ231" i="2"/>
  <c r="AU231" i="2" s="1"/>
  <c r="AQ1047" i="2"/>
  <c r="AU1047" i="2" s="1"/>
  <c r="AQ42" i="2"/>
  <c r="AU42" i="2" s="1"/>
  <c r="AQ240" i="2"/>
  <c r="AU240" i="2" s="1"/>
  <c r="AQ1016" i="2"/>
  <c r="AU1016" i="2" s="1"/>
  <c r="AQ1080" i="2"/>
  <c r="AU1080" i="2" s="1"/>
  <c r="AQ9" i="2"/>
  <c r="AU9" i="2" s="1"/>
  <c r="AQ41" i="2"/>
  <c r="AU41" i="2" s="1"/>
  <c r="AQ73" i="2"/>
  <c r="AU73" i="2" s="1"/>
  <c r="AQ105" i="2"/>
  <c r="AU105" i="2" s="1"/>
  <c r="AQ137" i="2"/>
  <c r="AU137" i="2" s="1"/>
  <c r="AQ281" i="2"/>
  <c r="AU281" i="2" s="1"/>
  <c r="AQ985" i="2"/>
  <c r="AU985" i="2" s="1"/>
  <c r="AQ1057" i="2"/>
  <c r="AU1057" i="2" s="1"/>
  <c r="AQ155" i="2"/>
  <c r="AU155" i="2" s="1"/>
  <c r="AQ227" i="2"/>
  <c r="AU227" i="2" s="1"/>
  <c r="AQ224" i="2"/>
  <c r="AU224" i="2" s="1"/>
  <c r="AQ384" i="2"/>
  <c r="AU384" i="2" s="1"/>
  <c r="AQ416" i="2"/>
  <c r="AU416" i="2" s="1"/>
  <c r="AQ26" i="2"/>
  <c r="AU26" i="2" s="1"/>
  <c r="AQ5" i="2"/>
  <c r="AU5" i="2" s="1"/>
  <c r="AQ277" i="2"/>
  <c r="AU277" i="2" s="1"/>
  <c r="AQ262" i="2"/>
  <c r="AU262" i="2" s="1"/>
  <c r="AQ1022" i="2"/>
  <c r="AU1022" i="2" s="1"/>
  <c r="AQ10" i="2"/>
  <c r="AU10" i="2" s="1"/>
  <c r="AQ66" i="2"/>
  <c r="AU66" i="2" s="1"/>
  <c r="AQ98" i="2"/>
  <c r="AU98" i="2" s="1"/>
  <c r="AQ130" i="2"/>
  <c r="AU130" i="2" s="1"/>
  <c r="AQ162" i="2"/>
  <c r="AU162" i="2" s="1"/>
  <c r="AQ194" i="2"/>
  <c r="AU194" i="2" s="1"/>
  <c r="AQ226" i="2"/>
  <c r="AU226" i="2" s="1"/>
  <c r="AQ266" i="2"/>
  <c r="AU266" i="2" s="1"/>
  <c r="AQ794" i="2"/>
  <c r="AU794" i="2" s="1"/>
  <c r="AQ1058" i="2"/>
  <c r="AU1058" i="2" s="1"/>
  <c r="AQ319" i="2"/>
  <c r="AU319" i="2" s="1"/>
  <c r="AQ351" i="2"/>
  <c r="AU351" i="2" s="1"/>
  <c r="AQ415" i="2"/>
  <c r="AU415" i="2" s="1"/>
  <c r="AQ543" i="2"/>
  <c r="AU543" i="2" s="1"/>
  <c r="AQ959" i="2"/>
  <c r="AU959" i="2" s="1"/>
  <c r="AQ156" i="2"/>
  <c r="AU156" i="2" s="1"/>
  <c r="AQ964" i="2"/>
  <c r="AU964" i="2" s="1"/>
  <c r="AQ15" i="2"/>
  <c r="AU15" i="2" s="1"/>
  <c r="AQ47" i="2"/>
  <c r="AU47" i="2" s="1"/>
  <c r="AQ79" i="2"/>
  <c r="AU79" i="2" s="1"/>
  <c r="AQ111" i="2"/>
  <c r="AU111" i="2" s="1"/>
  <c r="AQ143" i="2"/>
  <c r="AU143" i="2" s="1"/>
  <c r="AQ175" i="2"/>
  <c r="AU175" i="2" s="1"/>
  <c r="AQ207" i="2"/>
  <c r="AU207" i="2" s="1"/>
  <c r="AQ239" i="2"/>
  <c r="AU239" i="2" s="1"/>
  <c r="AQ1071" i="2"/>
  <c r="AU1071" i="2" s="1"/>
  <c r="AQ1479" i="2"/>
  <c r="AU1479" i="2" s="1"/>
  <c r="AQ200" i="2"/>
  <c r="AU200" i="2" s="1"/>
  <c r="AQ264" i="2"/>
  <c r="AU264" i="2" s="1"/>
  <c r="AQ1040" i="2"/>
  <c r="AU1040" i="2" s="1"/>
  <c r="AQ17" i="2"/>
  <c r="AU17" i="2" s="1"/>
  <c r="AQ49" i="2"/>
  <c r="AU49" i="2" s="1"/>
  <c r="AQ81" i="2"/>
  <c r="AU81" i="2" s="1"/>
  <c r="AQ113" i="2"/>
  <c r="AU113" i="2" s="1"/>
  <c r="AQ257" i="2"/>
  <c r="AU257" i="2" s="1"/>
  <c r="AQ289" i="2"/>
  <c r="AU289" i="2" s="1"/>
  <c r="AQ1001" i="2"/>
  <c r="AU1001" i="2" s="1"/>
  <c r="AQ1065" i="2"/>
  <c r="AU1065" i="2" s="1"/>
  <c r="AQ1417" i="2"/>
  <c r="AU1417" i="2" s="1"/>
  <c r="AQ163" i="2"/>
  <c r="AU163" i="2" s="1"/>
  <c r="AQ235" i="2"/>
  <c r="AU235" i="2" s="1"/>
  <c r="AQ13" i="2"/>
  <c r="AU13" i="2" s="1"/>
  <c r="AQ270" i="2"/>
  <c r="AU270" i="2" s="1"/>
  <c r="AQ1030" i="2"/>
  <c r="AU1030" i="2" s="1"/>
  <c r="AQ1438" i="2"/>
  <c r="AU1438" i="2" s="1"/>
  <c r="AQ1470" i="2"/>
  <c r="AU1470" i="2" s="1"/>
  <c r="AQ1502" i="2"/>
  <c r="AU1502" i="2" s="1"/>
  <c r="AQ74" i="2"/>
  <c r="AU74" i="2" s="1"/>
  <c r="AQ106" i="2"/>
  <c r="AU106" i="2" s="1"/>
  <c r="AQ138" i="2"/>
  <c r="AU138" i="2" s="1"/>
  <c r="AQ170" i="2"/>
  <c r="AU170" i="2" s="1"/>
  <c r="AQ202" i="2"/>
  <c r="AU202" i="2" s="1"/>
  <c r="AQ234" i="2"/>
  <c r="AU234" i="2" s="1"/>
  <c r="AQ282" i="2"/>
  <c r="AU282" i="2" s="1"/>
  <c r="AQ994" i="2"/>
  <c r="AU994" i="2" s="1"/>
  <c r="AQ1066" i="2"/>
  <c r="AU1066" i="2" s="1"/>
  <c r="AQ391" i="2"/>
  <c r="AU391" i="2" s="1"/>
  <c r="AQ423" i="2"/>
  <c r="AU423" i="2" s="1"/>
  <c r="AQ455" i="2"/>
  <c r="AU455" i="2" s="1"/>
  <c r="AQ1031" i="2"/>
  <c r="AU1031" i="2" s="1"/>
  <c r="AQ1093" i="2"/>
  <c r="AU1093" i="2" s="1"/>
  <c r="AQ198" i="2"/>
  <c r="AU198" i="2" s="1"/>
  <c r="AQ350" i="2"/>
  <c r="AU350" i="2" s="1"/>
  <c r="AQ606" i="2"/>
  <c r="AU606" i="2" s="1"/>
  <c r="AQ670" i="2"/>
  <c r="AU670" i="2" s="1"/>
  <c r="AQ8" i="2"/>
  <c r="AU8" i="2" s="1"/>
  <c r="AQ577" i="2"/>
  <c r="AU577" i="2" s="1"/>
  <c r="AQ617" i="2"/>
  <c r="AU617" i="2" s="1"/>
  <c r="AQ354" i="2"/>
  <c r="AU354" i="2" s="1"/>
  <c r="AQ666" i="2"/>
  <c r="AU666" i="2" s="1"/>
  <c r="AQ698" i="2"/>
  <c r="AU698" i="2" s="1"/>
  <c r="AQ1050" i="2"/>
  <c r="AU1050" i="2" s="1"/>
  <c r="AQ35" i="2"/>
  <c r="AU35" i="2" s="1"/>
  <c r="AQ67" i="2"/>
  <c r="AU67" i="2" s="1"/>
  <c r="AQ531" i="2"/>
  <c r="AU531" i="2" s="1"/>
  <c r="AQ1075" i="2"/>
  <c r="AU1075" i="2" s="1"/>
  <c r="AQ424" i="2"/>
  <c r="AU424" i="2" s="1"/>
  <c r="AQ784" i="2"/>
  <c r="AU784" i="2" s="1"/>
  <c r="AQ145" i="2"/>
  <c r="AU145" i="2" s="1"/>
  <c r="AQ425" i="2"/>
  <c r="AU425" i="2" s="1"/>
  <c r="AQ489" i="2"/>
  <c r="AU489" i="2" s="1"/>
  <c r="AQ553" i="2"/>
  <c r="AU553" i="2" s="1"/>
  <c r="AQ689" i="2"/>
  <c r="AU689" i="2" s="1"/>
  <c r="AQ753" i="2"/>
  <c r="AU753" i="2" s="1"/>
  <c r="AQ793" i="2"/>
  <c r="AU793" i="2" s="1"/>
  <c r="AQ953" i="2"/>
  <c r="AU953" i="2" s="1"/>
  <c r="AQ1041" i="2"/>
  <c r="AU1041" i="2" s="1"/>
  <c r="AQ674" i="2"/>
  <c r="AU674" i="2" s="1"/>
  <c r="AQ738" i="2"/>
  <c r="AU738" i="2" s="1"/>
  <c r="AQ770" i="2"/>
  <c r="AU770" i="2" s="1"/>
  <c r="AQ11" i="2"/>
  <c r="AU11" i="2" s="1"/>
  <c r="AQ75" i="2"/>
  <c r="AU75" i="2" s="1"/>
  <c r="AQ147" i="2"/>
  <c r="AU147" i="2" s="1"/>
  <c r="AQ283" i="2"/>
  <c r="AU283" i="2" s="1"/>
  <c r="AQ475" i="2"/>
  <c r="AU475" i="2" s="1"/>
  <c r="AQ539" i="2"/>
  <c r="AU539" i="2" s="1"/>
  <c r="AQ667" i="2"/>
  <c r="AU667" i="2" s="1"/>
  <c r="AQ731" i="2"/>
  <c r="AU731" i="2" s="1"/>
  <c r="AQ795" i="2"/>
  <c r="AU795" i="2" s="1"/>
  <c r="AQ859" i="2"/>
  <c r="AU859" i="2" s="1"/>
  <c r="AQ923" i="2"/>
  <c r="AU923" i="2" s="1"/>
  <c r="AQ987" i="2"/>
  <c r="AU987" i="2" s="1"/>
  <c r="AQ217" i="2"/>
  <c r="AU217" i="2" s="1"/>
  <c r="AQ36" i="2"/>
  <c r="AU36" i="2" s="1"/>
  <c r="AQ362" i="2"/>
  <c r="AU362" i="2" s="1"/>
  <c r="AQ78" i="2"/>
  <c r="AU78" i="2" s="1"/>
  <c r="AQ48" i="2"/>
  <c r="AU48" i="2" s="1"/>
  <c r="AQ593" i="2"/>
  <c r="AU593" i="2" s="1"/>
  <c r="AQ44" i="2"/>
  <c r="AU44" i="2" s="1"/>
  <c r="AQ1013" i="2"/>
  <c r="AU1013" i="2" s="1"/>
  <c r="AQ334" i="2"/>
  <c r="AU334" i="2" s="1"/>
  <c r="AQ950" i="2"/>
  <c r="AU950" i="2" s="1"/>
  <c r="AQ1014" i="2"/>
  <c r="AU1014" i="2" s="1"/>
  <c r="AQ1062" i="2"/>
  <c r="AU1062" i="2" s="1"/>
  <c r="AA121" i="2"/>
  <c r="AE121" i="2" s="1"/>
  <c r="AA97" i="2"/>
  <c r="AE97" i="2" s="1"/>
  <c r="AA235" i="2"/>
  <c r="AA163" i="2"/>
  <c r="AE163" i="2" s="1"/>
  <c r="AA146" i="2"/>
  <c r="AE146" i="2" s="1"/>
  <c r="AA170" i="2"/>
  <c r="AE170" i="2" s="1"/>
  <c r="AA129" i="2"/>
  <c r="AE129" i="2" s="1"/>
  <c r="AA29" i="2"/>
  <c r="AA1086" i="2"/>
  <c r="AE1086" i="2" s="1"/>
  <c r="AA1010" i="2"/>
  <c r="AE1010" i="2" s="1"/>
  <c r="AA1074" i="2"/>
  <c r="AB1074" i="2" s="1"/>
  <c r="AA159" i="2"/>
  <c r="AB159" i="2" s="1"/>
  <c r="AA262" i="2"/>
  <c r="AE262" i="2" s="1"/>
  <c r="AA13" i="2"/>
  <c r="AE13" i="2" s="1"/>
  <c r="AA186" i="2"/>
  <c r="AE186" i="2" s="1"/>
  <c r="AA178" i="2"/>
  <c r="AA18" i="2"/>
  <c r="AB18" i="2" s="1"/>
  <c r="AA5" i="2"/>
  <c r="AB5" i="2" s="1"/>
  <c r="AA750" i="2"/>
  <c r="AE750" i="2" s="1"/>
  <c r="AA1030" i="2"/>
  <c r="AA81" i="2"/>
  <c r="AE81" i="2" s="1"/>
  <c r="AA82" i="2"/>
  <c r="AE82" i="2" s="1"/>
  <c r="AA202" i="2"/>
  <c r="AE202" i="2" s="1"/>
  <c r="AA98" i="2"/>
  <c r="AE98" i="2" s="1"/>
  <c r="AA114" i="2"/>
  <c r="AE114" i="2" s="1"/>
  <c r="AA138" i="2"/>
  <c r="AE138" i="2" s="1"/>
  <c r="AA113" i="2"/>
  <c r="AE113" i="2" s="1"/>
  <c r="AA57" i="2"/>
  <c r="AE57" i="2" s="1"/>
  <c r="AA1012" i="2"/>
  <c r="AB1012" i="2" s="1"/>
  <c r="AA1039" i="2"/>
  <c r="AB1039" i="2" s="1"/>
  <c r="AA992" i="2"/>
  <c r="AE992" i="2" s="1"/>
  <c r="AA1056" i="2"/>
  <c r="AE1056" i="2" s="1"/>
  <c r="AA1049" i="2"/>
  <c r="AB1049" i="2" s="1"/>
  <c r="AA994" i="2"/>
  <c r="AE994" i="2" s="1"/>
  <c r="AA1066" i="2"/>
  <c r="AE1066" i="2" s="1"/>
  <c r="AA65" i="2"/>
  <c r="AE65" i="2" s="1"/>
  <c r="AA66" i="2"/>
  <c r="AE66" i="2" s="1"/>
  <c r="AA122" i="2"/>
  <c r="AE122" i="2" s="1"/>
  <c r="AA26" i="2"/>
  <c r="AE26" i="2" s="1"/>
  <c r="AA89" i="2"/>
  <c r="AE89" i="2" s="1"/>
  <c r="AA90" i="2"/>
  <c r="AE90" i="2" s="1"/>
  <c r="AA50" i="2"/>
  <c r="AE50" i="2" s="1"/>
  <c r="AA106" i="2"/>
  <c r="AE106" i="2" s="1"/>
  <c r="AA6" i="2"/>
  <c r="AE6" i="2" s="1"/>
  <c r="AA41" i="2"/>
  <c r="AE41" i="2" s="1"/>
  <c r="AA42" i="2"/>
  <c r="AE42" i="2" s="1"/>
  <c r="AA14" i="2"/>
  <c r="AE14" i="2" s="1"/>
  <c r="AA74" i="2"/>
  <c r="AE74" i="2" s="1"/>
  <c r="AA34" i="2"/>
  <c r="AE34" i="2" s="1"/>
  <c r="AA17" i="2"/>
  <c r="AE17" i="2" s="1"/>
  <c r="AA1028" i="2"/>
  <c r="AE1028" i="2" s="1"/>
  <c r="AA130" i="2"/>
  <c r="AE130" i="2" s="1"/>
  <c r="AA210" i="2"/>
  <c r="AE210" i="2" s="1"/>
  <c r="AA10" i="2"/>
  <c r="AE10" i="2" s="1"/>
  <c r="AA183" i="2"/>
  <c r="AB183" i="2" s="1"/>
  <c r="AA155" i="2"/>
  <c r="AE155" i="2" s="1"/>
  <c r="AA242" i="2"/>
  <c r="AA167" i="2"/>
  <c r="AE167" i="2" s="1"/>
  <c r="AA73" i="2"/>
  <c r="AE73" i="2" s="1"/>
  <c r="AA988" i="2"/>
  <c r="AE988" i="2" s="1"/>
  <c r="AA1095" i="2"/>
  <c r="AA1048" i="2"/>
  <c r="AE1048" i="2" s="1"/>
  <c r="AA1025" i="2"/>
  <c r="AE1025" i="2" s="1"/>
  <c r="AA1089" i="2"/>
  <c r="AA1094" i="2"/>
  <c r="AE1094" i="2" s="1"/>
  <c r="AA1034" i="2"/>
  <c r="AB1034" i="2" s="1"/>
  <c r="AA1047" i="2"/>
  <c r="AB1047" i="2" s="1"/>
  <c r="AA1016" i="2"/>
  <c r="AB1016" i="2" s="1"/>
  <c r="AA1080" i="2"/>
  <c r="AE1080" i="2" s="1"/>
  <c r="AA985" i="2"/>
  <c r="AB985" i="2" s="1"/>
  <c r="AA1057" i="2"/>
  <c r="AB1057" i="2" s="1"/>
  <c r="AA794" i="2"/>
  <c r="AE794" i="2" s="1"/>
  <c r="AA38" i="2"/>
  <c r="AE38" i="2" s="1"/>
  <c r="AA7" i="2"/>
  <c r="AE7" i="2" s="1"/>
  <c r="AA154" i="2"/>
  <c r="AE154" i="2" s="1"/>
  <c r="AA33" i="2"/>
  <c r="AE33" i="2" s="1"/>
  <c r="AA137" i="2"/>
  <c r="AE137" i="2" s="1"/>
  <c r="AA9" i="2"/>
  <c r="AB9" i="2" s="1"/>
  <c r="AA1022" i="2"/>
  <c r="AE1022" i="2" s="1"/>
  <c r="AA1058" i="2"/>
  <c r="AE1058" i="2" s="1"/>
  <c r="AA234" i="2"/>
  <c r="AE234" i="2" s="1"/>
  <c r="AA265" i="2"/>
  <c r="AE265" i="2" s="1"/>
  <c r="AA658" i="2"/>
  <c r="AA58" i="2"/>
  <c r="AE58" i="2" s="1"/>
  <c r="AA30" i="2"/>
  <c r="AA49" i="2"/>
  <c r="AE49" i="2" s="1"/>
  <c r="AA105" i="2"/>
  <c r="AE105" i="2" s="1"/>
  <c r="AA964" i="2"/>
  <c r="AE964" i="2" s="1"/>
  <c r="AA1071" i="2"/>
  <c r="AE1071" i="2" s="1"/>
  <c r="AA1040" i="2"/>
  <c r="AE1040" i="2" s="1"/>
  <c r="AA1001" i="2"/>
  <c r="AA1065" i="2"/>
  <c r="AA4" i="2"/>
  <c r="AE4" i="2" s="1"/>
  <c r="K397" i="2"/>
  <c r="O397" i="2" s="1"/>
  <c r="K749" i="2"/>
  <c r="O749" i="2" s="1"/>
  <c r="K563" i="2"/>
  <c r="O563" i="2" s="1"/>
  <c r="K691" i="2"/>
  <c r="O691" i="2" s="1"/>
  <c r="K1075" i="2"/>
  <c r="O1075" i="2" s="1"/>
  <c r="K60" i="2"/>
  <c r="O60" i="2" s="1"/>
  <c r="K860" i="2"/>
  <c r="O860" i="2" s="1"/>
  <c r="K138" i="2"/>
  <c r="O138" i="2" s="1"/>
  <c r="K1094" i="2"/>
  <c r="O1094" i="2" s="1"/>
  <c r="K985" i="2"/>
  <c r="O985" i="2" s="1"/>
  <c r="K977" i="2"/>
  <c r="O977" i="2" s="1"/>
  <c r="K346" i="2"/>
  <c r="O346" i="2" s="1"/>
  <c r="K190" i="2"/>
  <c r="O190" i="2" s="1"/>
  <c r="K694" i="2"/>
  <c r="O694" i="2" s="1"/>
  <c r="K862" i="2"/>
  <c r="O862" i="2" s="1"/>
  <c r="K168" i="2"/>
  <c r="O168" i="2" s="1"/>
  <c r="K87" i="2"/>
  <c r="O87" i="2" s="1"/>
  <c r="K57" i="2"/>
  <c r="O57" i="2" s="1"/>
  <c r="K195" i="2"/>
  <c r="O195" i="2" s="1"/>
  <c r="K322" i="2"/>
  <c r="O322" i="2" s="1"/>
  <c r="K386" i="2"/>
  <c r="O386" i="2" s="1"/>
  <c r="K482" i="2"/>
  <c r="O482" i="2" s="1"/>
  <c r="K642" i="2"/>
  <c r="O642" i="2" s="1"/>
  <c r="K682" i="2"/>
  <c r="O682" i="2" s="1"/>
  <c r="K778" i="2"/>
  <c r="O778" i="2" s="1"/>
  <c r="K818" i="2"/>
  <c r="O818" i="2" s="1"/>
  <c r="K1026" i="2"/>
  <c r="O1026" i="2" s="1"/>
  <c r="K1090" i="2"/>
  <c r="O1090" i="2" s="1"/>
  <c r="K198" i="2"/>
  <c r="O198" i="2" s="1"/>
  <c r="K318" i="2"/>
  <c r="O318" i="2" s="1"/>
  <c r="K350" i="2"/>
  <c r="O350" i="2" s="1"/>
  <c r="K382" i="2"/>
  <c r="O382" i="2" s="1"/>
  <c r="K414" i="2"/>
  <c r="O414" i="2" s="1"/>
  <c r="K478" i="2"/>
  <c r="O478" i="2" s="1"/>
  <c r="K510" i="2"/>
  <c r="O510" i="2" s="1"/>
  <c r="K542" i="2"/>
  <c r="O542" i="2" s="1"/>
  <c r="K702" i="2"/>
  <c r="O702" i="2" s="1"/>
  <c r="K870" i="2"/>
  <c r="O870" i="2" s="1"/>
  <c r="K902" i="2"/>
  <c r="O902" i="2" s="1"/>
  <c r="K934" i="2"/>
  <c r="O934" i="2" s="1"/>
  <c r="K998" i="2"/>
  <c r="O998" i="2" s="1"/>
  <c r="K16" i="2"/>
  <c r="O16" i="2" s="1"/>
  <c r="K144" i="2"/>
  <c r="O144" i="2" s="1"/>
  <c r="K176" i="2"/>
  <c r="O176" i="2" s="1"/>
  <c r="K1012" i="2"/>
  <c r="O1012" i="2" s="1"/>
  <c r="K959" i="2"/>
  <c r="O959" i="2" s="1"/>
  <c r="K101" i="2"/>
  <c r="O101" i="2" s="1"/>
  <c r="K301" i="2"/>
  <c r="O301" i="2" s="1"/>
  <c r="K653" i="2"/>
  <c r="O653" i="2" s="1"/>
  <c r="K467" i="2"/>
  <c r="O467" i="2" s="1"/>
  <c r="K755" i="2"/>
  <c r="O755" i="2" s="1"/>
  <c r="K332" i="2"/>
  <c r="O332" i="2" s="1"/>
  <c r="K13" i="2"/>
  <c r="O13" i="2" s="1"/>
  <c r="K18" i="2"/>
  <c r="O18" i="2" s="1"/>
  <c r="K842" i="2"/>
  <c r="O842" i="2" s="1"/>
  <c r="K222" i="2"/>
  <c r="O222" i="2" s="1"/>
  <c r="K1038" i="2"/>
  <c r="O1038" i="2" s="1"/>
  <c r="K280" i="2"/>
  <c r="O280" i="2" s="1"/>
  <c r="K632" i="2"/>
  <c r="O632" i="2" s="1"/>
  <c r="K1025" i="2"/>
  <c r="O1025" i="2" s="1"/>
  <c r="K561" i="2"/>
  <c r="O561" i="2" s="1"/>
  <c r="K857" i="2"/>
  <c r="O857" i="2" s="1"/>
  <c r="K1040" i="2"/>
  <c r="O1040" i="2" s="1"/>
  <c r="K783" i="2"/>
  <c r="O783" i="2" s="1"/>
  <c r="K911" i="2"/>
  <c r="O911" i="2" s="1"/>
  <c r="K975" i="2"/>
  <c r="O975" i="2" s="1"/>
  <c r="K317" i="2"/>
  <c r="O317" i="2" s="1"/>
  <c r="K381" i="2"/>
  <c r="O381" i="2" s="1"/>
  <c r="K669" i="2"/>
  <c r="O669" i="2" s="1"/>
  <c r="K733" i="2"/>
  <c r="O733" i="2" s="1"/>
  <c r="K829" i="2"/>
  <c r="O829" i="2" s="1"/>
  <c r="K803" i="2"/>
  <c r="O803" i="2" s="1"/>
  <c r="K415" i="2"/>
  <c r="O415" i="2" s="1"/>
  <c r="K927" i="2"/>
  <c r="O927" i="2" s="1"/>
  <c r="K261" i="2"/>
  <c r="O261" i="2" s="1"/>
  <c r="K589" i="2"/>
  <c r="O589" i="2" s="1"/>
  <c r="K781" i="2"/>
  <c r="O781" i="2" s="1"/>
  <c r="K627" i="2"/>
  <c r="O627" i="2" s="1"/>
  <c r="K851" i="2"/>
  <c r="O851" i="2" s="1"/>
  <c r="K979" i="2"/>
  <c r="O979" i="2" s="1"/>
  <c r="K92" i="2"/>
  <c r="O92" i="2" s="1"/>
  <c r="K506" i="2"/>
  <c r="O506" i="2" s="1"/>
  <c r="K938" i="2"/>
  <c r="O938" i="2" s="1"/>
  <c r="K342" i="2"/>
  <c r="O342" i="2" s="1"/>
  <c r="K566" i="2"/>
  <c r="O566" i="2" s="1"/>
  <c r="K894" i="2"/>
  <c r="O894" i="2" s="1"/>
  <c r="K40" i="2"/>
  <c r="O40" i="2" s="1"/>
  <c r="K760" i="2"/>
  <c r="O760" i="2" s="1"/>
  <c r="K984" i="2"/>
  <c r="O984" i="2" s="1"/>
  <c r="K992" i="2"/>
  <c r="O992" i="2" s="1"/>
  <c r="K889" i="2"/>
  <c r="O889" i="2" s="1"/>
  <c r="K1058" i="2"/>
  <c r="O1058" i="2" s="1"/>
  <c r="K527" i="2"/>
  <c r="O527" i="2" s="1"/>
  <c r="K687" i="2"/>
  <c r="O687" i="2" s="1"/>
  <c r="K815" i="2"/>
  <c r="O815" i="2" s="1"/>
  <c r="K943" i="2"/>
  <c r="O943" i="2" s="1"/>
  <c r="K1007" i="2"/>
  <c r="O1007" i="2" s="1"/>
  <c r="K509" i="2"/>
  <c r="O509" i="2" s="1"/>
  <c r="K637" i="2"/>
  <c r="O637" i="2" s="1"/>
  <c r="K1021" i="2"/>
  <c r="O1021" i="2" s="1"/>
  <c r="K1085" i="2"/>
  <c r="O1085" i="2" s="1"/>
  <c r="K19" i="2"/>
  <c r="O19" i="2" s="1"/>
  <c r="K51" i="2"/>
  <c r="O51" i="2" s="1"/>
  <c r="K83" i="2"/>
  <c r="O83" i="2" s="1"/>
  <c r="K115" i="2"/>
  <c r="O115" i="2" s="1"/>
  <c r="K211" i="2"/>
  <c r="O211" i="2" s="1"/>
  <c r="K291" i="2"/>
  <c r="O291" i="2" s="1"/>
  <c r="K483" i="2"/>
  <c r="O483" i="2" s="1"/>
  <c r="K515" i="2"/>
  <c r="O515" i="2" s="1"/>
  <c r="K547" i="2"/>
  <c r="O547" i="2" s="1"/>
  <c r="K165" i="2"/>
  <c r="O165" i="2" s="1"/>
  <c r="K557" i="2"/>
  <c r="O557" i="2" s="1"/>
  <c r="K685" i="2"/>
  <c r="O685" i="2" s="1"/>
  <c r="K845" i="2"/>
  <c r="O845" i="2" s="1"/>
  <c r="K275" i="2"/>
  <c r="O275" i="2" s="1"/>
  <c r="K403" i="2"/>
  <c r="O403" i="2" s="1"/>
  <c r="K531" i="2"/>
  <c r="O531" i="2" s="1"/>
  <c r="K659" i="2"/>
  <c r="O659" i="2" s="1"/>
  <c r="K28" i="2"/>
  <c r="O28" i="2" s="1"/>
  <c r="K524" i="2"/>
  <c r="O524" i="2" s="1"/>
  <c r="K913" i="2"/>
  <c r="O913" i="2" s="1"/>
  <c r="K258" i="2"/>
  <c r="O258" i="2" s="1"/>
  <c r="K474" i="2"/>
  <c r="O474" i="2" s="1"/>
  <c r="K534" i="2"/>
  <c r="O534" i="2" s="1"/>
  <c r="K830" i="2"/>
  <c r="O830" i="2" s="1"/>
  <c r="K72" i="2"/>
  <c r="O72" i="2" s="1"/>
  <c r="K136" i="2"/>
  <c r="O136" i="2" s="1"/>
  <c r="K536" i="2"/>
  <c r="O536" i="2" s="1"/>
  <c r="K696" i="2"/>
  <c r="O696" i="2" s="1"/>
  <c r="K225" i="2"/>
  <c r="O225" i="2" s="1"/>
  <c r="K850" i="2"/>
  <c r="O850" i="2" s="1"/>
  <c r="K287" i="2"/>
  <c r="O287" i="2" s="1"/>
  <c r="K799" i="2"/>
  <c r="O799" i="2" s="1"/>
  <c r="K621" i="2"/>
  <c r="O621" i="2" s="1"/>
  <c r="K236" i="2"/>
  <c r="O236" i="2" s="1"/>
  <c r="K604" i="2"/>
  <c r="O604" i="2" s="1"/>
  <c r="K153" i="2"/>
  <c r="O153" i="2" s="1"/>
  <c r="K489" i="2"/>
  <c r="O489" i="2" s="1"/>
  <c r="K62" i="2"/>
  <c r="O62" i="2" s="1"/>
  <c r="K254" i="2"/>
  <c r="O254" i="2" s="1"/>
  <c r="K766" i="2"/>
  <c r="O766" i="2" s="1"/>
  <c r="K8" i="2"/>
  <c r="O8" i="2" s="1"/>
  <c r="K312" i="2"/>
  <c r="O312" i="2" s="1"/>
  <c r="K856" i="2"/>
  <c r="O856" i="2" s="1"/>
  <c r="K1032" i="2"/>
  <c r="O1032" i="2" s="1"/>
  <c r="K1010" i="2"/>
  <c r="O1010" i="2" s="1"/>
  <c r="K1080" i="2"/>
  <c r="O1080" i="2" s="1"/>
  <c r="K1001" i="2"/>
  <c r="O1001" i="2" s="1"/>
  <c r="K295" i="2"/>
  <c r="O295" i="2" s="1"/>
  <c r="K327" i="2"/>
  <c r="O327" i="2" s="1"/>
  <c r="K455" i="2"/>
  <c r="O455" i="2" s="1"/>
  <c r="K647" i="2"/>
  <c r="O647" i="2" s="1"/>
  <c r="K679" i="2"/>
  <c r="O679" i="2" s="1"/>
  <c r="K839" i="2"/>
  <c r="O839" i="2" s="1"/>
  <c r="K935" i="2"/>
  <c r="O935" i="2" s="1"/>
  <c r="K173" i="2"/>
  <c r="O173" i="2" s="1"/>
  <c r="K237" i="2"/>
  <c r="O237" i="2" s="1"/>
  <c r="K269" i="2"/>
  <c r="O269" i="2" s="1"/>
  <c r="K309" i="2"/>
  <c r="O309" i="2" s="1"/>
  <c r="K373" i="2"/>
  <c r="O373" i="2" s="1"/>
  <c r="K629" i="2"/>
  <c r="O629" i="2" s="1"/>
  <c r="K661" i="2"/>
  <c r="O661" i="2" s="1"/>
  <c r="K821" i="2"/>
  <c r="O821" i="2" s="1"/>
  <c r="K853" i="2"/>
  <c r="O853" i="2" s="1"/>
  <c r="K981" i="2"/>
  <c r="O981" i="2" s="1"/>
  <c r="K43" i="2"/>
  <c r="O43" i="2" s="1"/>
  <c r="K75" i="2"/>
  <c r="O75" i="2" s="1"/>
  <c r="K187" i="2"/>
  <c r="O187" i="2" s="1"/>
  <c r="K347" i="2"/>
  <c r="O347" i="2" s="1"/>
  <c r="K379" i="2"/>
  <c r="O379" i="2" s="1"/>
  <c r="K411" i="2"/>
  <c r="O411" i="2" s="1"/>
  <c r="K475" i="2"/>
  <c r="O475" i="2" s="1"/>
  <c r="K507" i="2"/>
  <c r="O507" i="2" s="1"/>
  <c r="K539" i="2"/>
  <c r="O539" i="2" s="1"/>
  <c r="K603" i="2"/>
  <c r="O603" i="2" s="1"/>
  <c r="K635" i="2"/>
  <c r="O635" i="2" s="1"/>
  <c r="K667" i="2"/>
  <c r="O667" i="2" s="1"/>
  <c r="K731" i="2"/>
  <c r="O731" i="2" s="1"/>
  <c r="K763" i="2"/>
  <c r="O763" i="2" s="1"/>
  <c r="K795" i="2"/>
  <c r="O795" i="2" s="1"/>
  <c r="K955" i="2"/>
  <c r="O955" i="2" s="1"/>
  <c r="K1083" i="2"/>
  <c r="O1083" i="2" s="1"/>
  <c r="K100" i="2"/>
  <c r="O100" i="2" s="1"/>
  <c r="K244" i="2"/>
  <c r="O244" i="2" s="1"/>
  <c r="K372" i="2"/>
  <c r="O372" i="2" s="1"/>
  <c r="K404" i="2"/>
  <c r="O404" i="2" s="1"/>
  <c r="K500" i="2"/>
  <c r="O500" i="2" s="1"/>
  <c r="K612" i="2"/>
  <c r="O612" i="2" s="1"/>
  <c r="K708" i="2"/>
  <c r="O708" i="2" s="1"/>
  <c r="K836" i="2"/>
  <c r="O836" i="2" s="1"/>
  <c r="K1060" i="2"/>
  <c r="O1060" i="2" s="1"/>
  <c r="K21" i="2"/>
  <c r="O21" i="2" s="1"/>
  <c r="K146" i="2"/>
  <c r="O146" i="2" s="1"/>
  <c r="K178" i="2"/>
  <c r="O178" i="2" s="1"/>
  <c r="K298" i="2"/>
  <c r="O298" i="2" s="1"/>
  <c r="K544" i="2"/>
  <c r="O544" i="2" s="1"/>
  <c r="K576" i="2"/>
  <c r="O576" i="2" s="1"/>
  <c r="K640" i="2"/>
  <c r="O640" i="2" s="1"/>
  <c r="K736" i="2"/>
  <c r="O736" i="2" s="1"/>
  <c r="K768" i="2"/>
  <c r="O768" i="2" s="1"/>
  <c r="K800" i="2"/>
  <c r="O800" i="2" s="1"/>
  <c r="K928" i="2"/>
  <c r="O928" i="2" s="1"/>
  <c r="K960" i="2"/>
  <c r="O960" i="2" s="1"/>
  <c r="K1000" i="2"/>
  <c r="O1000" i="2" s="1"/>
  <c r="K1064" i="2"/>
  <c r="O1064" i="2" s="1"/>
  <c r="K95" i="2"/>
  <c r="O95" i="2" s="1"/>
  <c r="K159" i="2"/>
  <c r="O159" i="2" s="1"/>
  <c r="K191" i="2"/>
  <c r="O191" i="2" s="1"/>
  <c r="K232" i="2"/>
  <c r="O232" i="2" s="1"/>
  <c r="K97" i="2"/>
  <c r="O97" i="2" s="1"/>
  <c r="K273" i="2"/>
  <c r="O273" i="2" s="1"/>
  <c r="K154" i="2"/>
  <c r="O154" i="2" s="1"/>
  <c r="K186" i="2"/>
  <c r="O186" i="2" s="1"/>
  <c r="K675" i="2"/>
  <c r="O675" i="2" s="1"/>
  <c r="K771" i="2"/>
  <c r="O771" i="2" s="1"/>
  <c r="K44" i="2"/>
  <c r="O44" i="2" s="1"/>
  <c r="K108" i="2"/>
  <c r="O108" i="2" s="1"/>
  <c r="K140" i="2"/>
  <c r="O140" i="2" s="1"/>
  <c r="K284" i="2"/>
  <c r="O284" i="2" s="1"/>
  <c r="K620" i="2"/>
  <c r="O620" i="2" s="1"/>
  <c r="K812" i="2"/>
  <c r="O812" i="2" s="1"/>
  <c r="K908" i="2"/>
  <c r="O908" i="2" s="1"/>
  <c r="K980" i="2"/>
  <c r="O980" i="2" s="1"/>
  <c r="K750" i="2"/>
  <c r="O750" i="2" s="1"/>
  <c r="K1056" i="2"/>
  <c r="O1056" i="2" s="1"/>
  <c r="K1057" i="2"/>
  <c r="O1057" i="2" s="1"/>
  <c r="K441" i="2"/>
  <c r="O441" i="2" s="1"/>
  <c r="K505" i="2"/>
  <c r="O505" i="2" s="1"/>
  <c r="K801" i="2"/>
  <c r="O801" i="2" s="1"/>
  <c r="K1009" i="2"/>
  <c r="O1009" i="2" s="1"/>
  <c r="K330" i="2"/>
  <c r="O330" i="2" s="1"/>
  <c r="K362" i="2"/>
  <c r="O362" i="2" s="1"/>
  <c r="K490" i="2"/>
  <c r="O490" i="2" s="1"/>
  <c r="K618" i="2"/>
  <c r="O618" i="2" s="1"/>
  <c r="K722" i="2"/>
  <c r="O722" i="2" s="1"/>
  <c r="K826" i="2"/>
  <c r="O826" i="2" s="1"/>
  <c r="K858" i="2"/>
  <c r="O858" i="2" s="1"/>
  <c r="K110" i="2"/>
  <c r="O110" i="2" s="1"/>
  <c r="K206" i="2"/>
  <c r="O206" i="2" s="1"/>
  <c r="K422" i="2"/>
  <c r="O422" i="2" s="1"/>
  <c r="K486" i="2"/>
  <c r="O486" i="2" s="1"/>
  <c r="K550" i="2"/>
  <c r="O550" i="2" s="1"/>
  <c r="K582" i="2"/>
  <c r="O582" i="2" s="1"/>
  <c r="K646" i="2"/>
  <c r="O646" i="2" s="1"/>
  <c r="K678" i="2"/>
  <c r="O678" i="2" s="1"/>
  <c r="K710" i="2"/>
  <c r="O710" i="2" s="1"/>
  <c r="K782" i="2"/>
  <c r="O782" i="2" s="1"/>
  <c r="K878" i="2"/>
  <c r="O878" i="2" s="1"/>
  <c r="K974" i="2"/>
  <c r="O974" i="2" s="1"/>
  <c r="K1006" i="2"/>
  <c r="O1006" i="2" s="1"/>
  <c r="K24" i="2"/>
  <c r="O24" i="2" s="1"/>
  <c r="K120" i="2"/>
  <c r="O120" i="2" s="1"/>
  <c r="K184" i="2"/>
  <c r="O184" i="2" s="1"/>
  <c r="K248" i="2"/>
  <c r="O248" i="2" s="1"/>
  <c r="K328" i="2"/>
  <c r="O328" i="2" s="1"/>
  <c r="K424" i="2"/>
  <c r="O424" i="2" s="1"/>
  <c r="K488" i="2"/>
  <c r="O488" i="2" s="1"/>
  <c r="K744" i="2"/>
  <c r="O744" i="2" s="1"/>
  <c r="K776" i="2"/>
  <c r="O776" i="2" s="1"/>
  <c r="K808" i="2"/>
  <c r="O808" i="2" s="1"/>
  <c r="K840" i="2"/>
  <c r="O840" i="2" s="1"/>
  <c r="K936" i="2"/>
  <c r="O936" i="2" s="1"/>
  <c r="K968" i="2"/>
  <c r="O968" i="2" s="1"/>
  <c r="K1072" i="2"/>
  <c r="O1072" i="2" s="1"/>
  <c r="K7" i="2"/>
  <c r="O7" i="2" s="1"/>
  <c r="K39" i="2"/>
  <c r="O39" i="2" s="1"/>
  <c r="K71" i="2"/>
  <c r="O71" i="2" s="1"/>
  <c r="K135" i="2"/>
  <c r="O135" i="2" s="1"/>
  <c r="K199" i="2"/>
  <c r="O199" i="2" s="1"/>
  <c r="K73" i="2"/>
  <c r="O73" i="2" s="1"/>
  <c r="K137" i="2"/>
  <c r="O137" i="2" s="1"/>
  <c r="K281" i="2"/>
  <c r="O281" i="2" s="1"/>
  <c r="K155" i="2"/>
  <c r="O155" i="2" s="1"/>
  <c r="K227" i="2"/>
  <c r="O227" i="2" s="1"/>
  <c r="K14" i="2"/>
  <c r="O14" i="2" s="1"/>
  <c r="K375" i="2"/>
  <c r="O375" i="2" s="1"/>
  <c r="K503" i="2"/>
  <c r="O503" i="2" s="1"/>
  <c r="K791" i="2"/>
  <c r="O791" i="2" s="1"/>
  <c r="K919" i="2"/>
  <c r="O919" i="2" s="1"/>
  <c r="K1015" i="2"/>
  <c r="O1015" i="2" s="1"/>
  <c r="K1063" i="2"/>
  <c r="O1063" i="2" s="1"/>
  <c r="K389" i="2"/>
  <c r="O389" i="2" s="1"/>
  <c r="K613" i="2"/>
  <c r="O613" i="2" s="1"/>
  <c r="K645" i="2"/>
  <c r="O645" i="2" s="1"/>
  <c r="K741" i="2"/>
  <c r="O741" i="2" s="1"/>
  <c r="K805" i="2"/>
  <c r="O805" i="2" s="1"/>
  <c r="K1061" i="2"/>
  <c r="O1061" i="2" s="1"/>
  <c r="K1093" i="2"/>
  <c r="O1093" i="2" s="1"/>
  <c r="K59" i="2"/>
  <c r="O59" i="2" s="1"/>
  <c r="K171" i="2"/>
  <c r="O171" i="2" s="1"/>
  <c r="K219" i="2"/>
  <c r="O219" i="2" s="1"/>
  <c r="K459" i="2"/>
  <c r="O459" i="2" s="1"/>
  <c r="K491" i="2"/>
  <c r="O491" i="2" s="1"/>
  <c r="K523" i="2"/>
  <c r="O523" i="2" s="1"/>
  <c r="K555" i="2"/>
  <c r="O555" i="2" s="1"/>
  <c r="K683" i="2"/>
  <c r="O683" i="2" s="1"/>
  <c r="K715" i="2"/>
  <c r="O715" i="2" s="1"/>
  <c r="K747" i="2"/>
  <c r="O747" i="2" s="1"/>
  <c r="K811" i="2"/>
  <c r="O811" i="2" s="1"/>
  <c r="K1035" i="2"/>
  <c r="O1035" i="2" s="1"/>
  <c r="K52" i="2"/>
  <c r="O52" i="2" s="1"/>
  <c r="K292" i="2"/>
  <c r="O292" i="2" s="1"/>
  <c r="K452" i="2"/>
  <c r="O452" i="2" s="1"/>
  <c r="K692" i="2"/>
  <c r="O692" i="2" s="1"/>
  <c r="K852" i="2"/>
  <c r="O852" i="2" s="1"/>
  <c r="K916" i="2"/>
  <c r="O916" i="2" s="1"/>
  <c r="K5" i="2"/>
  <c r="O5" i="2" s="1"/>
  <c r="K277" i="2"/>
  <c r="O277" i="2" s="1"/>
  <c r="K162" i="2"/>
  <c r="O162" i="2" s="1"/>
  <c r="K10" i="2"/>
  <c r="O10" i="2" s="1"/>
  <c r="K42" i="2"/>
  <c r="O42" i="2" s="1"/>
  <c r="K385" i="2"/>
  <c r="O385" i="2" s="1"/>
  <c r="K449" i="2"/>
  <c r="O449" i="2" s="1"/>
  <c r="K641" i="2"/>
  <c r="O641" i="2" s="1"/>
  <c r="K873" i="2"/>
  <c r="O873" i="2" s="1"/>
  <c r="K905" i="2"/>
  <c r="O905" i="2" s="1"/>
  <c r="K306" i="2"/>
  <c r="O306" i="2" s="1"/>
  <c r="K338" i="2"/>
  <c r="O338" i="2" s="1"/>
  <c r="K402" i="2"/>
  <c r="O402" i="2" s="1"/>
  <c r="K466" i="2"/>
  <c r="O466" i="2" s="1"/>
  <c r="K498" i="2"/>
  <c r="O498" i="2" s="1"/>
  <c r="K594" i="2"/>
  <c r="O594" i="2" s="1"/>
  <c r="K834" i="2"/>
  <c r="O834" i="2" s="1"/>
  <c r="K962" i="2"/>
  <c r="O962" i="2" s="1"/>
  <c r="K1050" i="2"/>
  <c r="O1050" i="2" s="1"/>
  <c r="K182" i="2"/>
  <c r="O182" i="2" s="1"/>
  <c r="K334" i="2"/>
  <c r="O334" i="2" s="1"/>
  <c r="K430" i="2"/>
  <c r="O430" i="2" s="1"/>
  <c r="K494" i="2"/>
  <c r="O494" i="2" s="1"/>
  <c r="K718" i="2"/>
  <c r="O718" i="2" s="1"/>
  <c r="K790" i="2"/>
  <c r="O790" i="2" s="1"/>
  <c r="K886" i="2"/>
  <c r="O886" i="2" s="1"/>
  <c r="K32" i="2"/>
  <c r="O32" i="2" s="1"/>
  <c r="K64" i="2"/>
  <c r="O64" i="2" s="1"/>
  <c r="K128" i="2"/>
  <c r="O128" i="2" s="1"/>
  <c r="K400" i="2"/>
  <c r="O400" i="2" s="1"/>
  <c r="K528" i="2"/>
  <c r="O528" i="2" s="1"/>
  <c r="K592" i="2"/>
  <c r="O592" i="2" s="1"/>
  <c r="K688" i="2"/>
  <c r="O688" i="2" s="1"/>
  <c r="K816" i="2"/>
  <c r="O816" i="2" s="1"/>
  <c r="K976" i="2"/>
  <c r="O976" i="2" s="1"/>
  <c r="K1024" i="2"/>
  <c r="O1024" i="2" s="1"/>
  <c r="K1088" i="2"/>
  <c r="O1088" i="2" s="1"/>
  <c r="K79" i="2"/>
  <c r="O79" i="2" s="1"/>
  <c r="K207" i="2"/>
  <c r="O207" i="2" s="1"/>
  <c r="K113" i="2"/>
  <c r="O113" i="2" s="1"/>
  <c r="K257" i="2"/>
  <c r="O257" i="2" s="1"/>
  <c r="K163" i="2"/>
  <c r="O163" i="2" s="1"/>
  <c r="K235" i="2"/>
  <c r="O235" i="2" s="1"/>
  <c r="BG1328" i="2"/>
  <c r="BH1328" i="2" s="1"/>
  <c r="BG1320" i="2"/>
  <c r="BK1320" i="2" s="1"/>
  <c r="AQ1313" i="2"/>
  <c r="AU1313" i="2" s="1"/>
  <c r="K4" i="2"/>
  <c r="O4" i="2" s="1"/>
  <c r="BG1200" i="2"/>
  <c r="BK1200" i="2" s="1"/>
  <c r="BG1097" i="2"/>
  <c r="BK1097" i="2" s="1"/>
  <c r="BG1225" i="2"/>
  <c r="BK1225" i="2" s="1"/>
  <c r="BG1107" i="2"/>
  <c r="BK1107" i="2" s="1"/>
  <c r="BG1139" i="2"/>
  <c r="BK1139" i="2" s="1"/>
  <c r="BG1427" i="2"/>
  <c r="BK1427" i="2" s="1"/>
  <c r="BG1459" i="2"/>
  <c r="BK1459" i="2" s="1"/>
  <c r="BG1491" i="2"/>
  <c r="BK1491" i="2" s="1"/>
  <c r="BG1143" i="2"/>
  <c r="BK1143" i="2" s="1"/>
  <c r="BG1279" i="2"/>
  <c r="BK1279" i="2" s="1"/>
  <c r="BG1464" i="2"/>
  <c r="BK1464" i="2" s="1"/>
  <c r="BG1233" i="2"/>
  <c r="BK1233" i="2" s="1"/>
  <c r="BG1292" i="2"/>
  <c r="BK1292" i="2" s="1"/>
  <c r="BG1460" i="2"/>
  <c r="BK1460" i="2" s="1"/>
  <c r="BG1381" i="2"/>
  <c r="BK1381" i="2" s="1"/>
  <c r="AQ4" i="2"/>
  <c r="AU4" i="2" s="1"/>
  <c r="CA1446" i="2"/>
  <c r="CA1313" i="2"/>
  <c r="BG1164" i="2"/>
  <c r="BK1164" i="2" s="1"/>
  <c r="BG1428" i="2"/>
  <c r="BK1428" i="2" s="1"/>
  <c r="BG1117" i="2"/>
  <c r="BK1117" i="2" s="1"/>
  <c r="BG1157" i="2"/>
  <c r="BK1157" i="2" s="1"/>
  <c r="BG1325" i="2"/>
  <c r="BK1325" i="2" s="1"/>
  <c r="BG1276" i="2"/>
  <c r="BK1276" i="2" s="1"/>
  <c r="CA1481" i="2"/>
  <c r="CA1223" i="2"/>
  <c r="CA1489" i="2"/>
  <c r="CA1470" i="2"/>
  <c r="CA1463" i="2"/>
  <c r="CA1280" i="2"/>
  <c r="BX1293" i="2"/>
  <c r="CA1255" i="2"/>
  <c r="CA1392" i="2"/>
  <c r="BX1331" i="2"/>
  <c r="CA1459" i="2"/>
  <c r="CA1207" i="2"/>
  <c r="CA1432" i="2"/>
  <c r="CA1175" i="2"/>
  <c r="BG1243" i="2"/>
  <c r="BK1243" i="2" s="1"/>
  <c r="BG1251" i="2"/>
  <c r="BK1251" i="2" s="1"/>
  <c r="BG1379" i="2"/>
  <c r="BK1379" i="2" s="1"/>
  <c r="BG1443" i="2"/>
  <c r="BK1443" i="2" s="1"/>
  <c r="K1476" i="2"/>
  <c r="O1476" i="2" s="1"/>
  <c r="K1351" i="2"/>
  <c r="O1351" i="2" s="1"/>
  <c r="K1457" i="2"/>
  <c r="O1457" i="2" s="1"/>
  <c r="K1450" i="2"/>
  <c r="O1450" i="2" s="1"/>
  <c r="K1335" i="2"/>
  <c r="O1335" i="2" s="1"/>
  <c r="K1431" i="2"/>
  <c r="O1431" i="2" s="1"/>
  <c r="K1495" i="2"/>
  <c r="O1495" i="2" s="1"/>
  <c r="K1400" i="2"/>
  <c r="O1400" i="2" s="1"/>
  <c r="K1369" i="2"/>
  <c r="O1369" i="2" s="1"/>
  <c r="K1449" i="2"/>
  <c r="O1449" i="2" s="1"/>
  <c r="K1442" i="2"/>
  <c r="O1442" i="2" s="1"/>
  <c r="K1121" i="2"/>
  <c r="O1121" i="2" s="1"/>
  <c r="K1393" i="2"/>
  <c r="O1393" i="2" s="1"/>
  <c r="K1160" i="2"/>
  <c r="O1160" i="2" s="1"/>
  <c r="K1224" i="2"/>
  <c r="O1224" i="2" s="1"/>
  <c r="K1320" i="2"/>
  <c r="O1320" i="2" s="1"/>
  <c r="K1392" i="2"/>
  <c r="O1392" i="2" s="1"/>
  <c r="K1316" i="2"/>
  <c r="O1316" i="2" s="1"/>
  <c r="K1471" i="2"/>
  <c r="O1471" i="2" s="1"/>
  <c r="K1321" i="2"/>
  <c r="O1321" i="2" s="1"/>
  <c r="K1193" i="2"/>
  <c r="O1193" i="2" s="1"/>
  <c r="K1097" i="2"/>
  <c r="O1097" i="2" s="1"/>
  <c r="K1175" i="2"/>
  <c r="O1175" i="2" s="1"/>
  <c r="K1439" i="2"/>
  <c r="O1439" i="2" s="1"/>
  <c r="K1408" i="2"/>
  <c r="O1408" i="2" s="1"/>
  <c r="K1281" i="2"/>
  <c r="O1281" i="2" s="1"/>
  <c r="K1377" i="2"/>
  <c r="O1377" i="2" s="1"/>
  <c r="K1151" i="2"/>
  <c r="O1151" i="2" s="1"/>
  <c r="K1215" i="2"/>
  <c r="O1215" i="2" s="1"/>
  <c r="K1311" i="2"/>
  <c r="O1311" i="2" s="1"/>
  <c r="K1109" i="2"/>
  <c r="O1109" i="2" s="1"/>
  <c r="K1141" i="2"/>
  <c r="O1141" i="2" s="1"/>
  <c r="K1173" i="2"/>
  <c r="O1173" i="2" s="1"/>
  <c r="K1237" i="2"/>
  <c r="O1237" i="2" s="1"/>
  <c r="K1269" i="2"/>
  <c r="O1269" i="2" s="1"/>
  <c r="K1301" i="2"/>
  <c r="O1301" i="2" s="1"/>
  <c r="K1333" i="2"/>
  <c r="L1333" i="2" s="1"/>
  <c r="K1365" i="2"/>
  <c r="O1365" i="2" s="1"/>
  <c r="K1397" i="2"/>
  <c r="O1397" i="2" s="1"/>
  <c r="K1115" i="2"/>
  <c r="O1115" i="2" s="1"/>
  <c r="K1211" i="2"/>
  <c r="O1211" i="2" s="1"/>
  <c r="K1243" i="2"/>
  <c r="O1243" i="2" s="1"/>
  <c r="K1275" i="2"/>
  <c r="O1275" i="2" s="1"/>
  <c r="K1307" i="2"/>
  <c r="O1307" i="2" s="1"/>
  <c r="K1339" i="2"/>
  <c r="O1339" i="2" s="1"/>
  <c r="K1403" i="2"/>
  <c r="O1403" i="2" s="1"/>
  <c r="K1435" i="2"/>
  <c r="K1467" i="2"/>
  <c r="O1467" i="2" s="1"/>
  <c r="K1499" i="2"/>
  <c r="O1499" i="2" s="1"/>
  <c r="K1284" i="2"/>
  <c r="O1284" i="2" s="1"/>
  <c r="K1348" i="2"/>
  <c r="L1348" i="2" s="1"/>
  <c r="K1404" i="2"/>
  <c r="O1404" i="2" s="1"/>
  <c r="K1501" i="2"/>
  <c r="L1501" i="2" s="1"/>
  <c r="K1494" i="2"/>
  <c r="O1494" i="2" s="1"/>
  <c r="K1239" i="2"/>
  <c r="O1239" i="2" s="1"/>
  <c r="K1313" i="2"/>
  <c r="O1313" i="2" s="1"/>
  <c r="K1185" i="2"/>
  <c r="O1185" i="2" s="1"/>
  <c r="K1337" i="2"/>
  <c r="O1337" i="2" s="1"/>
  <c r="K1161" i="2"/>
  <c r="O1161" i="2" s="1"/>
  <c r="K1412" i="2"/>
  <c r="O1412" i="2" s="1"/>
  <c r="K1438" i="2"/>
  <c r="O1438" i="2" s="1"/>
  <c r="K1360" i="2"/>
  <c r="O1360" i="2" s="1"/>
  <c r="K1223" i="2"/>
  <c r="K1340" i="2"/>
  <c r="O1340" i="2" s="1"/>
  <c r="K1484" i="2"/>
  <c r="O1484" i="2" s="1"/>
  <c r="K1327" i="2"/>
  <c r="O1327" i="2" s="1"/>
  <c r="K1423" i="2"/>
  <c r="L1423" i="2" s="1"/>
  <c r="K1487" i="2"/>
  <c r="O1487" i="2" s="1"/>
  <c r="K1280" i="2"/>
  <c r="O1280" i="2" s="1"/>
  <c r="K1249" i="2"/>
  <c r="O1249" i="2" s="1"/>
  <c r="K1353" i="2"/>
  <c r="O1353" i="2" s="1"/>
  <c r="K1441" i="2"/>
  <c r="O1441" i="2" s="1"/>
  <c r="K1241" i="2"/>
  <c r="O1241" i="2" s="1"/>
  <c r="K1498" i="2"/>
  <c r="O1498" i="2" s="1"/>
  <c r="K1113" i="2"/>
  <c r="L1113" i="2" s="1"/>
  <c r="K1279" i="2"/>
  <c r="O1279" i="2" s="1"/>
  <c r="K1375" i="2"/>
  <c r="O1375" i="2" s="1"/>
  <c r="K1101" i="2"/>
  <c r="O1101" i="2" s="1"/>
  <c r="K1133" i="2"/>
  <c r="O1133" i="2" s="1"/>
  <c r="K1197" i="2"/>
  <c r="O1197" i="2" s="1"/>
  <c r="K1229" i="2"/>
  <c r="O1229" i="2" s="1"/>
  <c r="K1261" i="2"/>
  <c r="L1261" i="2" s="1"/>
  <c r="K1293" i="2"/>
  <c r="O1293" i="2" s="1"/>
  <c r="K1325" i="2"/>
  <c r="O1325" i="2" s="1"/>
  <c r="K1107" i="2"/>
  <c r="O1107" i="2" s="1"/>
  <c r="K1139" i="2"/>
  <c r="L1139" i="2" s="1"/>
  <c r="K1235" i="2"/>
  <c r="O1235" i="2" s="1"/>
  <c r="K1299" i="2"/>
  <c r="O1299" i="2" s="1"/>
  <c r="K1331" i="2"/>
  <c r="L1331" i="2" s="1"/>
  <c r="K1363" i="2"/>
  <c r="O1363" i="2" s="1"/>
  <c r="K1459" i="2"/>
  <c r="O1459" i="2" s="1"/>
  <c r="K1491" i="2"/>
  <c r="O1491" i="2" s="1"/>
  <c r="K1148" i="2"/>
  <c r="O1148" i="2" s="1"/>
  <c r="K1180" i="2"/>
  <c r="O1180" i="2" s="1"/>
  <c r="K1244" i="2"/>
  <c r="O1244" i="2" s="1"/>
  <c r="K1276" i="2"/>
  <c r="O1276" i="2" s="1"/>
  <c r="K1308" i="2"/>
  <c r="K1388" i="2"/>
  <c r="O1388" i="2" s="1"/>
  <c r="K1444" i="2"/>
  <c r="O1444" i="2" s="1"/>
  <c r="K1176" i="2"/>
  <c r="L1176" i="2" s="1"/>
  <c r="K1383" i="2"/>
  <c r="O1383" i="2" s="1"/>
  <c r="K1156" i="2"/>
  <c r="O1156" i="2" s="1"/>
  <c r="K1188" i="2"/>
  <c r="O1188" i="2" s="1"/>
  <c r="K1220" i="2"/>
  <c r="O1220" i="2" s="1"/>
  <c r="K1420" i="2"/>
  <c r="O1420" i="2" s="1"/>
  <c r="K1500" i="2"/>
  <c r="O1500" i="2" s="1"/>
  <c r="K1470" i="2"/>
  <c r="O1470" i="2" s="1"/>
  <c r="K1304" i="2"/>
  <c r="O1304" i="2" s="1"/>
  <c r="K1380" i="2"/>
  <c r="O1380" i="2" s="1"/>
  <c r="K1421" i="2"/>
  <c r="O1421" i="2" s="1"/>
  <c r="K1447" i="2"/>
  <c r="O1447" i="2" s="1"/>
  <c r="K1465" i="2"/>
  <c r="O1465" i="2" s="1"/>
  <c r="K1458" i="2"/>
  <c r="O1458" i="2" s="1"/>
  <c r="K1153" i="2"/>
  <c r="O1153" i="2" s="1"/>
  <c r="K1105" i="2"/>
  <c r="O1105" i="2" s="1"/>
  <c r="K1169" i="2"/>
  <c r="O1169" i="2" s="1"/>
  <c r="K1329" i="2"/>
  <c r="O1329" i="2" s="1"/>
  <c r="K1128" i="2"/>
  <c r="O1128" i="2" s="1"/>
  <c r="K1416" i="2"/>
  <c r="O1416" i="2" s="1"/>
  <c r="K1448" i="2"/>
  <c r="O1448" i="2" s="1"/>
  <c r="K1480" i="2"/>
  <c r="O1480" i="2" s="1"/>
  <c r="K1297" i="2"/>
  <c r="O1297" i="2" s="1"/>
  <c r="K1503" i="2"/>
  <c r="O1503" i="2" s="1"/>
  <c r="K1429" i="2"/>
  <c r="O1429" i="2" s="1"/>
  <c r="K1486" i="2"/>
  <c r="O1486" i="2" s="1"/>
  <c r="K1455" i="2"/>
  <c r="O1455" i="2" s="1"/>
  <c r="K1336" i="2"/>
  <c r="O1336" i="2" s="1"/>
  <c r="K1167" i="2"/>
  <c r="O1167" i="2" s="1"/>
  <c r="K1305" i="2"/>
  <c r="L1305" i="2" s="1"/>
  <c r="K1409" i="2"/>
  <c r="O1409" i="2" s="1"/>
  <c r="K1473" i="2"/>
  <c r="O1473" i="2" s="1"/>
  <c r="K1168" i="2"/>
  <c r="O1168" i="2" s="1"/>
  <c r="K1183" i="2"/>
  <c r="O1183" i="2" s="1"/>
  <c r="K1407" i="2"/>
  <c r="O1407" i="2" s="1"/>
  <c r="K1149" i="2"/>
  <c r="O1149" i="2" s="1"/>
  <c r="K1181" i="2"/>
  <c r="O1181" i="2" s="1"/>
  <c r="K1213" i="2"/>
  <c r="O1213" i="2" s="1"/>
  <c r="K1373" i="2"/>
  <c r="O1373" i="2" s="1"/>
  <c r="K1405" i="2"/>
  <c r="O1405" i="2" s="1"/>
  <c r="K1155" i="2"/>
  <c r="O1155" i="2" s="1"/>
  <c r="K1219" i="2"/>
  <c r="O1219" i="2" s="1"/>
  <c r="K1347" i="2"/>
  <c r="O1347" i="2" s="1"/>
  <c r="K1379" i="2"/>
  <c r="O1379" i="2" s="1"/>
  <c r="K1411" i="2"/>
  <c r="O1411" i="2" s="1"/>
  <c r="K1132" i="2"/>
  <c r="O1132" i="2" s="1"/>
  <c r="K1164" i="2"/>
  <c r="O1164" i="2" s="1"/>
  <c r="K1228" i="2"/>
  <c r="O1228" i="2" s="1"/>
  <c r="K1260" i="2"/>
  <c r="K1292" i="2"/>
  <c r="O1292" i="2" s="1"/>
  <c r="K1428" i="2"/>
  <c r="O1428" i="2" s="1"/>
  <c r="K1460" i="2"/>
  <c r="O1460" i="2" s="1"/>
  <c r="K1199" i="2"/>
  <c r="O1199" i="2" s="1"/>
  <c r="K1474" i="2"/>
  <c r="O1474" i="2" s="1"/>
  <c r="K1265" i="2"/>
  <c r="L1265" i="2" s="1"/>
  <c r="K1136" i="2"/>
  <c r="O1136" i="2" s="1"/>
  <c r="K1200" i="2"/>
  <c r="O1200" i="2" s="1"/>
  <c r="K1352" i="2"/>
  <c r="O1352" i="2" s="1"/>
  <c r="K1424" i="2"/>
  <c r="O1424" i="2" s="1"/>
  <c r="K1456" i="2"/>
  <c r="O1456" i="2" s="1"/>
  <c r="K1437" i="2"/>
  <c r="O1437" i="2" s="1"/>
  <c r="K1502" i="2"/>
  <c r="L1502" i="2" s="1"/>
  <c r="K1295" i="2"/>
  <c r="O1295" i="2" s="1"/>
  <c r="K1248" i="2"/>
  <c r="O1248" i="2" s="1"/>
  <c r="K1231" i="2"/>
  <c r="O1231" i="2" s="1"/>
  <c r="K1127" i="2"/>
  <c r="O1127" i="2" s="1"/>
  <c r="K1255" i="2"/>
  <c r="O1255" i="2" s="1"/>
  <c r="K1157" i="2"/>
  <c r="O1157" i="2" s="1"/>
  <c r="K1253" i="2"/>
  <c r="L1253" i="2" s="1"/>
  <c r="K1285" i="2"/>
  <c r="O1285" i="2" s="1"/>
  <c r="K1099" i="2"/>
  <c r="O1099" i="2" s="1"/>
  <c r="K1131" i="2"/>
  <c r="L1131" i="2" s="1"/>
  <c r="K1163" i="2"/>
  <c r="O1163" i="2" s="1"/>
  <c r="K1195" i="2"/>
  <c r="O1195" i="2" s="1"/>
  <c r="K1291" i="2"/>
  <c r="O1291" i="2" s="1"/>
  <c r="K1387" i="2"/>
  <c r="O1387" i="2" s="1"/>
  <c r="K1419" i="2"/>
  <c r="O1419" i="2" s="1"/>
  <c r="K1451" i="2"/>
  <c r="O1451" i="2" s="1"/>
  <c r="K1483" i="2"/>
  <c r="O1483" i="2" s="1"/>
  <c r="K1172" i="2"/>
  <c r="O1172" i="2" s="1"/>
  <c r="K1204" i="2"/>
  <c r="O1204" i="2" s="1"/>
  <c r="K1236" i="2"/>
  <c r="O1236" i="2" s="1"/>
  <c r="K1300" i="2"/>
  <c r="L1300" i="2" s="1"/>
  <c r="K1436" i="2"/>
  <c r="O1436" i="2" s="1"/>
  <c r="K1468" i="2"/>
  <c r="L1468" i="2" s="1"/>
  <c r="K1159" i="2"/>
  <c r="O1159" i="2" s="1"/>
  <c r="K1479" i="2"/>
  <c r="O1479" i="2" s="1"/>
  <c r="K1272" i="2"/>
  <c r="O1272" i="2" s="1"/>
  <c r="K1240" i="2"/>
  <c r="O1240" i="2" s="1"/>
  <c r="K1433" i="2"/>
  <c r="O1433" i="2" s="1"/>
  <c r="K1497" i="2"/>
  <c r="O1497" i="2" s="1"/>
  <c r="K1490" i="2"/>
  <c r="K1217" i="2"/>
  <c r="O1217" i="2" s="1"/>
  <c r="K1152" i="2"/>
  <c r="O1152" i="2" s="1"/>
  <c r="K1288" i="2"/>
  <c r="O1288" i="2" s="1"/>
  <c r="K1464" i="2"/>
  <c r="O1464" i="2" s="1"/>
  <c r="K1496" i="2"/>
  <c r="O1496" i="2" s="1"/>
  <c r="BG1131" i="2"/>
  <c r="BK1131" i="2" s="1"/>
  <c r="BG1259" i="2"/>
  <c r="BK1259" i="2" s="1"/>
  <c r="BG1387" i="2"/>
  <c r="BK1387" i="2" s="1"/>
  <c r="BG1172" i="2"/>
  <c r="BK1172" i="2" s="1"/>
  <c r="BG1300" i="2"/>
  <c r="BK1300" i="2" s="1"/>
  <c r="BG1472" i="2"/>
  <c r="BK1472" i="2" s="1"/>
  <c r="BG1183" i="2"/>
  <c r="BK1183" i="2" s="1"/>
  <c r="BG1285" i="2"/>
  <c r="BK1285" i="2" s="1"/>
  <c r="BG1413" i="2"/>
  <c r="BK1413" i="2" s="1"/>
  <c r="BG1448" i="2"/>
  <c r="BK1448" i="2" s="1"/>
  <c r="BG1145" i="2"/>
  <c r="BK1145" i="2" s="1"/>
  <c r="BG1273" i="2"/>
  <c r="BK1273" i="2" s="1"/>
  <c r="BG1099" i="2"/>
  <c r="BK1099" i="2" s="1"/>
  <c r="BG1191" i="2"/>
  <c r="BK1191" i="2" s="1"/>
  <c r="BG1352" i="2"/>
  <c r="BK1352" i="2" s="1"/>
  <c r="BG1456" i="2"/>
  <c r="BK1456" i="2" s="1"/>
  <c r="BG1393" i="2"/>
  <c r="BK1393" i="2" s="1"/>
  <c r="BG1171" i="2"/>
  <c r="BK1171" i="2" s="1"/>
  <c r="BG1331" i="2"/>
  <c r="BK1331" i="2" s="1"/>
  <c r="BG1216" i="2"/>
  <c r="BK1216" i="2" s="1"/>
  <c r="BG1401" i="2"/>
  <c r="BK1401" i="2" s="1"/>
  <c r="BG1115" i="2"/>
  <c r="BK1115" i="2" s="1"/>
  <c r="BG1147" i="2"/>
  <c r="BK1147" i="2" s="1"/>
  <c r="BG1275" i="2"/>
  <c r="BK1275" i="2" s="1"/>
  <c r="BG1311" i="2"/>
  <c r="BH1311" i="2" s="1"/>
  <c r="BG1188" i="2"/>
  <c r="BK1188" i="2" s="1"/>
  <c r="BG1324" i="2"/>
  <c r="BK1324" i="2" s="1"/>
  <c r="BG1452" i="2"/>
  <c r="BK1452" i="2" s="1"/>
  <c r="BG1224" i="2"/>
  <c r="BK1224" i="2" s="1"/>
  <c r="BG1411" i="2"/>
  <c r="BK1411" i="2" s="1"/>
  <c r="BG1163" i="2"/>
  <c r="BG1419" i="2"/>
  <c r="BK1419" i="2" s="1"/>
  <c r="BG1155" i="2"/>
  <c r="BK1155" i="2" s="1"/>
  <c r="BG1283" i="2"/>
  <c r="BK1283" i="2" s="1"/>
  <c r="BG1213" i="2"/>
  <c r="BK1213" i="2" s="1"/>
  <c r="BG1446" i="2"/>
  <c r="BH1446" i="2" s="1"/>
  <c r="BG1478" i="2"/>
  <c r="BK1478" i="2" s="1"/>
  <c r="BG1353" i="2"/>
  <c r="BK1353" i="2" s="1"/>
  <c r="BG1203" i="2"/>
  <c r="BK1203" i="2" s="1"/>
  <c r="BG1272" i="2"/>
  <c r="BK1272" i="2" s="1"/>
  <c r="BG1308" i="2"/>
  <c r="BK1308" i="2" s="1"/>
  <c r="BG1197" i="2"/>
  <c r="AQ1281" i="2"/>
  <c r="AU1281" i="2" s="1"/>
  <c r="AQ1344" i="2"/>
  <c r="AU1344" i="2" s="1"/>
  <c r="BG1111" i="2"/>
  <c r="BK1111" i="2" s="1"/>
  <c r="BG1399" i="2"/>
  <c r="BK1399" i="2" s="1"/>
  <c r="BG1503" i="2"/>
  <c r="BK1503" i="2" s="1"/>
  <c r="AQ1380" i="2"/>
  <c r="AU1380" i="2" s="1"/>
  <c r="AQ1400" i="2"/>
  <c r="AU1400" i="2" s="1"/>
  <c r="AQ1153" i="2"/>
  <c r="AU1153" i="2" s="1"/>
  <c r="BG1135" i="2"/>
  <c r="BK1135" i="2" s="1"/>
  <c r="BG1415" i="2"/>
  <c r="BK1415" i="2" s="1"/>
  <c r="BG1184" i="2"/>
  <c r="BK1184" i="2" s="1"/>
  <c r="BG1341" i="2"/>
  <c r="BK1341" i="2" s="1"/>
  <c r="AQ1340" i="2"/>
  <c r="AU1340" i="2" s="1"/>
  <c r="AQ1404" i="2"/>
  <c r="AU1404" i="2" s="1"/>
  <c r="AQ1304" i="2"/>
  <c r="AU1304" i="2" s="1"/>
  <c r="BG1423" i="2"/>
  <c r="BK1423" i="2" s="1"/>
  <c r="BG1455" i="2"/>
  <c r="BK1455" i="2" s="1"/>
  <c r="BG1487" i="2"/>
  <c r="BK1487" i="2" s="1"/>
  <c r="AQ1476" i="2"/>
  <c r="AU1476" i="2" s="1"/>
  <c r="AQ1159" i="2"/>
  <c r="AU1159" i="2" s="1"/>
  <c r="AQ1223" i="2"/>
  <c r="AU1223" i="2" s="1"/>
  <c r="AQ1296" i="2"/>
  <c r="AU1296" i="2" s="1"/>
  <c r="AQ1217" i="2"/>
  <c r="AU1217" i="2" s="1"/>
  <c r="AQ1321" i="2"/>
  <c r="AU1321" i="2" s="1"/>
  <c r="AQ1224" i="2"/>
  <c r="AQ1320" i="2"/>
  <c r="AU1320" i="2" s="1"/>
  <c r="AQ1392" i="2"/>
  <c r="AU1392" i="2" s="1"/>
  <c r="AQ1440" i="2"/>
  <c r="AU1440" i="2" s="1"/>
  <c r="AQ1265" i="2"/>
  <c r="AU1265" i="2" s="1"/>
  <c r="AQ1337" i="2"/>
  <c r="AU1337" i="2" s="1"/>
  <c r="AQ1155" i="2"/>
  <c r="AU1155" i="2" s="1"/>
  <c r="AQ1219" i="2"/>
  <c r="AU1219" i="2" s="1"/>
  <c r="AQ1347" i="2"/>
  <c r="AU1347" i="2" s="1"/>
  <c r="AQ1379" i="2"/>
  <c r="AU1379" i="2" s="1"/>
  <c r="AQ1411" i="2"/>
  <c r="AU1411" i="2" s="1"/>
  <c r="AQ1429" i="2"/>
  <c r="AU1429" i="2" s="1"/>
  <c r="AQ1446" i="2"/>
  <c r="AU1446" i="2" s="1"/>
  <c r="AQ1495" i="2"/>
  <c r="AU1495" i="2" s="1"/>
  <c r="AQ1248" i="2"/>
  <c r="AU1248" i="2" s="1"/>
  <c r="AQ1113" i="2"/>
  <c r="AQ1448" i="2"/>
  <c r="AU1448" i="2" s="1"/>
  <c r="AQ1480" i="2"/>
  <c r="AU1480" i="2" s="1"/>
  <c r="AQ1484" i="2"/>
  <c r="AU1484" i="2" s="1"/>
  <c r="AQ1241" i="2"/>
  <c r="AU1241" i="2" s="1"/>
  <c r="AQ1209" i="2"/>
  <c r="AU1209" i="2" s="1"/>
  <c r="AQ1195" i="2"/>
  <c r="AU1195" i="2" s="1"/>
  <c r="AQ1323" i="2"/>
  <c r="AU1323" i="2" s="1"/>
  <c r="AQ1500" i="2"/>
  <c r="AQ1431" i="2"/>
  <c r="AU1431" i="2" s="1"/>
  <c r="AQ1465" i="2"/>
  <c r="AU1465" i="2" s="1"/>
  <c r="AQ1497" i="2"/>
  <c r="AU1497" i="2" s="1"/>
  <c r="AQ1099" i="2"/>
  <c r="AU1099" i="2" s="1"/>
  <c r="AQ1131" i="2"/>
  <c r="AU1131" i="2" s="1"/>
  <c r="AQ1163" i="2"/>
  <c r="AU1163" i="2" s="1"/>
  <c r="AQ1387" i="2"/>
  <c r="AU1387" i="2" s="1"/>
  <c r="AQ1419" i="2"/>
  <c r="AU1419" i="2" s="1"/>
  <c r="AQ1451" i="2"/>
  <c r="AU1451" i="2" s="1"/>
  <c r="AQ1483" i="2"/>
  <c r="AQ1416" i="2"/>
  <c r="AU1416" i="2" s="1"/>
  <c r="AQ1486" i="2"/>
  <c r="AU1486" i="2" s="1"/>
  <c r="AQ1111" i="2"/>
  <c r="AU1111" i="2" s="1"/>
  <c r="AQ1272" i="2"/>
  <c r="AR1272" i="2" s="1"/>
  <c r="AQ1121" i="2"/>
  <c r="AU1121" i="2" s="1"/>
  <c r="AQ1185" i="2"/>
  <c r="AR1185" i="2" s="1"/>
  <c r="AQ1445" i="2"/>
  <c r="AQ1421" i="2"/>
  <c r="AU1421" i="2" s="1"/>
  <c r="AQ168" i="2"/>
  <c r="AU168" i="2" s="1"/>
  <c r="AQ896" i="2"/>
  <c r="AQ473" i="2"/>
  <c r="AU473" i="2" s="1"/>
  <c r="AQ619" i="2"/>
  <c r="AU619" i="2" s="1"/>
  <c r="AQ60" i="2"/>
  <c r="AU60" i="2" s="1"/>
  <c r="AQ640" i="2"/>
  <c r="AU640" i="2" s="1"/>
  <c r="AQ1081" i="2"/>
  <c r="AU1081" i="2" s="1"/>
  <c r="AQ754" i="2"/>
  <c r="AU754" i="2" s="1"/>
  <c r="AQ331" i="2"/>
  <c r="AU331" i="2" s="1"/>
  <c r="AQ1003" i="2"/>
  <c r="AU1003" i="2" s="1"/>
  <c r="AQ28" i="2"/>
  <c r="AQ440" i="2"/>
  <c r="AU440" i="2" s="1"/>
  <c r="AQ769" i="2"/>
  <c r="AU769" i="2" s="1"/>
  <c r="AQ458" i="2"/>
  <c r="AU458" i="2" s="1"/>
  <c r="AQ779" i="2"/>
  <c r="AQ185" i="2"/>
  <c r="AQ280" i="2"/>
  <c r="AU280" i="2" s="1"/>
  <c r="AQ376" i="2"/>
  <c r="AU376" i="2" s="1"/>
  <c r="AQ480" i="2"/>
  <c r="AU480" i="2" s="1"/>
  <c r="AQ544" i="2"/>
  <c r="AU544" i="2" s="1"/>
  <c r="AQ608" i="2"/>
  <c r="AU608" i="2" s="1"/>
  <c r="AQ672" i="2"/>
  <c r="AU672" i="2" s="1"/>
  <c r="AQ736" i="2"/>
  <c r="AU736" i="2" s="1"/>
  <c r="AQ928" i="2"/>
  <c r="AU928" i="2" s="1"/>
  <c r="AQ1128" i="2"/>
  <c r="AU1128" i="2" s="1"/>
  <c r="AQ169" i="2"/>
  <c r="AU169" i="2" s="1"/>
  <c r="AQ345" i="2"/>
  <c r="AU345" i="2" s="1"/>
  <c r="AQ377" i="2"/>
  <c r="AU377" i="2" s="1"/>
  <c r="AQ441" i="2"/>
  <c r="AU441" i="2" s="1"/>
  <c r="AQ505" i="2"/>
  <c r="AU505" i="2" s="1"/>
  <c r="AQ569" i="2"/>
  <c r="AU569" i="2" s="1"/>
  <c r="AQ641" i="2"/>
  <c r="AU641" i="2" s="1"/>
  <c r="AQ737" i="2"/>
  <c r="AU737" i="2" s="1"/>
  <c r="AQ873" i="2"/>
  <c r="AU873" i="2" s="1"/>
  <c r="AQ937" i="2"/>
  <c r="AU937" i="2" s="1"/>
  <c r="AQ618" i="2"/>
  <c r="AU618" i="2" s="1"/>
  <c r="AQ690" i="2"/>
  <c r="AU690" i="2" s="1"/>
  <c r="AQ59" i="2"/>
  <c r="AU59" i="2" s="1"/>
  <c r="AQ187" i="2"/>
  <c r="AU187" i="2" s="1"/>
  <c r="AQ459" i="2"/>
  <c r="AU459" i="2" s="1"/>
  <c r="AQ523" i="2"/>
  <c r="AU523" i="2" s="1"/>
  <c r="AQ587" i="2"/>
  <c r="AU587" i="2" s="1"/>
  <c r="AQ683" i="2"/>
  <c r="AU683" i="2" s="1"/>
  <c r="AQ747" i="2"/>
  <c r="AU747" i="2" s="1"/>
  <c r="AQ843" i="2"/>
  <c r="AU843" i="2" s="1"/>
  <c r="AQ907" i="2"/>
  <c r="AU907" i="2" s="1"/>
  <c r="AQ971" i="2"/>
  <c r="AU971" i="2" s="1"/>
  <c r="AQ1067" i="2"/>
  <c r="AU1067" i="2" s="1"/>
  <c r="AQ216" i="2"/>
  <c r="AR216" i="2" s="1"/>
  <c r="AQ408" i="2"/>
  <c r="AU408" i="2" s="1"/>
  <c r="AQ512" i="2"/>
  <c r="AU512" i="2" s="1"/>
  <c r="AQ576" i="2"/>
  <c r="AU576" i="2" s="1"/>
  <c r="AQ800" i="2"/>
  <c r="AU800" i="2" s="1"/>
  <c r="AQ864" i="2"/>
  <c r="AU864" i="2" s="1"/>
  <c r="AQ960" i="2"/>
  <c r="AU960" i="2" s="1"/>
  <c r="AQ1064" i="2"/>
  <c r="AU1064" i="2" s="1"/>
  <c r="AQ297" i="2"/>
  <c r="AU297" i="2" s="1"/>
  <c r="AQ409" i="2"/>
  <c r="AU409" i="2" s="1"/>
  <c r="AQ609" i="2"/>
  <c r="AU609" i="2" s="1"/>
  <c r="AQ673" i="2"/>
  <c r="AU673" i="2" s="1"/>
  <c r="AQ705" i="2"/>
  <c r="AQ809" i="2"/>
  <c r="AU809" i="2" s="1"/>
  <c r="AQ258" i="2"/>
  <c r="AU258" i="2" s="1"/>
  <c r="AQ346" i="2"/>
  <c r="AU346" i="2" s="1"/>
  <c r="AQ394" i="2"/>
  <c r="AU394" i="2" s="1"/>
  <c r="AQ554" i="2"/>
  <c r="AU554" i="2" s="1"/>
  <c r="AQ586" i="2"/>
  <c r="AQ650" i="2"/>
  <c r="AU650" i="2" s="1"/>
  <c r="AQ722" i="2"/>
  <c r="AU722" i="2" s="1"/>
  <c r="AQ954" i="2"/>
  <c r="AU954" i="2" s="1"/>
  <c r="AQ1042" i="2"/>
  <c r="AU1042" i="2" s="1"/>
  <c r="AQ27" i="2"/>
  <c r="AU27" i="2" s="1"/>
  <c r="AQ91" i="2"/>
  <c r="AU91" i="2" s="1"/>
  <c r="AQ123" i="2"/>
  <c r="AU123" i="2" s="1"/>
  <c r="AQ267" i="2"/>
  <c r="AU267" i="2" s="1"/>
  <c r="AQ299" i="2"/>
  <c r="AU299" i="2" s="1"/>
  <c r="AQ363" i="2"/>
  <c r="AU363" i="2" s="1"/>
  <c r="AQ427" i="2"/>
  <c r="AU427" i="2" s="1"/>
  <c r="AQ491" i="2"/>
  <c r="AU491" i="2" s="1"/>
  <c r="AQ555" i="2"/>
  <c r="AQ651" i="2"/>
  <c r="AU651" i="2" s="1"/>
  <c r="AQ715" i="2"/>
  <c r="AU715" i="2" s="1"/>
  <c r="AQ811" i="2"/>
  <c r="AQ875" i="2"/>
  <c r="AU875" i="2" s="1"/>
  <c r="AQ939" i="2"/>
  <c r="AU939" i="2" s="1"/>
  <c r="AQ1035" i="2"/>
  <c r="AQ139" i="2"/>
  <c r="AQ92" i="2"/>
  <c r="AU92" i="2" s="1"/>
  <c r="AQ160" i="2"/>
  <c r="AU160" i="2" s="1"/>
  <c r="AQ192" i="2"/>
  <c r="AU192" i="2" s="1"/>
  <c r="AQ256" i="2"/>
  <c r="AU256" i="2" s="1"/>
  <c r="AQ304" i="2"/>
  <c r="AU304" i="2" s="1"/>
  <c r="AQ336" i="2"/>
  <c r="AU336" i="2" s="1"/>
  <c r="AQ368" i="2"/>
  <c r="AU368" i="2" s="1"/>
  <c r="AQ400" i="2"/>
  <c r="AU400" i="2" s="1"/>
  <c r="AQ432" i="2"/>
  <c r="AQ464" i="2"/>
  <c r="AU464" i="2" s="1"/>
  <c r="AQ504" i="2"/>
  <c r="AU504" i="2" s="1"/>
  <c r="AQ536" i="2"/>
  <c r="AU536" i="2" s="1"/>
  <c r="AQ568" i="2"/>
  <c r="AU568" i="2" s="1"/>
  <c r="AQ632" i="2"/>
  <c r="AU632" i="2" s="1"/>
  <c r="AQ664" i="2"/>
  <c r="AU664" i="2" s="1"/>
  <c r="AQ760" i="2"/>
  <c r="AU760" i="2" s="1"/>
  <c r="AQ792" i="2"/>
  <c r="AU792" i="2" s="1"/>
  <c r="AQ824" i="2"/>
  <c r="AU824" i="2" s="1"/>
  <c r="AQ856" i="2"/>
  <c r="AU856" i="2" s="1"/>
  <c r="AQ920" i="2"/>
  <c r="AU920" i="2" s="1"/>
  <c r="AQ952" i="2"/>
  <c r="AU952" i="2" s="1"/>
  <c r="AQ984" i="2"/>
  <c r="AU984" i="2" s="1"/>
  <c r="AQ161" i="2"/>
  <c r="AQ201" i="2"/>
  <c r="AU201" i="2" s="1"/>
  <c r="AQ241" i="2"/>
  <c r="AU241" i="2" s="1"/>
  <c r="AQ337" i="2"/>
  <c r="AU337" i="2" s="1"/>
  <c r="AQ401" i="2"/>
  <c r="AU401" i="2" s="1"/>
  <c r="AQ465" i="2"/>
  <c r="AU465" i="2" s="1"/>
  <c r="AQ529" i="2"/>
  <c r="AQ601" i="2"/>
  <c r="AU601" i="2" s="1"/>
  <c r="AQ633" i="2"/>
  <c r="AU633" i="2" s="1"/>
  <c r="AQ665" i="2"/>
  <c r="AU665" i="2" s="1"/>
  <c r="AQ697" i="2"/>
  <c r="AU697" i="2" s="1"/>
  <c r="AQ729" i="2"/>
  <c r="AU729" i="2" s="1"/>
  <c r="AQ801" i="2"/>
  <c r="AU801" i="2" s="1"/>
  <c r="AQ865" i="2"/>
  <c r="AU865" i="2" s="1"/>
  <c r="AQ897" i="2"/>
  <c r="AU897" i="2" s="1"/>
  <c r="AQ929" i="2"/>
  <c r="AU929" i="2" s="1"/>
  <c r="AQ961" i="2"/>
  <c r="AU961" i="2" s="1"/>
  <c r="AQ1073" i="2"/>
  <c r="AU1073" i="2" s="1"/>
  <c r="AQ306" i="2"/>
  <c r="AU306" i="2" s="1"/>
  <c r="AQ338" i="2"/>
  <c r="AU338" i="2" s="1"/>
  <c r="AQ386" i="2"/>
  <c r="AU386" i="2" s="1"/>
  <c r="AQ418" i="2"/>
  <c r="AU418" i="2" s="1"/>
  <c r="AQ450" i="2"/>
  <c r="AU450" i="2" s="1"/>
  <c r="AQ578" i="2"/>
  <c r="AU578" i="2" s="1"/>
  <c r="AQ642" i="2"/>
  <c r="AU642" i="2" s="1"/>
  <c r="AQ682" i="2"/>
  <c r="AU682" i="2" s="1"/>
  <c r="AQ714" i="2"/>
  <c r="AU714" i="2" s="1"/>
  <c r="AQ778" i="2"/>
  <c r="AU778" i="2" s="1"/>
  <c r="AQ818" i="2"/>
  <c r="AQ850" i="2"/>
  <c r="AU850" i="2" s="1"/>
  <c r="AQ882" i="2"/>
  <c r="AU882" i="2" s="1"/>
  <c r="AQ914" i="2"/>
  <c r="AU914" i="2" s="1"/>
  <c r="AQ946" i="2"/>
  <c r="AU946" i="2" s="1"/>
  <c r="AQ1026" i="2"/>
  <c r="AU1026" i="2" s="1"/>
  <c r="AQ1090" i="2"/>
  <c r="AU1090" i="2" s="1"/>
  <c r="AQ19" i="2"/>
  <c r="AU19" i="2" s="1"/>
  <c r="AQ51" i="2"/>
  <c r="AU51" i="2" s="1"/>
  <c r="AQ83" i="2"/>
  <c r="AU83" i="2" s="1"/>
  <c r="AQ115" i="2"/>
  <c r="AU115" i="2" s="1"/>
  <c r="AQ171" i="2"/>
  <c r="AU171" i="2" s="1"/>
  <c r="AQ259" i="2"/>
  <c r="AU259" i="2" s="1"/>
  <c r="AQ323" i="2"/>
  <c r="AU323" i="2" s="1"/>
  <c r="AQ355" i="2"/>
  <c r="AU355" i="2" s="1"/>
  <c r="AQ387" i="2"/>
  <c r="AU387" i="2" s="1"/>
  <c r="AQ419" i="2"/>
  <c r="AR419" i="2" s="1"/>
  <c r="AQ451" i="2"/>
  <c r="AU451" i="2" s="1"/>
  <c r="AQ483" i="2"/>
  <c r="AU483" i="2" s="1"/>
  <c r="AQ515" i="2"/>
  <c r="AU515" i="2" s="1"/>
  <c r="AQ547" i="2"/>
  <c r="AU547" i="2" s="1"/>
  <c r="AQ579" i="2"/>
  <c r="AU579" i="2" s="1"/>
  <c r="AQ643" i="2"/>
  <c r="AU643" i="2" s="1"/>
  <c r="AQ675" i="2"/>
  <c r="AU675" i="2" s="1"/>
  <c r="AQ707" i="2"/>
  <c r="AQ739" i="2"/>
  <c r="AU739" i="2" s="1"/>
  <c r="AQ771" i="2"/>
  <c r="AU771" i="2" s="1"/>
  <c r="AQ803" i="2"/>
  <c r="AU803" i="2" s="1"/>
  <c r="AQ835" i="2"/>
  <c r="AU835" i="2" s="1"/>
  <c r="AQ867" i="2"/>
  <c r="AU867" i="2" s="1"/>
  <c r="AQ899" i="2"/>
  <c r="AU899" i="2" s="1"/>
  <c r="AQ963" i="2"/>
  <c r="AU963" i="2" s="1"/>
  <c r="AQ995" i="2"/>
  <c r="AU995" i="2" s="1"/>
  <c r="AQ1027" i="2"/>
  <c r="AU1027" i="2" s="1"/>
  <c r="AQ1059" i="2"/>
  <c r="AU1059" i="2" s="1"/>
  <c r="AQ1091" i="2"/>
  <c r="AU1091" i="2" s="1"/>
  <c r="AQ153" i="2"/>
  <c r="AU153" i="2" s="1"/>
  <c r="AQ179" i="2"/>
  <c r="AU179" i="2" s="1"/>
  <c r="AQ20" i="2"/>
  <c r="AU20" i="2" s="1"/>
  <c r="AQ52" i="2"/>
  <c r="AU52" i="2" s="1"/>
  <c r="AQ84" i="2"/>
  <c r="AU84" i="2" s="1"/>
  <c r="AQ124" i="2"/>
  <c r="AU124" i="2" s="1"/>
  <c r="AQ1423" i="2"/>
  <c r="AU1423" i="2" s="1"/>
  <c r="AQ1455" i="2"/>
  <c r="AU1455" i="2" s="1"/>
  <c r="AQ1487" i="2"/>
  <c r="AU1487" i="2" s="1"/>
  <c r="AQ1377" i="2"/>
  <c r="AU1377" i="2" s="1"/>
  <c r="AQ1425" i="2"/>
  <c r="AU1425" i="2" s="1"/>
  <c r="AQ696" i="2"/>
  <c r="AU696" i="2" s="1"/>
  <c r="AQ1458" i="2"/>
  <c r="AU1458" i="2" s="1"/>
  <c r="AQ271" i="2"/>
  <c r="AU271" i="2" s="1"/>
  <c r="AQ367" i="2"/>
  <c r="AU367" i="2" s="1"/>
  <c r="AQ399" i="2"/>
  <c r="AQ431" i="2"/>
  <c r="AU431" i="2" s="1"/>
  <c r="AQ463" i="2"/>
  <c r="AU463" i="2" s="1"/>
  <c r="AQ527" i="2"/>
  <c r="AU527" i="2" s="1"/>
  <c r="AQ623" i="2"/>
  <c r="AU623" i="2" s="1"/>
  <c r="AQ687" i="2"/>
  <c r="AU687" i="2" s="1"/>
  <c r="AQ751" i="2"/>
  <c r="AU751" i="2" s="1"/>
  <c r="AQ783" i="2"/>
  <c r="AQ815" i="2"/>
  <c r="AU815" i="2" s="1"/>
  <c r="AQ847" i="2"/>
  <c r="AU847" i="2" s="1"/>
  <c r="AQ879" i="2"/>
  <c r="AU879" i="2" s="1"/>
  <c r="AQ911" i="2"/>
  <c r="AU911" i="2" s="1"/>
  <c r="AQ943" i="2"/>
  <c r="AU943" i="2" s="1"/>
  <c r="AQ975" i="2"/>
  <c r="AU975" i="2" s="1"/>
  <c r="AQ1007" i="2"/>
  <c r="AU1007" i="2" s="1"/>
  <c r="AQ1055" i="2"/>
  <c r="AU1055" i="2" s="1"/>
  <c r="AQ1183" i="2"/>
  <c r="AU1183" i="2" s="1"/>
  <c r="AQ1407" i="2"/>
  <c r="AU1407" i="2" s="1"/>
  <c r="AQ132" i="2"/>
  <c r="AU132" i="2" s="1"/>
  <c r="AQ180" i="2"/>
  <c r="AU180" i="2" s="1"/>
  <c r="AQ212" i="2"/>
  <c r="AU212" i="2" s="1"/>
  <c r="AQ244" i="2"/>
  <c r="AU244" i="2" s="1"/>
  <c r="AQ276" i="2"/>
  <c r="AQ308" i="2"/>
  <c r="AU308" i="2" s="1"/>
  <c r="AQ340" i="2"/>
  <c r="AU340" i="2" s="1"/>
  <c r="AQ372" i="2"/>
  <c r="AU372" i="2" s="1"/>
  <c r="AQ404" i="2"/>
  <c r="AU404" i="2" s="1"/>
  <c r="AQ436" i="2"/>
  <c r="AU436" i="2" s="1"/>
  <c r="AQ468" i="2"/>
  <c r="AU468" i="2" s="1"/>
  <c r="AQ500" i="2"/>
  <c r="AU500" i="2" s="1"/>
  <c r="AQ540" i="2"/>
  <c r="AU540" i="2" s="1"/>
  <c r="AQ580" i="2"/>
  <c r="AU580" i="2" s="1"/>
  <c r="AQ620" i="2"/>
  <c r="AU620" i="2" s="1"/>
  <c r="AQ652" i="2"/>
  <c r="AU652" i="2" s="1"/>
  <c r="AQ684" i="2"/>
  <c r="AU684" i="2" s="1"/>
  <c r="AQ716" i="2"/>
  <c r="AU716" i="2" s="1"/>
  <c r="AQ748" i="2"/>
  <c r="AU748" i="2" s="1"/>
  <c r="AQ780" i="2"/>
  <c r="AU780" i="2" s="1"/>
  <c r="AQ812" i="2"/>
  <c r="AU812" i="2" s="1"/>
  <c r="AQ844" i="2"/>
  <c r="AU844" i="2" s="1"/>
  <c r="AQ876" i="2"/>
  <c r="AU876" i="2" s="1"/>
  <c r="AQ908" i="2"/>
  <c r="AU908" i="2" s="1"/>
  <c r="AQ940" i="2"/>
  <c r="AU940" i="2" s="1"/>
  <c r="AQ980" i="2"/>
  <c r="AU980" i="2" s="1"/>
  <c r="AQ1036" i="2"/>
  <c r="AU1036" i="2" s="1"/>
  <c r="AQ1068" i="2"/>
  <c r="AU1068" i="2" s="1"/>
  <c r="AQ1132" i="2"/>
  <c r="AU1132" i="2" s="1"/>
  <c r="AQ1164" i="2"/>
  <c r="AU1164" i="2" s="1"/>
  <c r="AQ1196" i="2"/>
  <c r="AU1196" i="2" s="1"/>
  <c r="AQ1228" i="2"/>
  <c r="AU1228" i="2" s="1"/>
  <c r="AQ1260" i="2"/>
  <c r="AU1260" i="2" s="1"/>
  <c r="AQ1292" i="2"/>
  <c r="AU1292" i="2" s="1"/>
  <c r="AQ1460" i="2"/>
  <c r="AU1460" i="2" s="1"/>
  <c r="AQ53" i="2"/>
  <c r="AU53" i="2" s="1"/>
  <c r="AQ85" i="2"/>
  <c r="AU85" i="2" s="1"/>
  <c r="AQ117" i="2"/>
  <c r="AU117" i="2" s="1"/>
  <c r="AQ157" i="2"/>
  <c r="AU157" i="2" s="1"/>
  <c r="AQ197" i="2"/>
  <c r="AU197" i="2" s="1"/>
  <c r="AQ237" i="2"/>
  <c r="AU237" i="2" s="1"/>
  <c r="AQ301" i="2"/>
  <c r="AU301" i="2" s="1"/>
  <c r="AQ341" i="2"/>
  <c r="AU341" i="2" s="1"/>
  <c r="AQ381" i="2"/>
  <c r="AU381" i="2" s="1"/>
  <c r="AQ413" i="2"/>
  <c r="AU413" i="2" s="1"/>
  <c r="AQ445" i="2"/>
  <c r="AQ477" i="2"/>
  <c r="AU477" i="2" s="1"/>
  <c r="AQ509" i="2"/>
  <c r="AU509" i="2" s="1"/>
  <c r="AQ541" i="2"/>
  <c r="AU541" i="2" s="1"/>
  <c r="AQ573" i="2"/>
  <c r="AQ605" i="2"/>
  <c r="AU605" i="2" s="1"/>
  <c r="AQ637" i="2"/>
  <c r="AU637" i="2" s="1"/>
  <c r="AQ669" i="2"/>
  <c r="AU669" i="2" s="1"/>
  <c r="AQ701" i="2"/>
  <c r="AU701" i="2" s="1"/>
  <c r="AQ733" i="2"/>
  <c r="AU733" i="2" s="1"/>
  <c r="AQ765" i="2"/>
  <c r="AU765" i="2" s="1"/>
  <c r="AQ797" i="2"/>
  <c r="AU797" i="2" s="1"/>
  <c r="AQ829" i="2"/>
  <c r="AQ861" i="2"/>
  <c r="AU861" i="2" s="1"/>
  <c r="AQ925" i="2"/>
  <c r="AU925" i="2" s="1"/>
  <c r="AQ957" i="2"/>
  <c r="AU957" i="2" s="1"/>
  <c r="AQ989" i="2"/>
  <c r="AU989" i="2" s="1"/>
  <c r="AQ1021" i="2"/>
  <c r="AU1021" i="2" s="1"/>
  <c r="AQ1053" i="2"/>
  <c r="AU1053" i="2" s="1"/>
  <c r="AQ1085" i="2"/>
  <c r="AU1085" i="2" s="1"/>
  <c r="AQ1149" i="2"/>
  <c r="AU1149" i="2" s="1"/>
  <c r="AQ1285" i="2"/>
  <c r="AU1285" i="2" s="1"/>
  <c r="AQ1397" i="2"/>
  <c r="AU1397" i="2" s="1"/>
  <c r="AQ62" i="2"/>
  <c r="AU62" i="2" s="1"/>
  <c r="AQ94" i="2"/>
  <c r="AU94" i="2" s="1"/>
  <c r="AQ126" i="2"/>
  <c r="AU126" i="2" s="1"/>
  <c r="AQ158" i="2"/>
  <c r="AU158" i="2" s="1"/>
  <c r="AQ190" i="2"/>
  <c r="AU190" i="2" s="1"/>
  <c r="AQ222" i="2"/>
  <c r="AQ254" i="2"/>
  <c r="AU254" i="2" s="1"/>
  <c r="AQ302" i="2"/>
  <c r="AU302" i="2" s="1"/>
  <c r="AQ342" i="2"/>
  <c r="AR342" i="2" s="1"/>
  <c r="AQ374" i="2"/>
  <c r="AU374" i="2" s="1"/>
  <c r="AQ406" i="2"/>
  <c r="AU406" i="2" s="1"/>
  <c r="AQ438" i="2"/>
  <c r="AU438" i="2" s="1"/>
  <c r="AQ470" i="2"/>
  <c r="AU470" i="2" s="1"/>
  <c r="AQ502" i="2"/>
  <c r="AU502" i="2" s="1"/>
  <c r="AQ534" i="2"/>
  <c r="AU534" i="2" s="1"/>
  <c r="AQ598" i="2"/>
  <c r="AU598" i="2" s="1"/>
  <c r="AQ630" i="2"/>
  <c r="AU630" i="2" s="1"/>
  <c r="AQ662" i="2"/>
  <c r="AU662" i="2" s="1"/>
  <c r="AQ694" i="2"/>
  <c r="AU694" i="2" s="1"/>
  <c r="AQ726" i="2"/>
  <c r="AU726" i="2" s="1"/>
  <c r="AQ766" i="2"/>
  <c r="AU766" i="2" s="1"/>
  <c r="AQ798" i="2"/>
  <c r="AU798" i="2" s="1"/>
  <c r="AQ862" i="2"/>
  <c r="AU862" i="2" s="1"/>
  <c r="AQ894" i="2"/>
  <c r="AU894" i="2" s="1"/>
  <c r="AQ926" i="2"/>
  <c r="AU926" i="2" s="1"/>
  <c r="AQ958" i="2"/>
  <c r="AU958" i="2" s="1"/>
  <c r="AQ990" i="2"/>
  <c r="AU990" i="2" s="1"/>
  <c r="AQ1038" i="2"/>
  <c r="AU1038" i="2" s="1"/>
  <c r="AQ1070" i="2"/>
  <c r="AQ213" i="2"/>
  <c r="AU213" i="2" s="1"/>
  <c r="AQ285" i="2"/>
  <c r="AU285" i="2" s="1"/>
  <c r="AQ32" i="2"/>
  <c r="AU32" i="2" s="1"/>
  <c r="AQ64" i="2"/>
  <c r="AQ96" i="2"/>
  <c r="AU96" i="2" s="1"/>
  <c r="AQ1469" i="2"/>
  <c r="AU1469" i="2" s="1"/>
  <c r="AQ1501" i="2"/>
  <c r="AU1501" i="2" s="1"/>
  <c r="AQ1498" i="2"/>
  <c r="AU1498" i="2" s="1"/>
  <c r="AQ311" i="2"/>
  <c r="AU311" i="2" s="1"/>
  <c r="AQ343" i="2"/>
  <c r="AQ375" i="2"/>
  <c r="AU375" i="2" s="1"/>
  <c r="AQ407" i="2"/>
  <c r="AU407" i="2" s="1"/>
  <c r="AQ439" i="2"/>
  <c r="AU439" i="2" s="1"/>
  <c r="AQ471" i="2"/>
  <c r="AU471" i="2" s="1"/>
  <c r="AQ503" i="2"/>
  <c r="AU503" i="2" s="1"/>
  <c r="AQ535" i="2"/>
  <c r="AU535" i="2" s="1"/>
  <c r="AQ567" i="2"/>
  <c r="AU567" i="2" s="1"/>
  <c r="AQ631" i="2"/>
  <c r="AU631" i="2" s="1"/>
  <c r="AQ663" i="2"/>
  <c r="AU663" i="2" s="1"/>
  <c r="AQ695" i="2"/>
  <c r="AU695" i="2" s="1"/>
  <c r="AQ791" i="2"/>
  <c r="AQ823" i="2"/>
  <c r="AU823" i="2" s="1"/>
  <c r="AQ855" i="2"/>
  <c r="AU855" i="2" s="1"/>
  <c r="AQ887" i="2"/>
  <c r="AU887" i="2" s="1"/>
  <c r="AQ919" i="2"/>
  <c r="AU919" i="2" s="1"/>
  <c r="AQ951" i="2"/>
  <c r="AU951" i="2" s="1"/>
  <c r="AQ983" i="2"/>
  <c r="AU983" i="2" s="1"/>
  <c r="AQ1015" i="2"/>
  <c r="AQ1127" i="2"/>
  <c r="AU1127" i="2" s="1"/>
  <c r="AQ1255" i="2"/>
  <c r="AU1255" i="2" s="1"/>
  <c r="AQ140" i="2"/>
  <c r="AU140" i="2" s="1"/>
  <c r="AQ188" i="2"/>
  <c r="AU188" i="2" s="1"/>
  <c r="AQ220" i="2"/>
  <c r="AU220" i="2" s="1"/>
  <c r="AQ252" i="2"/>
  <c r="AU252" i="2" s="1"/>
  <c r="AQ284" i="2"/>
  <c r="AU284" i="2" s="1"/>
  <c r="AQ316" i="2"/>
  <c r="AU316" i="2" s="1"/>
  <c r="AQ348" i="2"/>
  <c r="AU348" i="2" s="1"/>
  <c r="AQ380" i="2"/>
  <c r="AU380" i="2" s="1"/>
  <c r="AQ412" i="2"/>
  <c r="AU412" i="2" s="1"/>
  <c r="AQ444" i="2"/>
  <c r="AU444" i="2" s="1"/>
  <c r="AQ476" i="2"/>
  <c r="AU476" i="2" s="1"/>
  <c r="AQ508" i="2"/>
  <c r="AU508" i="2" s="1"/>
  <c r="AQ548" i="2"/>
  <c r="AU548" i="2" s="1"/>
  <c r="AQ588" i="2"/>
  <c r="AU588" i="2" s="1"/>
  <c r="AQ628" i="2"/>
  <c r="AQ660" i="2"/>
  <c r="AU660" i="2" s="1"/>
  <c r="AQ692" i="2"/>
  <c r="AU692" i="2" s="1"/>
  <c r="AQ724" i="2"/>
  <c r="AR724" i="2" s="1"/>
  <c r="AQ756" i="2"/>
  <c r="AU756" i="2" s="1"/>
  <c r="AQ788" i="2"/>
  <c r="AQ820" i="2"/>
  <c r="AU820" i="2" s="1"/>
  <c r="AQ852" i="2"/>
  <c r="AU852" i="2" s="1"/>
  <c r="AQ884" i="2"/>
  <c r="AU884" i="2" s="1"/>
  <c r="AQ916" i="2"/>
  <c r="AU916" i="2" s="1"/>
  <c r="AQ948" i="2"/>
  <c r="AU948" i="2" s="1"/>
  <c r="AQ996" i="2"/>
  <c r="AR996" i="2" s="1"/>
  <c r="AQ1044" i="2"/>
  <c r="AQ1076" i="2"/>
  <c r="AQ1204" i="2"/>
  <c r="AU1204" i="2" s="1"/>
  <c r="AQ1236" i="2"/>
  <c r="AU1236" i="2" s="1"/>
  <c r="AQ1300" i="2"/>
  <c r="AU1300" i="2" s="1"/>
  <c r="AQ1436" i="2"/>
  <c r="AU1436" i="2" s="1"/>
  <c r="AQ1468" i="2"/>
  <c r="AU1468" i="2" s="1"/>
  <c r="AQ61" i="2"/>
  <c r="AU61" i="2" s="1"/>
  <c r="AQ93" i="2"/>
  <c r="AU93" i="2" s="1"/>
  <c r="AQ125" i="2"/>
  <c r="AU125" i="2" s="1"/>
  <c r="AQ165" i="2"/>
  <c r="AU165" i="2" s="1"/>
  <c r="AQ205" i="2"/>
  <c r="AR205" i="2" s="1"/>
  <c r="AQ261" i="2"/>
  <c r="AU261" i="2" s="1"/>
  <c r="AQ309" i="2"/>
  <c r="AU309" i="2" s="1"/>
  <c r="AQ357" i="2"/>
  <c r="AQ389" i="2"/>
  <c r="AQ421" i="2"/>
  <c r="AU421" i="2" s="1"/>
  <c r="AQ453" i="2"/>
  <c r="AQ485" i="2"/>
  <c r="AU485" i="2" s="1"/>
  <c r="AQ517" i="2"/>
  <c r="AU517" i="2" s="1"/>
  <c r="AQ549" i="2"/>
  <c r="AU549" i="2" s="1"/>
  <c r="AQ581" i="2"/>
  <c r="AU581" i="2" s="1"/>
  <c r="AQ613" i="2"/>
  <c r="AU613" i="2" s="1"/>
  <c r="AQ645" i="2"/>
  <c r="AU645" i="2" s="1"/>
  <c r="AQ677" i="2"/>
  <c r="AU677" i="2" s="1"/>
  <c r="AQ709" i="2"/>
  <c r="AQ741" i="2"/>
  <c r="AU741" i="2" s="1"/>
  <c r="AQ773" i="2"/>
  <c r="AR773" i="2" s="1"/>
  <c r="AQ805" i="2"/>
  <c r="AU805" i="2" s="1"/>
  <c r="AQ837" i="2"/>
  <c r="AU837" i="2" s="1"/>
  <c r="AQ869" i="2"/>
  <c r="AU869" i="2" s="1"/>
  <c r="AQ901" i="2"/>
  <c r="AQ933" i="2"/>
  <c r="AU933" i="2" s="1"/>
  <c r="AQ965" i="2"/>
  <c r="AQ997" i="2"/>
  <c r="AU997" i="2" s="1"/>
  <c r="AQ1029" i="2"/>
  <c r="AR1029" i="2" s="1"/>
  <c r="AQ1061" i="2"/>
  <c r="AU1061" i="2" s="1"/>
  <c r="AQ1157" i="2"/>
  <c r="AU1157" i="2" s="1"/>
  <c r="AQ1221" i="2"/>
  <c r="AU1221" i="2" s="1"/>
  <c r="AQ1405" i="2"/>
  <c r="AU1405" i="2" s="1"/>
  <c r="AQ1325" i="2"/>
  <c r="AU1325" i="2" s="1"/>
  <c r="AQ70" i="2"/>
  <c r="AU70" i="2" s="1"/>
  <c r="AQ102" i="2"/>
  <c r="AQ134" i="2"/>
  <c r="AQ166" i="2"/>
  <c r="AU166" i="2" s="1"/>
  <c r="AQ230" i="2"/>
  <c r="AU230" i="2" s="1"/>
  <c r="AQ278" i="2"/>
  <c r="AU278" i="2" s="1"/>
  <c r="AQ318" i="2"/>
  <c r="AU318" i="2" s="1"/>
  <c r="AQ382" i="2"/>
  <c r="AU382" i="2" s="1"/>
  <c r="AQ414" i="2"/>
  <c r="AU414" i="2" s="1"/>
  <c r="AQ446" i="2"/>
  <c r="AU446" i="2" s="1"/>
  <c r="AQ478" i="2"/>
  <c r="AU478" i="2" s="1"/>
  <c r="AQ510" i="2"/>
  <c r="AU510" i="2" s="1"/>
  <c r="AQ542" i="2"/>
  <c r="AU542" i="2" s="1"/>
  <c r="AQ574" i="2"/>
  <c r="AU574" i="2" s="1"/>
  <c r="AQ638" i="2"/>
  <c r="AU638" i="2" s="1"/>
  <c r="AQ702" i="2"/>
  <c r="AU702" i="2" s="1"/>
  <c r="AQ734" i="2"/>
  <c r="AR734" i="2" s="1"/>
  <c r="AQ774" i="2"/>
  <c r="AQ806" i="2"/>
  <c r="AU806" i="2" s="1"/>
  <c r="AQ838" i="2"/>
  <c r="AU838" i="2" s="1"/>
  <c r="AQ870" i="2"/>
  <c r="AU870" i="2" s="1"/>
  <c r="AQ902" i="2"/>
  <c r="AU902" i="2" s="1"/>
  <c r="AQ934" i="2"/>
  <c r="AQ966" i="2"/>
  <c r="AU966" i="2" s="1"/>
  <c r="AQ998" i="2"/>
  <c r="AR998" i="2" s="1"/>
  <c r="AQ1046" i="2"/>
  <c r="AU1046" i="2" s="1"/>
  <c r="AQ1078" i="2"/>
  <c r="AQ245" i="2"/>
  <c r="AR245" i="2" s="1"/>
  <c r="AQ317" i="2"/>
  <c r="AU317" i="2" s="1"/>
  <c r="AQ40" i="2"/>
  <c r="AU40" i="2" s="1"/>
  <c r="AQ72" i="2"/>
  <c r="AU72" i="2" s="1"/>
  <c r="AQ104" i="2"/>
  <c r="AU104" i="2" s="1"/>
  <c r="AQ1348" i="2"/>
  <c r="AU1348" i="2" s="1"/>
  <c r="AQ1175" i="2"/>
  <c r="AU1175" i="2" s="1"/>
  <c r="AQ1439" i="2"/>
  <c r="AU1439" i="2" s="1"/>
  <c r="AQ1471" i="2"/>
  <c r="AU1471" i="2" s="1"/>
  <c r="AQ1503" i="2"/>
  <c r="AU1503" i="2" s="1"/>
  <c r="AQ1305" i="2"/>
  <c r="AU1305" i="2" s="1"/>
  <c r="AQ1441" i="2"/>
  <c r="AU1441" i="2" s="1"/>
  <c r="AQ1473" i="2"/>
  <c r="AR1473" i="2" s="1"/>
  <c r="AQ144" i="2"/>
  <c r="AR144" i="2" s="1"/>
  <c r="AQ176" i="2"/>
  <c r="AR176" i="2" s="1"/>
  <c r="AQ288" i="2"/>
  <c r="AR288" i="2" s="1"/>
  <c r="AQ320" i="2"/>
  <c r="AR320" i="2" s="1"/>
  <c r="AQ352" i="2"/>
  <c r="AU352" i="2" s="1"/>
  <c r="AQ448" i="2"/>
  <c r="AR448" i="2" s="1"/>
  <c r="AQ488" i="2"/>
  <c r="AR488" i="2" s="1"/>
  <c r="AQ520" i="2"/>
  <c r="AU520" i="2" s="1"/>
  <c r="AQ552" i="2"/>
  <c r="AU552" i="2" s="1"/>
  <c r="AQ584" i="2"/>
  <c r="AU584" i="2" s="1"/>
  <c r="AQ616" i="2"/>
  <c r="AQ648" i="2"/>
  <c r="AQ680" i="2"/>
  <c r="AU680" i="2" s="1"/>
  <c r="AQ712" i="2"/>
  <c r="AU712" i="2" s="1"/>
  <c r="AQ744" i="2"/>
  <c r="AU744" i="2" s="1"/>
  <c r="AQ776" i="2"/>
  <c r="AU776" i="2" s="1"/>
  <c r="AQ808" i="2"/>
  <c r="AU808" i="2" s="1"/>
  <c r="AQ840" i="2"/>
  <c r="AU840" i="2" s="1"/>
  <c r="AQ872" i="2"/>
  <c r="AU872" i="2" s="1"/>
  <c r="AQ904" i="2"/>
  <c r="AQ936" i="2"/>
  <c r="AU936" i="2" s="1"/>
  <c r="AQ968" i="2"/>
  <c r="AR968" i="2" s="1"/>
  <c r="AQ1008" i="2"/>
  <c r="AR1008" i="2" s="1"/>
  <c r="AQ1072" i="2"/>
  <c r="AR1072" i="2" s="1"/>
  <c r="AQ1136" i="2"/>
  <c r="AU1136" i="2" s="1"/>
  <c r="AQ1200" i="2"/>
  <c r="AU1200" i="2" s="1"/>
  <c r="AQ1352" i="2"/>
  <c r="AU1352" i="2" s="1"/>
  <c r="AQ1424" i="2"/>
  <c r="AU1424" i="2" s="1"/>
  <c r="AQ1456" i="2"/>
  <c r="AU1456" i="2" s="1"/>
  <c r="AQ177" i="2"/>
  <c r="AU177" i="2" s="1"/>
  <c r="AQ225" i="2"/>
  <c r="AR225" i="2" s="1"/>
  <c r="AQ321" i="2"/>
  <c r="AU321" i="2" s="1"/>
  <c r="AQ353" i="2"/>
  <c r="AU353" i="2" s="1"/>
  <c r="AQ385" i="2"/>
  <c r="AU385" i="2" s="1"/>
  <c r="AQ417" i="2"/>
  <c r="AU417" i="2" s="1"/>
  <c r="AQ449" i="2"/>
  <c r="AU449" i="2" s="1"/>
  <c r="AQ481" i="2"/>
  <c r="AU481" i="2" s="1"/>
  <c r="AQ513" i="2"/>
  <c r="AR513" i="2" s="1"/>
  <c r="AQ545" i="2"/>
  <c r="AR545" i="2" s="1"/>
  <c r="AQ649" i="2"/>
  <c r="AU649" i="2" s="1"/>
  <c r="AQ681" i="2"/>
  <c r="AU681" i="2" s="1"/>
  <c r="AQ713" i="2"/>
  <c r="AU713" i="2" s="1"/>
  <c r="AQ745" i="2"/>
  <c r="AR745" i="2" s="1"/>
  <c r="AQ777" i="2"/>
  <c r="AU777" i="2" s="1"/>
  <c r="AQ817" i="2"/>
  <c r="AU817" i="2" s="1"/>
  <c r="AQ849" i="2"/>
  <c r="AU849" i="2" s="1"/>
  <c r="AQ881" i="2"/>
  <c r="AU881" i="2" s="1"/>
  <c r="AQ913" i="2"/>
  <c r="AU913" i="2" s="1"/>
  <c r="AQ945" i="2"/>
  <c r="AU945" i="2" s="1"/>
  <c r="AQ977" i="2"/>
  <c r="AU977" i="2" s="1"/>
  <c r="AQ1033" i="2"/>
  <c r="AR1033" i="2" s="1"/>
  <c r="AQ1097" i="2"/>
  <c r="AU1097" i="2" s="1"/>
  <c r="AQ1161" i="2"/>
  <c r="AU1161" i="2" s="1"/>
  <c r="AQ1297" i="2"/>
  <c r="AU1297" i="2" s="1"/>
  <c r="AQ1393" i="2"/>
  <c r="AU1393" i="2" s="1"/>
  <c r="AQ274" i="2"/>
  <c r="AU274" i="2" s="1"/>
  <c r="AQ322" i="2"/>
  <c r="AU322" i="2" s="1"/>
  <c r="AQ402" i="2"/>
  <c r="AU402" i="2" s="1"/>
  <c r="AQ434" i="2"/>
  <c r="AU434" i="2" s="1"/>
  <c r="AQ466" i="2"/>
  <c r="AU466" i="2" s="1"/>
  <c r="AQ498" i="2"/>
  <c r="AU498" i="2" s="1"/>
  <c r="AQ530" i="2"/>
  <c r="AU530" i="2" s="1"/>
  <c r="AQ562" i="2"/>
  <c r="AU562" i="2" s="1"/>
  <c r="AQ594" i="2"/>
  <c r="AU594" i="2" s="1"/>
  <c r="AQ626" i="2"/>
  <c r="AU626" i="2" s="1"/>
  <c r="AQ730" i="2"/>
  <c r="AU730" i="2" s="1"/>
  <c r="AQ762" i="2"/>
  <c r="AU762" i="2" s="1"/>
  <c r="AQ802" i="2"/>
  <c r="AQ834" i="2"/>
  <c r="AU834" i="2" s="1"/>
  <c r="AQ866" i="2"/>
  <c r="AR866" i="2" s="1"/>
  <c r="AQ898" i="2"/>
  <c r="AU898" i="2" s="1"/>
  <c r="AQ930" i="2"/>
  <c r="AU930" i="2" s="1"/>
  <c r="AQ962" i="2"/>
  <c r="AU962" i="2" s="1"/>
  <c r="AQ1002" i="2"/>
  <c r="AU1002" i="2" s="1"/>
  <c r="AQ99" i="2"/>
  <c r="AQ131" i="2"/>
  <c r="AQ219" i="2"/>
  <c r="AU219" i="2" s="1"/>
  <c r="AQ275" i="2"/>
  <c r="AU275" i="2" s="1"/>
  <c r="AQ307" i="2"/>
  <c r="AU307" i="2" s="1"/>
  <c r="AQ339" i="2"/>
  <c r="AR339" i="2" s="1"/>
  <c r="AQ371" i="2"/>
  <c r="AU371" i="2" s="1"/>
  <c r="AQ403" i="2"/>
  <c r="AU403" i="2" s="1"/>
  <c r="AQ435" i="2"/>
  <c r="AU435" i="2" s="1"/>
  <c r="AQ467" i="2"/>
  <c r="AQ499" i="2"/>
  <c r="AU499" i="2" s="1"/>
  <c r="AQ563" i="2"/>
  <c r="AU563" i="2" s="1"/>
  <c r="AQ595" i="2"/>
  <c r="AR595" i="2" s="1"/>
  <c r="AQ627" i="2"/>
  <c r="AU627" i="2" s="1"/>
  <c r="AQ659" i="2"/>
  <c r="AQ691" i="2"/>
  <c r="AU691" i="2" s="1"/>
  <c r="AQ723" i="2"/>
  <c r="AQ755" i="2"/>
  <c r="AU755" i="2" s="1"/>
  <c r="AQ787" i="2"/>
  <c r="AU787" i="2" s="1"/>
  <c r="AQ819" i="2"/>
  <c r="AU819" i="2" s="1"/>
  <c r="AQ851" i="2"/>
  <c r="AR851" i="2" s="1"/>
  <c r="AQ883" i="2"/>
  <c r="AU883" i="2" s="1"/>
  <c r="AQ915" i="2"/>
  <c r="AU915" i="2" s="1"/>
  <c r="AQ947" i="2"/>
  <c r="AQ979" i="2"/>
  <c r="AQ1011" i="2"/>
  <c r="AU1011" i="2" s="1"/>
  <c r="AQ1043" i="2"/>
  <c r="AU1043" i="2" s="1"/>
  <c r="AQ1107" i="2"/>
  <c r="AU1107" i="2" s="1"/>
  <c r="AQ1139" i="2"/>
  <c r="AR1139" i="2" s="1"/>
  <c r="AQ1235" i="2"/>
  <c r="AU1235" i="2" s="1"/>
  <c r="AQ1267" i="2"/>
  <c r="AU1267" i="2" s="1"/>
  <c r="AQ1299" i="2"/>
  <c r="AR1299" i="2" s="1"/>
  <c r="AQ1331" i="2"/>
  <c r="AR1331" i="2" s="1"/>
  <c r="AQ1363" i="2"/>
  <c r="AU1363" i="2" s="1"/>
  <c r="AQ1395" i="2"/>
  <c r="AU1395" i="2" s="1"/>
  <c r="AQ1459" i="2"/>
  <c r="AQ1491" i="2"/>
  <c r="AU1491" i="2" s="1"/>
  <c r="AQ313" i="2"/>
  <c r="AR313" i="2" s="1"/>
  <c r="AQ243" i="2"/>
  <c r="AU243" i="2" s="1"/>
  <c r="AQ68" i="2"/>
  <c r="AU68" i="2" s="1"/>
  <c r="AQ108" i="2"/>
  <c r="AU108" i="2" s="1"/>
  <c r="AQ1494" i="2"/>
  <c r="AR1494" i="2" s="1"/>
  <c r="AQ1442" i="2"/>
  <c r="AU1442" i="2" s="1"/>
  <c r="AQ1474" i="2"/>
  <c r="AR1474" i="2" s="1"/>
  <c r="AQ255" i="2"/>
  <c r="AU255" i="2" s="1"/>
  <c r="AQ287" i="2"/>
  <c r="AU287" i="2" s="1"/>
  <c r="AQ383" i="2"/>
  <c r="AQ447" i="2"/>
  <c r="AU447" i="2" s="1"/>
  <c r="AQ479" i="2"/>
  <c r="AU479" i="2" s="1"/>
  <c r="AQ511" i="2"/>
  <c r="AR511" i="2" s="1"/>
  <c r="AQ575" i="2"/>
  <c r="AQ607" i="2"/>
  <c r="AQ639" i="2"/>
  <c r="AU639" i="2" s="1"/>
  <c r="AQ671" i="2"/>
  <c r="AU671" i="2" s="1"/>
  <c r="AQ703" i="2"/>
  <c r="AU703" i="2" s="1"/>
  <c r="AQ735" i="2"/>
  <c r="AU735" i="2" s="1"/>
  <c r="AQ767" i="2"/>
  <c r="AU767" i="2" s="1"/>
  <c r="AQ799" i="2"/>
  <c r="AR799" i="2" s="1"/>
  <c r="AQ831" i="2"/>
  <c r="AQ863" i="2"/>
  <c r="AQ895" i="2"/>
  <c r="AU895" i="2" s="1"/>
  <c r="AQ927" i="2"/>
  <c r="AU927" i="2" s="1"/>
  <c r="AQ991" i="2"/>
  <c r="AU991" i="2" s="1"/>
  <c r="AQ1023" i="2"/>
  <c r="AR1023" i="2" s="1"/>
  <c r="AQ1079" i="2"/>
  <c r="AU1079" i="2" s="1"/>
  <c r="AQ1279" i="2"/>
  <c r="AU1279" i="2" s="1"/>
  <c r="AQ1375" i="2"/>
  <c r="AR1375" i="2" s="1"/>
  <c r="AQ148" i="2"/>
  <c r="AU148" i="2" s="1"/>
  <c r="AQ196" i="2"/>
  <c r="AR196" i="2" s="1"/>
  <c r="AQ228" i="2"/>
  <c r="AU228" i="2" s="1"/>
  <c r="AQ260" i="2"/>
  <c r="AU260" i="2" s="1"/>
  <c r="AQ292" i="2"/>
  <c r="AU292" i="2" s="1"/>
  <c r="AQ324" i="2"/>
  <c r="AR324" i="2" s="1"/>
  <c r="AQ356" i="2"/>
  <c r="AU356" i="2" s="1"/>
  <c r="AQ388" i="2"/>
  <c r="AU388" i="2" s="1"/>
  <c r="AQ420" i="2"/>
  <c r="AU420" i="2" s="1"/>
  <c r="AQ452" i="2"/>
  <c r="AU452" i="2" s="1"/>
  <c r="AQ484" i="2"/>
  <c r="AU484" i="2" s="1"/>
  <c r="AQ516" i="2"/>
  <c r="AU516" i="2" s="1"/>
  <c r="AQ556" i="2"/>
  <c r="AU556" i="2" s="1"/>
  <c r="AQ604" i="2"/>
  <c r="AU604" i="2" s="1"/>
  <c r="AQ636" i="2"/>
  <c r="AU636" i="2" s="1"/>
  <c r="AQ668" i="2"/>
  <c r="AU668" i="2" s="1"/>
  <c r="AQ700" i="2"/>
  <c r="AU700" i="2" s="1"/>
  <c r="AQ732" i="2"/>
  <c r="AU732" i="2" s="1"/>
  <c r="AQ764" i="2"/>
  <c r="AU764" i="2" s="1"/>
  <c r="AQ796" i="2"/>
  <c r="AU796" i="2" s="1"/>
  <c r="AQ828" i="2"/>
  <c r="AU828" i="2" s="1"/>
  <c r="AQ860" i="2"/>
  <c r="AU860" i="2" s="1"/>
  <c r="AQ892" i="2"/>
  <c r="AR892" i="2" s="1"/>
  <c r="AQ924" i="2"/>
  <c r="AU924" i="2" s="1"/>
  <c r="AQ956" i="2"/>
  <c r="AU956" i="2" s="1"/>
  <c r="AQ1004" i="2"/>
  <c r="AR1004" i="2" s="1"/>
  <c r="AQ1052" i="2"/>
  <c r="AR1052" i="2" s="1"/>
  <c r="AQ1084" i="2"/>
  <c r="AU1084" i="2" s="1"/>
  <c r="AQ1148" i="2"/>
  <c r="AR1148" i="2" s="1"/>
  <c r="AQ1180" i="2"/>
  <c r="AR1180" i="2" s="1"/>
  <c r="AQ1244" i="2"/>
  <c r="AU1244" i="2" s="1"/>
  <c r="AQ1276" i="2"/>
  <c r="AU1276" i="2" s="1"/>
  <c r="AQ1308" i="2"/>
  <c r="AR1308" i="2" s="1"/>
  <c r="AQ1388" i="2"/>
  <c r="AU1388" i="2" s="1"/>
  <c r="AQ1444" i="2"/>
  <c r="AU1444" i="2" s="1"/>
  <c r="AQ37" i="2"/>
  <c r="AU37" i="2" s="1"/>
  <c r="AQ69" i="2"/>
  <c r="AU69" i="2" s="1"/>
  <c r="AQ101" i="2"/>
  <c r="AU101" i="2" s="1"/>
  <c r="AQ133" i="2"/>
  <c r="AU133" i="2" s="1"/>
  <c r="AQ173" i="2"/>
  <c r="AU173" i="2" s="1"/>
  <c r="AQ221" i="2"/>
  <c r="AR221" i="2" s="1"/>
  <c r="AQ269" i="2"/>
  <c r="AU269" i="2" s="1"/>
  <c r="AQ325" i="2"/>
  <c r="AU325" i="2" s="1"/>
  <c r="AQ365" i="2"/>
  <c r="AR365" i="2" s="1"/>
  <c r="AQ397" i="2"/>
  <c r="AU397" i="2" s="1"/>
  <c r="AQ429" i="2"/>
  <c r="AU429" i="2" s="1"/>
  <c r="AQ461" i="2"/>
  <c r="AU461" i="2" s="1"/>
  <c r="AQ493" i="2"/>
  <c r="AU493" i="2" s="1"/>
  <c r="AQ525" i="2"/>
  <c r="AR525" i="2" s="1"/>
  <c r="AQ557" i="2"/>
  <c r="AU557" i="2" s="1"/>
  <c r="AQ589" i="2"/>
  <c r="AU589" i="2" s="1"/>
  <c r="AQ621" i="2"/>
  <c r="AU621" i="2" s="1"/>
  <c r="AQ653" i="2"/>
  <c r="AR653" i="2" s="1"/>
  <c r="AQ685" i="2"/>
  <c r="AU685" i="2" s="1"/>
  <c r="AQ717" i="2"/>
  <c r="AU717" i="2" s="1"/>
  <c r="AQ749" i="2"/>
  <c r="AU749" i="2" s="1"/>
  <c r="AQ781" i="2"/>
  <c r="AU781" i="2" s="1"/>
  <c r="AQ813" i="2"/>
  <c r="AU813" i="2" s="1"/>
  <c r="AQ845" i="2"/>
  <c r="AU845" i="2" s="1"/>
  <c r="AQ877" i="2"/>
  <c r="AU877" i="2" s="1"/>
  <c r="AQ909" i="2"/>
  <c r="AR909" i="2" s="1"/>
  <c r="AQ941" i="2"/>
  <c r="AU941" i="2" s="1"/>
  <c r="AQ973" i="2"/>
  <c r="AU973" i="2" s="1"/>
  <c r="AQ1005" i="2"/>
  <c r="AU1005" i="2" s="1"/>
  <c r="AQ1037" i="2"/>
  <c r="AU1037" i="2" s="1"/>
  <c r="AQ1069" i="2"/>
  <c r="AU1069" i="2" s="1"/>
  <c r="AQ1101" i="2"/>
  <c r="AU1101" i="2" s="1"/>
  <c r="AQ1133" i="2"/>
  <c r="AU1133" i="2" s="1"/>
  <c r="AQ1197" i="2"/>
  <c r="AU1197" i="2" s="1"/>
  <c r="AQ1229" i="2"/>
  <c r="AU1229" i="2" s="1"/>
  <c r="AQ1349" i="2"/>
  <c r="AR1349" i="2" s="1"/>
  <c r="AQ1261" i="2"/>
  <c r="AU1261" i="2" s="1"/>
  <c r="AQ46" i="2"/>
  <c r="AQ110" i="2"/>
  <c r="AU110" i="2" s="1"/>
  <c r="AQ142" i="2"/>
  <c r="AU142" i="2" s="1"/>
  <c r="AQ174" i="2"/>
  <c r="AR174" i="2" s="1"/>
  <c r="AQ206" i="2"/>
  <c r="AU206" i="2" s="1"/>
  <c r="AQ238" i="2"/>
  <c r="AU238" i="2" s="1"/>
  <c r="AQ286" i="2"/>
  <c r="AU286" i="2" s="1"/>
  <c r="AQ326" i="2"/>
  <c r="AQ358" i="2"/>
  <c r="AU358" i="2" s="1"/>
  <c r="AQ390" i="2"/>
  <c r="AR390" i="2" s="1"/>
  <c r="AQ422" i="2"/>
  <c r="AU422" i="2" s="1"/>
  <c r="AQ454" i="2"/>
  <c r="AR454" i="2" s="1"/>
  <c r="AQ486" i="2"/>
  <c r="AU486" i="2" s="1"/>
  <c r="AQ518" i="2"/>
  <c r="AU518" i="2" s="1"/>
  <c r="AQ550" i="2"/>
  <c r="AU550" i="2" s="1"/>
  <c r="AQ582" i="2"/>
  <c r="AU582" i="2" s="1"/>
  <c r="AQ614" i="2"/>
  <c r="AR614" i="2" s="1"/>
  <c r="AQ646" i="2"/>
  <c r="AR646" i="2" s="1"/>
  <c r="AQ678" i="2"/>
  <c r="AR678" i="2" s="1"/>
  <c r="AQ710" i="2"/>
  <c r="AU710" i="2" s="1"/>
  <c r="AQ742" i="2"/>
  <c r="AR742" i="2" s="1"/>
  <c r="AQ782" i="2"/>
  <c r="AU782" i="2" s="1"/>
  <c r="AQ814" i="2"/>
  <c r="AR814" i="2" s="1"/>
  <c r="AQ846" i="2"/>
  <c r="AU846" i="2" s="1"/>
  <c r="AQ878" i="2"/>
  <c r="AR878" i="2" s="1"/>
  <c r="AQ910" i="2"/>
  <c r="AR910" i="2" s="1"/>
  <c r="AQ942" i="2"/>
  <c r="AU942" i="2" s="1"/>
  <c r="AQ974" i="2"/>
  <c r="AR974" i="2" s="1"/>
  <c r="AQ1006" i="2"/>
  <c r="AU1006" i="2" s="1"/>
  <c r="AQ1054" i="2"/>
  <c r="AR1054" i="2" s="1"/>
  <c r="AQ149" i="2"/>
  <c r="AR149" i="2" s="1"/>
  <c r="AQ253" i="2"/>
  <c r="AR253" i="2" s="1"/>
  <c r="AQ349" i="2"/>
  <c r="AU349" i="2" s="1"/>
  <c r="AQ16" i="2"/>
  <c r="AR16" i="2" s="1"/>
  <c r="AQ80" i="2"/>
  <c r="AU80" i="2" s="1"/>
  <c r="AQ112" i="2"/>
  <c r="AR112" i="2" s="1"/>
  <c r="AQ1412" i="2"/>
  <c r="AU1412" i="2" s="1"/>
  <c r="AQ1199" i="2"/>
  <c r="AR1199" i="2" s="1"/>
  <c r="AQ1168" i="2"/>
  <c r="AU1168" i="2" s="1"/>
  <c r="AQ1257" i="2"/>
  <c r="AU1257" i="2" s="1"/>
  <c r="AQ1449" i="2"/>
  <c r="AU1449" i="2" s="1"/>
  <c r="AQ152" i="2"/>
  <c r="AU152" i="2" s="1"/>
  <c r="AQ184" i="2"/>
  <c r="AU184" i="2" s="1"/>
  <c r="AQ248" i="2"/>
  <c r="AQ296" i="2"/>
  <c r="AU296" i="2" s="1"/>
  <c r="AQ328" i="2"/>
  <c r="AU328" i="2" s="1"/>
  <c r="AQ360" i="2"/>
  <c r="AR360" i="2" s="1"/>
  <c r="AQ392" i="2"/>
  <c r="AR392" i="2" s="1"/>
  <c r="AQ456" i="2"/>
  <c r="AU456" i="2" s="1"/>
  <c r="AQ496" i="2"/>
  <c r="AR496" i="2" s="1"/>
  <c r="AQ528" i="2"/>
  <c r="AQ560" i="2"/>
  <c r="AU560" i="2" s="1"/>
  <c r="AQ592" i="2"/>
  <c r="AU592" i="2" s="1"/>
  <c r="AQ624" i="2"/>
  <c r="AU624" i="2" s="1"/>
  <c r="AQ656" i="2"/>
  <c r="AU656" i="2" s="1"/>
  <c r="AQ688" i="2"/>
  <c r="AU688" i="2" s="1"/>
  <c r="AQ720" i="2"/>
  <c r="AU720" i="2" s="1"/>
  <c r="AQ752" i="2"/>
  <c r="AU752" i="2" s="1"/>
  <c r="AQ816" i="2"/>
  <c r="AQ848" i="2"/>
  <c r="AQ880" i="2"/>
  <c r="AR880" i="2" s="1"/>
  <c r="AQ912" i="2"/>
  <c r="AU912" i="2" s="1"/>
  <c r="AQ944" i="2"/>
  <c r="AU944" i="2" s="1"/>
  <c r="AQ976" i="2"/>
  <c r="AR976" i="2" s="1"/>
  <c r="AQ1024" i="2"/>
  <c r="AU1024" i="2" s="1"/>
  <c r="AQ1088" i="2"/>
  <c r="AU1088" i="2" s="1"/>
  <c r="AQ1152" i="2"/>
  <c r="AQ1288" i="2"/>
  <c r="AR1288" i="2" s="1"/>
  <c r="AQ1464" i="2"/>
  <c r="AR1464" i="2" s="1"/>
  <c r="AQ1496" i="2"/>
  <c r="AR1496" i="2" s="1"/>
  <c r="AQ193" i="2"/>
  <c r="AQ233" i="2"/>
  <c r="AQ329" i="2"/>
  <c r="AU329" i="2" s="1"/>
  <c r="AQ361" i="2"/>
  <c r="AU361" i="2" s="1"/>
  <c r="AQ393" i="2"/>
  <c r="AU393" i="2" s="1"/>
  <c r="AQ457" i="2"/>
  <c r="AU457" i="2" s="1"/>
  <c r="AQ521" i="2"/>
  <c r="AU521" i="2" s="1"/>
  <c r="AQ585" i="2"/>
  <c r="AR585" i="2" s="1"/>
  <c r="AQ625" i="2"/>
  <c r="AU625" i="2" s="1"/>
  <c r="AQ657" i="2"/>
  <c r="AU657" i="2" s="1"/>
  <c r="AQ721" i="2"/>
  <c r="AU721" i="2" s="1"/>
  <c r="AQ825" i="2"/>
  <c r="AU825" i="2" s="1"/>
  <c r="AQ857" i="2"/>
  <c r="AU857" i="2" s="1"/>
  <c r="AQ889" i="2"/>
  <c r="AU889" i="2" s="1"/>
  <c r="AQ921" i="2"/>
  <c r="AU921" i="2" s="1"/>
  <c r="AQ993" i="2"/>
  <c r="AU993" i="2" s="1"/>
  <c r="AQ1105" i="2"/>
  <c r="AQ1169" i="2"/>
  <c r="AU1169" i="2" s="1"/>
  <c r="AQ1329" i="2"/>
  <c r="AU1329" i="2" s="1"/>
  <c r="AQ290" i="2"/>
  <c r="AR290" i="2" s="1"/>
  <c r="AQ330" i="2"/>
  <c r="AU330" i="2" s="1"/>
  <c r="AQ370" i="2"/>
  <c r="AU370" i="2" s="1"/>
  <c r="AQ410" i="2"/>
  <c r="AU410" i="2" s="1"/>
  <c r="AQ442" i="2"/>
  <c r="AU442" i="2" s="1"/>
  <c r="AQ474" i="2"/>
  <c r="AU474" i="2" s="1"/>
  <c r="AQ506" i="2"/>
  <c r="AU506" i="2" s="1"/>
  <c r="AQ538" i="2"/>
  <c r="AR538" i="2" s="1"/>
  <c r="AQ570" i="2"/>
  <c r="AR570" i="2" s="1"/>
  <c r="AQ602" i="2"/>
  <c r="AU602" i="2" s="1"/>
  <c r="AQ634" i="2"/>
  <c r="AQ706" i="2"/>
  <c r="AU706" i="2" s="1"/>
  <c r="AQ810" i="2"/>
  <c r="AR810" i="2" s="1"/>
  <c r="AQ842" i="2"/>
  <c r="AR842" i="2" s="1"/>
  <c r="AQ874" i="2"/>
  <c r="AU874" i="2" s="1"/>
  <c r="AQ906" i="2"/>
  <c r="AU906" i="2" s="1"/>
  <c r="AQ938" i="2"/>
  <c r="AU938" i="2" s="1"/>
  <c r="AQ970" i="2"/>
  <c r="AU970" i="2" s="1"/>
  <c r="AQ1018" i="2"/>
  <c r="AU1018" i="2" s="1"/>
  <c r="AQ1082" i="2"/>
  <c r="AU1082" i="2" s="1"/>
  <c r="AQ43" i="2"/>
  <c r="AU43" i="2" s="1"/>
  <c r="AQ107" i="2"/>
  <c r="AR107" i="2" s="1"/>
  <c r="AQ251" i="2"/>
  <c r="AU251" i="2" s="1"/>
  <c r="AQ315" i="2"/>
  <c r="AU315" i="2" s="1"/>
  <c r="AQ347" i="2"/>
  <c r="AU347" i="2" s="1"/>
  <c r="AQ379" i="2"/>
  <c r="AU379" i="2" s="1"/>
  <c r="AQ411" i="2"/>
  <c r="AU411" i="2" s="1"/>
  <c r="AQ443" i="2"/>
  <c r="AU443" i="2" s="1"/>
  <c r="AQ507" i="2"/>
  <c r="AR507" i="2" s="1"/>
  <c r="AQ571" i="2"/>
  <c r="AQ603" i="2"/>
  <c r="AU603" i="2" s="1"/>
  <c r="AQ635" i="2"/>
  <c r="AU635" i="2" s="1"/>
  <c r="AQ699" i="2"/>
  <c r="AR699" i="2" s="1"/>
  <c r="AQ763" i="2"/>
  <c r="AR763" i="2" s="1"/>
  <c r="AQ827" i="2"/>
  <c r="AU827" i="2" s="1"/>
  <c r="AQ891" i="2"/>
  <c r="AU891" i="2" s="1"/>
  <c r="AQ955" i="2"/>
  <c r="AR955" i="2" s="1"/>
  <c r="AQ1019" i="2"/>
  <c r="AR1019" i="2" s="1"/>
  <c r="AQ1051" i="2"/>
  <c r="AR1051" i="2" s="1"/>
  <c r="AQ1083" i="2"/>
  <c r="AU1083" i="2" s="1"/>
  <c r="AQ1115" i="2"/>
  <c r="AQ1211" i="2"/>
  <c r="AU1211" i="2" s="1"/>
  <c r="AQ1243" i="2"/>
  <c r="AU1243" i="2" s="1"/>
  <c r="AQ1275" i="2"/>
  <c r="AR1275" i="2" s="1"/>
  <c r="AQ1307" i="2"/>
  <c r="AU1307" i="2" s="1"/>
  <c r="AQ1339" i="2"/>
  <c r="AU1339" i="2" s="1"/>
  <c r="AQ1435" i="2"/>
  <c r="AU1435" i="2" s="1"/>
  <c r="AQ1467" i="2"/>
  <c r="AU1467" i="2" s="1"/>
  <c r="AQ1499" i="2"/>
  <c r="AU1499" i="2" s="1"/>
  <c r="AQ249" i="2"/>
  <c r="AU249" i="2" s="1"/>
  <c r="AQ211" i="2"/>
  <c r="AU211" i="2" s="1"/>
  <c r="AQ12" i="2"/>
  <c r="AR12" i="2" s="1"/>
  <c r="AQ76" i="2"/>
  <c r="AU76" i="2" s="1"/>
  <c r="AQ116" i="2"/>
  <c r="AQ532" i="2"/>
  <c r="AR532" i="2" s="1"/>
  <c r="AQ378" i="2"/>
  <c r="AU378" i="2" s="1"/>
  <c r="AQ1450" i="2"/>
  <c r="AQ263" i="2"/>
  <c r="AU263" i="2" s="1"/>
  <c r="AQ295" i="2"/>
  <c r="AQ327" i="2"/>
  <c r="AQ359" i="2"/>
  <c r="AU359" i="2" s="1"/>
  <c r="AQ487" i="2"/>
  <c r="AQ519" i="2"/>
  <c r="AU519" i="2" s="1"/>
  <c r="AQ551" i="2"/>
  <c r="AU551" i="2" s="1"/>
  <c r="AQ583" i="2"/>
  <c r="AU583" i="2" s="1"/>
  <c r="AQ615" i="2"/>
  <c r="AQ647" i="2"/>
  <c r="AU647" i="2" s="1"/>
  <c r="AQ679" i="2"/>
  <c r="AU679" i="2" s="1"/>
  <c r="AQ711" i="2"/>
  <c r="AU711" i="2" s="1"/>
  <c r="AQ743" i="2"/>
  <c r="AQ775" i="2"/>
  <c r="AU775" i="2" s="1"/>
  <c r="AQ807" i="2"/>
  <c r="AQ839" i="2"/>
  <c r="AU839" i="2" s="1"/>
  <c r="AQ871" i="2"/>
  <c r="AQ903" i="2"/>
  <c r="AU903" i="2" s="1"/>
  <c r="AQ935" i="2"/>
  <c r="AU935" i="2" s="1"/>
  <c r="AQ967" i="2"/>
  <c r="AU967" i="2" s="1"/>
  <c r="AQ999" i="2"/>
  <c r="AQ1087" i="2"/>
  <c r="AU1087" i="2" s="1"/>
  <c r="AQ1151" i="2"/>
  <c r="AU1151" i="2" s="1"/>
  <c r="AQ1215" i="2"/>
  <c r="AU1215" i="2" s="1"/>
  <c r="AQ1311" i="2"/>
  <c r="AU1311" i="2" s="1"/>
  <c r="AQ1383" i="2"/>
  <c r="AQ100" i="2"/>
  <c r="AU100" i="2" s="1"/>
  <c r="AQ172" i="2"/>
  <c r="AR172" i="2" s="1"/>
  <c r="AQ204" i="2"/>
  <c r="AU204" i="2" s="1"/>
  <c r="AQ236" i="2"/>
  <c r="AQ268" i="2"/>
  <c r="AQ300" i="2"/>
  <c r="AQ332" i="2"/>
  <c r="AQ364" i="2"/>
  <c r="AU364" i="2" s="1"/>
  <c r="AQ396" i="2"/>
  <c r="AQ428" i="2"/>
  <c r="AR428" i="2" s="1"/>
  <c r="AQ460" i="2"/>
  <c r="AU460" i="2" s="1"/>
  <c r="AQ492" i="2"/>
  <c r="AQ524" i="2"/>
  <c r="AU524" i="2" s="1"/>
  <c r="AQ572" i="2"/>
  <c r="AQ612" i="2"/>
  <c r="AU612" i="2" s="1"/>
  <c r="AQ644" i="2"/>
  <c r="AU644" i="2" s="1"/>
  <c r="AQ676" i="2"/>
  <c r="AQ708" i="2"/>
  <c r="AR708" i="2" s="1"/>
  <c r="AQ740" i="2"/>
  <c r="AU740" i="2" s="1"/>
  <c r="AQ772" i="2"/>
  <c r="AU772" i="2" s="1"/>
  <c r="AQ804" i="2"/>
  <c r="AQ836" i="2"/>
  <c r="AU836" i="2" s="1"/>
  <c r="AQ868" i="2"/>
  <c r="AU868" i="2" s="1"/>
  <c r="AQ900" i="2"/>
  <c r="AQ932" i="2"/>
  <c r="AU932" i="2" s="1"/>
  <c r="AQ972" i="2"/>
  <c r="AU972" i="2" s="1"/>
  <c r="AQ1020" i="2"/>
  <c r="AQ1060" i="2"/>
  <c r="AQ1092" i="2"/>
  <c r="AU1092" i="2" s="1"/>
  <c r="AQ1156" i="2"/>
  <c r="AU1156" i="2" s="1"/>
  <c r="AQ1188" i="2"/>
  <c r="AQ1220" i="2"/>
  <c r="AU1220" i="2" s="1"/>
  <c r="AQ1284" i="2"/>
  <c r="AU1284" i="2" s="1"/>
  <c r="AQ1420" i="2"/>
  <c r="AR1420" i="2" s="1"/>
  <c r="AQ45" i="2"/>
  <c r="AU45" i="2" s="1"/>
  <c r="AQ77" i="2"/>
  <c r="AU77" i="2" s="1"/>
  <c r="AQ109" i="2"/>
  <c r="AU109" i="2" s="1"/>
  <c r="AQ141" i="2"/>
  <c r="AQ189" i="2"/>
  <c r="AQ229" i="2"/>
  <c r="AU229" i="2" s="1"/>
  <c r="AQ293" i="2"/>
  <c r="AR293" i="2" s="1"/>
  <c r="AQ333" i="2"/>
  <c r="AR333" i="2" s="1"/>
  <c r="AQ373" i="2"/>
  <c r="AQ405" i="2"/>
  <c r="AU405" i="2" s="1"/>
  <c r="AQ437" i="2"/>
  <c r="AU437" i="2" s="1"/>
  <c r="AQ469" i="2"/>
  <c r="AQ501" i="2"/>
  <c r="AU501" i="2" s="1"/>
  <c r="AQ533" i="2"/>
  <c r="AQ565" i="2"/>
  <c r="AR565" i="2" s="1"/>
  <c r="AQ597" i="2"/>
  <c r="AR597" i="2" s="1"/>
  <c r="AQ629" i="2"/>
  <c r="AQ661" i="2"/>
  <c r="AQ693" i="2"/>
  <c r="AU693" i="2" s="1"/>
  <c r="AQ725" i="2"/>
  <c r="AU725" i="2" s="1"/>
  <c r="AQ757" i="2"/>
  <c r="AU757" i="2" s="1"/>
  <c r="AQ789" i="2"/>
  <c r="AU789" i="2" s="1"/>
  <c r="AQ821" i="2"/>
  <c r="AU821" i="2" s="1"/>
  <c r="AQ853" i="2"/>
  <c r="AU853" i="2" s="1"/>
  <c r="AQ885" i="2"/>
  <c r="AU885" i="2" s="1"/>
  <c r="AQ917" i="2"/>
  <c r="AU917" i="2" s="1"/>
  <c r="AQ949" i="2"/>
  <c r="AU949" i="2" s="1"/>
  <c r="AQ981" i="2"/>
  <c r="AQ1045" i="2"/>
  <c r="AU1045" i="2" s="1"/>
  <c r="AQ1077" i="2"/>
  <c r="AR1077" i="2" s="1"/>
  <c r="AQ1109" i="2"/>
  <c r="AR1109" i="2" s="1"/>
  <c r="AQ1141" i="2"/>
  <c r="AU1141" i="2" s="1"/>
  <c r="AQ1173" i="2"/>
  <c r="AU1173" i="2" s="1"/>
  <c r="AQ1237" i="2"/>
  <c r="AU1237" i="2" s="1"/>
  <c r="AQ1269" i="2"/>
  <c r="AQ1373" i="2"/>
  <c r="AU1373" i="2" s="1"/>
  <c r="AQ1293" i="2"/>
  <c r="AQ1365" i="2"/>
  <c r="AU1365" i="2" s="1"/>
  <c r="AQ54" i="2"/>
  <c r="AQ86" i="2"/>
  <c r="AU86" i="2" s="1"/>
  <c r="AQ118" i="2"/>
  <c r="AU118" i="2" s="1"/>
  <c r="AQ150" i="2"/>
  <c r="AU150" i="2" s="1"/>
  <c r="AQ182" i="2"/>
  <c r="AU182" i="2" s="1"/>
  <c r="AQ214" i="2"/>
  <c r="AU214" i="2" s="1"/>
  <c r="AQ246" i="2"/>
  <c r="AU246" i="2" s="1"/>
  <c r="AQ294" i="2"/>
  <c r="AU294" i="2" s="1"/>
  <c r="AQ366" i="2"/>
  <c r="AU366" i="2" s="1"/>
  <c r="AQ398" i="2"/>
  <c r="AQ430" i="2"/>
  <c r="AU430" i="2" s="1"/>
  <c r="AQ462" i="2"/>
  <c r="AR462" i="2" s="1"/>
  <c r="AQ494" i="2"/>
  <c r="AU494" i="2" s="1"/>
  <c r="AQ526" i="2"/>
  <c r="AU526" i="2" s="1"/>
  <c r="AQ558" i="2"/>
  <c r="AQ590" i="2"/>
  <c r="AU590" i="2" s="1"/>
  <c r="AQ622" i="2"/>
  <c r="AQ654" i="2"/>
  <c r="AU654" i="2" s="1"/>
  <c r="AQ686" i="2"/>
  <c r="AQ718" i="2"/>
  <c r="AU718" i="2" s="1"/>
  <c r="AQ758" i="2"/>
  <c r="AR758" i="2" s="1"/>
  <c r="AQ790" i="2"/>
  <c r="AQ822" i="2"/>
  <c r="AQ854" i="2"/>
  <c r="AQ886" i="2"/>
  <c r="AQ918" i="2"/>
  <c r="AU918" i="2" s="1"/>
  <c r="AQ982" i="2"/>
  <c r="AU982" i="2" s="1"/>
  <c r="AQ181" i="2"/>
  <c r="AQ24" i="2"/>
  <c r="AU24" i="2" s="1"/>
  <c r="AQ56" i="2"/>
  <c r="AU56" i="2" s="1"/>
  <c r="AQ88" i="2"/>
  <c r="AU88" i="2" s="1"/>
  <c r="AQ120" i="2"/>
  <c r="AQ472" i="2"/>
  <c r="BG1461" i="2"/>
  <c r="BK1461" i="2" s="1"/>
  <c r="BG1493" i="2"/>
  <c r="BK1493" i="2" s="1"/>
  <c r="BG1303" i="2"/>
  <c r="BK1303" i="2" s="1"/>
  <c r="BG1204" i="2"/>
  <c r="BK1204" i="2" s="1"/>
  <c r="BG1185" i="2"/>
  <c r="BK1185" i="2" s="1"/>
  <c r="BG1492" i="2"/>
  <c r="BH1492" i="2" s="1"/>
  <c r="BG1445" i="2"/>
  <c r="BK1445" i="2" s="1"/>
  <c r="BG1477" i="2"/>
  <c r="BK1477" i="2" s="1"/>
  <c r="BG1391" i="2"/>
  <c r="BK1391" i="2" s="1"/>
  <c r="BG1232" i="2"/>
  <c r="BK1232" i="2" s="1"/>
  <c r="BG1237" i="2"/>
  <c r="BK1237" i="2" s="1"/>
  <c r="BG1373" i="2"/>
  <c r="BH1373" i="2" s="1"/>
  <c r="BG1439" i="2"/>
  <c r="BK1439" i="2" s="1"/>
  <c r="BG1471" i="2"/>
  <c r="BK1471" i="2" s="1"/>
  <c r="BG1480" i="2"/>
  <c r="BK1480" i="2" s="1"/>
  <c r="BG1416" i="2"/>
  <c r="BK1416" i="2" s="1"/>
  <c r="BG1227" i="2"/>
  <c r="BK1227" i="2" s="1"/>
  <c r="BG1355" i="2"/>
  <c r="BK1355" i="2" s="1"/>
  <c r="BG1429" i="2"/>
  <c r="BG1199" i="2"/>
  <c r="BK1199" i="2" s="1"/>
  <c r="BG1263" i="2"/>
  <c r="BK1263" i="2" s="1"/>
  <c r="BG1479" i="2"/>
  <c r="BK1479" i="2" s="1"/>
  <c r="BG1304" i="2"/>
  <c r="BG1408" i="2"/>
  <c r="BK1408" i="2" s="1"/>
  <c r="BG1159" i="2"/>
  <c r="BK1159" i="2" s="1"/>
  <c r="BG1271" i="2"/>
  <c r="BK1271" i="2" s="1"/>
  <c r="BG1144" i="2"/>
  <c r="BK1144" i="2" s="1"/>
  <c r="BG1312" i="2"/>
  <c r="BK1312" i="2" s="1"/>
  <c r="BG1313" i="2"/>
  <c r="BK1313" i="2" s="1"/>
  <c r="BG1412" i="2"/>
  <c r="BK1412" i="2" s="1"/>
  <c r="BG1287" i="2"/>
  <c r="BK1287" i="2" s="1"/>
  <c r="BG1128" i="2"/>
  <c r="BK1128" i="2" s="1"/>
  <c r="BG1256" i="2"/>
  <c r="BK1256" i="2" s="1"/>
  <c r="BG1195" i="2"/>
  <c r="BK1195" i="2" s="1"/>
  <c r="BG1323" i="2"/>
  <c r="BK1323" i="2" s="1"/>
  <c r="BG1451" i="2"/>
  <c r="BK1451" i="2" s="1"/>
  <c r="BG1483" i="2"/>
  <c r="BK1483" i="2" s="1"/>
  <c r="BG1136" i="2"/>
  <c r="BK1136" i="2" s="1"/>
  <c r="BG1264" i="2"/>
  <c r="BK1264" i="2" s="1"/>
  <c r="BG1161" i="2"/>
  <c r="BK1161" i="2" s="1"/>
  <c r="BG1297" i="2"/>
  <c r="BK1297" i="2" s="1"/>
  <c r="BG1496" i="2"/>
  <c r="BK1496" i="2" s="1"/>
  <c r="BG1105" i="2"/>
  <c r="BK1105" i="2" s="1"/>
  <c r="BG1169" i="2"/>
  <c r="BK1169" i="2" s="1"/>
  <c r="BG1307" i="2"/>
  <c r="BK1307" i="2" s="1"/>
  <c r="BG1435" i="2"/>
  <c r="BH1435" i="2" s="1"/>
  <c r="BG1467" i="2"/>
  <c r="BK1467" i="2" s="1"/>
  <c r="BG1499" i="2"/>
  <c r="BK1499" i="2" s="1"/>
  <c r="BG1215" i="2"/>
  <c r="BH1215" i="2" s="1"/>
  <c r="BG1392" i="2"/>
  <c r="BK1392" i="2" s="1"/>
  <c r="BG1440" i="2"/>
  <c r="BK1440" i="2" s="1"/>
  <c r="BG1317" i="2"/>
  <c r="BK1317" i="2" s="1"/>
  <c r="BG1385" i="2"/>
  <c r="BK1385" i="2" s="1"/>
  <c r="BG1187" i="2"/>
  <c r="BK1187" i="2" s="1"/>
  <c r="BG1315" i="2"/>
  <c r="BK1315" i="2" s="1"/>
  <c r="BG1344" i="2"/>
  <c r="BK1344" i="2" s="1"/>
  <c r="BG1228" i="2"/>
  <c r="BK1228" i="2" s="1"/>
  <c r="BG1356" i="2"/>
  <c r="BK1356" i="2" s="1"/>
  <c r="BG1241" i="2"/>
  <c r="BK1241" i="2" s="1"/>
  <c r="BG1465" i="2"/>
  <c r="BK1465" i="2" s="1"/>
  <c r="BG1497" i="2"/>
  <c r="BK1497" i="2" s="1"/>
  <c r="BG1369" i="2"/>
  <c r="BH1369" i="2" s="1"/>
  <c r="BG1400" i="2"/>
  <c r="BK1400" i="2" s="1"/>
  <c r="BG1281" i="2"/>
  <c r="BK1281" i="2" s="1"/>
  <c r="BG1127" i="2"/>
  <c r="BK1127" i="2" s="1"/>
  <c r="BG1255" i="2"/>
  <c r="BK1255" i="2" s="1"/>
  <c r="BG1436" i="2"/>
  <c r="BK1436" i="2" s="1"/>
  <c r="BG1468" i="2"/>
  <c r="BK1468" i="2" s="1"/>
  <c r="BG1424" i="2"/>
  <c r="BK1424" i="2" s="1"/>
  <c r="BG1299" i="2"/>
  <c r="BK1299" i="2" s="1"/>
  <c r="BG1395" i="2"/>
  <c r="BK1395" i="2" s="1"/>
  <c r="BG1327" i="2"/>
  <c r="BG1375" i="2"/>
  <c r="BK1375" i="2" s="1"/>
  <c r="BG1180" i="2"/>
  <c r="BK1180" i="2" s="1"/>
  <c r="BG1388" i="2"/>
  <c r="BK1388" i="2" s="1"/>
  <c r="BG1165" i="2"/>
  <c r="BK1165" i="2" s="1"/>
  <c r="BG1152" i="2"/>
  <c r="BK1152" i="2" s="1"/>
  <c r="BG1288" i="2"/>
  <c r="BK1288" i="2" s="1"/>
  <c r="BG1329" i="2"/>
  <c r="BK1329" i="2" s="1"/>
  <c r="BG1211" i="2"/>
  <c r="BK1211" i="2" s="1"/>
  <c r="BG1339" i="2"/>
  <c r="BK1339" i="2" s="1"/>
  <c r="BG1383" i="2"/>
  <c r="BK1383" i="2" s="1"/>
  <c r="BG1252" i="2"/>
  <c r="BH1252" i="2" s="1"/>
  <c r="BG1160" i="2"/>
  <c r="BK1160" i="2" s="1"/>
  <c r="BG1337" i="2"/>
  <c r="BK1337" i="2" s="1"/>
  <c r="BG1219" i="2"/>
  <c r="BK1219" i="2" s="1"/>
  <c r="BG1347" i="2"/>
  <c r="BK1347" i="2" s="1"/>
  <c r="BG1140" i="2"/>
  <c r="BK1140" i="2" s="1"/>
  <c r="BG1221" i="2"/>
  <c r="BG1309" i="2"/>
  <c r="BH1309" i="2" s="1"/>
  <c r="BG1121" i="2"/>
  <c r="BK1121" i="2" s="1"/>
  <c r="BG1482" i="2"/>
  <c r="BK1482" i="2" s="1"/>
  <c r="BG1458" i="2"/>
  <c r="BK1458" i="2" s="1"/>
  <c r="BG1498" i="2"/>
  <c r="BK1498" i="2" s="1"/>
  <c r="BG1437" i="2"/>
  <c r="BK1437" i="2" s="1"/>
  <c r="BG1469" i="2"/>
  <c r="BG1501" i="2"/>
  <c r="BG1208" i="2"/>
  <c r="BK1208" i="2" s="1"/>
  <c r="BG1193" i="2"/>
  <c r="BK1193" i="2" s="1"/>
  <c r="BG1372" i="2"/>
  <c r="BH1372" i="2" s="1"/>
  <c r="BG1103" i="2"/>
  <c r="BH1103" i="2" s="1"/>
  <c r="BG1495" i="2"/>
  <c r="BK1495" i="2" s="1"/>
  <c r="BG1173" i="2"/>
  <c r="BH1173" i="2" s="1"/>
  <c r="BG1293" i="2"/>
  <c r="BK1293" i="2" s="1"/>
  <c r="BG1321" i="2"/>
  <c r="BK1321" i="2" s="1"/>
  <c r="BG1377" i="2"/>
  <c r="BK1377" i="2" s="1"/>
  <c r="BG1332" i="2"/>
  <c r="BH1332" i="2" s="1"/>
  <c r="BG1421" i="2"/>
  <c r="BK1421" i="2" s="1"/>
  <c r="BG1485" i="2"/>
  <c r="BK1485" i="2" s="1"/>
  <c r="BG1239" i="2"/>
  <c r="BK1239" i="2" s="1"/>
  <c r="BG1176" i="2"/>
  <c r="BK1176" i="2" s="1"/>
  <c r="BG1296" i="2"/>
  <c r="BK1296" i="2" s="1"/>
  <c r="BG1295" i="2"/>
  <c r="BK1295" i="2" s="1"/>
  <c r="BG1351" i="2"/>
  <c r="BK1351" i="2" s="1"/>
  <c r="BG1240" i="2"/>
  <c r="BK1240" i="2" s="1"/>
  <c r="BG1149" i="2"/>
  <c r="BK1149" i="2" s="1"/>
  <c r="BG1397" i="2"/>
  <c r="BK1397" i="2" s="1"/>
  <c r="BG20" i="2"/>
  <c r="BK20" i="2" s="1"/>
  <c r="BG270" i="2"/>
  <c r="BK270" i="2" s="1"/>
  <c r="BG1030" i="2"/>
  <c r="BK1030" i="2" s="1"/>
  <c r="BG1438" i="2"/>
  <c r="BK1438" i="2" s="1"/>
  <c r="BG1470" i="2"/>
  <c r="BK1470" i="2" s="1"/>
  <c r="BG1502" i="2"/>
  <c r="BK1502" i="2" s="1"/>
  <c r="BG25" i="2"/>
  <c r="BK25" i="2" s="1"/>
  <c r="BG57" i="2"/>
  <c r="BK57" i="2" s="1"/>
  <c r="BG97" i="2"/>
  <c r="BK97" i="2" s="1"/>
  <c r="BG257" i="2"/>
  <c r="BK257" i="2" s="1"/>
  <c r="BG289" i="2"/>
  <c r="BK289" i="2" s="1"/>
  <c r="BG785" i="2"/>
  <c r="BK785" i="2" s="1"/>
  <c r="BG1049" i="2"/>
  <c r="BK1049" i="2" s="1"/>
  <c r="BG1177" i="2"/>
  <c r="BK1177" i="2" s="1"/>
  <c r="BG1345" i="2"/>
  <c r="BK1345" i="2" s="1"/>
  <c r="BG227" i="2"/>
  <c r="BK227" i="2" s="1"/>
  <c r="BG564" i="2"/>
  <c r="BK564" i="2" s="1"/>
  <c r="BG1012" i="2"/>
  <c r="BK1012" i="2" s="1"/>
  <c r="BG1484" i="2"/>
  <c r="BK1484" i="2" s="1"/>
  <c r="BG1034" i="2"/>
  <c r="BK1034" i="2" s="1"/>
  <c r="BG1450" i="2"/>
  <c r="BK1450" i="2" s="1"/>
  <c r="BG74" i="2"/>
  <c r="BG106" i="2"/>
  <c r="BK106" i="2" s="1"/>
  <c r="BG138" i="2"/>
  <c r="BK138" i="2" s="1"/>
  <c r="BG170" i="2"/>
  <c r="BK170" i="2" s="1"/>
  <c r="BG202" i="2"/>
  <c r="BK202" i="2" s="1"/>
  <c r="BG234" i="2"/>
  <c r="BK234" i="2" s="1"/>
  <c r="BG282" i="2"/>
  <c r="BK282" i="2" s="1"/>
  <c r="BG658" i="2"/>
  <c r="BK658" i="2" s="1"/>
  <c r="BG1442" i="2"/>
  <c r="BK1442" i="2" s="1"/>
  <c r="BG1490" i="2"/>
  <c r="BK1490" i="2" s="1"/>
  <c r="BG231" i="2"/>
  <c r="BK231" i="2" s="1"/>
  <c r="BG84" i="2"/>
  <c r="BK84" i="2" s="1"/>
  <c r="BG21" i="2"/>
  <c r="BK21" i="2" s="1"/>
  <c r="BG31" i="2"/>
  <c r="BK31" i="2" s="1"/>
  <c r="BG63" i="2"/>
  <c r="BK63" i="2" s="1"/>
  <c r="BG95" i="2"/>
  <c r="BK95" i="2" s="1"/>
  <c r="BG127" i="2"/>
  <c r="BK127" i="2" s="1"/>
  <c r="BG167" i="2"/>
  <c r="BK167" i="2" s="1"/>
  <c r="BG199" i="2"/>
  <c r="BG1071" i="2"/>
  <c r="BK1071" i="2" s="1"/>
  <c r="BG240" i="2"/>
  <c r="BK240" i="2" s="1"/>
  <c r="BG992" i="2"/>
  <c r="BK992" i="2" s="1"/>
  <c r="BG1056" i="2"/>
  <c r="BK1056" i="2" s="1"/>
  <c r="BG1248" i="2"/>
  <c r="BK1248" i="2" s="1"/>
  <c r="BG24" i="2"/>
  <c r="BK24" i="2" s="1"/>
  <c r="BG120" i="2"/>
  <c r="BK120" i="2" s="1"/>
  <c r="BG310" i="2"/>
  <c r="BH310" i="2" s="1"/>
  <c r="BG1086" i="2"/>
  <c r="BK1086" i="2" s="1"/>
  <c r="BG33" i="2"/>
  <c r="BK33" i="2" s="1"/>
  <c r="BG65" i="2"/>
  <c r="BK65" i="2" s="1"/>
  <c r="BG113" i="2"/>
  <c r="BK113" i="2" s="1"/>
  <c r="BG265" i="2"/>
  <c r="BK265" i="2" s="1"/>
  <c r="BG305" i="2"/>
  <c r="BK305" i="2" s="1"/>
  <c r="BG985" i="2"/>
  <c r="BH985" i="2" s="1"/>
  <c r="BG1057" i="2"/>
  <c r="BH1057" i="2" s="1"/>
  <c r="BG195" i="2"/>
  <c r="BK195" i="2" s="1"/>
  <c r="BG156" i="2"/>
  <c r="BG596" i="2"/>
  <c r="BK596" i="2" s="1"/>
  <c r="BG1028" i="2"/>
  <c r="BK1028" i="2" s="1"/>
  <c r="BG1058" i="2"/>
  <c r="BH1058" i="2" s="1"/>
  <c r="BG82" i="2"/>
  <c r="BH82" i="2" s="1"/>
  <c r="BG146" i="2"/>
  <c r="BK146" i="2" s="1"/>
  <c r="BG178" i="2"/>
  <c r="BK178" i="2" s="1"/>
  <c r="BG210" i="2"/>
  <c r="BK210" i="2" s="1"/>
  <c r="BG242" i="2"/>
  <c r="BG298" i="2"/>
  <c r="BK298" i="2" s="1"/>
  <c r="BG794" i="2"/>
  <c r="BK794" i="2" s="1"/>
  <c r="BG1235" i="2"/>
  <c r="BK1235" i="2" s="1"/>
  <c r="BG1363" i="2"/>
  <c r="BK1363" i="2" s="1"/>
  <c r="BG88" i="2"/>
  <c r="BK88" i="2" s="1"/>
  <c r="BG153" i="2"/>
  <c r="BK153" i="2" s="1"/>
  <c r="BG29" i="2"/>
  <c r="BG7" i="2"/>
  <c r="BK7" i="2" s="1"/>
  <c r="BG39" i="2"/>
  <c r="BK39" i="2" s="1"/>
  <c r="BG71" i="2"/>
  <c r="BK71" i="2" s="1"/>
  <c r="BG103" i="2"/>
  <c r="BK103" i="2" s="1"/>
  <c r="BG247" i="2"/>
  <c r="BK247" i="2" s="1"/>
  <c r="BG1095" i="2"/>
  <c r="BK1095" i="2" s="1"/>
  <c r="BG1223" i="2"/>
  <c r="BK1223" i="2" s="1"/>
  <c r="BG200" i="2"/>
  <c r="BK200" i="2" s="1"/>
  <c r="BG264" i="2"/>
  <c r="BK264" i="2" s="1"/>
  <c r="BG1016" i="2"/>
  <c r="BK1016" i="2" s="1"/>
  <c r="BG1080" i="2"/>
  <c r="BK1080" i="2" s="1"/>
  <c r="BG1148" i="2"/>
  <c r="BK1148" i="2" s="1"/>
  <c r="BG1244" i="2"/>
  <c r="BK1244" i="2" s="1"/>
  <c r="BG1444" i="2"/>
  <c r="BK1444" i="2" s="1"/>
  <c r="BG1133" i="2"/>
  <c r="BK1133" i="2" s="1"/>
  <c r="BG1261" i="2"/>
  <c r="BK1261" i="2" s="1"/>
  <c r="BG52" i="2"/>
  <c r="BK52" i="2" s="1"/>
  <c r="BG750" i="2"/>
  <c r="BH750" i="2" s="1"/>
  <c r="BG1094" i="2"/>
  <c r="BH1094" i="2" s="1"/>
  <c r="BG1454" i="2"/>
  <c r="BH1454" i="2" s="1"/>
  <c r="BG1486" i="2"/>
  <c r="BH1486" i="2" s="1"/>
  <c r="BG9" i="2"/>
  <c r="BK9" i="2" s="1"/>
  <c r="BG41" i="2"/>
  <c r="BG73" i="2"/>
  <c r="BH73" i="2" s="1"/>
  <c r="BG129" i="2"/>
  <c r="BK129" i="2" s="1"/>
  <c r="BG273" i="2"/>
  <c r="BH273" i="2" s="1"/>
  <c r="BG1001" i="2"/>
  <c r="BH1001" i="2" s="1"/>
  <c r="BG1065" i="2"/>
  <c r="BH1065" i="2" s="1"/>
  <c r="BG1417" i="2"/>
  <c r="BK1417" i="2" s="1"/>
  <c r="BG155" i="2"/>
  <c r="BK155" i="2" s="1"/>
  <c r="BG203" i="2"/>
  <c r="BH203" i="2" s="1"/>
  <c r="BG164" i="2"/>
  <c r="BK164" i="2" s="1"/>
  <c r="BG964" i="2"/>
  <c r="BK964" i="2" s="1"/>
  <c r="BG1066" i="2"/>
  <c r="BK1066" i="2" s="1"/>
  <c r="BG58" i="2"/>
  <c r="BK58" i="2" s="1"/>
  <c r="BG90" i="2"/>
  <c r="BK90" i="2" s="1"/>
  <c r="BG122" i="2"/>
  <c r="BK122" i="2" s="1"/>
  <c r="BG154" i="2"/>
  <c r="BK154" i="2" s="1"/>
  <c r="BG186" i="2"/>
  <c r="BK186" i="2" s="1"/>
  <c r="BG218" i="2"/>
  <c r="BH218" i="2" s="1"/>
  <c r="BG250" i="2"/>
  <c r="BH250" i="2" s="1"/>
  <c r="BG994" i="2"/>
  <c r="BK994" i="2" s="1"/>
  <c r="BG179" i="2"/>
  <c r="BK179" i="2" s="1"/>
  <c r="BG5" i="2"/>
  <c r="BK5" i="2" s="1"/>
  <c r="BG15" i="2"/>
  <c r="BH15" i="2" s="1"/>
  <c r="BG47" i="2"/>
  <c r="BK47" i="2" s="1"/>
  <c r="BG79" i="2"/>
  <c r="BH79" i="2" s="1"/>
  <c r="BG111" i="2"/>
  <c r="BH111" i="2" s="1"/>
  <c r="BG143" i="2"/>
  <c r="BH143" i="2" s="1"/>
  <c r="BG183" i="2"/>
  <c r="BK183" i="2" s="1"/>
  <c r="BG215" i="2"/>
  <c r="BK215" i="2" s="1"/>
  <c r="BG1039" i="2"/>
  <c r="BH1039" i="2" s="1"/>
  <c r="BG1231" i="2"/>
  <c r="BK1231" i="2" s="1"/>
  <c r="BG208" i="2"/>
  <c r="BK208" i="2" s="1"/>
  <c r="BG272" i="2"/>
  <c r="BK272" i="2" s="1"/>
  <c r="BG1040" i="2"/>
  <c r="BK1040" i="2" s="1"/>
  <c r="BG89" i="2"/>
  <c r="BK89" i="2" s="1"/>
  <c r="BG1220" i="2"/>
  <c r="BK1220" i="2" s="1"/>
  <c r="BG1141" i="2"/>
  <c r="BK1141" i="2" s="1"/>
  <c r="BG1269" i="2"/>
  <c r="BK1269" i="2" s="1"/>
  <c r="BG116" i="2"/>
  <c r="BK116" i="2" s="1"/>
  <c r="BG262" i="2"/>
  <c r="BK262" i="2" s="1"/>
  <c r="BG17" i="2"/>
  <c r="BK17" i="2" s="1"/>
  <c r="BG49" i="2"/>
  <c r="BK49" i="2" s="1"/>
  <c r="BG81" i="2"/>
  <c r="BK81" i="2" s="1"/>
  <c r="BG137" i="2"/>
  <c r="BK137" i="2" s="1"/>
  <c r="BG281" i="2"/>
  <c r="BH281" i="2" s="1"/>
  <c r="BG1025" i="2"/>
  <c r="BH1025" i="2" s="1"/>
  <c r="BG1089" i="2"/>
  <c r="BK1089" i="2" s="1"/>
  <c r="BG1425" i="2"/>
  <c r="BK1425" i="2" s="1"/>
  <c r="BG163" i="2"/>
  <c r="BH163" i="2" s="1"/>
  <c r="BG988" i="2"/>
  <c r="BK988" i="2" s="1"/>
  <c r="BG1380" i="2"/>
  <c r="BK1380" i="2" s="1"/>
  <c r="BG1476" i="2"/>
  <c r="BK1476" i="2" s="1"/>
  <c r="BG1010" i="2"/>
  <c r="BK1010" i="2" s="1"/>
  <c r="BG66" i="2"/>
  <c r="BH66" i="2" s="1"/>
  <c r="BG98" i="2"/>
  <c r="BH98" i="2" s="1"/>
  <c r="BG130" i="2"/>
  <c r="BH130" i="2" s="1"/>
  <c r="BG162" i="2"/>
  <c r="BK162" i="2" s="1"/>
  <c r="BG194" i="2"/>
  <c r="BH194" i="2" s="1"/>
  <c r="BG226" i="2"/>
  <c r="BK226" i="2" s="1"/>
  <c r="BG266" i="2"/>
  <c r="BH266" i="2" s="1"/>
  <c r="BG1074" i="2"/>
  <c r="BK1074" i="2" s="1"/>
  <c r="BG1474" i="2"/>
  <c r="BK1474" i="2" s="1"/>
  <c r="BG105" i="2"/>
  <c r="BK105" i="2" s="1"/>
  <c r="BG56" i="2"/>
  <c r="BK56" i="2" s="1"/>
  <c r="BG13" i="2"/>
  <c r="BK13" i="2" s="1"/>
  <c r="BG277" i="2"/>
  <c r="BK277" i="2" s="1"/>
  <c r="BG23" i="2"/>
  <c r="BK23" i="2" s="1"/>
  <c r="BG55" i="2"/>
  <c r="BK55" i="2" s="1"/>
  <c r="BG87" i="2"/>
  <c r="BK87" i="2" s="1"/>
  <c r="BG159" i="2"/>
  <c r="BK159" i="2" s="1"/>
  <c r="BG191" i="2"/>
  <c r="BK191" i="2" s="1"/>
  <c r="BG223" i="2"/>
  <c r="BK223" i="2" s="1"/>
  <c r="BG1047" i="2"/>
  <c r="BK1047" i="2" s="1"/>
  <c r="BG232" i="2"/>
  <c r="BK232" i="2" s="1"/>
  <c r="BG1048" i="2"/>
  <c r="BK1048" i="2" s="1"/>
  <c r="BG151" i="2"/>
  <c r="BK151" i="2" s="1"/>
  <c r="BG121" i="2"/>
  <c r="BH121" i="2" s="1"/>
  <c r="BG4" i="2"/>
  <c r="BK4" i="2" s="1"/>
  <c r="AA1438" i="2"/>
  <c r="AE1438" i="2" s="1"/>
  <c r="AA1470" i="2"/>
  <c r="AE1470" i="2" s="1"/>
  <c r="AA1502" i="2"/>
  <c r="AE1502" i="2" s="1"/>
  <c r="AA1199" i="2"/>
  <c r="AE1199" i="2" s="1"/>
  <c r="AA1476" i="2"/>
  <c r="AE1476" i="2" s="1"/>
  <c r="AA1500" i="2"/>
  <c r="AE1500" i="2" s="1"/>
  <c r="AA1239" i="2"/>
  <c r="AE1239" i="2" s="1"/>
  <c r="AA1281" i="2"/>
  <c r="AE1281" i="2" s="1"/>
  <c r="AA1417" i="2"/>
  <c r="AE1417" i="2" s="1"/>
  <c r="AA1175" i="2"/>
  <c r="AE1175" i="2" s="1"/>
  <c r="AA1313" i="2"/>
  <c r="AE1313" i="2" s="1"/>
  <c r="AA1439" i="2"/>
  <c r="AE1439" i="2" s="1"/>
  <c r="AA1471" i="2"/>
  <c r="AE1471" i="2" s="1"/>
  <c r="AA1153" i="2"/>
  <c r="AE1153" i="2" s="1"/>
  <c r="AA1421" i="2"/>
  <c r="AE1421" i="2" s="1"/>
  <c r="AA1409" i="2"/>
  <c r="AE1409" i="2" s="1"/>
  <c r="AA1168" i="2"/>
  <c r="AA1241" i="2"/>
  <c r="AE1241" i="2" s="1"/>
  <c r="AA1423" i="2"/>
  <c r="AE1423" i="2" s="1"/>
  <c r="AA1231" i="2"/>
  <c r="AE1231" i="2" s="1"/>
  <c r="AA1257" i="2"/>
  <c r="AE1257" i="2" s="1"/>
  <c r="AA1442" i="2"/>
  <c r="AE1442" i="2" s="1"/>
  <c r="AA1458" i="2"/>
  <c r="AE1458" i="2" s="1"/>
  <c r="AA1474" i="2"/>
  <c r="AE1474" i="2" s="1"/>
  <c r="AA1490" i="2"/>
  <c r="AE1490" i="2" s="1"/>
  <c r="AA1484" i="2"/>
  <c r="AE1484" i="2" s="1"/>
  <c r="AA1425" i="2"/>
  <c r="AE1425" i="2" s="1"/>
  <c r="AA1217" i="2"/>
  <c r="AE1217" i="2" s="1"/>
  <c r="AA1185" i="2"/>
  <c r="AE1185" i="2" s="1"/>
  <c r="AA1103" i="2"/>
  <c r="AE1103" i="2" s="1"/>
  <c r="AA1304" i="2"/>
  <c r="AE1304" i="2" s="1"/>
  <c r="BC1182" i="2"/>
  <c r="BG1182" i="2" s="1"/>
  <c r="BK1182" i="2" s="1"/>
  <c r="BS1182" i="2"/>
  <c r="BW1182" i="2" s="1"/>
  <c r="BC1310" i="2"/>
  <c r="BG1310" i="2" s="1"/>
  <c r="BK1310" i="2" s="1"/>
  <c r="BS1310" i="2"/>
  <c r="BW1310" i="2" s="1"/>
  <c r="BC1374" i="2"/>
  <c r="BS1374" i="2"/>
  <c r="BW1374" i="2" s="1"/>
  <c r="BC1122" i="2"/>
  <c r="BS1122" i="2"/>
  <c r="BW1122" i="2" s="1"/>
  <c r="BC1154" i="2"/>
  <c r="BS1154" i="2"/>
  <c r="BW1154" i="2" s="1"/>
  <c r="BC1186" i="2"/>
  <c r="BG1186" i="2" s="1"/>
  <c r="BK1186" i="2" s="1"/>
  <c r="BS1186" i="2"/>
  <c r="BW1186" i="2" s="1"/>
  <c r="BC1218" i="2"/>
  <c r="BS1218" i="2"/>
  <c r="BW1218" i="2" s="1"/>
  <c r="BC1250" i="2"/>
  <c r="BG1250" i="2" s="1"/>
  <c r="BK1250" i="2" s="1"/>
  <c r="BS1250" i="2"/>
  <c r="BW1250" i="2" s="1"/>
  <c r="BC1282" i="2"/>
  <c r="BG1282" i="2" s="1"/>
  <c r="BK1282" i="2" s="1"/>
  <c r="BS1282" i="2"/>
  <c r="BW1282" i="2" s="1"/>
  <c r="BC1314" i="2"/>
  <c r="BS1314" i="2"/>
  <c r="BW1314" i="2" s="1"/>
  <c r="BC1346" i="2"/>
  <c r="BG1346" i="2" s="1"/>
  <c r="BK1346" i="2" s="1"/>
  <c r="BS1346" i="2"/>
  <c r="BW1346" i="2" s="1"/>
  <c r="BC1378" i="2"/>
  <c r="BG1378" i="2" s="1"/>
  <c r="BK1378" i="2" s="1"/>
  <c r="BS1378" i="2"/>
  <c r="BW1378" i="2" s="1"/>
  <c r="BC1410" i="2"/>
  <c r="BG1410" i="2" s="1"/>
  <c r="BK1410" i="2" s="1"/>
  <c r="BS1410" i="2"/>
  <c r="BW1410" i="2" s="1"/>
  <c r="BC1100" i="2"/>
  <c r="BS1100" i="2"/>
  <c r="BW1100" i="2" s="1"/>
  <c r="BC1126" i="2"/>
  <c r="BG1126" i="2" s="1"/>
  <c r="BK1126" i="2" s="1"/>
  <c r="BS1126" i="2"/>
  <c r="BW1126" i="2" s="1"/>
  <c r="BC1158" i="2"/>
  <c r="BS1158" i="2"/>
  <c r="BW1158" i="2" s="1"/>
  <c r="BC1190" i="2"/>
  <c r="BG1190" i="2" s="1"/>
  <c r="BK1190" i="2" s="1"/>
  <c r="BS1190" i="2"/>
  <c r="BW1190" i="2" s="1"/>
  <c r="BC1222" i="2"/>
  <c r="BG1222" i="2" s="1"/>
  <c r="BK1222" i="2" s="1"/>
  <c r="BS1222" i="2"/>
  <c r="BW1222" i="2" s="1"/>
  <c r="BC1254" i="2"/>
  <c r="BS1254" i="2"/>
  <c r="BW1254" i="2" s="1"/>
  <c r="BC1286" i="2"/>
  <c r="BS1286" i="2"/>
  <c r="BW1286" i="2" s="1"/>
  <c r="BC1318" i="2"/>
  <c r="BG1318" i="2" s="1"/>
  <c r="BK1318" i="2" s="1"/>
  <c r="BS1318" i="2"/>
  <c r="BW1318" i="2" s="1"/>
  <c r="BC1350" i="2"/>
  <c r="BS1350" i="2"/>
  <c r="BW1350" i="2" s="1"/>
  <c r="BC1382" i="2"/>
  <c r="BS1382" i="2"/>
  <c r="BW1382" i="2" s="1"/>
  <c r="BC1414" i="2"/>
  <c r="BS1414" i="2"/>
  <c r="BW1414" i="2" s="1"/>
  <c r="BC1104" i="2"/>
  <c r="BG1104" i="2" s="1"/>
  <c r="BK1104" i="2" s="1"/>
  <c r="BS1104" i="2"/>
  <c r="BW1104" i="2" s="1"/>
  <c r="AA1446" i="2"/>
  <c r="AE1446" i="2" s="1"/>
  <c r="AA1272" i="2"/>
  <c r="AE1272" i="2" s="1"/>
  <c r="BC1130" i="2"/>
  <c r="BS1130" i="2"/>
  <c r="BW1130" i="2" s="1"/>
  <c r="BC1162" i="2"/>
  <c r="BS1162" i="2"/>
  <c r="BW1162" i="2" s="1"/>
  <c r="BC1194" i="2"/>
  <c r="BG1194" i="2" s="1"/>
  <c r="BK1194" i="2" s="1"/>
  <c r="BS1194" i="2"/>
  <c r="BW1194" i="2" s="1"/>
  <c r="BC1226" i="2"/>
  <c r="BS1226" i="2"/>
  <c r="BW1226" i="2" s="1"/>
  <c r="BC1258" i="2"/>
  <c r="BS1258" i="2"/>
  <c r="BW1258" i="2" s="1"/>
  <c r="BC1290" i="2"/>
  <c r="BS1290" i="2"/>
  <c r="BW1290" i="2" s="1"/>
  <c r="BC1322" i="2"/>
  <c r="BG1322" i="2" s="1"/>
  <c r="BK1322" i="2" s="1"/>
  <c r="BS1322" i="2"/>
  <c r="BW1322" i="2" s="1"/>
  <c r="BC1354" i="2"/>
  <c r="BS1354" i="2"/>
  <c r="BW1354" i="2" s="1"/>
  <c r="BC1386" i="2"/>
  <c r="BS1386" i="2"/>
  <c r="BW1386" i="2" s="1"/>
  <c r="BC1418" i="2"/>
  <c r="BS1418" i="2"/>
  <c r="BW1418" i="2" s="1"/>
  <c r="BC1108" i="2"/>
  <c r="BG1108" i="2" s="1"/>
  <c r="BK1108" i="2" s="1"/>
  <c r="BS1108" i="2"/>
  <c r="BW1108" i="2" s="1"/>
  <c r="BC1102" i="2"/>
  <c r="BG1102" i="2" s="1"/>
  <c r="BK1102" i="2" s="1"/>
  <c r="BS1102" i="2"/>
  <c r="BW1102" i="2" s="1"/>
  <c r="BC1134" i="2"/>
  <c r="BS1134" i="2"/>
  <c r="BW1134" i="2" s="1"/>
  <c r="BC1166" i="2"/>
  <c r="BS1166" i="2"/>
  <c r="BW1166" i="2" s="1"/>
  <c r="BC1198" i="2"/>
  <c r="BG1198" i="2" s="1"/>
  <c r="BK1198" i="2" s="1"/>
  <c r="BS1198" i="2"/>
  <c r="BW1198" i="2" s="1"/>
  <c r="BC1230" i="2"/>
  <c r="BS1230" i="2"/>
  <c r="BW1230" i="2" s="1"/>
  <c r="BC1262" i="2"/>
  <c r="BG1262" i="2" s="1"/>
  <c r="BK1262" i="2" s="1"/>
  <c r="BS1262" i="2"/>
  <c r="BW1262" i="2" s="1"/>
  <c r="BC1294" i="2"/>
  <c r="BS1294" i="2"/>
  <c r="BW1294" i="2" s="1"/>
  <c r="BC1326" i="2"/>
  <c r="BS1326" i="2"/>
  <c r="BW1326" i="2" s="1"/>
  <c r="BC1358" i="2"/>
  <c r="BS1358" i="2"/>
  <c r="BW1358" i="2" s="1"/>
  <c r="BC1390" i="2"/>
  <c r="BS1390" i="2"/>
  <c r="BW1390" i="2" s="1"/>
  <c r="BC1422" i="2"/>
  <c r="BG1422" i="2" s="1"/>
  <c r="BK1422" i="2" s="1"/>
  <c r="BS1422" i="2"/>
  <c r="BW1422" i="2" s="1"/>
  <c r="BC1112" i="2"/>
  <c r="BG1112" i="2" s="1"/>
  <c r="BK1112" i="2" s="1"/>
  <c r="BS1112" i="2"/>
  <c r="BW1112" i="2" s="1"/>
  <c r="BC1106" i="2"/>
  <c r="BG1106" i="2" s="1"/>
  <c r="BK1106" i="2" s="1"/>
  <c r="BS1106" i="2"/>
  <c r="BW1106" i="2" s="1"/>
  <c r="BC1138" i="2"/>
  <c r="BG1138" i="2" s="1"/>
  <c r="BK1138" i="2" s="1"/>
  <c r="BS1138" i="2"/>
  <c r="BW1138" i="2" s="1"/>
  <c r="BC1170" i="2"/>
  <c r="BG1170" i="2" s="1"/>
  <c r="BK1170" i="2" s="1"/>
  <c r="BS1170" i="2"/>
  <c r="BW1170" i="2" s="1"/>
  <c r="BC1202" i="2"/>
  <c r="BG1202" i="2" s="1"/>
  <c r="BK1202" i="2" s="1"/>
  <c r="BS1202" i="2"/>
  <c r="BW1202" i="2" s="1"/>
  <c r="BC1234" i="2"/>
  <c r="BS1234" i="2"/>
  <c r="BW1234" i="2" s="1"/>
  <c r="BC1266" i="2"/>
  <c r="BS1266" i="2"/>
  <c r="BW1266" i="2" s="1"/>
  <c r="BC1298" i="2"/>
  <c r="BG1298" i="2" s="1"/>
  <c r="BK1298" i="2" s="1"/>
  <c r="BS1298" i="2"/>
  <c r="BW1298" i="2" s="1"/>
  <c r="BC1330" i="2"/>
  <c r="BS1330" i="2"/>
  <c r="BW1330" i="2" s="1"/>
  <c r="BC1362" i="2"/>
  <c r="BS1362" i="2"/>
  <c r="BW1362" i="2" s="1"/>
  <c r="BC1394" i="2"/>
  <c r="BG1394" i="2" s="1"/>
  <c r="BK1394" i="2" s="1"/>
  <c r="BS1394" i="2"/>
  <c r="BW1394" i="2" s="1"/>
  <c r="BC1426" i="2"/>
  <c r="BS1426" i="2"/>
  <c r="BW1426" i="2" s="1"/>
  <c r="BC1116" i="2"/>
  <c r="BS1116" i="2"/>
  <c r="BW1116" i="2" s="1"/>
  <c r="AA1465" i="2"/>
  <c r="AE1465" i="2" s="1"/>
  <c r="AA1497" i="2"/>
  <c r="AE1497" i="2" s="1"/>
  <c r="BC1118" i="2"/>
  <c r="BG1118" i="2" s="1"/>
  <c r="BK1118" i="2" s="1"/>
  <c r="BS1118" i="2"/>
  <c r="BW1118" i="2" s="1"/>
  <c r="BC1214" i="2"/>
  <c r="BS1214" i="2"/>
  <c r="BW1214" i="2" s="1"/>
  <c r="BC1278" i="2"/>
  <c r="BG1278" i="2" s="1"/>
  <c r="BK1278" i="2" s="1"/>
  <c r="BS1278" i="2"/>
  <c r="BW1278" i="2" s="1"/>
  <c r="BC1406" i="2"/>
  <c r="BS1406" i="2"/>
  <c r="BW1406" i="2" s="1"/>
  <c r="BC1110" i="2"/>
  <c r="BS1110" i="2"/>
  <c r="BW1110" i="2" s="1"/>
  <c r="BC1142" i="2"/>
  <c r="BS1142" i="2"/>
  <c r="BW1142" i="2" s="1"/>
  <c r="BC1174" i="2"/>
  <c r="BG1174" i="2" s="1"/>
  <c r="BK1174" i="2" s="1"/>
  <c r="BS1174" i="2"/>
  <c r="BW1174" i="2" s="1"/>
  <c r="BC1206" i="2"/>
  <c r="BG1206" i="2" s="1"/>
  <c r="BK1206" i="2" s="1"/>
  <c r="BS1206" i="2"/>
  <c r="BW1206" i="2" s="1"/>
  <c r="BC1238" i="2"/>
  <c r="BS1238" i="2"/>
  <c r="BW1238" i="2" s="1"/>
  <c r="BC1270" i="2"/>
  <c r="BS1270" i="2"/>
  <c r="BW1270" i="2" s="1"/>
  <c r="BC1302" i="2"/>
  <c r="BG1302" i="2" s="1"/>
  <c r="BK1302" i="2" s="1"/>
  <c r="BS1302" i="2"/>
  <c r="BW1302" i="2" s="1"/>
  <c r="BC1334" i="2"/>
  <c r="BG1334" i="2" s="1"/>
  <c r="BK1334" i="2" s="1"/>
  <c r="BS1334" i="2"/>
  <c r="BW1334" i="2" s="1"/>
  <c r="BC1366" i="2"/>
  <c r="BG1366" i="2" s="1"/>
  <c r="BK1366" i="2" s="1"/>
  <c r="BS1366" i="2"/>
  <c r="BW1366" i="2" s="1"/>
  <c r="BC1398" i="2"/>
  <c r="BS1398" i="2"/>
  <c r="BW1398" i="2" s="1"/>
  <c r="BC1430" i="2"/>
  <c r="BG1430" i="2" s="1"/>
  <c r="BK1430" i="2" s="1"/>
  <c r="BS1430" i="2"/>
  <c r="BW1430" i="2" s="1"/>
  <c r="BC1120" i="2"/>
  <c r="BS1120" i="2"/>
  <c r="BW1120" i="2" s="1"/>
  <c r="AA1240" i="2"/>
  <c r="AE1240" i="2" s="1"/>
  <c r="AA1400" i="2"/>
  <c r="AE1400" i="2" s="1"/>
  <c r="BC1150" i="2"/>
  <c r="BS1150" i="2"/>
  <c r="BW1150" i="2" s="1"/>
  <c r="BC1246" i="2"/>
  <c r="BS1246" i="2"/>
  <c r="BW1246" i="2" s="1"/>
  <c r="BC1342" i="2"/>
  <c r="BG1342" i="2" s="1"/>
  <c r="BK1342" i="2" s="1"/>
  <c r="BS1342" i="2"/>
  <c r="BW1342" i="2" s="1"/>
  <c r="BC1096" i="2"/>
  <c r="BS1096" i="2"/>
  <c r="BW1096" i="2" s="1"/>
  <c r="BC1114" i="2"/>
  <c r="BG1114" i="2" s="1"/>
  <c r="BK1114" i="2" s="1"/>
  <c r="BS1114" i="2"/>
  <c r="BW1114" i="2" s="1"/>
  <c r="BC1146" i="2"/>
  <c r="BS1146" i="2"/>
  <c r="BW1146" i="2" s="1"/>
  <c r="BC1178" i="2"/>
  <c r="BG1178" i="2" s="1"/>
  <c r="BK1178" i="2" s="1"/>
  <c r="BS1178" i="2"/>
  <c r="BW1178" i="2" s="1"/>
  <c r="BC1210" i="2"/>
  <c r="BG1210" i="2" s="1"/>
  <c r="BK1210" i="2" s="1"/>
  <c r="BS1210" i="2"/>
  <c r="BW1210" i="2" s="1"/>
  <c r="BC1242" i="2"/>
  <c r="BS1242" i="2"/>
  <c r="BW1242" i="2" s="1"/>
  <c r="BC1274" i="2"/>
  <c r="BG1274" i="2" s="1"/>
  <c r="BK1274" i="2" s="1"/>
  <c r="BS1274" i="2"/>
  <c r="BW1274" i="2" s="1"/>
  <c r="BC1306" i="2"/>
  <c r="BG1306" i="2" s="1"/>
  <c r="BK1306" i="2" s="1"/>
  <c r="BS1306" i="2"/>
  <c r="BW1306" i="2" s="1"/>
  <c r="BC1338" i="2"/>
  <c r="BG1338" i="2" s="1"/>
  <c r="BK1338" i="2" s="1"/>
  <c r="BS1338" i="2"/>
  <c r="BW1338" i="2" s="1"/>
  <c r="BC1370" i="2"/>
  <c r="BG1370" i="2" s="1"/>
  <c r="BK1370" i="2" s="1"/>
  <c r="BS1370" i="2"/>
  <c r="BW1370" i="2" s="1"/>
  <c r="BC1402" i="2"/>
  <c r="BS1402" i="2"/>
  <c r="BW1402" i="2" s="1"/>
  <c r="BC1434" i="2"/>
  <c r="BG1434" i="2" s="1"/>
  <c r="BK1434" i="2" s="1"/>
  <c r="BS1434" i="2"/>
  <c r="BW1434" i="2" s="1"/>
  <c r="BC1124" i="2"/>
  <c r="BG1124" i="2" s="1"/>
  <c r="BK1124" i="2" s="1"/>
  <c r="BS1124" i="2"/>
  <c r="BW1124" i="2" s="1"/>
  <c r="AA1487" i="2"/>
  <c r="AE1487" i="2" s="1"/>
  <c r="AA1113" i="2"/>
  <c r="AE1113" i="2" s="1"/>
  <c r="AA1447" i="2"/>
  <c r="AE1447" i="2" s="1"/>
  <c r="AA1479" i="2"/>
  <c r="AE1479" i="2" s="1"/>
  <c r="AA1495" i="2"/>
  <c r="AE1495" i="2" s="1"/>
  <c r="AA1351" i="2"/>
  <c r="AE1351" i="2" s="1"/>
  <c r="AA1380" i="2"/>
  <c r="AE1380" i="2" s="1"/>
  <c r="AA1360" i="2"/>
  <c r="AE1360" i="2" s="1"/>
  <c r="AA1176" i="2"/>
  <c r="AE1176" i="2" s="1"/>
  <c r="AA1296" i="2"/>
  <c r="AE1296" i="2" s="1"/>
  <c r="AA1344" i="2"/>
  <c r="AE1344" i="2" s="1"/>
  <c r="AA1121" i="2"/>
  <c r="AE1121" i="2" s="1"/>
  <c r="AA1305" i="2"/>
  <c r="AE1305" i="2" s="1"/>
  <c r="AA1367" i="2"/>
  <c r="AE1367" i="2" s="1"/>
  <c r="AA1404" i="2"/>
  <c r="AE1404" i="2" s="1"/>
  <c r="AA1098" i="2"/>
  <c r="AE1098" i="2" s="1"/>
  <c r="AA1494" i="2"/>
  <c r="AE1494" i="2" s="1"/>
  <c r="AA1412" i="2"/>
  <c r="AE1412" i="2" s="1"/>
  <c r="AA1449" i="2"/>
  <c r="AE1449" i="2" s="1"/>
  <c r="AA1481" i="2"/>
  <c r="AE1481" i="2" s="1"/>
  <c r="AA1441" i="2"/>
  <c r="AE1441" i="2" s="1"/>
  <c r="AA1473" i="2"/>
  <c r="AE1473" i="2" s="1"/>
  <c r="AA1223" i="2"/>
  <c r="AE1223" i="2" s="1"/>
  <c r="AA1348" i="2"/>
  <c r="AE1348" i="2" s="1"/>
  <c r="AA1249" i="2"/>
  <c r="AE1249" i="2" s="1"/>
  <c r="AA1295" i="2"/>
  <c r="AE1295" i="2" s="1"/>
  <c r="AA1336" i="2"/>
  <c r="AE1336" i="2" s="1"/>
  <c r="AA1377" i="2"/>
  <c r="AB1377" i="2" s="1"/>
  <c r="AA1335" i="2"/>
  <c r="AE1335" i="2" s="1"/>
  <c r="AA1450" i="2"/>
  <c r="AE1450" i="2" s="1"/>
  <c r="AA1159" i="2"/>
  <c r="AE1159" i="2" s="1"/>
  <c r="AA1455" i="2"/>
  <c r="AE1455" i="2" s="1"/>
  <c r="AA1503" i="2"/>
  <c r="AE1503" i="2" s="1"/>
  <c r="AA1167" i="2"/>
  <c r="AE1167" i="2" s="1"/>
  <c r="AA1437" i="2"/>
  <c r="AE1437" i="2" s="1"/>
  <c r="AA1469" i="2"/>
  <c r="AE1469" i="2" s="1"/>
  <c r="AA1501" i="2"/>
  <c r="AE1501" i="2" s="1"/>
  <c r="AA1429" i="2"/>
  <c r="AE1429" i="2" s="1"/>
  <c r="AA1316" i="2"/>
  <c r="AE1316" i="2" s="1"/>
  <c r="AA1248" i="2"/>
  <c r="AE1248" i="2" s="1"/>
  <c r="AA1321" i="2"/>
  <c r="AE1321" i="2" s="1"/>
  <c r="W1114" i="2"/>
  <c r="AA1114" i="2" s="1"/>
  <c r="AE1114" i="2" s="1"/>
  <c r="AM1114" i="2"/>
  <c r="AQ1114" i="2" s="1"/>
  <c r="AU1114" i="2" s="1"/>
  <c r="W1306" i="2"/>
  <c r="AA1306" i="2" s="1"/>
  <c r="AE1306" i="2" s="1"/>
  <c r="AM1306" i="2"/>
  <c r="AQ1306" i="2" s="1"/>
  <c r="AU1306" i="2" s="1"/>
  <c r="W1310" i="2"/>
  <c r="AA1310" i="2" s="1"/>
  <c r="AE1310" i="2" s="1"/>
  <c r="AM1310" i="2"/>
  <c r="AQ1310" i="2" s="1"/>
  <c r="AU1310" i="2" s="1"/>
  <c r="W1122" i="2"/>
  <c r="AA1122" i="2" s="1"/>
  <c r="AE1122" i="2" s="1"/>
  <c r="AM1122" i="2"/>
  <c r="AQ1122" i="2" s="1"/>
  <c r="AU1122" i="2" s="1"/>
  <c r="W1154" i="2"/>
  <c r="AA1154" i="2" s="1"/>
  <c r="AE1154" i="2" s="1"/>
  <c r="AM1154" i="2"/>
  <c r="AQ1154" i="2" s="1"/>
  <c r="AU1154" i="2" s="1"/>
  <c r="W1186" i="2"/>
  <c r="AA1186" i="2" s="1"/>
  <c r="AE1186" i="2" s="1"/>
  <c r="AM1186" i="2"/>
  <c r="AQ1186" i="2" s="1"/>
  <c r="AU1186" i="2" s="1"/>
  <c r="W1218" i="2"/>
  <c r="AA1218" i="2" s="1"/>
  <c r="AE1218" i="2" s="1"/>
  <c r="AM1218" i="2"/>
  <c r="AQ1218" i="2" s="1"/>
  <c r="AU1218" i="2" s="1"/>
  <c r="W1250" i="2"/>
  <c r="AA1250" i="2" s="1"/>
  <c r="AE1250" i="2" s="1"/>
  <c r="AM1250" i="2"/>
  <c r="AQ1250" i="2" s="1"/>
  <c r="AU1250" i="2" s="1"/>
  <c r="W1282" i="2"/>
  <c r="AA1282" i="2" s="1"/>
  <c r="AE1282" i="2" s="1"/>
  <c r="AM1282" i="2"/>
  <c r="AQ1282" i="2" s="1"/>
  <c r="AU1282" i="2" s="1"/>
  <c r="W1314" i="2"/>
  <c r="AA1314" i="2" s="1"/>
  <c r="AE1314" i="2" s="1"/>
  <c r="AM1314" i="2"/>
  <c r="AQ1314" i="2" s="1"/>
  <c r="AU1314" i="2" s="1"/>
  <c r="W1346" i="2"/>
  <c r="AA1346" i="2" s="1"/>
  <c r="AE1346" i="2" s="1"/>
  <c r="AM1346" i="2"/>
  <c r="AQ1346" i="2" s="1"/>
  <c r="AU1346" i="2" s="1"/>
  <c r="W1378" i="2"/>
  <c r="AA1378" i="2" s="1"/>
  <c r="AE1378" i="2" s="1"/>
  <c r="AM1378" i="2"/>
  <c r="AQ1378" i="2" s="1"/>
  <c r="AU1378" i="2" s="1"/>
  <c r="W1410" i="2"/>
  <c r="AA1410" i="2" s="1"/>
  <c r="AE1410" i="2" s="1"/>
  <c r="AM1410" i="2"/>
  <c r="AQ1410" i="2" s="1"/>
  <c r="AU1410" i="2" s="1"/>
  <c r="W1100" i="2"/>
  <c r="AA1100" i="2" s="1"/>
  <c r="AE1100" i="2" s="1"/>
  <c r="AM1100" i="2"/>
  <c r="AQ1100" i="2" s="1"/>
  <c r="AU1100" i="2" s="1"/>
  <c r="W1274" i="2"/>
  <c r="AA1274" i="2" s="1"/>
  <c r="AE1274" i="2" s="1"/>
  <c r="AM1274" i="2"/>
  <c r="AQ1274" i="2" s="1"/>
  <c r="AU1274" i="2" s="1"/>
  <c r="W1434" i="2"/>
  <c r="AA1434" i="2" s="1"/>
  <c r="AE1434" i="2" s="1"/>
  <c r="AM1434" i="2"/>
  <c r="W1214" i="2"/>
  <c r="AA1214" i="2" s="1"/>
  <c r="AE1214" i="2" s="1"/>
  <c r="AM1214" i="2"/>
  <c r="W1406" i="2"/>
  <c r="AA1406" i="2" s="1"/>
  <c r="AE1406" i="2" s="1"/>
  <c r="AM1406" i="2"/>
  <c r="AQ1406" i="2" s="1"/>
  <c r="AU1406" i="2" s="1"/>
  <c r="W1126" i="2"/>
  <c r="AA1126" i="2" s="1"/>
  <c r="AE1126" i="2" s="1"/>
  <c r="AM1126" i="2"/>
  <c r="W1158" i="2"/>
  <c r="AA1158" i="2" s="1"/>
  <c r="AE1158" i="2" s="1"/>
  <c r="AM1158" i="2"/>
  <c r="W1190" i="2"/>
  <c r="AA1190" i="2" s="1"/>
  <c r="AE1190" i="2" s="1"/>
  <c r="AM1190" i="2"/>
  <c r="AQ1190" i="2" s="1"/>
  <c r="AU1190" i="2" s="1"/>
  <c r="W1222" i="2"/>
  <c r="AA1222" i="2" s="1"/>
  <c r="AE1222" i="2" s="1"/>
  <c r="AM1222" i="2"/>
  <c r="AQ1222" i="2" s="1"/>
  <c r="AU1222" i="2" s="1"/>
  <c r="W1254" i="2"/>
  <c r="AA1254" i="2" s="1"/>
  <c r="AE1254" i="2" s="1"/>
  <c r="AM1254" i="2"/>
  <c r="AQ1254" i="2" s="1"/>
  <c r="AU1254" i="2" s="1"/>
  <c r="W1286" i="2"/>
  <c r="AA1286" i="2" s="1"/>
  <c r="AE1286" i="2" s="1"/>
  <c r="AM1286" i="2"/>
  <c r="AQ1286" i="2" s="1"/>
  <c r="AU1286" i="2" s="1"/>
  <c r="W1318" i="2"/>
  <c r="AA1318" i="2" s="1"/>
  <c r="AE1318" i="2" s="1"/>
  <c r="AM1318" i="2"/>
  <c r="AQ1318" i="2" s="1"/>
  <c r="AU1318" i="2" s="1"/>
  <c r="W1350" i="2"/>
  <c r="AA1350" i="2" s="1"/>
  <c r="AE1350" i="2" s="1"/>
  <c r="AM1350" i="2"/>
  <c r="AQ1350" i="2" s="1"/>
  <c r="AU1350" i="2" s="1"/>
  <c r="W1382" i="2"/>
  <c r="AA1382" i="2" s="1"/>
  <c r="AE1382" i="2" s="1"/>
  <c r="AM1382" i="2"/>
  <c r="W1414" i="2"/>
  <c r="AA1414" i="2" s="1"/>
  <c r="AE1414" i="2" s="1"/>
  <c r="AM1414" i="2"/>
  <c r="W1104" i="2"/>
  <c r="AA1104" i="2" s="1"/>
  <c r="AE1104" i="2" s="1"/>
  <c r="AM1104" i="2"/>
  <c r="AQ1104" i="2" s="1"/>
  <c r="AU1104" i="2" s="1"/>
  <c r="W1242" i="2"/>
  <c r="AA1242" i="2" s="1"/>
  <c r="AE1242" i="2" s="1"/>
  <c r="AM1242" i="2"/>
  <c r="AQ1242" i="2" s="1"/>
  <c r="AU1242" i="2" s="1"/>
  <c r="W1124" i="2"/>
  <c r="AA1124" i="2" s="1"/>
  <c r="AE1124" i="2" s="1"/>
  <c r="AM1124" i="2"/>
  <c r="AQ1124" i="2" s="1"/>
  <c r="AU1124" i="2" s="1"/>
  <c r="W1118" i="2"/>
  <c r="AA1118" i="2" s="1"/>
  <c r="AE1118" i="2" s="1"/>
  <c r="AM1118" i="2"/>
  <c r="AQ1118" i="2" s="1"/>
  <c r="AU1118" i="2" s="1"/>
  <c r="W1278" i="2"/>
  <c r="AA1278" i="2" s="1"/>
  <c r="AE1278" i="2" s="1"/>
  <c r="AM1278" i="2"/>
  <c r="AQ1278" i="2" s="1"/>
  <c r="AU1278" i="2" s="1"/>
  <c r="W1130" i="2"/>
  <c r="AA1130" i="2" s="1"/>
  <c r="AE1130" i="2" s="1"/>
  <c r="AM1130" i="2"/>
  <c r="AQ1130" i="2" s="1"/>
  <c r="AU1130" i="2" s="1"/>
  <c r="W1162" i="2"/>
  <c r="AA1162" i="2" s="1"/>
  <c r="AE1162" i="2" s="1"/>
  <c r="AM1162" i="2"/>
  <c r="W1194" i="2"/>
  <c r="AA1194" i="2" s="1"/>
  <c r="AE1194" i="2" s="1"/>
  <c r="AM1194" i="2"/>
  <c r="AQ1194" i="2" s="1"/>
  <c r="AU1194" i="2" s="1"/>
  <c r="W1226" i="2"/>
  <c r="AA1226" i="2" s="1"/>
  <c r="AE1226" i="2" s="1"/>
  <c r="AM1226" i="2"/>
  <c r="AQ1226" i="2" s="1"/>
  <c r="AU1226" i="2" s="1"/>
  <c r="W1258" i="2"/>
  <c r="AA1258" i="2" s="1"/>
  <c r="AE1258" i="2" s="1"/>
  <c r="AM1258" i="2"/>
  <c r="AQ1258" i="2" s="1"/>
  <c r="AU1258" i="2" s="1"/>
  <c r="W1290" i="2"/>
  <c r="AA1290" i="2" s="1"/>
  <c r="AE1290" i="2" s="1"/>
  <c r="AM1290" i="2"/>
  <c r="W1322" i="2"/>
  <c r="AA1322" i="2" s="1"/>
  <c r="AE1322" i="2" s="1"/>
  <c r="AM1322" i="2"/>
  <c r="W1354" i="2"/>
  <c r="AA1354" i="2" s="1"/>
  <c r="AE1354" i="2" s="1"/>
  <c r="AM1354" i="2"/>
  <c r="AQ1354" i="2" s="1"/>
  <c r="AU1354" i="2" s="1"/>
  <c r="W1386" i="2"/>
  <c r="AA1386" i="2" s="1"/>
  <c r="AE1386" i="2" s="1"/>
  <c r="AM1386" i="2"/>
  <c r="AQ1386" i="2" s="1"/>
  <c r="AU1386" i="2" s="1"/>
  <c r="W1418" i="2"/>
  <c r="AA1418" i="2" s="1"/>
  <c r="AE1418" i="2" s="1"/>
  <c r="AM1418" i="2"/>
  <c r="AQ1418" i="2" s="1"/>
  <c r="AU1418" i="2" s="1"/>
  <c r="W1108" i="2"/>
  <c r="AA1108" i="2" s="1"/>
  <c r="AE1108" i="2" s="1"/>
  <c r="AM1108" i="2"/>
  <c r="AQ1108" i="2" s="1"/>
  <c r="AU1108" i="2" s="1"/>
  <c r="W1210" i="2"/>
  <c r="AA1210" i="2" s="1"/>
  <c r="AE1210" i="2" s="1"/>
  <c r="AM1210" i="2"/>
  <c r="AQ1210" i="2" s="1"/>
  <c r="AU1210" i="2" s="1"/>
  <c r="W1402" i="2"/>
  <c r="AA1402" i="2" s="1"/>
  <c r="AE1402" i="2" s="1"/>
  <c r="AM1402" i="2"/>
  <c r="AQ1402" i="2" s="1"/>
  <c r="AU1402" i="2" s="1"/>
  <c r="W1150" i="2"/>
  <c r="AA1150" i="2" s="1"/>
  <c r="AE1150" i="2" s="1"/>
  <c r="AM1150" i="2"/>
  <c r="AQ1150" i="2" s="1"/>
  <c r="AU1150" i="2" s="1"/>
  <c r="W1342" i="2"/>
  <c r="AA1342" i="2" s="1"/>
  <c r="AE1342" i="2" s="1"/>
  <c r="AM1342" i="2"/>
  <c r="AQ1342" i="2" s="1"/>
  <c r="AU1342" i="2" s="1"/>
  <c r="W1102" i="2"/>
  <c r="AA1102" i="2" s="1"/>
  <c r="AE1102" i="2" s="1"/>
  <c r="AM1102" i="2"/>
  <c r="AQ1102" i="2" s="1"/>
  <c r="AU1102" i="2" s="1"/>
  <c r="W1134" i="2"/>
  <c r="AA1134" i="2" s="1"/>
  <c r="AE1134" i="2" s="1"/>
  <c r="AM1134" i="2"/>
  <c r="AQ1134" i="2" s="1"/>
  <c r="AU1134" i="2" s="1"/>
  <c r="W1166" i="2"/>
  <c r="AA1166" i="2" s="1"/>
  <c r="AE1166" i="2" s="1"/>
  <c r="AM1166" i="2"/>
  <c r="AQ1166" i="2" s="1"/>
  <c r="AU1166" i="2" s="1"/>
  <c r="W1198" i="2"/>
  <c r="AA1198" i="2" s="1"/>
  <c r="AE1198" i="2" s="1"/>
  <c r="AM1198" i="2"/>
  <c r="AQ1198" i="2" s="1"/>
  <c r="AU1198" i="2" s="1"/>
  <c r="W1230" i="2"/>
  <c r="AA1230" i="2" s="1"/>
  <c r="AE1230" i="2" s="1"/>
  <c r="AM1230" i="2"/>
  <c r="AQ1230" i="2" s="1"/>
  <c r="AU1230" i="2" s="1"/>
  <c r="W1262" i="2"/>
  <c r="AA1262" i="2" s="1"/>
  <c r="AE1262" i="2" s="1"/>
  <c r="AM1262" i="2"/>
  <c r="AQ1262" i="2" s="1"/>
  <c r="AU1262" i="2" s="1"/>
  <c r="W1294" i="2"/>
  <c r="AA1294" i="2" s="1"/>
  <c r="AE1294" i="2" s="1"/>
  <c r="AM1294" i="2"/>
  <c r="AQ1294" i="2" s="1"/>
  <c r="AU1294" i="2" s="1"/>
  <c r="W1326" i="2"/>
  <c r="AA1326" i="2" s="1"/>
  <c r="AE1326" i="2" s="1"/>
  <c r="AM1326" i="2"/>
  <c r="W1358" i="2"/>
  <c r="AA1358" i="2" s="1"/>
  <c r="AE1358" i="2" s="1"/>
  <c r="AM1358" i="2"/>
  <c r="W1390" i="2"/>
  <c r="AA1390" i="2" s="1"/>
  <c r="AB1390" i="2" s="1"/>
  <c r="AM1390" i="2"/>
  <c r="AQ1390" i="2" s="1"/>
  <c r="AU1390" i="2" s="1"/>
  <c r="W1422" i="2"/>
  <c r="AA1422" i="2" s="1"/>
  <c r="AE1422" i="2" s="1"/>
  <c r="AM1422" i="2"/>
  <c r="AQ1422" i="2" s="1"/>
  <c r="AU1422" i="2" s="1"/>
  <c r="W1112" i="2"/>
  <c r="AA1112" i="2" s="1"/>
  <c r="AE1112" i="2" s="1"/>
  <c r="AM1112" i="2"/>
  <c r="W1178" i="2"/>
  <c r="AA1178" i="2" s="1"/>
  <c r="AE1178" i="2" s="1"/>
  <c r="AM1178" i="2"/>
  <c r="AQ1178" i="2" s="1"/>
  <c r="AU1178" i="2" s="1"/>
  <c r="W1338" i="2"/>
  <c r="AA1338" i="2" s="1"/>
  <c r="AE1338" i="2" s="1"/>
  <c r="AM1338" i="2"/>
  <c r="AQ1338" i="2" s="1"/>
  <c r="AU1338" i="2" s="1"/>
  <c r="W1246" i="2"/>
  <c r="AA1246" i="2" s="1"/>
  <c r="AE1246" i="2" s="1"/>
  <c r="AM1246" i="2"/>
  <c r="AQ1246" i="2" s="1"/>
  <c r="AU1246" i="2" s="1"/>
  <c r="W1374" i="2"/>
  <c r="AA1374" i="2" s="1"/>
  <c r="AE1374" i="2" s="1"/>
  <c r="AM1374" i="2"/>
  <c r="AQ1374" i="2" s="1"/>
  <c r="AU1374" i="2" s="1"/>
  <c r="W1106" i="2"/>
  <c r="AA1106" i="2" s="1"/>
  <c r="AE1106" i="2" s="1"/>
  <c r="AM1106" i="2"/>
  <c r="AQ1106" i="2" s="1"/>
  <c r="AU1106" i="2" s="1"/>
  <c r="W1138" i="2"/>
  <c r="AA1138" i="2" s="1"/>
  <c r="AE1138" i="2" s="1"/>
  <c r="AM1138" i="2"/>
  <c r="AQ1138" i="2" s="1"/>
  <c r="AU1138" i="2" s="1"/>
  <c r="W1170" i="2"/>
  <c r="AA1170" i="2" s="1"/>
  <c r="AE1170" i="2" s="1"/>
  <c r="AM1170" i="2"/>
  <c r="AQ1170" i="2" s="1"/>
  <c r="AU1170" i="2" s="1"/>
  <c r="W1202" i="2"/>
  <c r="AA1202" i="2" s="1"/>
  <c r="AE1202" i="2" s="1"/>
  <c r="AM1202" i="2"/>
  <c r="W1234" i="2"/>
  <c r="AA1234" i="2" s="1"/>
  <c r="AE1234" i="2" s="1"/>
  <c r="AM1234" i="2"/>
  <c r="AQ1234" i="2" s="1"/>
  <c r="AU1234" i="2" s="1"/>
  <c r="W1266" i="2"/>
  <c r="AA1266" i="2" s="1"/>
  <c r="AE1266" i="2" s="1"/>
  <c r="AM1266" i="2"/>
  <c r="W1298" i="2"/>
  <c r="AA1298" i="2" s="1"/>
  <c r="AE1298" i="2" s="1"/>
  <c r="AM1298" i="2"/>
  <c r="AQ1298" i="2" s="1"/>
  <c r="AU1298" i="2" s="1"/>
  <c r="W1330" i="2"/>
  <c r="AA1330" i="2" s="1"/>
  <c r="AE1330" i="2" s="1"/>
  <c r="AM1330" i="2"/>
  <c r="AQ1330" i="2" s="1"/>
  <c r="AU1330" i="2" s="1"/>
  <c r="W1362" i="2"/>
  <c r="AA1362" i="2" s="1"/>
  <c r="AE1362" i="2" s="1"/>
  <c r="AM1362" i="2"/>
  <c r="AQ1362" i="2" s="1"/>
  <c r="AU1362" i="2" s="1"/>
  <c r="W1394" i="2"/>
  <c r="AA1394" i="2" s="1"/>
  <c r="AE1394" i="2" s="1"/>
  <c r="AM1394" i="2"/>
  <c r="AQ1394" i="2" s="1"/>
  <c r="AU1394" i="2" s="1"/>
  <c r="W1426" i="2"/>
  <c r="AA1426" i="2" s="1"/>
  <c r="AE1426" i="2" s="1"/>
  <c r="AM1426" i="2"/>
  <c r="AQ1426" i="2" s="1"/>
  <c r="AU1426" i="2" s="1"/>
  <c r="W1116" i="2"/>
  <c r="AA1116" i="2" s="1"/>
  <c r="AE1116" i="2" s="1"/>
  <c r="AM1116" i="2"/>
  <c r="AQ1116" i="2" s="1"/>
  <c r="AU1116" i="2" s="1"/>
  <c r="W1146" i="2"/>
  <c r="AA1146" i="2" s="1"/>
  <c r="AE1146" i="2" s="1"/>
  <c r="AM1146" i="2"/>
  <c r="AQ1146" i="2" s="1"/>
  <c r="AU1146" i="2" s="1"/>
  <c r="W1370" i="2"/>
  <c r="AA1370" i="2" s="1"/>
  <c r="AE1370" i="2" s="1"/>
  <c r="AM1370" i="2"/>
  <c r="AQ1370" i="2" s="1"/>
  <c r="AU1370" i="2" s="1"/>
  <c r="W1182" i="2"/>
  <c r="AA1182" i="2" s="1"/>
  <c r="AE1182" i="2" s="1"/>
  <c r="AM1182" i="2"/>
  <c r="AQ1182" i="2" s="1"/>
  <c r="AU1182" i="2" s="1"/>
  <c r="W1096" i="2"/>
  <c r="AA1096" i="2" s="1"/>
  <c r="AE1096" i="2" s="1"/>
  <c r="AM1096" i="2"/>
  <c r="AQ1096" i="2" s="1"/>
  <c r="AU1096" i="2" s="1"/>
  <c r="W1110" i="2"/>
  <c r="AA1110" i="2" s="1"/>
  <c r="AE1110" i="2" s="1"/>
  <c r="AM1110" i="2"/>
  <c r="AQ1110" i="2" s="1"/>
  <c r="AU1110" i="2" s="1"/>
  <c r="W1142" i="2"/>
  <c r="AA1142" i="2" s="1"/>
  <c r="AE1142" i="2" s="1"/>
  <c r="AM1142" i="2"/>
  <c r="AQ1142" i="2" s="1"/>
  <c r="AU1142" i="2" s="1"/>
  <c r="W1174" i="2"/>
  <c r="AA1174" i="2" s="1"/>
  <c r="AE1174" i="2" s="1"/>
  <c r="AM1174" i="2"/>
  <c r="AQ1174" i="2" s="1"/>
  <c r="AU1174" i="2" s="1"/>
  <c r="W1206" i="2"/>
  <c r="AA1206" i="2" s="1"/>
  <c r="AE1206" i="2" s="1"/>
  <c r="AM1206" i="2"/>
  <c r="AQ1206" i="2" s="1"/>
  <c r="AU1206" i="2" s="1"/>
  <c r="W1238" i="2"/>
  <c r="AA1238" i="2" s="1"/>
  <c r="AE1238" i="2" s="1"/>
  <c r="AM1238" i="2"/>
  <c r="AQ1238" i="2" s="1"/>
  <c r="AU1238" i="2" s="1"/>
  <c r="W1270" i="2"/>
  <c r="AA1270" i="2" s="1"/>
  <c r="AE1270" i="2" s="1"/>
  <c r="AM1270" i="2"/>
  <c r="AQ1270" i="2" s="1"/>
  <c r="AU1270" i="2" s="1"/>
  <c r="W1302" i="2"/>
  <c r="AA1302" i="2" s="1"/>
  <c r="AE1302" i="2" s="1"/>
  <c r="AM1302" i="2"/>
  <c r="AQ1302" i="2" s="1"/>
  <c r="AU1302" i="2" s="1"/>
  <c r="W1334" i="2"/>
  <c r="AA1334" i="2" s="1"/>
  <c r="AE1334" i="2" s="1"/>
  <c r="AM1334" i="2"/>
  <c r="AQ1334" i="2" s="1"/>
  <c r="AU1334" i="2" s="1"/>
  <c r="W1366" i="2"/>
  <c r="AA1366" i="2" s="1"/>
  <c r="AE1366" i="2" s="1"/>
  <c r="AM1366" i="2"/>
  <c r="AQ1366" i="2" s="1"/>
  <c r="AU1366" i="2" s="1"/>
  <c r="W1398" i="2"/>
  <c r="AA1398" i="2" s="1"/>
  <c r="AE1398" i="2" s="1"/>
  <c r="AM1398" i="2"/>
  <c r="AQ1398" i="2" s="1"/>
  <c r="AU1398" i="2" s="1"/>
  <c r="W1430" i="2"/>
  <c r="AA1430" i="2" s="1"/>
  <c r="AE1430" i="2" s="1"/>
  <c r="AM1430" i="2"/>
  <c r="AQ1430" i="2" s="1"/>
  <c r="AU1430" i="2" s="1"/>
  <c r="W1120" i="2"/>
  <c r="AA1120" i="2" s="1"/>
  <c r="AE1120" i="2" s="1"/>
  <c r="AM1120" i="2"/>
  <c r="AQ1120" i="2" s="1"/>
  <c r="AU1120" i="2" s="1"/>
  <c r="AA25" i="2"/>
  <c r="AE25" i="2" s="1"/>
  <c r="AA1349" i="2"/>
  <c r="AE1349" i="2" s="1"/>
  <c r="AA1072" i="2"/>
  <c r="AE1072" i="2" s="1"/>
  <c r="AA1200" i="2"/>
  <c r="AE1200" i="2" s="1"/>
  <c r="AA1424" i="2"/>
  <c r="AE1424" i="2" s="1"/>
  <c r="AA1456" i="2"/>
  <c r="AE1456" i="2" s="1"/>
  <c r="AA564" i="2"/>
  <c r="AE564" i="2" s="1"/>
  <c r="AA36" i="2"/>
  <c r="AE36" i="2" s="1"/>
  <c r="AA68" i="2"/>
  <c r="AE68" i="2" s="1"/>
  <c r="AA100" i="2"/>
  <c r="AE100" i="2" s="1"/>
  <c r="AA132" i="2"/>
  <c r="AE132" i="2" s="1"/>
  <c r="AA180" i="2"/>
  <c r="AE180" i="2" s="1"/>
  <c r="AA212" i="2"/>
  <c r="AE212" i="2" s="1"/>
  <c r="AA244" i="2"/>
  <c r="AE244" i="2" s="1"/>
  <c r="AA276" i="2"/>
  <c r="AE276" i="2" s="1"/>
  <c r="AA308" i="2"/>
  <c r="AE308" i="2" s="1"/>
  <c r="AA340" i="2"/>
  <c r="AE340" i="2" s="1"/>
  <c r="AA372" i="2"/>
  <c r="AE372" i="2" s="1"/>
  <c r="AA404" i="2"/>
  <c r="AE404" i="2" s="1"/>
  <c r="AA436" i="2"/>
  <c r="AE436" i="2" s="1"/>
  <c r="AA468" i="2"/>
  <c r="AE468" i="2" s="1"/>
  <c r="AA500" i="2"/>
  <c r="AE500" i="2" s="1"/>
  <c r="AA532" i="2"/>
  <c r="AE532" i="2" s="1"/>
  <c r="AA572" i="2"/>
  <c r="AE572" i="2" s="1"/>
  <c r="AA612" i="2"/>
  <c r="AB612" i="2" s="1"/>
  <c r="AA644" i="2"/>
  <c r="AE644" i="2" s="1"/>
  <c r="AA676" i="2"/>
  <c r="AE676" i="2" s="1"/>
  <c r="AA708" i="2"/>
  <c r="AE708" i="2" s="1"/>
  <c r="AA740" i="2"/>
  <c r="AE740" i="2" s="1"/>
  <c r="AA772" i="2"/>
  <c r="AE772" i="2" s="1"/>
  <c r="AA804" i="2"/>
  <c r="AE804" i="2" s="1"/>
  <c r="AA836" i="2"/>
  <c r="AE836" i="2" s="1"/>
  <c r="AA868" i="2"/>
  <c r="AE868" i="2" s="1"/>
  <c r="AA900" i="2"/>
  <c r="AE900" i="2" s="1"/>
  <c r="AA932" i="2"/>
  <c r="AE932" i="2" s="1"/>
  <c r="AA1044" i="2"/>
  <c r="AE1044" i="2" s="1"/>
  <c r="AA1076" i="2"/>
  <c r="AE1076" i="2" s="1"/>
  <c r="AA1172" i="2"/>
  <c r="AE1172" i="2" s="1"/>
  <c r="AA1204" i="2"/>
  <c r="AE1204" i="2" s="1"/>
  <c r="AA1236" i="2"/>
  <c r="AE1236" i="2" s="1"/>
  <c r="AA1300" i="2"/>
  <c r="AE1300" i="2" s="1"/>
  <c r="AA127" i="2"/>
  <c r="AE127" i="2" s="1"/>
  <c r="AA63" i="2"/>
  <c r="AE63" i="2" s="1"/>
  <c r="AA1105" i="2"/>
  <c r="AE1105" i="2" s="1"/>
  <c r="AA1329" i="2"/>
  <c r="AE1329" i="2" s="1"/>
  <c r="AA274" i="2"/>
  <c r="AE274" i="2" s="1"/>
  <c r="AA322" i="2"/>
  <c r="AE322" i="2" s="1"/>
  <c r="AA354" i="2"/>
  <c r="AE354" i="2" s="1"/>
  <c r="AA386" i="2"/>
  <c r="AE386" i="2" s="1"/>
  <c r="AA418" i="2"/>
  <c r="AE418" i="2" s="1"/>
  <c r="AA450" i="2"/>
  <c r="AE450" i="2" s="1"/>
  <c r="AA482" i="2"/>
  <c r="AE482" i="2" s="1"/>
  <c r="AA514" i="2"/>
  <c r="AE514" i="2" s="1"/>
  <c r="AA546" i="2"/>
  <c r="AE546" i="2" s="1"/>
  <c r="AA578" i="2"/>
  <c r="AE578" i="2" s="1"/>
  <c r="AA610" i="2"/>
  <c r="AE610" i="2" s="1"/>
  <c r="AA642" i="2"/>
  <c r="AE642" i="2" s="1"/>
  <c r="AA682" i="2"/>
  <c r="AE682" i="2" s="1"/>
  <c r="AA714" i="2"/>
  <c r="AE714" i="2" s="1"/>
  <c r="AA746" i="2"/>
  <c r="AE746" i="2" s="1"/>
  <c r="AA778" i="2"/>
  <c r="AE778" i="2" s="1"/>
  <c r="AA818" i="2"/>
  <c r="AE818" i="2" s="1"/>
  <c r="AA850" i="2"/>
  <c r="AE850" i="2" s="1"/>
  <c r="AA882" i="2"/>
  <c r="AE882" i="2" s="1"/>
  <c r="AA914" i="2"/>
  <c r="AE914" i="2" s="1"/>
  <c r="AA946" i="2"/>
  <c r="AE946" i="2" s="1"/>
  <c r="AA978" i="2"/>
  <c r="AE978" i="2" s="1"/>
  <c r="AA1082" i="2"/>
  <c r="AE1082" i="2" s="1"/>
  <c r="AA215" i="2"/>
  <c r="AE215" i="2" s="1"/>
  <c r="AA255" i="2"/>
  <c r="AE255" i="2" s="1"/>
  <c r="AA287" i="2"/>
  <c r="AE287" i="2" s="1"/>
  <c r="AA319" i="2"/>
  <c r="AE319" i="2" s="1"/>
  <c r="AA351" i="2"/>
  <c r="AE351" i="2" s="1"/>
  <c r="AA383" i="2"/>
  <c r="AE383" i="2" s="1"/>
  <c r="AA415" i="2"/>
  <c r="AE415" i="2" s="1"/>
  <c r="AA447" i="2"/>
  <c r="AE447" i="2" s="1"/>
  <c r="AA479" i="2"/>
  <c r="AE479" i="2" s="1"/>
  <c r="AA511" i="2"/>
  <c r="AE511" i="2" s="1"/>
  <c r="AA543" i="2"/>
  <c r="AE543" i="2" s="1"/>
  <c r="AA575" i="2"/>
  <c r="AE575" i="2" s="1"/>
  <c r="AA607" i="2"/>
  <c r="AE607" i="2" s="1"/>
  <c r="AA639" i="2"/>
  <c r="AE639" i="2" s="1"/>
  <c r="AA671" i="2"/>
  <c r="AE671" i="2" s="1"/>
  <c r="AA703" i="2"/>
  <c r="AE703" i="2" s="1"/>
  <c r="AA735" i="2"/>
  <c r="AE735" i="2" s="1"/>
  <c r="AA767" i="2"/>
  <c r="AE767" i="2" s="1"/>
  <c r="AA799" i="2"/>
  <c r="AE799" i="2" s="1"/>
  <c r="AA831" i="2"/>
  <c r="AE831" i="2" s="1"/>
  <c r="AA863" i="2"/>
  <c r="AE863" i="2" s="1"/>
  <c r="AA895" i="2"/>
  <c r="AE895" i="2" s="1"/>
  <c r="AA927" i="2"/>
  <c r="AE927" i="2" s="1"/>
  <c r="AA959" i="2"/>
  <c r="AE959" i="2" s="1"/>
  <c r="AA991" i="2"/>
  <c r="AE991" i="2" s="1"/>
  <c r="AA1023" i="2"/>
  <c r="AE1023" i="2" s="1"/>
  <c r="AA1127" i="2"/>
  <c r="AE1127" i="2" s="1"/>
  <c r="AA1255" i="2"/>
  <c r="AE1255" i="2" s="1"/>
  <c r="AA1279" i="2"/>
  <c r="AE1279" i="2" s="1"/>
  <c r="AA1375" i="2"/>
  <c r="AE1375" i="2" s="1"/>
  <c r="AA232" i="2"/>
  <c r="AE232" i="2" s="1"/>
  <c r="AA22" i="2"/>
  <c r="AE22" i="2" s="1"/>
  <c r="AA62" i="2"/>
  <c r="AE62" i="2" s="1"/>
  <c r="AA94" i="2"/>
  <c r="AE94" i="2" s="1"/>
  <c r="AA126" i="2"/>
  <c r="AE126" i="2" s="1"/>
  <c r="AA158" i="2"/>
  <c r="AE158" i="2" s="1"/>
  <c r="AA190" i="2"/>
  <c r="AE190" i="2" s="1"/>
  <c r="AA222" i="2"/>
  <c r="AE222" i="2" s="1"/>
  <c r="AA254" i="2"/>
  <c r="AE254" i="2" s="1"/>
  <c r="AA302" i="2"/>
  <c r="AE302" i="2" s="1"/>
  <c r="AA342" i="2"/>
  <c r="AE342" i="2" s="1"/>
  <c r="AA374" i="2"/>
  <c r="AE374" i="2" s="1"/>
  <c r="AA406" i="2"/>
  <c r="AE406" i="2" s="1"/>
  <c r="AA438" i="2"/>
  <c r="AE438" i="2" s="1"/>
  <c r="AA470" i="2"/>
  <c r="AE470" i="2" s="1"/>
  <c r="AA502" i="2"/>
  <c r="AE502" i="2" s="1"/>
  <c r="AA534" i="2"/>
  <c r="AE534" i="2" s="1"/>
  <c r="AA566" i="2"/>
  <c r="AE566" i="2" s="1"/>
  <c r="AA598" i="2"/>
  <c r="AE598" i="2" s="1"/>
  <c r="AA630" i="2"/>
  <c r="AE630" i="2" s="1"/>
  <c r="AA662" i="2"/>
  <c r="AE662" i="2" s="1"/>
  <c r="AA694" i="2"/>
  <c r="AE694" i="2" s="1"/>
  <c r="AA726" i="2"/>
  <c r="AE726" i="2" s="1"/>
  <c r="AA766" i="2"/>
  <c r="AE766" i="2" s="1"/>
  <c r="AA798" i="2"/>
  <c r="AE798" i="2" s="1"/>
  <c r="AA830" i="2"/>
  <c r="AE830" i="2" s="1"/>
  <c r="AA862" i="2"/>
  <c r="AE862" i="2" s="1"/>
  <c r="AA894" i="2"/>
  <c r="AE894" i="2" s="1"/>
  <c r="AA926" i="2"/>
  <c r="AE926" i="2" s="1"/>
  <c r="AA958" i="2"/>
  <c r="AE958" i="2" s="1"/>
  <c r="AA990" i="2"/>
  <c r="AE990" i="2" s="1"/>
  <c r="AA1046" i="2"/>
  <c r="AE1046" i="2" s="1"/>
  <c r="AA1078" i="2"/>
  <c r="AE1078" i="2" s="1"/>
  <c r="AA200" i="2"/>
  <c r="AE200" i="2" s="1"/>
  <c r="AA24" i="2"/>
  <c r="AE24" i="2" s="1"/>
  <c r="AA56" i="2"/>
  <c r="AE56" i="2" s="1"/>
  <c r="AA88" i="2"/>
  <c r="AE88" i="2" s="1"/>
  <c r="AA120" i="2"/>
  <c r="AE120" i="2" s="1"/>
  <c r="AA152" i="2"/>
  <c r="AE152" i="2" s="1"/>
  <c r="AA184" i="2"/>
  <c r="AE184" i="2" s="1"/>
  <c r="AA248" i="2"/>
  <c r="AE248" i="2" s="1"/>
  <c r="AA296" i="2"/>
  <c r="AE296" i="2" s="1"/>
  <c r="AA328" i="2"/>
  <c r="AE328" i="2" s="1"/>
  <c r="AA360" i="2"/>
  <c r="AE360" i="2" s="1"/>
  <c r="AA392" i="2"/>
  <c r="AE392" i="2" s="1"/>
  <c r="AA424" i="2"/>
  <c r="AE424" i="2" s="1"/>
  <c r="AA456" i="2"/>
  <c r="AE456" i="2" s="1"/>
  <c r="AA488" i="2"/>
  <c r="AE488" i="2" s="1"/>
  <c r="AA520" i="2"/>
  <c r="AE520" i="2" s="1"/>
  <c r="AA552" i="2"/>
  <c r="AE552" i="2" s="1"/>
  <c r="AA584" i="2"/>
  <c r="AE584" i="2" s="1"/>
  <c r="AA616" i="2"/>
  <c r="AE616" i="2" s="1"/>
  <c r="AA648" i="2"/>
  <c r="AE648" i="2" s="1"/>
  <c r="AA680" i="2"/>
  <c r="AE680" i="2" s="1"/>
  <c r="AA712" i="2"/>
  <c r="AE712" i="2" s="1"/>
  <c r="AA744" i="2"/>
  <c r="AE744" i="2" s="1"/>
  <c r="AA776" i="2"/>
  <c r="AE776" i="2" s="1"/>
  <c r="AA808" i="2"/>
  <c r="AE808" i="2" s="1"/>
  <c r="AA840" i="2"/>
  <c r="AE840" i="2" s="1"/>
  <c r="AA872" i="2"/>
  <c r="AE872" i="2" s="1"/>
  <c r="AA904" i="2"/>
  <c r="AE904" i="2" s="1"/>
  <c r="AA936" i="2"/>
  <c r="AE936" i="2" s="1"/>
  <c r="AA968" i="2"/>
  <c r="AE968" i="2" s="1"/>
  <c r="AA1024" i="2"/>
  <c r="AE1024" i="2" s="1"/>
  <c r="AA1152" i="2"/>
  <c r="AE1152" i="2" s="1"/>
  <c r="AA1352" i="2"/>
  <c r="AE1352" i="2" s="1"/>
  <c r="AA277" i="2"/>
  <c r="AE277" i="2" s="1"/>
  <c r="AA11" i="2"/>
  <c r="AE11" i="2" s="1"/>
  <c r="AA43" i="2"/>
  <c r="AE43" i="2" s="1"/>
  <c r="AA75" i="2"/>
  <c r="AE75" i="2" s="1"/>
  <c r="AA107" i="2"/>
  <c r="AE107" i="2" s="1"/>
  <c r="AA139" i="2"/>
  <c r="AE139" i="2" s="1"/>
  <c r="AA187" i="2"/>
  <c r="AE187" i="2" s="1"/>
  <c r="AA251" i="2"/>
  <c r="AE251" i="2" s="1"/>
  <c r="AA283" i="2"/>
  <c r="AE283" i="2" s="1"/>
  <c r="AA315" i="2"/>
  <c r="AE315" i="2" s="1"/>
  <c r="AA347" i="2"/>
  <c r="AE347" i="2" s="1"/>
  <c r="AA379" i="2"/>
  <c r="AE379" i="2" s="1"/>
  <c r="AA411" i="2"/>
  <c r="AE411" i="2" s="1"/>
  <c r="AA443" i="2"/>
  <c r="AE443" i="2" s="1"/>
  <c r="AA475" i="2"/>
  <c r="AE475" i="2" s="1"/>
  <c r="AA507" i="2"/>
  <c r="AE507" i="2" s="1"/>
  <c r="AA539" i="2"/>
  <c r="AE539" i="2" s="1"/>
  <c r="AA571" i="2"/>
  <c r="AE571" i="2" s="1"/>
  <c r="AA603" i="2"/>
  <c r="AE603" i="2" s="1"/>
  <c r="AA635" i="2"/>
  <c r="AE635" i="2" s="1"/>
  <c r="AA667" i="2"/>
  <c r="AE667" i="2" s="1"/>
  <c r="AA699" i="2"/>
  <c r="AE699" i="2" s="1"/>
  <c r="AA731" i="2"/>
  <c r="AE731" i="2" s="1"/>
  <c r="AA763" i="2"/>
  <c r="AE763" i="2" s="1"/>
  <c r="AA795" i="2"/>
  <c r="AE795" i="2" s="1"/>
  <c r="AA827" i="2"/>
  <c r="AE827" i="2" s="1"/>
  <c r="AA859" i="2"/>
  <c r="AE859" i="2" s="1"/>
  <c r="AA891" i="2"/>
  <c r="AE891" i="2" s="1"/>
  <c r="AA923" i="2"/>
  <c r="AE923" i="2" s="1"/>
  <c r="AA955" i="2"/>
  <c r="AE955" i="2" s="1"/>
  <c r="AA987" i="2"/>
  <c r="AE987" i="2" s="1"/>
  <c r="AA1019" i="2"/>
  <c r="AE1019" i="2" s="1"/>
  <c r="AA1051" i="2"/>
  <c r="AE1051" i="2" s="1"/>
  <c r="AA1083" i="2"/>
  <c r="AE1083" i="2" s="1"/>
  <c r="AA1115" i="2"/>
  <c r="AE1115" i="2" s="1"/>
  <c r="AA1211" i="2"/>
  <c r="AA1243" i="2"/>
  <c r="AE1243" i="2" s="1"/>
  <c r="AA1275" i="2"/>
  <c r="AE1275" i="2" s="1"/>
  <c r="AA1339" i="2"/>
  <c r="AE1339" i="2" s="1"/>
  <c r="AA1403" i="2"/>
  <c r="AE1403" i="2" s="1"/>
  <c r="AA1435" i="2"/>
  <c r="AE1435" i="2" s="1"/>
  <c r="AA1467" i="2"/>
  <c r="AE1467" i="2" s="1"/>
  <c r="AA1499" i="2"/>
  <c r="AE1499" i="2" s="1"/>
  <c r="AA1020" i="2"/>
  <c r="AE1020" i="2" s="1"/>
  <c r="AA1428" i="2"/>
  <c r="AE1428" i="2" s="1"/>
  <c r="AA1460" i="2"/>
  <c r="AE1460" i="2" s="1"/>
  <c r="AA177" i="2"/>
  <c r="AE177" i="2" s="1"/>
  <c r="AA417" i="2"/>
  <c r="AE417" i="2" s="1"/>
  <c r="AA609" i="2"/>
  <c r="AE609" i="2" s="1"/>
  <c r="AA809" i="2"/>
  <c r="AE809" i="2" s="1"/>
  <c r="AA298" i="2"/>
  <c r="AE298" i="2" s="1"/>
  <c r="AA119" i="2"/>
  <c r="AE119" i="2" s="1"/>
  <c r="AA55" i="2"/>
  <c r="AE55" i="2" s="1"/>
  <c r="AA153" i="2"/>
  <c r="AE153" i="2" s="1"/>
  <c r="AA185" i="2"/>
  <c r="AE185" i="2" s="1"/>
  <c r="AA217" i="2"/>
  <c r="AE217" i="2" s="1"/>
  <c r="AA249" i="2"/>
  <c r="AE249" i="2" s="1"/>
  <c r="AA329" i="2"/>
  <c r="AE329" i="2" s="1"/>
  <c r="AA361" i="2"/>
  <c r="AE361" i="2" s="1"/>
  <c r="AA393" i="2"/>
  <c r="AE393" i="2" s="1"/>
  <c r="AA425" i="2"/>
  <c r="AE425" i="2" s="1"/>
  <c r="AA457" i="2"/>
  <c r="AE457" i="2" s="1"/>
  <c r="AA489" i="2"/>
  <c r="AE489" i="2" s="1"/>
  <c r="AA521" i="2"/>
  <c r="AE521" i="2" s="1"/>
  <c r="AA553" i="2"/>
  <c r="AE553" i="2" s="1"/>
  <c r="AA585" i="2"/>
  <c r="AE585" i="2" s="1"/>
  <c r="AA617" i="2"/>
  <c r="AE617" i="2" s="1"/>
  <c r="AA649" i="2"/>
  <c r="AE649" i="2" s="1"/>
  <c r="AA681" i="2"/>
  <c r="AE681" i="2" s="1"/>
  <c r="AA713" i="2"/>
  <c r="AE713" i="2" s="1"/>
  <c r="AA745" i="2"/>
  <c r="AE745" i="2" s="1"/>
  <c r="AA777" i="2"/>
  <c r="AE777" i="2" s="1"/>
  <c r="AA817" i="2"/>
  <c r="AE817" i="2" s="1"/>
  <c r="AA849" i="2"/>
  <c r="AE849" i="2" s="1"/>
  <c r="AA881" i="2"/>
  <c r="AE881" i="2" s="1"/>
  <c r="AA913" i="2"/>
  <c r="AE913" i="2" s="1"/>
  <c r="AA945" i="2"/>
  <c r="AE945" i="2" s="1"/>
  <c r="AA977" i="2"/>
  <c r="AE977" i="2" s="1"/>
  <c r="AA1081" i="2"/>
  <c r="AE1081" i="2" s="1"/>
  <c r="AA266" i="2"/>
  <c r="AE266" i="2" s="1"/>
  <c r="AA1079" i="2"/>
  <c r="AE1079" i="2" s="1"/>
  <c r="AA195" i="2"/>
  <c r="AE195" i="2" s="1"/>
  <c r="AA37" i="2"/>
  <c r="AE37" i="2" s="1"/>
  <c r="AA69" i="2"/>
  <c r="AE69" i="2" s="1"/>
  <c r="AA101" i="2"/>
  <c r="AE101" i="2" s="1"/>
  <c r="AA133" i="2"/>
  <c r="AE133" i="2" s="1"/>
  <c r="AA165" i="2"/>
  <c r="AE165" i="2" s="1"/>
  <c r="AA197" i="2"/>
  <c r="AE197" i="2" s="1"/>
  <c r="AA229" i="2"/>
  <c r="AE229" i="2" s="1"/>
  <c r="AA261" i="2"/>
  <c r="AE261" i="2" s="1"/>
  <c r="AA301" i="2"/>
  <c r="AE301" i="2" s="1"/>
  <c r="AA333" i="2"/>
  <c r="AE333" i="2" s="1"/>
  <c r="AA365" i="2"/>
  <c r="AE365" i="2" s="1"/>
  <c r="AA397" i="2"/>
  <c r="AE397" i="2" s="1"/>
  <c r="AA429" i="2"/>
  <c r="AE429" i="2" s="1"/>
  <c r="AA461" i="2"/>
  <c r="AE461" i="2" s="1"/>
  <c r="AA493" i="2"/>
  <c r="AE493" i="2" s="1"/>
  <c r="AA525" i="2"/>
  <c r="AE525" i="2" s="1"/>
  <c r="AA557" i="2"/>
  <c r="AE557" i="2" s="1"/>
  <c r="AA589" i="2"/>
  <c r="AE589" i="2" s="1"/>
  <c r="AA621" i="2"/>
  <c r="AE621" i="2" s="1"/>
  <c r="AA653" i="2"/>
  <c r="AE653" i="2" s="1"/>
  <c r="AA685" i="2"/>
  <c r="AE685" i="2" s="1"/>
  <c r="AA717" i="2"/>
  <c r="AE717" i="2" s="1"/>
  <c r="AA749" i="2"/>
  <c r="AE749" i="2" s="1"/>
  <c r="AA781" i="2"/>
  <c r="AE781" i="2" s="1"/>
  <c r="AA813" i="2"/>
  <c r="AE813" i="2" s="1"/>
  <c r="AA845" i="2"/>
  <c r="AE845" i="2" s="1"/>
  <c r="AA877" i="2"/>
  <c r="AE877" i="2" s="1"/>
  <c r="AA909" i="2"/>
  <c r="AE909" i="2" s="1"/>
  <c r="AA941" i="2"/>
  <c r="AE941" i="2" s="1"/>
  <c r="AA973" i="2"/>
  <c r="AE973" i="2" s="1"/>
  <c r="AA1005" i="2"/>
  <c r="AE1005" i="2" s="1"/>
  <c r="AA1037" i="2"/>
  <c r="AE1037" i="2" s="1"/>
  <c r="AA1069" i="2"/>
  <c r="AE1069" i="2" s="1"/>
  <c r="AA1101" i="2"/>
  <c r="AE1101" i="2" s="1"/>
  <c r="AA1165" i="2"/>
  <c r="AE1165" i="2" s="1"/>
  <c r="AA1197" i="2"/>
  <c r="AE1197" i="2" s="1"/>
  <c r="AA1261" i="2"/>
  <c r="AE1261" i="2" s="1"/>
  <c r="AA1293" i="2"/>
  <c r="AE1293" i="2" s="1"/>
  <c r="AA1325" i="2"/>
  <c r="AE1325" i="2" s="1"/>
  <c r="AA1357" i="2"/>
  <c r="AE1357" i="2" s="1"/>
  <c r="AA21" i="2"/>
  <c r="AE21" i="2" s="1"/>
  <c r="AA1000" i="2"/>
  <c r="AE1000" i="2" s="1"/>
  <c r="AA1464" i="2"/>
  <c r="AE1464" i="2" s="1"/>
  <c r="AA1496" i="2"/>
  <c r="AE1496" i="2" s="1"/>
  <c r="AA12" i="2"/>
  <c r="AE12" i="2" s="1"/>
  <c r="AA44" i="2"/>
  <c r="AE44" i="2" s="1"/>
  <c r="AA76" i="2"/>
  <c r="AE76" i="2" s="1"/>
  <c r="AA108" i="2"/>
  <c r="AE108" i="2" s="1"/>
  <c r="AA140" i="2"/>
  <c r="AE140" i="2" s="1"/>
  <c r="AA188" i="2"/>
  <c r="AE188" i="2" s="1"/>
  <c r="AA220" i="2"/>
  <c r="AE220" i="2" s="1"/>
  <c r="AA252" i="2"/>
  <c r="AE252" i="2" s="1"/>
  <c r="AA284" i="2"/>
  <c r="AE284" i="2" s="1"/>
  <c r="AA316" i="2"/>
  <c r="AE316" i="2" s="1"/>
  <c r="AA348" i="2"/>
  <c r="AE348" i="2" s="1"/>
  <c r="AA380" i="2"/>
  <c r="AE380" i="2" s="1"/>
  <c r="AA412" i="2"/>
  <c r="AE412" i="2" s="1"/>
  <c r="AA444" i="2"/>
  <c r="AE444" i="2" s="1"/>
  <c r="AA476" i="2"/>
  <c r="AE476" i="2" s="1"/>
  <c r="AA508" i="2"/>
  <c r="AE508" i="2" s="1"/>
  <c r="AA540" i="2"/>
  <c r="AE540" i="2" s="1"/>
  <c r="AA580" i="2"/>
  <c r="AE580" i="2" s="1"/>
  <c r="AA620" i="2"/>
  <c r="AE620" i="2" s="1"/>
  <c r="AA652" i="2"/>
  <c r="AE652" i="2" s="1"/>
  <c r="AA684" i="2"/>
  <c r="AE684" i="2" s="1"/>
  <c r="AA716" i="2"/>
  <c r="AE716" i="2" s="1"/>
  <c r="AA748" i="2"/>
  <c r="AE748" i="2" s="1"/>
  <c r="AA780" i="2"/>
  <c r="AE780" i="2" s="1"/>
  <c r="AA812" i="2"/>
  <c r="AE812" i="2" s="1"/>
  <c r="AA844" i="2"/>
  <c r="AE844" i="2" s="1"/>
  <c r="AA876" i="2"/>
  <c r="AE876" i="2" s="1"/>
  <c r="AA908" i="2"/>
  <c r="AE908" i="2" s="1"/>
  <c r="AA940" i="2"/>
  <c r="AE940" i="2" s="1"/>
  <c r="AA996" i="2"/>
  <c r="AE996" i="2" s="1"/>
  <c r="AA1052" i="2"/>
  <c r="AE1052" i="2" s="1"/>
  <c r="AA1084" i="2"/>
  <c r="AE1084" i="2" s="1"/>
  <c r="AA1148" i="2"/>
  <c r="AE1148" i="2" s="1"/>
  <c r="AA1180" i="2"/>
  <c r="AE1180" i="2" s="1"/>
  <c r="AA1212" i="2"/>
  <c r="AE1212" i="2" s="1"/>
  <c r="AA1244" i="2"/>
  <c r="AE1244" i="2" s="1"/>
  <c r="AA1276" i="2"/>
  <c r="AE1276" i="2" s="1"/>
  <c r="AA145" i="2"/>
  <c r="AE145" i="2" s="1"/>
  <c r="AA353" i="2"/>
  <c r="AE353" i="2" s="1"/>
  <c r="AA545" i="2"/>
  <c r="AE545" i="2" s="1"/>
  <c r="AA737" i="2"/>
  <c r="AE737" i="2" s="1"/>
  <c r="AA969" i="2"/>
  <c r="AE969" i="2" s="1"/>
  <c r="AA207" i="2"/>
  <c r="AE207" i="2" s="1"/>
  <c r="AA1151" i="2"/>
  <c r="AE1151" i="2" s="1"/>
  <c r="AA61" i="2"/>
  <c r="AE61" i="2" s="1"/>
  <c r="AA189" i="2"/>
  <c r="AE189" i="2" s="1"/>
  <c r="AA293" i="2"/>
  <c r="AE293" i="2" s="1"/>
  <c r="AA389" i="2"/>
  <c r="AE389" i="2" s="1"/>
  <c r="AA485" i="2"/>
  <c r="AE485" i="2" s="1"/>
  <c r="AA581" i="2"/>
  <c r="AE581" i="2" s="1"/>
  <c r="AA677" i="2"/>
  <c r="AE677" i="2" s="1"/>
  <c r="AA773" i="2"/>
  <c r="AE773" i="2" s="1"/>
  <c r="AA869" i="2"/>
  <c r="AE869" i="2" s="1"/>
  <c r="AA997" i="2"/>
  <c r="AE997" i="2" s="1"/>
  <c r="AA1093" i="2"/>
  <c r="AE1093" i="2" s="1"/>
  <c r="AA281" i="2"/>
  <c r="AE281" i="2" s="1"/>
  <c r="AA111" i="2"/>
  <c r="AE111" i="2" s="1"/>
  <c r="AA47" i="2"/>
  <c r="AE47" i="2" s="1"/>
  <c r="AA1033" i="2"/>
  <c r="AE1033" i="2" s="1"/>
  <c r="AA1161" i="2"/>
  <c r="AE1161" i="2" s="1"/>
  <c r="AA1337" i="2"/>
  <c r="AE1337" i="2" s="1"/>
  <c r="AA289" i="2"/>
  <c r="AE289" i="2" s="1"/>
  <c r="AA290" i="2"/>
  <c r="AE290" i="2" s="1"/>
  <c r="AA330" i="2"/>
  <c r="AE330" i="2" s="1"/>
  <c r="AA362" i="2"/>
  <c r="AE362" i="2" s="1"/>
  <c r="AA394" i="2"/>
  <c r="AE394" i="2" s="1"/>
  <c r="AA426" i="2"/>
  <c r="AE426" i="2" s="1"/>
  <c r="AA458" i="2"/>
  <c r="AE458" i="2" s="1"/>
  <c r="AA490" i="2"/>
  <c r="AE490" i="2" s="1"/>
  <c r="AA522" i="2"/>
  <c r="AE522" i="2" s="1"/>
  <c r="AA554" i="2"/>
  <c r="AE554" i="2" s="1"/>
  <c r="AA586" i="2"/>
  <c r="AE586" i="2" s="1"/>
  <c r="AA618" i="2"/>
  <c r="AE618" i="2" s="1"/>
  <c r="AA650" i="2"/>
  <c r="AE650" i="2" s="1"/>
  <c r="AA690" i="2"/>
  <c r="AE690" i="2" s="1"/>
  <c r="AA722" i="2"/>
  <c r="AE722" i="2" s="1"/>
  <c r="AA754" i="2"/>
  <c r="AE754" i="2" s="1"/>
  <c r="AA786" i="2"/>
  <c r="AE786" i="2" s="1"/>
  <c r="AA826" i="2"/>
  <c r="AE826" i="2" s="1"/>
  <c r="AA858" i="2"/>
  <c r="AE858" i="2" s="1"/>
  <c r="AA890" i="2"/>
  <c r="AE890" i="2" s="1"/>
  <c r="AA922" i="2"/>
  <c r="AE922" i="2" s="1"/>
  <c r="AA954" i="2"/>
  <c r="AE954" i="2" s="1"/>
  <c r="AA986" i="2"/>
  <c r="AE986" i="2" s="1"/>
  <c r="AA1090" i="2"/>
  <c r="AE1090" i="2" s="1"/>
  <c r="AA257" i="2"/>
  <c r="AE257" i="2" s="1"/>
  <c r="AA263" i="2"/>
  <c r="AE263" i="2" s="1"/>
  <c r="AA295" i="2"/>
  <c r="AE295" i="2" s="1"/>
  <c r="AA327" i="2"/>
  <c r="AE327" i="2" s="1"/>
  <c r="AA359" i="2"/>
  <c r="AE359" i="2" s="1"/>
  <c r="AA391" i="2"/>
  <c r="AE391" i="2" s="1"/>
  <c r="AA423" i="2"/>
  <c r="AE423" i="2" s="1"/>
  <c r="AA455" i="2"/>
  <c r="AE455" i="2" s="1"/>
  <c r="AA487" i="2"/>
  <c r="AE487" i="2" s="1"/>
  <c r="AA519" i="2"/>
  <c r="AE519" i="2" s="1"/>
  <c r="AA551" i="2"/>
  <c r="AE551" i="2" s="1"/>
  <c r="AA583" i="2"/>
  <c r="AE583" i="2" s="1"/>
  <c r="AA615" i="2"/>
  <c r="AE615" i="2" s="1"/>
  <c r="AA647" i="2"/>
  <c r="AE647" i="2" s="1"/>
  <c r="AA679" i="2"/>
  <c r="AE679" i="2" s="1"/>
  <c r="AA711" i="2"/>
  <c r="AE711" i="2" s="1"/>
  <c r="AA743" i="2"/>
  <c r="AE743" i="2" s="1"/>
  <c r="AA775" i="2"/>
  <c r="AE775" i="2" s="1"/>
  <c r="AA807" i="2"/>
  <c r="AE807" i="2" s="1"/>
  <c r="AA839" i="2"/>
  <c r="AE839" i="2" s="1"/>
  <c r="AA871" i="2"/>
  <c r="AE871" i="2" s="1"/>
  <c r="AA903" i="2"/>
  <c r="AE903" i="2" s="1"/>
  <c r="AA935" i="2"/>
  <c r="AE935" i="2" s="1"/>
  <c r="AA967" i="2"/>
  <c r="AE967" i="2" s="1"/>
  <c r="AA999" i="2"/>
  <c r="AE999" i="2" s="1"/>
  <c r="AA1031" i="2"/>
  <c r="AE1031" i="2" s="1"/>
  <c r="AA1055" i="2"/>
  <c r="AE1055" i="2" s="1"/>
  <c r="AA1183" i="2"/>
  <c r="AE1183" i="2" s="1"/>
  <c r="AA1383" i="2"/>
  <c r="AE1383" i="2" s="1"/>
  <c r="AA1407" i="2"/>
  <c r="AE1407" i="2" s="1"/>
  <c r="AA272" i="2"/>
  <c r="AE272" i="2" s="1"/>
  <c r="AA70" i="2"/>
  <c r="AE70" i="2" s="1"/>
  <c r="AA102" i="2"/>
  <c r="AE102" i="2" s="1"/>
  <c r="AA134" i="2"/>
  <c r="AE134" i="2" s="1"/>
  <c r="AA166" i="2"/>
  <c r="AE166" i="2" s="1"/>
  <c r="AA198" i="2"/>
  <c r="AE198" i="2" s="1"/>
  <c r="AA230" i="2"/>
  <c r="AE230" i="2" s="1"/>
  <c r="AA278" i="2"/>
  <c r="AE278" i="2" s="1"/>
  <c r="AA318" i="2"/>
  <c r="AE318" i="2" s="1"/>
  <c r="AA350" i="2"/>
  <c r="AE350" i="2" s="1"/>
  <c r="AA382" i="2"/>
  <c r="AE382" i="2" s="1"/>
  <c r="AA414" i="2"/>
  <c r="AE414" i="2" s="1"/>
  <c r="AA446" i="2"/>
  <c r="AE446" i="2" s="1"/>
  <c r="AA478" i="2"/>
  <c r="AE478" i="2" s="1"/>
  <c r="AA510" i="2"/>
  <c r="AE510" i="2" s="1"/>
  <c r="AA542" i="2"/>
  <c r="AE542" i="2" s="1"/>
  <c r="AA574" i="2"/>
  <c r="AE574" i="2" s="1"/>
  <c r="AA606" i="2"/>
  <c r="AE606" i="2" s="1"/>
  <c r="AA638" i="2"/>
  <c r="AE638" i="2" s="1"/>
  <c r="AA670" i="2"/>
  <c r="AE670" i="2" s="1"/>
  <c r="AA702" i="2"/>
  <c r="AE702" i="2" s="1"/>
  <c r="AA734" i="2"/>
  <c r="AE734" i="2" s="1"/>
  <c r="AA774" i="2"/>
  <c r="AE774" i="2" s="1"/>
  <c r="AA806" i="2"/>
  <c r="AE806" i="2" s="1"/>
  <c r="AA838" i="2"/>
  <c r="AE838" i="2" s="1"/>
  <c r="AA870" i="2"/>
  <c r="AE870" i="2" s="1"/>
  <c r="AA902" i="2"/>
  <c r="AE902" i="2" s="1"/>
  <c r="AA934" i="2"/>
  <c r="AE934" i="2" s="1"/>
  <c r="AA966" i="2"/>
  <c r="AE966" i="2" s="1"/>
  <c r="AA998" i="2"/>
  <c r="AE998" i="2" s="1"/>
  <c r="AA1054" i="2"/>
  <c r="AE1054" i="2" s="1"/>
  <c r="AA32" i="2"/>
  <c r="AE32" i="2" s="1"/>
  <c r="AA64" i="2"/>
  <c r="AE64" i="2" s="1"/>
  <c r="AA96" i="2"/>
  <c r="AE96" i="2" s="1"/>
  <c r="AA128" i="2"/>
  <c r="AE128" i="2" s="1"/>
  <c r="AA160" i="2"/>
  <c r="AE160" i="2" s="1"/>
  <c r="AA192" i="2"/>
  <c r="AE192" i="2" s="1"/>
  <c r="AA256" i="2"/>
  <c r="AE256" i="2" s="1"/>
  <c r="AA304" i="2"/>
  <c r="AE304" i="2" s="1"/>
  <c r="AA336" i="2"/>
  <c r="AE336" i="2" s="1"/>
  <c r="AA368" i="2"/>
  <c r="AE368" i="2" s="1"/>
  <c r="AA400" i="2"/>
  <c r="AE400" i="2" s="1"/>
  <c r="AA432" i="2"/>
  <c r="AE432" i="2" s="1"/>
  <c r="AA464" i="2"/>
  <c r="AB464" i="2" s="1"/>
  <c r="AA496" i="2"/>
  <c r="AE496" i="2" s="1"/>
  <c r="AA528" i="2"/>
  <c r="AE528" i="2" s="1"/>
  <c r="AA560" i="2"/>
  <c r="AE560" i="2" s="1"/>
  <c r="AA592" i="2"/>
  <c r="AE592" i="2" s="1"/>
  <c r="AA624" i="2"/>
  <c r="AE624" i="2" s="1"/>
  <c r="AA656" i="2"/>
  <c r="AE656" i="2" s="1"/>
  <c r="AA688" i="2"/>
  <c r="AE688" i="2" s="1"/>
  <c r="AA720" i="2"/>
  <c r="AE720" i="2" s="1"/>
  <c r="AA752" i="2"/>
  <c r="AB752" i="2" s="1"/>
  <c r="AA784" i="2"/>
  <c r="AE784" i="2" s="1"/>
  <c r="AA816" i="2"/>
  <c r="AE816" i="2" s="1"/>
  <c r="AA848" i="2"/>
  <c r="AE848" i="2" s="1"/>
  <c r="AA880" i="2"/>
  <c r="AE880" i="2" s="1"/>
  <c r="AA912" i="2"/>
  <c r="AE912" i="2" s="1"/>
  <c r="AA944" i="2"/>
  <c r="AE944" i="2" s="1"/>
  <c r="AA976" i="2"/>
  <c r="AE976" i="2" s="1"/>
  <c r="AA1032" i="2"/>
  <c r="AE1032" i="2" s="1"/>
  <c r="AA19" i="2"/>
  <c r="AE19" i="2" s="1"/>
  <c r="AA51" i="2"/>
  <c r="AE51" i="2" s="1"/>
  <c r="AA83" i="2"/>
  <c r="AE83" i="2" s="1"/>
  <c r="AA115" i="2"/>
  <c r="AE115" i="2" s="1"/>
  <c r="AA147" i="2"/>
  <c r="AE147" i="2" s="1"/>
  <c r="AA211" i="2"/>
  <c r="AE211" i="2" s="1"/>
  <c r="AA259" i="2"/>
  <c r="AE259" i="2" s="1"/>
  <c r="AA291" i="2"/>
  <c r="AE291" i="2" s="1"/>
  <c r="AA323" i="2"/>
  <c r="AE323" i="2" s="1"/>
  <c r="AA355" i="2"/>
  <c r="AE355" i="2" s="1"/>
  <c r="AA387" i="2"/>
  <c r="AE387" i="2" s="1"/>
  <c r="AA419" i="2"/>
  <c r="AE419" i="2" s="1"/>
  <c r="AA451" i="2"/>
  <c r="AE451" i="2" s="1"/>
  <c r="AA483" i="2"/>
  <c r="AE483" i="2" s="1"/>
  <c r="AA515" i="2"/>
  <c r="AE515" i="2" s="1"/>
  <c r="AA547" i="2"/>
  <c r="AE547" i="2" s="1"/>
  <c r="AA579" i="2"/>
  <c r="AE579" i="2" s="1"/>
  <c r="AA611" i="2"/>
  <c r="AE611" i="2" s="1"/>
  <c r="AA643" i="2"/>
  <c r="AE643" i="2" s="1"/>
  <c r="AA675" i="2"/>
  <c r="AE675" i="2" s="1"/>
  <c r="AA707" i="2"/>
  <c r="AE707" i="2" s="1"/>
  <c r="AA739" i="2"/>
  <c r="AE739" i="2" s="1"/>
  <c r="AA771" i="2"/>
  <c r="AE771" i="2" s="1"/>
  <c r="AA803" i="2"/>
  <c r="AE803" i="2" s="1"/>
  <c r="AA835" i="2"/>
  <c r="AE835" i="2" s="1"/>
  <c r="AA867" i="2"/>
  <c r="AE867" i="2" s="1"/>
  <c r="AA899" i="2"/>
  <c r="AE899" i="2" s="1"/>
  <c r="AA931" i="2"/>
  <c r="AE931" i="2" s="1"/>
  <c r="AA963" i="2"/>
  <c r="AE963" i="2" s="1"/>
  <c r="AA995" i="2"/>
  <c r="AE995" i="2" s="1"/>
  <c r="AA1027" i="2"/>
  <c r="AE1027" i="2" s="1"/>
  <c r="AA1059" i="2"/>
  <c r="AE1059" i="2" s="1"/>
  <c r="AA1091" i="2"/>
  <c r="AE1091" i="2" s="1"/>
  <c r="AA1155" i="2"/>
  <c r="AE1155" i="2" s="1"/>
  <c r="AA1219" i="2"/>
  <c r="AE1219" i="2" s="1"/>
  <c r="AA1347" i="2"/>
  <c r="AE1347" i="2" s="1"/>
  <c r="AA1379" i="2"/>
  <c r="AE1379" i="2" s="1"/>
  <c r="AA1411" i="2"/>
  <c r="AE1411" i="2" s="1"/>
  <c r="AA1443" i="2"/>
  <c r="AE1443" i="2" s="1"/>
  <c r="AA972" i="2"/>
  <c r="AE972" i="2" s="1"/>
  <c r="AA1436" i="2"/>
  <c r="AE1436" i="2" s="1"/>
  <c r="AA1468" i="2"/>
  <c r="AE1468" i="2" s="1"/>
  <c r="AA135" i="2"/>
  <c r="AE135" i="2" s="1"/>
  <c r="AA321" i="2"/>
  <c r="AE321" i="2" s="1"/>
  <c r="AA513" i="2"/>
  <c r="AE513" i="2" s="1"/>
  <c r="AA705" i="2"/>
  <c r="AE705" i="2" s="1"/>
  <c r="AA873" i="2"/>
  <c r="AE873" i="2" s="1"/>
  <c r="AA1002" i="2"/>
  <c r="AE1002" i="2" s="1"/>
  <c r="AA175" i="2"/>
  <c r="AE175" i="2" s="1"/>
  <c r="AA93" i="2"/>
  <c r="AE93" i="2" s="1"/>
  <c r="AA157" i="2"/>
  <c r="AE157" i="2" s="1"/>
  <c r="AA253" i="2"/>
  <c r="AE253" i="2" s="1"/>
  <c r="AA357" i="2"/>
  <c r="AE357" i="2" s="1"/>
  <c r="AA453" i="2"/>
  <c r="AE453" i="2" s="1"/>
  <c r="AA549" i="2"/>
  <c r="AE549" i="2" s="1"/>
  <c r="AA645" i="2"/>
  <c r="AE645" i="2" s="1"/>
  <c r="AA741" i="2"/>
  <c r="AE741" i="2" s="1"/>
  <c r="AA837" i="2"/>
  <c r="AE837" i="2" s="1"/>
  <c r="AA933" i="2"/>
  <c r="AE933" i="2" s="1"/>
  <c r="AA1029" i="2"/>
  <c r="AE1029" i="2" s="1"/>
  <c r="AA1285" i="2"/>
  <c r="AE1285" i="2" s="1"/>
  <c r="AA223" i="2"/>
  <c r="AE223" i="2" s="1"/>
  <c r="AA103" i="2"/>
  <c r="AE103" i="2" s="1"/>
  <c r="AA39" i="2"/>
  <c r="AE39" i="2" s="1"/>
  <c r="AA161" i="2"/>
  <c r="AE161" i="2" s="1"/>
  <c r="AA193" i="2"/>
  <c r="AE193" i="2" s="1"/>
  <c r="AA225" i="2"/>
  <c r="AE225" i="2" s="1"/>
  <c r="AA297" i="2"/>
  <c r="AE297" i="2" s="1"/>
  <c r="AA337" i="2"/>
  <c r="AE337" i="2" s="1"/>
  <c r="AA369" i="2"/>
  <c r="AE369" i="2" s="1"/>
  <c r="AA401" i="2"/>
  <c r="AE401" i="2" s="1"/>
  <c r="AA433" i="2"/>
  <c r="AE433" i="2" s="1"/>
  <c r="AA465" i="2"/>
  <c r="AE465" i="2" s="1"/>
  <c r="AA497" i="2"/>
  <c r="AE497" i="2" s="1"/>
  <c r="AA529" i="2"/>
  <c r="AE529" i="2" s="1"/>
  <c r="AA561" i="2"/>
  <c r="AE561" i="2" s="1"/>
  <c r="AA593" i="2"/>
  <c r="AE593" i="2" s="1"/>
  <c r="AA625" i="2"/>
  <c r="AE625" i="2" s="1"/>
  <c r="AA657" i="2"/>
  <c r="AE657" i="2" s="1"/>
  <c r="AA689" i="2"/>
  <c r="AE689" i="2" s="1"/>
  <c r="AA721" i="2"/>
  <c r="AE721" i="2" s="1"/>
  <c r="AA753" i="2"/>
  <c r="AE753" i="2" s="1"/>
  <c r="AA793" i="2"/>
  <c r="AE793" i="2" s="1"/>
  <c r="AA825" i="2"/>
  <c r="AE825" i="2" s="1"/>
  <c r="AA857" i="2"/>
  <c r="AE857" i="2" s="1"/>
  <c r="AA889" i="2"/>
  <c r="AE889" i="2" s="1"/>
  <c r="AA921" i="2"/>
  <c r="AE921" i="2" s="1"/>
  <c r="AA953" i="2"/>
  <c r="AE953" i="2" s="1"/>
  <c r="AA1009" i="2"/>
  <c r="AE1009" i="2" s="1"/>
  <c r="AA1265" i="2"/>
  <c r="AE1265" i="2" s="1"/>
  <c r="AA226" i="2"/>
  <c r="AE226" i="2" s="1"/>
  <c r="AA1042" i="2"/>
  <c r="AE1042" i="2" s="1"/>
  <c r="AA250" i="2"/>
  <c r="AE250" i="2" s="1"/>
  <c r="AA282" i="2"/>
  <c r="AE282" i="2" s="1"/>
  <c r="AA1087" i="2"/>
  <c r="AE1087" i="2" s="1"/>
  <c r="AA1215" i="2"/>
  <c r="AE1215" i="2" s="1"/>
  <c r="AA1311" i="2"/>
  <c r="AE1311" i="2" s="1"/>
  <c r="AA45" i="2"/>
  <c r="AE45" i="2" s="1"/>
  <c r="AA77" i="2"/>
  <c r="AE77" i="2" s="1"/>
  <c r="AA109" i="2"/>
  <c r="AE109" i="2" s="1"/>
  <c r="AA141" i="2"/>
  <c r="AE141" i="2" s="1"/>
  <c r="AA173" i="2"/>
  <c r="AE173" i="2" s="1"/>
  <c r="AA205" i="2"/>
  <c r="AE205" i="2" s="1"/>
  <c r="AA237" i="2"/>
  <c r="AE237" i="2" s="1"/>
  <c r="AA269" i="2"/>
  <c r="AE269" i="2" s="1"/>
  <c r="AA309" i="2"/>
  <c r="AE309" i="2" s="1"/>
  <c r="AA341" i="2"/>
  <c r="AE341" i="2" s="1"/>
  <c r="AA373" i="2"/>
  <c r="AE373" i="2" s="1"/>
  <c r="AA405" i="2"/>
  <c r="AE405" i="2" s="1"/>
  <c r="AA437" i="2"/>
  <c r="AE437" i="2" s="1"/>
  <c r="AA469" i="2"/>
  <c r="AE469" i="2" s="1"/>
  <c r="AA501" i="2"/>
  <c r="AE501" i="2" s="1"/>
  <c r="AA533" i="2"/>
  <c r="AE533" i="2" s="1"/>
  <c r="AA565" i="2"/>
  <c r="AE565" i="2" s="1"/>
  <c r="AA597" i="2"/>
  <c r="AE597" i="2" s="1"/>
  <c r="AA629" i="2"/>
  <c r="AE629" i="2" s="1"/>
  <c r="AA661" i="2"/>
  <c r="AE661" i="2" s="1"/>
  <c r="AA693" i="2"/>
  <c r="AE693" i="2" s="1"/>
  <c r="AA725" i="2"/>
  <c r="AE725" i="2" s="1"/>
  <c r="AA757" i="2"/>
  <c r="AE757" i="2" s="1"/>
  <c r="AA789" i="2"/>
  <c r="AE789" i="2" s="1"/>
  <c r="AA821" i="2"/>
  <c r="AE821" i="2" s="1"/>
  <c r="AA853" i="2"/>
  <c r="AE853" i="2" s="1"/>
  <c r="AA885" i="2"/>
  <c r="AE885" i="2" s="1"/>
  <c r="AA917" i="2"/>
  <c r="AE917" i="2" s="1"/>
  <c r="AA949" i="2"/>
  <c r="AE949" i="2" s="1"/>
  <c r="AA981" i="2"/>
  <c r="AE981" i="2" s="1"/>
  <c r="AA1013" i="2"/>
  <c r="AE1013" i="2" s="1"/>
  <c r="AA1045" i="2"/>
  <c r="AE1045" i="2" s="1"/>
  <c r="AA1077" i="2"/>
  <c r="AE1077" i="2" s="1"/>
  <c r="AA1109" i="2"/>
  <c r="AE1109" i="2" s="1"/>
  <c r="AA1141" i="2"/>
  <c r="AE1141" i="2" s="1"/>
  <c r="AA1173" i="2"/>
  <c r="AE1173" i="2" s="1"/>
  <c r="AA1237" i="2"/>
  <c r="AE1237" i="2" s="1"/>
  <c r="AA1269" i="2"/>
  <c r="AE1269" i="2" s="1"/>
  <c r="AA1301" i="2"/>
  <c r="AE1301" i="2" s="1"/>
  <c r="AA1333" i="2"/>
  <c r="AE1333" i="2" s="1"/>
  <c r="AA1397" i="2"/>
  <c r="AE1397" i="2" s="1"/>
  <c r="AA240" i="2"/>
  <c r="AE240" i="2" s="1"/>
  <c r="AA1008" i="2"/>
  <c r="AE1008" i="2" s="1"/>
  <c r="AA1288" i="2"/>
  <c r="AE1288" i="2" s="1"/>
  <c r="AA596" i="2"/>
  <c r="AE596" i="2" s="1"/>
  <c r="AA20" i="2"/>
  <c r="AB20" i="2" s="1"/>
  <c r="AA52" i="2"/>
  <c r="AE52" i="2" s="1"/>
  <c r="AA84" i="2"/>
  <c r="AE84" i="2" s="1"/>
  <c r="AA116" i="2"/>
  <c r="AE116" i="2" s="1"/>
  <c r="AA148" i="2"/>
  <c r="AE148" i="2" s="1"/>
  <c r="AA196" i="2"/>
  <c r="AE196" i="2" s="1"/>
  <c r="AA228" i="2"/>
  <c r="AE228" i="2" s="1"/>
  <c r="AA260" i="2"/>
  <c r="AE260" i="2" s="1"/>
  <c r="AA292" i="2"/>
  <c r="AE292" i="2" s="1"/>
  <c r="AA324" i="2"/>
  <c r="AE324" i="2" s="1"/>
  <c r="AA356" i="2"/>
  <c r="AE356" i="2" s="1"/>
  <c r="AA388" i="2"/>
  <c r="AE388" i="2" s="1"/>
  <c r="AA420" i="2"/>
  <c r="AE420" i="2" s="1"/>
  <c r="AA452" i="2"/>
  <c r="AE452" i="2" s="1"/>
  <c r="AA484" i="2"/>
  <c r="AE484" i="2" s="1"/>
  <c r="AA516" i="2"/>
  <c r="AE516" i="2" s="1"/>
  <c r="AA548" i="2"/>
  <c r="AE548" i="2" s="1"/>
  <c r="AA588" i="2"/>
  <c r="AE588" i="2" s="1"/>
  <c r="AA628" i="2"/>
  <c r="AE628" i="2" s="1"/>
  <c r="AA660" i="2"/>
  <c r="AE660" i="2" s="1"/>
  <c r="AA692" i="2"/>
  <c r="AE692" i="2" s="1"/>
  <c r="AA724" i="2"/>
  <c r="AE724" i="2" s="1"/>
  <c r="AA756" i="2"/>
  <c r="AE756" i="2" s="1"/>
  <c r="AA788" i="2"/>
  <c r="AE788" i="2" s="1"/>
  <c r="AA820" i="2"/>
  <c r="AE820" i="2" s="1"/>
  <c r="AA852" i="2"/>
  <c r="AE852" i="2" s="1"/>
  <c r="AA884" i="2"/>
  <c r="AE884" i="2" s="1"/>
  <c r="AA916" i="2"/>
  <c r="AA948" i="2"/>
  <c r="AE948" i="2" s="1"/>
  <c r="AA1004" i="2"/>
  <c r="AE1004" i="2" s="1"/>
  <c r="AA1060" i="2"/>
  <c r="AE1060" i="2" s="1"/>
  <c r="AA1092" i="2"/>
  <c r="AE1092" i="2" s="1"/>
  <c r="AA1156" i="2"/>
  <c r="AE1156" i="2" s="1"/>
  <c r="AA1188" i="2"/>
  <c r="AE1188" i="2" s="1"/>
  <c r="AA1220" i="2"/>
  <c r="AE1220" i="2" s="1"/>
  <c r="AA1388" i="2"/>
  <c r="AE1388" i="2" s="1"/>
  <c r="AA71" i="2"/>
  <c r="AE71" i="2" s="1"/>
  <c r="AA385" i="2"/>
  <c r="AE385" i="2" s="1"/>
  <c r="AA577" i="2"/>
  <c r="AE577" i="2" s="1"/>
  <c r="AA769" i="2"/>
  <c r="AE769" i="2" s="1"/>
  <c r="AA937" i="2"/>
  <c r="AE937" i="2" s="1"/>
  <c r="AA125" i="2"/>
  <c r="AE125" i="2" s="1"/>
  <c r="AA221" i="2"/>
  <c r="AE221" i="2" s="1"/>
  <c r="AA325" i="2"/>
  <c r="AE325" i="2" s="1"/>
  <c r="AA421" i="2"/>
  <c r="AE421" i="2" s="1"/>
  <c r="AA517" i="2"/>
  <c r="AE517" i="2" s="1"/>
  <c r="AA613" i="2"/>
  <c r="AE613" i="2" s="1"/>
  <c r="AA709" i="2"/>
  <c r="AE709" i="2" s="1"/>
  <c r="AA805" i="2"/>
  <c r="AE805" i="2" s="1"/>
  <c r="AA901" i="2"/>
  <c r="AE901" i="2" s="1"/>
  <c r="AA965" i="2"/>
  <c r="AE965" i="2" s="1"/>
  <c r="AA1061" i="2"/>
  <c r="AE1061" i="2" s="1"/>
  <c r="AA1253" i="2"/>
  <c r="AE1253" i="2" s="1"/>
  <c r="AA191" i="2"/>
  <c r="AE191" i="2" s="1"/>
  <c r="AA95" i="2"/>
  <c r="AE95" i="2" s="1"/>
  <c r="AA31" i="2"/>
  <c r="AE31" i="2" s="1"/>
  <c r="AA1041" i="2"/>
  <c r="AE1041" i="2" s="1"/>
  <c r="AA1169" i="2"/>
  <c r="AE1169" i="2" s="1"/>
  <c r="AA194" i="2"/>
  <c r="AE194" i="2" s="1"/>
  <c r="AA306" i="2"/>
  <c r="AE306" i="2" s="1"/>
  <c r="AA338" i="2"/>
  <c r="AE338" i="2" s="1"/>
  <c r="AA370" i="2"/>
  <c r="AE370" i="2" s="1"/>
  <c r="AA402" i="2"/>
  <c r="AE402" i="2" s="1"/>
  <c r="AA434" i="2"/>
  <c r="AE434" i="2" s="1"/>
  <c r="AA466" i="2"/>
  <c r="AE466" i="2" s="1"/>
  <c r="AA498" i="2"/>
  <c r="AE498" i="2" s="1"/>
  <c r="AA530" i="2"/>
  <c r="AE530" i="2" s="1"/>
  <c r="AA562" i="2"/>
  <c r="AE562" i="2" s="1"/>
  <c r="AA594" i="2"/>
  <c r="AE594" i="2" s="1"/>
  <c r="AA626" i="2"/>
  <c r="AE626" i="2" s="1"/>
  <c r="AA666" i="2"/>
  <c r="AE666" i="2" s="1"/>
  <c r="AA698" i="2"/>
  <c r="AE698" i="2" s="1"/>
  <c r="AA730" i="2"/>
  <c r="AE730" i="2" s="1"/>
  <c r="AA762" i="2"/>
  <c r="AE762" i="2" s="1"/>
  <c r="AA802" i="2"/>
  <c r="AE802" i="2" s="1"/>
  <c r="AA834" i="2"/>
  <c r="AE834" i="2" s="1"/>
  <c r="AA866" i="2"/>
  <c r="AE866" i="2" s="1"/>
  <c r="AA898" i="2"/>
  <c r="AE898" i="2" s="1"/>
  <c r="AA930" i="2"/>
  <c r="AE930" i="2" s="1"/>
  <c r="AA962" i="2"/>
  <c r="AE962" i="2" s="1"/>
  <c r="AA1018" i="2"/>
  <c r="AE1018" i="2" s="1"/>
  <c r="AA218" i="2"/>
  <c r="AE218" i="2" s="1"/>
  <c r="AA273" i="2"/>
  <c r="AE273" i="2" s="1"/>
  <c r="AA271" i="2"/>
  <c r="AE271" i="2" s="1"/>
  <c r="AA303" i="2"/>
  <c r="AE303" i="2" s="1"/>
  <c r="AA335" i="2"/>
  <c r="AE335" i="2" s="1"/>
  <c r="AA367" i="2"/>
  <c r="AE367" i="2" s="1"/>
  <c r="AA399" i="2"/>
  <c r="AE399" i="2" s="1"/>
  <c r="AA431" i="2"/>
  <c r="AE431" i="2" s="1"/>
  <c r="AA463" i="2"/>
  <c r="AE463" i="2" s="1"/>
  <c r="AA495" i="2"/>
  <c r="AE495" i="2" s="1"/>
  <c r="AA527" i="2"/>
  <c r="AE527" i="2" s="1"/>
  <c r="AA559" i="2"/>
  <c r="AE559" i="2" s="1"/>
  <c r="AA591" i="2"/>
  <c r="AE591" i="2" s="1"/>
  <c r="AA623" i="2"/>
  <c r="AE623" i="2" s="1"/>
  <c r="AA655" i="2"/>
  <c r="AE655" i="2" s="1"/>
  <c r="AA687" i="2"/>
  <c r="AE687" i="2" s="1"/>
  <c r="AA719" i="2"/>
  <c r="AE719" i="2" s="1"/>
  <c r="AA751" i="2"/>
  <c r="AE751" i="2" s="1"/>
  <c r="AA783" i="2"/>
  <c r="AE783" i="2" s="1"/>
  <c r="AA815" i="2"/>
  <c r="AE815" i="2" s="1"/>
  <c r="AA847" i="2"/>
  <c r="AE847" i="2" s="1"/>
  <c r="AA879" i="2"/>
  <c r="AE879" i="2" s="1"/>
  <c r="AA911" i="2"/>
  <c r="AE911" i="2" s="1"/>
  <c r="AA943" i="2"/>
  <c r="AE943" i="2" s="1"/>
  <c r="AA975" i="2"/>
  <c r="AE975" i="2" s="1"/>
  <c r="AA1007" i="2"/>
  <c r="AE1007" i="2" s="1"/>
  <c r="AA1063" i="2"/>
  <c r="AE1063" i="2" s="1"/>
  <c r="AA156" i="2"/>
  <c r="AE156" i="2" s="1"/>
  <c r="AA46" i="2"/>
  <c r="AE46" i="2" s="1"/>
  <c r="AA78" i="2"/>
  <c r="AE78" i="2" s="1"/>
  <c r="AA110" i="2"/>
  <c r="AE110" i="2" s="1"/>
  <c r="AA142" i="2"/>
  <c r="AE142" i="2" s="1"/>
  <c r="AA174" i="2"/>
  <c r="AE174" i="2" s="1"/>
  <c r="AA206" i="2"/>
  <c r="AE206" i="2" s="1"/>
  <c r="AA238" i="2"/>
  <c r="AE238" i="2" s="1"/>
  <c r="AA286" i="2"/>
  <c r="AE286" i="2" s="1"/>
  <c r="AA326" i="2"/>
  <c r="AE326" i="2" s="1"/>
  <c r="AA358" i="2"/>
  <c r="AE358" i="2" s="1"/>
  <c r="AA390" i="2"/>
  <c r="AE390" i="2" s="1"/>
  <c r="AA422" i="2"/>
  <c r="AE422" i="2" s="1"/>
  <c r="AA454" i="2"/>
  <c r="AE454" i="2" s="1"/>
  <c r="AA486" i="2"/>
  <c r="AE486" i="2" s="1"/>
  <c r="AA518" i="2"/>
  <c r="AE518" i="2" s="1"/>
  <c r="AA550" i="2"/>
  <c r="AE550" i="2" s="1"/>
  <c r="AA582" i="2"/>
  <c r="AE582" i="2" s="1"/>
  <c r="AA614" i="2"/>
  <c r="AE614" i="2" s="1"/>
  <c r="AA646" i="2"/>
  <c r="AE646" i="2" s="1"/>
  <c r="AA678" i="2"/>
  <c r="AE678" i="2" s="1"/>
  <c r="AA710" i="2"/>
  <c r="AE710" i="2" s="1"/>
  <c r="AA742" i="2"/>
  <c r="AE742" i="2" s="1"/>
  <c r="AA782" i="2"/>
  <c r="AE782" i="2" s="1"/>
  <c r="AA814" i="2"/>
  <c r="AE814" i="2" s="1"/>
  <c r="AA846" i="2"/>
  <c r="AE846" i="2" s="1"/>
  <c r="AA878" i="2"/>
  <c r="AE878" i="2" s="1"/>
  <c r="AA910" i="2"/>
  <c r="AE910" i="2" s="1"/>
  <c r="AA942" i="2"/>
  <c r="AE942" i="2" s="1"/>
  <c r="AA974" i="2"/>
  <c r="AE974" i="2" s="1"/>
  <c r="AA1006" i="2"/>
  <c r="AE1006" i="2" s="1"/>
  <c r="AA1062" i="2"/>
  <c r="AE1062" i="2" s="1"/>
  <c r="AA8" i="2"/>
  <c r="AE8" i="2" s="1"/>
  <c r="AA40" i="2"/>
  <c r="AE40" i="2" s="1"/>
  <c r="AA72" i="2"/>
  <c r="AE72" i="2" s="1"/>
  <c r="AA104" i="2"/>
  <c r="AE104" i="2" s="1"/>
  <c r="AA136" i="2"/>
  <c r="AE136" i="2" s="1"/>
  <c r="AA168" i="2"/>
  <c r="AE168" i="2" s="1"/>
  <c r="AA216" i="2"/>
  <c r="AE216" i="2" s="1"/>
  <c r="AA280" i="2"/>
  <c r="AE280" i="2" s="1"/>
  <c r="AA312" i="2"/>
  <c r="AE312" i="2" s="1"/>
  <c r="AA344" i="2"/>
  <c r="AE344" i="2" s="1"/>
  <c r="AA376" i="2"/>
  <c r="AE376" i="2" s="1"/>
  <c r="AA408" i="2"/>
  <c r="AE408" i="2" s="1"/>
  <c r="AA440" i="2"/>
  <c r="AE440" i="2" s="1"/>
  <c r="AA472" i="2"/>
  <c r="AE472" i="2" s="1"/>
  <c r="AA504" i="2"/>
  <c r="AE504" i="2" s="1"/>
  <c r="AA536" i="2"/>
  <c r="AE536" i="2" s="1"/>
  <c r="AA568" i="2"/>
  <c r="AE568" i="2" s="1"/>
  <c r="AA600" i="2"/>
  <c r="AE600" i="2" s="1"/>
  <c r="AA632" i="2"/>
  <c r="AE632" i="2" s="1"/>
  <c r="AA664" i="2"/>
  <c r="AE664" i="2" s="1"/>
  <c r="AA696" i="2"/>
  <c r="AE696" i="2" s="1"/>
  <c r="AA728" i="2"/>
  <c r="AE728" i="2" s="1"/>
  <c r="AA760" i="2"/>
  <c r="AE760" i="2" s="1"/>
  <c r="AA792" i="2"/>
  <c r="AE792" i="2" s="1"/>
  <c r="AA824" i="2"/>
  <c r="AE824" i="2" s="1"/>
  <c r="AA856" i="2"/>
  <c r="AE856" i="2" s="1"/>
  <c r="AA888" i="2"/>
  <c r="AE888" i="2" s="1"/>
  <c r="AA920" i="2"/>
  <c r="AE920" i="2" s="1"/>
  <c r="AA952" i="2"/>
  <c r="AE952" i="2" s="1"/>
  <c r="AA984" i="2"/>
  <c r="AE984" i="2" s="1"/>
  <c r="AA1088" i="2"/>
  <c r="AE1088" i="2" s="1"/>
  <c r="AA310" i="2"/>
  <c r="AE310" i="2" s="1"/>
  <c r="AA227" i="2"/>
  <c r="AE227" i="2" s="1"/>
  <c r="AA27" i="2"/>
  <c r="AE27" i="2" s="1"/>
  <c r="AA59" i="2"/>
  <c r="AE59" i="2" s="1"/>
  <c r="AA91" i="2"/>
  <c r="AE91" i="2" s="1"/>
  <c r="AA123" i="2"/>
  <c r="AE123" i="2" s="1"/>
  <c r="AA171" i="2"/>
  <c r="AE171" i="2" s="1"/>
  <c r="AA219" i="2"/>
  <c r="AE219" i="2" s="1"/>
  <c r="AA267" i="2"/>
  <c r="AE267" i="2" s="1"/>
  <c r="AA299" i="2"/>
  <c r="AE299" i="2" s="1"/>
  <c r="AA331" i="2"/>
  <c r="AE331" i="2" s="1"/>
  <c r="AA363" i="2"/>
  <c r="AE363" i="2" s="1"/>
  <c r="AA395" i="2"/>
  <c r="AE395" i="2" s="1"/>
  <c r="AA427" i="2"/>
  <c r="AE427" i="2" s="1"/>
  <c r="AA459" i="2"/>
  <c r="AE459" i="2" s="1"/>
  <c r="AA491" i="2"/>
  <c r="AE491" i="2" s="1"/>
  <c r="AA523" i="2"/>
  <c r="AE523" i="2" s="1"/>
  <c r="AA555" i="2"/>
  <c r="AE555" i="2" s="1"/>
  <c r="AA587" i="2"/>
  <c r="AE587" i="2" s="1"/>
  <c r="AA619" i="2"/>
  <c r="AA651" i="2"/>
  <c r="AE651" i="2" s="1"/>
  <c r="AA683" i="2"/>
  <c r="AE683" i="2" s="1"/>
  <c r="AA715" i="2"/>
  <c r="AE715" i="2" s="1"/>
  <c r="AA747" i="2"/>
  <c r="AE747" i="2" s="1"/>
  <c r="AA779" i="2"/>
  <c r="AE779" i="2" s="1"/>
  <c r="AA811" i="2"/>
  <c r="AE811" i="2" s="1"/>
  <c r="AA843" i="2"/>
  <c r="AE843" i="2" s="1"/>
  <c r="AA875" i="2"/>
  <c r="AE875" i="2" s="1"/>
  <c r="AA907" i="2"/>
  <c r="AA939" i="2"/>
  <c r="AE939" i="2" s="1"/>
  <c r="AA971" i="2"/>
  <c r="AE971" i="2" s="1"/>
  <c r="AA1003" i="2"/>
  <c r="AE1003" i="2" s="1"/>
  <c r="AA1035" i="2"/>
  <c r="AE1035" i="2" s="1"/>
  <c r="AA1067" i="2"/>
  <c r="AE1067" i="2" s="1"/>
  <c r="AA1099" i="2"/>
  <c r="AE1099" i="2" s="1"/>
  <c r="AA1131" i="2"/>
  <c r="AE1131" i="2" s="1"/>
  <c r="AA1163" i="2"/>
  <c r="AE1163" i="2" s="1"/>
  <c r="AA1195" i="2"/>
  <c r="AA1227" i="2"/>
  <c r="AE1227" i="2" s="1"/>
  <c r="AA1323" i="2"/>
  <c r="AE1323" i="2" s="1"/>
  <c r="AA1387" i="2"/>
  <c r="AE1387" i="2" s="1"/>
  <c r="AA1419" i="2"/>
  <c r="AE1419" i="2" s="1"/>
  <c r="AA1451" i="2"/>
  <c r="AE1451" i="2" s="1"/>
  <c r="AA1483" i="2"/>
  <c r="AE1483" i="2" s="1"/>
  <c r="AA980" i="2"/>
  <c r="AE980" i="2" s="1"/>
  <c r="AA1444" i="2"/>
  <c r="AE1444" i="2" s="1"/>
  <c r="AA241" i="2"/>
  <c r="AE241" i="2" s="1"/>
  <c r="AA449" i="2"/>
  <c r="AE449" i="2" s="1"/>
  <c r="AA641" i="2"/>
  <c r="AE641" i="2" s="1"/>
  <c r="AA841" i="2"/>
  <c r="AE841" i="2" s="1"/>
  <c r="AA1073" i="2"/>
  <c r="AE1073" i="2" s="1"/>
  <c r="AA1157" i="2"/>
  <c r="AE1157" i="2" s="1"/>
  <c r="AA151" i="2"/>
  <c r="AE151" i="2" s="1"/>
  <c r="AA87" i="2"/>
  <c r="AE87" i="2" s="1"/>
  <c r="AA23" i="2"/>
  <c r="AE23" i="2" s="1"/>
  <c r="AA169" i="2"/>
  <c r="AE169" i="2" s="1"/>
  <c r="AA201" i="2"/>
  <c r="AE201" i="2" s="1"/>
  <c r="AA233" i="2"/>
  <c r="AE233" i="2" s="1"/>
  <c r="AA313" i="2"/>
  <c r="AE313" i="2" s="1"/>
  <c r="AA345" i="2"/>
  <c r="AE345" i="2" s="1"/>
  <c r="AA377" i="2"/>
  <c r="AE377" i="2" s="1"/>
  <c r="AA409" i="2"/>
  <c r="AE409" i="2" s="1"/>
  <c r="AA441" i="2"/>
  <c r="AE441" i="2" s="1"/>
  <c r="AA473" i="2"/>
  <c r="AE473" i="2" s="1"/>
  <c r="AA505" i="2"/>
  <c r="AE505" i="2" s="1"/>
  <c r="AA537" i="2"/>
  <c r="AE537" i="2" s="1"/>
  <c r="AA569" i="2"/>
  <c r="AE569" i="2" s="1"/>
  <c r="AA601" i="2"/>
  <c r="AE601" i="2" s="1"/>
  <c r="AA633" i="2"/>
  <c r="AE633" i="2" s="1"/>
  <c r="AA665" i="2"/>
  <c r="AE665" i="2" s="1"/>
  <c r="AA697" i="2"/>
  <c r="AE697" i="2" s="1"/>
  <c r="AA729" i="2"/>
  <c r="AE729" i="2" s="1"/>
  <c r="AA761" i="2"/>
  <c r="AE761" i="2" s="1"/>
  <c r="AA801" i="2"/>
  <c r="AE801" i="2" s="1"/>
  <c r="AA833" i="2"/>
  <c r="AE833" i="2" s="1"/>
  <c r="AA865" i="2"/>
  <c r="AE865" i="2" s="1"/>
  <c r="AA897" i="2"/>
  <c r="AE897" i="2" s="1"/>
  <c r="AA929" i="2"/>
  <c r="AE929" i="2" s="1"/>
  <c r="AA961" i="2"/>
  <c r="AE961" i="2" s="1"/>
  <c r="AA1017" i="2"/>
  <c r="AE1017" i="2" s="1"/>
  <c r="AA1393" i="2"/>
  <c r="AE1393" i="2" s="1"/>
  <c r="AA162" i="2"/>
  <c r="AE162" i="2" s="1"/>
  <c r="AA1050" i="2"/>
  <c r="AE1050" i="2" s="1"/>
  <c r="AA785" i="2"/>
  <c r="AE785" i="2" s="1"/>
  <c r="AA231" i="2"/>
  <c r="AE231" i="2" s="1"/>
  <c r="AA53" i="2"/>
  <c r="AE53" i="2" s="1"/>
  <c r="AA85" i="2"/>
  <c r="AE85" i="2" s="1"/>
  <c r="AA117" i="2"/>
  <c r="AE117" i="2" s="1"/>
  <c r="AA149" i="2"/>
  <c r="AE149" i="2" s="1"/>
  <c r="AA181" i="2"/>
  <c r="AE181" i="2" s="1"/>
  <c r="AA213" i="2"/>
  <c r="AE213" i="2" s="1"/>
  <c r="AA245" i="2"/>
  <c r="AE245" i="2" s="1"/>
  <c r="AA285" i="2"/>
  <c r="AE285" i="2" s="1"/>
  <c r="AA317" i="2"/>
  <c r="AE317" i="2" s="1"/>
  <c r="AA349" i="2"/>
  <c r="AE349" i="2" s="1"/>
  <c r="AA381" i="2"/>
  <c r="AE381" i="2" s="1"/>
  <c r="AA413" i="2"/>
  <c r="AE413" i="2" s="1"/>
  <c r="AA445" i="2"/>
  <c r="AE445" i="2" s="1"/>
  <c r="AA477" i="2"/>
  <c r="AE477" i="2" s="1"/>
  <c r="AA509" i="2"/>
  <c r="AE509" i="2" s="1"/>
  <c r="AA541" i="2"/>
  <c r="AE541" i="2" s="1"/>
  <c r="AA573" i="2"/>
  <c r="AE573" i="2" s="1"/>
  <c r="AA605" i="2"/>
  <c r="AE605" i="2" s="1"/>
  <c r="AA637" i="2"/>
  <c r="AE637" i="2" s="1"/>
  <c r="AA669" i="2"/>
  <c r="AE669" i="2" s="1"/>
  <c r="AA701" i="2"/>
  <c r="AE701" i="2" s="1"/>
  <c r="AA733" i="2"/>
  <c r="AE733" i="2" s="1"/>
  <c r="AA765" i="2"/>
  <c r="AE765" i="2" s="1"/>
  <c r="AA797" i="2"/>
  <c r="AE797" i="2" s="1"/>
  <c r="AA829" i="2"/>
  <c r="AE829" i="2" s="1"/>
  <c r="AA861" i="2"/>
  <c r="AE861" i="2" s="1"/>
  <c r="AA893" i="2"/>
  <c r="AE893" i="2" s="1"/>
  <c r="AA925" i="2"/>
  <c r="AE925" i="2" s="1"/>
  <c r="AA957" i="2"/>
  <c r="AE957" i="2" s="1"/>
  <c r="AA989" i="2"/>
  <c r="AE989" i="2" s="1"/>
  <c r="AA1021" i="2"/>
  <c r="AE1021" i="2" s="1"/>
  <c r="AA1053" i="2"/>
  <c r="AE1053" i="2" s="1"/>
  <c r="AA1085" i="2"/>
  <c r="AE1085" i="2" s="1"/>
  <c r="AA1149" i="2"/>
  <c r="AE1149" i="2" s="1"/>
  <c r="AA1181" i="2"/>
  <c r="AE1181" i="2" s="1"/>
  <c r="AA1373" i="2"/>
  <c r="AE1373" i="2" s="1"/>
  <c r="AA1405" i="2"/>
  <c r="AE1405" i="2" s="1"/>
  <c r="AA1064" i="2"/>
  <c r="AE1064" i="2" s="1"/>
  <c r="AA1392" i="2"/>
  <c r="AE1392" i="2" s="1"/>
  <c r="AA1416" i="2"/>
  <c r="AE1416" i="2" s="1"/>
  <c r="AA1448" i="2"/>
  <c r="AE1448" i="2" s="1"/>
  <c r="AA1480" i="2"/>
  <c r="AE1480" i="2" s="1"/>
  <c r="AA270" i="2"/>
  <c r="AE270" i="2" s="1"/>
  <c r="AA203" i="2"/>
  <c r="AE203" i="2" s="1"/>
  <c r="AA28" i="2"/>
  <c r="AE28" i="2" s="1"/>
  <c r="AA60" i="2"/>
  <c r="AE60" i="2" s="1"/>
  <c r="AA92" i="2"/>
  <c r="AE92" i="2" s="1"/>
  <c r="AA124" i="2"/>
  <c r="AA172" i="2"/>
  <c r="AE172" i="2" s="1"/>
  <c r="AA204" i="2"/>
  <c r="AE204" i="2" s="1"/>
  <c r="AA236" i="2"/>
  <c r="AE236" i="2" s="1"/>
  <c r="AA268" i="2"/>
  <c r="AE268" i="2" s="1"/>
  <c r="AA300" i="2"/>
  <c r="AE300" i="2" s="1"/>
  <c r="AA332" i="2"/>
  <c r="AE332" i="2" s="1"/>
  <c r="AA364" i="2"/>
  <c r="AE364" i="2" s="1"/>
  <c r="AA396" i="2"/>
  <c r="AB396" i="2" s="1"/>
  <c r="AA428" i="2"/>
  <c r="AE428" i="2" s="1"/>
  <c r="AA460" i="2"/>
  <c r="AE460" i="2" s="1"/>
  <c r="AA492" i="2"/>
  <c r="AE492" i="2" s="1"/>
  <c r="AA524" i="2"/>
  <c r="AE524" i="2" s="1"/>
  <c r="AA556" i="2"/>
  <c r="AE556" i="2" s="1"/>
  <c r="AA604" i="2"/>
  <c r="AE604" i="2" s="1"/>
  <c r="AA636" i="2"/>
  <c r="AE636" i="2" s="1"/>
  <c r="AA668" i="2"/>
  <c r="AA700" i="2"/>
  <c r="AE700" i="2" s="1"/>
  <c r="AA732" i="2"/>
  <c r="AE732" i="2" s="1"/>
  <c r="AA764" i="2"/>
  <c r="AE764" i="2" s="1"/>
  <c r="AA796" i="2"/>
  <c r="AE796" i="2" s="1"/>
  <c r="AA828" i="2"/>
  <c r="AE828" i="2" s="1"/>
  <c r="AA860" i="2"/>
  <c r="AE860" i="2" s="1"/>
  <c r="AA892" i="2"/>
  <c r="AE892" i="2" s="1"/>
  <c r="AA924" i="2"/>
  <c r="AA956" i="2"/>
  <c r="AE956" i="2" s="1"/>
  <c r="AA1036" i="2"/>
  <c r="AE1036" i="2" s="1"/>
  <c r="AA1068" i="2"/>
  <c r="AE1068" i="2" s="1"/>
  <c r="AA1132" i="2"/>
  <c r="AE1132" i="2" s="1"/>
  <c r="AA1164" i="2"/>
  <c r="AE1164" i="2" s="1"/>
  <c r="AA1228" i="2"/>
  <c r="AE1228" i="2" s="1"/>
  <c r="AA1260" i="2"/>
  <c r="AE1260" i="2" s="1"/>
  <c r="AA209" i="2"/>
  <c r="AE209" i="2" s="1"/>
  <c r="AA481" i="2"/>
  <c r="AE481" i="2" s="1"/>
  <c r="AA673" i="2"/>
  <c r="AE673" i="2" s="1"/>
  <c r="AA905" i="2"/>
  <c r="AE905" i="2" s="1"/>
  <c r="AA247" i="2"/>
  <c r="AE247" i="2" s="1"/>
  <c r="AA143" i="2"/>
  <c r="AE143" i="2" s="1"/>
  <c r="AA79" i="2"/>
  <c r="AE79" i="2" s="1"/>
  <c r="AA15" i="2"/>
  <c r="AE15" i="2" s="1"/>
  <c r="AA993" i="2"/>
  <c r="AE993" i="2" s="1"/>
  <c r="AA1097" i="2"/>
  <c r="AE1097" i="2" s="1"/>
  <c r="AA258" i="2"/>
  <c r="AE258" i="2" s="1"/>
  <c r="AA314" i="2"/>
  <c r="AE314" i="2" s="1"/>
  <c r="AA346" i="2"/>
  <c r="AE346" i="2" s="1"/>
  <c r="AA378" i="2"/>
  <c r="AE378" i="2" s="1"/>
  <c r="AA410" i="2"/>
  <c r="AE410" i="2" s="1"/>
  <c r="AA442" i="2"/>
  <c r="AE442" i="2" s="1"/>
  <c r="AA474" i="2"/>
  <c r="AE474" i="2" s="1"/>
  <c r="AA506" i="2"/>
  <c r="AE506" i="2" s="1"/>
  <c r="AA538" i="2"/>
  <c r="AE538" i="2" s="1"/>
  <c r="AA570" i="2"/>
  <c r="AE570" i="2" s="1"/>
  <c r="AA602" i="2"/>
  <c r="AE602" i="2" s="1"/>
  <c r="AA634" i="2"/>
  <c r="AE634" i="2" s="1"/>
  <c r="AA674" i="2"/>
  <c r="AE674" i="2" s="1"/>
  <c r="AA706" i="2"/>
  <c r="AE706" i="2" s="1"/>
  <c r="AA738" i="2"/>
  <c r="AE738" i="2" s="1"/>
  <c r="AA770" i="2"/>
  <c r="AE770" i="2" s="1"/>
  <c r="AA810" i="2"/>
  <c r="AE810" i="2" s="1"/>
  <c r="AA842" i="2"/>
  <c r="AE842" i="2" s="1"/>
  <c r="AA874" i="2"/>
  <c r="AE874" i="2" s="1"/>
  <c r="AA906" i="2"/>
  <c r="AE906" i="2" s="1"/>
  <c r="AA938" i="2"/>
  <c r="AE938" i="2" s="1"/>
  <c r="AA970" i="2"/>
  <c r="AE970" i="2" s="1"/>
  <c r="AA1026" i="2"/>
  <c r="AE1026" i="2" s="1"/>
  <c r="AA305" i="2"/>
  <c r="AE305" i="2" s="1"/>
  <c r="AA239" i="2"/>
  <c r="AE239" i="2" s="1"/>
  <c r="AA199" i="2"/>
  <c r="AE199" i="2" s="1"/>
  <c r="AA279" i="2"/>
  <c r="AE279" i="2" s="1"/>
  <c r="AA311" i="2"/>
  <c r="AE311" i="2" s="1"/>
  <c r="AA343" i="2"/>
  <c r="AE343" i="2" s="1"/>
  <c r="AA375" i="2"/>
  <c r="AE375" i="2" s="1"/>
  <c r="AA407" i="2"/>
  <c r="AE407" i="2" s="1"/>
  <c r="AA439" i="2"/>
  <c r="AE439" i="2" s="1"/>
  <c r="AA471" i="2"/>
  <c r="AE471" i="2" s="1"/>
  <c r="AA503" i="2"/>
  <c r="AE503" i="2" s="1"/>
  <c r="AA535" i="2"/>
  <c r="AE535" i="2" s="1"/>
  <c r="AA567" i="2"/>
  <c r="AE567" i="2" s="1"/>
  <c r="AA599" i="2"/>
  <c r="AE599" i="2" s="1"/>
  <c r="AA631" i="2"/>
  <c r="AE631" i="2" s="1"/>
  <c r="AA663" i="2"/>
  <c r="AE663" i="2" s="1"/>
  <c r="AA695" i="2"/>
  <c r="AE695" i="2" s="1"/>
  <c r="AA727" i="2"/>
  <c r="AE727" i="2" s="1"/>
  <c r="AA759" i="2"/>
  <c r="AE759" i="2" s="1"/>
  <c r="AA791" i="2"/>
  <c r="AE791" i="2" s="1"/>
  <c r="AA823" i="2"/>
  <c r="AE823" i="2" s="1"/>
  <c r="AA855" i="2"/>
  <c r="AE855" i="2" s="1"/>
  <c r="AA887" i="2"/>
  <c r="AE887" i="2" s="1"/>
  <c r="AA919" i="2"/>
  <c r="AE919" i="2" s="1"/>
  <c r="AA951" i="2"/>
  <c r="AE951" i="2" s="1"/>
  <c r="AA983" i="2"/>
  <c r="AE983" i="2" s="1"/>
  <c r="AA1015" i="2"/>
  <c r="AE1015" i="2" s="1"/>
  <c r="AA54" i="2"/>
  <c r="AE54" i="2" s="1"/>
  <c r="AA86" i="2"/>
  <c r="AE86" i="2" s="1"/>
  <c r="AA118" i="2"/>
  <c r="AE118" i="2" s="1"/>
  <c r="AA150" i="2"/>
  <c r="AE150" i="2" s="1"/>
  <c r="AA182" i="2"/>
  <c r="AE182" i="2" s="1"/>
  <c r="AA214" i="2"/>
  <c r="AE214" i="2" s="1"/>
  <c r="AA246" i="2"/>
  <c r="AE246" i="2" s="1"/>
  <c r="AA294" i="2"/>
  <c r="AE294" i="2" s="1"/>
  <c r="AA334" i="2"/>
  <c r="AE334" i="2" s="1"/>
  <c r="AA366" i="2"/>
  <c r="AE366" i="2" s="1"/>
  <c r="AA398" i="2"/>
  <c r="AE398" i="2" s="1"/>
  <c r="AA430" i="2"/>
  <c r="AE430" i="2" s="1"/>
  <c r="AA462" i="2"/>
  <c r="AE462" i="2" s="1"/>
  <c r="AA494" i="2"/>
  <c r="AE494" i="2" s="1"/>
  <c r="AA526" i="2"/>
  <c r="AE526" i="2" s="1"/>
  <c r="AA558" i="2"/>
  <c r="AE558" i="2" s="1"/>
  <c r="AA590" i="2"/>
  <c r="AE590" i="2" s="1"/>
  <c r="AA622" i="2"/>
  <c r="AE622" i="2" s="1"/>
  <c r="AA654" i="2"/>
  <c r="AE654" i="2" s="1"/>
  <c r="AA686" i="2"/>
  <c r="AE686" i="2" s="1"/>
  <c r="AA718" i="2"/>
  <c r="AE718" i="2" s="1"/>
  <c r="AA758" i="2"/>
  <c r="AA790" i="2"/>
  <c r="AE790" i="2" s="1"/>
  <c r="AA822" i="2"/>
  <c r="AE822" i="2" s="1"/>
  <c r="AA854" i="2"/>
  <c r="AE854" i="2" s="1"/>
  <c r="AA886" i="2"/>
  <c r="AE886" i="2" s="1"/>
  <c r="AA918" i="2"/>
  <c r="AE918" i="2" s="1"/>
  <c r="AA950" i="2"/>
  <c r="AE950" i="2" s="1"/>
  <c r="AA982" i="2"/>
  <c r="AE982" i="2" s="1"/>
  <c r="AA1014" i="2"/>
  <c r="AE1014" i="2" s="1"/>
  <c r="AA1038" i="2"/>
  <c r="AE1038" i="2" s="1"/>
  <c r="AA1070" i="2"/>
  <c r="AE1070" i="2" s="1"/>
  <c r="AA208" i="2"/>
  <c r="AE208" i="2" s="1"/>
  <c r="AA16" i="2"/>
  <c r="AE16" i="2" s="1"/>
  <c r="AA48" i="2"/>
  <c r="AE48" i="2" s="1"/>
  <c r="AA80" i="2"/>
  <c r="AE80" i="2" s="1"/>
  <c r="AA112" i="2"/>
  <c r="AE112" i="2" s="1"/>
  <c r="AA144" i="2"/>
  <c r="AE144" i="2" s="1"/>
  <c r="AA176" i="2"/>
  <c r="AE176" i="2" s="1"/>
  <c r="AA224" i="2"/>
  <c r="AE224" i="2" s="1"/>
  <c r="AA288" i="2"/>
  <c r="AE288" i="2" s="1"/>
  <c r="AA320" i="2"/>
  <c r="AE320" i="2" s="1"/>
  <c r="AA352" i="2"/>
  <c r="AE352" i="2" s="1"/>
  <c r="AA384" i="2"/>
  <c r="AE384" i="2" s="1"/>
  <c r="AA416" i="2"/>
  <c r="AE416" i="2" s="1"/>
  <c r="AA448" i="2"/>
  <c r="AE448" i="2" s="1"/>
  <c r="AA480" i="2"/>
  <c r="AE480" i="2" s="1"/>
  <c r="AA512" i="2"/>
  <c r="AE512" i="2" s="1"/>
  <c r="AA544" i="2"/>
  <c r="AE544" i="2" s="1"/>
  <c r="AA576" i="2"/>
  <c r="AE576" i="2" s="1"/>
  <c r="AA608" i="2"/>
  <c r="AE608" i="2" s="1"/>
  <c r="AA640" i="2"/>
  <c r="AE640" i="2" s="1"/>
  <c r="AA672" i="2"/>
  <c r="AE672" i="2" s="1"/>
  <c r="AA704" i="2"/>
  <c r="AE704" i="2" s="1"/>
  <c r="AA736" i="2"/>
  <c r="AE736" i="2" s="1"/>
  <c r="AA768" i="2"/>
  <c r="AE768" i="2" s="1"/>
  <c r="AA800" i="2"/>
  <c r="AE800" i="2" s="1"/>
  <c r="AA832" i="2"/>
  <c r="AE832" i="2" s="1"/>
  <c r="AA864" i="2"/>
  <c r="AE864" i="2" s="1"/>
  <c r="AA896" i="2"/>
  <c r="AE896" i="2" s="1"/>
  <c r="AA928" i="2"/>
  <c r="AE928" i="2" s="1"/>
  <c r="AA960" i="2"/>
  <c r="AE960" i="2" s="1"/>
  <c r="AA1224" i="2"/>
  <c r="AE1224" i="2" s="1"/>
  <c r="AA1320" i="2"/>
  <c r="AE1320" i="2" s="1"/>
  <c r="AA264" i="2"/>
  <c r="AE264" i="2" s="1"/>
  <c r="AA164" i="2"/>
  <c r="AE164" i="2" s="1"/>
  <c r="AA35" i="2"/>
  <c r="AE35" i="2" s="1"/>
  <c r="AA67" i="2"/>
  <c r="AE67" i="2" s="1"/>
  <c r="AA99" i="2"/>
  <c r="AE99" i="2" s="1"/>
  <c r="AA131" i="2"/>
  <c r="AE131" i="2" s="1"/>
  <c r="AA179" i="2"/>
  <c r="AE179" i="2" s="1"/>
  <c r="AA243" i="2"/>
  <c r="AE243" i="2" s="1"/>
  <c r="AA275" i="2"/>
  <c r="AE275" i="2" s="1"/>
  <c r="AA307" i="2"/>
  <c r="AE307" i="2" s="1"/>
  <c r="AA339" i="2"/>
  <c r="AA371" i="2"/>
  <c r="AE371" i="2" s="1"/>
  <c r="AA403" i="2"/>
  <c r="AE403" i="2" s="1"/>
  <c r="AA435" i="2"/>
  <c r="AE435" i="2" s="1"/>
  <c r="AA467" i="2"/>
  <c r="AE467" i="2" s="1"/>
  <c r="AA499" i="2"/>
  <c r="AE499" i="2" s="1"/>
  <c r="AA531" i="2"/>
  <c r="AE531" i="2" s="1"/>
  <c r="AA563" i="2"/>
  <c r="AE563" i="2" s="1"/>
  <c r="AA595" i="2"/>
  <c r="AE595" i="2" s="1"/>
  <c r="AA627" i="2"/>
  <c r="AB627" i="2" s="1"/>
  <c r="AA659" i="2"/>
  <c r="AE659" i="2" s="1"/>
  <c r="AA691" i="2"/>
  <c r="AE691" i="2" s="1"/>
  <c r="AA723" i="2"/>
  <c r="AE723" i="2" s="1"/>
  <c r="AA755" i="2"/>
  <c r="AE755" i="2" s="1"/>
  <c r="AA787" i="2"/>
  <c r="AE787" i="2" s="1"/>
  <c r="AA819" i="2"/>
  <c r="AE819" i="2" s="1"/>
  <c r="AA851" i="2"/>
  <c r="AE851" i="2" s="1"/>
  <c r="AA883" i="2"/>
  <c r="AE883" i="2" s="1"/>
  <c r="AA915" i="2"/>
  <c r="AE915" i="2" s="1"/>
  <c r="AA947" i="2"/>
  <c r="AE947" i="2" s="1"/>
  <c r="AA979" i="2"/>
  <c r="AE979" i="2" s="1"/>
  <c r="AA1011" i="2"/>
  <c r="AE1011" i="2" s="1"/>
  <c r="AA1043" i="2"/>
  <c r="AE1043" i="2" s="1"/>
  <c r="AA1075" i="2"/>
  <c r="AE1075" i="2" s="1"/>
  <c r="AA1107" i="2"/>
  <c r="AE1107" i="2" s="1"/>
  <c r="AA1139" i="2"/>
  <c r="AE1139" i="2" s="1"/>
  <c r="AA1235" i="2"/>
  <c r="AE1235" i="2" s="1"/>
  <c r="AA1299" i="2"/>
  <c r="AE1299" i="2" s="1"/>
  <c r="AA1331" i="2"/>
  <c r="AE1331" i="2" s="1"/>
  <c r="AA1363" i="2"/>
  <c r="AE1363" i="2" s="1"/>
  <c r="AA1459" i="2"/>
  <c r="AE1459" i="2" s="1"/>
  <c r="AA1491" i="2"/>
  <c r="AE1491" i="2" s="1"/>
  <c r="AA1420" i="2"/>
  <c r="AE1420" i="2" s="1"/>
  <c r="G1122" i="2"/>
  <c r="K1122" i="2" s="1"/>
  <c r="O1122" i="2" s="1"/>
  <c r="G1410" i="2"/>
  <c r="K1410" i="2" s="1"/>
  <c r="O1410" i="2" s="1"/>
  <c r="G1386" i="2"/>
  <c r="K1386" i="2" s="1"/>
  <c r="O1386" i="2" s="1"/>
  <c r="G1230" i="2"/>
  <c r="K1230" i="2" s="1"/>
  <c r="O1230" i="2" s="1"/>
  <c r="G1378" i="2"/>
  <c r="K1378" i="2" s="1"/>
  <c r="O1378" i="2" s="1"/>
  <c r="G1346" i="2"/>
  <c r="K1346" i="2" s="1"/>
  <c r="O1346" i="2" s="1"/>
  <c r="G1114" i="2"/>
  <c r="K1114" i="2" s="1"/>
  <c r="O1114" i="2" s="1"/>
  <c r="G1146" i="2"/>
  <c r="K1146" i="2" s="1"/>
  <c r="O1146" i="2" s="1"/>
  <c r="G1178" i="2"/>
  <c r="K1178" i="2" s="1"/>
  <c r="O1178" i="2" s="1"/>
  <c r="G1124" i="2"/>
  <c r="K1124" i="2" s="1"/>
  <c r="O1124" i="2" s="1"/>
  <c r="J743" i="2"/>
  <c r="J49" i="2"/>
  <c r="J264" i="2"/>
  <c r="J263" i="2"/>
  <c r="J297" i="2"/>
  <c r="J240" i="2"/>
  <c r="J267" i="2"/>
  <c r="J461" i="2"/>
  <c r="J502" i="2"/>
  <c r="J572" i="2"/>
  <c r="J652" i="2"/>
  <c r="J387" i="2"/>
  <c r="J579" i="2"/>
  <c r="J662" i="2"/>
  <c r="J465" i="2"/>
  <c r="J394" i="2"/>
  <c r="J827" i="2"/>
  <c r="J650" i="2"/>
  <c r="J835" i="2"/>
  <c r="J888" i="2"/>
  <c r="J937" i="2"/>
  <c r="J951" i="2"/>
  <c r="J556" i="2"/>
  <c r="J863" i="2"/>
  <c r="J910" i="2"/>
  <c r="J890" i="2"/>
  <c r="J598" i="2"/>
  <c r="J305" i="2"/>
  <c r="J446" i="2"/>
  <c r="J111" i="2"/>
  <c r="J185" i="2"/>
  <c r="J564" i="2"/>
  <c r="J416" i="2"/>
  <c r="J438" i="2"/>
  <c r="J658" i="2"/>
  <c r="J999" i="2"/>
  <c r="J442" i="2"/>
  <c r="J1052" i="2"/>
  <c r="J770" i="2"/>
  <c r="J918" i="2"/>
  <c r="J716" i="2"/>
  <c r="J167" i="2"/>
  <c r="J501" i="2"/>
  <c r="J668" i="2"/>
  <c r="J243" i="2"/>
  <c r="J711" i="2"/>
  <c r="J355" i="2"/>
  <c r="J670" i="2"/>
  <c r="J788" i="2"/>
  <c r="J796" i="2"/>
  <c r="J762" i="2"/>
  <c r="J80" i="2"/>
  <c r="J181" i="2"/>
  <c r="J526" i="2"/>
  <c r="J216" i="2"/>
  <c r="J963" i="2"/>
  <c r="J316" i="2"/>
  <c r="J352" i="2"/>
  <c r="J693" i="2"/>
  <c r="J230" i="2"/>
  <c r="J472" i="2"/>
  <c r="J752" i="2"/>
  <c r="J1091" i="2"/>
  <c r="J26" i="2"/>
  <c r="J48" i="2"/>
  <c r="J90" i="2"/>
  <c r="J93" i="2"/>
  <c r="J121" i="2"/>
  <c r="J134" i="2"/>
  <c r="J149" i="2"/>
  <c r="J188" i="2"/>
  <c r="J344" i="2"/>
  <c r="J428" i="2"/>
  <c r="J410" i="2"/>
  <c r="J520" i="2"/>
  <c r="J554" i="2"/>
  <c r="J644" i="2"/>
  <c r="J639" i="2"/>
  <c r="J701" i="2"/>
  <c r="J940" i="2"/>
  <c r="J814" i="2"/>
  <c r="J1095" i="2"/>
  <c r="J25" i="2"/>
  <c r="J270" i="2"/>
  <c r="J359" i="2"/>
  <c r="J56" i="2"/>
  <c r="J300" i="2"/>
  <c r="J194" i="2"/>
  <c r="J259" i="2"/>
  <c r="J435" i="2"/>
  <c r="J551" i="2"/>
  <c r="J655" i="2"/>
  <c r="J252" i="2"/>
  <c r="J337" i="2"/>
  <c r="J278" i="2"/>
  <c r="J614" i="2"/>
  <c r="J720" i="2"/>
  <c r="J444" i="2"/>
  <c r="J469" i="2"/>
  <c r="J384" i="2"/>
  <c r="J262" i="2"/>
  <c r="J508" i="2"/>
  <c r="J573" i="2"/>
  <c r="J939" i="2"/>
  <c r="J1089" i="2"/>
  <c r="J872" i="2"/>
  <c r="J719" i="2"/>
  <c r="J855" i="2"/>
  <c r="J954" i="2"/>
  <c r="J633" i="2"/>
  <c r="J590" i="2"/>
  <c r="J883" i="2"/>
  <c r="J990" i="2"/>
  <c r="J745" i="2"/>
  <c r="J734" i="2"/>
  <c r="J969" i="2"/>
  <c r="J1059" i="2"/>
  <c r="J942" i="2"/>
  <c r="J785" i="2"/>
  <c r="J1069" i="2"/>
  <c r="J245" i="2"/>
  <c r="J35" i="2"/>
  <c r="J947" i="2"/>
  <c r="J944" i="2"/>
  <c r="J920" i="2"/>
  <c r="J1079" i="2"/>
  <c r="J623" i="2"/>
  <c r="J965" i="2"/>
  <c r="J213" i="2"/>
  <c r="J391" i="2"/>
  <c r="J175" i="2"/>
  <c r="J1011" i="2"/>
  <c r="J764" i="2"/>
  <c r="J673" i="2"/>
  <c r="J335" i="2"/>
  <c r="J569" i="2"/>
  <c r="J76" i="2"/>
  <c r="J313" i="2"/>
  <c r="J616" i="2"/>
  <c r="J703" i="2"/>
  <c r="J1014" i="2"/>
  <c r="J132" i="2"/>
  <c r="J671" i="2"/>
  <c r="J690" i="2"/>
  <c r="J948" i="2"/>
  <c r="J1074" i="2"/>
  <c r="J986" i="2"/>
  <c r="J847" i="2"/>
  <c r="J68" i="2"/>
  <c r="J196" i="2"/>
  <c r="J210" i="2"/>
  <c r="J517" i="2"/>
  <c r="J680" i="2"/>
  <c r="J393" i="2"/>
  <c r="J247" i="2"/>
  <c r="J451" i="2"/>
  <c r="J591" i="2"/>
  <c r="J896" i="2"/>
  <c r="J717" i="2"/>
  <c r="J496" i="2"/>
  <c r="J560" i="2"/>
  <c r="J949" i="2"/>
  <c r="J915" i="2"/>
  <c r="J1044" i="2"/>
  <c r="J1084" i="2"/>
  <c r="J341" i="2"/>
  <c r="J654" i="2"/>
  <c r="J709" i="2"/>
  <c r="J405" i="2"/>
  <c r="J553" i="2"/>
  <c r="J89" i="2"/>
  <c r="J568" i="2"/>
  <c r="J105" i="2"/>
  <c r="J170" i="2"/>
  <c r="J698" i="2"/>
  <c r="J802" i="2"/>
  <c r="J867" i="2"/>
  <c r="J1078" i="2"/>
  <c r="J681" i="2"/>
  <c r="J891" i="2"/>
  <c r="J419" i="2"/>
  <c r="J250" i="2"/>
  <c r="J266" i="2"/>
  <c r="J532" i="2"/>
  <c r="J721" i="2"/>
  <c r="J876" i="2"/>
  <c r="J1077" i="2"/>
  <c r="J58" i="2"/>
  <c r="J541" i="2"/>
  <c r="J746" i="2"/>
  <c r="J204" i="2"/>
  <c r="J622" i="2"/>
  <c r="J1022" i="2"/>
  <c r="J63" i="2"/>
  <c r="J107" i="2"/>
  <c r="J183" i="2"/>
  <c r="J231" i="2"/>
  <c r="J1054" i="2"/>
  <c r="J859" i="2"/>
  <c r="J41" i="2"/>
  <c r="J511" i="2"/>
  <c r="J570" i="2"/>
  <c r="J739" i="2"/>
  <c r="J677" i="2"/>
  <c r="J932" i="2"/>
  <c r="J218" i="2"/>
  <c r="J331" i="2"/>
  <c r="J319" i="2"/>
  <c r="J426" i="2"/>
  <c r="J487" i="2"/>
  <c r="J471" i="2"/>
  <c r="J516" i="2"/>
  <c r="J735" i="2"/>
  <c r="J727" i="2"/>
  <c r="J817" i="2"/>
  <c r="J988" i="2"/>
  <c r="J82" i="2"/>
  <c r="J67" i="2"/>
  <c r="J164" i="2"/>
  <c r="J180" i="2"/>
  <c r="J249" i="2"/>
  <c r="J251" i="2"/>
  <c r="J260" i="2"/>
  <c r="J308" i="2"/>
  <c r="J361" i="2"/>
  <c r="J363" i="2"/>
  <c r="J484" i="2"/>
  <c r="J456" i="2"/>
  <c r="J512" i="2"/>
  <c r="J434" i="2"/>
  <c r="J562" i="2"/>
  <c r="J601" i="2"/>
  <c r="J610" i="2"/>
  <c r="J714" i="2"/>
  <c r="J706" i="2"/>
  <c r="J865" i="2"/>
  <c r="J897" i="2"/>
  <c r="J921" i="2"/>
  <c r="J957" i="2"/>
  <c r="J784" i="2"/>
  <c r="J844" i="2"/>
  <c r="J1013" i="2"/>
  <c r="J861" i="2"/>
  <c r="J1053" i="2"/>
  <c r="J118" i="2"/>
  <c r="J33" i="2"/>
  <c r="J130" i="2"/>
  <c r="J166" i="2"/>
  <c r="J285" i="2"/>
  <c r="J336" i="2"/>
  <c r="J241" i="2"/>
  <c r="J293" i="2"/>
  <c r="J150" i="2"/>
  <c r="J96" i="2"/>
  <c r="J311" i="2"/>
  <c r="J357" i="2"/>
  <c r="J724" i="2"/>
  <c r="J429" i="2"/>
  <c r="J533" i="2"/>
  <c r="J599" i="2"/>
  <c r="J543" i="2"/>
  <c r="J626" i="2"/>
  <c r="J396" i="2"/>
  <c r="J409" i="2"/>
  <c r="J810" i="2"/>
  <c r="J831" i="2"/>
  <c r="J898" i="2"/>
  <c r="J672" i="2"/>
  <c r="J697" i="2"/>
  <c r="J825" i="2"/>
  <c r="J874" i="2"/>
  <c r="J823" i="2"/>
  <c r="J1019" i="2"/>
  <c r="J1046" i="2"/>
  <c r="J1067" i="2"/>
  <c r="J1051" i="2"/>
  <c r="J608" i="2"/>
  <c r="J806" i="2"/>
  <c r="J1003" i="2"/>
  <c r="J1048" i="2"/>
  <c r="J23" i="2"/>
  <c r="J425" i="2"/>
  <c r="J477" i="2"/>
  <c r="J754" i="2"/>
  <c r="J559" i="2"/>
  <c r="J37" i="2"/>
  <c r="J22" i="2"/>
  <c r="J141" i="2"/>
  <c r="J695" i="2"/>
  <c r="J923" i="2"/>
  <c r="J577" i="2"/>
  <c r="J713" i="2"/>
  <c r="J786" i="2"/>
  <c r="J748" i="2"/>
  <c r="J983" i="2"/>
  <c r="J256" i="2"/>
  <c r="J780" i="2"/>
  <c r="J864" i="2"/>
  <c r="J514" i="2"/>
  <c r="J55" i="2"/>
  <c r="J439" i="2"/>
  <c r="J684" i="2"/>
  <c r="J789" i="2"/>
  <c r="J156" i="2"/>
  <c r="J200" i="2"/>
  <c r="J360" i="2"/>
  <c r="J294" i="2"/>
  <c r="J423" i="2"/>
  <c r="J666" i="2"/>
  <c r="J368" i="2"/>
  <c r="J20" i="2"/>
  <c r="J922" i="2"/>
  <c r="J6" i="2"/>
  <c r="J215" i="2"/>
  <c r="J122" i="2"/>
  <c r="J495" i="2"/>
  <c r="J492" i="2"/>
  <c r="J728" i="2"/>
  <c r="J941" i="2"/>
  <c r="J978" i="2"/>
  <c r="J1036" i="2"/>
  <c r="J104" i="2"/>
  <c r="J160" i="2"/>
  <c r="J663" i="2"/>
  <c r="J27" i="2"/>
  <c r="J30" i="2"/>
  <c r="J69" i="2"/>
  <c r="J112" i="2"/>
  <c r="J253" i="2"/>
  <c r="J234" i="2"/>
  <c r="J310" i="2"/>
  <c r="J299" i="2"/>
  <c r="J358" i="2"/>
  <c r="J283" i="2"/>
  <c r="J365" i="2"/>
  <c r="J325" i="2"/>
  <c r="J413" i="2"/>
  <c r="J443" i="2"/>
  <c r="J421" i="2"/>
  <c r="J378" i="2"/>
  <c r="J535" i="2"/>
  <c r="J611" i="2"/>
  <c r="J631" i="2"/>
  <c r="J595" i="2"/>
  <c r="J638" i="2"/>
  <c r="J609" i="2"/>
  <c r="J779" i="2"/>
  <c r="J657" i="2"/>
  <c r="J751" i="2"/>
  <c r="J759" i="2"/>
  <c r="J775" i="2"/>
  <c r="J848" i="2"/>
  <c r="J970" i="2"/>
  <c r="J950" i="2"/>
  <c r="J893" i="2"/>
  <c r="J351" i="2"/>
  <c r="J78" i="2"/>
  <c r="J388" i="2"/>
  <c r="J201" i="2"/>
  <c r="J265" i="2"/>
  <c r="J437" i="2"/>
  <c r="J470" i="2"/>
  <c r="J730" i="2"/>
  <c r="J303" i="2"/>
  <c r="J565" i="2"/>
  <c r="J353" i="2"/>
  <c r="J634" i="2"/>
  <c r="J704" i="2"/>
  <c r="J729" i="2"/>
  <c r="J476" i="2"/>
  <c r="J224" i="2"/>
  <c r="J427" i="2"/>
  <c r="J519" i="2"/>
  <c r="J987" i="2"/>
  <c r="J585" i="2"/>
  <c r="J758" i="2"/>
  <c r="J838" i="2"/>
  <c r="J966" i="2"/>
  <c r="J742" i="2"/>
  <c r="J866" i="2"/>
  <c r="J912" i="2"/>
  <c r="J549" i="2"/>
  <c r="J513" i="2"/>
  <c r="J819" i="2"/>
  <c r="J841" i="2"/>
  <c r="J1033" i="2"/>
  <c r="J946" i="2"/>
  <c r="J1068" i="2"/>
  <c r="J432" i="2"/>
  <c r="J340" i="2"/>
  <c r="J584" i="2"/>
  <c r="J376" i="2"/>
  <c r="J418" i="2"/>
  <c r="J202" i="2"/>
  <c r="J371" i="2"/>
  <c r="J882" i="2"/>
  <c r="J288" i="2"/>
  <c r="J756" i="2"/>
  <c r="J906" i="2"/>
  <c r="J1076" i="2"/>
  <c r="J914" i="2"/>
  <c r="J931" i="2"/>
  <c r="J1016" i="2"/>
  <c r="J364" i="2"/>
  <c r="J580" i="2"/>
  <c r="J964" i="2"/>
  <c r="J398" i="2"/>
  <c r="J929" i="2"/>
  <c r="J660" i="2"/>
  <c r="J804" i="2"/>
  <c r="J1023" i="2"/>
  <c r="J296" i="2"/>
  <c r="J34" i="2"/>
  <c r="J1065" i="2"/>
  <c r="J406" i="2"/>
  <c r="J971" i="2"/>
  <c r="J1042" i="2"/>
  <c r="J871" i="2"/>
  <c r="J765" i="2"/>
  <c r="J1446" i="2"/>
  <c r="J131" i="2"/>
  <c r="J837" i="2"/>
  <c r="J74" i="2"/>
  <c r="J302" i="2"/>
  <c r="J994" i="2"/>
  <c r="J66" i="2"/>
  <c r="J925" i="2"/>
  <c r="J304" i="2"/>
  <c r="J686" i="2"/>
  <c r="J61" i="2"/>
  <c r="J157" i="2"/>
  <c r="J366" i="2"/>
  <c r="J643" i="2"/>
  <c r="J588" i="2"/>
  <c r="J901" i="2"/>
  <c r="J924" i="2"/>
  <c r="J1081" i="2"/>
  <c r="J65" i="2"/>
  <c r="J45" i="2"/>
  <c r="J172" i="2"/>
  <c r="J525" i="2"/>
  <c r="J917" i="2"/>
  <c r="J12" i="2"/>
  <c r="J125" i="2"/>
  <c r="J124" i="2"/>
  <c r="J189" i="2"/>
  <c r="J214" i="2"/>
  <c r="J203" i="2"/>
  <c r="J238" i="2"/>
  <c r="J279" i="2"/>
  <c r="J370" i="2"/>
  <c r="J374" i="2"/>
  <c r="J333" i="2"/>
  <c r="J458" i="2"/>
  <c r="J473" i="2"/>
  <c r="J420" i="2"/>
  <c r="J448" i="2"/>
  <c r="J593" i="2"/>
  <c r="J597" i="2"/>
  <c r="J787" i="2"/>
  <c r="J849" i="2"/>
  <c r="J700" i="2"/>
  <c r="J952" i="2"/>
  <c r="J989" i="2"/>
  <c r="J1018" i="2"/>
  <c r="J1028" i="2"/>
  <c r="J1004" i="2"/>
  <c r="J982" i="2"/>
  <c r="J1049" i="2"/>
  <c r="J348" i="2"/>
  <c r="J103" i="2"/>
  <c r="J142" i="2"/>
  <c r="J179" i="2"/>
  <c r="J174" i="2"/>
  <c r="J239" i="2"/>
  <c r="J390" i="2"/>
  <c r="J169" i="2"/>
  <c r="J223" i="2"/>
  <c r="J367" i="2"/>
  <c r="J417" i="2"/>
  <c r="J493" i="2"/>
  <c r="J740" i="2"/>
  <c r="J485" i="2"/>
  <c r="J233" i="2"/>
  <c r="J431" i="2"/>
  <c r="J497" i="2"/>
  <c r="J574" i="2"/>
  <c r="J712" i="2"/>
  <c r="J454" i="2"/>
  <c r="J1066" i="2"/>
  <c r="J596" i="2"/>
  <c r="J892" i="2"/>
  <c r="J1008" i="2"/>
  <c r="J628" i="2"/>
  <c r="J993" i="2"/>
  <c r="J1071" i="2"/>
  <c r="J907" i="2"/>
  <c r="J1092" i="2"/>
  <c r="J276" i="2"/>
  <c r="J464" i="2"/>
  <c r="J123" i="2"/>
  <c r="J651" i="2"/>
  <c r="J84" i="2"/>
  <c r="J832" i="2"/>
  <c r="J648" i="2"/>
  <c r="J813" i="2"/>
  <c r="J630" i="2"/>
  <c r="J636" i="2"/>
  <c r="J868" i="2"/>
  <c r="J145" i="2"/>
  <c r="J31" i="2"/>
  <c r="J392" i="2"/>
  <c r="J408" i="2"/>
  <c r="J615" i="2"/>
  <c r="J109" i="2"/>
  <c r="J887" i="2"/>
  <c r="J875" i="2"/>
  <c r="J205" i="2"/>
  <c r="J953" i="2"/>
  <c r="J229" i="2"/>
  <c r="J798" i="2"/>
  <c r="J1043" i="2"/>
  <c r="J769" i="2"/>
  <c r="J453" i="2"/>
  <c r="J777" i="2"/>
  <c r="J995" i="2"/>
  <c r="J521" i="2"/>
  <c r="J11" i="2"/>
  <c r="J208" i="2"/>
  <c r="J268" i="2"/>
  <c r="J558" i="2"/>
  <c r="J600" i="2"/>
  <c r="J1017" i="2"/>
  <c r="J1027" i="2"/>
  <c r="J114" i="2"/>
  <c r="J9" i="2"/>
  <c r="J17" i="2"/>
  <c r="J38" i="2"/>
  <c r="J53" i="2"/>
  <c r="J77" i="2"/>
  <c r="J88" i="2"/>
  <c r="J99" i="2"/>
  <c r="J98" i="2"/>
  <c r="J127" i="2"/>
  <c r="J102" i="2"/>
  <c r="J151" i="2"/>
  <c r="J226" i="2"/>
  <c r="J242" i="2"/>
  <c r="J255" i="2"/>
  <c r="J315" i="2"/>
  <c r="J314" i="2"/>
  <c r="J356" i="2"/>
  <c r="J369" i="2"/>
  <c r="J377" i="2"/>
  <c r="J412" i="2"/>
  <c r="J481" i="2"/>
  <c r="J571" i="2"/>
  <c r="J522" i="2"/>
  <c r="J606" i="2"/>
  <c r="J578" i="2"/>
  <c r="J723" i="2"/>
  <c r="J586" i="2"/>
  <c r="J726" i="2"/>
  <c r="J617" i="2"/>
  <c r="J807" i="2"/>
  <c r="J869" i="2"/>
  <c r="J909" i="2"/>
  <c r="J961" i="2"/>
  <c r="J991" i="2"/>
  <c r="J1045" i="2"/>
  <c r="J854" i="2"/>
  <c r="J1029" i="2"/>
  <c r="J996" i="2"/>
  <c r="J877" i="2"/>
  <c r="J1055" i="2"/>
  <c r="J86" i="2"/>
  <c r="J129" i="2"/>
  <c r="J147" i="2"/>
  <c r="J320" i="2"/>
  <c r="J349" i="2"/>
  <c r="J106" i="2"/>
  <c r="J148" i="2"/>
  <c r="J119" i="2"/>
  <c r="J395" i="2"/>
  <c r="J221" i="2"/>
  <c r="J339" i="2"/>
  <c r="J447" i="2"/>
  <c r="J567" i="2"/>
  <c r="J575" i="2"/>
  <c r="J462" i="2"/>
  <c r="J436" i="2"/>
  <c r="J900" i="2"/>
  <c r="J587" i="2"/>
  <c r="J833" i="2"/>
  <c r="J605" i="2"/>
  <c r="J930" i="2"/>
  <c r="J880" i="2"/>
  <c r="J973" i="2"/>
  <c r="J1086" i="2"/>
  <c r="J1073" i="2"/>
  <c r="J46" i="2"/>
  <c r="J220" i="2"/>
  <c r="J445" i="2"/>
  <c r="J383" i="2"/>
  <c r="J624" i="2"/>
  <c r="J529" i="2"/>
  <c r="J29" i="2"/>
  <c r="J773" i="2"/>
  <c r="J967" i="2"/>
  <c r="J737" i="2"/>
  <c r="J926" i="2"/>
  <c r="J972" i="2"/>
  <c r="J1037" i="2"/>
  <c r="J246" i="2"/>
  <c r="J324" i="2"/>
  <c r="J158" i="2"/>
  <c r="J307" i="2"/>
  <c r="J504" i="2"/>
  <c r="J757" i="2"/>
  <c r="J945" i="2"/>
  <c r="J846" i="2"/>
  <c r="J401" i="2"/>
  <c r="J689" i="2"/>
  <c r="J879" i="2"/>
  <c r="J674" i="2"/>
  <c r="J809" i="2"/>
  <c r="J820" i="2"/>
  <c r="J217" i="2"/>
  <c r="J1062" i="2"/>
  <c r="J738" i="2"/>
  <c r="J933" i="2"/>
  <c r="J545" i="2"/>
  <c r="J797" i="2"/>
  <c r="J824" i="2"/>
  <c r="J705" i="2"/>
  <c r="J665" i="2"/>
  <c r="J997" i="2"/>
  <c r="J54" i="2"/>
  <c r="J81" i="2"/>
  <c r="J94" i="2"/>
  <c r="J116" i="2"/>
  <c r="J85" i="2"/>
  <c r="J139" i="2"/>
  <c r="J152" i="2"/>
  <c r="J126" i="2"/>
  <c r="J143" i="2"/>
  <c r="J192" i="2"/>
  <c r="J271" i="2"/>
  <c r="J326" i="2"/>
  <c r="J354" i="2"/>
  <c r="J399" i="2"/>
  <c r="J323" i="2"/>
  <c r="J380" i="2"/>
  <c r="J460" i="2"/>
  <c r="J468" i="2"/>
  <c r="J463" i="2"/>
  <c r="J479" i="2"/>
  <c r="J480" i="2"/>
  <c r="J530" i="2"/>
  <c r="J602" i="2"/>
  <c r="J546" i="2"/>
  <c r="J538" i="2"/>
  <c r="J725" i="2"/>
  <c r="J619" i="2"/>
  <c r="J699" i="2"/>
  <c r="J649" i="2"/>
  <c r="J767" i="2"/>
  <c r="J822" i="2"/>
  <c r="J843" i="2"/>
  <c r="J881" i="2"/>
  <c r="J885" i="2"/>
  <c r="J793" i="2"/>
  <c r="J956" i="2"/>
  <c r="J1047" i="2"/>
  <c r="J1031" i="2"/>
  <c r="J1020" i="2"/>
  <c r="J1082" i="2"/>
  <c r="J1087" i="2"/>
  <c r="J91" i="2"/>
  <c r="J36" i="2"/>
  <c r="J274" i="2"/>
  <c r="J133" i="2"/>
  <c r="J343" i="2"/>
  <c r="J177" i="2"/>
  <c r="J117" i="2"/>
  <c r="J50" i="2"/>
  <c r="J548" i="2"/>
  <c r="J707" i="2"/>
  <c r="J282" i="2"/>
  <c r="J518" i="2"/>
  <c r="J499" i="2"/>
  <c r="J540" i="2"/>
  <c r="J407" i="2"/>
  <c r="J286" i="2"/>
  <c r="J537" i="2"/>
  <c r="J792" i="2"/>
  <c r="J903" i="2"/>
  <c r="J772" i="2"/>
  <c r="J884" i="2"/>
  <c r="J1041" i="2"/>
  <c r="J1039" i="2"/>
  <c r="J904" i="2"/>
  <c r="J753" i="2"/>
  <c r="J774" i="2"/>
  <c r="J1005" i="2"/>
  <c r="J1034" i="2"/>
  <c r="J1002" i="2"/>
  <c r="J1030" i="2"/>
  <c r="J289" i="2"/>
  <c r="J581" i="2"/>
  <c r="J70" i="2"/>
  <c r="J15" i="2"/>
  <c r="J209" i="2"/>
  <c r="J457" i="2"/>
  <c r="J607" i="2"/>
  <c r="J433" i="2"/>
  <c r="J47" i="2"/>
  <c r="J228" i="2"/>
  <c r="J450" i="2"/>
  <c r="J664" i="2"/>
  <c r="J440" i="2"/>
  <c r="J656" i="2"/>
  <c r="J828" i="2"/>
  <c r="J625" i="2"/>
  <c r="J732" i="2"/>
  <c r="J895" i="2"/>
  <c r="J161" i="2"/>
  <c r="J321" i="2"/>
  <c r="J794" i="2"/>
  <c r="J958" i="2"/>
  <c r="J197" i="2"/>
  <c r="J761" i="2"/>
  <c r="J345" i="2"/>
  <c r="J676" i="2"/>
  <c r="J1070" i="2"/>
  <c r="J290" i="2"/>
  <c r="J899" i="2"/>
  <c r="J212" i="2"/>
  <c r="J329" i="2"/>
  <c r="J583" i="2"/>
  <c r="J552" i="2"/>
  <c r="J193" i="2"/>
  <c r="J272" i="2"/>
  <c r="G1130" i="2"/>
  <c r="K1130" i="2" s="1"/>
  <c r="O1130" i="2" s="1"/>
  <c r="G1286" i="2"/>
  <c r="K1286" i="2" s="1"/>
  <c r="O1286" i="2" s="1"/>
  <c r="G1154" i="2"/>
  <c r="K1154" i="2" s="1"/>
  <c r="O1154" i="2" s="1"/>
  <c r="G1186" i="2"/>
  <c r="K1186" i="2" s="1"/>
  <c r="O1186" i="2" s="1"/>
  <c r="G1250" i="2"/>
  <c r="K1250" i="2" s="1"/>
  <c r="O1250" i="2" s="1"/>
  <c r="G1100" i="2"/>
  <c r="K1100" i="2" s="1"/>
  <c r="O1100" i="2" s="1"/>
  <c r="G1108" i="2"/>
  <c r="K1108" i="2" s="1"/>
  <c r="O1108" i="2" s="1"/>
  <c r="G1226" i="2"/>
  <c r="K1226" i="2" s="1"/>
  <c r="O1226" i="2" s="1"/>
  <c r="G1258" i="2"/>
  <c r="K1258" i="2" s="1"/>
  <c r="O1258" i="2" s="1"/>
  <c r="G1282" i="2"/>
  <c r="K1282" i="2" s="1"/>
  <c r="O1282" i="2" s="1"/>
  <c r="G1218" i="2"/>
  <c r="K1218" i="2" s="1"/>
  <c r="O1218" i="2" s="1"/>
  <c r="G1314" i="2"/>
  <c r="K1314" i="2" s="1"/>
  <c r="O1314" i="2" s="1"/>
  <c r="G1434" i="2"/>
  <c r="K1434" i="2" s="1"/>
  <c r="O1434" i="2" s="1"/>
  <c r="G1210" i="2"/>
  <c r="K1210" i="2" s="1"/>
  <c r="O1210" i="2" s="1"/>
  <c r="G1242" i="2"/>
  <c r="K1242" i="2" s="1"/>
  <c r="O1242" i="2" s="1"/>
  <c r="G1274" i="2"/>
  <c r="K1274" i="2" s="1"/>
  <c r="O1274" i="2" s="1"/>
  <c r="G1306" i="2"/>
  <c r="K1306" i="2" s="1"/>
  <c r="O1306" i="2" s="1"/>
  <c r="G1338" i="2"/>
  <c r="K1338" i="2" s="1"/>
  <c r="O1338" i="2" s="1"/>
  <c r="G1426" i="2"/>
  <c r="K1426" i="2" s="1"/>
  <c r="O1426" i="2" s="1"/>
  <c r="G1330" i="2"/>
  <c r="K1330" i="2" s="1"/>
  <c r="O1330" i="2" s="1"/>
  <c r="G1362" i="2"/>
  <c r="K1362" i="2" s="1"/>
  <c r="O1362" i="2" s="1"/>
  <c r="G1326" i="2"/>
  <c r="K1326" i="2" s="1"/>
  <c r="O1326" i="2" s="1"/>
  <c r="G1112" i="2"/>
  <c r="K1112" i="2" s="1"/>
  <c r="O1112" i="2" s="1"/>
  <c r="G1102" i="2"/>
  <c r="K1102" i="2" s="1"/>
  <c r="O1102" i="2" s="1"/>
  <c r="G1166" i="2"/>
  <c r="K1166" i="2" s="1"/>
  <c r="O1166" i="2" s="1"/>
  <c r="G1198" i="2"/>
  <c r="K1198" i="2" s="1"/>
  <c r="O1198" i="2" s="1"/>
  <c r="G1262" i="2"/>
  <c r="K1262" i="2" s="1"/>
  <c r="O1262" i="2" s="1"/>
  <c r="G1134" i="2"/>
  <c r="K1134" i="2" s="1"/>
  <c r="O1134" i="2" s="1"/>
  <c r="G1406" i="2"/>
  <c r="K1406" i="2" s="1"/>
  <c r="O1406" i="2" s="1"/>
  <c r="G1246" i="2"/>
  <c r="K1246" i="2" s="1"/>
  <c r="O1246" i="2" s="1"/>
  <c r="G1096" i="2"/>
  <c r="G1374" i="2"/>
  <c r="K1374" i="2" s="1"/>
  <c r="O1374" i="2" s="1"/>
  <c r="G1118" i="2"/>
  <c r="K1118" i="2" s="1"/>
  <c r="O1118" i="2" s="1"/>
  <c r="G1150" i="2"/>
  <c r="K1150" i="2" s="1"/>
  <c r="O1150" i="2" s="1"/>
  <c r="G1342" i="2"/>
  <c r="K1342" i="2" s="1"/>
  <c r="O1342" i="2" s="1"/>
  <c r="G1182" i="2"/>
  <c r="K1182" i="2" s="1"/>
  <c r="O1182" i="2" s="1"/>
  <c r="G1310" i="2"/>
  <c r="K1310" i="2" s="1"/>
  <c r="O1310" i="2" s="1"/>
  <c r="G1350" i="2"/>
  <c r="K1350" i="2" s="1"/>
  <c r="O1350" i="2" s="1"/>
  <c r="G1414" i="2"/>
  <c r="K1414" i="2" s="1"/>
  <c r="O1414" i="2" s="1"/>
  <c r="G1222" i="2"/>
  <c r="K1222" i="2" s="1"/>
  <c r="O1222" i="2" s="1"/>
  <c r="G1162" i="2"/>
  <c r="K1162" i="2" s="1"/>
  <c r="O1162" i="2" s="1"/>
  <c r="G1290" i="2"/>
  <c r="K1290" i="2" s="1"/>
  <c r="O1290" i="2" s="1"/>
  <c r="G1318" i="2"/>
  <c r="K1318" i="2" s="1"/>
  <c r="O1318" i="2" s="1"/>
  <c r="G1294" i="2"/>
  <c r="K1294" i="2" s="1"/>
  <c r="O1294" i="2" s="1"/>
  <c r="G1358" i="2"/>
  <c r="K1358" i="2" s="1"/>
  <c r="O1358" i="2" s="1"/>
  <c r="G1390" i="2"/>
  <c r="K1390" i="2" s="1"/>
  <c r="O1390" i="2" s="1"/>
  <c r="G1422" i="2"/>
  <c r="K1422" i="2" s="1"/>
  <c r="O1422" i="2" s="1"/>
  <c r="G1158" i="2"/>
  <c r="K1158" i="2" s="1"/>
  <c r="O1158" i="2" s="1"/>
  <c r="G1138" i="2"/>
  <c r="K1138" i="2" s="1"/>
  <c r="O1138" i="2" s="1"/>
  <c r="G1266" i="2"/>
  <c r="K1266" i="2" s="1"/>
  <c r="O1266" i="2" s="1"/>
  <c r="G1116" i="2"/>
  <c r="K1116" i="2" s="1"/>
  <c r="O1116" i="2" s="1"/>
  <c r="G1190" i="2"/>
  <c r="K1190" i="2" s="1"/>
  <c r="O1190" i="2" s="1"/>
  <c r="G1382" i="2"/>
  <c r="K1382" i="2" s="1"/>
  <c r="O1382" i="2" s="1"/>
  <c r="G1104" i="2"/>
  <c r="K1104" i="2" s="1"/>
  <c r="O1104" i="2" s="1"/>
  <c r="G1206" i="2"/>
  <c r="K1206" i="2" s="1"/>
  <c r="O1206" i="2" s="1"/>
  <c r="G1270" i="2"/>
  <c r="K1270" i="2" s="1"/>
  <c r="O1270" i="2" s="1"/>
  <c r="G1430" i="2"/>
  <c r="K1430" i="2" s="1"/>
  <c r="O1430" i="2" s="1"/>
  <c r="G1254" i="2"/>
  <c r="K1254" i="2" s="1"/>
  <c r="O1254" i="2" s="1"/>
  <c r="G1214" i="2"/>
  <c r="K1214" i="2" s="1"/>
  <c r="O1214" i="2" s="1"/>
  <c r="G1278" i="2"/>
  <c r="K1278" i="2" s="1"/>
  <c r="O1278" i="2" s="1"/>
  <c r="G1126" i="2"/>
  <c r="K1126" i="2" s="1"/>
  <c r="O1126" i="2" s="1"/>
  <c r="G1402" i="2"/>
  <c r="K1402" i="2" s="1"/>
  <c r="O1402" i="2" s="1"/>
  <c r="G1370" i="2"/>
  <c r="K1370" i="2" s="1"/>
  <c r="O1370" i="2" s="1"/>
  <c r="G1142" i="2"/>
  <c r="K1142" i="2" s="1"/>
  <c r="O1142" i="2" s="1"/>
  <c r="G1366" i="2"/>
  <c r="K1366" i="2" s="1"/>
  <c r="O1366" i="2" s="1"/>
  <c r="G1398" i="2"/>
  <c r="K1398" i="2" s="1"/>
  <c r="O1398" i="2" s="1"/>
  <c r="G1238" i="2"/>
  <c r="K1238" i="2" s="1"/>
  <c r="O1238" i="2" s="1"/>
  <c r="G1334" i="2"/>
  <c r="K1334" i="2" s="1"/>
  <c r="O1334" i="2" s="1"/>
  <c r="G1120" i="2"/>
  <c r="K1120" i="2" s="1"/>
  <c r="O1120" i="2" s="1"/>
  <c r="G1110" i="2"/>
  <c r="K1110" i="2" s="1"/>
  <c r="O1110" i="2" s="1"/>
  <c r="G1174" i="2"/>
  <c r="K1174" i="2" s="1"/>
  <c r="O1174" i="2" s="1"/>
  <c r="G1302" i="2"/>
  <c r="K1302" i="2" s="1"/>
  <c r="O1302" i="2" s="1"/>
  <c r="G1170" i="2"/>
  <c r="K1170" i="2" s="1"/>
  <c r="O1170" i="2" s="1"/>
  <c r="G1106" i="2"/>
  <c r="K1106" i="2" s="1"/>
  <c r="O1106" i="2" s="1"/>
  <c r="G1202" i="2"/>
  <c r="K1202" i="2" s="1"/>
  <c r="O1202" i="2" s="1"/>
  <c r="G1322" i="2"/>
  <c r="K1322" i="2" s="1"/>
  <c r="O1322" i="2" s="1"/>
  <c r="G1298" i="2"/>
  <c r="K1298" i="2" s="1"/>
  <c r="O1298" i="2" s="1"/>
  <c r="G1354" i="2"/>
  <c r="K1354" i="2" s="1"/>
  <c r="O1354" i="2" s="1"/>
  <c r="G1394" i="2"/>
  <c r="K1394" i="2" s="1"/>
  <c r="O1394" i="2" s="1"/>
  <c r="G1234" i="2"/>
  <c r="K1234" i="2" s="1"/>
  <c r="O1234" i="2" s="1"/>
  <c r="G1418" i="2"/>
  <c r="K1418" i="2" s="1"/>
  <c r="O1418" i="2" s="1"/>
  <c r="G1194" i="2"/>
  <c r="K1194" i="2" s="1"/>
  <c r="O1194" i="2" s="1"/>
  <c r="CA29" i="2" l="1"/>
  <c r="CA985" i="2"/>
  <c r="BX140" i="2"/>
  <c r="CA525" i="2"/>
  <c r="CA159" i="2"/>
  <c r="CA673" i="2"/>
  <c r="CA870" i="2"/>
  <c r="CA109" i="2"/>
  <c r="CA452" i="2"/>
  <c r="CA365" i="2"/>
  <c r="CA879" i="2"/>
  <c r="CA326" i="2"/>
  <c r="CA571" i="2"/>
  <c r="CA312" i="2"/>
  <c r="CA455" i="2"/>
  <c r="CA187" i="2"/>
  <c r="CA324" i="2"/>
  <c r="CA610" i="2"/>
  <c r="CA564" i="2"/>
  <c r="CA508" i="2"/>
  <c r="CA443" i="2"/>
  <c r="CA1038" i="2"/>
  <c r="CA322" i="2"/>
  <c r="CA184" i="2"/>
  <c r="CA583" i="2"/>
  <c r="CA1042" i="2"/>
  <c r="CA482" i="2"/>
  <c r="CA919" i="2"/>
  <c r="CA313" i="2"/>
  <c r="CA1080" i="2"/>
  <c r="CA199" i="2"/>
  <c r="BX839" i="2"/>
  <c r="CA59" i="2"/>
  <c r="CA841" i="2"/>
  <c r="CA477" i="2"/>
  <c r="CA766" i="2"/>
  <c r="CA652" i="2"/>
  <c r="CA1009" i="2"/>
  <c r="CA1011" i="2"/>
  <c r="CA585" i="2"/>
  <c r="CA195" i="2"/>
  <c r="CA1049" i="2"/>
  <c r="CA1007" i="2"/>
  <c r="CA196" i="2"/>
  <c r="CA522" i="2"/>
  <c r="CA185" i="2"/>
  <c r="CA573" i="2"/>
  <c r="CA896" i="2"/>
  <c r="CA709" i="2"/>
  <c r="CA323" i="2"/>
  <c r="CA220" i="2"/>
  <c r="CA827" i="2"/>
  <c r="CA997" i="2"/>
  <c r="CA456" i="2"/>
  <c r="CA355" i="2"/>
  <c r="CA142" i="2"/>
  <c r="CA314" i="2"/>
  <c r="CA288" i="2"/>
  <c r="CA270" i="2"/>
  <c r="CA141" i="2"/>
  <c r="CA935" i="2"/>
  <c r="CA397" i="2"/>
  <c r="CA290" i="2"/>
  <c r="CA300" i="2"/>
  <c r="CA153" i="2"/>
  <c r="CA762" i="2"/>
  <c r="CA681" i="2"/>
  <c r="CA223" i="2"/>
  <c r="CA1076" i="2"/>
  <c r="CA356" i="2"/>
  <c r="CA635" i="2"/>
  <c r="CA318" i="2"/>
  <c r="CA819" i="2"/>
  <c r="CA27" i="2"/>
  <c r="CA58" i="2"/>
  <c r="CA183" i="2"/>
  <c r="CA311" i="2"/>
  <c r="CA206" i="2"/>
  <c r="CA437" i="2"/>
  <c r="CA1006" i="2"/>
  <c r="CA32" i="2"/>
  <c r="CA998" i="2"/>
  <c r="BW333" i="2"/>
  <c r="CA333" i="2" s="1"/>
  <c r="BW742" i="2"/>
  <c r="CA742" i="2" s="1"/>
  <c r="BW1078" i="2"/>
  <c r="CA1078" i="2" s="1"/>
  <c r="BW641" i="2"/>
  <c r="CA641" i="2" s="1"/>
  <c r="BW550" i="2"/>
  <c r="CA550" i="2" s="1"/>
  <c r="BW776" i="2"/>
  <c r="CA776" i="2" s="1"/>
  <c r="BW16" i="2"/>
  <c r="CA16" i="2" s="1"/>
  <c r="BW392" i="2"/>
  <c r="CA392" i="2" s="1"/>
  <c r="CA837" i="2"/>
  <c r="CA25" i="2"/>
  <c r="CA562" i="2"/>
  <c r="CA621" i="2"/>
  <c r="CA481" i="2"/>
  <c r="CA757" i="2"/>
  <c r="CA788" i="2"/>
  <c r="CA955" i="2"/>
  <c r="CA638" i="2"/>
  <c r="CA216" i="2"/>
  <c r="CA966" i="2"/>
  <c r="CA738" i="2"/>
  <c r="CA461" i="2"/>
  <c r="CA586" i="2"/>
  <c r="CA265" i="2"/>
  <c r="CA880" i="2"/>
  <c r="CA403" i="2"/>
  <c r="BW561" i="2"/>
  <c r="CA561" i="2" s="1"/>
  <c r="BW177" i="2"/>
  <c r="CA177" i="2" s="1"/>
  <c r="BW1053" i="2"/>
  <c r="CA1053" i="2" s="1"/>
  <c r="BW439" i="2"/>
  <c r="CA439" i="2" s="1"/>
  <c r="BW763" i="2"/>
  <c r="CA763" i="2" s="1"/>
  <c r="CA768" i="2"/>
  <c r="CA488" i="2"/>
  <c r="CA20" i="2"/>
  <c r="CA88" i="2"/>
  <c r="CA613" i="2"/>
  <c r="CA1013" i="2"/>
  <c r="CA782" i="2"/>
  <c r="CA1008" i="2"/>
  <c r="CA401" i="2"/>
  <c r="CA679" i="2"/>
  <c r="CA1087" i="2"/>
  <c r="CA875" i="2"/>
  <c r="CA363" i="2"/>
  <c r="CA186" i="2"/>
  <c r="CA967" i="2"/>
  <c r="CA505" i="2"/>
  <c r="CA632" i="2"/>
  <c r="CA783" i="2"/>
  <c r="CA62" i="2"/>
  <c r="CA398" i="2"/>
  <c r="CA179" i="2"/>
  <c r="CA434" i="2"/>
  <c r="CA237" i="2"/>
  <c r="CA549" i="2"/>
  <c r="CA792" i="2"/>
  <c r="CA499" i="2"/>
  <c r="CA393" i="2"/>
  <c r="CA1000" i="2"/>
  <c r="CA82" i="2"/>
  <c r="CA139" i="2"/>
  <c r="CA932" i="2"/>
  <c r="CA147" i="2"/>
  <c r="CA496" i="2"/>
  <c r="CA344" i="2"/>
  <c r="CA275" i="2"/>
  <c r="CA793" i="2"/>
  <c r="CA624" i="2"/>
  <c r="CA882" i="2"/>
  <c r="CA71" i="2"/>
  <c r="CA732" i="2"/>
  <c r="CA675" i="2"/>
  <c r="CA551" i="2"/>
  <c r="CA787" i="2"/>
  <c r="CA913" i="2"/>
  <c r="CA145" i="2"/>
  <c r="CA289" i="2"/>
  <c r="CA1084" i="2"/>
  <c r="CA769" i="2"/>
  <c r="CA420" i="2"/>
  <c r="CA50" i="2"/>
  <c r="CA412" i="2"/>
  <c r="CA205" i="2"/>
  <c r="CA268" i="2"/>
  <c r="CA447" i="2"/>
  <c r="CA1065" i="2"/>
  <c r="CA1094" i="2"/>
  <c r="CA733" i="2"/>
  <c r="CA286" i="2"/>
  <c r="CA298" i="2"/>
  <c r="CA869" i="2"/>
  <c r="CA429" i="2"/>
  <c r="BW254" i="2"/>
  <c r="CA254" i="2" s="1"/>
  <c r="BW63" i="2"/>
  <c r="CA63" i="2" s="1"/>
  <c r="BW369" i="2"/>
  <c r="CA369" i="2" s="1"/>
  <c r="BW1364" i="2"/>
  <c r="CA1364" i="2" s="1"/>
  <c r="BW1208" i="2"/>
  <c r="CA1208" i="2" s="1"/>
  <c r="BW1117" i="2"/>
  <c r="CA1117" i="2" s="1"/>
  <c r="CA1109" i="2"/>
  <c r="BW1413" i="2"/>
  <c r="CA1413" i="2" s="1"/>
  <c r="BW1478" i="2"/>
  <c r="CA1478" i="2" s="1"/>
  <c r="CA1233" i="2"/>
  <c r="CA1443" i="2"/>
  <c r="CA1253" i="2"/>
  <c r="BW1324" i="2"/>
  <c r="CA1324" i="2" s="1"/>
  <c r="BW1303" i="2"/>
  <c r="CA1303" i="2" s="1"/>
  <c r="BW1472" i="2"/>
  <c r="CA1472" i="2" s="1"/>
  <c r="BW1143" i="2"/>
  <c r="CA1143" i="2" s="1"/>
  <c r="BX1283" i="2"/>
  <c r="CA1454" i="2"/>
  <c r="CA1457" i="2"/>
  <c r="BW1196" i="2"/>
  <c r="CA1196" i="2" s="1"/>
  <c r="BW1440" i="2"/>
  <c r="BX1440" i="2" s="1"/>
  <c r="BW1401" i="2"/>
  <c r="CA1401" i="2" s="1"/>
  <c r="BW1309" i="2"/>
  <c r="CA1309" i="2" s="1"/>
  <c r="BW1103" i="2"/>
  <c r="CA1103" i="2" s="1"/>
  <c r="CA1312" i="2"/>
  <c r="BX1171" i="2"/>
  <c r="CA1252" i="2"/>
  <c r="CA1356" i="2"/>
  <c r="CA1135" i="2"/>
  <c r="CA1136" i="2"/>
  <c r="CA1239" i="2"/>
  <c r="BW1249" i="2"/>
  <c r="CA1249" i="2" s="1"/>
  <c r="BW1140" i="2"/>
  <c r="CA1140" i="2" s="1"/>
  <c r="BW1259" i="2"/>
  <c r="CA1259" i="2" s="1"/>
  <c r="BW1203" i="2"/>
  <c r="CA1203" i="2" s="1"/>
  <c r="BW1385" i="2"/>
  <c r="CA1385" i="2" s="1"/>
  <c r="BW1271" i="2"/>
  <c r="CA1271" i="2" s="1"/>
  <c r="BW1177" i="2"/>
  <c r="CA1177" i="2" s="1"/>
  <c r="BW1264" i="2"/>
  <c r="CA1264" i="2" s="1"/>
  <c r="BW1492" i="2"/>
  <c r="CA1492" i="2" s="1"/>
  <c r="CA1251" i="2"/>
  <c r="CA1341" i="2"/>
  <c r="CA1328" i="2"/>
  <c r="CA1452" i="2"/>
  <c r="CA1187" i="2"/>
  <c r="CA1229" i="2"/>
  <c r="CA1449" i="2"/>
  <c r="BW1332" i="2"/>
  <c r="CA1332" i="2" s="1"/>
  <c r="BW1485" i="2"/>
  <c r="CA1485" i="2" s="1"/>
  <c r="BW1493" i="2"/>
  <c r="CA1493" i="2" s="1"/>
  <c r="BW1345" i="2"/>
  <c r="CA1345" i="2" s="1"/>
  <c r="BW1263" i="2"/>
  <c r="CA1263" i="2" s="1"/>
  <c r="BW1219" i="2"/>
  <c r="CA1219" i="2" s="1"/>
  <c r="CA1461" i="2"/>
  <c r="BX1273" i="2"/>
  <c r="CA1256" i="2"/>
  <c r="CA1212" i="2"/>
  <c r="CA1232" i="2"/>
  <c r="CA1191" i="2"/>
  <c r="CA1317" i="2"/>
  <c r="CA1221" i="2"/>
  <c r="BX1152" i="2"/>
  <c r="BX1427" i="2"/>
  <c r="CA1227" i="2"/>
  <c r="CA1447" i="2"/>
  <c r="CA1248" i="2"/>
  <c r="BW1160" i="2"/>
  <c r="CA1160" i="2" s="1"/>
  <c r="BW1355" i="2"/>
  <c r="CA1355" i="2" s="1"/>
  <c r="BW1205" i="2"/>
  <c r="CA1205" i="2" s="1"/>
  <c r="BW1399" i="2"/>
  <c r="CA1399" i="2" s="1"/>
  <c r="BW1287" i="2"/>
  <c r="CA1287" i="2" s="1"/>
  <c r="CA1216" i="2"/>
  <c r="CA1415" i="2"/>
  <c r="CA1147" i="2"/>
  <c r="CA1381" i="2"/>
  <c r="CA1225" i="2"/>
  <c r="BX1267" i="2"/>
  <c r="CA1209" i="2"/>
  <c r="CA1193" i="2"/>
  <c r="CA1111" i="2"/>
  <c r="BX1181" i="2"/>
  <c r="CA1098" i="2"/>
  <c r="BW1428" i="2"/>
  <c r="CA1428" i="2" s="1"/>
  <c r="BW1269" i="2"/>
  <c r="BX1269" i="2" s="1"/>
  <c r="BW1145" i="2"/>
  <c r="CA1145" i="2" s="1"/>
  <c r="BW1184" i="2"/>
  <c r="CA1184" i="2" s="1"/>
  <c r="BW1409" i="2"/>
  <c r="CA1409" i="2" s="1"/>
  <c r="BW1391" i="2"/>
  <c r="CA1391" i="2" s="1"/>
  <c r="BW1456" i="2"/>
  <c r="CA1456" i="2" s="1"/>
  <c r="BW1395" i="2"/>
  <c r="CA1395" i="2" s="1"/>
  <c r="BW1144" i="2"/>
  <c r="CA1144" i="2" s="1"/>
  <c r="BW1172" i="2"/>
  <c r="CA1172" i="2" s="1"/>
  <c r="BW1343" i="2"/>
  <c r="CA1343" i="2" s="1"/>
  <c r="BW1245" i="2"/>
  <c r="CA1245" i="2" s="1"/>
  <c r="BW1351" i="2"/>
  <c r="CA1351" i="2" s="1"/>
  <c r="G22" i="4"/>
  <c r="G23" i="4"/>
  <c r="G24" i="4"/>
  <c r="G25" i="4"/>
  <c r="K1096" i="2"/>
  <c r="O1096" i="2" s="1"/>
  <c r="G21" i="4"/>
  <c r="BH464" i="2"/>
  <c r="BH387" i="2"/>
  <c r="BH652" i="2"/>
  <c r="BH449" i="2"/>
  <c r="BH222" i="2"/>
  <c r="BH53" i="2"/>
  <c r="BH783" i="2"/>
  <c r="BH578" i="2"/>
  <c r="BH977" i="2"/>
  <c r="BH369" i="2"/>
  <c r="BH897" i="2"/>
  <c r="BH432" i="2"/>
  <c r="BH945" i="2"/>
  <c r="BH385" i="2"/>
  <c r="BH946" i="2"/>
  <c r="BH477" i="2"/>
  <c r="BH896" i="2"/>
  <c r="BH760" i="2"/>
  <c r="BH660" i="2"/>
  <c r="BH899" i="2"/>
  <c r="BH929" i="2"/>
  <c r="BH948" i="2"/>
  <c r="BH798" i="2"/>
  <c r="BH51" i="2"/>
  <c r="BH737" i="2"/>
  <c r="BH863" i="2"/>
  <c r="BH503" i="2"/>
  <c r="BH488" i="2"/>
  <c r="BH221" i="2"/>
  <c r="BH525" i="2"/>
  <c r="BH844" i="2"/>
  <c r="BH697" i="2"/>
  <c r="BH679" i="2"/>
  <c r="BH165" i="2"/>
  <c r="BH885" i="2"/>
  <c r="BH755" i="2"/>
  <c r="BH722" i="2"/>
  <c r="BH169" i="2"/>
  <c r="BH224" i="2"/>
  <c r="BH791" i="2"/>
  <c r="BH1063" i="2"/>
  <c r="BH292" i="2"/>
  <c r="BH769" i="2"/>
  <c r="BH638" i="2"/>
  <c r="BH1070" i="2"/>
  <c r="BH900" i="2"/>
  <c r="BH453" i="2"/>
  <c r="CA1434" i="2"/>
  <c r="CA1306" i="2"/>
  <c r="CA1178" i="2"/>
  <c r="CA1406" i="2"/>
  <c r="CA1394" i="2"/>
  <c r="CA1134" i="2"/>
  <c r="CA1166" i="2"/>
  <c r="CA1186" i="2"/>
  <c r="CA1386" i="2"/>
  <c r="CA1410" i="2"/>
  <c r="CA1282" i="2"/>
  <c r="CA1154" i="2"/>
  <c r="CA1294" i="2"/>
  <c r="CA1402" i="2"/>
  <c r="CA1274" i="2"/>
  <c r="CA1146" i="2"/>
  <c r="CA1246" i="2"/>
  <c r="CA1302" i="2"/>
  <c r="CA1174" i="2"/>
  <c r="CA1362" i="2"/>
  <c r="CA1234" i="2"/>
  <c r="CA1106" i="2"/>
  <c r="CA1358" i="2"/>
  <c r="CA1230" i="2"/>
  <c r="CA1102" i="2"/>
  <c r="CA1414" i="2"/>
  <c r="CA1286" i="2"/>
  <c r="CA1162" i="2"/>
  <c r="CA1118" i="2"/>
  <c r="CA1238" i="2"/>
  <c r="CA1206" i="2"/>
  <c r="CA1104" i="2"/>
  <c r="CA1334" i="2"/>
  <c r="CA1314" i="2"/>
  <c r="CA1318" i="2"/>
  <c r="CA1210" i="2"/>
  <c r="CA1422" i="2"/>
  <c r="CA1310" i="2"/>
  <c r="CA1354" i="2"/>
  <c r="CA1226" i="2"/>
  <c r="CA1250" i="2"/>
  <c r="CA1122" i="2"/>
  <c r="CA1120" i="2"/>
  <c r="CA1190" i="2"/>
  <c r="CA1096" i="2"/>
  <c r="CA1430" i="2"/>
  <c r="CA1182" i="2"/>
  <c r="CA1278" i="2"/>
  <c r="CA1262" i="2"/>
  <c r="CA1124" i="2"/>
  <c r="CA1366" i="2"/>
  <c r="CA1170" i="2"/>
  <c r="CA1242" i="2"/>
  <c r="CA1114" i="2"/>
  <c r="CA1398" i="2"/>
  <c r="CA1270" i="2"/>
  <c r="CA1142" i="2"/>
  <c r="CA1116" i="2"/>
  <c r="CA1330" i="2"/>
  <c r="CA1202" i="2"/>
  <c r="CA1112" i="2"/>
  <c r="CA1326" i="2"/>
  <c r="CA1382" i="2"/>
  <c r="CA1254" i="2"/>
  <c r="CA1418" i="2"/>
  <c r="CA1126" i="2"/>
  <c r="CA1266" i="2"/>
  <c r="CA1110" i="2"/>
  <c r="CA1390" i="2"/>
  <c r="CA1100" i="2"/>
  <c r="CA1198" i="2"/>
  <c r="CA1258" i="2"/>
  <c r="CA1370" i="2"/>
  <c r="CA1222" i="2"/>
  <c r="CA1426" i="2"/>
  <c r="CA1214" i="2"/>
  <c r="CA1298" i="2"/>
  <c r="CA1350" i="2"/>
  <c r="CA1108" i="2"/>
  <c r="CA1322" i="2"/>
  <c r="CA1194" i="2"/>
  <c r="CA1346" i="2"/>
  <c r="CA1374" i="2"/>
  <c r="CA1290" i="2"/>
  <c r="CA1138" i="2"/>
  <c r="CA1342" i="2"/>
  <c r="CA1130" i="2"/>
  <c r="CA1218" i="2"/>
  <c r="CA1158" i="2"/>
  <c r="CA1378" i="2"/>
  <c r="CA1338" i="2"/>
  <c r="CA1150" i="2"/>
  <c r="C1112" i="3"/>
  <c r="C1114" i="3"/>
  <c r="C1113" i="3"/>
  <c r="BX1352" i="2"/>
  <c r="CA1352" i="2"/>
  <c r="BX1213" i="2"/>
  <c r="CA1213" i="2"/>
  <c r="BX1161" i="2"/>
  <c r="CA1161" i="2"/>
  <c r="BX1372" i="2"/>
  <c r="CA1372" i="2"/>
  <c r="BX1353" i="2"/>
  <c r="CA1353" i="2"/>
  <c r="CA1337" i="2"/>
  <c r="BX1476" i="2"/>
  <c r="CA1476" i="2"/>
  <c r="BX1445" i="2"/>
  <c r="CA1445" i="2"/>
  <c r="BX1383" i="2"/>
  <c r="CA1383" i="2"/>
  <c r="BX1289" i="2"/>
  <c r="CA1289" i="2"/>
  <c r="BX1460" i="2"/>
  <c r="CA1460" i="2"/>
  <c r="BX124" i="2"/>
  <c r="CA124" i="2"/>
  <c r="CA620" i="2"/>
  <c r="CA839" i="2"/>
  <c r="CA864" i="2"/>
  <c r="CA1181" i="2"/>
  <c r="BX1315" i="2"/>
  <c r="CA1315" i="2"/>
  <c r="BX910" i="2"/>
  <c r="CA910" i="2"/>
  <c r="CA1448" i="2"/>
  <c r="BX1164" i="2"/>
  <c r="CA1164" i="2"/>
  <c r="BX1388" i="2"/>
  <c r="CA1388" i="2"/>
  <c r="BX1417" i="2"/>
  <c r="CA1417" i="2"/>
  <c r="BX1501" i="2"/>
  <c r="CA1501" i="2"/>
  <c r="BX1369" i="2"/>
  <c r="CA1369" i="2"/>
  <c r="BX569" i="2"/>
  <c r="CA569" i="2"/>
  <c r="CA1169" i="2"/>
  <c r="CA1293" i="2"/>
  <c r="CA1420" i="2"/>
  <c r="BX1490" i="2"/>
  <c r="CA1490" i="2"/>
  <c r="BX1344" i="2"/>
  <c r="CA1344" i="2"/>
  <c r="BX1498" i="2"/>
  <c r="CA1498" i="2"/>
  <c r="BX1360" i="2"/>
  <c r="CA1360" i="2"/>
  <c r="BX1425" i="2"/>
  <c r="CA1425" i="2"/>
  <c r="CA140" i="2"/>
  <c r="CA1451" i="2"/>
  <c r="CA1427" i="2"/>
  <c r="BX1296" i="2"/>
  <c r="CA1296" i="2"/>
  <c r="BX1458" i="2"/>
  <c r="CA1458" i="2"/>
  <c r="BX1419" i="2"/>
  <c r="CA1419" i="2"/>
  <c r="BX1484" i="2"/>
  <c r="CA1484" i="2"/>
  <c r="BX1376" i="2"/>
  <c r="CA1376" i="2"/>
  <c r="BX1455" i="2"/>
  <c r="CA1455" i="2"/>
  <c r="BX1340" i="2"/>
  <c r="CA1340" i="2"/>
  <c r="BX1453" i="2"/>
  <c r="CA1453" i="2"/>
  <c r="BX227" i="2"/>
  <c r="CA227" i="2"/>
  <c r="BX823" i="2"/>
  <c r="CA823" i="2"/>
  <c r="CA688" i="2"/>
  <c r="CA543" i="2"/>
  <c r="CA1283" i="2"/>
  <c r="CA1171" i="2"/>
  <c r="CA1331" i="2"/>
  <c r="CA926" i="2"/>
  <c r="BX535" i="2"/>
  <c r="CA535" i="2"/>
  <c r="BX1031" i="2"/>
  <c r="CA1031" i="2"/>
  <c r="CA1179" i="2"/>
  <c r="CA1267" i="2"/>
  <c r="CA1323" i="2"/>
  <c r="CA1273" i="2"/>
  <c r="CA1152" i="2"/>
  <c r="BX1173" i="2"/>
  <c r="CA1173" i="2"/>
  <c r="BX1285" i="2"/>
  <c r="CA1285" i="2"/>
  <c r="BX1468" i="2"/>
  <c r="CA1468" i="2"/>
  <c r="BX451" i="2"/>
  <c r="CA451" i="2"/>
  <c r="CA1440" i="2"/>
  <c r="CA1269" i="2"/>
  <c r="CA1224" i="2"/>
  <c r="BK738" i="2"/>
  <c r="BK549" i="2"/>
  <c r="BH242" i="2"/>
  <c r="BK242" i="2"/>
  <c r="BH156" i="2"/>
  <c r="BK156" i="2"/>
  <c r="BH1469" i="2"/>
  <c r="BK1469" i="2"/>
  <c r="BH1163" i="2"/>
  <c r="BK1163" i="2"/>
  <c r="BH709" i="2"/>
  <c r="BK709" i="2"/>
  <c r="BH625" i="2"/>
  <c r="BK625" i="2"/>
  <c r="BH317" i="2"/>
  <c r="BK317" i="2"/>
  <c r="BH633" i="2"/>
  <c r="BK633" i="2"/>
  <c r="BK1103" i="2"/>
  <c r="BK15" i="2"/>
  <c r="BK1372" i="2"/>
  <c r="BK1349" i="2"/>
  <c r="BK1058" i="2"/>
  <c r="BH29" i="2"/>
  <c r="BK29" i="2"/>
  <c r="BH421" i="2"/>
  <c r="BK421" i="2"/>
  <c r="BH93" i="2"/>
  <c r="BK93" i="2"/>
  <c r="BH570" i="2"/>
  <c r="BK570" i="2"/>
  <c r="BH337" i="2"/>
  <c r="BK337" i="2"/>
  <c r="BK266" i="2"/>
  <c r="BK163" i="2"/>
  <c r="BK1280" i="2"/>
  <c r="BK1039" i="2"/>
  <c r="BK1369" i="2"/>
  <c r="BK73" i="2"/>
  <c r="BK1492" i="2"/>
  <c r="BK1409" i="2"/>
  <c r="BK310" i="2"/>
  <c r="BK1328" i="2"/>
  <c r="BK121" i="2"/>
  <c r="BK1094" i="2"/>
  <c r="BK1277" i="2"/>
  <c r="BH199" i="2"/>
  <c r="BK199" i="2"/>
  <c r="BH1327" i="2"/>
  <c r="BK1327" i="2"/>
  <c r="BK194" i="2"/>
  <c r="BK1025" i="2"/>
  <c r="BK250" i="2"/>
  <c r="BK1486" i="2"/>
  <c r="BK750" i="2"/>
  <c r="BK1446" i="2"/>
  <c r="BK1373" i="2"/>
  <c r="BK1252" i="2"/>
  <c r="BK914" i="2"/>
  <c r="BH41" i="2"/>
  <c r="BK41" i="2"/>
  <c r="BH1429" i="2"/>
  <c r="BK1429" i="2"/>
  <c r="BH74" i="2"/>
  <c r="BK74" i="2"/>
  <c r="BH551" i="2"/>
  <c r="BK551" i="2"/>
  <c r="BH295" i="2"/>
  <c r="BK295" i="2"/>
  <c r="BK281" i="2"/>
  <c r="BK143" i="2"/>
  <c r="BK218" i="2"/>
  <c r="BK203" i="2"/>
  <c r="BK1454" i="2"/>
  <c r="BK1309" i="2"/>
  <c r="BH1197" i="2"/>
  <c r="BK1197" i="2"/>
  <c r="BH1304" i="2"/>
  <c r="BK1304" i="2"/>
  <c r="BH69" i="2"/>
  <c r="BK69" i="2"/>
  <c r="BH1075" i="2"/>
  <c r="BK1075" i="2"/>
  <c r="BH62" i="2"/>
  <c r="BK62" i="2"/>
  <c r="BH1009" i="2"/>
  <c r="BK1009" i="2"/>
  <c r="BH465" i="2"/>
  <c r="BK465" i="2"/>
  <c r="BK130" i="2"/>
  <c r="BK111" i="2"/>
  <c r="BK1065" i="2"/>
  <c r="BK82" i="2"/>
  <c r="BK1057" i="2"/>
  <c r="BK986" i="2"/>
  <c r="BK1311" i="2"/>
  <c r="BK642" i="2"/>
  <c r="BH117" i="2"/>
  <c r="BK117" i="2"/>
  <c r="BH847" i="2"/>
  <c r="BK847" i="2"/>
  <c r="BK98" i="2"/>
  <c r="BK79" i="2"/>
  <c r="BK1466" i="2"/>
  <c r="BK1001" i="2"/>
  <c r="BK985" i="2"/>
  <c r="BK1205" i="2"/>
  <c r="BK309" i="2"/>
  <c r="BK1113" i="2"/>
  <c r="BK1215" i="2"/>
  <c r="BH1501" i="2"/>
  <c r="BK1501" i="2"/>
  <c r="BH1221" i="2"/>
  <c r="BK1221" i="2"/>
  <c r="BK66" i="2"/>
  <c r="BK1332" i="2"/>
  <c r="BK1376" i="2"/>
  <c r="BK1449" i="2"/>
  <c r="BK273" i="2"/>
  <c r="BK749" i="2"/>
  <c r="BK1173" i="2"/>
  <c r="BK1435" i="2"/>
  <c r="BK489" i="2"/>
  <c r="BK996" i="2"/>
  <c r="AR472" i="2"/>
  <c r="AU472" i="2"/>
  <c r="AR886" i="2"/>
  <c r="AU886" i="2"/>
  <c r="AR622" i="2"/>
  <c r="AU622" i="2"/>
  <c r="AR54" i="2"/>
  <c r="AU54" i="2"/>
  <c r="AR661" i="2"/>
  <c r="AU661" i="2"/>
  <c r="AR1188" i="2"/>
  <c r="AU1188" i="2"/>
  <c r="AR332" i="2"/>
  <c r="AU332" i="2"/>
  <c r="AR871" i="2"/>
  <c r="AU871" i="2"/>
  <c r="AR615" i="2"/>
  <c r="AU615" i="2"/>
  <c r="AR1371" i="2"/>
  <c r="AU1371" i="2"/>
  <c r="AR1115" i="2"/>
  <c r="AU1115" i="2"/>
  <c r="AR467" i="2"/>
  <c r="AU467" i="2"/>
  <c r="AR131" i="2"/>
  <c r="AU131" i="2"/>
  <c r="AR802" i="2"/>
  <c r="AU802" i="2"/>
  <c r="AR1044" i="2"/>
  <c r="AU1044" i="2"/>
  <c r="AR445" i="2"/>
  <c r="AU445" i="2"/>
  <c r="AR707" i="2"/>
  <c r="AU707" i="2"/>
  <c r="AR818" i="2"/>
  <c r="AU818" i="2"/>
  <c r="AR1035" i="2"/>
  <c r="AU1035" i="2"/>
  <c r="AR779" i="2"/>
  <c r="AU779" i="2"/>
  <c r="AR1291" i="2"/>
  <c r="AU1291" i="2"/>
  <c r="AU532" i="2"/>
  <c r="AU1054" i="2"/>
  <c r="AU742" i="2"/>
  <c r="AU454" i="2"/>
  <c r="AU653" i="2"/>
  <c r="AU365" i="2"/>
  <c r="AU1427" i="2"/>
  <c r="AU339" i="2"/>
  <c r="AU1051" i="2"/>
  <c r="AU699" i="2"/>
  <c r="AU538" i="2"/>
  <c r="AU1464" i="2"/>
  <c r="AU880" i="2"/>
  <c r="AU545" i="2"/>
  <c r="AU320" i="2"/>
  <c r="AU773" i="2"/>
  <c r="AU1494" i="2"/>
  <c r="AU565" i="2"/>
  <c r="AU419" i="2"/>
  <c r="AU708" i="2"/>
  <c r="AR120" i="2"/>
  <c r="AU120" i="2"/>
  <c r="AR979" i="2"/>
  <c r="AU979" i="2"/>
  <c r="AR723" i="2"/>
  <c r="AU723" i="2"/>
  <c r="AR99" i="2"/>
  <c r="AU99" i="2"/>
  <c r="AR934" i="2"/>
  <c r="AU934" i="2"/>
  <c r="AR343" i="2"/>
  <c r="AU343" i="2"/>
  <c r="AR705" i="2"/>
  <c r="AU705" i="2"/>
  <c r="AR1224" i="2"/>
  <c r="AU1224" i="2"/>
  <c r="AU16" i="2"/>
  <c r="AU909" i="2"/>
  <c r="AU1052" i="2"/>
  <c r="AU1019" i="2"/>
  <c r="AU585" i="2"/>
  <c r="AU392" i="2"/>
  <c r="AU1263" i="2"/>
  <c r="AU799" i="2"/>
  <c r="AU513" i="2"/>
  <c r="AU288" i="2"/>
  <c r="AU998" i="2"/>
  <c r="AU724" i="2"/>
  <c r="AU333" i="2"/>
  <c r="AU428" i="2"/>
  <c r="AU974" i="2"/>
  <c r="AU678" i="2"/>
  <c r="AU390" i="2"/>
  <c r="AU1165" i="2"/>
  <c r="AU1308" i="2"/>
  <c r="AU1004" i="2"/>
  <c r="AU1033" i="2"/>
  <c r="AU107" i="2"/>
  <c r="AU842" i="2"/>
  <c r="AU360" i="2"/>
  <c r="AU1193" i="2"/>
  <c r="AU1199" i="2"/>
  <c r="AU1277" i="2"/>
  <c r="AU293" i="2"/>
  <c r="AU172" i="2"/>
  <c r="AR572" i="2"/>
  <c r="AU572" i="2"/>
  <c r="AR807" i="2"/>
  <c r="AU807" i="2"/>
  <c r="AR46" i="2"/>
  <c r="AU46" i="2"/>
  <c r="AR863" i="2"/>
  <c r="AU863" i="2"/>
  <c r="AR1353" i="2"/>
  <c r="AU1353" i="2"/>
  <c r="AR790" i="2"/>
  <c r="AU790" i="2"/>
  <c r="AR1060" i="2"/>
  <c r="AU1060" i="2"/>
  <c r="AR492" i="2"/>
  <c r="AU492" i="2"/>
  <c r="AR236" i="2"/>
  <c r="AU236" i="2"/>
  <c r="AR1485" i="2"/>
  <c r="AU1485" i="2"/>
  <c r="AR571" i="2"/>
  <c r="AU571" i="2"/>
  <c r="AR848" i="2"/>
  <c r="AU848" i="2"/>
  <c r="AR248" i="2"/>
  <c r="AU248" i="2"/>
  <c r="AR326" i="2"/>
  <c r="AU326" i="2"/>
  <c r="AR831" i="2"/>
  <c r="AU831" i="2"/>
  <c r="AR575" i="2"/>
  <c r="AU575" i="2"/>
  <c r="AR1459" i="2"/>
  <c r="AU1459" i="2"/>
  <c r="AR659" i="2"/>
  <c r="AU659" i="2"/>
  <c r="AR904" i="2"/>
  <c r="AU904" i="2"/>
  <c r="AR648" i="2"/>
  <c r="AU648" i="2"/>
  <c r="AR965" i="2"/>
  <c r="AU965" i="2"/>
  <c r="AR709" i="2"/>
  <c r="AU709" i="2"/>
  <c r="AR453" i="2"/>
  <c r="AU453" i="2"/>
  <c r="AR276" i="2"/>
  <c r="AU276" i="2"/>
  <c r="AR399" i="2"/>
  <c r="AU399" i="2"/>
  <c r="AR811" i="2"/>
  <c r="AU811" i="2"/>
  <c r="AR586" i="2"/>
  <c r="AU586" i="2"/>
  <c r="AR1445" i="2"/>
  <c r="AU1445" i="2"/>
  <c r="AR1457" i="2"/>
  <c r="AU1457" i="2"/>
  <c r="AR1391" i="2"/>
  <c r="AU1391" i="2"/>
  <c r="AU12" i="2"/>
  <c r="AU253" i="2"/>
  <c r="AU646" i="2"/>
  <c r="AU221" i="2"/>
  <c r="AU324" i="2"/>
  <c r="AU1331" i="2"/>
  <c r="AU595" i="2"/>
  <c r="AU955" i="2"/>
  <c r="AU507" i="2"/>
  <c r="AU810" i="2"/>
  <c r="AU1288" i="2"/>
  <c r="AU1129" i="2"/>
  <c r="AU1375" i="2"/>
  <c r="AU1072" i="2"/>
  <c r="AU176" i="2"/>
  <c r="AU758" i="2"/>
  <c r="AU1109" i="2"/>
  <c r="AR854" i="2"/>
  <c r="AU854" i="2"/>
  <c r="AR629" i="2"/>
  <c r="AU629" i="2"/>
  <c r="AR300" i="2"/>
  <c r="AU300" i="2"/>
  <c r="AR822" i="2"/>
  <c r="AU822" i="2"/>
  <c r="AR804" i="2"/>
  <c r="AU804" i="2"/>
  <c r="AR268" i="2"/>
  <c r="AU268" i="2"/>
  <c r="AR1450" i="2"/>
  <c r="AU1450" i="2"/>
  <c r="AR607" i="2"/>
  <c r="AU607" i="2"/>
  <c r="AR947" i="2"/>
  <c r="AU947" i="2"/>
  <c r="AR533" i="2"/>
  <c r="AU533" i="2"/>
  <c r="AR1324" i="2"/>
  <c r="AU1324" i="2"/>
  <c r="AR1020" i="2"/>
  <c r="AU1020" i="2"/>
  <c r="AR999" i="2"/>
  <c r="AU999" i="2"/>
  <c r="AR743" i="2"/>
  <c r="AU743" i="2"/>
  <c r="AR487" i="2"/>
  <c r="AU487" i="2"/>
  <c r="AR1453" i="2"/>
  <c r="AU1453" i="2"/>
  <c r="AR233" i="2"/>
  <c r="AU233" i="2"/>
  <c r="AR1152" i="2"/>
  <c r="AU1152" i="2"/>
  <c r="AR816" i="2"/>
  <c r="AU816" i="2"/>
  <c r="AR528" i="2"/>
  <c r="AU528" i="2"/>
  <c r="AR1143" i="2"/>
  <c r="AU1143" i="2"/>
  <c r="AR1264" i="2"/>
  <c r="AU1264" i="2"/>
  <c r="AR616" i="2"/>
  <c r="AU616" i="2"/>
  <c r="AR628" i="2"/>
  <c r="AU628" i="2"/>
  <c r="AR829" i="2"/>
  <c r="AU829" i="2"/>
  <c r="AR573" i="2"/>
  <c r="AU573" i="2"/>
  <c r="AR783" i="2"/>
  <c r="AU783" i="2"/>
  <c r="AR432" i="2"/>
  <c r="AU432" i="2"/>
  <c r="AR1483" i="2"/>
  <c r="AU1483" i="2"/>
  <c r="AR1137" i="2"/>
  <c r="AU1137" i="2"/>
  <c r="AU149" i="2"/>
  <c r="AU910" i="2"/>
  <c r="AU614" i="2"/>
  <c r="AU525" i="2"/>
  <c r="AU892" i="2"/>
  <c r="AU1299" i="2"/>
  <c r="AU866" i="2"/>
  <c r="AU1275" i="2"/>
  <c r="AU290" i="2"/>
  <c r="AU1008" i="2"/>
  <c r="AU144" i="2"/>
  <c r="AU1473" i="2"/>
  <c r="AU205" i="2"/>
  <c r="AU1077" i="2"/>
  <c r="AU1420" i="2"/>
  <c r="AR373" i="2"/>
  <c r="AU373" i="2"/>
  <c r="AR558" i="2"/>
  <c r="AU558" i="2"/>
  <c r="AR1293" i="2"/>
  <c r="AU1293" i="2"/>
  <c r="AR64" i="2"/>
  <c r="AU64" i="2"/>
  <c r="AR1477" i="2"/>
  <c r="AU1477" i="2"/>
  <c r="AR181" i="2"/>
  <c r="AU181" i="2"/>
  <c r="AR189" i="2"/>
  <c r="AU189" i="2"/>
  <c r="AR1105" i="2"/>
  <c r="AU1105" i="2"/>
  <c r="AR193" i="2"/>
  <c r="AU193" i="2"/>
  <c r="AR1462" i="2"/>
  <c r="AU1462" i="2"/>
  <c r="AR1295" i="2"/>
  <c r="AU1295" i="2"/>
  <c r="AR1078" i="2"/>
  <c r="AU1078" i="2"/>
  <c r="AR134" i="2"/>
  <c r="AU134" i="2"/>
  <c r="AR901" i="2"/>
  <c r="AU901" i="2"/>
  <c r="AR389" i="2"/>
  <c r="AU389" i="2"/>
  <c r="AR222" i="2"/>
  <c r="AU222" i="2"/>
  <c r="AR161" i="2"/>
  <c r="AU161" i="2"/>
  <c r="AR28" i="2"/>
  <c r="AU28" i="2"/>
  <c r="AR1113" i="2"/>
  <c r="AU1113" i="2"/>
  <c r="AR1472" i="2"/>
  <c r="AU1472" i="2"/>
  <c r="AU878" i="2"/>
  <c r="AU1180" i="2"/>
  <c r="AU313" i="2"/>
  <c r="AU976" i="2"/>
  <c r="AU1023" i="2"/>
  <c r="AU1474" i="2"/>
  <c r="AU745" i="2"/>
  <c r="AU225" i="2"/>
  <c r="AU968" i="2"/>
  <c r="AU1135" i="2"/>
  <c r="AU734" i="2"/>
  <c r="AU1272" i="2"/>
  <c r="AR686" i="2"/>
  <c r="AU686" i="2"/>
  <c r="AR1269" i="2"/>
  <c r="AU1269" i="2"/>
  <c r="AR981" i="2"/>
  <c r="AU981" i="2"/>
  <c r="AR469" i="2"/>
  <c r="AU469" i="2"/>
  <c r="AR141" i="2"/>
  <c r="AU141" i="2"/>
  <c r="AR676" i="2"/>
  <c r="AU676" i="2"/>
  <c r="AR396" i="2"/>
  <c r="AU396" i="2"/>
  <c r="AR327" i="2"/>
  <c r="AU327" i="2"/>
  <c r="AR634" i="2"/>
  <c r="AU634" i="2"/>
  <c r="AR1316" i="2"/>
  <c r="AU1316" i="2"/>
  <c r="AR774" i="2"/>
  <c r="AU774" i="2"/>
  <c r="AR102" i="2"/>
  <c r="AU102" i="2"/>
  <c r="AR357" i="2"/>
  <c r="AU357" i="2"/>
  <c r="AR791" i="2"/>
  <c r="AU791" i="2"/>
  <c r="AR1070" i="2"/>
  <c r="AU1070" i="2"/>
  <c r="AR139" i="2"/>
  <c r="AU139" i="2"/>
  <c r="AR555" i="2"/>
  <c r="AU555" i="2"/>
  <c r="AR896" i="2"/>
  <c r="AU896" i="2"/>
  <c r="AR1192" i="2"/>
  <c r="AU1192" i="2"/>
  <c r="AR1500" i="2"/>
  <c r="AU1500" i="2"/>
  <c r="AU814" i="2"/>
  <c r="AU1148" i="2"/>
  <c r="AU851" i="2"/>
  <c r="AU763" i="2"/>
  <c r="AU496" i="2"/>
  <c r="AU488" i="2"/>
  <c r="AU1409" i="2"/>
  <c r="AU245" i="2"/>
  <c r="AU1029" i="2"/>
  <c r="AU1466" i="2"/>
  <c r="AU1355" i="2"/>
  <c r="AU216" i="2"/>
  <c r="AU462" i="2"/>
  <c r="AU1252" i="2"/>
  <c r="AR1333" i="2"/>
  <c r="AU1333" i="2"/>
  <c r="AR398" i="2"/>
  <c r="AU398" i="2"/>
  <c r="AR900" i="2"/>
  <c r="AU900" i="2"/>
  <c r="AR1383" i="2"/>
  <c r="AU1383" i="2"/>
  <c r="AR295" i="2"/>
  <c r="AU295" i="2"/>
  <c r="AR116" i="2"/>
  <c r="AU116" i="2"/>
  <c r="AR1403" i="2"/>
  <c r="AU1403" i="2"/>
  <c r="AR383" i="2"/>
  <c r="AU383" i="2"/>
  <c r="AR1076" i="2"/>
  <c r="AU1076" i="2"/>
  <c r="AR788" i="2"/>
  <c r="AU788" i="2"/>
  <c r="AR1015" i="2"/>
  <c r="AU1015" i="2"/>
  <c r="AR529" i="2"/>
  <c r="AU529" i="2"/>
  <c r="AR1227" i="2"/>
  <c r="AU1227" i="2"/>
  <c r="AR185" i="2"/>
  <c r="AU185" i="2"/>
  <c r="AU112" i="2"/>
  <c r="AU174" i="2"/>
  <c r="AU1349" i="2"/>
  <c r="AU196" i="2"/>
  <c r="AU1139" i="2"/>
  <c r="AU342" i="2"/>
  <c r="AU1179" i="2"/>
  <c r="AU570" i="2"/>
  <c r="AU1496" i="2"/>
  <c r="AU1481" i="2"/>
  <c r="AU511" i="2"/>
  <c r="AU1488" i="2"/>
  <c r="AU448" i="2"/>
  <c r="AU1185" i="2"/>
  <c r="AU996" i="2"/>
  <c r="AU597" i="2"/>
  <c r="AB1089" i="2"/>
  <c r="AE1089" i="2"/>
  <c r="AB178" i="2"/>
  <c r="AE178" i="2"/>
  <c r="AB29" i="2"/>
  <c r="AE29" i="2"/>
  <c r="AE1047" i="2"/>
  <c r="AE1377" i="2"/>
  <c r="AE1074" i="2"/>
  <c r="AE396" i="2"/>
  <c r="AB339" i="2"/>
  <c r="AE339" i="2"/>
  <c r="AB1168" i="2"/>
  <c r="AE1168" i="2"/>
  <c r="AE464" i="2"/>
  <c r="AB1211" i="2"/>
  <c r="AE1211" i="2"/>
  <c r="AE1012" i="2"/>
  <c r="AE752" i="2"/>
  <c r="AE20" i="2"/>
  <c r="AB1195" i="2"/>
  <c r="AE1195" i="2"/>
  <c r="AB1065" i="2"/>
  <c r="AE1065" i="2"/>
  <c r="AB1030" i="2"/>
  <c r="AE1030" i="2"/>
  <c r="AE1144" i="2"/>
  <c r="AE183" i="2"/>
  <c r="AE5" i="2"/>
  <c r="AB924" i="2"/>
  <c r="AE924" i="2"/>
  <c r="AB668" i="2"/>
  <c r="AE668" i="2"/>
  <c r="AB124" i="2"/>
  <c r="AE124" i="2"/>
  <c r="AB907" i="2"/>
  <c r="AE907" i="2"/>
  <c r="AB1001" i="2"/>
  <c r="AE1001" i="2"/>
  <c r="AB658" i="2"/>
  <c r="AE658" i="2"/>
  <c r="AB235" i="2"/>
  <c r="AE235" i="2"/>
  <c r="AE1049" i="2"/>
  <c r="AE18" i="2"/>
  <c r="AE627" i="2"/>
  <c r="AB30" i="2"/>
  <c r="AE30" i="2"/>
  <c r="AB1095" i="2"/>
  <c r="AE1095" i="2"/>
  <c r="AB758" i="2"/>
  <c r="AE758" i="2"/>
  <c r="AB619" i="2"/>
  <c r="AE619" i="2"/>
  <c r="AB916" i="2"/>
  <c r="AE916" i="2"/>
  <c r="AE1390" i="2"/>
  <c r="AE1057" i="2"/>
  <c r="AE1016" i="2"/>
  <c r="AE1498" i="2"/>
  <c r="AE612" i="2"/>
  <c r="AB242" i="2"/>
  <c r="AE242" i="2"/>
  <c r="AE9" i="2"/>
  <c r="AE985" i="2"/>
  <c r="AE1034" i="2"/>
  <c r="AE1039" i="2"/>
  <c r="AE159" i="2"/>
  <c r="O1305" i="2"/>
  <c r="BX739" i="2"/>
  <c r="BH838" i="2"/>
  <c r="BH898" i="2"/>
  <c r="BH913" i="2"/>
  <c r="BH990" i="2"/>
  <c r="BH1181" i="2"/>
  <c r="BH313" i="2"/>
  <c r="L1260" i="2"/>
  <c r="O1260" i="2"/>
  <c r="BH751" i="2"/>
  <c r="BH341" i="2"/>
  <c r="BH601" i="2"/>
  <c r="BH920" i="2"/>
  <c r="BH1249" i="2"/>
  <c r="L1343" i="2"/>
  <c r="O1343" i="2"/>
  <c r="O1277" i="2"/>
  <c r="O1176" i="2"/>
  <c r="L1490" i="2"/>
  <c r="O1490" i="2"/>
  <c r="O1265" i="2"/>
  <c r="O1139" i="2"/>
  <c r="O1501" i="2"/>
  <c r="L1364" i="2"/>
  <c r="O1364" i="2"/>
  <c r="O1201" i="2"/>
  <c r="O1261" i="2"/>
  <c r="L1308" i="2"/>
  <c r="O1308" i="2"/>
  <c r="O1131" i="2"/>
  <c r="O1423" i="2"/>
  <c r="L1332" i="2"/>
  <c r="O1332" i="2"/>
  <c r="L1223" i="2"/>
  <c r="O1223" i="2"/>
  <c r="O1331" i="2"/>
  <c r="O1468" i="2"/>
  <c r="O1253" i="2"/>
  <c r="O1502" i="2"/>
  <c r="O1333" i="2"/>
  <c r="O1113" i="2"/>
  <c r="O1216" i="2"/>
  <c r="O1196" i="2"/>
  <c r="O1355" i="2"/>
  <c r="O1481" i="2"/>
  <c r="O1312" i="2"/>
  <c r="L1435" i="2"/>
  <c r="O1435" i="2"/>
  <c r="O1300" i="2"/>
  <c r="O1348" i="2"/>
  <c r="O1453" i="2"/>
  <c r="BX723" i="2"/>
  <c r="BH701" i="2"/>
  <c r="BH344" i="2"/>
  <c r="BH504" i="2"/>
  <c r="BH433" i="2"/>
  <c r="BH349" i="2"/>
  <c r="BH775" i="2"/>
  <c r="BH345" i="2"/>
  <c r="BX1022" i="2"/>
  <c r="BH301" i="2"/>
  <c r="BH322" i="2"/>
  <c r="BH285" i="2"/>
  <c r="BH484" i="2"/>
  <c r="BH764" i="2"/>
  <c r="BH158" i="2"/>
  <c r="BH1085" i="2"/>
  <c r="BH810" i="2"/>
  <c r="BH958" i="2"/>
  <c r="BH410" i="2"/>
  <c r="BH699" i="2"/>
  <c r="BX317" i="2"/>
  <c r="BH671" i="2"/>
  <c r="BX236" i="2"/>
  <c r="BH522" i="2"/>
  <c r="BH258" i="2"/>
  <c r="BX479" i="2"/>
  <c r="BH1013" i="2"/>
  <c r="BH492" i="2"/>
  <c r="BH1054" i="2"/>
  <c r="BH150" i="2"/>
  <c r="BH1404" i="2"/>
  <c r="BH717" i="2"/>
  <c r="BH230" i="2"/>
  <c r="BH447" i="2"/>
  <c r="BH840" i="2"/>
  <c r="BH457" i="2"/>
  <c r="BH993" i="2"/>
  <c r="BH541" i="2"/>
  <c r="BH672" i="2"/>
  <c r="BH905" i="2"/>
  <c r="BH1006" i="2"/>
  <c r="BH763" i="2"/>
  <c r="BH685" i="2"/>
  <c r="BH622" i="2"/>
  <c r="BH561" i="2"/>
  <c r="BH778" i="2"/>
  <c r="BH1090" i="2"/>
  <c r="BH500" i="2"/>
  <c r="BH206" i="2"/>
  <c r="BH64" i="2"/>
  <c r="BH377" i="2"/>
  <c r="BH468" i="2"/>
  <c r="BH742" i="2"/>
  <c r="BH166" i="2"/>
  <c r="BH1041" i="2"/>
  <c r="BH872" i="2"/>
  <c r="BH521" i="2"/>
  <c r="BX907" i="2"/>
  <c r="BH1494" i="2"/>
  <c r="BH134" i="2"/>
  <c r="BH328" i="2"/>
  <c r="BH407" i="2"/>
  <c r="BH753" i="2"/>
  <c r="BX593" i="2"/>
  <c r="BX142" i="2"/>
  <c r="BH193" i="2"/>
  <c r="BH452" i="2"/>
  <c r="BH77" i="2"/>
  <c r="BX640" i="2"/>
  <c r="BH1236" i="2"/>
  <c r="BH352" i="2"/>
  <c r="BH1061" i="2"/>
  <c r="BX1044" i="2"/>
  <c r="AB167" i="2"/>
  <c r="BX708" i="2"/>
  <c r="BH373" i="2"/>
  <c r="BH45" i="2"/>
  <c r="BH294" i="2"/>
  <c r="BX271" i="2"/>
  <c r="BX714" i="2"/>
  <c r="BH822" i="2"/>
  <c r="BX876" i="2"/>
  <c r="BX455" i="2"/>
  <c r="BH558" i="2"/>
  <c r="BX594" i="2"/>
  <c r="BX659" i="2"/>
  <c r="BX368" i="2"/>
  <c r="BH396" i="2"/>
  <c r="BH1044" i="2"/>
  <c r="BH361" i="2"/>
  <c r="BH86" i="2"/>
  <c r="BH615" i="2"/>
  <c r="BH733" i="2"/>
  <c r="BH366" i="2"/>
  <c r="BH909" i="2"/>
  <c r="BH710" i="2"/>
  <c r="BH864" i="2"/>
  <c r="BH181" i="2"/>
  <c r="BH239" i="2"/>
  <c r="BX180" i="2"/>
  <c r="BH787" i="2"/>
  <c r="BX1095" i="2"/>
  <c r="BX836" i="2"/>
  <c r="BH235" i="2"/>
  <c r="BH476" i="2"/>
  <c r="BH397" i="2"/>
  <c r="BH790" i="2"/>
  <c r="BH1316" i="2"/>
  <c r="BH874" i="2"/>
  <c r="BH975" i="2"/>
  <c r="BX66" i="2"/>
  <c r="BX1078" i="2"/>
  <c r="BH711" i="2"/>
  <c r="BX577" i="2"/>
  <c r="BX588" i="2"/>
  <c r="BH131" i="2"/>
  <c r="BH516" i="2"/>
  <c r="BH723" i="2"/>
  <c r="BH446" i="2"/>
  <c r="BH880" i="2"/>
  <c r="BH575" i="2"/>
  <c r="BH853" i="2"/>
  <c r="BH520" i="2"/>
  <c r="BH1062" i="2"/>
  <c r="BX269" i="2"/>
  <c r="BH1364" i="2"/>
  <c r="BH35" i="2"/>
  <c r="BH61" i="2"/>
  <c r="BH735" i="2"/>
  <c r="BH1045" i="2"/>
  <c r="BH409" i="2"/>
  <c r="BH1284" i="2"/>
  <c r="BH729" i="2"/>
  <c r="BH370" i="2"/>
  <c r="BH582" i="2"/>
  <c r="BH675" i="2"/>
  <c r="BH766" i="2"/>
  <c r="BH300" i="2"/>
  <c r="BH602" i="2"/>
  <c r="BH274" i="2"/>
  <c r="BH884" i="2"/>
  <c r="BH365" i="2"/>
  <c r="BH849" i="2"/>
  <c r="BH326" i="2"/>
  <c r="BH207" i="2"/>
  <c r="BX416" i="2"/>
  <c r="BH92" i="2"/>
  <c r="BH904" i="2"/>
  <c r="BH248" i="2"/>
  <c r="BH655" i="2"/>
  <c r="BH528" i="2"/>
  <c r="BH533" i="2"/>
  <c r="BH618" i="2"/>
  <c r="BH969" i="2"/>
  <c r="BH978" i="2"/>
  <c r="BH695" i="2"/>
  <c r="BH781" i="2"/>
  <c r="BH908" i="2"/>
  <c r="BH901" i="2"/>
  <c r="BH937" i="2"/>
  <c r="AR793" i="2"/>
  <c r="BX122" i="2"/>
  <c r="BX78" i="2"/>
  <c r="BX85" i="2"/>
  <c r="BX763" i="2"/>
  <c r="BX1018" i="2"/>
  <c r="BX671" i="2"/>
  <c r="AR147" i="2"/>
  <c r="BX90" i="2"/>
  <c r="BX74" i="2"/>
  <c r="BX38" i="2"/>
  <c r="BX729" i="2"/>
  <c r="BX424" i="2"/>
  <c r="BX737" i="2"/>
  <c r="BX192" i="2"/>
  <c r="AR424" i="2"/>
  <c r="BX211" i="2"/>
  <c r="BX340" i="2"/>
  <c r="BX1026" i="2"/>
  <c r="BX13" i="2"/>
  <c r="BX153" i="2"/>
  <c r="BX969" i="2"/>
  <c r="BX136" i="2"/>
  <c r="BX579" i="2"/>
  <c r="BX946" i="2"/>
  <c r="BX956" i="2"/>
  <c r="BX905" i="2"/>
  <c r="BX268" i="2"/>
  <c r="BX363" i="2"/>
  <c r="BX1062" i="2"/>
  <c r="BX418" i="2"/>
  <c r="BX939" i="2"/>
  <c r="BX30" i="2"/>
  <c r="BX22" i="2"/>
  <c r="BX326" i="2"/>
  <c r="BX664" i="2"/>
  <c r="BX875" i="2"/>
  <c r="BX191" i="2"/>
  <c r="BX47" i="2"/>
  <c r="BX200" i="2"/>
  <c r="BX774" i="2"/>
  <c r="BX427" i="2"/>
  <c r="BX536" i="2"/>
  <c r="BX592" i="2"/>
  <c r="BX329" i="2"/>
  <c r="BX564" i="2"/>
  <c r="BH393" i="2"/>
  <c r="BX18" i="2"/>
  <c r="BX126" i="2"/>
  <c r="BH381" i="2"/>
  <c r="BH174" i="2"/>
  <c r="BH566" i="2"/>
  <c r="BH1059" i="2"/>
  <c r="BH333" i="2"/>
  <c r="BH430" i="2"/>
  <c r="BH779" i="2"/>
  <c r="BH544" i="2"/>
  <c r="BH1064" i="2"/>
  <c r="BX169" i="2"/>
  <c r="BH1420" i="2"/>
  <c r="BH651" i="2"/>
  <c r="BX1056" i="2"/>
  <c r="BX587" i="2"/>
  <c r="BH891" i="2"/>
  <c r="BH353" i="2"/>
  <c r="BH683" i="2"/>
  <c r="BH966" i="2"/>
  <c r="BH1081" i="2"/>
  <c r="BH707" i="2"/>
  <c r="BH426" i="2"/>
  <c r="BH741" i="2"/>
  <c r="BH332" i="2"/>
  <c r="BX483" i="2"/>
  <c r="BX716" i="2"/>
  <c r="BH595" i="2"/>
  <c r="BH777" i="2"/>
  <c r="BH725" i="2"/>
  <c r="BH591" i="2"/>
  <c r="BH238" i="2"/>
  <c r="BX7" i="2"/>
  <c r="BX951" i="2"/>
  <c r="BH364" i="2"/>
  <c r="BH318" i="2"/>
  <c r="BH42" i="2"/>
  <c r="BH816" i="2"/>
  <c r="BH278" i="2"/>
  <c r="BH693" i="2"/>
  <c r="BH299" i="2"/>
  <c r="BH770" i="2"/>
  <c r="BX805" i="2"/>
  <c r="BX799" i="2"/>
  <c r="BX147" i="2"/>
  <c r="BH1053" i="2"/>
  <c r="BH767" i="2"/>
  <c r="BH532" i="2"/>
  <c r="BH389" i="2"/>
  <c r="BH734" i="2"/>
  <c r="BH534" i="2"/>
  <c r="BH861" i="2"/>
  <c r="BH437" i="2"/>
  <c r="BH718" i="2"/>
  <c r="BH1069" i="2"/>
  <c r="BH1018" i="2"/>
  <c r="BH46" i="2"/>
  <c r="BH357" i="2"/>
  <c r="BH1153" i="2"/>
  <c r="BH743" i="2"/>
  <c r="BH545" i="2"/>
  <c r="BH512" i="2"/>
  <c r="BH646" i="2"/>
  <c r="BH472" i="2"/>
  <c r="BH1093" i="2"/>
  <c r="BH1073" i="2"/>
  <c r="BX950" i="2"/>
  <c r="BX697" i="2"/>
  <c r="BH752" i="2"/>
  <c r="BH190" i="2"/>
  <c r="BX524" i="2"/>
  <c r="BH836" i="2"/>
  <c r="BH713" i="2"/>
  <c r="BH754" i="2"/>
  <c r="BH189" i="2"/>
  <c r="BH888" i="2"/>
  <c r="BX497" i="2"/>
  <c r="BX486" i="2"/>
  <c r="BH586" i="2"/>
  <c r="BH297" i="2"/>
  <c r="BH209" i="2"/>
  <c r="BX199" i="2"/>
  <c r="BH548" i="2"/>
  <c r="BH501" i="2"/>
  <c r="BH1015" i="2"/>
  <c r="BH107" i="2"/>
  <c r="BX880" i="2"/>
  <c r="BX386" i="2"/>
  <c r="BX628" i="2"/>
  <c r="BH175" i="2"/>
  <c r="BH592" i="2"/>
  <c r="BH149" i="2"/>
  <c r="BH620" i="2"/>
  <c r="BH485" i="2"/>
  <c r="BX134" i="2"/>
  <c r="BH1019" i="2"/>
  <c r="BH445" i="2"/>
  <c r="BH469" i="2"/>
  <c r="BH793" i="2"/>
  <c r="BH594" i="2"/>
  <c r="BH736" i="2"/>
  <c r="BH719" i="2"/>
  <c r="BX185" i="2"/>
  <c r="BX254" i="2"/>
  <c r="BX213" i="2"/>
  <c r="BH1462" i="2"/>
  <c r="BX1037" i="2"/>
  <c r="BX576" i="2"/>
  <c r="BX1408" i="2"/>
  <c r="BH379" i="2"/>
  <c r="BH960" i="2"/>
  <c r="BH91" i="2"/>
  <c r="BH554" i="2"/>
  <c r="BX783" i="2"/>
  <c r="BH133" i="2"/>
  <c r="BH225" i="2"/>
  <c r="BH473" i="2"/>
  <c r="BH759" i="2"/>
  <c r="BH714" i="2"/>
  <c r="BH771" i="2"/>
  <c r="BH687" i="2"/>
  <c r="BX299" i="2"/>
  <c r="BH1473" i="2"/>
  <c r="BX45" i="2"/>
  <c r="BX560" i="2"/>
  <c r="BH745" i="2"/>
  <c r="BH669" i="2"/>
  <c r="BH928" i="2"/>
  <c r="BH547" i="2"/>
  <c r="BH101" i="2"/>
  <c r="BH338" i="2"/>
  <c r="BH878" i="2"/>
  <c r="BH157" i="2"/>
  <c r="BH1253" i="2"/>
  <c r="BH429" i="2"/>
  <c r="BH739" i="2"/>
  <c r="BH837" i="2"/>
  <c r="BH588" i="2"/>
  <c r="BX515" i="2"/>
  <c r="BX595" i="2"/>
  <c r="BH659" i="2"/>
  <c r="BX1017" i="2"/>
  <c r="BX719" i="2"/>
  <c r="BX531" i="2"/>
  <c r="BX1404" i="2"/>
  <c r="AR1047" i="2"/>
  <c r="BH854" i="2"/>
  <c r="BH1017" i="2"/>
  <c r="BH662" i="2"/>
  <c r="BH956" i="2"/>
  <c r="BH757" i="2"/>
  <c r="BH587" i="2"/>
  <c r="BH290" i="2"/>
  <c r="BH141" i="2"/>
  <c r="BH536" i="2"/>
  <c r="BX164" i="2"/>
  <c r="BX73" i="2"/>
  <c r="BX167" i="2"/>
  <c r="BX627" i="2"/>
  <c r="BX832" i="2"/>
  <c r="BX196" i="2"/>
  <c r="BX496" i="2"/>
  <c r="BX999" i="2"/>
  <c r="BH673" i="2"/>
  <c r="BH1022" i="2"/>
  <c r="BH807" i="2"/>
  <c r="BH1000" i="2"/>
  <c r="BX642" i="2"/>
  <c r="BX1304" i="2"/>
  <c r="AR832" i="2"/>
  <c r="BH573" i="2"/>
  <c r="BH467" i="2"/>
  <c r="BH991" i="2"/>
  <c r="BH1033" i="2"/>
  <c r="BH806" i="2"/>
  <c r="BH1037" i="2"/>
  <c r="BX362" i="2"/>
  <c r="BX675" i="2"/>
  <c r="BX444" i="2"/>
  <c r="BX649" i="2"/>
  <c r="BX1002" i="2"/>
  <c r="BX967" i="2"/>
  <c r="BX606" i="2"/>
  <c r="BH306" i="2"/>
  <c r="BH789" i="2"/>
  <c r="BH402" i="2"/>
  <c r="BH135" i="2"/>
  <c r="BX366" i="2"/>
  <c r="BH574" i="2"/>
  <c r="BH826" i="2"/>
  <c r="BH302" i="2"/>
  <c r="BH1027" i="2"/>
  <c r="BX272" i="2"/>
  <c r="BX859" i="2"/>
  <c r="BX26" i="2"/>
  <c r="BX411" i="2"/>
  <c r="BX387" i="2"/>
  <c r="BX287" i="2"/>
  <c r="BX722" i="2"/>
  <c r="BH593" i="2"/>
  <c r="BX70" i="2"/>
  <c r="BX748" i="2"/>
  <c r="AR1089" i="2"/>
  <c r="BH667" i="2"/>
  <c r="BH649" i="2"/>
  <c r="BH286" i="2"/>
  <c r="BH925" i="2"/>
  <c r="BH833" i="2"/>
  <c r="BH502" i="2"/>
  <c r="BH782" i="2"/>
  <c r="BH597" i="2"/>
  <c r="BH508" i="2"/>
  <c r="BH1067" i="2"/>
  <c r="BH246" i="2"/>
  <c r="BX113" i="2"/>
  <c r="BX187" i="2"/>
  <c r="BX852" i="2"/>
  <c r="BX367" i="2"/>
  <c r="BX1000" i="2"/>
  <c r="BX704" i="2"/>
  <c r="BX1090" i="2"/>
  <c r="BX173" i="2"/>
  <c r="BX1043" i="2"/>
  <c r="BX433" i="2"/>
  <c r="BH762" i="2"/>
  <c r="BH817" i="2"/>
  <c r="BX1023" i="2"/>
  <c r="BX430" i="2"/>
  <c r="BX668" i="2"/>
  <c r="BX732" i="2"/>
  <c r="BH868" i="2"/>
  <c r="BH635" i="2"/>
  <c r="BH617" i="2"/>
  <c r="BH893" i="2"/>
  <c r="BH261" i="2"/>
  <c r="BH981" i="2"/>
  <c r="BH565" i="2"/>
  <c r="BH907" i="2"/>
  <c r="BH842" i="2"/>
  <c r="BH214" i="2"/>
  <c r="BH997" i="2"/>
  <c r="BX264" i="2"/>
  <c r="BX65" i="2"/>
  <c r="BX1113" i="2"/>
  <c r="BX923" i="2"/>
  <c r="BX599" i="2"/>
  <c r="BX648" i="2"/>
  <c r="BX760" i="2"/>
  <c r="BX452" i="2"/>
  <c r="BX1441" i="2"/>
  <c r="BH1440" i="2"/>
  <c r="BH1482" i="2"/>
  <c r="BH1227" i="2"/>
  <c r="AR482" i="2"/>
  <c r="BX775" i="2"/>
  <c r="BH1148" i="2"/>
  <c r="BH305" i="2"/>
  <c r="BH1442" i="2"/>
  <c r="BH1161" i="2"/>
  <c r="BH1445" i="2"/>
  <c r="BH1461" i="2"/>
  <c r="BH1341" i="2"/>
  <c r="BH1503" i="2"/>
  <c r="BH1340" i="2"/>
  <c r="BH1273" i="2"/>
  <c r="BH1184" i="2"/>
  <c r="BH1213" i="2"/>
  <c r="BH1403" i="2"/>
  <c r="BH1472" i="2"/>
  <c r="BH1459" i="2"/>
  <c r="BH1028" i="2"/>
  <c r="BH1300" i="2"/>
  <c r="BH1427" i="2"/>
  <c r="BH1239" i="2"/>
  <c r="BH1056" i="2"/>
  <c r="BX646" i="2"/>
  <c r="BX583" i="2"/>
  <c r="BX357" i="2"/>
  <c r="BX1050" i="2"/>
  <c r="BH23" i="2"/>
  <c r="BH129" i="2"/>
  <c r="BH298" i="2"/>
  <c r="BH65" i="2"/>
  <c r="BH234" i="2"/>
  <c r="BH1484" i="2"/>
  <c r="BH1453" i="2"/>
  <c r="BH1208" i="2"/>
  <c r="BH1288" i="2"/>
  <c r="BH1400" i="2"/>
  <c r="BH1496" i="2"/>
  <c r="BH1237" i="2"/>
  <c r="BH1147" i="2"/>
  <c r="BH1475" i="2"/>
  <c r="BH1292" i="2"/>
  <c r="BH1139" i="2"/>
  <c r="BH25" i="2"/>
  <c r="BH1127" i="2"/>
  <c r="BX413" i="2"/>
  <c r="BH277" i="2"/>
  <c r="BH1261" i="2"/>
  <c r="BH33" i="2"/>
  <c r="BH202" i="2"/>
  <c r="BH785" i="2"/>
  <c r="BH1421" i="2"/>
  <c r="BH1367" i="2"/>
  <c r="BH1201" i="2"/>
  <c r="BH1424" i="2"/>
  <c r="BH1416" i="2"/>
  <c r="BH1232" i="2"/>
  <c r="BH1203" i="2"/>
  <c r="BH1125" i="2"/>
  <c r="BH1456" i="2"/>
  <c r="BH1387" i="2"/>
  <c r="BH1169" i="2"/>
  <c r="BH1356" i="2"/>
  <c r="AR415" i="2"/>
  <c r="BH13" i="2"/>
  <c r="BH186" i="2"/>
  <c r="BH1086" i="2"/>
  <c r="BH1071" i="2"/>
  <c r="BH170" i="2"/>
  <c r="BH289" i="2"/>
  <c r="BH1351" i="2"/>
  <c r="BH1480" i="2"/>
  <c r="BH1431" i="2"/>
  <c r="BH1119" i="2"/>
  <c r="BH1259" i="2"/>
  <c r="BH1379" i="2"/>
  <c r="BH1464" i="2"/>
  <c r="BH1192" i="2"/>
  <c r="BH1485" i="2"/>
  <c r="BH1185" i="2"/>
  <c r="BH1111" i="2"/>
  <c r="BH1308" i="2"/>
  <c r="BH1137" i="2"/>
  <c r="AR978" i="2"/>
  <c r="BX1049" i="2"/>
  <c r="BX148" i="2"/>
  <c r="BX320" i="2"/>
  <c r="BH223" i="2"/>
  <c r="BH178" i="2"/>
  <c r="BH231" i="2"/>
  <c r="BH257" i="2"/>
  <c r="BH1268" i="2"/>
  <c r="BH1187" i="2"/>
  <c r="BH1207" i="2"/>
  <c r="BH1323" i="2"/>
  <c r="BH1471" i="2"/>
  <c r="BH1303" i="2"/>
  <c r="BH1478" i="2"/>
  <c r="BH1319" i="2"/>
  <c r="BH1097" i="2"/>
  <c r="BH1089" i="2"/>
  <c r="AR58" i="2"/>
  <c r="AR770" i="2"/>
  <c r="BH1490" i="2"/>
  <c r="BH106" i="2"/>
  <c r="BH1030" i="2"/>
  <c r="BH1296" i="2"/>
  <c r="BH1140" i="2"/>
  <c r="BH1436" i="2"/>
  <c r="BH1497" i="2"/>
  <c r="BH1385" i="2"/>
  <c r="BH1195" i="2"/>
  <c r="BH1493" i="2"/>
  <c r="BH1183" i="2"/>
  <c r="BH1143" i="2"/>
  <c r="BH1200" i="2"/>
  <c r="BX555" i="2"/>
  <c r="AR127" i="2"/>
  <c r="AR1056" i="2"/>
  <c r="AR8" i="2"/>
  <c r="AR537" i="2"/>
  <c r="BX651" i="2"/>
  <c r="AR135" i="2"/>
  <c r="AR21" i="2"/>
  <c r="AR183" i="2"/>
  <c r="BX804" i="2"/>
  <c r="BX906" i="2"/>
  <c r="BX680" i="2"/>
  <c r="AR1016" i="2"/>
  <c r="AR335" i="2"/>
  <c r="BX370" i="2"/>
  <c r="BX918" i="2"/>
  <c r="AR1479" i="2"/>
  <c r="AR423" i="2"/>
  <c r="BX25" i="2"/>
  <c r="BX508" i="2"/>
  <c r="BX552" i="2"/>
  <c r="BX961" i="2"/>
  <c r="BX417" i="2"/>
  <c r="BX382" i="2"/>
  <c r="AR113" i="2"/>
  <c r="AR111" i="2"/>
  <c r="AR761" i="2"/>
  <c r="AR522" i="2"/>
  <c r="BX1088" i="2"/>
  <c r="BX392" i="2"/>
  <c r="BX252" i="2"/>
  <c r="BX1089" i="2"/>
  <c r="BX311" i="2"/>
  <c r="BX1028" i="2"/>
  <c r="BX404" i="2"/>
  <c r="BX312" i="2"/>
  <c r="BX434" i="2"/>
  <c r="BX919" i="2"/>
  <c r="BX61" i="2"/>
  <c r="BX393" i="2"/>
  <c r="BX44" i="2"/>
  <c r="BX277" i="2"/>
  <c r="BX707" i="2"/>
  <c r="BX217" i="2"/>
  <c r="BX301" i="2"/>
  <c r="BX150" i="2"/>
  <c r="BX728" i="2"/>
  <c r="BX902" i="2"/>
  <c r="BX679" i="2"/>
  <c r="BX1014" i="2"/>
  <c r="BX176" i="2"/>
  <c r="BX454" i="2"/>
  <c r="BX567" i="2"/>
  <c r="BX660" i="2"/>
  <c r="BX1316" i="2"/>
  <c r="BX602" i="2"/>
  <c r="BX322" i="2"/>
  <c r="AB113" i="2"/>
  <c r="BX225" i="2"/>
  <c r="BX149" i="2"/>
  <c r="BX724" i="2"/>
  <c r="BX521" i="2"/>
  <c r="BX513" i="2"/>
  <c r="BX512" i="2"/>
  <c r="BX308" i="2"/>
  <c r="BX915" i="2"/>
  <c r="BX288" i="2"/>
  <c r="BX222" i="2"/>
  <c r="BX495" i="2"/>
  <c r="BX976" i="2"/>
  <c r="BX795" i="2"/>
  <c r="BX208" i="2"/>
  <c r="BX71" i="2"/>
  <c r="BX896" i="2"/>
  <c r="BX210" i="2"/>
  <c r="BX611" i="2"/>
  <c r="BX19" i="2"/>
  <c r="BX1010" i="2"/>
  <c r="BX107" i="2"/>
  <c r="BX938" i="2"/>
  <c r="BX665" i="2"/>
  <c r="BX344" i="2"/>
  <c r="BX519" i="2"/>
  <c r="BX457" i="2"/>
  <c r="BX1068" i="2"/>
  <c r="BX450" i="2"/>
  <c r="BX551" i="2"/>
  <c r="AB994" i="2"/>
  <c r="AR1000" i="2"/>
  <c r="BX378" i="2"/>
  <c r="BX858" i="2"/>
  <c r="BX141" i="2"/>
  <c r="BX811" i="2"/>
  <c r="BX809" i="2"/>
  <c r="BX504" i="2"/>
  <c r="BX647" i="2"/>
  <c r="BX241" i="2"/>
  <c r="AR38" i="2"/>
  <c r="BX1016" i="2"/>
  <c r="BX310" i="2"/>
  <c r="BX596" i="2"/>
  <c r="BX772" i="2"/>
  <c r="BX705" i="2"/>
  <c r="BX1020" i="2"/>
  <c r="BX759" i="2"/>
  <c r="BX673" i="2"/>
  <c r="BX412" i="2"/>
  <c r="BX883" i="2"/>
  <c r="BX766" i="2"/>
  <c r="BX441" i="2"/>
  <c r="BX632" i="2"/>
  <c r="BX812" i="2"/>
  <c r="BX403" i="2"/>
  <c r="AB50" i="2"/>
  <c r="AR923" i="2"/>
  <c r="BX992" i="2"/>
  <c r="BX994" i="2"/>
  <c r="BX715" i="2"/>
  <c r="BX449" i="2"/>
  <c r="BX800" i="2"/>
  <c r="BX123" i="2"/>
  <c r="BX204" i="2"/>
  <c r="BX610" i="2"/>
  <c r="BX843" i="2"/>
  <c r="BX209" i="2"/>
  <c r="BX276" i="2"/>
  <c r="BX547" i="2"/>
  <c r="BX847" i="2"/>
  <c r="L830" i="2"/>
  <c r="AR1028" i="2"/>
  <c r="BX33" i="2"/>
  <c r="BX570" i="2"/>
  <c r="BX944" i="2"/>
  <c r="BX817" i="2"/>
  <c r="BX145" i="2"/>
  <c r="BX1032" i="2"/>
  <c r="BX132" i="2"/>
  <c r="BX1041" i="2"/>
  <c r="BX556" i="2"/>
  <c r="BX586" i="2"/>
  <c r="BX978" i="2"/>
  <c r="BX870" i="2"/>
  <c r="BX736" i="2"/>
  <c r="BX323" i="2"/>
  <c r="BX396" i="2"/>
  <c r="BX855" i="2"/>
  <c r="AR1017" i="2"/>
  <c r="AR987" i="2"/>
  <c r="AR312" i="2"/>
  <c r="BX1048" i="2"/>
  <c r="BX1071" i="2"/>
  <c r="BX971" i="2"/>
  <c r="BX865" i="2"/>
  <c r="BX175" i="2"/>
  <c r="BX460" i="2"/>
  <c r="BX911" i="2"/>
  <c r="BX224" i="2"/>
  <c r="BX980" i="2"/>
  <c r="BX745" i="2"/>
  <c r="BX955" i="2"/>
  <c r="BX166" i="2"/>
  <c r="BX895" i="2"/>
  <c r="BX563" i="2"/>
  <c r="BX810" i="2"/>
  <c r="BX747" i="2"/>
  <c r="BX657" i="2"/>
  <c r="BX259" i="2"/>
  <c r="BX1019" i="2"/>
  <c r="BX691" i="2"/>
  <c r="BX389" i="2"/>
  <c r="BX721" i="2"/>
  <c r="AR119" i="2"/>
  <c r="AR1063" i="2"/>
  <c r="BX1040" i="2"/>
  <c r="BX466" i="2"/>
  <c r="BX867" i="2"/>
  <c r="BX801" i="2"/>
  <c r="BX81" i="2"/>
  <c r="BX395" i="2"/>
  <c r="BX771" i="2"/>
  <c r="BX220" i="2"/>
  <c r="BX99" i="2"/>
  <c r="BX670" i="2"/>
  <c r="BX897" i="2"/>
  <c r="BX601" i="2"/>
  <c r="BX303" i="2"/>
  <c r="AR217" i="2"/>
  <c r="AR539" i="2"/>
  <c r="AR561" i="2"/>
  <c r="AR350" i="2"/>
  <c r="BX987" i="2"/>
  <c r="BX55" i="2"/>
  <c r="BX850" i="2"/>
  <c r="BX1217" i="2"/>
  <c r="BX572" i="2"/>
  <c r="BX31" i="2"/>
  <c r="BX590" i="2"/>
  <c r="BX571" i="2"/>
  <c r="BX676" i="2"/>
  <c r="BX42" i="2"/>
  <c r="BX975" i="2"/>
  <c r="BX91" i="2"/>
  <c r="BX1239" i="2"/>
  <c r="AR426" i="2"/>
  <c r="AR655" i="2"/>
  <c r="BX1058" i="2"/>
  <c r="BX23" i="2"/>
  <c r="BX1064" i="2"/>
  <c r="BX1057" i="2"/>
  <c r="BX402" i="2"/>
  <c r="BX131" i="2"/>
  <c r="BX128" i="2"/>
  <c r="BX886" i="2"/>
  <c r="BX837" i="2"/>
  <c r="BX336" i="2"/>
  <c r="BX692" i="2"/>
  <c r="BX677" i="2"/>
  <c r="BX607" i="2"/>
  <c r="BX443" i="2"/>
  <c r="BX580" i="2"/>
  <c r="BX1024" i="2"/>
  <c r="BX863" i="2"/>
  <c r="BX828" i="2"/>
  <c r="BX423" i="2"/>
  <c r="BX24" i="2"/>
  <c r="BX464" i="2"/>
  <c r="AR497" i="2"/>
  <c r="AR606" i="2"/>
  <c r="AR1012" i="2"/>
  <c r="BX194" i="2"/>
  <c r="BX289" i="2"/>
  <c r="BX313" i="2"/>
  <c r="BX986" i="2"/>
  <c r="BX985" i="2"/>
  <c r="BX523" i="2"/>
  <c r="BX945" i="2"/>
  <c r="BX354" i="2"/>
  <c r="BX96" i="2"/>
  <c r="BX419" i="2"/>
  <c r="BX604" i="2"/>
  <c r="BX790" i="2"/>
  <c r="BX500" i="2"/>
  <c r="BX613" i="2"/>
  <c r="BX1054" i="2"/>
  <c r="BX484" i="2"/>
  <c r="BX825" i="2"/>
  <c r="BX740" i="2"/>
  <c r="BX1033" i="2"/>
  <c r="BX877" i="2"/>
  <c r="BX727" i="2"/>
  <c r="BX359" i="2"/>
  <c r="BX787" i="2"/>
  <c r="BX993" i="2"/>
  <c r="BX539" i="2"/>
  <c r="BX172" i="2"/>
  <c r="BX638" i="2"/>
  <c r="BX619" i="2"/>
  <c r="BX296" i="2"/>
  <c r="BX540" i="2"/>
  <c r="BX806" i="2"/>
  <c r="BX267" i="2"/>
  <c r="BX674" i="2"/>
  <c r="BX891" i="2"/>
  <c r="BX807" i="2"/>
  <c r="BX853" i="2"/>
  <c r="BX1500" i="2"/>
  <c r="BX158" i="2"/>
  <c r="BX503" i="2"/>
  <c r="BX97" i="2"/>
  <c r="BX881" i="2"/>
  <c r="BX930" i="2"/>
  <c r="BX415" i="2"/>
  <c r="BX428" i="2"/>
  <c r="BX448" i="2"/>
  <c r="BX27" i="2"/>
  <c r="BX791" i="2"/>
  <c r="BX1263" i="2"/>
  <c r="BX658" i="2"/>
  <c r="BX244" i="2"/>
  <c r="BX585" i="2"/>
  <c r="BX273" i="2"/>
  <c r="BX426" i="2"/>
  <c r="BX550" i="2"/>
  <c r="BX779" i="2"/>
  <c r="BX861" i="2"/>
  <c r="BX824" i="2"/>
  <c r="BX966" i="2"/>
  <c r="BX260" i="2"/>
  <c r="BX803" i="2"/>
  <c r="BX888" i="2"/>
  <c r="BX339" i="2"/>
  <c r="BX548" i="2"/>
  <c r="BX924" i="2"/>
  <c r="BX820" i="2"/>
  <c r="BX792" i="2"/>
  <c r="BX851" i="2"/>
  <c r="AR1095" i="2"/>
  <c r="BX1070" i="2"/>
  <c r="BX290" i="2"/>
  <c r="BX152" i="2"/>
  <c r="L842" i="2"/>
  <c r="AR698" i="2"/>
  <c r="AR344" i="2"/>
  <c r="BX892" i="2"/>
  <c r="BX456" i="2"/>
  <c r="BX120" i="2"/>
  <c r="BX408" i="2"/>
  <c r="L402" i="2"/>
  <c r="BX480" i="2"/>
  <c r="BX409" i="2"/>
  <c r="BX849" i="2"/>
  <c r="BX390" i="2"/>
  <c r="BX399" i="2"/>
  <c r="AR17" i="2"/>
  <c r="AR145" i="2"/>
  <c r="AR759" i="2"/>
  <c r="BX202" i="2"/>
  <c r="BX1084" i="2"/>
  <c r="BX84" i="2"/>
  <c r="BX374" i="2"/>
  <c r="BX744" i="2"/>
  <c r="BX333" i="2"/>
  <c r="BX756" i="2"/>
  <c r="AR66" i="2"/>
  <c r="AR658" i="2"/>
  <c r="AR369" i="2"/>
  <c r="AR334" i="2"/>
  <c r="AR830" i="2"/>
  <c r="BX361" i="2"/>
  <c r="BX330" i="2"/>
  <c r="BX960" i="2"/>
  <c r="BX516" i="2"/>
  <c r="BX643" i="2"/>
  <c r="BX325" i="2"/>
  <c r="AB57" i="2"/>
  <c r="AR105" i="2"/>
  <c r="AR922" i="2"/>
  <c r="AR514" i="2"/>
  <c r="BX841" i="2"/>
  <c r="BX1047" i="2"/>
  <c r="BX498" i="2"/>
  <c r="BX372" i="2"/>
  <c r="BX616" i="2"/>
  <c r="BX884" i="2"/>
  <c r="BX846" i="2"/>
  <c r="BX537" i="2"/>
  <c r="BX815" i="2"/>
  <c r="AR543" i="2"/>
  <c r="BX624" i="2"/>
  <c r="BX526" i="2"/>
  <c r="AR44" i="2"/>
  <c r="BX1042" i="2"/>
  <c r="BX160" i="2"/>
  <c r="BX93" i="2"/>
  <c r="BX442" i="2"/>
  <c r="BX952" i="2"/>
  <c r="AR198" i="2"/>
  <c r="AR666" i="2"/>
  <c r="AR1039" i="2"/>
  <c r="AR953" i="2"/>
  <c r="AR224" i="2"/>
  <c r="AR495" i="2"/>
  <c r="AB750" i="2"/>
  <c r="AR727" i="2"/>
  <c r="AR1013" i="2"/>
  <c r="BX753" i="2"/>
  <c r="AB1028" i="2"/>
  <c r="AB154" i="2"/>
  <c r="AR794" i="2"/>
  <c r="AR1032" i="2"/>
  <c r="BX634" i="2"/>
  <c r="BX165" i="2"/>
  <c r="BX233" i="2"/>
  <c r="AR1057" i="2"/>
  <c r="AR164" i="2"/>
  <c r="AR55" i="2"/>
  <c r="AR455" i="2"/>
  <c r="BX425" i="2"/>
  <c r="BX682" i="2"/>
  <c r="BX459" i="2"/>
  <c r="BX982" i="2"/>
  <c r="BX903" i="2"/>
  <c r="BX1083" i="2"/>
  <c r="BX1007" i="2"/>
  <c r="BX887" i="2"/>
  <c r="BX995" i="2"/>
  <c r="AR90" i="2"/>
  <c r="AR272" i="2"/>
  <c r="BX80" i="2"/>
  <c r="BX170" i="2"/>
  <c r="BX768" i="2"/>
  <c r="BX990" i="2"/>
  <c r="BX341" i="2"/>
  <c r="BX780" i="2"/>
  <c r="BX718" i="2"/>
  <c r="BX890" i="2"/>
  <c r="BX229" i="2"/>
  <c r="BX473" i="2"/>
  <c r="BX879" i="2"/>
  <c r="AR103" i="2"/>
  <c r="AR303" i="2"/>
  <c r="BX1079" i="2"/>
  <c r="BX511" i="2"/>
  <c r="BX157" i="2"/>
  <c r="BX615" i="2"/>
  <c r="BX582" i="2"/>
  <c r="BX751" i="2"/>
  <c r="BX819" i="2"/>
  <c r="BX889" i="2"/>
  <c r="BX410" i="2"/>
  <c r="BX808" i="2"/>
  <c r="BX922" i="2"/>
  <c r="AR6" i="2"/>
  <c r="AR786" i="2"/>
  <c r="BX1066" i="2"/>
  <c r="BX1094" i="2"/>
  <c r="BX331" i="2"/>
  <c r="BX644" i="2"/>
  <c r="BX544" i="2"/>
  <c r="BX315" i="2"/>
  <c r="BX293" i="2"/>
  <c r="BX970" i="2"/>
  <c r="BX983" i="2"/>
  <c r="BX54" i="2"/>
  <c r="BX827" i="2"/>
  <c r="AR257" i="2"/>
  <c r="AR81" i="2"/>
  <c r="AR215" i="2"/>
  <c r="BX678" i="2"/>
  <c r="BX773" i="2"/>
  <c r="BX1072" i="2"/>
  <c r="BX652" i="2"/>
  <c r="BX752" i="2"/>
  <c r="AR159" i="2"/>
  <c r="AR728" i="2"/>
  <c r="BX100" i="2"/>
  <c r="BX56" i="2"/>
  <c r="BX1052" i="2"/>
  <c r="BX622" i="2"/>
  <c r="BX612" i="2"/>
  <c r="BX689" i="2"/>
  <c r="BX796" i="2"/>
  <c r="BX356" i="2"/>
  <c r="BX935" i="2"/>
  <c r="BX371" i="2"/>
  <c r="BX468" i="2"/>
  <c r="BX1335" i="2"/>
  <c r="BX1247" i="2"/>
  <c r="BX618" i="2"/>
  <c r="BX1133" i="2"/>
  <c r="BX1216" i="2"/>
  <c r="BX1395" i="2"/>
  <c r="BX1384" i="2"/>
  <c r="BX1121" i="2"/>
  <c r="BX1288" i="2"/>
  <c r="BX1193" i="2"/>
  <c r="BX1228" i="2"/>
  <c r="BX1147" i="2"/>
  <c r="BX1165" i="2"/>
  <c r="BX1200" i="2"/>
  <c r="BX1155" i="2"/>
  <c r="BX1268" i="2"/>
  <c r="BX1389" i="2"/>
  <c r="BX1163" i="2"/>
  <c r="BX1189" i="2"/>
  <c r="BX1208" i="2"/>
  <c r="BX1145" i="2"/>
  <c r="BX1160" i="2"/>
  <c r="BX1456" i="2"/>
  <c r="BX1251" i="2"/>
  <c r="BX1328" i="2"/>
  <c r="BX1368" i="2"/>
  <c r="BX1105" i="2"/>
  <c r="BX1359" i="2"/>
  <c r="BX1308" i="2"/>
  <c r="AR305" i="2"/>
  <c r="AR546" i="2"/>
  <c r="AB262" i="2"/>
  <c r="AB1080" i="2"/>
  <c r="AB137" i="2"/>
  <c r="AR121" i="2"/>
  <c r="AR1050" i="2"/>
  <c r="AR137" i="2"/>
  <c r="AR950" i="2"/>
  <c r="AR890" i="2"/>
  <c r="AR475" i="2"/>
  <c r="AR283" i="2"/>
  <c r="AR784" i="2"/>
  <c r="BX532" i="2"/>
  <c r="BX1082" i="2"/>
  <c r="BX421" i="2"/>
  <c r="BX258" i="2"/>
  <c r="BX507" i="2"/>
  <c r="BX197" i="2"/>
  <c r="BX1276" i="2"/>
  <c r="BX1297" i="2"/>
  <c r="BX1363" i="2"/>
  <c r="BX1192" i="2"/>
  <c r="BX1180" i="2"/>
  <c r="BX1485" i="2"/>
  <c r="BX1292" i="2"/>
  <c r="AB81" i="2"/>
  <c r="AR163" i="2"/>
  <c r="AR986" i="2"/>
  <c r="AR319" i="2"/>
  <c r="AR833" i="2"/>
  <c r="BX257" i="2"/>
  <c r="BX731" i="2"/>
  <c r="BX927" i="2"/>
  <c r="BX631" i="2"/>
  <c r="BX462" i="2"/>
  <c r="BX848" i="2"/>
  <c r="BX280" i="2"/>
  <c r="BX1421" i="2"/>
  <c r="BX1309" i="2"/>
  <c r="BX1442" i="2"/>
  <c r="BX1139" i="2"/>
  <c r="BX1299" i="2"/>
  <c r="BX1197" i="2"/>
  <c r="BX1405" i="2"/>
  <c r="BX1454" i="2"/>
  <c r="BX1493" i="2"/>
  <c r="BX1399" i="2"/>
  <c r="BX1437" i="2"/>
  <c r="BX1144" i="2"/>
  <c r="AR704" i="2"/>
  <c r="AR128" i="2"/>
  <c r="AR425" i="2"/>
  <c r="BX770" i="2"/>
  <c r="BX118" i="2"/>
  <c r="BX962" i="2"/>
  <c r="BX400" i="2"/>
  <c r="BX470" i="2"/>
  <c r="BX1255" i="2"/>
  <c r="BX1391" i="2"/>
  <c r="BX1117" i="2"/>
  <c r="BX1433" i="2"/>
  <c r="BX1136" i="2"/>
  <c r="BX1461" i="2"/>
  <c r="AR1066" i="2"/>
  <c r="BX1091" i="2"/>
  <c r="BX223" i="2"/>
  <c r="AB41" i="2"/>
  <c r="AR994" i="2"/>
  <c r="AR1041" i="2"/>
  <c r="AR63" i="2"/>
  <c r="AR291" i="2"/>
  <c r="AR988" i="2"/>
  <c r="AR674" i="2"/>
  <c r="AR600" i="2"/>
  <c r="AR314" i="2"/>
  <c r="AR591" i="2"/>
  <c r="BX626" i="2"/>
  <c r="BX527" i="2"/>
  <c r="BX1046" i="2"/>
  <c r="BX476" i="2"/>
  <c r="BX1339" i="2"/>
  <c r="BX1357" i="2"/>
  <c r="BX1256" i="2"/>
  <c r="BX1320" i="2"/>
  <c r="BX1385" i="2"/>
  <c r="BX1231" i="2"/>
  <c r="BX1435" i="2"/>
  <c r="BX1223" i="2"/>
  <c r="BX1415" i="2"/>
  <c r="AB66" i="2"/>
  <c r="AB73" i="2"/>
  <c r="AB210" i="2"/>
  <c r="AR1417" i="2"/>
  <c r="AR49" i="2"/>
  <c r="AR14" i="2"/>
  <c r="AR750" i="2"/>
  <c r="AR964" i="2"/>
  <c r="AR384" i="2"/>
  <c r="AR416" i="2"/>
  <c r="BX788" i="2"/>
  <c r="BX121" i="2"/>
  <c r="BX709" i="2"/>
  <c r="BX845" i="2"/>
  <c r="BX925" i="2"/>
  <c r="BX979" i="2"/>
  <c r="BX1488" i="2"/>
  <c r="BX1221" i="2"/>
  <c r="BX1107" i="2"/>
  <c r="BX1227" i="2"/>
  <c r="BX1443" i="2"/>
  <c r="BX1466" i="2"/>
  <c r="BX1135" i="2"/>
  <c r="BX1305" i="2"/>
  <c r="AB1094" i="2"/>
  <c r="AB121" i="2"/>
  <c r="AR82" i="2"/>
  <c r="AR566" i="2"/>
  <c r="AR738" i="2"/>
  <c r="AR35" i="2"/>
  <c r="AR391" i="2"/>
  <c r="AR489" i="2"/>
  <c r="AR670" i="2"/>
  <c r="AR768" i="2"/>
  <c r="AB234" i="2"/>
  <c r="AR610" i="2"/>
  <c r="AR1447" i="2"/>
  <c r="AR281" i="2"/>
  <c r="AR490" i="2"/>
  <c r="AR859" i="2"/>
  <c r="AR593" i="2"/>
  <c r="AB122" i="2"/>
  <c r="AR26" i="2"/>
  <c r="AR362" i="2"/>
  <c r="AR395" i="2"/>
  <c r="AR351" i="2"/>
  <c r="AR433" i="2"/>
  <c r="AB13" i="2"/>
  <c r="AB170" i="2"/>
  <c r="AR667" i="2"/>
  <c r="AR67" i="2"/>
  <c r="AR577" i="2"/>
  <c r="AR1040" i="2"/>
  <c r="AR154" i="2"/>
  <c r="AR191" i="2"/>
  <c r="AR719" i="2"/>
  <c r="AR75" i="2"/>
  <c r="AR795" i="2"/>
  <c r="AR1074" i="2"/>
  <c r="AR969" i="2"/>
  <c r="AR1093" i="2"/>
  <c r="AR136" i="2"/>
  <c r="AR858" i="2"/>
  <c r="AR18" i="2"/>
  <c r="AR354" i="2"/>
  <c r="AR599" i="2"/>
  <c r="AR65" i="2"/>
  <c r="AR48" i="2"/>
  <c r="AR262" i="2"/>
  <c r="AR931" i="2"/>
  <c r="AR202" i="2"/>
  <c r="AR226" i="2"/>
  <c r="AR888" i="2"/>
  <c r="AR11" i="2"/>
  <c r="AR893" i="2"/>
  <c r="AR209" i="2"/>
  <c r="AR826" i="2"/>
  <c r="AR289" i="2"/>
  <c r="AR178" i="2"/>
  <c r="AR1030" i="2"/>
  <c r="AR905" i="2"/>
  <c r="L641" i="2"/>
  <c r="AR9" i="2"/>
  <c r="AR731" i="2"/>
  <c r="L747" i="2"/>
  <c r="AR264" i="2"/>
  <c r="AR689" i="2"/>
  <c r="AR1031" i="2"/>
  <c r="AR25" i="2"/>
  <c r="AR553" i="2"/>
  <c r="AR617" i="2"/>
  <c r="AR277" i="2"/>
  <c r="AR611" i="2"/>
  <c r="AR841" i="2"/>
  <c r="AR531" i="2"/>
  <c r="AR78" i="2"/>
  <c r="AR203" i="2"/>
  <c r="AR279" i="2"/>
  <c r="AR1062" i="2"/>
  <c r="AR559" i="2"/>
  <c r="L236" i="2"/>
  <c r="AR33" i="2"/>
  <c r="AR10" i="2"/>
  <c r="AR1014" i="2"/>
  <c r="AR753" i="2"/>
  <c r="AR87" i="2"/>
  <c r="AR1009" i="2"/>
  <c r="AR959" i="2"/>
  <c r="AR1075" i="2"/>
  <c r="L328" i="2"/>
  <c r="AB65" i="2"/>
  <c r="L159" i="2"/>
  <c r="AR30" i="2"/>
  <c r="AR223" i="2"/>
  <c r="AR746" i="2"/>
  <c r="AR36" i="2"/>
  <c r="L75" i="2"/>
  <c r="L137" i="2"/>
  <c r="AB163" i="2"/>
  <c r="AR364" i="2"/>
  <c r="AR903" i="2"/>
  <c r="AR602" i="2"/>
  <c r="AR521" i="2"/>
  <c r="AR991" i="2"/>
  <c r="AR1043" i="2"/>
  <c r="AR787" i="2"/>
  <c r="AR834" i="2"/>
  <c r="AR837" i="2"/>
  <c r="AR581" i="2"/>
  <c r="AR309" i="2"/>
  <c r="AR695" i="2"/>
  <c r="AR407" i="2"/>
  <c r="AR1469" i="2"/>
  <c r="AR158" i="2"/>
  <c r="AR1021" i="2"/>
  <c r="AR733" i="2"/>
  <c r="AR157" i="2"/>
  <c r="AR1260" i="2"/>
  <c r="AR404" i="2"/>
  <c r="AR132" i="2"/>
  <c r="AR943" i="2"/>
  <c r="AR1458" i="2"/>
  <c r="AR1027" i="2"/>
  <c r="AR739" i="2"/>
  <c r="AR451" i="2"/>
  <c r="AR418" i="2"/>
  <c r="AR897" i="2"/>
  <c r="AR984" i="2"/>
  <c r="AR632" i="2"/>
  <c r="AR491" i="2"/>
  <c r="AR960" i="2"/>
  <c r="AR459" i="2"/>
  <c r="AR928" i="2"/>
  <c r="AR1387" i="2"/>
  <c r="AR1177" i="2"/>
  <c r="AR1219" i="2"/>
  <c r="AR1176" i="2"/>
  <c r="AR1345" i="2"/>
  <c r="AR263" i="2"/>
  <c r="AR938" i="2"/>
  <c r="AR1432" i="2"/>
  <c r="AR1369" i="2"/>
  <c r="AR956" i="2"/>
  <c r="AR420" i="2"/>
  <c r="AR671" i="2"/>
  <c r="AR287" i="2"/>
  <c r="AR755" i="2"/>
  <c r="AR1441" i="2"/>
  <c r="AR1503" i="2"/>
  <c r="AR104" i="2"/>
  <c r="AR702" i="2"/>
  <c r="AR983" i="2"/>
  <c r="AR663" i="2"/>
  <c r="AR1437" i="2"/>
  <c r="AR117" i="2"/>
  <c r="AR1228" i="2"/>
  <c r="AR908" i="2"/>
  <c r="AR652" i="2"/>
  <c r="AR372" i="2"/>
  <c r="AR911" i="2"/>
  <c r="AR696" i="2"/>
  <c r="AR52" i="2"/>
  <c r="AR995" i="2"/>
  <c r="AR51" i="2"/>
  <c r="AR952" i="2"/>
  <c r="AR568" i="2"/>
  <c r="AR304" i="2"/>
  <c r="AR427" i="2"/>
  <c r="AR187" i="2"/>
  <c r="AR754" i="2"/>
  <c r="AR1287" i="2"/>
  <c r="AR1463" i="2"/>
  <c r="AR1367" i="2"/>
  <c r="AR1215" i="2"/>
  <c r="AR1482" i="2"/>
  <c r="AR635" i="2"/>
  <c r="AR1384" i="2"/>
  <c r="AR328" i="2"/>
  <c r="AR1244" i="2"/>
  <c r="AR924" i="2"/>
  <c r="AR388" i="2"/>
  <c r="AR639" i="2"/>
  <c r="AR1097" i="2"/>
  <c r="AR449" i="2"/>
  <c r="AR638" i="2"/>
  <c r="AR631" i="2"/>
  <c r="AR957" i="2"/>
  <c r="AR463" i="2"/>
  <c r="AR20" i="2"/>
  <c r="AR963" i="2"/>
  <c r="AR675" i="2"/>
  <c r="AR387" i="2"/>
  <c r="AR778" i="2"/>
  <c r="AR920" i="2"/>
  <c r="AR256" i="2"/>
  <c r="AR363" i="2"/>
  <c r="AR722" i="2"/>
  <c r="AR59" i="2"/>
  <c r="AR1081" i="2"/>
  <c r="AR1421" i="2"/>
  <c r="AR1486" i="2"/>
  <c r="AR1385" i="2"/>
  <c r="AR1223" i="2"/>
  <c r="AR1360" i="2"/>
  <c r="AB1086" i="2"/>
  <c r="AB34" i="2"/>
  <c r="AB114" i="2"/>
  <c r="AR506" i="2"/>
  <c r="AR1329" i="2"/>
  <c r="AR361" i="2"/>
  <c r="AR101" i="2"/>
  <c r="AR1235" i="2"/>
  <c r="AR403" i="2"/>
  <c r="AR1002" i="2"/>
  <c r="AR730" i="2"/>
  <c r="AR1424" i="2"/>
  <c r="AR936" i="2"/>
  <c r="AR948" i="2"/>
  <c r="AR140" i="2"/>
  <c r="AR919" i="2"/>
  <c r="AR567" i="2"/>
  <c r="AR630" i="2"/>
  <c r="AR62" i="2"/>
  <c r="AR637" i="2"/>
  <c r="AR1164" i="2"/>
  <c r="AR844" i="2"/>
  <c r="AR308" i="2"/>
  <c r="AR847" i="2"/>
  <c r="AR899" i="2"/>
  <c r="AR643" i="2"/>
  <c r="AR355" i="2"/>
  <c r="AR337" i="2"/>
  <c r="AR875" i="2"/>
  <c r="AR1454" i="2"/>
  <c r="AR1431" i="2"/>
  <c r="AR1337" i="2"/>
  <c r="AR1159" i="2"/>
  <c r="AR1313" i="2"/>
  <c r="AR519" i="2"/>
  <c r="AR329" i="2"/>
  <c r="AR1305" i="2"/>
  <c r="AR1309" i="2"/>
  <c r="AR1343" i="2"/>
  <c r="AR887" i="2"/>
  <c r="AR1149" i="2"/>
  <c r="AR861" i="2"/>
  <c r="AR605" i="2"/>
  <c r="AR812" i="2"/>
  <c r="AR867" i="2"/>
  <c r="AR579" i="2"/>
  <c r="AR1026" i="2"/>
  <c r="AR824" i="2"/>
  <c r="AR160" i="2"/>
  <c r="AR609" i="2"/>
  <c r="AR747" i="2"/>
  <c r="AR377" i="2"/>
  <c r="AR1448" i="2"/>
  <c r="AR1265" i="2"/>
  <c r="AR1153" i="2"/>
  <c r="AR1492" i="2"/>
  <c r="AB1071" i="2"/>
  <c r="AR460" i="2"/>
  <c r="AR204" i="2"/>
  <c r="AR1499" i="2"/>
  <c r="AR1243" i="2"/>
  <c r="AR184" i="2"/>
  <c r="AR627" i="2"/>
  <c r="AR681" i="2"/>
  <c r="AR1351" i="2"/>
  <c r="AR838" i="2"/>
  <c r="AR510" i="2"/>
  <c r="AR933" i="2"/>
  <c r="AR855" i="2"/>
  <c r="AR503" i="2"/>
  <c r="AR862" i="2"/>
  <c r="AR254" i="2"/>
  <c r="AR1317" i="2"/>
  <c r="AR301" i="2"/>
  <c r="AR780" i="2"/>
  <c r="AR500" i="2"/>
  <c r="AR244" i="2"/>
  <c r="AR1055" i="2"/>
  <c r="AR367" i="2"/>
  <c r="AR835" i="2"/>
  <c r="AR547" i="2"/>
  <c r="AR1073" i="2"/>
  <c r="AR201" i="2"/>
  <c r="AR715" i="2"/>
  <c r="AR123" i="2"/>
  <c r="AR408" i="2"/>
  <c r="AR683" i="2"/>
  <c r="AR480" i="2"/>
  <c r="AR619" i="2"/>
  <c r="AR1493" i="2"/>
  <c r="AR1321" i="2"/>
  <c r="AR359" i="2"/>
  <c r="AR1467" i="2"/>
  <c r="AR1211" i="2"/>
  <c r="AR891" i="2"/>
  <c r="AR443" i="2"/>
  <c r="AR1082" i="2"/>
  <c r="AR706" i="2"/>
  <c r="AR1088" i="2"/>
  <c r="AR152" i="2"/>
  <c r="AR1280" i="2"/>
  <c r="AR1412" i="2"/>
  <c r="AR1084" i="2"/>
  <c r="AR260" i="2"/>
  <c r="AR767" i="2"/>
  <c r="AR307" i="2"/>
  <c r="AR1393" i="2"/>
  <c r="AR1200" i="2"/>
  <c r="AR584" i="2"/>
  <c r="AR852" i="2"/>
  <c r="AR588" i="2"/>
  <c r="AR1191" i="2"/>
  <c r="AR823" i="2"/>
  <c r="AR471" i="2"/>
  <c r="AR1098" i="2"/>
  <c r="AR213" i="2"/>
  <c r="AR798" i="2"/>
  <c r="AR1085" i="2"/>
  <c r="AR797" i="2"/>
  <c r="AR541" i="2"/>
  <c r="AR1356" i="2"/>
  <c r="AR468" i="2"/>
  <c r="AR212" i="2"/>
  <c r="AR1007" i="2"/>
  <c r="AR1423" i="2"/>
  <c r="AR1091" i="2"/>
  <c r="AR803" i="2"/>
  <c r="AR515" i="2"/>
  <c r="AR914" i="2"/>
  <c r="AR578" i="2"/>
  <c r="AR760" i="2"/>
  <c r="AR651" i="2"/>
  <c r="AR91" i="2"/>
  <c r="AR587" i="2"/>
  <c r="AR169" i="2"/>
  <c r="AR1361" i="2"/>
  <c r="AR1461" i="2"/>
  <c r="AR1283" i="2"/>
  <c r="AR1344" i="2"/>
  <c r="AR679" i="2"/>
  <c r="AR827" i="2"/>
  <c r="AR720" i="2"/>
  <c r="AR456" i="2"/>
  <c r="AR269" i="2"/>
  <c r="AR1388" i="2"/>
  <c r="AR447" i="2"/>
  <c r="AR1363" i="2"/>
  <c r="AR1107" i="2"/>
  <c r="AR552" i="2"/>
  <c r="AR1157" i="2"/>
  <c r="AR548" i="2"/>
  <c r="AR1127" i="2"/>
  <c r="AR439" i="2"/>
  <c r="AR1501" i="2"/>
  <c r="AR766" i="2"/>
  <c r="AR190" i="2"/>
  <c r="AR1053" i="2"/>
  <c r="AR765" i="2"/>
  <c r="AR1292" i="2"/>
  <c r="AR980" i="2"/>
  <c r="AR436" i="2"/>
  <c r="AR180" i="2"/>
  <c r="AR975" i="2"/>
  <c r="AR1490" i="2"/>
  <c r="AR1059" i="2"/>
  <c r="AR771" i="2"/>
  <c r="AR483" i="2"/>
  <c r="AR115" i="2"/>
  <c r="AR882" i="2"/>
  <c r="AR368" i="2"/>
  <c r="AR27" i="2"/>
  <c r="AR737" i="2"/>
  <c r="AR280" i="2"/>
  <c r="AR1003" i="2"/>
  <c r="AR1248" i="2"/>
  <c r="AR1429" i="2"/>
  <c r="AR1251" i="2"/>
  <c r="AR1440" i="2"/>
  <c r="AR1296" i="2"/>
  <c r="AR1332" i="2"/>
  <c r="L227" i="2"/>
  <c r="L731" i="2"/>
  <c r="AB992" i="2"/>
  <c r="L749" i="2"/>
  <c r="L57" i="2"/>
  <c r="L258" i="2"/>
  <c r="AB105" i="2"/>
  <c r="AB1022" i="2"/>
  <c r="L261" i="2"/>
  <c r="L960" i="2"/>
  <c r="AB89" i="2"/>
  <c r="AB794" i="2"/>
  <c r="L291" i="2"/>
  <c r="L14" i="2"/>
  <c r="AB1056" i="2"/>
  <c r="AB74" i="2"/>
  <c r="L889" i="2"/>
  <c r="L722" i="2"/>
  <c r="L195" i="2"/>
  <c r="L219" i="2"/>
  <c r="L298" i="2"/>
  <c r="L411" i="2"/>
  <c r="L510" i="2"/>
  <c r="AB1048" i="2"/>
  <c r="AB49" i="2"/>
  <c r="AB10" i="2"/>
  <c r="AB42" i="2"/>
  <c r="L257" i="2"/>
  <c r="AB1040" i="2"/>
  <c r="L332" i="2"/>
  <c r="AB6" i="2"/>
  <c r="AB202" i="2"/>
  <c r="AB988" i="2"/>
  <c r="L800" i="2"/>
  <c r="L629" i="2"/>
  <c r="AB1058" i="2"/>
  <c r="L679" i="2"/>
  <c r="AB82" i="2"/>
  <c r="AB90" i="2"/>
  <c r="AB14" i="2"/>
  <c r="L488" i="2"/>
  <c r="L1032" i="2"/>
  <c r="L494" i="2"/>
  <c r="L490" i="2"/>
  <c r="AB7" i="2"/>
  <c r="L692" i="2"/>
  <c r="L536" i="2"/>
  <c r="AB129" i="2"/>
  <c r="AB106" i="2"/>
  <c r="L301" i="2"/>
  <c r="AB4" i="2"/>
  <c r="L373" i="2"/>
  <c r="AB33" i="2"/>
  <c r="L683" i="2"/>
  <c r="L1015" i="2"/>
  <c r="L21" i="2"/>
  <c r="AB964" i="2"/>
  <c r="L934" i="2"/>
  <c r="AB130" i="2"/>
  <c r="AB98" i="2"/>
  <c r="AB38" i="2"/>
  <c r="L42" i="2"/>
  <c r="AB138" i="2"/>
  <c r="AB146" i="2"/>
  <c r="AB58" i="2"/>
  <c r="AB1395" i="2"/>
  <c r="AB1427" i="2"/>
  <c r="AB403" i="2"/>
  <c r="AB704" i="2"/>
  <c r="AB144" i="2"/>
  <c r="AB790" i="2"/>
  <c r="AB246" i="2"/>
  <c r="AB1119" i="2"/>
  <c r="AB791" i="2"/>
  <c r="AB535" i="2"/>
  <c r="AB279" i="2"/>
  <c r="AB874" i="2"/>
  <c r="AB1260" i="2"/>
  <c r="AB1480" i="2"/>
  <c r="AB1405" i="2"/>
  <c r="AB1149" i="2"/>
  <c r="AB637" i="2"/>
  <c r="AB381" i="2"/>
  <c r="AB117" i="2"/>
  <c r="AB929" i="2"/>
  <c r="AB409" i="2"/>
  <c r="AB811" i="2"/>
  <c r="AB555" i="2"/>
  <c r="AB227" i="2"/>
  <c r="AB376" i="2"/>
  <c r="AB72" i="2"/>
  <c r="AB878" i="2"/>
  <c r="AB614" i="2"/>
  <c r="AB358" i="2"/>
  <c r="AB975" i="2"/>
  <c r="AB719" i="2"/>
  <c r="AB463" i="2"/>
  <c r="AB762" i="2"/>
  <c r="AB125" i="2"/>
  <c r="AB1004" i="2"/>
  <c r="AB724" i="2"/>
  <c r="AB1136" i="2"/>
  <c r="AB789" i="2"/>
  <c r="AB1311" i="2"/>
  <c r="AB193" i="2"/>
  <c r="AB837" i="2"/>
  <c r="AB1468" i="2"/>
  <c r="AB835" i="2"/>
  <c r="AB848" i="2"/>
  <c r="AB592" i="2"/>
  <c r="AB336" i="2"/>
  <c r="AB838" i="2"/>
  <c r="AB574" i="2"/>
  <c r="AB423" i="2"/>
  <c r="AB722" i="2"/>
  <c r="AB844" i="2"/>
  <c r="AB44" i="2"/>
  <c r="AB37" i="2"/>
  <c r="AB945" i="2"/>
  <c r="AB681" i="2"/>
  <c r="AB55" i="2"/>
  <c r="AB1147" i="2"/>
  <c r="AB891" i="2"/>
  <c r="AB635" i="2"/>
  <c r="AB75" i="2"/>
  <c r="AB248" i="2"/>
  <c r="AB830" i="2"/>
  <c r="AB735" i="2"/>
  <c r="AB215" i="2"/>
  <c r="AB836" i="2"/>
  <c r="AB572" i="2"/>
  <c r="AB1381" i="2"/>
  <c r="AB25" i="2"/>
  <c r="AB1430" i="2"/>
  <c r="AB1174" i="2"/>
  <c r="AB1182" i="2"/>
  <c r="AB1330" i="2"/>
  <c r="AB1202" i="2"/>
  <c r="AB1322" i="2"/>
  <c r="AB1318" i="2"/>
  <c r="AB1190" i="2"/>
  <c r="AB1406" i="2"/>
  <c r="AB1122" i="2"/>
  <c r="AB1340" i="2"/>
  <c r="AB1111" i="2"/>
  <c r="AB1344" i="2"/>
  <c r="AB1272" i="2"/>
  <c r="AB1103" i="2"/>
  <c r="AB1025" i="2"/>
  <c r="AB804" i="2"/>
  <c r="AB1316" i="2"/>
  <c r="AB1369" i="2"/>
  <c r="AB1482" i="2"/>
  <c r="AB1135" i="2"/>
  <c r="AB1296" i="2"/>
  <c r="AB1493" i="2"/>
  <c r="AB1400" i="2"/>
  <c r="AB265" i="2"/>
  <c r="AB1240" i="2"/>
  <c r="AB1289" i="2"/>
  <c r="AB17" i="2"/>
  <c r="AB1125" i="2"/>
  <c r="AB892" i="2"/>
  <c r="AB349" i="2"/>
  <c r="AB897" i="2"/>
  <c r="AB1269" i="2"/>
  <c r="AB547" i="2"/>
  <c r="AB61" i="2"/>
  <c r="AB812" i="2"/>
  <c r="AB284" i="2"/>
  <c r="AB525" i="2"/>
  <c r="AB119" i="2"/>
  <c r="AB744" i="2"/>
  <c r="AB184" i="2"/>
  <c r="AB1082" i="2"/>
  <c r="AB564" i="2"/>
  <c r="AB1422" i="2"/>
  <c r="AB1150" i="2"/>
  <c r="AB718" i="2"/>
  <c r="AB247" i="2"/>
  <c r="AB604" i="2"/>
  <c r="AB573" i="2"/>
  <c r="AB53" i="2"/>
  <c r="AB8" i="2"/>
  <c r="AB769" i="2"/>
  <c r="AB660" i="2"/>
  <c r="AB388" i="2"/>
  <c r="AB871" i="2"/>
  <c r="AB922" i="2"/>
  <c r="AB1261" i="2"/>
  <c r="AB749" i="2"/>
  <c r="AB229" i="2"/>
  <c r="AB298" i="2"/>
  <c r="AB1339" i="2"/>
  <c r="AB1046" i="2"/>
  <c r="AB714" i="2"/>
  <c r="AB1426" i="2"/>
  <c r="AB1290" i="2"/>
  <c r="AB1452" i="2"/>
  <c r="AB1075" i="2"/>
  <c r="AB307" i="2"/>
  <c r="AB864" i="2"/>
  <c r="AB608" i="2"/>
  <c r="AB352" i="2"/>
  <c r="AB48" i="2"/>
  <c r="AB950" i="2"/>
  <c r="AB150" i="2"/>
  <c r="AB951" i="2"/>
  <c r="AB695" i="2"/>
  <c r="AB305" i="2"/>
  <c r="AB770" i="2"/>
  <c r="AB1225" i="2"/>
  <c r="AB905" i="2"/>
  <c r="AB828" i="2"/>
  <c r="AB300" i="2"/>
  <c r="AB1392" i="2"/>
  <c r="AB1309" i="2"/>
  <c r="AB797" i="2"/>
  <c r="AB1297" i="2"/>
  <c r="AB833" i="2"/>
  <c r="AB569" i="2"/>
  <c r="AB313" i="2"/>
  <c r="AB1073" i="2"/>
  <c r="AB971" i="2"/>
  <c r="AB715" i="2"/>
  <c r="AB171" i="2"/>
  <c r="AB1216" i="2"/>
  <c r="AB238" i="2"/>
  <c r="AB930" i="2"/>
  <c r="AB666" i="2"/>
  <c r="AB95" i="2"/>
  <c r="AB613" i="2"/>
  <c r="AB1472" i="2"/>
  <c r="AB1205" i="2"/>
  <c r="AB437" i="2"/>
  <c r="AB401" i="2"/>
  <c r="AB549" i="2"/>
  <c r="AB739" i="2"/>
  <c r="AB483" i="2"/>
  <c r="AB211" i="2"/>
  <c r="AB1032" i="2"/>
  <c r="AB192" i="2"/>
  <c r="AB198" i="2"/>
  <c r="AB1183" i="2"/>
  <c r="AB839" i="2"/>
  <c r="AB583" i="2"/>
  <c r="AB890" i="2"/>
  <c r="AB207" i="2"/>
  <c r="AB1052" i="2"/>
  <c r="AB748" i="2"/>
  <c r="AB476" i="2"/>
  <c r="AB1496" i="2"/>
  <c r="AB1229" i="2"/>
  <c r="AB973" i="2"/>
  <c r="AB461" i="2"/>
  <c r="AB585" i="2"/>
  <c r="AB329" i="2"/>
  <c r="AB1221" i="2"/>
  <c r="AB1051" i="2"/>
  <c r="AB795" i="2"/>
  <c r="AB539" i="2"/>
  <c r="AB283" i="2"/>
  <c r="AB680" i="2"/>
  <c r="AB424" i="2"/>
  <c r="AB190" i="2"/>
  <c r="AB1375" i="2"/>
  <c r="AB418" i="2"/>
  <c r="AB212" i="2"/>
  <c r="AB1456" i="2"/>
  <c r="AB1262" i="2"/>
  <c r="AB1402" i="2"/>
  <c r="AB1501" i="2"/>
  <c r="AB1223" i="2"/>
  <c r="AB1408" i="2"/>
  <c r="AB1360" i="2"/>
  <c r="AB1497" i="2"/>
  <c r="AB1417" i="2"/>
  <c r="AB371" i="2"/>
  <c r="AB672" i="2"/>
  <c r="AB494" i="2"/>
  <c r="AB503" i="2"/>
  <c r="AB1228" i="2"/>
  <c r="AB633" i="2"/>
  <c r="AB267" i="2"/>
  <c r="AB730" i="2"/>
  <c r="AB948" i="2"/>
  <c r="AB465" i="2"/>
  <c r="AB690" i="2"/>
  <c r="AB1293" i="2"/>
  <c r="AB1349" i="2"/>
  <c r="AB640" i="2"/>
  <c r="AB982" i="2"/>
  <c r="AB462" i="2"/>
  <c r="AB983" i="2"/>
  <c r="AB471" i="2"/>
  <c r="AB332" i="2"/>
  <c r="AB1416" i="2"/>
  <c r="AB1085" i="2"/>
  <c r="AB865" i="2"/>
  <c r="AB345" i="2"/>
  <c r="AB1259" i="2"/>
  <c r="AB219" i="2"/>
  <c r="AB568" i="2"/>
  <c r="AB655" i="2"/>
  <c r="AB962" i="2"/>
  <c r="AB434" i="2"/>
  <c r="AB725" i="2"/>
  <c r="AB650" i="2"/>
  <c r="AB1460" i="2"/>
  <c r="AB11" i="2"/>
  <c r="AB502" i="2"/>
  <c r="AB222" i="2"/>
  <c r="AB978" i="2"/>
  <c r="AB1298" i="2"/>
  <c r="AB1162" i="2"/>
  <c r="AB1346" i="2"/>
  <c r="AB1348" i="2"/>
  <c r="AB1299" i="2"/>
  <c r="AB531" i="2"/>
  <c r="AB832" i="2"/>
  <c r="AB16" i="2"/>
  <c r="AB918" i="2"/>
  <c r="AB919" i="2"/>
  <c r="AB663" i="2"/>
  <c r="AB407" i="2"/>
  <c r="AB738" i="2"/>
  <c r="AB1097" i="2"/>
  <c r="AB673" i="2"/>
  <c r="AB1132" i="2"/>
  <c r="AB796" i="2"/>
  <c r="AB524" i="2"/>
  <c r="AB1192" i="2"/>
  <c r="AB1277" i="2"/>
  <c r="AB509" i="2"/>
  <c r="AB1319" i="2"/>
  <c r="AB1273" i="2"/>
  <c r="AB801" i="2"/>
  <c r="AB537" i="2"/>
  <c r="AB233" i="2"/>
  <c r="AB841" i="2"/>
  <c r="AB683" i="2"/>
  <c r="AB760" i="2"/>
  <c r="AB216" i="2"/>
  <c r="AB1006" i="2"/>
  <c r="AB206" i="2"/>
  <c r="AB335" i="2"/>
  <c r="AB626" i="2"/>
  <c r="AB517" i="2"/>
  <c r="AB852" i="2"/>
  <c r="AB52" i="2"/>
  <c r="AB1440" i="2"/>
  <c r="AB917" i="2"/>
  <c r="AB141" i="2"/>
  <c r="AB1219" i="2"/>
  <c r="AB147" i="2"/>
  <c r="AB976" i="2"/>
  <c r="AB720" i="2"/>
  <c r="AB551" i="2"/>
  <c r="AB858" i="2"/>
  <c r="AB111" i="2"/>
  <c r="AB581" i="2"/>
  <c r="AB1308" i="2"/>
  <c r="AB188" i="2"/>
  <c r="AB21" i="2"/>
  <c r="AB1197" i="2"/>
  <c r="AB266" i="2"/>
  <c r="AB763" i="2"/>
  <c r="AB251" i="2"/>
  <c r="AB277" i="2"/>
  <c r="AB958" i="2"/>
  <c r="AB438" i="2"/>
  <c r="AB1279" i="2"/>
  <c r="AB863" i="2"/>
  <c r="AB914" i="2"/>
  <c r="AB386" i="2"/>
  <c r="AB180" i="2"/>
  <c r="AB1424" i="2"/>
  <c r="AB1366" i="2"/>
  <c r="AB1146" i="2"/>
  <c r="AB1394" i="2"/>
  <c r="AB1266" i="2"/>
  <c r="AB1138" i="2"/>
  <c r="AB1386" i="2"/>
  <c r="AB1258" i="2"/>
  <c r="AB1242" i="2"/>
  <c r="AB1382" i="2"/>
  <c r="AB1434" i="2"/>
  <c r="AB1314" i="2"/>
  <c r="AB1306" i="2"/>
  <c r="AB1312" i="2"/>
  <c r="AB1485" i="2"/>
  <c r="AB1503" i="2"/>
  <c r="AB1208" i="2"/>
  <c r="AB1336" i="2"/>
  <c r="AB1367" i="2"/>
  <c r="AB1380" i="2"/>
  <c r="AB1359" i="2"/>
  <c r="AB1474" i="2"/>
  <c r="AB1281" i="2"/>
  <c r="AB1502" i="2"/>
  <c r="AB883" i="2"/>
  <c r="AB928" i="2"/>
  <c r="AB759" i="2"/>
  <c r="AB199" i="2"/>
  <c r="AB636" i="2"/>
  <c r="AB1373" i="2"/>
  <c r="AB605" i="2"/>
  <c r="AB846" i="2"/>
  <c r="AB326" i="2"/>
  <c r="AB501" i="2"/>
  <c r="AB161" i="2"/>
  <c r="AB806" i="2"/>
  <c r="AB903" i="2"/>
  <c r="AB954" i="2"/>
  <c r="AB540" i="2"/>
  <c r="AB1000" i="2"/>
  <c r="AB1037" i="2"/>
  <c r="AB1371" i="2"/>
  <c r="AB488" i="2"/>
  <c r="AB746" i="2"/>
  <c r="AB276" i="2"/>
  <c r="AB851" i="2"/>
  <c r="AB896" i="2"/>
  <c r="AB80" i="2"/>
  <c r="AB258" i="2"/>
  <c r="AB860" i="2"/>
  <c r="AB601" i="2"/>
  <c r="AB310" i="2"/>
  <c r="AB814" i="2"/>
  <c r="AB911" i="2"/>
  <c r="AB645" i="2"/>
  <c r="AB771" i="2"/>
  <c r="AB259" i="2"/>
  <c r="AB528" i="2"/>
  <c r="AB359" i="2"/>
  <c r="AB571" i="2"/>
  <c r="AB968" i="2"/>
  <c r="AB766" i="2"/>
  <c r="AB1105" i="2"/>
  <c r="AB500" i="2"/>
  <c r="AB1370" i="2"/>
  <c r="AB1218" i="2"/>
  <c r="AB1176" i="2"/>
  <c r="AB1267" i="2"/>
  <c r="AB1011" i="2"/>
  <c r="AB800" i="2"/>
  <c r="AB288" i="2"/>
  <c r="AB887" i="2"/>
  <c r="AB375" i="2"/>
  <c r="AB706" i="2"/>
  <c r="AB481" i="2"/>
  <c r="AB1245" i="2"/>
  <c r="AB989" i="2"/>
  <c r="AB477" i="2"/>
  <c r="AB1143" i="2"/>
  <c r="AB505" i="2"/>
  <c r="AB201" i="2"/>
  <c r="AB651" i="2"/>
  <c r="AB728" i="2"/>
  <c r="AB168" i="2"/>
  <c r="AB710" i="2"/>
  <c r="AB174" i="2"/>
  <c r="AB815" i="2"/>
  <c r="AB559" i="2"/>
  <c r="AB303" i="2"/>
  <c r="AB866" i="2"/>
  <c r="AB594" i="2"/>
  <c r="AB338" i="2"/>
  <c r="AB548" i="2"/>
  <c r="AB1397" i="2"/>
  <c r="AB1141" i="2"/>
  <c r="AB593" i="2"/>
  <c r="AB337" i="2"/>
  <c r="AB357" i="2"/>
  <c r="AB513" i="2"/>
  <c r="AB1443" i="2"/>
  <c r="AB419" i="2"/>
  <c r="AB826" i="2"/>
  <c r="AB554" i="2"/>
  <c r="AB684" i="2"/>
  <c r="AB412" i="2"/>
  <c r="AB1165" i="2"/>
  <c r="AB397" i="2"/>
  <c r="AB133" i="2"/>
  <c r="AB1209" i="2"/>
  <c r="AB777" i="2"/>
  <c r="AB521" i="2"/>
  <c r="AB1243" i="2"/>
  <c r="AB987" i="2"/>
  <c r="AB731" i="2"/>
  <c r="AB475" i="2"/>
  <c r="AB187" i="2"/>
  <c r="AB872" i="2"/>
  <c r="AB56" i="2"/>
  <c r="AB662" i="2"/>
  <c r="AB1255" i="2"/>
  <c r="AB831" i="2"/>
  <c r="AB319" i="2"/>
  <c r="AB882" i="2"/>
  <c r="AB354" i="2"/>
  <c r="AB1300" i="2"/>
  <c r="AB132" i="2"/>
  <c r="AB1200" i="2"/>
  <c r="AB1230" i="2"/>
  <c r="AB1445" i="2"/>
  <c r="AB1469" i="2"/>
  <c r="AB1335" i="2"/>
  <c r="AB1466" i="2"/>
  <c r="AB1351" i="2"/>
  <c r="AB1458" i="2"/>
  <c r="AB1409" i="2"/>
  <c r="AB151" i="2"/>
  <c r="AB1491" i="2"/>
  <c r="AB1235" i="2"/>
  <c r="AB979" i="2"/>
  <c r="AB467" i="2"/>
  <c r="AB179" i="2"/>
  <c r="AB1320" i="2"/>
  <c r="AB224" i="2"/>
  <c r="AB854" i="2"/>
  <c r="AB54" i="2"/>
  <c r="AB855" i="2"/>
  <c r="AB410" i="2"/>
  <c r="AB209" i="2"/>
  <c r="AB732" i="2"/>
  <c r="AB203" i="2"/>
  <c r="AB957" i="2"/>
  <c r="AB701" i="2"/>
  <c r="AB445" i="2"/>
  <c r="AB181" i="2"/>
  <c r="AB231" i="2"/>
  <c r="AB1017" i="2"/>
  <c r="AB473" i="2"/>
  <c r="AB449" i="2"/>
  <c r="AB1387" i="2"/>
  <c r="AB1131" i="2"/>
  <c r="AB363" i="2"/>
  <c r="AB59" i="2"/>
  <c r="AB952" i="2"/>
  <c r="AB440" i="2"/>
  <c r="AB136" i="2"/>
  <c r="AB942" i="2"/>
  <c r="AB678" i="2"/>
  <c r="AB422" i="2"/>
  <c r="AB1063" i="2"/>
  <c r="AB783" i="2"/>
  <c r="AB271" i="2"/>
  <c r="AB834" i="2"/>
  <c r="AB562" i="2"/>
  <c r="AB306" i="2"/>
  <c r="AB1061" i="2"/>
  <c r="AB325" i="2"/>
  <c r="AB1288" i="2"/>
  <c r="AB1109" i="2"/>
  <c r="AB853" i="2"/>
  <c r="AB297" i="2"/>
  <c r="AB83" i="2"/>
  <c r="AB912" i="2"/>
  <c r="AB96" i="2"/>
  <c r="AB638" i="2"/>
  <c r="AB382" i="2"/>
  <c r="AB102" i="2"/>
  <c r="AB999" i="2"/>
  <c r="AB487" i="2"/>
  <c r="AB786" i="2"/>
  <c r="AB289" i="2"/>
  <c r="AB380" i="2"/>
  <c r="AB1256" i="2"/>
  <c r="AB877" i="2"/>
  <c r="AB621" i="2"/>
  <c r="AB101" i="2"/>
  <c r="AB1081" i="2"/>
  <c r="AB955" i="2"/>
  <c r="AB699" i="2"/>
  <c r="AB139" i="2"/>
  <c r="AB840" i="2"/>
  <c r="AB894" i="2"/>
  <c r="AB1127" i="2"/>
  <c r="AB850" i="2"/>
  <c r="AB1268" i="2"/>
  <c r="AB900" i="2"/>
  <c r="AB1334" i="2"/>
  <c r="AB1362" i="2"/>
  <c r="AB1234" i="2"/>
  <c r="AB1226" i="2"/>
  <c r="AB1350" i="2"/>
  <c r="AB1222" i="2"/>
  <c r="AB1274" i="2"/>
  <c r="AB1282" i="2"/>
  <c r="AB1154" i="2"/>
  <c r="AB1287" i="2"/>
  <c r="AB1305" i="2"/>
  <c r="AB1425" i="2"/>
  <c r="AB1421" i="2"/>
  <c r="AB1500" i="2"/>
  <c r="AB1139" i="2"/>
  <c r="AB947" i="2"/>
  <c r="AB691" i="2"/>
  <c r="AB435" i="2"/>
  <c r="AB131" i="2"/>
  <c r="AB1070" i="2"/>
  <c r="AB294" i="2"/>
  <c r="AB1247" i="2"/>
  <c r="AB567" i="2"/>
  <c r="AB311" i="2"/>
  <c r="AB634" i="2"/>
  <c r="AB956" i="2"/>
  <c r="AB700" i="2"/>
  <c r="AB270" i="2"/>
  <c r="AB1181" i="2"/>
  <c r="AB1355" i="2"/>
  <c r="AB587" i="2"/>
  <c r="AB331" i="2"/>
  <c r="AB27" i="2"/>
  <c r="AB920" i="2"/>
  <c r="AB408" i="2"/>
  <c r="AB910" i="2"/>
  <c r="AB390" i="2"/>
  <c r="AB751" i="2"/>
  <c r="AB495" i="2"/>
  <c r="AB802" i="2"/>
  <c r="AB194" i="2"/>
  <c r="AB1364" i="2"/>
  <c r="AB756" i="2"/>
  <c r="AB933" i="2"/>
  <c r="AB355" i="2"/>
  <c r="AB880" i="2"/>
  <c r="AB64" i="2"/>
  <c r="AB70" i="2"/>
  <c r="AB1090" i="2"/>
  <c r="AB490" i="2"/>
  <c r="AB876" i="2"/>
  <c r="AB76" i="2"/>
  <c r="AB589" i="2"/>
  <c r="AB333" i="2"/>
  <c r="AB977" i="2"/>
  <c r="AB1435" i="2"/>
  <c r="AB1179" i="2"/>
  <c r="AB923" i="2"/>
  <c r="AB667" i="2"/>
  <c r="AB411" i="2"/>
  <c r="AB1328" i="2"/>
  <c r="AB808" i="2"/>
  <c r="AB552" i="2"/>
  <c r="AB296" i="2"/>
  <c r="AB62" i="2"/>
  <c r="AB767" i="2"/>
  <c r="AB511" i="2"/>
  <c r="AB255" i="2"/>
  <c r="AB818" i="2"/>
  <c r="AB868" i="2"/>
  <c r="AB340" i="2"/>
  <c r="AB68" i="2"/>
  <c r="AB1413" i="2"/>
  <c r="AB1437" i="2"/>
  <c r="AB1159" i="2"/>
  <c r="AB1121" i="2"/>
  <c r="AB1463" i="2"/>
  <c r="AB1327" i="2"/>
  <c r="AB1368" i="2"/>
  <c r="AB1184" i="2"/>
  <c r="AB1332" i="2"/>
  <c r="AB26" i="2"/>
  <c r="AB155" i="2"/>
  <c r="AB186" i="2"/>
  <c r="AB1010" i="2"/>
  <c r="AB1066" i="2"/>
  <c r="AB97" i="2"/>
  <c r="L826" i="2"/>
  <c r="L190" i="2"/>
  <c r="L645" i="2"/>
  <c r="L176" i="2"/>
  <c r="L503" i="2"/>
  <c r="L491" i="2"/>
  <c r="L708" i="2"/>
  <c r="L295" i="2"/>
  <c r="L691" i="2"/>
  <c r="L1012" i="2"/>
  <c r="L808" i="2"/>
  <c r="L292" i="2"/>
  <c r="L482" i="2"/>
  <c r="L659" i="2"/>
  <c r="L110" i="2"/>
  <c r="L350" i="2"/>
  <c r="L64" i="2"/>
  <c r="L1083" i="2"/>
  <c r="L791" i="2"/>
  <c r="L10" i="2"/>
  <c r="L894" i="2"/>
  <c r="L860" i="2"/>
  <c r="L902" i="2"/>
  <c r="L338" i="2"/>
  <c r="L805" i="2"/>
  <c r="L710" i="2"/>
  <c r="L834" i="2"/>
  <c r="L886" i="2"/>
  <c r="L962" i="2"/>
  <c r="L669" i="2"/>
  <c r="L424" i="2"/>
  <c r="L273" i="2"/>
  <c r="L968" i="2"/>
  <c r="L162" i="2"/>
  <c r="L101" i="2"/>
  <c r="L911" i="2"/>
  <c r="L346" i="2"/>
  <c r="L916" i="2"/>
  <c r="L95" i="2"/>
  <c r="L389" i="2"/>
  <c r="L744" i="2"/>
  <c r="L207" i="2"/>
  <c r="L768" i="2"/>
  <c r="L1072" i="2"/>
  <c r="L594" i="2"/>
  <c r="L168" i="2"/>
  <c r="L1056" i="2"/>
  <c r="L878" i="2"/>
  <c r="L509" i="2"/>
  <c r="L284" i="2"/>
  <c r="L856" i="2"/>
  <c r="L936" i="2"/>
  <c r="L372" i="2"/>
  <c r="L498" i="2"/>
  <c r="L736" i="2"/>
  <c r="L981" i="2"/>
  <c r="L71" i="2"/>
  <c r="L1064" i="2"/>
  <c r="L527" i="2"/>
  <c r="L178" i="2"/>
  <c r="K450" i="2"/>
  <c r="O450" i="2" s="1"/>
  <c r="K537" i="2"/>
  <c r="O537" i="2" s="1"/>
  <c r="K885" i="2"/>
  <c r="O885" i="2" s="1"/>
  <c r="K81" i="2"/>
  <c r="O81" i="2" s="1"/>
  <c r="K324" i="2"/>
  <c r="O324" i="2" s="1"/>
  <c r="K436" i="2"/>
  <c r="O436" i="2" s="1"/>
  <c r="K909" i="2"/>
  <c r="O909" i="2" s="1"/>
  <c r="K314" i="2"/>
  <c r="O314" i="2" s="1"/>
  <c r="K953" i="2"/>
  <c r="O953" i="2" s="1"/>
  <c r="K993" i="2"/>
  <c r="O993" i="2" s="1"/>
  <c r="K103" i="2"/>
  <c r="O103" i="2" s="1"/>
  <c r="K214" i="2"/>
  <c r="O214" i="2" s="1"/>
  <c r="K74" i="2"/>
  <c r="O74" i="2" s="1"/>
  <c r="K584" i="2"/>
  <c r="O584" i="2" s="1"/>
  <c r="K775" i="2"/>
  <c r="O775" i="2" s="1"/>
  <c r="K69" i="2"/>
  <c r="O69" i="2" s="1"/>
  <c r="K789" i="2"/>
  <c r="O789" i="2" s="1"/>
  <c r="K1003" i="2"/>
  <c r="O1003" i="2" s="1"/>
  <c r="K311" i="2"/>
  <c r="O311" i="2" s="1"/>
  <c r="K562" i="2"/>
  <c r="O562" i="2" s="1"/>
  <c r="K331" i="2"/>
  <c r="O331" i="2" s="1"/>
  <c r="K266" i="2"/>
  <c r="O266" i="2" s="1"/>
  <c r="K210" i="2"/>
  <c r="O210" i="2" s="1"/>
  <c r="K785" i="2"/>
  <c r="O785" i="2" s="1"/>
  <c r="K278" i="2"/>
  <c r="O278" i="2" s="1"/>
  <c r="K188" i="2"/>
  <c r="O188" i="2" s="1"/>
  <c r="K355" i="2"/>
  <c r="O355" i="2" s="1"/>
  <c r="K556" i="2"/>
  <c r="O556" i="2" s="1"/>
  <c r="L1462" i="2"/>
  <c r="L1455" i="2"/>
  <c r="L1477" i="2"/>
  <c r="K193" i="2"/>
  <c r="O193" i="2" s="1"/>
  <c r="K676" i="2"/>
  <c r="O676" i="2" s="1"/>
  <c r="K895" i="2"/>
  <c r="O895" i="2" s="1"/>
  <c r="K228" i="2"/>
  <c r="O228" i="2" s="1"/>
  <c r="K581" i="2"/>
  <c r="O581" i="2" s="1"/>
  <c r="K904" i="2"/>
  <c r="O904" i="2" s="1"/>
  <c r="K286" i="2"/>
  <c r="O286" i="2" s="1"/>
  <c r="K50" i="2"/>
  <c r="O50" i="2" s="1"/>
  <c r="K1087" i="2"/>
  <c r="O1087" i="2" s="1"/>
  <c r="K881" i="2"/>
  <c r="O881" i="2" s="1"/>
  <c r="K538" i="2"/>
  <c r="O538" i="2" s="1"/>
  <c r="K460" i="2"/>
  <c r="O460" i="2" s="1"/>
  <c r="K143" i="2"/>
  <c r="O143" i="2" s="1"/>
  <c r="K54" i="2"/>
  <c r="O54" i="2" s="1"/>
  <c r="K738" i="2"/>
  <c r="O738" i="2" s="1"/>
  <c r="K401" i="2"/>
  <c r="O401" i="2" s="1"/>
  <c r="K246" i="2"/>
  <c r="O246" i="2" s="1"/>
  <c r="K529" i="2"/>
  <c r="O529" i="2" s="1"/>
  <c r="K973" i="2"/>
  <c r="O973" i="2" s="1"/>
  <c r="K462" i="2"/>
  <c r="O462" i="2" s="1"/>
  <c r="K148" i="2"/>
  <c r="O148" i="2" s="1"/>
  <c r="K877" i="2"/>
  <c r="O877" i="2" s="1"/>
  <c r="K869" i="2"/>
  <c r="O869" i="2" s="1"/>
  <c r="K522" i="2"/>
  <c r="O522" i="2" s="1"/>
  <c r="K315" i="2"/>
  <c r="O315" i="2" s="1"/>
  <c r="K99" i="2"/>
  <c r="O99" i="2" s="1"/>
  <c r="K1027" i="2"/>
  <c r="O1027" i="2" s="1"/>
  <c r="K995" i="2"/>
  <c r="O995" i="2" s="1"/>
  <c r="K205" i="2"/>
  <c r="O205" i="2" s="1"/>
  <c r="K145" i="2"/>
  <c r="O145" i="2" s="1"/>
  <c r="K651" i="2"/>
  <c r="O651" i="2" s="1"/>
  <c r="K628" i="2"/>
  <c r="O628" i="2" s="1"/>
  <c r="K497" i="2"/>
  <c r="O497" i="2" s="1"/>
  <c r="K223" i="2"/>
  <c r="O223" i="2" s="1"/>
  <c r="K348" i="2"/>
  <c r="O348" i="2" s="1"/>
  <c r="K700" i="2"/>
  <c r="O700" i="2" s="1"/>
  <c r="K458" i="2"/>
  <c r="O458" i="2" s="1"/>
  <c r="K189" i="2"/>
  <c r="O189" i="2" s="1"/>
  <c r="K65" i="2"/>
  <c r="O65" i="2" s="1"/>
  <c r="K61" i="2"/>
  <c r="O61" i="2" s="1"/>
  <c r="K837" i="2"/>
  <c r="O837" i="2" s="1"/>
  <c r="K1065" i="2"/>
  <c r="O1065" i="2" s="1"/>
  <c r="K964" i="2"/>
  <c r="O964" i="2" s="1"/>
  <c r="K756" i="2"/>
  <c r="O756" i="2" s="1"/>
  <c r="K340" i="2"/>
  <c r="O340" i="2" s="1"/>
  <c r="K549" i="2"/>
  <c r="O549" i="2" s="1"/>
  <c r="K987" i="2"/>
  <c r="O987" i="2" s="1"/>
  <c r="K353" i="2"/>
  <c r="O353" i="2" s="1"/>
  <c r="K388" i="2"/>
  <c r="O388" i="2" s="1"/>
  <c r="K759" i="2"/>
  <c r="O759" i="2" s="1"/>
  <c r="K611" i="2"/>
  <c r="O611" i="2" s="1"/>
  <c r="K283" i="2"/>
  <c r="O283" i="2" s="1"/>
  <c r="K30" i="2"/>
  <c r="O30" i="2" s="1"/>
  <c r="K728" i="2"/>
  <c r="O728" i="2" s="1"/>
  <c r="K368" i="2"/>
  <c r="O368" i="2" s="1"/>
  <c r="K684" i="2"/>
  <c r="O684" i="2" s="1"/>
  <c r="K748" i="2"/>
  <c r="O748" i="2" s="1"/>
  <c r="K37" i="2"/>
  <c r="O37" i="2" s="1"/>
  <c r="K806" i="2"/>
  <c r="O806" i="2" s="1"/>
  <c r="K825" i="2"/>
  <c r="O825" i="2" s="1"/>
  <c r="K626" i="2"/>
  <c r="O626" i="2" s="1"/>
  <c r="K96" i="2"/>
  <c r="O96" i="2" s="1"/>
  <c r="K33" i="2"/>
  <c r="O33" i="2" s="1"/>
  <c r="K921" i="2"/>
  <c r="O921" i="2" s="1"/>
  <c r="K434" i="2"/>
  <c r="O434" i="2" s="1"/>
  <c r="K251" i="2"/>
  <c r="O251" i="2" s="1"/>
  <c r="K727" i="2"/>
  <c r="O727" i="2" s="1"/>
  <c r="K218" i="2"/>
  <c r="O218" i="2" s="1"/>
  <c r="K1054" i="2"/>
  <c r="O1054" i="2" s="1"/>
  <c r="K746" i="2"/>
  <c r="O746" i="2" s="1"/>
  <c r="K250" i="2"/>
  <c r="O250" i="2" s="1"/>
  <c r="K170" i="2"/>
  <c r="O170" i="2" s="1"/>
  <c r="K341" i="2"/>
  <c r="O341" i="2" s="1"/>
  <c r="K896" i="2"/>
  <c r="O896" i="2" s="1"/>
  <c r="K196" i="2"/>
  <c r="O196" i="2" s="1"/>
  <c r="K132" i="2"/>
  <c r="O132" i="2" s="1"/>
  <c r="K673" i="2"/>
  <c r="O673" i="2" s="1"/>
  <c r="K1079" i="2"/>
  <c r="O1079" i="2" s="1"/>
  <c r="K942" i="2"/>
  <c r="O942" i="2" s="1"/>
  <c r="K633" i="2"/>
  <c r="O633" i="2" s="1"/>
  <c r="K508" i="2"/>
  <c r="O508" i="2" s="1"/>
  <c r="K337" i="2"/>
  <c r="O337" i="2" s="1"/>
  <c r="K56" i="2"/>
  <c r="O56" i="2" s="1"/>
  <c r="K639" i="2"/>
  <c r="O639" i="2" s="1"/>
  <c r="K149" i="2"/>
  <c r="O149" i="2" s="1"/>
  <c r="K752" i="2"/>
  <c r="O752" i="2" s="1"/>
  <c r="K526" i="2"/>
  <c r="O526" i="2" s="1"/>
  <c r="K711" i="2"/>
  <c r="O711" i="2" s="1"/>
  <c r="K1052" i="2"/>
  <c r="O1052" i="2" s="1"/>
  <c r="K111" i="2"/>
  <c r="O111" i="2" s="1"/>
  <c r="K951" i="2"/>
  <c r="O951" i="2" s="1"/>
  <c r="K662" i="2"/>
  <c r="O662" i="2" s="1"/>
  <c r="K240" i="2"/>
  <c r="O240" i="2" s="1"/>
  <c r="L1217" i="2"/>
  <c r="L1349" i="2"/>
  <c r="L1295" i="2"/>
  <c r="L1352" i="2"/>
  <c r="L1454" i="2"/>
  <c r="L1393" i="2"/>
  <c r="L1373" i="2"/>
  <c r="L1329" i="2"/>
  <c r="L1339" i="2"/>
  <c r="L1141" i="2"/>
  <c r="L1497" i="2"/>
  <c r="L1451" i="2"/>
  <c r="L1285" i="2"/>
  <c r="L1164" i="2"/>
  <c r="L1448" i="2"/>
  <c r="L1220" i="2"/>
  <c r="L1412" i="2"/>
  <c r="K513" i="2"/>
  <c r="O513" i="2" s="1"/>
  <c r="K552" i="2"/>
  <c r="O552" i="2" s="1"/>
  <c r="K289" i="2"/>
  <c r="O289" i="2" s="1"/>
  <c r="K546" i="2"/>
  <c r="O546" i="2" s="1"/>
  <c r="K846" i="2"/>
  <c r="O846" i="2" s="1"/>
  <c r="K880" i="2"/>
  <c r="O880" i="2" s="1"/>
  <c r="K571" i="2"/>
  <c r="O571" i="2" s="1"/>
  <c r="K875" i="2"/>
  <c r="O875" i="2" s="1"/>
  <c r="K431" i="2"/>
  <c r="O431" i="2" s="1"/>
  <c r="K124" i="2"/>
  <c r="O124" i="2" s="1"/>
  <c r="K131" i="2"/>
  <c r="O131" i="2" s="1"/>
  <c r="K432" i="2"/>
  <c r="O432" i="2" s="1"/>
  <c r="K565" i="2"/>
  <c r="O565" i="2" s="1"/>
  <c r="K358" i="2"/>
  <c r="O358" i="2" s="1"/>
  <c r="K439" i="2"/>
  <c r="O439" i="2" s="1"/>
  <c r="K697" i="2"/>
  <c r="O697" i="2" s="1"/>
  <c r="K118" i="2"/>
  <c r="O118" i="2" s="1"/>
  <c r="K735" i="2"/>
  <c r="O735" i="2" s="1"/>
  <c r="K1084" i="2"/>
  <c r="O1084" i="2" s="1"/>
  <c r="K764" i="2"/>
  <c r="O764" i="2" s="1"/>
  <c r="K252" i="2"/>
  <c r="O252" i="2" s="1"/>
  <c r="K472" i="2"/>
  <c r="O472" i="2" s="1"/>
  <c r="K446" i="2"/>
  <c r="O446" i="2" s="1"/>
  <c r="K761" i="2"/>
  <c r="O761" i="2" s="1"/>
  <c r="K1030" i="2"/>
  <c r="O1030" i="2" s="1"/>
  <c r="K540" i="2"/>
  <c r="O540" i="2" s="1"/>
  <c r="K822" i="2"/>
  <c r="O822" i="2" s="1"/>
  <c r="K665" i="2"/>
  <c r="O665" i="2" s="1"/>
  <c r="K945" i="2"/>
  <c r="O945" i="2" s="1"/>
  <c r="K567" i="2"/>
  <c r="O567" i="2" s="1"/>
  <c r="K481" i="2"/>
  <c r="O481" i="2" s="1"/>
  <c r="K636" i="2"/>
  <c r="O636" i="2" s="1"/>
  <c r="K982" i="2"/>
  <c r="O982" i="2" s="1"/>
  <c r="K924" i="2"/>
  <c r="O924" i="2" s="1"/>
  <c r="K882" i="2"/>
  <c r="O882" i="2" s="1"/>
  <c r="K303" i="2"/>
  <c r="O303" i="2" s="1"/>
  <c r="K378" i="2"/>
  <c r="O378" i="2" s="1"/>
  <c r="K495" i="2"/>
  <c r="O495" i="2" s="1"/>
  <c r="K754" i="2"/>
  <c r="O754" i="2" s="1"/>
  <c r="K293" i="2"/>
  <c r="O293" i="2" s="1"/>
  <c r="K180" i="2"/>
  <c r="O180" i="2" s="1"/>
  <c r="K183" i="2"/>
  <c r="O183" i="2" s="1"/>
  <c r="K1044" i="2"/>
  <c r="K1011" i="2"/>
  <c r="O1011" i="2" s="1"/>
  <c r="K655" i="2"/>
  <c r="O655" i="2" s="1"/>
  <c r="K230" i="2"/>
  <c r="O230" i="2" s="1"/>
  <c r="K668" i="2"/>
  <c r="O668" i="2" s="1"/>
  <c r="K387" i="2"/>
  <c r="O387" i="2" s="1"/>
  <c r="K329" i="2"/>
  <c r="O329" i="2" s="1"/>
  <c r="K197" i="2"/>
  <c r="O197" i="2" s="1"/>
  <c r="K828" i="2"/>
  <c r="O828" i="2" s="1"/>
  <c r="K607" i="2"/>
  <c r="O607" i="2" s="1"/>
  <c r="K1002" i="2"/>
  <c r="O1002" i="2" s="1"/>
  <c r="K884" i="2"/>
  <c r="O884" i="2" s="1"/>
  <c r="K499" i="2"/>
  <c r="O499" i="2" s="1"/>
  <c r="K343" i="2"/>
  <c r="O343" i="2" s="1"/>
  <c r="K1031" i="2"/>
  <c r="O1031" i="2" s="1"/>
  <c r="K767" i="2"/>
  <c r="O767" i="2" s="1"/>
  <c r="K530" i="2"/>
  <c r="O530" i="2" s="1"/>
  <c r="K399" i="2"/>
  <c r="O399" i="2" s="1"/>
  <c r="K139" i="2"/>
  <c r="O139" i="2" s="1"/>
  <c r="K705" i="2"/>
  <c r="O705" i="2" s="1"/>
  <c r="K820" i="2"/>
  <c r="O820" i="2" s="1"/>
  <c r="K757" i="2"/>
  <c r="O757" i="2" s="1"/>
  <c r="K926" i="2"/>
  <c r="O926" i="2" s="1"/>
  <c r="K445" i="2"/>
  <c r="O445" i="2" s="1"/>
  <c r="K605" i="2"/>
  <c r="O605" i="2" s="1"/>
  <c r="K447" i="2"/>
  <c r="O447" i="2" s="1"/>
  <c r="K320" i="2"/>
  <c r="O320" i="2" s="1"/>
  <c r="K854" i="2"/>
  <c r="O854" i="2" s="1"/>
  <c r="K726" i="2"/>
  <c r="O726" i="2" s="1"/>
  <c r="K412" i="2"/>
  <c r="O412" i="2" s="1"/>
  <c r="K226" i="2"/>
  <c r="O226" i="2" s="1"/>
  <c r="K53" i="2"/>
  <c r="O53" i="2" s="1"/>
  <c r="K558" i="2"/>
  <c r="O558" i="2" s="1"/>
  <c r="K769" i="2"/>
  <c r="O769" i="2" s="1"/>
  <c r="K109" i="2"/>
  <c r="O109" i="2" s="1"/>
  <c r="K630" i="2"/>
  <c r="O630" i="2" s="1"/>
  <c r="K276" i="2"/>
  <c r="O276" i="2" s="1"/>
  <c r="K596" i="2"/>
  <c r="O596" i="2" s="1"/>
  <c r="K485" i="2"/>
  <c r="O485" i="2" s="1"/>
  <c r="K239" i="2"/>
  <c r="O239" i="2" s="1"/>
  <c r="K1004" i="2"/>
  <c r="O1004" i="2" s="1"/>
  <c r="K597" i="2"/>
  <c r="O597" i="2" s="1"/>
  <c r="K370" i="2"/>
  <c r="O370" i="2" s="1"/>
  <c r="K12" i="2"/>
  <c r="O12" i="2" s="1"/>
  <c r="K901" i="2"/>
  <c r="O901" i="2" s="1"/>
  <c r="K925" i="2"/>
  <c r="O925" i="2" s="1"/>
  <c r="K765" i="2"/>
  <c r="K1023" i="2"/>
  <c r="O1023" i="2" s="1"/>
  <c r="K1016" i="2"/>
  <c r="O1016" i="2" s="1"/>
  <c r="K371" i="2"/>
  <c r="O371" i="2" s="1"/>
  <c r="K946" i="2"/>
  <c r="O946" i="2" s="1"/>
  <c r="K742" i="2"/>
  <c r="O742" i="2" s="1"/>
  <c r="K224" i="2"/>
  <c r="O224" i="2" s="1"/>
  <c r="K730" i="2"/>
  <c r="O730" i="2" s="1"/>
  <c r="K893" i="2"/>
  <c r="O893" i="2" s="1"/>
  <c r="K779" i="2"/>
  <c r="O779" i="2" s="1"/>
  <c r="K421" i="2"/>
  <c r="O421" i="2" s="1"/>
  <c r="K310" i="2"/>
  <c r="O310" i="2" s="1"/>
  <c r="K160" i="2"/>
  <c r="O160" i="2" s="1"/>
  <c r="K122" i="2"/>
  <c r="O122" i="2" s="1"/>
  <c r="K294" i="2"/>
  <c r="O294" i="2" s="1"/>
  <c r="K514" i="2"/>
  <c r="O514" i="2" s="1"/>
  <c r="K577" i="2"/>
  <c r="O577" i="2" s="1"/>
  <c r="K477" i="2"/>
  <c r="O477" i="2" s="1"/>
  <c r="K1067" i="2"/>
  <c r="O1067" i="2" s="1"/>
  <c r="K898" i="2"/>
  <c r="O898" i="2" s="1"/>
  <c r="K533" i="2"/>
  <c r="O533" i="2" s="1"/>
  <c r="K241" i="2"/>
  <c r="O241" i="2" s="1"/>
  <c r="K861" i="2"/>
  <c r="O861" i="2" s="1"/>
  <c r="K706" i="2"/>
  <c r="O706" i="2" s="1"/>
  <c r="K484" i="2"/>
  <c r="O484" i="2" s="1"/>
  <c r="K164" i="2"/>
  <c r="O164" i="2" s="1"/>
  <c r="K471" i="2"/>
  <c r="O471" i="2" s="1"/>
  <c r="K739" i="2"/>
  <c r="O739" i="2" s="1"/>
  <c r="K107" i="2"/>
  <c r="O107" i="2" s="1"/>
  <c r="K1077" i="2"/>
  <c r="O1077" i="2" s="1"/>
  <c r="K681" i="2"/>
  <c r="O681" i="2" s="1"/>
  <c r="K89" i="2"/>
  <c r="O89" i="2" s="1"/>
  <c r="K915" i="2"/>
  <c r="O915" i="2" s="1"/>
  <c r="K247" i="2"/>
  <c r="O247" i="2" s="1"/>
  <c r="K986" i="2"/>
  <c r="O986" i="2" s="1"/>
  <c r="K616" i="2"/>
  <c r="O616" i="2" s="1"/>
  <c r="K175" i="2"/>
  <c r="O175" i="2" s="1"/>
  <c r="K947" i="2"/>
  <c r="O947" i="2" s="1"/>
  <c r="K734" i="2"/>
  <c r="O734" i="2" s="1"/>
  <c r="K719" i="2"/>
  <c r="O719" i="2" s="1"/>
  <c r="K469" i="2"/>
  <c r="O469" i="2" s="1"/>
  <c r="K551" i="2"/>
  <c r="O551" i="2" s="1"/>
  <c r="K25" i="2"/>
  <c r="O25" i="2" s="1"/>
  <c r="K520" i="2"/>
  <c r="O520" i="2" s="1"/>
  <c r="K93" i="2"/>
  <c r="O93" i="2" s="1"/>
  <c r="K693" i="2"/>
  <c r="O693" i="2" s="1"/>
  <c r="K762" i="2"/>
  <c r="O762" i="2" s="1"/>
  <c r="K501" i="2"/>
  <c r="O501" i="2" s="1"/>
  <c r="K658" i="2"/>
  <c r="O658" i="2" s="1"/>
  <c r="K598" i="2"/>
  <c r="O598" i="2" s="1"/>
  <c r="K835" i="2"/>
  <c r="O835" i="2" s="1"/>
  <c r="K652" i="2"/>
  <c r="O652" i="2" s="1"/>
  <c r="K264" i="2"/>
  <c r="O264" i="2" s="1"/>
  <c r="K272" i="2"/>
  <c r="O272" i="2" s="1"/>
  <c r="K585" i="2"/>
  <c r="O585" i="2" s="1"/>
  <c r="K345" i="2"/>
  <c r="O345" i="2" s="1"/>
  <c r="K1039" i="2"/>
  <c r="O1039" i="2" s="1"/>
  <c r="K380" i="2"/>
  <c r="O380" i="2" s="1"/>
  <c r="K1062" i="2"/>
  <c r="O1062" i="2" s="1"/>
  <c r="K575" i="2"/>
  <c r="O575" i="2" s="1"/>
  <c r="K255" i="2"/>
  <c r="O255" i="2" s="1"/>
  <c r="K777" i="2"/>
  <c r="O777" i="2" s="1"/>
  <c r="K1008" i="2"/>
  <c r="O1008" i="2" s="1"/>
  <c r="K849" i="2"/>
  <c r="O849" i="2" s="1"/>
  <c r="K686" i="2"/>
  <c r="O686" i="2" s="1"/>
  <c r="K288" i="2"/>
  <c r="O288" i="2" s="1"/>
  <c r="K519" i="2"/>
  <c r="O519" i="2" s="1"/>
  <c r="K535" i="2"/>
  <c r="O535" i="2" s="1"/>
  <c r="K27" i="2"/>
  <c r="O27" i="2" s="1"/>
  <c r="K786" i="2"/>
  <c r="O786" i="2" s="1"/>
  <c r="K543" i="2"/>
  <c r="O543" i="2" s="1"/>
  <c r="K512" i="2"/>
  <c r="O512" i="2" s="1"/>
  <c r="K541" i="2"/>
  <c r="O541" i="2" s="1"/>
  <c r="K591" i="2"/>
  <c r="O591" i="2" s="1"/>
  <c r="K920" i="2"/>
  <c r="O920" i="2" s="1"/>
  <c r="K359" i="2"/>
  <c r="O359" i="2" s="1"/>
  <c r="K181" i="2"/>
  <c r="O181" i="2" s="1"/>
  <c r="K297" i="2"/>
  <c r="O297" i="2" s="1"/>
  <c r="K433" i="2"/>
  <c r="O433" i="2" s="1"/>
  <c r="K177" i="2"/>
  <c r="O177" i="2" s="1"/>
  <c r="K602" i="2"/>
  <c r="O602" i="2" s="1"/>
  <c r="K217" i="2"/>
  <c r="O217" i="2" s="1"/>
  <c r="K930" i="2"/>
  <c r="O930" i="2" s="1"/>
  <c r="K617" i="2"/>
  <c r="O617" i="2" s="1"/>
  <c r="K600" i="2"/>
  <c r="O600" i="2" s="1"/>
  <c r="K464" i="2"/>
  <c r="O464" i="2" s="1"/>
  <c r="K787" i="2"/>
  <c r="O787" i="2" s="1"/>
  <c r="K1446" i="2"/>
  <c r="O1446" i="2" s="1"/>
  <c r="K427" i="2"/>
  <c r="O427" i="2" s="1"/>
  <c r="K299" i="2"/>
  <c r="O299" i="2" s="1"/>
  <c r="K713" i="2"/>
  <c r="O713" i="2" s="1"/>
  <c r="K599" i="2"/>
  <c r="O599" i="2" s="1"/>
  <c r="K456" i="2"/>
  <c r="O456" i="2" s="1"/>
  <c r="K58" i="2"/>
  <c r="O58" i="2" s="1"/>
  <c r="K451" i="2"/>
  <c r="O451" i="2" s="1"/>
  <c r="K944" i="2"/>
  <c r="O944" i="2" s="1"/>
  <c r="K384" i="2"/>
  <c r="O384" i="2" s="1"/>
  <c r="K270" i="2"/>
  <c r="O270" i="2" s="1"/>
  <c r="K80" i="2"/>
  <c r="O80" i="2" s="1"/>
  <c r="K888" i="2"/>
  <c r="O888" i="2" s="1"/>
  <c r="K212" i="2"/>
  <c r="O212" i="2" s="1"/>
  <c r="K958" i="2"/>
  <c r="O958" i="2" s="1"/>
  <c r="K656" i="2"/>
  <c r="O656" i="2" s="1"/>
  <c r="K457" i="2"/>
  <c r="O457" i="2" s="1"/>
  <c r="K1034" i="2"/>
  <c r="O1034" i="2" s="1"/>
  <c r="K772" i="2"/>
  <c r="O772" i="2" s="1"/>
  <c r="K518" i="2"/>
  <c r="O518" i="2" s="1"/>
  <c r="K133" i="2"/>
  <c r="O133" i="2" s="1"/>
  <c r="K1047" i="2"/>
  <c r="O1047" i="2" s="1"/>
  <c r="K649" i="2"/>
  <c r="O649" i="2" s="1"/>
  <c r="K480" i="2"/>
  <c r="O480" i="2" s="1"/>
  <c r="K354" i="2"/>
  <c r="O354" i="2" s="1"/>
  <c r="K85" i="2"/>
  <c r="O85" i="2" s="1"/>
  <c r="K824" i="2"/>
  <c r="O824" i="2" s="1"/>
  <c r="K809" i="2"/>
  <c r="O809" i="2" s="1"/>
  <c r="K504" i="2"/>
  <c r="O504" i="2" s="1"/>
  <c r="K737" i="2"/>
  <c r="O737" i="2" s="1"/>
  <c r="K220" i="2"/>
  <c r="O220" i="2" s="1"/>
  <c r="K833" i="2"/>
  <c r="O833" i="2" s="1"/>
  <c r="K339" i="2"/>
  <c r="O339" i="2" s="1"/>
  <c r="K147" i="2"/>
  <c r="O147" i="2" s="1"/>
  <c r="K1045" i="2"/>
  <c r="O1045" i="2" s="1"/>
  <c r="K586" i="2"/>
  <c r="O586" i="2" s="1"/>
  <c r="K377" i="2"/>
  <c r="O377" i="2" s="1"/>
  <c r="K151" i="2"/>
  <c r="O151" i="2" s="1"/>
  <c r="K38" i="2"/>
  <c r="O38" i="2" s="1"/>
  <c r="K268" i="2"/>
  <c r="O268" i="2" s="1"/>
  <c r="K1043" i="2"/>
  <c r="O1043" i="2" s="1"/>
  <c r="K615" i="2"/>
  <c r="O615" i="2" s="1"/>
  <c r="K813" i="2"/>
  <c r="O813" i="2" s="1"/>
  <c r="K1092" i="2"/>
  <c r="O1092" i="2" s="1"/>
  <c r="K1066" i="2"/>
  <c r="O1066" i="2" s="1"/>
  <c r="K740" i="2"/>
  <c r="O740" i="2" s="1"/>
  <c r="K174" i="2"/>
  <c r="O174" i="2" s="1"/>
  <c r="K1028" i="2"/>
  <c r="O1028" i="2" s="1"/>
  <c r="K593" i="2"/>
  <c r="O593" i="2" s="1"/>
  <c r="K279" i="2"/>
  <c r="O279" i="2" s="1"/>
  <c r="K917" i="2"/>
  <c r="O917" i="2" s="1"/>
  <c r="K588" i="2"/>
  <c r="O588" i="2" s="1"/>
  <c r="K66" i="2"/>
  <c r="O66" i="2" s="1"/>
  <c r="K871" i="2"/>
  <c r="O871" i="2" s="1"/>
  <c r="K804" i="2"/>
  <c r="O804" i="2" s="1"/>
  <c r="K931" i="2"/>
  <c r="O931" i="2" s="1"/>
  <c r="K202" i="2"/>
  <c r="O202" i="2" s="1"/>
  <c r="K1033" i="2"/>
  <c r="K966" i="2"/>
  <c r="O966" i="2" s="1"/>
  <c r="K476" i="2"/>
  <c r="O476" i="2" s="1"/>
  <c r="K470" i="2"/>
  <c r="O470" i="2" s="1"/>
  <c r="K950" i="2"/>
  <c r="O950" i="2" s="1"/>
  <c r="K609" i="2"/>
  <c r="O609" i="2" s="1"/>
  <c r="K443" i="2"/>
  <c r="O443" i="2" s="1"/>
  <c r="K234" i="2"/>
  <c r="O234" i="2" s="1"/>
  <c r="K104" i="2"/>
  <c r="O104" i="2" s="1"/>
  <c r="K215" i="2"/>
  <c r="O215" i="2" s="1"/>
  <c r="K360" i="2"/>
  <c r="O360" i="2" s="1"/>
  <c r="K864" i="2"/>
  <c r="O864" i="2" s="1"/>
  <c r="K923" i="2"/>
  <c r="O923" i="2" s="1"/>
  <c r="K425" i="2"/>
  <c r="O425" i="2" s="1"/>
  <c r="K1046" i="2"/>
  <c r="K831" i="2"/>
  <c r="O831" i="2" s="1"/>
  <c r="K429" i="2"/>
  <c r="O429" i="2" s="1"/>
  <c r="K336" i="2"/>
  <c r="O336" i="2" s="1"/>
  <c r="K1013" i="2"/>
  <c r="O1013" i="2" s="1"/>
  <c r="K714" i="2"/>
  <c r="O714" i="2" s="1"/>
  <c r="K363" i="2"/>
  <c r="O363" i="2" s="1"/>
  <c r="K67" i="2"/>
  <c r="O67" i="2" s="1"/>
  <c r="K487" i="2"/>
  <c r="O487" i="2" s="1"/>
  <c r="K570" i="2"/>
  <c r="O570" i="2" s="1"/>
  <c r="K63" i="2"/>
  <c r="O63" i="2" s="1"/>
  <c r="K876" i="2"/>
  <c r="O876" i="2" s="1"/>
  <c r="K1078" i="2"/>
  <c r="O1078" i="2" s="1"/>
  <c r="K553" i="2"/>
  <c r="O553" i="2" s="1"/>
  <c r="K949" i="2"/>
  <c r="O949" i="2" s="1"/>
  <c r="K393" i="2"/>
  <c r="O393" i="2" s="1"/>
  <c r="K1074" i="2"/>
  <c r="O1074" i="2" s="1"/>
  <c r="K313" i="2"/>
  <c r="O313" i="2" s="1"/>
  <c r="K391" i="2"/>
  <c r="K35" i="2"/>
  <c r="O35" i="2" s="1"/>
  <c r="K745" i="2"/>
  <c r="O745" i="2" s="1"/>
  <c r="K872" i="2"/>
  <c r="O872" i="2" s="1"/>
  <c r="K444" i="2"/>
  <c r="O444" i="2" s="1"/>
  <c r="K435" i="2"/>
  <c r="O435" i="2" s="1"/>
  <c r="K1095" i="2"/>
  <c r="O1095" i="2" s="1"/>
  <c r="K410" i="2"/>
  <c r="O410" i="2" s="1"/>
  <c r="K90" i="2"/>
  <c r="O90" i="2" s="1"/>
  <c r="K352" i="2"/>
  <c r="O352" i="2" s="1"/>
  <c r="K796" i="2"/>
  <c r="O796" i="2" s="1"/>
  <c r="K167" i="2"/>
  <c r="O167" i="2" s="1"/>
  <c r="K438" i="2"/>
  <c r="O438" i="2" s="1"/>
  <c r="K890" i="2"/>
  <c r="O890" i="2" s="1"/>
  <c r="K650" i="2"/>
  <c r="K572" i="2"/>
  <c r="O572" i="2" s="1"/>
  <c r="K49" i="2"/>
  <c r="O49" i="2" s="1"/>
  <c r="L1026" i="2"/>
  <c r="K161" i="2"/>
  <c r="O161" i="2" s="1"/>
  <c r="K753" i="2"/>
  <c r="O753" i="2" s="1"/>
  <c r="K91" i="2"/>
  <c r="O91" i="2" s="1"/>
  <c r="K468" i="2"/>
  <c r="O468" i="2" s="1"/>
  <c r="K933" i="2"/>
  <c r="O933" i="2" s="1"/>
  <c r="K29" i="2"/>
  <c r="O29" i="2" s="1"/>
  <c r="K119" i="2"/>
  <c r="O119" i="2" s="1"/>
  <c r="K606" i="2"/>
  <c r="O606" i="2" s="1"/>
  <c r="K114" i="2"/>
  <c r="O114" i="2" s="1"/>
  <c r="K84" i="2"/>
  <c r="O84" i="2" s="1"/>
  <c r="K367" i="2"/>
  <c r="O367" i="2" s="1"/>
  <c r="K473" i="2"/>
  <c r="O473" i="2" s="1"/>
  <c r="K157" i="2"/>
  <c r="O157" i="2" s="1"/>
  <c r="K406" i="2"/>
  <c r="O406" i="2" s="1"/>
  <c r="K906" i="2"/>
  <c r="O906" i="2" s="1"/>
  <c r="K201" i="2"/>
  <c r="O201" i="2" s="1"/>
  <c r="K631" i="2"/>
  <c r="O631" i="2" s="1"/>
  <c r="K941" i="2"/>
  <c r="O941" i="2" s="1"/>
  <c r="K22" i="2"/>
  <c r="O22" i="2" s="1"/>
  <c r="K396" i="2"/>
  <c r="O396" i="2" s="1"/>
  <c r="K957" i="2"/>
  <c r="O957" i="2" s="1"/>
  <c r="K817" i="2"/>
  <c r="O817" i="2" s="1"/>
  <c r="K204" i="2"/>
  <c r="O204" i="2" s="1"/>
  <c r="K698" i="2"/>
  <c r="O698" i="2" s="1"/>
  <c r="K717" i="2"/>
  <c r="O717" i="2" s="1"/>
  <c r="K335" i="2"/>
  <c r="O335" i="2" s="1"/>
  <c r="K573" i="2"/>
  <c r="O573" i="2" s="1"/>
  <c r="K701" i="2"/>
  <c r="O701" i="2" s="1"/>
  <c r="K216" i="2"/>
  <c r="O216" i="2" s="1"/>
  <c r="K185" i="2"/>
  <c r="O185" i="2" s="1"/>
  <c r="K267" i="2"/>
  <c r="O267" i="2" s="1"/>
  <c r="K47" i="2"/>
  <c r="O47" i="2" s="1"/>
  <c r="K117" i="2"/>
  <c r="K843" i="2"/>
  <c r="O843" i="2" s="1"/>
  <c r="K997" i="2"/>
  <c r="O997" i="2" s="1"/>
  <c r="K1037" i="2"/>
  <c r="O1037" i="2" s="1"/>
  <c r="K106" i="2"/>
  <c r="O106" i="2" s="1"/>
  <c r="K807" i="2"/>
  <c r="O807" i="2" s="1"/>
  <c r="K1017" i="2"/>
  <c r="O1017" i="2" s="1"/>
  <c r="K123" i="2"/>
  <c r="O123" i="2" s="1"/>
  <c r="K169" i="2"/>
  <c r="O169" i="2" s="1"/>
  <c r="K333" i="2"/>
  <c r="O333" i="2" s="1"/>
  <c r="K34" i="2"/>
  <c r="O34" i="2" s="1"/>
  <c r="K912" i="2"/>
  <c r="O912" i="2" s="1"/>
  <c r="K751" i="2"/>
  <c r="O751" i="2" s="1"/>
  <c r="K666" i="2"/>
  <c r="O666" i="2" s="1"/>
  <c r="K608" i="2"/>
  <c r="O608" i="2" s="1"/>
  <c r="K897" i="2"/>
  <c r="O897" i="2" s="1"/>
  <c r="K932" i="2"/>
  <c r="O932" i="2" s="1"/>
  <c r="K419" i="2"/>
  <c r="O419" i="2" s="1"/>
  <c r="K68" i="2"/>
  <c r="O68" i="2" s="1"/>
  <c r="K1059" i="2"/>
  <c r="O1059" i="2" s="1"/>
  <c r="K262" i="2"/>
  <c r="O262" i="2" s="1"/>
  <c r="K134" i="2"/>
  <c r="O134" i="2" s="1"/>
  <c r="K442" i="2"/>
  <c r="O442" i="2" s="1"/>
  <c r="K579" i="2"/>
  <c r="O579" i="2" s="1"/>
  <c r="K583" i="2"/>
  <c r="O583" i="2" s="1"/>
  <c r="K1041" i="2"/>
  <c r="O1041" i="2" s="1"/>
  <c r="K152" i="2"/>
  <c r="O152" i="2" s="1"/>
  <c r="K972" i="2"/>
  <c r="O972" i="2" s="1"/>
  <c r="K349" i="2"/>
  <c r="O349" i="2" s="1"/>
  <c r="K242" i="2"/>
  <c r="O242" i="2" s="1"/>
  <c r="K453" i="2"/>
  <c r="O453" i="2" s="1"/>
  <c r="K892" i="2"/>
  <c r="O892" i="2" s="1"/>
  <c r="K233" i="2"/>
  <c r="O233" i="2" s="1"/>
  <c r="K374" i="2"/>
  <c r="O374" i="2" s="1"/>
  <c r="K304" i="2"/>
  <c r="O304" i="2" s="1"/>
  <c r="K364" i="2"/>
  <c r="O364" i="2" s="1"/>
  <c r="K866" i="2"/>
  <c r="O866" i="2" s="1"/>
  <c r="K657" i="2"/>
  <c r="O657" i="2" s="1"/>
  <c r="K423" i="2"/>
  <c r="O423" i="2" s="1"/>
  <c r="K1051" i="2"/>
  <c r="O1051" i="2" s="1"/>
  <c r="K1053" i="2"/>
  <c r="O1053" i="2" s="1"/>
  <c r="K516" i="2"/>
  <c r="O516" i="2" s="1"/>
  <c r="K891" i="2"/>
  <c r="O891" i="2" s="1"/>
  <c r="K703" i="2"/>
  <c r="O703" i="2" s="1"/>
  <c r="K855" i="2"/>
  <c r="O855" i="2" s="1"/>
  <c r="K121" i="2"/>
  <c r="O121" i="2" s="1"/>
  <c r="K305" i="2"/>
  <c r="O305" i="2" s="1"/>
  <c r="K899" i="2"/>
  <c r="O899" i="2" s="1"/>
  <c r="K794" i="2"/>
  <c r="O794" i="2" s="1"/>
  <c r="K440" i="2"/>
  <c r="O440" i="2" s="1"/>
  <c r="K209" i="2"/>
  <c r="O209" i="2" s="1"/>
  <c r="K1005" i="2"/>
  <c r="O1005" i="2" s="1"/>
  <c r="K903" i="2"/>
  <c r="O903" i="2" s="1"/>
  <c r="K282" i="2"/>
  <c r="O282" i="2" s="1"/>
  <c r="K274" i="2"/>
  <c r="O274" i="2" s="1"/>
  <c r="K956" i="2"/>
  <c r="O956" i="2" s="1"/>
  <c r="K699" i="2"/>
  <c r="O699" i="2" s="1"/>
  <c r="K479" i="2"/>
  <c r="O479" i="2" s="1"/>
  <c r="K326" i="2"/>
  <c r="O326" i="2" s="1"/>
  <c r="K116" i="2"/>
  <c r="O116" i="2" s="1"/>
  <c r="K797" i="2"/>
  <c r="O797" i="2" s="1"/>
  <c r="K674" i="2"/>
  <c r="O674" i="2" s="1"/>
  <c r="K307" i="2"/>
  <c r="O307" i="2" s="1"/>
  <c r="K967" i="2"/>
  <c r="O967" i="2" s="1"/>
  <c r="K46" i="2"/>
  <c r="O46" i="2" s="1"/>
  <c r="K587" i="2"/>
  <c r="O587" i="2" s="1"/>
  <c r="K221" i="2"/>
  <c r="O221" i="2" s="1"/>
  <c r="K129" i="2"/>
  <c r="O129" i="2" s="1"/>
  <c r="K991" i="2"/>
  <c r="O991" i="2" s="1"/>
  <c r="K723" i="2"/>
  <c r="O723" i="2" s="1"/>
  <c r="K369" i="2"/>
  <c r="O369" i="2" s="1"/>
  <c r="K102" i="2"/>
  <c r="O102" i="2" s="1"/>
  <c r="K17" i="2"/>
  <c r="O17" i="2" s="1"/>
  <c r="K208" i="2"/>
  <c r="O208" i="2" s="1"/>
  <c r="K798" i="2"/>
  <c r="O798" i="2" s="1"/>
  <c r="K408" i="2"/>
  <c r="O408" i="2" s="1"/>
  <c r="K648" i="2"/>
  <c r="O648" i="2" s="1"/>
  <c r="K907" i="2"/>
  <c r="O907" i="2" s="1"/>
  <c r="K454" i="2"/>
  <c r="O454" i="2" s="1"/>
  <c r="K493" i="2"/>
  <c r="O493" i="2" s="1"/>
  <c r="K179" i="2"/>
  <c r="O179" i="2" s="1"/>
  <c r="K1018" i="2"/>
  <c r="O1018" i="2" s="1"/>
  <c r="K448" i="2"/>
  <c r="O448" i="2" s="1"/>
  <c r="K238" i="2"/>
  <c r="O238" i="2" s="1"/>
  <c r="K525" i="2"/>
  <c r="O525" i="2" s="1"/>
  <c r="K643" i="2"/>
  <c r="O643" i="2" s="1"/>
  <c r="K994" i="2"/>
  <c r="O994" i="2" s="1"/>
  <c r="K1042" i="2"/>
  <c r="O1042" i="2" s="1"/>
  <c r="K660" i="2"/>
  <c r="O660" i="2" s="1"/>
  <c r="K914" i="2"/>
  <c r="O914" i="2" s="1"/>
  <c r="K418" i="2"/>
  <c r="O418" i="2" s="1"/>
  <c r="K841" i="2"/>
  <c r="O841" i="2" s="1"/>
  <c r="K838" i="2"/>
  <c r="O838" i="2" s="1"/>
  <c r="K729" i="2"/>
  <c r="O729" i="2" s="1"/>
  <c r="K437" i="2"/>
  <c r="O437" i="2" s="1"/>
  <c r="K970" i="2"/>
  <c r="O970" i="2" s="1"/>
  <c r="K638" i="2"/>
  <c r="O638" i="2" s="1"/>
  <c r="K413" i="2"/>
  <c r="O413" i="2" s="1"/>
  <c r="K253" i="2"/>
  <c r="O253" i="2" s="1"/>
  <c r="K1036" i="2"/>
  <c r="O1036" i="2" s="1"/>
  <c r="K6" i="2"/>
  <c r="O6" i="2" s="1"/>
  <c r="K200" i="2"/>
  <c r="O200" i="2" s="1"/>
  <c r="K780" i="2"/>
  <c r="O780" i="2" s="1"/>
  <c r="K695" i="2"/>
  <c r="O695" i="2" s="1"/>
  <c r="K23" i="2"/>
  <c r="O23" i="2" s="1"/>
  <c r="K1019" i="2"/>
  <c r="O1019" i="2" s="1"/>
  <c r="K810" i="2"/>
  <c r="O810" i="2" s="1"/>
  <c r="K724" i="2"/>
  <c r="O724" i="2" s="1"/>
  <c r="K285" i="2"/>
  <c r="O285" i="2" s="1"/>
  <c r="K844" i="2"/>
  <c r="O844" i="2" s="1"/>
  <c r="K610" i="2"/>
  <c r="O610" i="2" s="1"/>
  <c r="K361" i="2"/>
  <c r="O361" i="2" s="1"/>
  <c r="K82" i="2"/>
  <c r="O82" i="2" s="1"/>
  <c r="K426" i="2"/>
  <c r="O426" i="2" s="1"/>
  <c r="K511" i="2"/>
  <c r="O511" i="2" s="1"/>
  <c r="K1022" i="2"/>
  <c r="O1022" i="2" s="1"/>
  <c r="K721" i="2"/>
  <c r="O721" i="2" s="1"/>
  <c r="K867" i="2"/>
  <c r="O867" i="2" s="1"/>
  <c r="K405" i="2"/>
  <c r="O405" i="2" s="1"/>
  <c r="K560" i="2"/>
  <c r="O560" i="2" s="1"/>
  <c r="K680" i="2"/>
  <c r="O680" i="2" s="1"/>
  <c r="K948" i="2"/>
  <c r="O948" i="2" s="1"/>
  <c r="K76" i="2"/>
  <c r="O76" i="2" s="1"/>
  <c r="K213" i="2"/>
  <c r="O213" i="2" s="1"/>
  <c r="K245" i="2"/>
  <c r="O245" i="2" s="1"/>
  <c r="K990" i="2"/>
  <c r="O990" i="2" s="1"/>
  <c r="K1089" i="2"/>
  <c r="O1089" i="2" s="1"/>
  <c r="K720" i="2"/>
  <c r="O720" i="2" s="1"/>
  <c r="K259" i="2"/>
  <c r="O259" i="2" s="1"/>
  <c r="K814" i="2"/>
  <c r="O814" i="2" s="1"/>
  <c r="K428" i="2"/>
  <c r="O428" i="2" s="1"/>
  <c r="K48" i="2"/>
  <c r="O48" i="2" s="1"/>
  <c r="K316" i="2"/>
  <c r="O316" i="2" s="1"/>
  <c r="K788" i="2"/>
  <c r="O788" i="2" s="1"/>
  <c r="K716" i="2"/>
  <c r="O716" i="2" s="1"/>
  <c r="K416" i="2"/>
  <c r="O416" i="2" s="1"/>
  <c r="K910" i="2"/>
  <c r="O910" i="2" s="1"/>
  <c r="K827" i="2"/>
  <c r="O827" i="2" s="1"/>
  <c r="K502" i="2"/>
  <c r="O502" i="2" s="1"/>
  <c r="K743" i="2"/>
  <c r="O743" i="2" s="1"/>
  <c r="L1443" i="2"/>
  <c r="L1167" i="2"/>
  <c r="L1383" i="2"/>
  <c r="L1107" i="2"/>
  <c r="L1320" i="2"/>
  <c r="K1070" i="2"/>
  <c r="O1070" i="2" s="1"/>
  <c r="K70" i="2"/>
  <c r="O70" i="2" s="1"/>
  <c r="K548" i="2"/>
  <c r="O548" i="2" s="1"/>
  <c r="K725" i="2"/>
  <c r="O725" i="2" s="1"/>
  <c r="K192" i="2"/>
  <c r="O192" i="2" s="1"/>
  <c r="K689" i="2"/>
  <c r="O689" i="2" s="1"/>
  <c r="K1086" i="2"/>
  <c r="O1086" i="2" s="1"/>
  <c r="K1055" i="2"/>
  <c r="O1055" i="2" s="1"/>
  <c r="K98" i="2"/>
  <c r="O98" i="2" s="1"/>
  <c r="K521" i="2"/>
  <c r="O521" i="2" s="1"/>
  <c r="K31" i="2"/>
  <c r="O31" i="2" s="1"/>
  <c r="K574" i="2"/>
  <c r="O574" i="2" s="1"/>
  <c r="K952" i="2"/>
  <c r="O952" i="2" s="1"/>
  <c r="K45" i="2"/>
  <c r="O45" i="2" s="1"/>
  <c r="K398" i="2"/>
  <c r="O398" i="2" s="1"/>
  <c r="K634" i="2"/>
  <c r="O634" i="2" s="1"/>
  <c r="K365" i="2"/>
  <c r="O365" i="2" s="1"/>
  <c r="K20" i="2"/>
  <c r="O20" i="2" s="1"/>
  <c r="K983" i="2"/>
  <c r="O983" i="2" s="1"/>
  <c r="K874" i="2"/>
  <c r="O874" i="2" s="1"/>
  <c r="K130" i="2"/>
  <c r="O130" i="2" s="1"/>
  <c r="K260" i="2"/>
  <c r="O260" i="2" s="1"/>
  <c r="K859" i="2"/>
  <c r="O859" i="2" s="1"/>
  <c r="K654" i="2"/>
  <c r="O654" i="2" s="1"/>
  <c r="K671" i="2"/>
  <c r="O671" i="2" s="1"/>
  <c r="K623" i="2"/>
  <c r="O623" i="2" s="1"/>
  <c r="K590" i="2"/>
  <c r="O590" i="2" s="1"/>
  <c r="K300" i="2"/>
  <c r="O300" i="2" s="1"/>
  <c r="K1091" i="2"/>
  <c r="O1091" i="2" s="1"/>
  <c r="K770" i="2"/>
  <c r="O770" i="2" s="1"/>
  <c r="K465" i="2"/>
  <c r="O465" i="2" s="1"/>
  <c r="K732" i="2"/>
  <c r="O732" i="2" s="1"/>
  <c r="K407" i="2"/>
  <c r="O407" i="2" s="1"/>
  <c r="K1082" i="2"/>
  <c r="O1082" i="2" s="1"/>
  <c r="K126" i="2"/>
  <c r="O126" i="2" s="1"/>
  <c r="K624" i="2"/>
  <c r="O624" i="2" s="1"/>
  <c r="K996" i="2"/>
  <c r="O996" i="2" s="1"/>
  <c r="K88" i="2"/>
  <c r="O88" i="2" s="1"/>
  <c r="K868" i="2"/>
  <c r="O868" i="2" s="1"/>
  <c r="K1049" i="2"/>
  <c r="O1049" i="2" s="1"/>
  <c r="K1081" i="2"/>
  <c r="O1081" i="2" s="1"/>
  <c r="K580" i="2"/>
  <c r="O580" i="2" s="1"/>
  <c r="K78" i="2"/>
  <c r="O78" i="2" s="1"/>
  <c r="K492" i="2"/>
  <c r="O492" i="2" s="1"/>
  <c r="K559" i="2"/>
  <c r="O559" i="2" s="1"/>
  <c r="K150" i="2"/>
  <c r="O150" i="2" s="1"/>
  <c r="K249" i="2"/>
  <c r="O249" i="2" s="1"/>
  <c r="K231" i="2"/>
  <c r="O231" i="2" s="1"/>
  <c r="K105" i="2"/>
  <c r="O105" i="2" s="1"/>
  <c r="K1014" i="2"/>
  <c r="O1014" i="2" s="1"/>
  <c r="K954" i="2"/>
  <c r="O954" i="2" s="1"/>
  <c r="K644" i="2"/>
  <c r="O644" i="2" s="1"/>
  <c r="K243" i="2"/>
  <c r="O243" i="2" s="1"/>
  <c r="K937" i="2"/>
  <c r="K625" i="2"/>
  <c r="O625" i="2" s="1"/>
  <c r="K1020" i="2"/>
  <c r="O1020" i="2" s="1"/>
  <c r="K323" i="2"/>
  <c r="O323" i="2" s="1"/>
  <c r="K383" i="2"/>
  <c r="O383" i="2" s="1"/>
  <c r="K1029" i="2"/>
  <c r="O1029" i="2" s="1"/>
  <c r="K77" i="2"/>
  <c r="O77" i="2" s="1"/>
  <c r="K887" i="2"/>
  <c r="O887" i="2" s="1"/>
  <c r="K390" i="2"/>
  <c r="O390" i="2" s="1"/>
  <c r="K125" i="2"/>
  <c r="O125" i="2" s="1"/>
  <c r="K296" i="2"/>
  <c r="O296" i="2" s="1"/>
  <c r="K1068" i="2"/>
  <c r="O1068" i="2" s="1"/>
  <c r="K351" i="2"/>
  <c r="O351" i="2" s="1"/>
  <c r="K663" i="2"/>
  <c r="O663" i="2" s="1"/>
  <c r="K55" i="2"/>
  <c r="O55" i="2" s="1"/>
  <c r="K672" i="2"/>
  <c r="O672" i="2" s="1"/>
  <c r="K865" i="2"/>
  <c r="K677" i="2"/>
  <c r="O677" i="2" s="1"/>
  <c r="K568" i="2"/>
  <c r="O568" i="2" s="1"/>
  <c r="K847" i="2"/>
  <c r="O847" i="2" s="1"/>
  <c r="K969" i="2"/>
  <c r="O969" i="2" s="1"/>
  <c r="K554" i="2"/>
  <c r="O554" i="2" s="1"/>
  <c r="K999" i="2"/>
  <c r="O999" i="2" s="1"/>
  <c r="K263" i="2"/>
  <c r="O263" i="2" s="1"/>
  <c r="K290" i="2"/>
  <c r="O290" i="2" s="1"/>
  <c r="K321" i="2"/>
  <c r="O321" i="2" s="1"/>
  <c r="K664" i="2"/>
  <c r="O664" i="2" s="1"/>
  <c r="K15" i="2"/>
  <c r="O15" i="2" s="1"/>
  <c r="K774" i="2"/>
  <c r="O774" i="2" s="1"/>
  <c r="K792" i="2"/>
  <c r="O792" i="2" s="1"/>
  <c r="K707" i="2"/>
  <c r="O707" i="2" s="1"/>
  <c r="K36" i="2"/>
  <c r="O36" i="2" s="1"/>
  <c r="K793" i="2"/>
  <c r="O793" i="2" s="1"/>
  <c r="K619" i="2"/>
  <c r="O619" i="2" s="1"/>
  <c r="K463" i="2"/>
  <c r="O463" i="2" s="1"/>
  <c r="K271" i="2"/>
  <c r="O271" i="2" s="1"/>
  <c r="K94" i="2"/>
  <c r="O94" i="2" s="1"/>
  <c r="K545" i="2"/>
  <c r="O545" i="2" s="1"/>
  <c r="K879" i="2"/>
  <c r="O879" i="2" s="1"/>
  <c r="K158" i="2"/>
  <c r="O158" i="2" s="1"/>
  <c r="K773" i="2"/>
  <c r="O773" i="2" s="1"/>
  <c r="K1073" i="2"/>
  <c r="O1073" i="2" s="1"/>
  <c r="K900" i="2"/>
  <c r="O900" i="2" s="1"/>
  <c r="K395" i="2"/>
  <c r="O395" i="2" s="1"/>
  <c r="K86" i="2"/>
  <c r="O86" i="2" s="1"/>
  <c r="K961" i="2"/>
  <c r="O961" i="2" s="1"/>
  <c r="K578" i="2"/>
  <c r="O578" i="2" s="1"/>
  <c r="K356" i="2"/>
  <c r="O356" i="2" s="1"/>
  <c r="K127" i="2"/>
  <c r="K9" i="2"/>
  <c r="O9" i="2" s="1"/>
  <c r="K11" i="2"/>
  <c r="O11" i="2" s="1"/>
  <c r="K229" i="2"/>
  <c r="O229" i="2" s="1"/>
  <c r="K392" i="2"/>
  <c r="O392" i="2" s="1"/>
  <c r="K832" i="2"/>
  <c r="O832" i="2" s="1"/>
  <c r="K1071" i="2"/>
  <c r="O1071" i="2" s="1"/>
  <c r="K712" i="2"/>
  <c r="O712" i="2" s="1"/>
  <c r="K417" i="2"/>
  <c r="O417" i="2" s="1"/>
  <c r="K142" i="2"/>
  <c r="O142" i="2" s="1"/>
  <c r="K989" i="2"/>
  <c r="O989" i="2" s="1"/>
  <c r="K420" i="2"/>
  <c r="O420" i="2" s="1"/>
  <c r="K203" i="2"/>
  <c r="O203" i="2" s="1"/>
  <c r="K172" i="2"/>
  <c r="O172" i="2" s="1"/>
  <c r="K366" i="2"/>
  <c r="O366" i="2" s="1"/>
  <c r="K302" i="2"/>
  <c r="O302" i="2" s="1"/>
  <c r="K971" i="2"/>
  <c r="K929" i="2"/>
  <c r="O929" i="2" s="1"/>
  <c r="K1076" i="2"/>
  <c r="O1076" i="2" s="1"/>
  <c r="K376" i="2"/>
  <c r="O376" i="2" s="1"/>
  <c r="K819" i="2"/>
  <c r="O819" i="2" s="1"/>
  <c r="K758" i="2"/>
  <c r="O758" i="2" s="1"/>
  <c r="K704" i="2"/>
  <c r="O704" i="2" s="1"/>
  <c r="K265" i="2"/>
  <c r="O265" i="2" s="1"/>
  <c r="K848" i="2"/>
  <c r="O848" i="2" s="1"/>
  <c r="K595" i="2"/>
  <c r="O595" i="2" s="1"/>
  <c r="K325" i="2"/>
  <c r="O325" i="2" s="1"/>
  <c r="K112" i="2"/>
  <c r="O112" i="2" s="1"/>
  <c r="K978" i="2"/>
  <c r="O978" i="2" s="1"/>
  <c r="K922" i="2"/>
  <c r="O922" i="2" s="1"/>
  <c r="K156" i="2"/>
  <c r="O156" i="2" s="1"/>
  <c r="K256" i="2"/>
  <c r="O256" i="2" s="1"/>
  <c r="K141" i="2"/>
  <c r="O141" i="2" s="1"/>
  <c r="K1048" i="2"/>
  <c r="O1048" i="2" s="1"/>
  <c r="K823" i="2"/>
  <c r="O823" i="2" s="1"/>
  <c r="K409" i="2"/>
  <c r="O409" i="2" s="1"/>
  <c r="K357" i="2"/>
  <c r="O357" i="2" s="1"/>
  <c r="K166" i="2"/>
  <c r="O166" i="2" s="1"/>
  <c r="K784" i="2"/>
  <c r="O784" i="2" s="1"/>
  <c r="K601" i="2"/>
  <c r="O601" i="2" s="1"/>
  <c r="K308" i="2"/>
  <c r="O308" i="2" s="1"/>
  <c r="K988" i="2"/>
  <c r="O988" i="2" s="1"/>
  <c r="K319" i="2"/>
  <c r="O319" i="2" s="1"/>
  <c r="K41" i="2"/>
  <c r="O41" i="2" s="1"/>
  <c r="K622" i="2"/>
  <c r="O622" i="2" s="1"/>
  <c r="K532" i="2"/>
  <c r="O532" i="2" s="1"/>
  <c r="K802" i="2"/>
  <c r="O802" i="2" s="1"/>
  <c r="K709" i="2"/>
  <c r="O709" i="2" s="1"/>
  <c r="K496" i="2"/>
  <c r="K517" i="2"/>
  <c r="O517" i="2" s="1"/>
  <c r="K690" i="2"/>
  <c r="O690" i="2" s="1"/>
  <c r="K569" i="2"/>
  <c r="O569" i="2" s="1"/>
  <c r="K965" i="2"/>
  <c r="O965" i="2" s="1"/>
  <c r="K1069" i="2"/>
  <c r="K883" i="2"/>
  <c r="O883" i="2" s="1"/>
  <c r="K939" i="2"/>
  <c r="O939" i="2" s="1"/>
  <c r="K614" i="2"/>
  <c r="O614" i="2" s="1"/>
  <c r="K194" i="2"/>
  <c r="O194" i="2" s="1"/>
  <c r="K940" i="2"/>
  <c r="O940" i="2" s="1"/>
  <c r="K344" i="2"/>
  <c r="O344" i="2" s="1"/>
  <c r="K26" i="2"/>
  <c r="O26" i="2" s="1"/>
  <c r="K963" i="2"/>
  <c r="O963" i="2" s="1"/>
  <c r="K670" i="2"/>
  <c r="O670" i="2" s="1"/>
  <c r="K918" i="2"/>
  <c r="O918" i="2" s="1"/>
  <c r="K564" i="2"/>
  <c r="O564" i="2" s="1"/>
  <c r="K863" i="2"/>
  <c r="O863" i="2" s="1"/>
  <c r="K394" i="2"/>
  <c r="O394" i="2" s="1"/>
  <c r="K461" i="2"/>
  <c r="O461" i="2" s="1"/>
  <c r="L1213" i="2"/>
  <c r="L1119" i="2"/>
  <c r="L1336" i="2"/>
  <c r="L1503" i="2"/>
  <c r="L1458" i="2"/>
  <c r="AR4" i="2"/>
  <c r="L1178" i="2"/>
  <c r="L1114" i="2"/>
  <c r="L1146" i="2"/>
  <c r="L1122" i="2"/>
  <c r="AR431" i="2"/>
  <c r="AR856" i="2"/>
  <c r="AR299" i="2"/>
  <c r="AR306" i="2"/>
  <c r="AR412" i="2"/>
  <c r="AR574" i="2"/>
  <c r="AR691" i="2"/>
  <c r="AR636" i="2"/>
  <c r="AR429" i="2"/>
  <c r="AR1092" i="2"/>
  <c r="AR800" i="2"/>
  <c r="AR801" i="2"/>
  <c r="AR825" i="2"/>
  <c r="AR192" i="2"/>
  <c r="AR53" i="2"/>
  <c r="AR576" i="2"/>
  <c r="AR504" i="2"/>
  <c r="AR580" i="2"/>
  <c r="AR650" i="2"/>
  <c r="AR441" i="2"/>
  <c r="AR673" i="2"/>
  <c r="AR692" i="2"/>
  <c r="AR381" i="2"/>
  <c r="AR349" i="2"/>
  <c r="AR640" i="2"/>
  <c r="AR997" i="2"/>
  <c r="AR729" i="2"/>
  <c r="AR356" i="2"/>
  <c r="AR608" i="2"/>
  <c r="AR352" i="2"/>
  <c r="AR179" i="2"/>
  <c r="AR741" i="2"/>
  <c r="AR402" i="2"/>
  <c r="AR211" i="2"/>
  <c r="AR714" i="2"/>
  <c r="AR680" i="2"/>
  <c r="AR902" i="2"/>
  <c r="AR485" i="2"/>
  <c r="AR165" i="2"/>
  <c r="AR769" i="2"/>
  <c r="AR672" i="2"/>
  <c r="AR458" i="2"/>
  <c r="AR895" i="2"/>
  <c r="AR876" i="2"/>
  <c r="AR413" i="2"/>
  <c r="AR1090" i="2"/>
  <c r="AR925" i="2"/>
  <c r="AR374" i="2"/>
  <c r="AR358" i="2"/>
  <c r="AR278" i="2"/>
  <c r="AR450" i="2"/>
  <c r="AR929" i="2"/>
  <c r="AR664" i="2"/>
  <c r="AR687" i="2"/>
  <c r="AR346" i="2"/>
  <c r="AR563" i="2"/>
  <c r="AR523" i="2"/>
  <c r="AR735" i="2"/>
  <c r="AR813" i="2"/>
  <c r="AR601" i="2"/>
  <c r="AR118" i="2"/>
  <c r="AR853" i="2"/>
  <c r="AR620" i="2"/>
  <c r="AR690" i="2"/>
  <c r="AR860" i="2"/>
  <c r="AR60" i="2"/>
  <c r="AR915" i="2"/>
  <c r="AR474" i="2"/>
  <c r="AR682" i="2"/>
  <c r="AR341" i="2"/>
  <c r="AR604" i="2"/>
  <c r="AR713" i="2"/>
  <c r="AR526" i="2"/>
  <c r="AR598" i="2"/>
  <c r="AR464" i="2"/>
  <c r="AR385" i="2"/>
  <c r="AR846" i="2"/>
  <c r="AR323" i="2"/>
  <c r="AR32" i="2"/>
  <c r="AR56" i="2"/>
  <c r="AR241" i="2"/>
  <c r="AR821" i="2"/>
  <c r="AR302" i="2"/>
  <c r="AR230" i="2"/>
  <c r="AR626" i="2"/>
  <c r="AR371" i="2"/>
  <c r="AR721" i="2"/>
  <c r="AR542" i="2"/>
  <c r="AR214" i="2"/>
  <c r="AR870" i="2"/>
  <c r="AR397" i="2"/>
  <c r="AR815" i="2"/>
  <c r="AR535" i="2"/>
  <c r="AR317" i="2"/>
  <c r="AR618" i="2"/>
  <c r="AR894" i="2"/>
  <c r="AR1087" i="2"/>
  <c r="AR582" i="2"/>
  <c r="AR69" i="2"/>
  <c r="AR540" i="2"/>
  <c r="AR697" i="2"/>
  <c r="BH183" i="2"/>
  <c r="AR657" i="2"/>
  <c r="AR869" i="2"/>
  <c r="AR108" i="2"/>
  <c r="AR470" i="2"/>
  <c r="AR411" i="2"/>
  <c r="AR1064" i="2"/>
  <c r="AR206" i="2"/>
  <c r="AR370" i="2"/>
  <c r="AR764" i="2"/>
  <c r="AR819" i="2"/>
  <c r="AR993" i="2"/>
  <c r="AR284" i="2"/>
  <c r="AR1046" i="2"/>
  <c r="AR124" i="2"/>
  <c r="AR808" i="2"/>
  <c r="AR557" i="2"/>
  <c r="AR935" i="2"/>
  <c r="AR881" i="2"/>
  <c r="BH164" i="2"/>
  <c r="AR430" i="2"/>
  <c r="AR932" i="2"/>
  <c r="AR486" i="2"/>
  <c r="AR1069" i="2"/>
  <c r="AR1018" i="2"/>
  <c r="AR820" i="2"/>
  <c r="AR530" i="2"/>
  <c r="AR484" i="2"/>
  <c r="AR100" i="2"/>
  <c r="AR509" i="2"/>
  <c r="BH21" i="2"/>
  <c r="AR259" i="2"/>
  <c r="AR516" i="2"/>
  <c r="AR440" i="2"/>
  <c r="AR937" i="2"/>
  <c r="AR409" i="2"/>
  <c r="AR345" i="2"/>
  <c r="AR43" i="2"/>
  <c r="AR394" i="2"/>
  <c r="AR873" i="2"/>
  <c r="AR792" i="2"/>
  <c r="AR376" i="2"/>
  <c r="AR37" i="2"/>
  <c r="AR594" i="2"/>
  <c r="AR665" i="2"/>
  <c r="AR589" i="2"/>
  <c r="BH1040" i="2"/>
  <c r="AR536" i="2"/>
  <c r="AR94" i="2"/>
  <c r="AR96" i="2"/>
  <c r="AR777" i="2"/>
  <c r="AR662" i="2"/>
  <c r="AR939" i="2"/>
  <c r="AR72" i="2"/>
  <c r="AR338" i="2"/>
  <c r="AR444" i="2"/>
  <c r="AR19" i="2"/>
  <c r="AR505" i="2"/>
  <c r="AR712" i="2"/>
  <c r="AR907" i="2"/>
  <c r="AR401" i="2"/>
  <c r="AR85" i="2"/>
  <c r="AR879" i="2"/>
  <c r="AR110" i="2"/>
  <c r="AR751" i="2"/>
  <c r="AR297" i="2"/>
  <c r="AR645" i="2"/>
  <c r="AR473" i="2"/>
  <c r="AR912" i="2"/>
  <c r="AR669" i="2"/>
  <c r="AR958" i="2"/>
  <c r="AR393" i="2"/>
  <c r="AR973" i="2"/>
  <c r="AR906" i="2"/>
  <c r="AR624" i="2"/>
  <c r="AR717" i="2"/>
  <c r="AR668" i="2"/>
  <c r="AR461" i="2"/>
  <c r="AR318" i="2"/>
  <c r="AR188" i="2"/>
  <c r="AR340" i="2"/>
  <c r="AR434" i="2"/>
  <c r="AR255" i="2"/>
  <c r="AR517" i="2"/>
  <c r="AR592" i="2"/>
  <c r="AR951" i="2"/>
  <c r="AR809" i="2"/>
  <c r="AR990" i="2"/>
  <c r="AR261" i="2"/>
  <c r="AR989" i="2"/>
  <c r="AR527" i="2"/>
  <c r="AR781" i="2"/>
  <c r="AR508" i="2"/>
  <c r="AR694" i="2"/>
  <c r="AR971" i="2"/>
  <c r="AR736" i="2"/>
  <c r="AR493" i="2"/>
  <c r="AR405" i="2"/>
  <c r="AR1011" i="2"/>
  <c r="AR84" i="2"/>
  <c r="AR219" i="2"/>
  <c r="AR889" i="2"/>
  <c r="AR386" i="2"/>
  <c r="AR438" i="2"/>
  <c r="AR918" i="2"/>
  <c r="AR414" i="2"/>
  <c r="AR944" i="2"/>
  <c r="AR868" i="2"/>
  <c r="AR641" i="2"/>
  <c r="AR173" i="2"/>
  <c r="AR437" i="2"/>
  <c r="AR850" i="2"/>
  <c r="AR379" i="2"/>
  <c r="AR465" i="2"/>
  <c r="AR569" i="2"/>
  <c r="AR865" i="2"/>
  <c r="AR805" i="2"/>
  <c r="AR756" i="2"/>
  <c r="AR331" i="2"/>
  <c r="AR927" i="2"/>
  <c r="AR710" i="2"/>
  <c r="AR142" i="2"/>
  <c r="AR684" i="2"/>
  <c r="AR726" i="2"/>
  <c r="AR243" i="2"/>
  <c r="AR849" i="2"/>
  <c r="AR954" i="2"/>
  <c r="AR776" i="2"/>
  <c r="AR1042" i="2"/>
  <c r="AR612" i="2"/>
  <c r="AR258" i="2"/>
  <c r="AR1067" i="2"/>
  <c r="AR336" i="2"/>
  <c r="AR520" i="2"/>
  <c r="AR177" i="2"/>
  <c r="AR549" i="2"/>
  <c r="AR382" i="2"/>
  <c r="AR70" i="2"/>
  <c r="AR252" i="2"/>
  <c r="AR476" i="2"/>
  <c r="AR1061" i="2"/>
  <c r="AR466" i="2"/>
  <c r="AR83" i="2"/>
  <c r="AR80" i="2"/>
  <c r="AR375" i="2"/>
  <c r="AR1005" i="2"/>
  <c r="AR499" i="2"/>
  <c r="AR644" i="2"/>
  <c r="AR693" i="2"/>
  <c r="AR220" i="2"/>
  <c r="AR654" i="2"/>
  <c r="AR330" i="2"/>
  <c r="AR864" i="2"/>
  <c r="AR498" i="2"/>
  <c r="AR970" i="2"/>
  <c r="AR457" i="2"/>
  <c r="AR732" i="2"/>
  <c r="AR966" i="2"/>
  <c r="AR623" i="2"/>
  <c r="AR1038" i="2"/>
  <c r="AR168" i="2"/>
  <c r="AR940" i="2"/>
  <c r="AR422" i="2"/>
  <c r="AR839" i="2"/>
  <c r="AR1083" i="2"/>
  <c r="AR347" i="2"/>
  <c r="AR885" i="2"/>
  <c r="AR315" i="2"/>
  <c r="AR77" i="2"/>
  <c r="AR583" i="2"/>
  <c r="AR76" i="2"/>
  <c r="AR294" i="2"/>
  <c r="AR45" i="2"/>
  <c r="AR836" i="2"/>
  <c r="AR917" i="2"/>
  <c r="AR171" i="2"/>
  <c r="AR872" i="2"/>
  <c r="AR828" i="2"/>
  <c r="AR182" i="2"/>
  <c r="AR348" i="2"/>
  <c r="AR946" i="2"/>
  <c r="AR479" i="2"/>
  <c r="AR166" i="2"/>
  <c r="AR562" i="2"/>
  <c r="AR945" i="2"/>
  <c r="AR877" i="2"/>
  <c r="AR718" i="2"/>
  <c r="AR238" i="2"/>
  <c r="AR757" i="2"/>
  <c r="BH4" i="2"/>
  <c r="BH1034" i="2"/>
  <c r="AR621" i="2"/>
  <c r="AR884" i="2"/>
  <c r="AR321" i="2"/>
  <c r="BH1010" i="2"/>
  <c r="AR442" i="2"/>
  <c r="BH113" i="2"/>
  <c r="BH151" i="2"/>
  <c r="BH282" i="2"/>
  <c r="BH994" i="2"/>
  <c r="AR410" i="2"/>
  <c r="AR806" i="2"/>
  <c r="AR502" i="2"/>
  <c r="AR494" i="2"/>
  <c r="AR93" i="2"/>
  <c r="AR286" i="2"/>
  <c r="AR285" i="2"/>
  <c r="AR24" i="2"/>
  <c r="AR274" i="2"/>
  <c r="BH1080" i="2"/>
  <c r="BH63" i="2"/>
  <c r="BH55" i="2"/>
  <c r="BH71" i="2"/>
  <c r="AR353" i="2"/>
  <c r="AR898" i="2"/>
  <c r="AR711" i="2"/>
  <c r="AR92" i="2"/>
  <c r="AR883" i="2"/>
  <c r="AR845" i="2"/>
  <c r="AR61" i="2"/>
  <c r="AR1068" i="2"/>
  <c r="AR378" i="2"/>
  <c r="AR316" i="2"/>
  <c r="AR913" i="2"/>
  <c r="BH116" i="2"/>
  <c r="BH794" i="2"/>
  <c r="AR550" i="2"/>
  <c r="AR271" i="2"/>
  <c r="AR796" i="2"/>
  <c r="AR967" i="2"/>
  <c r="AR782" i="2"/>
  <c r="AR534" i="2"/>
  <c r="AR1036" i="2"/>
  <c r="AR649" i="2"/>
  <c r="AR1045" i="2"/>
  <c r="AR642" i="2"/>
  <c r="BH1066" i="2"/>
  <c r="BH1012" i="2"/>
  <c r="BH7" i="2"/>
  <c r="BH208" i="2"/>
  <c r="BH232" i="2"/>
  <c r="BH264" i="2"/>
  <c r="BH270" i="2"/>
  <c r="BX263" i="2"/>
  <c r="BH240" i="2"/>
  <c r="AR292" i="2"/>
  <c r="AR656" i="2"/>
  <c r="AR982" i="2"/>
  <c r="AR86" i="2"/>
  <c r="AR725" i="2"/>
  <c r="AR817" i="2"/>
  <c r="AR544" i="2"/>
  <c r="AR150" i="2"/>
  <c r="AR603" i="2"/>
  <c r="AR556" i="2"/>
  <c r="AR554" i="2"/>
  <c r="AR1037" i="2"/>
  <c r="AR762" i="2"/>
  <c r="AR775" i="2"/>
  <c r="AR275" i="2"/>
  <c r="AR688" i="2"/>
  <c r="AR524" i="2"/>
  <c r="AR1024" i="2"/>
  <c r="AR251" i="2"/>
  <c r="AR133" i="2"/>
  <c r="AR446" i="2"/>
  <c r="BH103" i="2"/>
  <c r="BH58" i="2"/>
  <c r="AR972" i="2"/>
  <c r="AR857" i="2"/>
  <c r="AR88" i="2"/>
  <c r="AR518" i="2"/>
  <c r="AR229" i="2"/>
  <c r="AR740" i="2"/>
  <c r="AR949" i="2"/>
  <c r="AR322" i="2"/>
  <c r="AR748" i="2"/>
  <c r="BH265" i="2"/>
  <c r="AR481" i="2"/>
  <c r="AR590" i="2"/>
  <c r="AR962" i="2"/>
  <c r="AR501" i="2"/>
  <c r="AR1006" i="2"/>
  <c r="BH95" i="2"/>
  <c r="BH658" i="2"/>
  <c r="AR930" i="2"/>
  <c r="AR1079" i="2"/>
  <c r="AR685" i="2"/>
  <c r="AR366" i="2"/>
  <c r="AR874" i="2"/>
  <c r="AR613" i="2"/>
  <c r="BH87" i="2"/>
  <c r="AR977" i="2"/>
  <c r="AR700" i="2"/>
  <c r="AR744" i="2"/>
  <c r="AR647" i="2"/>
  <c r="AR228" i="2"/>
  <c r="AR237" i="2"/>
  <c r="BH1074" i="2"/>
  <c r="BH262" i="2"/>
  <c r="AR400" i="2"/>
  <c r="AR40" i="2"/>
  <c r="AR267" i="2"/>
  <c r="AR961" i="2"/>
  <c r="AR942" i="2"/>
  <c r="AR551" i="2"/>
  <c r="AR249" i="2"/>
  <c r="AR625" i="2"/>
  <c r="AR296" i="2"/>
  <c r="AR941" i="2"/>
  <c r="AR452" i="2"/>
  <c r="AR148" i="2"/>
  <c r="AR703" i="2"/>
  <c r="AR843" i="2"/>
  <c r="AR560" i="2"/>
  <c r="AR197" i="2"/>
  <c r="AR789" i="2"/>
  <c r="AR126" i="2"/>
  <c r="AR109" i="2"/>
  <c r="AR772" i="2"/>
  <c r="AR677" i="2"/>
  <c r="AR749" i="2"/>
  <c r="AR421" i="2"/>
  <c r="AR406" i="2"/>
  <c r="AR68" i="2"/>
  <c r="AR477" i="2"/>
  <c r="AR701" i="2"/>
  <c r="AR660" i="2"/>
  <c r="AR417" i="2"/>
  <c r="AR752" i="2"/>
  <c r="AR921" i="2"/>
  <c r="AR435" i="2"/>
  <c r="AR916" i="2"/>
  <c r="AR311" i="2"/>
  <c r="AR840" i="2"/>
  <c r="AR926" i="2"/>
  <c r="BH47" i="2"/>
  <c r="BH137" i="2"/>
  <c r="AR716" i="2"/>
  <c r="AR633" i="2"/>
  <c r="AR246" i="2"/>
  <c r="AR125" i="2"/>
  <c r="AR325" i="2"/>
  <c r="AR380" i="2"/>
  <c r="AR478" i="2"/>
  <c r="AR512" i="2"/>
  <c r="AR153" i="2"/>
  <c r="AQ1158" i="2"/>
  <c r="AU1158" i="2" s="1"/>
  <c r="AQ1214" i="2"/>
  <c r="AU1214" i="2" s="1"/>
  <c r="AQ1202" i="2"/>
  <c r="AU1202" i="2" s="1"/>
  <c r="AQ1290" i="2"/>
  <c r="AU1290" i="2" s="1"/>
  <c r="AQ1162" i="2"/>
  <c r="AU1162" i="2" s="1"/>
  <c r="AQ1126" i="2"/>
  <c r="AU1126" i="2" s="1"/>
  <c r="AQ1434" i="2"/>
  <c r="AU1434" i="2" s="1"/>
  <c r="AR1394" i="2"/>
  <c r="AQ1266" i="2"/>
  <c r="AU1266" i="2" s="1"/>
  <c r="AR1354" i="2"/>
  <c r="BX295" i="2"/>
  <c r="AQ1414" i="2"/>
  <c r="AU1414" i="2" s="1"/>
  <c r="AQ1112" i="2"/>
  <c r="AU1112" i="2" s="1"/>
  <c r="AR1104" i="2"/>
  <c r="BX793" i="2"/>
  <c r="AQ1382" i="2"/>
  <c r="AU1382" i="2" s="1"/>
  <c r="AQ1358" i="2"/>
  <c r="AU1358" i="2" s="1"/>
  <c r="AQ1322" i="2"/>
  <c r="AU1322" i="2" s="1"/>
  <c r="AQ1326" i="2"/>
  <c r="AU1326" i="2" s="1"/>
  <c r="BH57" i="2"/>
  <c r="BH81" i="2"/>
  <c r="BX914" i="2"/>
  <c r="BH226" i="2"/>
  <c r="BH1048" i="2"/>
  <c r="BH1016" i="2"/>
  <c r="BH992" i="2"/>
  <c r="BH31" i="2"/>
  <c r="BH52" i="2"/>
  <c r="BH964" i="2"/>
  <c r="BH596" i="2"/>
  <c r="BH1047" i="2"/>
  <c r="BH564" i="2"/>
  <c r="BX297" i="2"/>
  <c r="BX75" i="2"/>
  <c r="AB1470" i="2"/>
  <c r="BH200" i="2"/>
  <c r="BH195" i="2"/>
  <c r="BH84" i="2"/>
  <c r="BH122" i="2"/>
  <c r="BH20" i="2"/>
  <c r="BH154" i="2"/>
  <c r="BX761" i="2"/>
  <c r="BX11" i="2"/>
  <c r="BX655" i="2"/>
  <c r="BX189" i="2"/>
  <c r="BH56" i="2"/>
  <c r="BH227" i="2"/>
  <c r="BH153" i="2"/>
  <c r="BX786" i="2"/>
  <c r="BX636" i="2"/>
  <c r="BH155" i="2"/>
  <c r="BH9" i="2"/>
  <c r="BX1051" i="2"/>
  <c r="BH138" i="2"/>
  <c r="BX637" i="2"/>
  <c r="BX67" i="2"/>
  <c r="BH89" i="2"/>
  <c r="BH215" i="2"/>
  <c r="BH24" i="2"/>
  <c r="BX388" i="2"/>
  <c r="BX778" i="2"/>
  <c r="BX1059" i="2"/>
  <c r="BX348" i="2"/>
  <c r="BX782" i="2"/>
  <c r="BX534" i="2"/>
  <c r="BH90" i="2"/>
  <c r="BH167" i="2"/>
  <c r="BH191" i="2"/>
  <c r="BX365" i="2"/>
  <c r="BX667" i="2"/>
  <c r="BX904" i="2"/>
  <c r="BH5" i="2"/>
  <c r="BX35" i="2"/>
  <c r="BH120" i="2"/>
  <c r="BH146" i="2"/>
  <c r="BX746" i="2"/>
  <c r="BX833" i="2"/>
  <c r="BX109" i="2"/>
  <c r="BX916" i="2"/>
  <c r="BX77" i="2"/>
  <c r="BX614" i="2"/>
  <c r="BX1005" i="2"/>
  <c r="BX1061" i="2"/>
  <c r="BX171" i="2"/>
  <c r="BX6" i="2"/>
  <c r="BX997" i="2"/>
  <c r="BX1060" i="2"/>
  <c r="BX1006" i="2"/>
  <c r="BH127" i="2"/>
  <c r="BH179" i="2"/>
  <c r="BX597" i="2"/>
  <c r="BH159" i="2"/>
  <c r="BX984" i="2"/>
  <c r="BH247" i="2"/>
  <c r="BH17" i="2"/>
  <c r="BH49" i="2"/>
  <c r="BX650" i="2"/>
  <c r="BX384" i="2"/>
  <c r="BX633" i="2"/>
  <c r="BX575" i="2"/>
  <c r="BX957" i="2"/>
  <c r="BX284" i="2"/>
  <c r="BX546" i="2"/>
  <c r="BX83" i="2"/>
  <c r="BX379" i="2"/>
  <c r="BH105" i="2"/>
  <c r="BX998" i="2"/>
  <c r="BX710" i="2"/>
  <c r="BX117" i="2"/>
  <c r="BX942" i="2"/>
  <c r="BX834" i="2"/>
  <c r="BX641" i="2"/>
  <c r="BH97" i="2"/>
  <c r="BX1067" i="2"/>
  <c r="BX1021" i="2"/>
  <c r="BH210" i="2"/>
  <c r="BX324" i="2"/>
  <c r="BX840" i="2"/>
  <c r="BX603" i="2"/>
  <c r="BG1290" i="2"/>
  <c r="BK1290" i="2" s="1"/>
  <c r="BG1402" i="2"/>
  <c r="BK1402" i="2" s="1"/>
  <c r="BG1398" i="2"/>
  <c r="BK1398" i="2" s="1"/>
  <c r="BH39" i="2"/>
  <c r="BH1095" i="2"/>
  <c r="BH272" i="2"/>
  <c r="BH1114" i="2"/>
  <c r="BH1102" i="2"/>
  <c r="BG1362" i="2"/>
  <c r="BK1362" i="2" s="1"/>
  <c r="BG1146" i="2"/>
  <c r="BK1146" i="2" s="1"/>
  <c r="BG1158" i="2"/>
  <c r="BK1158" i="2" s="1"/>
  <c r="BG1246" i="2"/>
  <c r="BK1246" i="2" s="1"/>
  <c r="BG1116" i="2"/>
  <c r="BK1116" i="2" s="1"/>
  <c r="BG1414" i="2"/>
  <c r="BK1414" i="2" s="1"/>
  <c r="BG1142" i="2"/>
  <c r="BK1142" i="2" s="1"/>
  <c r="BG1234" i="2"/>
  <c r="BK1234" i="2" s="1"/>
  <c r="BG1258" i="2"/>
  <c r="BK1258" i="2" s="1"/>
  <c r="BG1314" i="2"/>
  <c r="BK1314" i="2" s="1"/>
  <c r="BG1390" i="2"/>
  <c r="BK1390" i="2" s="1"/>
  <c r="BG1242" i="2"/>
  <c r="BK1242" i="2" s="1"/>
  <c r="BG1358" i="2"/>
  <c r="BK1358" i="2" s="1"/>
  <c r="BG1130" i="2"/>
  <c r="BK1130" i="2" s="1"/>
  <c r="BH1049" i="2"/>
  <c r="BH1112" i="2"/>
  <c r="BG1218" i="2"/>
  <c r="BK1218" i="2" s="1"/>
  <c r="BG1354" i="2"/>
  <c r="BK1354" i="2" s="1"/>
  <c r="BG1110" i="2"/>
  <c r="BK1110" i="2" s="1"/>
  <c r="BG1238" i="2"/>
  <c r="BK1238" i="2" s="1"/>
  <c r="BG1406" i="2"/>
  <c r="BK1406" i="2" s="1"/>
  <c r="BG1134" i="2"/>
  <c r="BK1134" i="2" s="1"/>
  <c r="BG1154" i="2"/>
  <c r="BK1154" i="2" s="1"/>
  <c r="BG1286" i="2"/>
  <c r="BK1286" i="2" s="1"/>
  <c r="BG1374" i="2"/>
  <c r="BK1374" i="2" s="1"/>
  <c r="BG1350" i="2"/>
  <c r="BK1350" i="2" s="1"/>
  <c r="BH88" i="2"/>
  <c r="BH1434" i="2"/>
  <c r="BH1174" i="2"/>
  <c r="BH1108" i="2"/>
  <c r="BH1322" i="2"/>
  <c r="BH1194" i="2"/>
  <c r="BG1096" i="2"/>
  <c r="BK1096" i="2" s="1"/>
  <c r="BH162" i="2"/>
  <c r="BG1386" i="2"/>
  <c r="BK1386" i="2" s="1"/>
  <c r="BH988" i="2"/>
  <c r="BG1230" i="2"/>
  <c r="BK1230" i="2" s="1"/>
  <c r="BG1270" i="2"/>
  <c r="BK1270" i="2" s="1"/>
  <c r="BG1162" i="2"/>
  <c r="BK1162" i="2" s="1"/>
  <c r="BG1382" i="2"/>
  <c r="BK1382" i="2" s="1"/>
  <c r="BG1330" i="2"/>
  <c r="BK1330" i="2" s="1"/>
  <c r="BG1214" i="2"/>
  <c r="BK1214" i="2" s="1"/>
  <c r="BG1294" i="2"/>
  <c r="BK1294" i="2" s="1"/>
  <c r="BH1190" i="2"/>
  <c r="BH1378" i="2"/>
  <c r="BH1250" i="2"/>
  <c r="BG1226" i="2"/>
  <c r="BK1226" i="2" s="1"/>
  <c r="BG1166" i="2"/>
  <c r="BK1166" i="2" s="1"/>
  <c r="BG1426" i="2"/>
  <c r="BK1426" i="2" s="1"/>
  <c r="BG1326" i="2"/>
  <c r="BK1326" i="2" s="1"/>
  <c r="BG1266" i="2"/>
  <c r="BK1266" i="2" s="1"/>
  <c r="BG1418" i="2"/>
  <c r="BK1418" i="2" s="1"/>
  <c r="BG1150" i="2"/>
  <c r="BK1150" i="2" s="1"/>
  <c r="BG1120" i="2"/>
  <c r="BK1120" i="2" s="1"/>
  <c r="BG1122" i="2"/>
  <c r="BK1122" i="2" s="1"/>
  <c r="BG1254" i="2"/>
  <c r="BK1254" i="2" s="1"/>
  <c r="BG1100" i="2"/>
  <c r="BK1100" i="2" s="1"/>
  <c r="BX917" i="2"/>
  <c r="BX578" i="2"/>
  <c r="BX533" i="2"/>
  <c r="BX491" i="2"/>
  <c r="BX1195" i="2"/>
  <c r="BX499" i="2"/>
  <c r="BX321" i="2"/>
  <c r="BX251" i="2"/>
  <c r="BX478" i="2"/>
  <c r="BX431" i="2"/>
  <c r="BX494" i="2"/>
  <c r="BX201" i="2"/>
  <c r="BX53" i="2"/>
  <c r="BX383" i="2"/>
  <c r="BX530" i="2"/>
  <c r="BX487" i="2"/>
  <c r="BX1115" i="2"/>
  <c r="BX475" i="2"/>
  <c r="BX304" i="2"/>
  <c r="BX894" i="2"/>
  <c r="BX461" i="2"/>
  <c r="BX617" i="2"/>
  <c r="BX629" i="2"/>
  <c r="BX754" i="2"/>
  <c r="BX972" i="2"/>
  <c r="BX447" i="2"/>
  <c r="BX520" i="2"/>
  <c r="BX545" i="2"/>
  <c r="BX14" i="2"/>
  <c r="BX1069" i="2"/>
  <c r="BX878" i="2"/>
  <c r="BX432" i="2"/>
  <c r="BX436" i="2"/>
  <c r="BX538" i="2"/>
  <c r="BX345" i="2"/>
  <c r="BX1075" i="2"/>
  <c r="BX446" i="2"/>
  <c r="BX514" i="2"/>
  <c r="BX948" i="2"/>
  <c r="BX690" i="2"/>
  <c r="BX237" i="2"/>
  <c r="BX941" i="2"/>
  <c r="BX899" i="2"/>
  <c r="BX630" i="2"/>
  <c r="BX309" i="2"/>
  <c r="BX319" i="2"/>
  <c r="BX177" i="2"/>
  <c r="BX789" i="2"/>
  <c r="BX343" i="2"/>
  <c r="BX469" i="2"/>
  <c r="BX439" i="2"/>
  <c r="BX279" i="2"/>
  <c r="BX501" i="2"/>
  <c r="BX43" i="2"/>
  <c r="BX764" i="2"/>
  <c r="BX110" i="2"/>
  <c r="BX248" i="2"/>
  <c r="BX733" i="2"/>
  <c r="BX932" i="2"/>
  <c r="BX968" i="2"/>
  <c r="BX561" i="2"/>
  <c r="BX1085" i="2"/>
  <c r="BX101" i="2"/>
  <c r="BX757" i="2"/>
  <c r="BX352" i="2"/>
  <c r="BX406" i="2"/>
  <c r="BX928" i="2"/>
  <c r="BX358" i="2"/>
  <c r="BX912" i="2"/>
  <c r="BX522" i="2"/>
  <c r="BX742" i="2"/>
  <c r="BX694" i="2"/>
  <c r="BX831" i="2"/>
  <c r="BX342" i="2"/>
  <c r="BX184" i="2"/>
  <c r="BX566" i="2"/>
  <c r="BX784" i="2"/>
  <c r="BX286" i="2"/>
  <c r="BX699" i="2"/>
  <c r="BX765" i="2"/>
  <c r="BX802" i="2"/>
  <c r="BX701" i="2"/>
  <c r="BX94" i="2"/>
  <c r="BX693" i="2"/>
  <c r="BX37" i="2"/>
  <c r="BX908" i="2"/>
  <c r="BX115" i="2"/>
  <c r="BX776" i="2"/>
  <c r="BX669" i="2"/>
  <c r="BX893" i="2"/>
  <c r="BX767" i="2"/>
  <c r="BX684" i="2"/>
  <c r="BX653" i="2"/>
  <c r="BX943" i="2"/>
  <c r="BX338" i="2"/>
  <c r="BX458" i="2"/>
  <c r="BX635" i="2"/>
  <c r="BX10" i="2"/>
  <c r="BX327" i="2"/>
  <c r="BX725" i="2"/>
  <c r="BX558" i="2"/>
  <c r="BX205" i="2"/>
  <c r="BX34" i="2"/>
  <c r="BX1008" i="2"/>
  <c r="BX255" i="2"/>
  <c r="BX981" i="2"/>
  <c r="BX221" i="2"/>
  <c r="BX307" i="2"/>
  <c r="BX857" i="2"/>
  <c r="BX589" i="2"/>
  <c r="BX1063" i="2"/>
  <c r="BX973" i="2"/>
  <c r="BX818" i="2"/>
  <c r="BX1093" i="2"/>
  <c r="BX168" i="2"/>
  <c r="BX445" i="2"/>
  <c r="BX866" i="2"/>
  <c r="BX1480" i="2"/>
  <c r="BX1191" i="2"/>
  <c r="BX717" i="2"/>
  <c r="BX190" i="2"/>
  <c r="BX525" i="2"/>
  <c r="BX929" i="2"/>
  <c r="BX334" i="2"/>
  <c r="BX502" i="2"/>
  <c r="BX621" i="2"/>
  <c r="BX477" i="2"/>
  <c r="BX706" i="2"/>
  <c r="BX1131" i="2"/>
  <c r="BX549" i="2"/>
  <c r="BX518" i="2"/>
  <c r="BX687" i="2"/>
  <c r="BX474" i="2"/>
  <c r="BX695" i="2"/>
  <c r="BX755" i="2"/>
  <c r="BX541" i="2"/>
  <c r="BX554" i="2"/>
  <c r="BX274" i="2"/>
  <c r="BX661" i="2"/>
  <c r="BX381" i="2"/>
  <c r="BX949" i="2"/>
  <c r="BX193" i="2"/>
  <c r="BX337" i="2"/>
  <c r="BX769" i="2"/>
  <c r="BX726" i="2"/>
  <c r="BX1009" i="2"/>
  <c r="BX686" i="2"/>
  <c r="BX872" i="2"/>
  <c r="BX216" i="2"/>
  <c r="BX405" i="2"/>
  <c r="BX278" i="2"/>
  <c r="BX623" i="2"/>
  <c r="BX407" i="2"/>
  <c r="BX654" i="2"/>
  <c r="BX959" i="2"/>
  <c r="BX102" i="2"/>
  <c r="BX397" i="2"/>
  <c r="BX377" i="2"/>
  <c r="BX813" i="2"/>
  <c r="BX420" i="2"/>
  <c r="BX921" i="2"/>
  <c r="BX353" i="2"/>
  <c r="BX862" i="2"/>
  <c r="BX781" i="2"/>
  <c r="BX1073" i="2"/>
  <c r="BX898" i="2"/>
  <c r="BX977" i="2"/>
  <c r="BX730" i="2"/>
  <c r="BX467" i="2"/>
  <c r="BX485" i="2"/>
  <c r="BX1013" i="2"/>
  <c r="BX830" i="2"/>
  <c r="BX868" i="2"/>
  <c r="BX874" i="2"/>
  <c r="BX557" i="2"/>
  <c r="BX1203" i="2"/>
  <c r="BX963" i="2"/>
  <c r="BX482" i="2"/>
  <c r="BX50" i="2"/>
  <c r="BX453" i="2"/>
  <c r="BX762" i="2"/>
  <c r="BX316" i="2"/>
  <c r="BX826" i="2"/>
  <c r="BX1092" i="2"/>
  <c r="BX720" i="2"/>
  <c r="BX712" i="2"/>
  <c r="BX206" i="2"/>
  <c r="BX1416" i="2"/>
  <c r="BX1027" i="2"/>
  <c r="BX505" i="2"/>
  <c r="BX933" i="2"/>
  <c r="BX380" i="2"/>
  <c r="BX937" i="2"/>
  <c r="BX581" i="2"/>
  <c r="BX294" i="2"/>
  <c r="BX1087" i="2"/>
  <c r="AB1438" i="2"/>
  <c r="BX882" i="2"/>
  <c r="BX873" i="2"/>
  <c r="BX965" i="2"/>
  <c r="BX360" i="2"/>
  <c r="BX401" i="2"/>
  <c r="BX238" i="2"/>
  <c r="BX1053" i="2"/>
  <c r="BX821" i="2"/>
  <c r="BX481" i="2"/>
  <c r="BX645" i="2"/>
  <c r="BX347" i="2"/>
  <c r="BX391" i="2"/>
  <c r="BX953" i="2"/>
  <c r="BX901" i="2"/>
  <c r="BX758" i="2"/>
  <c r="BX328" i="2"/>
  <c r="BX214" i="2"/>
  <c r="BX698" i="2"/>
  <c r="BX1011" i="2"/>
  <c r="BX376" i="2"/>
  <c r="BX318" i="2"/>
  <c r="BX605" i="2"/>
  <c r="BX842" i="2"/>
  <c r="BX900" i="2"/>
  <c r="BX275" i="2"/>
  <c r="BX996" i="2"/>
  <c r="BX463" i="2"/>
  <c r="BX734" i="2"/>
  <c r="BX936" i="2"/>
  <c r="BX662" i="2"/>
  <c r="BX465" i="2"/>
  <c r="BX909" i="2"/>
  <c r="BX161" i="2"/>
  <c r="BX350" i="2"/>
  <c r="BX871" i="2"/>
  <c r="BX174" i="2"/>
  <c r="BX364" i="2"/>
  <c r="BX355" i="2"/>
  <c r="BX440" i="2"/>
  <c r="BX398" i="2"/>
  <c r="BX414" i="2"/>
  <c r="BX509" i="2"/>
  <c r="BX568" i="2"/>
  <c r="BX1077" i="2"/>
  <c r="BX283" i="2"/>
  <c r="BX743" i="2"/>
  <c r="BX958" i="2"/>
  <c r="BX741" i="2"/>
  <c r="BX292" i="2"/>
  <c r="BX816" i="2"/>
  <c r="BX798" i="2"/>
  <c r="BX182" i="2"/>
  <c r="BX1036" i="2"/>
  <c r="BX346" i="2"/>
  <c r="BX1055" i="2"/>
  <c r="BX510" i="2"/>
  <c r="BX574" i="2"/>
  <c r="BX838" i="2"/>
  <c r="BX672" i="2"/>
  <c r="BX553" i="2"/>
  <c r="BX1187" i="2"/>
  <c r="BX913" i="2"/>
  <c r="BX681" i="2"/>
  <c r="BX489" i="2"/>
  <c r="BX490" i="2"/>
  <c r="BX703" i="2"/>
  <c r="BX435" i="2"/>
  <c r="BX683" i="2"/>
  <c r="BX711" i="2"/>
  <c r="BX1004" i="2"/>
  <c r="BX702" i="2"/>
  <c r="BX920" i="2"/>
  <c r="BX133" i="2"/>
  <c r="BX438" i="2"/>
  <c r="BX885" i="2"/>
  <c r="BX517" i="2"/>
  <c r="BX573" i="2"/>
  <c r="BX369" i="2"/>
  <c r="BX991" i="2"/>
  <c r="BX713" i="2"/>
  <c r="BX528" i="2"/>
  <c r="BX493" i="2"/>
  <c r="BX46" i="2"/>
  <c r="BX940" i="2"/>
  <c r="BX1015" i="2"/>
  <c r="BX86" i="2"/>
  <c r="BX797" i="2"/>
  <c r="BX735" i="2"/>
  <c r="BX822" i="2"/>
  <c r="BX663" i="2"/>
  <c r="BX600" i="2"/>
  <c r="BX300" i="2"/>
  <c r="BX246" i="2"/>
  <c r="BX856" i="2"/>
  <c r="BX656" i="2"/>
  <c r="BX125" i="2"/>
  <c r="BX1003" i="2"/>
  <c r="BX332" i="2"/>
  <c r="BX1045" i="2"/>
  <c r="BX62" i="2"/>
  <c r="BX437" i="2"/>
  <c r="BX59" i="2"/>
  <c r="BX429" i="2"/>
  <c r="BX562" i="2"/>
  <c r="BX608" i="2"/>
  <c r="BX974" i="2"/>
  <c r="BX989" i="2"/>
  <c r="BX291" i="2"/>
  <c r="BX869" i="2"/>
  <c r="BX559" i="2"/>
  <c r="BX198" i="2"/>
  <c r="BX598" i="2"/>
  <c r="BX954" i="2"/>
  <c r="BX230" i="2"/>
  <c r="BX565" i="2"/>
  <c r="BX777" i="2"/>
  <c r="BX749" i="2"/>
  <c r="BX666" i="2"/>
  <c r="BX934" i="2"/>
  <c r="BX1081" i="2"/>
  <c r="BX492" i="2"/>
  <c r="BX1038" i="2"/>
  <c r="BX261" i="2"/>
  <c r="BX375" i="2"/>
  <c r="BX814" i="2"/>
  <c r="BX700" i="2"/>
  <c r="BX351" i="2"/>
  <c r="BX228" i="2"/>
  <c r="BX335" i="2"/>
  <c r="BX609" i="2"/>
  <c r="BX212" i="2"/>
  <c r="BX219" i="2"/>
  <c r="BX738" i="2"/>
  <c r="BX860" i="2"/>
  <c r="BX931" i="2"/>
  <c r="BX394" i="2"/>
  <c r="BX306" i="2"/>
  <c r="BX542" i="2"/>
  <c r="BX506" i="2"/>
  <c r="BX854" i="2"/>
  <c r="BX373" i="2"/>
  <c r="BX488" i="2"/>
  <c r="BX835" i="2"/>
  <c r="BX69" i="2"/>
  <c r="BX685" i="2"/>
  <c r="BX947" i="2"/>
  <c r="BX302" i="2"/>
  <c r="BX584" i="2"/>
  <c r="BX385" i="2"/>
  <c r="BX314" i="2"/>
  <c r="BX696" i="2"/>
  <c r="BX829" i="2"/>
  <c r="BX1076" i="2"/>
  <c r="BX1035" i="2"/>
  <c r="BX529" i="2"/>
  <c r="BX639" i="2"/>
  <c r="BX422" i="2"/>
  <c r="BX844" i="2"/>
  <c r="BX188" i="2"/>
  <c r="BX144" i="2"/>
  <c r="BX591" i="2"/>
  <c r="BX1029" i="2"/>
  <c r="BX256" i="2"/>
  <c r="BX51" i="2"/>
  <c r="BX625" i="2"/>
  <c r="BX471" i="2"/>
  <c r="BX1362" i="2"/>
  <c r="BX1434" i="2"/>
  <c r="BX1202" i="2"/>
  <c r="BX1354" i="2"/>
  <c r="BX1226" i="2"/>
  <c r="BX1112" i="2"/>
  <c r="BX1254" i="2"/>
  <c r="BX1472" i="2"/>
  <c r="BX1464" i="2"/>
  <c r="BX1413" i="2"/>
  <c r="BX1215" i="2"/>
  <c r="BX1119" i="2"/>
  <c r="BX1483" i="2"/>
  <c r="BX1225" i="2"/>
  <c r="BX1329" i="2"/>
  <c r="BX1233" i="2"/>
  <c r="BX1392" i="2"/>
  <c r="BX1229" i="2"/>
  <c r="BX1459" i="2"/>
  <c r="BX1401" i="2"/>
  <c r="BX1211" i="2"/>
  <c r="BX1207" i="2"/>
  <c r="BX1432" i="2"/>
  <c r="BX1109" i="2"/>
  <c r="BX1265" i="2"/>
  <c r="BX1201" i="2"/>
  <c r="BX1347" i="2"/>
  <c r="BX1264" i="2"/>
  <c r="BX1279" i="2"/>
  <c r="BX1097" i="2"/>
  <c r="BX1424" i="2"/>
  <c r="BX1361" i="2"/>
  <c r="BX1151" i="2"/>
  <c r="BX1209" i="2"/>
  <c r="BX1143" i="2"/>
  <c r="BX1403" i="2"/>
  <c r="BX1245" i="2"/>
  <c r="BX1379" i="2"/>
  <c r="BX1393" i="2"/>
  <c r="BX1475" i="2"/>
  <c r="BX1300" i="2"/>
  <c r="BX1365" i="2"/>
  <c r="BX1373" i="2"/>
  <c r="BX1172" i="2"/>
  <c r="BX1183" i="2"/>
  <c r="BX1311" i="2"/>
  <c r="BX1411" i="2"/>
  <c r="BX1236" i="2"/>
  <c r="BX1137" i="2"/>
  <c r="BX1219" i="2"/>
  <c r="BX1301" i="2"/>
  <c r="BX1436" i="2"/>
  <c r="BX1259" i="2"/>
  <c r="BX1235" i="2"/>
  <c r="BX1467" i="2"/>
  <c r="BX1275" i="2"/>
  <c r="BX1125" i="2"/>
  <c r="BX1237" i="2"/>
  <c r="BX1387" i="2"/>
  <c r="BX1349" i="2"/>
  <c r="BX1499" i="2"/>
  <c r="BX1491" i="2"/>
  <c r="BX1127" i="2"/>
  <c r="BX1141" i="2"/>
  <c r="BX1341" i="2"/>
  <c r="BX1317" i="2"/>
  <c r="BX1371" i="2"/>
  <c r="BH1353" i="2"/>
  <c r="BX1397" i="2"/>
  <c r="BX1149" i="2"/>
  <c r="BX1157" i="2"/>
  <c r="BX1132" i="2"/>
  <c r="BX1277" i="2"/>
  <c r="BX1099" i="2"/>
  <c r="BX1123" i="2"/>
  <c r="BX1260" i="2"/>
  <c r="BX1407" i="2"/>
  <c r="BX1205" i="2"/>
  <c r="BX1220" i="2"/>
  <c r="BH1474" i="2"/>
  <c r="BX1333" i="2"/>
  <c r="BX1291" i="2"/>
  <c r="BX1261" i="2"/>
  <c r="BX1307" i="2"/>
  <c r="BX1343" i="2"/>
  <c r="BX1375" i="2"/>
  <c r="BX1243" i="2"/>
  <c r="BX1325" i="2"/>
  <c r="BH1479" i="2"/>
  <c r="BX1355" i="2"/>
  <c r="BX1496" i="2"/>
  <c r="BX1204" i="2"/>
  <c r="BX1212" i="2"/>
  <c r="BX1381" i="2"/>
  <c r="BH1289" i="2"/>
  <c r="BH1359" i="2"/>
  <c r="BX1128" i="2"/>
  <c r="BX1364" i="2"/>
  <c r="BX1319" i="2"/>
  <c r="BX1253" i="2"/>
  <c r="BH1241" i="2"/>
  <c r="BH1272" i="2"/>
  <c r="BH1481" i="2"/>
  <c r="BH1336" i="2"/>
  <c r="AR1285" i="2"/>
  <c r="BH1176" i="2"/>
  <c r="BH1281" i="2"/>
  <c r="AB1199" i="2"/>
  <c r="BH1348" i="2"/>
  <c r="BH1463" i="2"/>
  <c r="AB1129" i="2"/>
  <c r="BH1423" i="2"/>
  <c r="BH1098" i="2"/>
  <c r="BX1101" i="2"/>
  <c r="BX1148" i="2"/>
  <c r="BH1498" i="2"/>
  <c r="BX1444" i="2"/>
  <c r="BH1495" i="2"/>
  <c r="BX1140" i="2"/>
  <c r="BH1368" i="2"/>
  <c r="BH1240" i="2"/>
  <c r="BX1356" i="2"/>
  <c r="BH1476" i="2"/>
  <c r="BH1177" i="2"/>
  <c r="AR1452" i="2"/>
  <c r="BH1502" i="2"/>
  <c r="BH1231" i="2"/>
  <c r="BX1244" i="2"/>
  <c r="AR1171" i="2"/>
  <c r="BH1447" i="2"/>
  <c r="BH1193" i="2"/>
  <c r="BH1129" i="2"/>
  <c r="BX1188" i="2"/>
  <c r="BX1196" i="2"/>
  <c r="BX1452" i="2"/>
  <c r="BX1428" i="2"/>
  <c r="AR1319" i="2"/>
  <c r="AB1478" i="2"/>
  <c r="AB1484" i="2"/>
  <c r="AR1307" i="2"/>
  <c r="AR1276" i="2"/>
  <c r="AB1489" i="2"/>
  <c r="AB1241" i="2"/>
  <c r="AR1169" i="2"/>
  <c r="AB1490" i="2"/>
  <c r="AB1113" i="2"/>
  <c r="BH1257" i="2"/>
  <c r="AR1325" i="2"/>
  <c r="AR1435" i="2"/>
  <c r="AR1491" i="2"/>
  <c r="AB1385" i="2"/>
  <c r="AR1381" i="2"/>
  <c r="AR1436" i="2"/>
  <c r="AB1345" i="2"/>
  <c r="BH1487" i="2"/>
  <c r="BH1199" i="2"/>
  <c r="BH1457" i="2"/>
  <c r="AR1256" i="2"/>
  <c r="BH1396" i="2"/>
  <c r="AR1133" i="2"/>
  <c r="AR1187" i="2"/>
  <c r="AB1303" i="2"/>
  <c r="AR1196" i="2"/>
  <c r="BH1287" i="2"/>
  <c r="BX1156" i="2"/>
  <c r="AR1213" i="2"/>
  <c r="AR1379" i="2"/>
  <c r="AR1131" i="2"/>
  <c r="BH1458" i="2"/>
  <c r="AB1193" i="2"/>
  <c r="AR1365" i="2"/>
  <c r="BH1377" i="2"/>
  <c r="BH1455" i="2"/>
  <c r="BH1441" i="2"/>
  <c r="AR1172" i="2"/>
  <c r="AR1315" i="2"/>
  <c r="AR1413" i="2"/>
  <c r="AB1313" i="2"/>
  <c r="AB1175" i="2"/>
  <c r="BH1313" i="2"/>
  <c r="BH1380" i="2"/>
  <c r="AR1411" i="2"/>
  <c r="BH1217" i="2"/>
  <c r="BH1223" i="2"/>
  <c r="BX1284" i="2"/>
  <c r="AB1239" i="2"/>
  <c r="AB1471" i="2"/>
  <c r="AB1372" i="2"/>
  <c r="BH1321" i="2"/>
  <c r="AB1304" i="2"/>
  <c r="AB1439" i="2"/>
  <c r="BH1450" i="2"/>
  <c r="BH1295" i="2"/>
  <c r="AR1197" i="2"/>
  <c r="AR1261" i="2"/>
  <c r="AR1147" i="2"/>
  <c r="AR1207" i="2"/>
  <c r="AB1457" i="2"/>
  <c r="AB1217" i="2"/>
  <c r="AR1364" i="2"/>
  <c r="AR1443" i="2"/>
  <c r="AB1295" i="2"/>
  <c r="BH1465" i="2"/>
  <c r="AR1205" i="2"/>
  <c r="BX1252" i="2"/>
  <c r="BH1408" i="2"/>
  <c r="BH1477" i="2"/>
  <c r="BH1438" i="2"/>
  <c r="AR1460" i="2"/>
  <c r="AB1476" i="2"/>
  <c r="BH1305" i="2"/>
  <c r="AB1391" i="2"/>
  <c r="AB1492" i="2"/>
  <c r="AR1259" i="2"/>
  <c r="BH1433" i="2"/>
  <c r="BX1324" i="2"/>
  <c r="AR1101" i="2"/>
  <c r="AR1236" i="2"/>
  <c r="AR1155" i="2"/>
  <c r="BH1399" i="2"/>
  <c r="BH1439" i="2"/>
  <c r="AR1161" i="2"/>
  <c r="AB1404" i="2"/>
  <c r="AR1209" i="2"/>
  <c r="BH1437" i="2"/>
  <c r="AB1232" i="2"/>
  <c r="AR1247" i="2"/>
  <c r="AR1221" i="2"/>
  <c r="AR1475" i="2"/>
  <c r="AR1212" i="2"/>
  <c r="BH1470" i="2"/>
  <c r="AB1447" i="2"/>
  <c r="AR1339" i="2"/>
  <c r="AR1229" i="2"/>
  <c r="BH1144" i="2"/>
  <c r="AR1132" i="2"/>
  <c r="AR1456" i="2"/>
  <c r="BH1175" i="2"/>
  <c r="AB1399" i="2"/>
  <c r="BH1415" i="2"/>
  <c r="AB1431" i="2"/>
  <c r="AR1451" i="2"/>
  <c r="AR1201" i="2"/>
  <c r="AB1442" i="2"/>
  <c r="AB1465" i="2"/>
  <c r="BH1412" i="2"/>
  <c r="BH1360" i="2"/>
  <c r="AB1153" i="2"/>
  <c r="BH1500" i="2"/>
  <c r="AR1203" i="2"/>
  <c r="AB1494" i="2"/>
  <c r="AB1461" i="2"/>
  <c r="BH1248" i="2"/>
  <c r="AR1119" i="2"/>
  <c r="BH1344" i="2"/>
  <c r="BH1262" i="2"/>
  <c r="AB1263" i="2"/>
  <c r="AB1450" i="2"/>
  <c r="AR1428" i="2"/>
  <c r="AR1151" i="2"/>
  <c r="AR1204" i="2"/>
  <c r="AB1126" i="2"/>
  <c r="AR1373" i="2"/>
  <c r="AR1141" i="2"/>
  <c r="BH1425" i="2"/>
  <c r="AB1353" i="2"/>
  <c r="BH1298" i="2"/>
  <c r="AB1271" i="2"/>
  <c r="AR1416" i="2"/>
  <c r="BH1121" i="2"/>
  <c r="AR1328" i="2"/>
  <c r="BH1271" i="2"/>
  <c r="BH1345" i="2"/>
  <c r="BH1394" i="2"/>
  <c r="AR1468" i="2"/>
  <c r="BH1335" i="2"/>
  <c r="BX89" i="2"/>
  <c r="BH1312" i="2"/>
  <c r="AB1453" i="2"/>
  <c r="AR1397" i="2"/>
  <c r="BH1391" i="2"/>
  <c r="BH1138" i="2"/>
  <c r="AR1125" i="2"/>
  <c r="BH1489" i="2"/>
  <c r="AR1301" i="2"/>
  <c r="BH1342" i="2"/>
  <c r="AR1389" i="2"/>
  <c r="AR1245" i="2"/>
  <c r="AR1284" i="2"/>
  <c r="AR1123" i="2"/>
  <c r="AR1268" i="2"/>
  <c r="AR1444" i="2"/>
  <c r="AB1441" i="2"/>
  <c r="AB1231" i="2"/>
  <c r="AR1253" i="2"/>
  <c r="AR1189" i="2"/>
  <c r="AR1279" i="2"/>
  <c r="AR1099" i="2"/>
  <c r="BH1167" i="2"/>
  <c r="BH1168" i="2"/>
  <c r="BH1135" i="2"/>
  <c r="AR1136" i="2"/>
  <c r="AB1098" i="2"/>
  <c r="AR1392" i="2"/>
  <c r="BH1263" i="2"/>
  <c r="AR1347" i="2"/>
  <c r="BH1417" i="2"/>
  <c r="AR1300" i="2"/>
  <c r="AB1177" i="2"/>
  <c r="AB1462" i="2"/>
  <c r="AB1423" i="2"/>
  <c r="AR1216" i="2"/>
  <c r="BH1159" i="2"/>
  <c r="BH1126" i="2"/>
  <c r="BX226" i="2"/>
  <c r="AB1433" i="2"/>
  <c r="AB1104" i="2"/>
  <c r="AB1185" i="2"/>
  <c r="AR1183" i="2"/>
  <c r="AR1273" i="2"/>
  <c r="AR1156" i="2"/>
  <c r="AR1352" i="2"/>
  <c r="AR1140" i="2"/>
  <c r="AB1257" i="2"/>
  <c r="BX135" i="2"/>
  <c r="BX20" i="2"/>
  <c r="AR1357" i="2"/>
  <c r="BH70" i="2"/>
  <c r="BX1272" i="2"/>
  <c r="BH245" i="2"/>
  <c r="BH1338" i="2"/>
  <c r="BH125" i="2"/>
  <c r="BX52" i="2"/>
  <c r="AB1342" i="2"/>
  <c r="BX1074" i="2"/>
  <c r="AB1477" i="2"/>
  <c r="BH805" i="2"/>
  <c r="BX155" i="2"/>
  <c r="AB1326" i="2"/>
  <c r="AB1414" i="2"/>
  <c r="BH1430" i="2"/>
  <c r="BX1248" i="2"/>
  <c r="AR1225" i="2"/>
  <c r="BH1222" i="2"/>
  <c r="BX1412" i="2"/>
  <c r="BX1367" i="2"/>
  <c r="AR1320" i="2"/>
  <c r="BX305" i="2"/>
  <c r="BX1312" i="2"/>
  <c r="BX15" i="2"/>
  <c r="BH114" i="2"/>
  <c r="BH1370" i="2"/>
  <c r="BX181" i="2"/>
  <c r="AR1405" i="2"/>
  <c r="BH664" i="2"/>
  <c r="BX178" i="2"/>
  <c r="BX76" i="2"/>
  <c r="BX1502" i="2"/>
  <c r="BX1463" i="2"/>
  <c r="AB1280" i="2"/>
  <c r="BH161" i="2"/>
  <c r="BX1313" i="2"/>
  <c r="AB1194" i="2"/>
  <c r="BH720" i="2"/>
  <c r="BH674" i="2"/>
  <c r="AR1237" i="2"/>
  <c r="BX282" i="2"/>
  <c r="BX240" i="2"/>
  <c r="BX1321" i="2"/>
  <c r="BX1400" i="2"/>
  <c r="BX72" i="2"/>
  <c r="BX1380" i="2"/>
  <c r="BX1232" i="2"/>
  <c r="BX1175" i="2"/>
  <c r="BH1165" i="2"/>
  <c r="BX12" i="2"/>
  <c r="BX95" i="2"/>
  <c r="AB1286" i="2"/>
  <c r="BH10" i="2"/>
  <c r="BX1386" i="2"/>
  <c r="BX1406" i="2"/>
  <c r="BX1186" i="2"/>
  <c r="BX1330" i="2"/>
  <c r="BX98" i="2"/>
  <c r="BX139" i="2"/>
  <c r="BX1377" i="2"/>
  <c r="BX154" i="2"/>
  <c r="BX1001" i="2"/>
  <c r="BX1280" i="2"/>
  <c r="BX1199" i="2"/>
  <c r="BX1303" i="2"/>
  <c r="BX1086" i="2"/>
  <c r="BX1494" i="2"/>
  <c r="BX1429" i="2"/>
  <c r="AR1297" i="2"/>
  <c r="BH1384" i="2"/>
  <c r="BH1224" i="2"/>
  <c r="BH249" i="2"/>
  <c r="BX1449" i="2"/>
  <c r="BX1153" i="2"/>
  <c r="BX119" i="2"/>
  <c r="BX1503" i="2"/>
  <c r="BX265" i="2"/>
  <c r="BX472" i="2"/>
  <c r="BX183" i="2"/>
  <c r="BX1431" i="2"/>
  <c r="AB1481" i="2"/>
  <c r="AB1446" i="2"/>
  <c r="AB1376" i="2"/>
  <c r="AR1255" i="2"/>
  <c r="AR1173" i="2"/>
  <c r="BH1365" i="2"/>
  <c r="BX4" i="2"/>
  <c r="BX48" i="2"/>
  <c r="BX105" i="2"/>
  <c r="AB1112" i="2"/>
  <c r="AR1341" i="2"/>
  <c r="BH269" i="2"/>
  <c r="BH629" i="2"/>
  <c r="BX108" i="2"/>
  <c r="BX82" i="2"/>
  <c r="BX87" i="2"/>
  <c r="BX1039" i="2"/>
  <c r="BX143" i="2"/>
  <c r="BX49" i="2"/>
  <c r="BX1159" i="2"/>
  <c r="BH1413" i="2"/>
  <c r="BH589" i="2"/>
  <c r="BX163" i="2"/>
  <c r="BX9" i="2"/>
  <c r="BX1446" i="2"/>
  <c r="AB1412" i="2"/>
  <c r="AB1455" i="2"/>
  <c r="AR1160" i="2"/>
  <c r="AR1407" i="2"/>
  <c r="AR1220" i="2"/>
  <c r="BH611" i="2"/>
  <c r="BH1020" i="2"/>
  <c r="BH1422" i="2"/>
  <c r="BX1409" i="2"/>
  <c r="BX186" i="2"/>
  <c r="BX58" i="2"/>
  <c r="BX92" i="2"/>
  <c r="BX1396" i="2"/>
  <c r="BX235" i="2"/>
  <c r="BX285" i="2"/>
  <c r="BX16" i="2"/>
  <c r="BX234" i="2"/>
  <c r="BX106" i="2"/>
  <c r="BX156" i="2"/>
  <c r="BX253" i="2"/>
  <c r="BX17" i="2"/>
  <c r="BX1295" i="2"/>
  <c r="BX785" i="2"/>
  <c r="AB1479" i="2"/>
  <c r="AR1401" i="2"/>
  <c r="AB1449" i="2"/>
  <c r="BH776" i="2"/>
  <c r="BH1202" i="2"/>
  <c r="BX195" i="2"/>
  <c r="BX1025" i="2"/>
  <c r="BX112" i="2"/>
  <c r="BX1470" i="2"/>
  <c r="BX1271" i="2"/>
  <c r="BX1348" i="2"/>
  <c r="BX1322" i="2"/>
  <c r="BX1350" i="2"/>
  <c r="BX1326" i="2"/>
  <c r="BX1422" i="2"/>
  <c r="BX1414" i="2"/>
  <c r="BX1286" i="2"/>
  <c r="BX1298" i="2"/>
  <c r="BX1358" i="2"/>
  <c r="BX1230" i="2"/>
  <c r="BX1102" i="2"/>
  <c r="BX1302" i="2"/>
  <c r="BX1174" i="2"/>
  <c r="BX1108" i="2"/>
  <c r="BX1402" i="2"/>
  <c r="BX1146" i="2"/>
  <c r="AB1487" i="2"/>
  <c r="AR1480" i="2"/>
  <c r="BH196" i="2"/>
  <c r="BH1104" i="2"/>
  <c r="BH1318" i="2"/>
  <c r="BX1034" i="2"/>
  <c r="BX281" i="2"/>
  <c r="BX57" i="2"/>
  <c r="BX1168" i="2"/>
  <c r="BX130" i="2"/>
  <c r="BX1474" i="2"/>
  <c r="BX218" i="2"/>
  <c r="BX1194" i="2"/>
  <c r="BX1482" i="2"/>
  <c r="BX266" i="2"/>
  <c r="BX964" i="2"/>
  <c r="BX1177" i="2"/>
  <c r="BX1176" i="2"/>
  <c r="BX1382" i="2"/>
  <c r="BX116" i="2"/>
  <c r="BX1438" i="2"/>
  <c r="BX1477" i="2"/>
  <c r="BX138" i="2"/>
  <c r="BX1351" i="2"/>
  <c r="BX1167" i="2"/>
  <c r="BX29" i="2"/>
  <c r="BX1170" i="2"/>
  <c r="BX1469" i="2"/>
  <c r="BX207" i="2"/>
  <c r="BX39" i="2"/>
  <c r="BX1336" i="2"/>
  <c r="BX232" i="2"/>
  <c r="BX1423" i="2"/>
  <c r="BX1486" i="2"/>
  <c r="BX1450" i="2"/>
  <c r="BX1240" i="2"/>
  <c r="BX239" i="2"/>
  <c r="BX63" i="2"/>
  <c r="BX1030" i="2"/>
  <c r="BX349" i="2"/>
  <c r="BX1410" i="2"/>
  <c r="BX1282" i="2"/>
  <c r="BX1447" i="2"/>
  <c r="AB1454" i="2"/>
  <c r="BH987" i="2"/>
  <c r="BH858" i="2"/>
  <c r="BH351" i="2"/>
  <c r="BH825" i="2"/>
  <c r="BH54" i="2"/>
  <c r="BH803" i="2"/>
  <c r="BH962" i="2"/>
  <c r="BH1191" i="2"/>
  <c r="BH879" i="2"/>
  <c r="BX1249" i="2"/>
  <c r="BX249" i="2"/>
  <c r="BX1332" i="2"/>
  <c r="BX298" i="2"/>
  <c r="BX1098" i="2"/>
  <c r="BX114" i="2"/>
  <c r="BX1481" i="2"/>
  <c r="BX159" i="2"/>
  <c r="BX5" i="2"/>
  <c r="BX1242" i="2"/>
  <c r="BX1114" i="2"/>
  <c r="BX1327" i="2"/>
  <c r="BX1398" i="2"/>
  <c r="BX1270" i="2"/>
  <c r="BX1142" i="2"/>
  <c r="BX1065" i="2"/>
  <c r="BX215" i="2"/>
  <c r="BX1495" i="2"/>
  <c r="BX103" i="2"/>
  <c r="BX21" i="2"/>
  <c r="BX41" i="2"/>
  <c r="BX1487" i="2"/>
  <c r="BX750" i="2"/>
  <c r="BX127" i="2"/>
  <c r="BX88" i="2"/>
  <c r="BX1478" i="2"/>
  <c r="AR1128" i="2"/>
  <c r="BH408" i="2"/>
  <c r="BH792" i="2"/>
  <c r="BH1186" i="2"/>
  <c r="BX203" i="2"/>
  <c r="BX68" i="2"/>
  <c r="BX1497" i="2"/>
  <c r="BX60" i="2"/>
  <c r="BX1489" i="2"/>
  <c r="BX1012" i="2"/>
  <c r="BX1281" i="2"/>
  <c r="BX262" i="2"/>
  <c r="BX1471" i="2"/>
  <c r="BX111" i="2"/>
  <c r="BX40" i="2"/>
  <c r="BX1462" i="2"/>
  <c r="BX1111" i="2"/>
  <c r="BX129" i="2"/>
  <c r="BX64" i="2"/>
  <c r="BX1287" i="2"/>
  <c r="BX1492" i="2"/>
  <c r="BX243" i="2"/>
  <c r="BX1241" i="2"/>
  <c r="BX151" i="2"/>
  <c r="BX270" i="2"/>
  <c r="BX1080" i="2"/>
  <c r="BX231" i="2"/>
  <c r="BH732" i="2"/>
  <c r="BH371" i="2"/>
  <c r="BH641" i="2"/>
  <c r="BH1432" i="2"/>
  <c r="BH576" i="2"/>
  <c r="BH930" i="2"/>
  <c r="BH346" i="2"/>
  <c r="BH689" i="2"/>
  <c r="BH933" i="2"/>
  <c r="BH841" i="2"/>
  <c r="BX1124" i="2"/>
  <c r="BX1210" i="2"/>
  <c r="BX1366" i="2"/>
  <c r="BX1274" i="2"/>
  <c r="BX1246" i="2"/>
  <c r="AR1181" i="2"/>
  <c r="BH1278" i="2"/>
  <c r="BX1234" i="2"/>
  <c r="BX1106" i="2"/>
  <c r="BX1346" i="2"/>
  <c r="BX1374" i="2"/>
  <c r="AB1473" i="2"/>
  <c r="AR1267" i="2"/>
  <c r="AR1163" i="2"/>
  <c r="AR1117" i="2"/>
  <c r="BH1483" i="2"/>
  <c r="BH1428" i="2"/>
  <c r="BH809" i="2"/>
  <c r="BX1473" i="2"/>
  <c r="BX162" i="2"/>
  <c r="BX36" i="2"/>
  <c r="BX794" i="2"/>
  <c r="BX1465" i="2"/>
  <c r="BX250" i="2"/>
  <c r="BX28" i="2"/>
  <c r="BX1345" i="2"/>
  <c r="BX1457" i="2"/>
  <c r="BX242" i="2"/>
  <c r="BX146" i="2"/>
  <c r="BX988" i="2"/>
  <c r="BX1257" i="2"/>
  <c r="BX1129" i="2"/>
  <c r="BX1306" i="2"/>
  <c r="BX1178" i="2"/>
  <c r="BX1439" i="2"/>
  <c r="BX79" i="2"/>
  <c r="BX137" i="2"/>
  <c r="BX104" i="2"/>
  <c r="BX8" i="2"/>
  <c r="BX179" i="2"/>
  <c r="BX247" i="2"/>
  <c r="BX245" i="2"/>
  <c r="BX32" i="2"/>
  <c r="BX1185" i="2"/>
  <c r="BX1103" i="2"/>
  <c r="BX1479" i="2"/>
  <c r="AR1311" i="2"/>
  <c r="BH1132" i="2"/>
  <c r="BH860" i="2"/>
  <c r="BH889" i="2"/>
  <c r="BH537" i="2"/>
  <c r="BH1038" i="2"/>
  <c r="BH1050" i="2"/>
  <c r="BH678" i="2"/>
  <c r="BX1116" i="2"/>
  <c r="BX1310" i="2"/>
  <c r="BH119" i="2"/>
  <c r="AR1419" i="2"/>
  <c r="BH637" i="2"/>
  <c r="BH577" i="2"/>
  <c r="BH852" i="2"/>
  <c r="BH1291" i="2"/>
  <c r="BH168" i="2"/>
  <c r="BH118" i="2"/>
  <c r="BH1101" i="2"/>
  <c r="BH372" i="2"/>
  <c r="BH400" i="2"/>
  <c r="BH172" i="2"/>
  <c r="AB1167" i="2"/>
  <c r="AB1249" i="2"/>
  <c r="AR1323" i="2"/>
  <c r="AR1233" i="2"/>
  <c r="BH740" i="2"/>
  <c r="BH957" i="2"/>
  <c r="BH949" i="2"/>
  <c r="BH953" i="2"/>
  <c r="BH857" i="2"/>
  <c r="AB1495" i="2"/>
  <c r="BH598" i="2"/>
  <c r="BH1448" i="2"/>
  <c r="AB1248" i="2"/>
  <c r="AR985" i="2"/>
  <c r="AR1145" i="2"/>
  <c r="BH1136" i="2"/>
  <c r="BH698" i="2"/>
  <c r="BH694" i="2"/>
  <c r="BH882" i="2"/>
  <c r="BH538" i="2"/>
  <c r="BH398" i="2"/>
  <c r="BH1188" i="2"/>
  <c r="BH1310" i="2"/>
  <c r="BH100" i="2"/>
  <c r="BH422" i="2"/>
  <c r="BH684" i="2"/>
  <c r="BH515" i="2"/>
  <c r="BH12" i="2"/>
  <c r="BH428" i="2"/>
  <c r="BH425" i="2"/>
  <c r="BH80" i="2"/>
  <c r="AB1415" i="2"/>
  <c r="AR1195" i="2"/>
  <c r="BH890" i="2"/>
  <c r="BH1117" i="2"/>
  <c r="BH413" i="2"/>
  <c r="BH976" i="2"/>
  <c r="BH1082" i="2"/>
  <c r="BH30" i="2"/>
  <c r="BH412" i="2"/>
  <c r="BH788" i="2"/>
  <c r="BH761" i="2"/>
  <c r="BH870" i="2"/>
  <c r="BH1315" i="2"/>
  <c r="BH830" i="2"/>
  <c r="AB1486" i="2"/>
  <c r="AB1254" i="2"/>
  <c r="AR31" i="2"/>
  <c r="AR1395" i="2"/>
  <c r="BH921" i="2"/>
  <c r="BH813" i="2"/>
  <c r="BH653" i="2"/>
  <c r="BH18" i="2"/>
  <c r="AB1130" i="2"/>
  <c r="BH542" i="2"/>
  <c r="BH886" i="2"/>
  <c r="BH356" i="2"/>
  <c r="BH1156" i="2"/>
  <c r="BH436" i="2"/>
  <c r="BH800" i="2"/>
  <c r="BH440" i="2"/>
  <c r="BH358" i="2"/>
  <c r="BH812" i="2"/>
  <c r="BH1443" i="2"/>
  <c r="BH645" i="2"/>
  <c r="BH213" i="2"/>
  <c r="BH999" i="2"/>
  <c r="BH1393" i="2"/>
  <c r="BH865" i="2"/>
  <c r="BH688" i="2"/>
  <c r="BH406" i="2"/>
  <c r="BH828" i="2"/>
  <c r="BH1077" i="2"/>
  <c r="BH188" i="2"/>
  <c r="BH1282" i="2"/>
  <c r="BH362" i="2"/>
  <c r="BH26" i="2"/>
  <c r="BH1209" i="2"/>
  <c r="BH940" i="2"/>
  <c r="BH1155" i="2"/>
  <c r="BH866" i="2"/>
  <c r="BH1499" i="2"/>
  <c r="BH1211" i="2"/>
  <c r="BH839" i="2"/>
  <c r="BH513" i="2"/>
  <c r="BH321" i="2"/>
  <c r="BH726" i="2"/>
  <c r="BH1068" i="2"/>
  <c r="BH818" i="2"/>
  <c r="BH380" i="2"/>
  <c r="BH811" i="2"/>
  <c r="BH619" i="2"/>
  <c r="BH395" i="2"/>
  <c r="BH1229" i="2"/>
  <c r="BH877" i="2"/>
  <c r="BH529" i="2"/>
  <c r="BH704" i="2"/>
  <c r="BH716" i="2"/>
  <c r="BH314" i="2"/>
  <c r="BH1339" i="2"/>
  <c r="BH539" i="2"/>
  <c r="BH378" i="2"/>
  <c r="BH487" i="2"/>
  <c r="BH481" i="2"/>
  <c r="BH1032" i="2"/>
  <c r="BH848" i="2"/>
  <c r="BH456" i="2"/>
  <c r="BH1228" i="2"/>
  <c r="BH1235" i="2"/>
  <c r="BH563" i="2"/>
  <c r="BH634" i="2"/>
  <c r="BH609" i="2"/>
  <c r="BH959" i="2"/>
  <c r="BH661" i="2"/>
  <c r="BH1106" i="2"/>
  <c r="BH384" i="2"/>
  <c r="BH727" i="2"/>
  <c r="BH311" i="2"/>
  <c r="BH845" i="2"/>
  <c r="BH497" i="2"/>
  <c r="BH1343" i="2"/>
  <c r="BH1245" i="2"/>
  <c r="BH876" i="2"/>
  <c r="BH173" i="2"/>
  <c r="BH1204" i="2"/>
  <c r="BH644" i="2"/>
  <c r="BH1179" i="2"/>
  <c r="BH1264" i="2"/>
  <c r="BH918" i="2"/>
  <c r="BH1021" i="2"/>
  <c r="BH765" i="2"/>
  <c r="BH420" i="2"/>
  <c r="BH424" i="2"/>
  <c r="BH342" i="2"/>
  <c r="BH1005" i="2"/>
  <c r="BH682" i="2"/>
  <c r="BH643" i="2"/>
  <c r="AR1086" i="2"/>
  <c r="BH510" i="2"/>
  <c r="BH772" i="2"/>
  <c r="BH1307" i="2"/>
  <c r="BH450" i="2"/>
  <c r="BH967" i="2"/>
  <c r="BH455" i="2"/>
  <c r="BH198" i="2"/>
  <c r="BH1285" i="2"/>
  <c r="BH605" i="2"/>
  <c r="BH509" i="2"/>
  <c r="BH388" i="2"/>
  <c r="BH801" i="2"/>
  <c r="BH392" i="2"/>
  <c r="BH979" i="2"/>
  <c r="BH1279" i="2"/>
  <c r="BH786" i="2"/>
  <c r="BH936" i="2"/>
  <c r="BH320" i="2"/>
  <c r="BH1124" i="2"/>
  <c r="BH692" i="2"/>
  <c r="BH747" i="2"/>
  <c r="BH185" i="2"/>
  <c r="BH855" i="2"/>
  <c r="BH663" i="2"/>
  <c r="BH493" i="2"/>
  <c r="BH832" i="2"/>
  <c r="BH312" i="2"/>
  <c r="BH614" i="2"/>
  <c r="BH390" i="2"/>
  <c r="BH1283" i="2"/>
  <c r="BH350" i="2"/>
  <c r="BH932" i="2"/>
  <c r="BH283" i="2"/>
  <c r="BH8" i="2"/>
  <c r="BH1164" i="2"/>
  <c r="BH691" i="2"/>
  <c r="BH1210" i="2"/>
  <c r="BH910" i="2"/>
  <c r="BH254" i="2"/>
  <c r="BH715" i="2"/>
  <c r="BH626" i="2"/>
  <c r="BH461" i="2"/>
  <c r="BH241" i="2"/>
  <c r="AB1396" i="2"/>
  <c r="BH478" i="2"/>
  <c r="BH795" i="2"/>
  <c r="BH44" i="2"/>
  <c r="BH982" i="2"/>
  <c r="BH758" i="2"/>
  <c r="BH6" i="2"/>
  <c r="BH829" i="2"/>
  <c r="BH580" i="2"/>
  <c r="BH944" i="2"/>
  <c r="BH630" i="2"/>
  <c r="BH205" i="2"/>
  <c r="BH915" i="2"/>
  <c r="BH354" i="2"/>
  <c r="BH774" i="2"/>
  <c r="BH621" i="2"/>
  <c r="BH550" i="2"/>
  <c r="BH995" i="2"/>
  <c r="BH1274" i="2"/>
  <c r="AR95" i="2"/>
  <c r="BH1243" i="2"/>
  <c r="BH1008" i="2"/>
  <c r="BH912" i="2"/>
  <c r="BH668" i="2"/>
  <c r="BH1299" i="2"/>
  <c r="BH627" i="2"/>
  <c r="BH690" i="2"/>
  <c r="BH505" i="2"/>
  <c r="BH680" i="2"/>
  <c r="BH1329" i="2"/>
  <c r="BH78" i="2"/>
  <c r="BH965" i="2"/>
  <c r="BH1042" i="2"/>
  <c r="BH233" i="2"/>
  <c r="BH495" i="2"/>
  <c r="BH335" i="2"/>
  <c r="BH524" i="2"/>
  <c r="BH706" i="2"/>
  <c r="BH50" i="2"/>
  <c r="BH1401" i="2"/>
  <c r="BH824" i="2"/>
  <c r="BH728" i="2"/>
  <c r="BH1256" i="2"/>
  <c r="BH821" i="2"/>
  <c r="BH1180" i="2"/>
  <c r="BH1052" i="2"/>
  <c r="BH780" i="2"/>
  <c r="BH204" i="2"/>
  <c r="BH96" i="2"/>
  <c r="BH36" i="2"/>
  <c r="BH705" i="2"/>
  <c r="BH1255" i="2"/>
  <c r="BH607" i="2"/>
  <c r="BH405" i="2"/>
  <c r="BH1444" i="2"/>
  <c r="BH348" i="2"/>
  <c r="BH919" i="2"/>
  <c r="BH308" i="2"/>
  <c r="BH11" i="2"/>
  <c r="BH463" i="2"/>
  <c r="BH441" i="2"/>
  <c r="BH584" i="2"/>
  <c r="BH881" i="2"/>
  <c r="BH376" i="2"/>
  <c r="BH748" i="2"/>
  <c r="BH650" i="2"/>
  <c r="BH108" i="2"/>
  <c r="BH110" i="2"/>
  <c r="BH1405" i="2"/>
  <c r="BH656" i="2"/>
  <c r="BH1363" i="2"/>
  <c r="BH883" i="2"/>
  <c r="BH1293" i="2"/>
  <c r="BH1306" i="2"/>
  <c r="BH938" i="2"/>
  <c r="BH1361" i="2"/>
  <c r="BH14" i="2"/>
  <c r="BH217" i="2"/>
  <c r="BH703" i="2"/>
  <c r="BH201" i="2"/>
  <c r="BH367" i="2"/>
  <c r="BH553" i="2"/>
  <c r="BH702" i="2"/>
  <c r="BH1325" i="2"/>
  <c r="BH731" i="2"/>
  <c r="BH1149" i="2"/>
  <c r="BH1366" i="2"/>
  <c r="BH1046" i="2"/>
  <c r="BH330" i="2"/>
  <c r="BH927" i="2"/>
  <c r="BH94" i="2"/>
  <c r="BH1141" i="2"/>
  <c r="BH34" i="2"/>
  <c r="BH471" i="2"/>
  <c r="BH229" i="2"/>
  <c r="BH721" i="2"/>
  <c r="BH48" i="2"/>
  <c r="BH873" i="2"/>
  <c r="BH382" i="2"/>
  <c r="BH37" i="2"/>
  <c r="BH923" i="2"/>
  <c r="BH827" i="2"/>
  <c r="BH411" i="2"/>
  <c r="BH315" i="2"/>
  <c r="BH514" i="2"/>
  <c r="BH184" i="2"/>
  <c r="BH871" i="2"/>
  <c r="BH583" i="2"/>
  <c r="BH359" i="2"/>
  <c r="BH263" i="2"/>
  <c r="BH950" i="2"/>
  <c r="BH1333" i="2"/>
  <c r="BH260" i="2"/>
  <c r="BH417" i="2"/>
  <c r="BH1397" i="2"/>
  <c r="BH1036" i="2"/>
  <c r="BH1491" i="2"/>
  <c r="BH1395" i="2"/>
  <c r="BH1107" i="2"/>
  <c r="BH851" i="2"/>
  <c r="BH435" i="2"/>
  <c r="BH275" i="2"/>
  <c r="BH293" i="2"/>
  <c r="BH68" i="2"/>
  <c r="BH648" i="2"/>
  <c r="BH590" i="2"/>
  <c r="BH875" i="2"/>
  <c r="BH562" i="2"/>
  <c r="BH972" i="2"/>
  <c r="BH404" i="2"/>
  <c r="BH1084" i="2"/>
  <c r="BH1411" i="2"/>
  <c r="BH1392" i="2"/>
  <c r="BH1007" i="2"/>
  <c r="BH1357" i="2"/>
  <c r="BH869" i="2"/>
  <c r="BH517" i="2"/>
  <c r="BH856" i="2"/>
  <c r="BH600" i="2"/>
  <c r="BH336" i="2"/>
  <c r="AR208" i="2"/>
  <c r="AR1241" i="2"/>
  <c r="BH670" i="2"/>
  <c r="BH1302" i="2"/>
  <c r="BH1115" i="2"/>
  <c r="BH603" i="2"/>
  <c r="BH507" i="2"/>
  <c r="BH418" i="2"/>
  <c r="BH1055" i="2"/>
  <c r="BH989" i="2"/>
  <c r="BH253" i="2"/>
  <c r="BH1297" i="2"/>
  <c r="BH961" i="2"/>
  <c r="BH496" i="2"/>
  <c r="BH415" i="2"/>
  <c r="BH255" i="2"/>
  <c r="BH974" i="2"/>
  <c r="BH459" i="2"/>
  <c r="BH970" i="2"/>
  <c r="BH1206" i="2"/>
  <c r="BH902" i="2"/>
  <c r="BH182" i="2"/>
  <c r="BH746" i="2"/>
  <c r="BH454" i="2"/>
  <c r="BH1123" i="2"/>
  <c r="BH963" i="2"/>
  <c r="BH1216" i="2"/>
  <c r="AB1358" i="2"/>
  <c r="AR162" i="2"/>
  <c r="BH708" i="2"/>
  <c r="BH612" i="2"/>
  <c r="BH1467" i="2"/>
  <c r="BH99" i="2"/>
  <c r="BH32" i="2"/>
  <c r="BH610" i="2"/>
  <c r="BH1407" i="2"/>
  <c r="BH1031" i="2"/>
  <c r="BH647" i="2"/>
  <c r="BH374" i="2"/>
  <c r="BH636" i="2"/>
  <c r="BH947" i="2"/>
  <c r="BH442" i="2"/>
  <c r="BH942" i="2"/>
  <c r="BH252" i="2"/>
  <c r="BH72" i="2"/>
  <c r="BH744" i="2"/>
  <c r="BH19" i="2"/>
  <c r="BH941" i="2"/>
  <c r="BH291" i="2"/>
  <c r="BH677" i="2"/>
  <c r="AB1158" i="2"/>
  <c r="BH1172" i="2"/>
  <c r="BH1076" i="2"/>
  <c r="BH804" i="2"/>
  <c r="BH1083" i="2"/>
  <c r="BH475" i="2"/>
  <c r="BH954" i="2"/>
  <c r="BH482" i="2"/>
  <c r="BH243" i="2"/>
  <c r="BH152" i="2"/>
  <c r="BH327" i="2"/>
  <c r="BH112" i="2"/>
  <c r="BH1014" i="2"/>
  <c r="BH38" i="2"/>
  <c r="BH1381" i="2"/>
  <c r="BH1324" i="2"/>
  <c r="BH924" i="2"/>
  <c r="BH1043" i="2"/>
  <c r="BH850" i="2"/>
  <c r="BH1023" i="2"/>
  <c r="BH917" i="2"/>
  <c r="BH416" i="2"/>
  <c r="BH1151" i="2"/>
  <c r="BH85" i="2"/>
  <c r="BH916" i="2"/>
  <c r="BH756" i="2"/>
  <c r="BH971" i="2"/>
  <c r="BH665" i="2"/>
  <c r="BH983" i="2"/>
  <c r="BH823" i="2"/>
  <c r="BH567" i="2"/>
  <c r="BH998" i="2"/>
  <c r="BH325" i="2"/>
  <c r="BH212" i="2"/>
  <c r="BH802" i="2"/>
  <c r="BH1105" i="2"/>
  <c r="BH911" i="2"/>
  <c r="BH460" i="2"/>
  <c r="BH696" i="2"/>
  <c r="AR1498" i="2"/>
  <c r="AR1303" i="2"/>
  <c r="AR1184" i="2"/>
  <c r="BH556" i="2"/>
  <c r="BH1371" i="2"/>
  <c r="BH1275" i="2"/>
  <c r="BH571" i="2"/>
  <c r="BH386" i="2"/>
  <c r="BH1383" i="2"/>
  <c r="BH935" i="2"/>
  <c r="BH519" i="2"/>
  <c r="BH423" i="2"/>
  <c r="BH892" i="2"/>
  <c r="BH531" i="2"/>
  <c r="BH176" i="2"/>
  <c r="BH128" i="2"/>
  <c r="BH1024" i="2"/>
  <c r="BH1182" i="2"/>
  <c r="BH686" i="2"/>
  <c r="BH494" i="2"/>
  <c r="BH334" i="2"/>
  <c r="BH1220" i="2"/>
  <c r="BH466" i="2"/>
  <c r="BH22" i="2"/>
  <c r="BH401" i="2"/>
  <c r="BH280" i="2"/>
  <c r="BH1219" i="2"/>
  <c r="BH451" i="2"/>
  <c r="BH862" i="2"/>
  <c r="BH142" i="2"/>
  <c r="BH952" i="2"/>
  <c r="AB1214" i="2"/>
  <c r="AB1429" i="2"/>
  <c r="AR1335" i="2"/>
  <c r="AR50" i="2"/>
  <c r="AR23" i="2"/>
  <c r="BH414" i="2"/>
  <c r="BH676" i="2"/>
  <c r="BH955" i="2"/>
  <c r="BH859" i="2"/>
  <c r="BH443" i="2"/>
  <c r="BH347" i="2"/>
  <c r="BH251" i="2"/>
  <c r="BH67" i="2"/>
  <c r="BH922" i="2"/>
  <c r="BH1225" i="2"/>
  <c r="BH681" i="2"/>
  <c r="BH102" i="2"/>
  <c r="BH730" i="2"/>
  <c r="BH560" i="2"/>
  <c r="BH296" i="2"/>
  <c r="BH470" i="2"/>
  <c r="BH1196" i="2"/>
  <c r="BH59" i="2"/>
  <c r="BH511" i="2"/>
  <c r="BH1269" i="2"/>
  <c r="BH444" i="2"/>
  <c r="BH654" i="2"/>
  <c r="BH197" i="2"/>
  <c r="BH1419" i="2"/>
  <c r="BH1131" i="2"/>
  <c r="BH555" i="2"/>
  <c r="BH1247" i="2"/>
  <c r="BH1389" i="2"/>
  <c r="BH640" i="2"/>
  <c r="BH109" i="2"/>
  <c r="BH1276" i="2"/>
  <c r="BH867" i="2"/>
  <c r="BH171" i="2"/>
  <c r="BH613" i="2"/>
  <c r="BH1346" i="2"/>
  <c r="BH585" i="2"/>
  <c r="AB1186" i="2"/>
  <c r="AR1103" i="2"/>
  <c r="AR71" i="2"/>
  <c r="AR1465" i="2"/>
  <c r="BH606" i="2"/>
  <c r="BH1051" i="2"/>
  <c r="BH546" i="2"/>
  <c r="BH903" i="2"/>
  <c r="BH391" i="2"/>
  <c r="BH1145" i="2"/>
  <c r="BH132" i="2"/>
  <c r="BH1060" i="2"/>
  <c r="BH540" i="2"/>
  <c r="BH363" i="2"/>
  <c r="BH115" i="2"/>
  <c r="BH1488" i="2"/>
  <c r="BH480" i="2"/>
  <c r="BH1244" i="2"/>
  <c r="BH399" i="2"/>
  <c r="BH1189" i="2"/>
  <c r="BH1029" i="2"/>
  <c r="BH773" i="2"/>
  <c r="BH329" i="2"/>
  <c r="BH355" i="2"/>
  <c r="BH259" i="2"/>
  <c r="BH75" i="2"/>
  <c r="BH490" i="2"/>
  <c r="BH394" i="2"/>
  <c r="BH192" i="2"/>
  <c r="BH815" i="2"/>
  <c r="BH559" i="2"/>
  <c r="BH303" i="2"/>
  <c r="BH926" i="2"/>
  <c r="BH581" i="2"/>
  <c r="BH268" i="2"/>
  <c r="BH1170" i="2"/>
  <c r="BH1088" i="2"/>
  <c r="BH797" i="2"/>
  <c r="BH1452" i="2"/>
  <c r="BH1078" i="2"/>
  <c r="BH1317" i="2"/>
  <c r="BH796" i="2"/>
  <c r="BH1011" i="2"/>
  <c r="BH339" i="2"/>
  <c r="BH506" i="2"/>
  <c r="BH145" i="2"/>
  <c r="BH256" i="2"/>
  <c r="BH144" i="2"/>
  <c r="BH831" i="2"/>
  <c r="BH319" i="2"/>
  <c r="BH846" i="2"/>
  <c r="BH126" i="2"/>
  <c r="BH1301" i="2"/>
  <c r="BH980" i="2"/>
  <c r="BH316" i="2"/>
  <c r="BH1002" i="2"/>
  <c r="BH177" i="2"/>
  <c r="BH808" i="2"/>
  <c r="BH712" i="2"/>
  <c r="BH552" i="2"/>
  <c r="BH448" i="2"/>
  <c r="BH288" i="2"/>
  <c r="BH237" i="2"/>
  <c r="BH820" i="2"/>
  <c r="BH724" i="2"/>
  <c r="BH28" i="2"/>
  <c r="BH1451" i="2"/>
  <c r="BH1035" i="2"/>
  <c r="BH523" i="2"/>
  <c r="BH267" i="2"/>
  <c r="BH1026" i="2"/>
  <c r="BH530" i="2"/>
  <c r="BH887" i="2"/>
  <c r="BH631" i="2"/>
  <c r="BH375" i="2"/>
  <c r="BH1334" i="2"/>
  <c r="BH557" i="2"/>
  <c r="BH276" i="2"/>
  <c r="BH518" i="2"/>
  <c r="BH60" i="2"/>
  <c r="BH324" i="2"/>
  <c r="BH140" i="2"/>
  <c r="BH1160" i="2"/>
  <c r="BH784" i="2"/>
  <c r="BH624" i="2"/>
  <c r="BH360" i="2"/>
  <c r="BH438" i="2"/>
  <c r="BH700" i="2"/>
  <c r="BH124" i="2"/>
  <c r="BH1267" i="2"/>
  <c r="BH499" i="2"/>
  <c r="BH123" i="2"/>
  <c r="BH1410" i="2"/>
  <c r="BH1375" i="2"/>
  <c r="BH479" i="2"/>
  <c r="BH139" i="2"/>
  <c r="BH220" i="2"/>
  <c r="BH569" i="2"/>
  <c r="BH968" i="2"/>
  <c r="BH462" i="2"/>
  <c r="BH1004" i="2"/>
  <c r="BH939" i="2"/>
  <c r="BH427" i="2"/>
  <c r="BH83" i="2"/>
  <c r="BH434" i="2"/>
  <c r="BH1072" i="2"/>
  <c r="BH535" i="2"/>
  <c r="BH279" i="2"/>
  <c r="BH1118" i="2"/>
  <c r="BH934" i="2"/>
  <c r="BH973" i="2"/>
  <c r="BH1468" i="2"/>
  <c r="BH180" i="2"/>
  <c r="BH768" i="2"/>
  <c r="BH608" i="2"/>
  <c r="BH16" i="2"/>
  <c r="BH1091" i="2"/>
  <c r="BH931" i="2"/>
  <c r="BH419" i="2"/>
  <c r="BH323" i="2"/>
  <c r="BH147" i="2"/>
  <c r="BH834" i="2"/>
  <c r="BH1233" i="2"/>
  <c r="BH623" i="2"/>
  <c r="BH1198" i="2"/>
  <c r="BH894" i="2"/>
  <c r="BH1157" i="2"/>
  <c r="BH568" i="2"/>
  <c r="BH304" i="2"/>
  <c r="BH228" i="2"/>
  <c r="BH1260" i="2"/>
  <c r="BH1171" i="2"/>
  <c r="BH403" i="2"/>
  <c r="BH27" i="2"/>
  <c r="BH1128" i="2"/>
  <c r="BH895" i="2"/>
  <c r="BH639" i="2"/>
  <c r="BH383" i="2"/>
  <c r="BH1109" i="2"/>
  <c r="BH1152" i="2"/>
  <c r="BH616" i="2"/>
  <c r="BH628" i="2"/>
  <c r="BH1355" i="2"/>
  <c r="BH1099" i="2"/>
  <c r="BH843" i="2"/>
  <c r="BH331" i="2"/>
  <c r="BH906" i="2"/>
  <c r="BH1337" i="2"/>
  <c r="BH104" i="2"/>
  <c r="BH136" i="2"/>
  <c r="BH951" i="2"/>
  <c r="BH439" i="2"/>
  <c r="BH1133" i="2"/>
  <c r="BH340" i="2"/>
  <c r="BH1320" i="2"/>
  <c r="BH1212" i="2"/>
  <c r="BH1347" i="2"/>
  <c r="BH835" i="2"/>
  <c r="BH579" i="2"/>
  <c r="BH43" i="2"/>
  <c r="BH458" i="2"/>
  <c r="BH160" i="2"/>
  <c r="BH527" i="2"/>
  <c r="BH271" i="2"/>
  <c r="BH1460" i="2"/>
  <c r="BH236" i="2"/>
  <c r="BH984" i="2"/>
  <c r="BH1087" i="2"/>
  <c r="BH666" i="2"/>
  <c r="BH1079" i="2"/>
  <c r="BH604" i="2"/>
  <c r="BH1331" i="2"/>
  <c r="BH819" i="2"/>
  <c r="BH307" i="2"/>
  <c r="BH474" i="2"/>
  <c r="BH40" i="2"/>
  <c r="BH216" i="2"/>
  <c r="BH799" i="2"/>
  <c r="BH543" i="2"/>
  <c r="BH287" i="2"/>
  <c r="BH814" i="2"/>
  <c r="BH572" i="2"/>
  <c r="BH284" i="2"/>
  <c r="BH1265" i="2"/>
  <c r="BH1352" i="2"/>
  <c r="BH76" i="2"/>
  <c r="BH526" i="2"/>
  <c r="BH1388" i="2"/>
  <c r="BH1092" i="2"/>
  <c r="BH211" i="2"/>
  <c r="BH1003" i="2"/>
  <c r="BH491" i="2"/>
  <c r="BH187" i="2"/>
  <c r="BH498" i="2"/>
  <c r="BH599" i="2"/>
  <c r="BH343" i="2"/>
  <c r="BH244" i="2"/>
  <c r="BH1178" i="2"/>
  <c r="BH486" i="2"/>
  <c r="BH1251" i="2"/>
  <c r="BH483" i="2"/>
  <c r="BH219" i="2"/>
  <c r="BH657" i="2"/>
  <c r="BH943" i="2"/>
  <c r="BH431" i="2"/>
  <c r="BH148" i="2"/>
  <c r="BH632" i="2"/>
  <c r="BH368" i="2"/>
  <c r="AR1226" i="2"/>
  <c r="AR1278" i="2"/>
  <c r="AB446" i="2"/>
  <c r="AB1378" i="2"/>
  <c r="AR194" i="2"/>
  <c r="AR1368" i="2"/>
  <c r="AR596" i="2"/>
  <c r="AR1094" i="2"/>
  <c r="AR1404" i="2"/>
  <c r="AB1278" i="2"/>
  <c r="AB1354" i="2"/>
  <c r="AR1312" i="2"/>
  <c r="AR1167" i="2"/>
  <c r="AR156" i="2"/>
  <c r="AR1380" i="2"/>
  <c r="AR239" i="2"/>
  <c r="AR15" i="2"/>
  <c r="AR1396" i="2"/>
  <c r="AR1327" i="2"/>
  <c r="AR270" i="2"/>
  <c r="AB1294" i="2"/>
  <c r="AB1321" i="2"/>
  <c r="AR199" i="2"/>
  <c r="AR122" i="2"/>
  <c r="AR298" i="2"/>
  <c r="AR1111" i="2"/>
  <c r="AR1138" i="2"/>
  <c r="AR1418" i="2"/>
  <c r="AR1330" i="2"/>
  <c r="AR1254" i="2"/>
  <c r="AR1426" i="2"/>
  <c r="AB570" i="2"/>
  <c r="AR106" i="2"/>
  <c r="AR1049" i="2"/>
  <c r="AR1340" i="2"/>
  <c r="AR114" i="2"/>
  <c r="AR1232" i="2"/>
  <c r="AR564" i="2"/>
  <c r="AB1418" i="2"/>
  <c r="AR1336" i="2"/>
  <c r="AR1425" i="2"/>
  <c r="AR1168" i="2"/>
  <c r="AR1001" i="2"/>
  <c r="AR200" i="2"/>
  <c r="AR242" i="2"/>
  <c r="AR1239" i="2"/>
  <c r="AR1476" i="2"/>
  <c r="AR207" i="2"/>
  <c r="AR170" i="2"/>
  <c r="AR74" i="2"/>
  <c r="AR1502" i="2"/>
  <c r="AR167" i="2"/>
  <c r="AR1408" i="2"/>
  <c r="AR992" i="2"/>
  <c r="AR218" i="2"/>
  <c r="AR1439" i="2"/>
  <c r="AR1249" i="2"/>
  <c r="AR1433" i="2"/>
  <c r="AR266" i="2"/>
  <c r="AR1065" i="2"/>
  <c r="AR1478" i="2"/>
  <c r="AR1144" i="2"/>
  <c r="AR34" i="2"/>
  <c r="AR247" i="2"/>
  <c r="AR138" i="2"/>
  <c r="AR1442" i="2"/>
  <c r="AR282" i="2"/>
  <c r="AR1281" i="2"/>
  <c r="AR186" i="2"/>
  <c r="AR29" i="2"/>
  <c r="AR41" i="2"/>
  <c r="AB1102" i="2"/>
  <c r="AR1470" i="2"/>
  <c r="AR232" i="2"/>
  <c r="AR42" i="2"/>
  <c r="AR1217" i="2"/>
  <c r="AR1422" i="2"/>
  <c r="AR1150" i="2"/>
  <c r="AR1258" i="2"/>
  <c r="AR1298" i="2"/>
  <c r="AR1390" i="2"/>
  <c r="AR1262" i="2"/>
  <c r="AR1314" i="2"/>
  <c r="AR1186" i="2"/>
  <c r="AR1120" i="2"/>
  <c r="AR1350" i="2"/>
  <c r="AR1222" i="2"/>
  <c r="AR1342" i="2"/>
  <c r="AR1166" i="2"/>
  <c r="AR1230" i="2"/>
  <c r="AR1102" i="2"/>
  <c r="AR1294" i="2"/>
  <c r="AR1430" i="2"/>
  <c r="AR1318" i="2"/>
  <c r="AR1386" i="2"/>
  <c r="AR1286" i="2"/>
  <c r="AR1362" i="2"/>
  <c r="AR1378" i="2"/>
  <c r="AR1122" i="2"/>
  <c r="AR1274" i="2"/>
  <c r="AR1377" i="2"/>
  <c r="AR1208" i="2"/>
  <c r="AR1080" i="2"/>
  <c r="AR1022" i="2"/>
  <c r="AR22" i="2"/>
  <c r="AR1182" i="2"/>
  <c r="AB135" i="2"/>
  <c r="AR1130" i="2"/>
  <c r="AR1289" i="2"/>
  <c r="AR1231" i="2"/>
  <c r="AR231" i="2"/>
  <c r="AR1250" i="2"/>
  <c r="AR785" i="2"/>
  <c r="AR1415" i="2"/>
  <c r="AR155" i="2"/>
  <c r="AR1449" i="2"/>
  <c r="AR1025" i="2"/>
  <c r="AR1071" i="2"/>
  <c r="AR250" i="2"/>
  <c r="AR1240" i="2"/>
  <c r="AR1471" i="2"/>
  <c r="AR1121" i="2"/>
  <c r="AR1271" i="2"/>
  <c r="AR1010" i="2"/>
  <c r="AR1302" i="2"/>
  <c r="AR1174" i="2"/>
  <c r="AR1370" i="2"/>
  <c r="AR146" i="2"/>
  <c r="AR1497" i="2"/>
  <c r="AR1134" i="2"/>
  <c r="AR1034" i="2"/>
  <c r="AR73" i="2"/>
  <c r="AR151" i="2"/>
  <c r="AR13" i="2"/>
  <c r="AR1346" i="2"/>
  <c r="AR1218" i="2"/>
  <c r="AR1310" i="2"/>
  <c r="AR1206" i="2"/>
  <c r="AB993" i="2"/>
  <c r="AB689" i="2"/>
  <c r="AB1250" i="2"/>
  <c r="AB1120" i="2"/>
  <c r="AR129" i="2"/>
  <c r="AR1487" i="2"/>
  <c r="AR39" i="2"/>
  <c r="AR89" i="2"/>
  <c r="AR1257" i="2"/>
  <c r="AR1359" i="2"/>
  <c r="AR1175" i="2"/>
  <c r="AR1194" i="2"/>
  <c r="AR1400" i="2"/>
  <c r="AR1348" i="2"/>
  <c r="AR1116" i="2"/>
  <c r="AR1374" i="2"/>
  <c r="AR1484" i="2"/>
  <c r="AR1446" i="2"/>
  <c r="AR175" i="2"/>
  <c r="AR79" i="2"/>
  <c r="AR5" i="2"/>
  <c r="AR1058" i="2"/>
  <c r="AB687" i="2"/>
  <c r="AB269" i="2"/>
  <c r="AB676" i="2"/>
  <c r="AR234" i="2"/>
  <c r="AR1438" i="2"/>
  <c r="AR1304" i="2"/>
  <c r="AR130" i="2"/>
  <c r="AR1398" i="2"/>
  <c r="AR1270" i="2"/>
  <c r="AR1142" i="2"/>
  <c r="AR1146" i="2"/>
  <c r="AR210" i="2"/>
  <c r="AR310" i="2"/>
  <c r="AR1100" i="2"/>
  <c r="AR1306" i="2"/>
  <c r="AR265" i="2"/>
  <c r="AR1048" i="2"/>
  <c r="AR1106" i="2"/>
  <c r="AB1166" i="2"/>
  <c r="AR1170" i="2"/>
  <c r="AR1246" i="2"/>
  <c r="AR1402" i="2"/>
  <c r="AR1108" i="2"/>
  <c r="AR1118" i="2"/>
  <c r="AR1334" i="2"/>
  <c r="AB1161" i="2"/>
  <c r="AR1190" i="2"/>
  <c r="AR1234" i="2"/>
  <c r="AB426" i="2"/>
  <c r="AR97" i="2"/>
  <c r="AR1455" i="2"/>
  <c r="AR1489" i="2"/>
  <c r="AR7" i="2"/>
  <c r="AR235" i="2"/>
  <c r="AR57" i="2"/>
  <c r="AR227" i="2"/>
  <c r="AR1376" i="2"/>
  <c r="AR1366" i="2"/>
  <c r="AR1238" i="2"/>
  <c r="AR1110" i="2"/>
  <c r="AR1096" i="2"/>
  <c r="AR1399" i="2"/>
  <c r="AR1198" i="2"/>
  <c r="AR1372" i="2"/>
  <c r="AR1495" i="2"/>
  <c r="AR195" i="2"/>
  <c r="AR1410" i="2"/>
  <c r="AR1282" i="2"/>
  <c r="AR1154" i="2"/>
  <c r="AR1114" i="2"/>
  <c r="AR143" i="2"/>
  <c r="AR47" i="2"/>
  <c r="AR1406" i="2"/>
  <c r="AR240" i="2"/>
  <c r="AR98" i="2"/>
  <c r="AR273" i="2"/>
  <c r="AR1178" i="2"/>
  <c r="AR1242" i="2"/>
  <c r="AB995" i="2"/>
  <c r="AB807" i="2"/>
  <c r="AB1069" i="2"/>
  <c r="AR1338" i="2"/>
  <c r="AR1210" i="2"/>
  <c r="AR1124" i="2"/>
  <c r="AB218" i="2"/>
  <c r="AB342" i="2"/>
  <c r="AB1204" i="2"/>
  <c r="AB485" i="2"/>
  <c r="AB278" i="2"/>
  <c r="AB455" i="2"/>
  <c r="AB809" i="2"/>
  <c r="AB1428" i="2"/>
  <c r="AB598" i="2"/>
  <c r="AB639" i="2"/>
  <c r="AB322" i="2"/>
  <c r="AB1301" i="2"/>
  <c r="AB986" i="2"/>
  <c r="AB813" i="2"/>
  <c r="AB43" i="2"/>
  <c r="AB566" i="2"/>
  <c r="AB384" i="2"/>
  <c r="AB1196" i="2"/>
  <c r="AB761" i="2"/>
  <c r="AB1003" i="2"/>
  <c r="AB1002" i="2"/>
  <c r="AB1055" i="2"/>
  <c r="AB550" i="2"/>
  <c r="AB1347" i="2"/>
  <c r="AB578" i="2"/>
  <c r="AB886" i="2"/>
  <c r="AB1393" i="2"/>
  <c r="AB879" i="2"/>
  <c r="AB341" i="2"/>
  <c r="AB819" i="2"/>
  <c r="AB320" i="2"/>
  <c r="AB398" i="2"/>
  <c r="AB314" i="2"/>
  <c r="AB1007" i="2"/>
  <c r="AB1252" i="2"/>
  <c r="AB705" i="2"/>
  <c r="AB304" i="2"/>
  <c r="AB510" i="2"/>
  <c r="AB969" i="2"/>
  <c r="AB959" i="2"/>
  <c r="AB1014" i="2"/>
  <c r="AB1246" i="2"/>
  <c r="AB1253" i="2"/>
  <c r="AB970" i="2"/>
  <c r="AB1483" i="2"/>
  <c r="AB1067" i="2"/>
  <c r="AB282" i="2"/>
  <c r="AB1009" i="2"/>
  <c r="AB115" i="2"/>
  <c r="AB256" i="2"/>
  <c r="AB295" i="2"/>
  <c r="AB252" i="2"/>
  <c r="AB402" i="2"/>
  <c r="AB406" i="2"/>
  <c r="AB185" i="2"/>
  <c r="AB1467" i="2"/>
  <c r="AB250" i="2"/>
  <c r="AB618" i="2"/>
  <c r="AB249" i="2"/>
  <c r="AB1019" i="2"/>
  <c r="AB274" i="2"/>
  <c r="AB563" i="2"/>
  <c r="AB204" i="2"/>
  <c r="AB861" i="2"/>
  <c r="AB87" i="2"/>
  <c r="AB1227" i="2"/>
  <c r="AB888" i="2"/>
  <c r="AB472" i="2"/>
  <c r="AB156" i="2"/>
  <c r="AB292" i="2"/>
  <c r="AB1077" i="2"/>
  <c r="AB561" i="2"/>
  <c r="AB157" i="2"/>
  <c r="AB873" i="2"/>
  <c r="AB643" i="2"/>
  <c r="AB51" i="2"/>
  <c r="AB902" i="2"/>
  <c r="AB773" i="2"/>
  <c r="AB1401" i="2"/>
  <c r="AB145" i="2"/>
  <c r="AB457" i="2"/>
  <c r="AB1307" i="2"/>
  <c r="AB456" i="2"/>
  <c r="AB915" i="2"/>
  <c r="AB99" i="2"/>
  <c r="AB317" i="2"/>
  <c r="AB961" i="2"/>
  <c r="AB641" i="2"/>
  <c r="AB664" i="2"/>
  <c r="AB1264" i="2"/>
  <c r="AB309" i="2"/>
  <c r="AB1054" i="2"/>
  <c r="AB615" i="2"/>
  <c r="AB677" i="2"/>
  <c r="AB940" i="2"/>
  <c r="AB1114" i="2"/>
  <c r="AB1023" i="2"/>
  <c r="AB479" i="2"/>
  <c r="AB436" i="2"/>
  <c r="AB1374" i="2"/>
  <c r="AB1459" i="2"/>
  <c r="AB1043" i="2"/>
  <c r="AB544" i="2"/>
  <c r="AB439" i="2"/>
  <c r="AB492" i="2"/>
  <c r="AB273" i="2"/>
  <c r="AB387" i="2"/>
  <c r="AB590" i="2"/>
  <c r="AB938" i="2"/>
  <c r="AB829" i="2"/>
  <c r="AB241" i="2"/>
  <c r="AB628" i="2"/>
  <c r="AB597" i="2"/>
  <c r="AB405" i="2"/>
  <c r="AB998" i="2"/>
  <c r="AB362" i="2"/>
  <c r="AB1133" i="2"/>
  <c r="AB301" i="2"/>
  <c r="AB393" i="2"/>
  <c r="AB379" i="2"/>
  <c r="AB447" i="2"/>
  <c r="AB67" i="2"/>
  <c r="AB112" i="2"/>
  <c r="AB591" i="2"/>
  <c r="AB625" i="2"/>
  <c r="AB392" i="2"/>
  <c r="AB932" i="2"/>
  <c r="AB906" i="2"/>
  <c r="AB413" i="2"/>
  <c r="AB1062" i="2"/>
  <c r="AB367" i="2"/>
  <c r="AB221" i="2"/>
  <c r="AB1188" i="2"/>
  <c r="AB373" i="2"/>
  <c r="AB205" i="2"/>
  <c r="AB1059" i="2"/>
  <c r="AB707" i="2"/>
  <c r="AB784" i="2"/>
  <c r="AB624" i="2"/>
  <c r="AB432" i="2"/>
  <c r="AB647" i="2"/>
  <c r="AB869" i="2"/>
  <c r="AB545" i="2"/>
  <c r="AB652" i="2"/>
  <c r="AB913" i="2"/>
  <c r="AB1499" i="2"/>
  <c r="AB827" i="2"/>
  <c r="AB1363" i="2"/>
  <c r="AB1038" i="2"/>
  <c r="AB428" i="2"/>
  <c r="AB60" i="2"/>
  <c r="AB312" i="2"/>
  <c r="AB530" i="2"/>
  <c r="AB693" i="2"/>
  <c r="AB702" i="2"/>
  <c r="AB542" i="2"/>
  <c r="AB230" i="2"/>
  <c r="AB1407" i="2"/>
  <c r="AB290" i="2"/>
  <c r="AB12" i="2"/>
  <c r="AB685" i="2"/>
  <c r="AB489" i="2"/>
  <c r="AB1106" i="2"/>
  <c r="AB315" i="2"/>
  <c r="AB383" i="2"/>
  <c r="AB937" i="2"/>
  <c r="AB453" i="2"/>
  <c r="AB415" i="2"/>
  <c r="AB674" i="2"/>
  <c r="AB15" i="2"/>
  <c r="AB1292" i="2"/>
  <c r="AB1068" i="2"/>
  <c r="AB665" i="2"/>
  <c r="AB441" i="2"/>
  <c r="AB1444" i="2"/>
  <c r="AB142" i="2"/>
  <c r="AB527" i="2"/>
  <c r="AB498" i="2"/>
  <c r="AB709" i="2"/>
  <c r="AB1092" i="2"/>
  <c r="AB821" i="2"/>
  <c r="AB661" i="2"/>
  <c r="AB497" i="2"/>
  <c r="AB253" i="2"/>
  <c r="AB458" i="2"/>
  <c r="AB1151" i="2"/>
  <c r="AB1128" i="2"/>
  <c r="AB617" i="2"/>
  <c r="AB425" i="2"/>
  <c r="AB862" i="2"/>
  <c r="AB1410" i="2"/>
  <c r="AB77" i="2"/>
  <c r="AB774" i="2"/>
  <c r="AB584" i="2"/>
  <c r="AB1324" i="2"/>
  <c r="AB755" i="2"/>
  <c r="AB842" i="2"/>
  <c r="AB696" i="2"/>
  <c r="AB943" i="2"/>
  <c r="AB116" i="2"/>
  <c r="AB1384" i="2"/>
  <c r="AB737" i="2"/>
  <c r="AB232" i="2"/>
  <c r="AB378" i="2"/>
  <c r="AB1164" i="2"/>
  <c r="AB646" i="2"/>
  <c r="AB623" i="2"/>
  <c r="AB692" i="2"/>
  <c r="AB596" i="2"/>
  <c r="AB173" i="2"/>
  <c r="AB103" i="2"/>
  <c r="AB1091" i="2"/>
  <c r="AB444" i="2"/>
  <c r="AB69" i="2"/>
  <c r="AB302" i="2"/>
  <c r="AB1210" i="2"/>
  <c r="AB1317" i="2"/>
  <c r="AB1024" i="2"/>
  <c r="AB243" i="2"/>
  <c r="AB214" i="2"/>
  <c r="AB85" i="2"/>
  <c r="AB491" i="2"/>
  <c r="AB370" i="2"/>
  <c r="AB1013" i="2"/>
  <c r="AB529" i="2"/>
  <c r="AB1107" i="2"/>
  <c r="AB768" i="2"/>
  <c r="AB558" i="2"/>
  <c r="AB1053" i="2"/>
  <c r="AB925" i="2"/>
  <c r="AB285" i="2"/>
  <c r="AB149" i="2"/>
  <c r="AB1163" i="2"/>
  <c r="AB427" i="2"/>
  <c r="AB742" i="2"/>
  <c r="AB518" i="2"/>
  <c r="AB1041" i="2"/>
  <c r="AB1060" i="2"/>
  <c r="AB356" i="2"/>
  <c r="AB196" i="2"/>
  <c r="AB1008" i="2"/>
  <c r="AB1110" i="2"/>
  <c r="AB825" i="2"/>
  <c r="AB223" i="2"/>
  <c r="AB1283" i="2"/>
  <c r="AB1160" i="2"/>
  <c r="AB688" i="2"/>
  <c r="AB166" i="2"/>
  <c r="AB745" i="2"/>
  <c r="AB712" i="2"/>
  <c r="AB120" i="2"/>
  <c r="AB482" i="2"/>
  <c r="AB532" i="2"/>
  <c r="AB100" i="2"/>
  <c r="AB966" i="2"/>
  <c r="AB286" i="2"/>
  <c r="AB805" i="2"/>
  <c r="AB1173" i="2"/>
  <c r="AB889" i="2"/>
  <c r="AB1155" i="2"/>
  <c r="AB934" i="2"/>
  <c r="AB1148" i="2"/>
  <c r="AB575" i="2"/>
  <c r="AB236" i="2"/>
  <c r="AB92" i="2"/>
  <c r="AB1341" i="2"/>
  <c r="AB23" i="2"/>
  <c r="AB1088" i="2"/>
  <c r="AB504" i="2"/>
  <c r="AB31" i="2"/>
  <c r="AB1365" i="2"/>
  <c r="AB793" i="2"/>
  <c r="AB1285" i="2"/>
  <c r="AB1251" i="2"/>
  <c r="AB318" i="2"/>
  <c r="AB134" i="2"/>
  <c r="AB389" i="2"/>
  <c r="AB1432" i="2"/>
  <c r="AB328" i="2"/>
  <c r="AB682" i="2"/>
  <c r="AB35" i="2"/>
  <c r="AB1224" i="2"/>
  <c r="AB736" i="2"/>
  <c r="AB602" i="2"/>
  <c r="AB474" i="2"/>
  <c r="AB346" i="2"/>
  <c r="AB143" i="2"/>
  <c r="AB1021" i="2"/>
  <c r="AB395" i="2"/>
  <c r="AB600" i="2"/>
  <c r="AB78" i="2"/>
  <c r="AB324" i="2"/>
  <c r="AB148" i="2"/>
  <c r="AB885" i="2"/>
  <c r="AB1215" i="2"/>
  <c r="AB753" i="2"/>
  <c r="AB515" i="2"/>
  <c r="AB1189" i="2"/>
  <c r="AB1244" i="2"/>
  <c r="AB153" i="2"/>
  <c r="AB1302" i="2"/>
  <c r="AB1072" i="2"/>
  <c r="AB369" i="2"/>
  <c r="AB622" i="2"/>
  <c r="AB343" i="2"/>
  <c r="AB245" i="2"/>
  <c r="AB779" i="2"/>
  <c r="AB523" i="2"/>
  <c r="AB984" i="2"/>
  <c r="AB1156" i="2"/>
  <c r="AB452" i="2"/>
  <c r="AB240" i="2"/>
  <c r="AB1029" i="2"/>
  <c r="AB1379" i="2"/>
  <c r="AB711" i="2"/>
  <c r="AB347" i="2"/>
  <c r="AB24" i="2"/>
  <c r="AB610" i="2"/>
  <c r="AB1237" i="2"/>
  <c r="AB321" i="2"/>
  <c r="AB899" i="2"/>
  <c r="AB611" i="2"/>
  <c r="AB496" i="2"/>
  <c r="AB32" i="2"/>
  <c r="AB716" i="2"/>
  <c r="AB316" i="2"/>
  <c r="AB140" i="2"/>
  <c r="AB493" i="2"/>
  <c r="AB603" i="2"/>
  <c r="AB1352" i="2"/>
  <c r="AB200" i="2"/>
  <c r="AB1206" i="2"/>
  <c r="AB630" i="2"/>
  <c r="AB374" i="2"/>
  <c r="AB94" i="2"/>
  <c r="AB671" i="2"/>
  <c r="AB642" i="2"/>
  <c r="AB546" i="2"/>
  <c r="AB1329" i="2"/>
  <c r="AB772" i="2"/>
  <c r="AB1398" i="2"/>
  <c r="AB921" i="2"/>
  <c r="AB451" i="2"/>
  <c r="AB368" i="2"/>
  <c r="AB1383" i="2"/>
  <c r="AB519" i="2"/>
  <c r="AB263" i="2"/>
  <c r="AB394" i="2"/>
  <c r="AB189" i="2"/>
  <c r="AB1180" i="2"/>
  <c r="AB580" i="2"/>
  <c r="AB909" i="2"/>
  <c r="AB849" i="2"/>
  <c r="AB217" i="2"/>
  <c r="AB417" i="2"/>
  <c r="AB1236" i="2"/>
  <c r="AB36" i="2"/>
  <c r="AB281" i="2"/>
  <c r="AB996" i="2"/>
  <c r="AB1005" i="2"/>
  <c r="AB557" i="2"/>
  <c r="AB177" i="2"/>
  <c r="AB648" i="2"/>
  <c r="AB927" i="2"/>
  <c r="AB63" i="2"/>
  <c r="AB1044" i="2"/>
  <c r="AB93" i="2"/>
  <c r="AB291" i="2"/>
  <c r="AB870" i="2"/>
  <c r="AB775" i="2"/>
  <c r="AB1207" i="2"/>
  <c r="AB936" i="2"/>
  <c r="AB726" i="2"/>
  <c r="AB708" i="2"/>
  <c r="AB416" i="2"/>
  <c r="AB506" i="2"/>
  <c r="AB733" i="2"/>
  <c r="AB162" i="2"/>
  <c r="AB697" i="2"/>
  <c r="AB1035" i="2"/>
  <c r="AB1142" i="2"/>
  <c r="AB1169" i="2"/>
  <c r="AB191" i="2"/>
  <c r="AB901" i="2"/>
  <c r="AB577" i="2"/>
  <c r="AB1124" i="2"/>
  <c r="AB820" i="2"/>
  <c r="AB1045" i="2"/>
  <c r="AB1042" i="2"/>
  <c r="AB391" i="2"/>
  <c r="AB1093" i="2"/>
  <c r="AB717" i="2"/>
  <c r="AB881" i="2"/>
  <c r="AB946" i="2"/>
  <c r="AB1233" i="2"/>
  <c r="AB244" i="2"/>
  <c r="AB1488" i="2"/>
  <c r="AB1203" i="2"/>
  <c r="AB723" i="2"/>
  <c r="AB960" i="2"/>
  <c r="AB512" i="2"/>
  <c r="AB686" i="2"/>
  <c r="AB86" i="2"/>
  <c r="AB1100" i="2"/>
  <c r="AB556" i="2"/>
  <c r="AB541" i="2"/>
  <c r="AB1343" i="2"/>
  <c r="AB1291" i="2"/>
  <c r="AB939" i="2"/>
  <c r="AB843" i="2"/>
  <c r="AB747" i="2"/>
  <c r="AB824" i="2"/>
  <c r="AB344" i="2"/>
  <c r="AB104" i="2"/>
  <c r="AB110" i="2"/>
  <c r="AB847" i="2"/>
  <c r="AB1018" i="2"/>
  <c r="AB698" i="2"/>
  <c r="AB385" i="2"/>
  <c r="AB788" i="2"/>
  <c r="AB260" i="2"/>
  <c r="AB226" i="2"/>
  <c r="AB721" i="2"/>
  <c r="AB1123" i="2"/>
  <c r="AB579" i="2"/>
  <c r="AB323" i="2"/>
  <c r="AB272" i="2"/>
  <c r="AB257" i="2"/>
  <c r="AB997" i="2"/>
  <c r="AB293" i="2"/>
  <c r="AB1356" i="2"/>
  <c r="AB1212" i="2"/>
  <c r="AB908" i="2"/>
  <c r="AB220" i="2"/>
  <c r="AB195" i="2"/>
  <c r="AB1338" i="2"/>
  <c r="AB1115" i="2"/>
  <c r="AB904" i="2"/>
  <c r="AB926" i="2"/>
  <c r="AB799" i="2"/>
  <c r="AB543" i="2"/>
  <c r="AB287" i="2"/>
  <c r="AB404" i="2"/>
  <c r="AB1420" i="2"/>
  <c r="AB787" i="2"/>
  <c r="AB164" i="2"/>
  <c r="AB176" i="2"/>
  <c r="AB182" i="2"/>
  <c r="AB79" i="2"/>
  <c r="AB764" i="2"/>
  <c r="AB460" i="2"/>
  <c r="AB364" i="2"/>
  <c r="AB268" i="2"/>
  <c r="AB1178" i="2"/>
  <c r="AB1099" i="2"/>
  <c r="AB459" i="2"/>
  <c r="AB632" i="2"/>
  <c r="AB421" i="2"/>
  <c r="AB516" i="2"/>
  <c r="AB109" i="2"/>
  <c r="AB741" i="2"/>
  <c r="AB175" i="2"/>
  <c r="AB675" i="2"/>
  <c r="AB1031" i="2"/>
  <c r="AB743" i="2"/>
  <c r="AB1361" i="2"/>
  <c r="AB620" i="2"/>
  <c r="AB348" i="2"/>
  <c r="AB1464" i="2"/>
  <c r="AB713" i="2"/>
  <c r="AB553" i="2"/>
  <c r="AB609" i="2"/>
  <c r="AB507" i="2"/>
  <c r="AB616" i="2"/>
  <c r="AB360" i="2"/>
  <c r="AB778" i="2"/>
  <c r="AB1171" i="2"/>
  <c r="AB595" i="2"/>
  <c r="AB499" i="2"/>
  <c r="AB576" i="2"/>
  <c r="AB208" i="2"/>
  <c r="AB366" i="2"/>
  <c r="AB1015" i="2"/>
  <c r="AB631" i="2"/>
  <c r="AB172" i="2"/>
  <c r="AB1270" i="2"/>
  <c r="AB1118" i="2"/>
  <c r="AB893" i="2"/>
  <c r="AB169" i="2"/>
  <c r="AB1451" i="2"/>
  <c r="AB123" i="2"/>
  <c r="AB536" i="2"/>
  <c r="AB84" i="2"/>
  <c r="AB1333" i="2"/>
  <c r="AB629" i="2"/>
  <c r="AB469" i="2"/>
  <c r="AB39" i="2"/>
  <c r="AB1436" i="2"/>
  <c r="AB963" i="2"/>
  <c r="AB19" i="2"/>
  <c r="AB670" i="2"/>
  <c r="AB414" i="2"/>
  <c r="AB1337" i="2"/>
  <c r="AB429" i="2"/>
  <c r="AB261" i="2"/>
  <c r="AB859" i="2"/>
  <c r="AB1078" i="2"/>
  <c r="AB1108" i="2"/>
  <c r="AB1331" i="2"/>
  <c r="AB480" i="2"/>
  <c r="AB654" i="2"/>
  <c r="AB823" i="2"/>
  <c r="AB727" i="2"/>
  <c r="AB1448" i="2"/>
  <c r="AB213" i="2"/>
  <c r="AB792" i="2"/>
  <c r="AB40" i="2"/>
  <c r="AB582" i="2"/>
  <c r="AB486" i="2"/>
  <c r="AB431" i="2"/>
  <c r="AB1388" i="2"/>
  <c r="AB981" i="2"/>
  <c r="AB953" i="2"/>
  <c r="AB433" i="2"/>
  <c r="AB972" i="2"/>
  <c r="AB931" i="2"/>
  <c r="AB944" i="2"/>
  <c r="AB327" i="2"/>
  <c r="AB353" i="2"/>
  <c r="AB1389" i="2"/>
  <c r="AB817" i="2"/>
  <c r="AB152" i="2"/>
  <c r="AB694" i="2"/>
  <c r="AB158" i="2"/>
  <c r="AB895" i="2"/>
  <c r="AB1198" i="2"/>
  <c r="AB822" i="2"/>
  <c r="AB526" i="2"/>
  <c r="AB430" i="2"/>
  <c r="AB538" i="2"/>
  <c r="AB442" i="2"/>
  <c r="AB28" i="2"/>
  <c r="AB765" i="2"/>
  <c r="AB669" i="2"/>
  <c r="AB1050" i="2"/>
  <c r="AB1157" i="2"/>
  <c r="AB280" i="2"/>
  <c r="AB782" i="2"/>
  <c r="AB399" i="2"/>
  <c r="AB898" i="2"/>
  <c r="AB45" i="2"/>
  <c r="AB1265" i="2"/>
  <c r="AB225" i="2"/>
  <c r="AB128" i="2"/>
  <c r="AB679" i="2"/>
  <c r="AB754" i="2"/>
  <c r="AB586" i="2"/>
  <c r="AB330" i="2"/>
  <c r="AB941" i="2"/>
  <c r="AB781" i="2"/>
  <c r="AB1079" i="2"/>
  <c r="AB649" i="2"/>
  <c r="AB126" i="2"/>
  <c r="AB607" i="2"/>
  <c r="AB351" i="2"/>
  <c r="AB659" i="2"/>
  <c r="AB275" i="2"/>
  <c r="AB264" i="2"/>
  <c r="AB448" i="2"/>
  <c r="AB334" i="2"/>
  <c r="AB599" i="2"/>
  <c r="AB1026" i="2"/>
  <c r="AB810" i="2"/>
  <c r="AB1036" i="2"/>
  <c r="AB1064" i="2"/>
  <c r="AB1117" i="2"/>
  <c r="AB785" i="2"/>
  <c r="AB1145" i="2"/>
  <c r="AB729" i="2"/>
  <c r="AB377" i="2"/>
  <c r="AB980" i="2"/>
  <c r="AB1419" i="2"/>
  <c r="AB1323" i="2"/>
  <c r="AB875" i="2"/>
  <c r="AB91" i="2"/>
  <c r="AB974" i="2"/>
  <c r="AB46" i="2"/>
  <c r="AB1284" i="2"/>
  <c r="AB884" i="2"/>
  <c r="AB1238" i="2"/>
  <c r="AB565" i="2"/>
  <c r="AB1475" i="2"/>
  <c r="AB1187" i="2"/>
  <c r="AB1310" i="2"/>
  <c r="AB935" i="2"/>
  <c r="AB1276" i="2"/>
  <c r="AB108" i="2"/>
  <c r="AB1325" i="2"/>
  <c r="AB197" i="2"/>
  <c r="AB361" i="2"/>
  <c r="AB443" i="2"/>
  <c r="AB534" i="2"/>
  <c r="AB254" i="2"/>
  <c r="AB514" i="2"/>
  <c r="AB1096" i="2"/>
  <c r="AB118" i="2"/>
  <c r="AB239" i="2"/>
  <c r="AB1213" i="2"/>
  <c r="AB299" i="2"/>
  <c r="AB856" i="2"/>
  <c r="AB454" i="2"/>
  <c r="AB466" i="2"/>
  <c r="AB965" i="2"/>
  <c r="AB533" i="2"/>
  <c r="AB1027" i="2"/>
  <c r="AB867" i="2"/>
  <c r="AB656" i="2"/>
  <c r="AB400" i="2"/>
  <c r="AB1134" i="2"/>
  <c r="AB734" i="2"/>
  <c r="AB478" i="2"/>
  <c r="AB1033" i="2"/>
  <c r="AB1116" i="2"/>
  <c r="AB365" i="2"/>
  <c r="AB165" i="2"/>
  <c r="AB1020" i="2"/>
  <c r="AB1403" i="2"/>
  <c r="AB1275" i="2"/>
  <c r="AB88" i="2"/>
  <c r="AB798" i="2"/>
  <c r="AB991" i="2"/>
  <c r="AB703" i="2"/>
  <c r="AB1172" i="2"/>
  <c r="AB308" i="2"/>
  <c r="AB127" i="2"/>
  <c r="AB1076" i="2"/>
  <c r="AB740" i="2"/>
  <c r="AB468" i="2"/>
  <c r="AB420" i="2"/>
  <c r="AB949" i="2"/>
  <c r="AB1087" i="2"/>
  <c r="AB1170" i="2"/>
  <c r="AB1137" i="2"/>
  <c r="AB857" i="2"/>
  <c r="AB1411" i="2"/>
  <c r="AB816" i="2"/>
  <c r="AB560" i="2"/>
  <c r="AB160" i="2"/>
  <c r="AB606" i="2"/>
  <c r="AB350" i="2"/>
  <c r="AB967" i="2"/>
  <c r="AB522" i="2"/>
  <c r="AB47" i="2"/>
  <c r="AB1084" i="2"/>
  <c r="AB780" i="2"/>
  <c r="AB508" i="2"/>
  <c r="AB1357" i="2"/>
  <c r="AB1101" i="2"/>
  <c r="AB845" i="2"/>
  <c r="AB1201" i="2"/>
  <c r="AB1083" i="2"/>
  <c r="AB107" i="2"/>
  <c r="AB1152" i="2"/>
  <c r="AB776" i="2"/>
  <c r="AB520" i="2"/>
  <c r="AB990" i="2"/>
  <c r="AB470" i="2"/>
  <c r="AB22" i="2"/>
  <c r="AB450" i="2"/>
  <c r="AB1140" i="2"/>
  <c r="AB644" i="2"/>
  <c r="AB372" i="2"/>
  <c r="AB1191" i="2"/>
  <c r="AB1220" i="2"/>
  <c r="AB588" i="2"/>
  <c r="AB228" i="2"/>
  <c r="AB757" i="2"/>
  <c r="AB237" i="2"/>
  <c r="AB657" i="2"/>
  <c r="AB1315" i="2"/>
  <c r="AB803" i="2"/>
  <c r="AB653" i="2"/>
  <c r="AB71" i="2"/>
  <c r="AB484" i="2"/>
  <c r="L1294" i="2"/>
  <c r="L1370" i="2"/>
  <c r="L1278" i="2"/>
  <c r="L1266" i="2"/>
  <c r="L1182" i="2"/>
  <c r="L1218" i="2"/>
  <c r="L1250" i="2"/>
  <c r="L1206" i="2"/>
  <c r="L1262" i="2"/>
  <c r="L1120" i="2"/>
  <c r="L1238" i="2"/>
  <c r="L1214" i="2"/>
  <c r="L1190" i="2"/>
  <c r="L1100" i="2"/>
  <c r="L1202" i="2"/>
  <c r="L1174" i="2"/>
  <c r="L1402" i="2"/>
  <c r="L1282" i="2"/>
  <c r="L1354" i="2"/>
  <c r="L1134" i="2"/>
  <c r="L1102" i="2"/>
  <c r="L1130" i="2"/>
  <c r="L1138" i="2"/>
  <c r="L1422" i="2"/>
  <c r="L1414" i="2"/>
  <c r="L1406" i="2"/>
  <c r="L1112" i="2"/>
  <c r="L1143" i="2"/>
  <c r="L1179" i="2"/>
  <c r="L1248" i="2"/>
  <c r="L1137" i="2"/>
  <c r="L1441" i="2"/>
  <c r="L1197" i="2"/>
  <c r="L1128" i="2"/>
  <c r="L1219" i="2"/>
  <c r="L1465" i="2"/>
  <c r="L1208" i="2"/>
  <c r="L1389" i="2"/>
  <c r="L1479" i="2"/>
  <c r="L1140" i="2"/>
  <c r="L1447" i="2"/>
  <c r="L1273" i="2"/>
  <c r="L1272" i="2"/>
  <c r="L1240" i="2"/>
  <c r="L1124" i="2"/>
  <c r="L1125" i="2"/>
  <c r="L232" i="2"/>
  <c r="L1384" i="2"/>
  <c r="L1175" i="2"/>
  <c r="L135" i="2"/>
  <c r="L1470" i="2"/>
  <c r="L782" i="2"/>
  <c r="L1381" i="2"/>
  <c r="L1121" i="2"/>
  <c r="L1215" i="2"/>
  <c r="L1264" i="2"/>
  <c r="L1427" i="2"/>
  <c r="L1239" i="2"/>
  <c r="L801" i="2"/>
  <c r="L1184" i="2"/>
  <c r="L1436" i="2"/>
  <c r="L1440" i="2"/>
  <c r="L1407" i="2"/>
  <c r="L1129" i="2"/>
  <c r="L467" i="2"/>
  <c r="L985" i="2"/>
  <c r="L1500" i="2"/>
  <c r="L1195" i="2"/>
  <c r="L8" i="2"/>
  <c r="L459" i="2"/>
  <c r="L362" i="2"/>
  <c r="L1346" i="2"/>
  <c r="L277" i="2"/>
  <c r="L237" i="2"/>
  <c r="L198" i="2"/>
  <c r="L542" i="2"/>
  <c r="L1025" i="2"/>
  <c r="L1367" i="2"/>
  <c r="L1148" i="2"/>
  <c r="L342" i="2"/>
  <c r="L422" i="2"/>
  <c r="L489" i="2"/>
  <c r="L781" i="2"/>
  <c r="L976" i="2"/>
  <c r="L642" i="2"/>
  <c r="L1298" i="2"/>
  <c r="L1106" i="2"/>
  <c r="L1366" i="2"/>
  <c r="L1104" i="2"/>
  <c r="L1390" i="2"/>
  <c r="L1222" i="2"/>
  <c r="L1350" i="2"/>
  <c r="L1198" i="2"/>
  <c r="L1362" i="2"/>
  <c r="L1306" i="2"/>
  <c r="L1434" i="2"/>
  <c r="L1186" i="2"/>
  <c r="L1286" i="2"/>
  <c r="L1326" i="2"/>
  <c r="L1154" i="2"/>
  <c r="L1322" i="2"/>
  <c r="L1342" i="2"/>
  <c r="L1330" i="2"/>
  <c r="L1274" i="2"/>
  <c r="L1289" i="2"/>
  <c r="L1415" i="2"/>
  <c r="L998" i="2"/>
  <c r="L1193" i="2"/>
  <c r="L1491" i="2"/>
  <c r="L1235" i="2"/>
  <c r="L1397" i="2"/>
  <c r="L1094" i="2"/>
  <c r="L1185" i="2"/>
  <c r="L1293" i="2"/>
  <c r="L1344" i="2"/>
  <c r="L715" i="2"/>
  <c r="L1431" i="2"/>
  <c r="L1171" i="2"/>
  <c r="L1472" i="2"/>
  <c r="L603" i="2"/>
  <c r="L1363" i="2"/>
  <c r="L1432" i="2"/>
  <c r="L1471" i="2"/>
  <c r="L1357" i="2"/>
  <c r="L327" i="2"/>
  <c r="L1135" i="2"/>
  <c r="L1372" i="2"/>
  <c r="L980" i="2"/>
  <c r="L1287" i="2"/>
  <c r="L1109" i="2"/>
  <c r="L1409" i="2"/>
  <c r="L524" i="2"/>
  <c r="L1256" i="2"/>
  <c r="L1292" i="2"/>
  <c r="L1313" i="2"/>
  <c r="L853" i="2"/>
  <c r="L400" i="2"/>
  <c r="L1386" i="2"/>
  <c r="L1010" i="2"/>
  <c r="L1061" i="2"/>
  <c r="L812" i="2"/>
  <c r="L115" i="2"/>
  <c r="L191" i="2"/>
  <c r="L919" i="2"/>
  <c r="L381" i="2"/>
  <c r="L1353" i="2"/>
  <c r="L873" i="2"/>
  <c r="L13" i="2"/>
  <c r="L862" i="2"/>
  <c r="L694" i="2"/>
  <c r="L449" i="2"/>
  <c r="L146" i="2"/>
  <c r="L97" i="2"/>
  <c r="L1000" i="2"/>
  <c r="L1132" i="2"/>
  <c r="L974" i="2"/>
  <c r="L1403" i="2"/>
  <c r="L1288" i="2"/>
  <c r="L1433" i="2"/>
  <c r="L254" i="2"/>
  <c r="L1474" i="2"/>
  <c r="L1413" i="2"/>
  <c r="L1299" i="2"/>
  <c r="L1149" i="2"/>
  <c r="L1424" i="2"/>
  <c r="L1169" i="2"/>
  <c r="L113" i="2"/>
  <c r="L1439" i="2"/>
  <c r="L547" i="2"/>
  <c r="L1361" i="2"/>
  <c r="L1488" i="2"/>
  <c r="L1377" i="2"/>
  <c r="L1365" i="2"/>
  <c r="L1379" i="2"/>
  <c r="L1480" i="2"/>
  <c r="L1356" i="2"/>
  <c r="L661" i="2"/>
  <c r="L1123" i="2"/>
  <c r="L1249" i="2"/>
  <c r="L1417" i="2"/>
  <c r="L1199" i="2"/>
  <c r="L1152" i="2"/>
  <c r="L1405" i="2"/>
  <c r="L1376" i="2"/>
  <c r="L750" i="2"/>
  <c r="L799" i="2"/>
  <c r="L165" i="2"/>
  <c r="L199" i="2"/>
  <c r="L1492" i="2"/>
  <c r="L1323" i="2"/>
  <c r="L287" i="2"/>
  <c r="L1038" i="2"/>
  <c r="L635" i="2"/>
  <c r="L992" i="2"/>
  <c r="L858" i="2"/>
  <c r="L1297" i="2"/>
  <c r="L306" i="2"/>
  <c r="L955" i="2"/>
  <c r="L466" i="2"/>
  <c r="L1229" i="2"/>
  <c r="L612" i="2"/>
  <c r="L531" i="2"/>
  <c r="L144" i="2"/>
  <c r="L1006" i="2"/>
  <c r="L815" i="2"/>
  <c r="L1466" i="2"/>
  <c r="L163" i="2"/>
  <c r="L1307" i="2"/>
  <c r="L803" i="2"/>
  <c r="L1060" i="2"/>
  <c r="L618" i="2"/>
  <c r="L582" i="2"/>
  <c r="L154" i="2"/>
  <c r="L783" i="2"/>
  <c r="L483" i="2"/>
  <c r="L763" i="2"/>
  <c r="L818" i="2"/>
  <c r="L852" i="2"/>
  <c r="L1378" i="2"/>
  <c r="L32" i="2"/>
  <c r="L760" i="2"/>
  <c r="L908" i="2"/>
  <c r="L1009" i="2"/>
  <c r="L507" i="2"/>
  <c r="L1324" i="2"/>
  <c r="L913" i="2"/>
  <c r="L269" i="2"/>
  <c r="L404" i="2"/>
  <c r="L138" i="2"/>
  <c r="L845" i="2"/>
  <c r="L1157" i="2"/>
  <c r="L40" i="2"/>
  <c r="L733" i="2"/>
  <c r="L1476" i="2"/>
  <c r="L637" i="2"/>
  <c r="L415" i="2"/>
  <c r="L1483" i="2"/>
  <c r="L811" i="2"/>
  <c r="L1467" i="2"/>
  <c r="L1243" i="2"/>
  <c r="L1319" i="2"/>
  <c r="L741" i="2"/>
  <c r="L1392" i="2"/>
  <c r="L1317" i="2"/>
  <c r="L1369" i="2"/>
  <c r="L1496" i="2"/>
  <c r="L1212" i="2"/>
  <c r="L561" i="2"/>
  <c r="L1421" i="2"/>
  <c r="L1001" i="2"/>
  <c r="L1429" i="2"/>
  <c r="L1117" i="2"/>
  <c r="L1463" i="2"/>
  <c r="L1267" i="2"/>
  <c r="L1425" i="2"/>
  <c r="L1207" i="2"/>
  <c r="L1495" i="2"/>
  <c r="L1494" i="2"/>
  <c r="L1401" i="2"/>
  <c r="L1165" i="2"/>
  <c r="L1136" i="2"/>
  <c r="L1416" i="2"/>
  <c r="L1251" i="2"/>
  <c r="L1345" i="2"/>
  <c r="L1315" i="2"/>
  <c r="L79" i="2"/>
  <c r="L646" i="2"/>
  <c r="L589" i="2"/>
  <c r="L403" i="2"/>
  <c r="L506" i="2"/>
  <c r="L24" i="2"/>
  <c r="L1040" i="2"/>
  <c r="L153" i="2"/>
  <c r="L1337" i="2"/>
  <c r="L836" i="2"/>
  <c r="L62" i="2"/>
  <c r="L44" i="2"/>
  <c r="L182" i="2"/>
  <c r="L557" i="2"/>
  <c r="L108" i="2"/>
  <c r="L1410" i="2"/>
  <c r="L475" i="2"/>
  <c r="L702" i="2"/>
  <c r="L857" i="2"/>
  <c r="L1485" i="2"/>
  <c r="L1230" i="2"/>
  <c r="L755" i="2"/>
  <c r="L566" i="2"/>
  <c r="L128" i="2"/>
  <c r="L1408" i="2"/>
  <c r="L1035" i="2"/>
  <c r="L1098" i="2"/>
  <c r="L1360" i="2"/>
  <c r="L1335" i="2"/>
  <c r="L1464" i="2"/>
  <c r="L1396" i="2"/>
  <c r="L505" i="2"/>
  <c r="L1482" i="2"/>
  <c r="L1469" i="2"/>
  <c r="L1203" i="2"/>
  <c r="L1375" i="2"/>
  <c r="L173" i="2"/>
  <c r="L816" i="2"/>
  <c r="L334" i="2"/>
  <c r="L397" i="2"/>
  <c r="L330" i="2"/>
  <c r="L621" i="2"/>
  <c r="L1160" i="2"/>
  <c r="L979" i="2"/>
  <c r="L718" i="2"/>
  <c r="L1487" i="2"/>
  <c r="L771" i="2"/>
  <c r="L1400" i="2"/>
  <c r="L840" i="2"/>
  <c r="L1284" i="2"/>
  <c r="L539" i="2"/>
  <c r="L1177" i="2"/>
  <c r="L1245" i="2"/>
  <c r="L1283" i="2"/>
  <c r="L1233" i="2"/>
  <c r="L1347" i="2"/>
  <c r="L1368" i="2"/>
  <c r="L275" i="2"/>
  <c r="L1115" i="2"/>
  <c r="L1499" i="2"/>
  <c r="L1281" i="2"/>
  <c r="L1103" i="2"/>
  <c r="L1101" i="2"/>
  <c r="L1252" i="2"/>
  <c r="L1437" i="2"/>
  <c r="L1279" i="2"/>
  <c r="L1498" i="2"/>
  <c r="L1456" i="2"/>
  <c r="L1161" i="2"/>
  <c r="L1237" i="2"/>
  <c r="L1168" i="2"/>
  <c r="L1276" i="2"/>
  <c r="L1127" i="2"/>
  <c r="L1187" i="2"/>
  <c r="L528" i="2"/>
  <c r="L821" i="2"/>
  <c r="L414" i="2"/>
  <c r="L235" i="2"/>
  <c r="L28" i="2"/>
  <c r="L905" i="2"/>
  <c r="L1484" i="2"/>
  <c r="L186" i="2"/>
  <c r="L1438" i="2"/>
  <c r="L386" i="2"/>
  <c r="L1225" i="2"/>
  <c r="L1057" i="2"/>
  <c r="L1263" i="2"/>
  <c r="L1236" i="2"/>
  <c r="L1275" i="2"/>
  <c r="L1280" i="2"/>
  <c r="L1359" i="2"/>
  <c r="L938" i="2"/>
  <c r="L1460" i="2"/>
  <c r="L1268" i="2"/>
  <c r="L59" i="2"/>
  <c r="L1316" i="2"/>
  <c r="L1388" i="2"/>
  <c r="L1301" i="2"/>
  <c r="L1163" i="2"/>
  <c r="L1444" i="2"/>
  <c r="L1328" i="2"/>
  <c r="L1419" i="2"/>
  <c r="L1271" i="2"/>
  <c r="L1099" i="2"/>
  <c r="L1486" i="2"/>
  <c r="L1153" i="2"/>
  <c r="L18" i="2"/>
  <c r="L1478" i="2"/>
  <c r="L1473" i="2"/>
  <c r="L1459" i="2"/>
  <c r="L1151" i="2"/>
  <c r="L1257" i="2"/>
  <c r="L1192" i="2"/>
  <c r="L776" i="2"/>
  <c r="L1311" i="2"/>
  <c r="L92" i="2"/>
  <c r="L120" i="2"/>
  <c r="L604" i="2"/>
  <c r="L1255" i="2"/>
  <c r="L675" i="2"/>
  <c r="L430" i="2"/>
  <c r="L211" i="2"/>
  <c r="L1489" i="2"/>
  <c r="L1173" i="2"/>
  <c r="L613" i="2"/>
  <c r="L500" i="2"/>
  <c r="L1321" i="2"/>
  <c r="L667" i="2"/>
  <c r="L281" i="2"/>
  <c r="L959" i="2"/>
  <c r="L1080" i="2"/>
  <c r="L1063" i="2"/>
  <c r="L455" i="2"/>
  <c r="L1144" i="2"/>
  <c r="L474" i="2"/>
  <c r="L73" i="2"/>
  <c r="L52" i="2"/>
  <c r="L688" i="2"/>
  <c r="L100" i="2"/>
  <c r="L222" i="2"/>
  <c r="L1189" i="2"/>
  <c r="L627" i="2"/>
  <c r="L1204" i="2"/>
  <c r="L1205" i="2"/>
  <c r="L1449" i="2"/>
  <c r="L1209" i="2"/>
  <c r="L347" i="2"/>
  <c r="L1325" i="2"/>
  <c r="L1387" i="2"/>
  <c r="L1105" i="2"/>
  <c r="L1172" i="2"/>
  <c r="L790" i="2"/>
  <c r="L1211" i="2"/>
  <c r="L1188" i="2"/>
  <c r="L1147" i="2"/>
  <c r="L1111" i="2"/>
  <c r="L1303" i="2"/>
  <c r="L1411" i="2"/>
  <c r="L1241" i="2"/>
  <c r="L1351" i="2"/>
  <c r="L1461" i="2"/>
  <c r="L1145" i="2"/>
  <c r="L1259" i="2"/>
  <c r="L1156" i="2"/>
  <c r="L576" i="2"/>
  <c r="L1231" i="2"/>
  <c r="L1450" i="2"/>
  <c r="L1420" i="2"/>
  <c r="L379" i="2"/>
  <c r="L140" i="2"/>
  <c r="L1244" i="2"/>
  <c r="L317" i="2"/>
  <c r="L19" i="2"/>
  <c r="L544" i="2"/>
  <c r="L1327" i="2"/>
  <c r="L523" i="2"/>
  <c r="L1093" i="2"/>
  <c r="L1024" i="2"/>
  <c r="L1058" i="2"/>
  <c r="L1399" i="2"/>
  <c r="L1180" i="2"/>
  <c r="L452" i="2"/>
  <c r="L555" i="2"/>
  <c r="L870" i="2"/>
  <c r="L1391" i="2"/>
  <c r="L620" i="2"/>
  <c r="L927" i="2"/>
  <c r="L385" i="2"/>
  <c r="L1200" i="2"/>
  <c r="L851" i="2"/>
  <c r="L928" i="2"/>
  <c r="L653" i="2"/>
  <c r="L1341" i="2"/>
  <c r="L1085" i="2"/>
  <c r="L60" i="2"/>
  <c r="L1088" i="2"/>
  <c r="L640" i="2"/>
  <c r="L850" i="2"/>
  <c r="L795" i="2"/>
  <c r="L184" i="2"/>
  <c r="L486" i="2"/>
  <c r="L322" i="2"/>
  <c r="L550" i="2"/>
  <c r="L16" i="2"/>
  <c r="L312" i="2"/>
  <c r="L1269" i="2"/>
  <c r="L1228" i="2"/>
  <c r="L1475" i="2"/>
  <c r="L592" i="2"/>
  <c r="L248" i="2"/>
  <c r="L1181" i="2"/>
  <c r="L5" i="2"/>
  <c r="L1227" i="2"/>
  <c r="L187" i="2"/>
  <c r="L72" i="2"/>
  <c r="L515" i="2"/>
  <c r="L678" i="2"/>
  <c r="L534" i="2"/>
  <c r="L696" i="2"/>
  <c r="L829" i="2"/>
  <c r="L1075" i="2"/>
  <c r="L984" i="2"/>
  <c r="L1183" i="2"/>
  <c r="L935" i="2"/>
  <c r="L1304" i="2"/>
  <c r="L839" i="2"/>
  <c r="L1493" i="2"/>
  <c r="L1232" i="2"/>
  <c r="L1291" i="2"/>
  <c r="L1155" i="2"/>
  <c r="L1340" i="2"/>
  <c r="L1371" i="2"/>
  <c r="L1385" i="2"/>
  <c r="L244" i="2"/>
  <c r="L1247" i="2"/>
  <c r="L1445" i="2"/>
  <c r="L1296" i="2"/>
  <c r="L1090" i="2"/>
  <c r="L1191" i="2"/>
  <c r="L1395" i="2"/>
  <c r="L1309" i="2"/>
  <c r="L1133" i="2"/>
  <c r="L1221" i="2"/>
  <c r="L1404" i="2"/>
  <c r="L1159" i="2"/>
  <c r="L171" i="2"/>
  <c r="L1442" i="2"/>
  <c r="L1224" i="2"/>
  <c r="L87" i="2"/>
  <c r="L382" i="2"/>
  <c r="L682" i="2"/>
  <c r="L1452" i="2"/>
  <c r="L632" i="2"/>
  <c r="L1007" i="2"/>
  <c r="L1457" i="2"/>
  <c r="L778" i="2"/>
  <c r="L1380" i="2"/>
  <c r="L563" i="2"/>
  <c r="L1021" i="2"/>
  <c r="L206" i="2"/>
  <c r="L685" i="2"/>
  <c r="L83" i="2"/>
  <c r="L51" i="2"/>
  <c r="L318" i="2"/>
  <c r="L1428" i="2"/>
  <c r="L943" i="2"/>
  <c r="L766" i="2"/>
  <c r="L375" i="2"/>
  <c r="L43" i="2"/>
  <c r="L687" i="2"/>
  <c r="L155" i="2"/>
  <c r="L647" i="2"/>
  <c r="L280" i="2"/>
  <c r="L1097" i="2"/>
  <c r="L1050" i="2"/>
  <c r="L225" i="2"/>
  <c r="L441" i="2"/>
  <c r="L39" i="2"/>
  <c r="L136" i="2"/>
  <c r="L977" i="2"/>
  <c r="L478" i="2"/>
  <c r="L309" i="2"/>
  <c r="L7" i="2"/>
  <c r="L975" i="2"/>
  <c r="L4" i="2"/>
  <c r="BX1184" i="2" l="1"/>
  <c r="BX1206" i="2"/>
  <c r="BX1222" i="2"/>
  <c r="BX1314" i="2"/>
  <c r="BX1426" i="2"/>
  <c r="BX1154" i="2"/>
  <c r="BX1118" i="2"/>
  <c r="BX1096" i="2"/>
  <c r="BX1390" i="2"/>
  <c r="BX1182" i="2"/>
  <c r="BX1166" i="2"/>
  <c r="BX1134" i="2"/>
  <c r="BX1198" i="2"/>
  <c r="BX1158" i="2"/>
  <c r="BX1266" i="2"/>
  <c r="BX1120" i="2"/>
  <c r="BX1338" i="2"/>
  <c r="BX1318" i="2"/>
  <c r="BX1290" i="2"/>
  <c r="BX1150" i="2"/>
  <c r="BX1110" i="2"/>
  <c r="BX1214" i="2"/>
  <c r="BX1334" i="2"/>
  <c r="BX1370" i="2"/>
  <c r="BX1218" i="2"/>
  <c r="BX1278" i="2"/>
  <c r="BX1104" i="2"/>
  <c r="BX1258" i="2"/>
  <c r="BX1238" i="2"/>
  <c r="BX1342" i="2"/>
  <c r="BX1430" i="2"/>
  <c r="BX1100" i="2"/>
  <c r="C1117" i="3"/>
  <c r="C1116" i="3"/>
  <c r="C1115" i="3"/>
  <c r="L496" i="2"/>
  <c r="O496" i="2"/>
  <c r="L971" i="2"/>
  <c r="O971" i="2"/>
  <c r="L127" i="2"/>
  <c r="O127" i="2"/>
  <c r="L865" i="2"/>
  <c r="O865" i="2"/>
  <c r="L937" i="2"/>
  <c r="O937" i="2"/>
  <c r="L391" i="2"/>
  <c r="O391" i="2"/>
  <c r="L1033" i="2"/>
  <c r="O1033" i="2"/>
  <c r="L765" i="2"/>
  <c r="O765" i="2"/>
  <c r="L650" i="2"/>
  <c r="O650" i="2"/>
  <c r="L1046" i="2"/>
  <c r="O1046" i="2"/>
  <c r="L1069" i="2"/>
  <c r="O1069" i="2"/>
  <c r="L117" i="2"/>
  <c r="O117" i="2"/>
  <c r="L1044" i="2"/>
  <c r="O1044" i="2"/>
  <c r="L35" i="4"/>
  <c r="L32" i="4"/>
  <c r="K35" i="4"/>
  <c r="K32" i="4"/>
  <c r="J35" i="4"/>
  <c r="J32" i="4"/>
  <c r="BH1214" i="2"/>
  <c r="BH1354" i="2"/>
  <c r="BH1100" i="2"/>
  <c r="BH1426" i="2"/>
  <c r="BH1218" i="2"/>
  <c r="BH1258" i="2"/>
  <c r="BH1362" i="2"/>
  <c r="BH1226" i="2"/>
  <c r="BH1162" i="2"/>
  <c r="BH1154" i="2"/>
  <c r="BH1120" i="2"/>
  <c r="BH1134" i="2"/>
  <c r="BH1130" i="2"/>
  <c r="BH1382" i="2"/>
  <c r="BH1234" i="2"/>
  <c r="BH1150" i="2"/>
  <c r="BH1116" i="2"/>
  <c r="BH1166" i="2"/>
  <c r="BH1246" i="2"/>
  <c r="BH1266" i="2"/>
  <c r="BH1390" i="2"/>
  <c r="L49" i="2"/>
  <c r="L541" i="2"/>
  <c r="L893" i="2"/>
  <c r="L602" i="2"/>
  <c r="L282" i="2"/>
  <c r="L966" i="2"/>
  <c r="AR1290" i="2"/>
  <c r="AR1112" i="2"/>
  <c r="L96" i="2"/>
  <c r="AR1162" i="2"/>
  <c r="AR1358" i="2"/>
  <c r="AR1266" i="2"/>
  <c r="AR1158" i="2"/>
  <c r="L303" i="2"/>
  <c r="AR1434" i="2"/>
  <c r="L719" i="2"/>
  <c r="L996" i="2"/>
  <c r="L56" i="2"/>
  <c r="L1095" i="2"/>
  <c r="L538" i="2"/>
  <c r="L196" i="2"/>
  <c r="L703" i="2"/>
  <c r="L1027" i="2"/>
  <c r="L658" i="2"/>
  <c r="L639" i="2"/>
  <c r="L150" i="2"/>
  <c r="L89" i="2"/>
  <c r="L492" i="2"/>
  <c r="L58" i="2"/>
  <c r="L574" i="2"/>
  <c r="L38" i="2"/>
  <c r="L891" i="2"/>
  <c r="L111" i="2"/>
  <c r="L91" i="2"/>
  <c r="L220" i="2"/>
  <c r="L1041" i="2"/>
  <c r="L963" i="2"/>
  <c r="L983" i="2"/>
  <c r="L942" i="2"/>
  <c r="L65" i="2"/>
  <c r="L987" i="2"/>
  <c r="L655" i="2"/>
  <c r="L33" i="2"/>
  <c r="L54" i="2"/>
  <c r="L917" i="2"/>
  <c r="L299" i="2"/>
  <c r="L316" i="2"/>
  <c r="L6" i="2"/>
  <c r="L648" i="2"/>
  <c r="L124" i="2"/>
  <c r="L793" i="2"/>
  <c r="L677" i="2"/>
  <c r="L868" i="2"/>
  <c r="L245" i="2"/>
  <c r="L352" i="2"/>
  <c r="L773" i="2"/>
  <c r="L866" i="2"/>
  <c r="L711" i="2"/>
  <c r="L863" i="2"/>
  <c r="L417" i="2"/>
  <c r="L104" i="2"/>
  <c r="L429" i="2"/>
  <c r="L290" i="2"/>
  <c r="L453" i="2"/>
  <c r="L1062" i="2"/>
  <c r="L633" i="2"/>
  <c r="L423" i="2"/>
  <c r="L854" i="2"/>
  <c r="L472" i="2"/>
  <c r="L230" i="2"/>
  <c r="L562" i="2"/>
  <c r="L481" i="2"/>
  <c r="L122" i="2"/>
  <c r="L231" i="2"/>
  <c r="L324" i="2"/>
  <c r="L394" i="2"/>
  <c r="L560" i="2"/>
  <c r="L668" i="2"/>
  <c r="L535" i="2"/>
  <c r="L654" i="2"/>
  <c r="L636" i="2"/>
  <c r="L74" i="2"/>
  <c r="L443" i="2"/>
  <c r="L551" i="2"/>
  <c r="L351" i="2"/>
  <c r="L314" i="2"/>
  <c r="L915" i="2"/>
  <c r="L997" i="2"/>
  <c r="L26" i="2"/>
  <c r="L247" i="2"/>
  <c r="L944" i="2"/>
  <c r="L662" i="2"/>
  <c r="L357" i="2"/>
  <c r="L914" i="2"/>
  <c r="L1446" i="2"/>
  <c r="L779" i="2"/>
  <c r="L484" i="2"/>
  <c r="L141" i="2"/>
  <c r="L446" i="2"/>
  <c r="L577" i="2"/>
  <c r="L920" i="2"/>
  <c r="L463" i="2"/>
  <c r="L693" i="2"/>
  <c r="L666" i="2"/>
  <c r="L991" i="2"/>
  <c r="L502" i="2"/>
  <c r="L855" i="2"/>
  <c r="L1076" i="2"/>
  <c r="L918" i="2"/>
  <c r="L554" i="2"/>
  <c r="L600" i="2"/>
  <c r="L1017" i="2"/>
  <c r="L55" i="2"/>
  <c r="L964" i="2"/>
  <c r="L745" i="2"/>
  <c r="L1059" i="2"/>
  <c r="L201" i="2"/>
  <c r="L1078" i="2"/>
  <c r="L876" i="2"/>
  <c r="L1029" i="2"/>
  <c r="L80" i="2"/>
  <c r="L308" i="2"/>
  <c r="L336" i="2"/>
  <c r="L611" i="2"/>
  <c r="L518" i="2"/>
  <c r="L848" i="2"/>
  <c r="L735" i="2"/>
  <c r="L427" i="2"/>
  <c r="L622" i="2"/>
  <c r="L665" i="2"/>
  <c r="L189" i="2"/>
  <c r="L1079" i="2"/>
  <c r="L194" i="2"/>
  <c r="L572" i="2"/>
  <c r="L313" i="2"/>
  <c r="L903" i="2"/>
  <c r="L125" i="2"/>
  <c r="L1020" i="2"/>
  <c r="L567" i="2"/>
  <c r="L713" i="2"/>
  <c r="L877" i="2"/>
  <c r="L797" i="2"/>
  <c r="L723" i="2"/>
  <c r="L796" i="2"/>
  <c r="L940" i="2"/>
  <c r="L360" i="2"/>
  <c r="L727" i="2"/>
  <c r="L387" i="2"/>
  <c r="L732" i="2"/>
  <c r="L596" i="2"/>
  <c r="L742" i="2"/>
  <c r="L705" i="2"/>
  <c r="L672" i="2"/>
  <c r="L344" i="2"/>
  <c r="L939" i="2"/>
  <c r="L323" i="2"/>
  <c r="L112" i="2"/>
  <c r="L263" i="2"/>
  <c r="I32" i="4"/>
  <c r="H32" i="4"/>
  <c r="BH1398" i="2"/>
  <c r="AR1202" i="2"/>
  <c r="AR1214" i="2"/>
  <c r="BH1270" i="2"/>
  <c r="BH1110" i="2"/>
  <c r="AR1322" i="2"/>
  <c r="BH1238" i="2"/>
  <c r="BH1314" i="2"/>
  <c r="AR1382" i="2"/>
  <c r="AR1414" i="2"/>
  <c r="BH1414" i="2"/>
  <c r="BH1402" i="2"/>
  <c r="BH1374" i="2"/>
  <c r="AR1126" i="2"/>
  <c r="AR1326" i="2"/>
  <c r="BH1254" i="2"/>
  <c r="BH1158" i="2"/>
  <c r="BH1386" i="2"/>
  <c r="BH1290" i="2"/>
  <c r="BH1286" i="2"/>
  <c r="BH1418" i="2"/>
  <c r="BH1142" i="2"/>
  <c r="BH1326" i="2"/>
  <c r="BH1230" i="2"/>
  <c r="BH1122" i="2"/>
  <c r="BH1330" i="2"/>
  <c r="BH1146" i="2"/>
  <c r="BH1294" i="2"/>
  <c r="BH1358" i="2"/>
  <c r="BH1096" i="2"/>
  <c r="BH1406" i="2"/>
  <c r="BH1350" i="2"/>
  <c r="BH1242" i="2"/>
  <c r="BX1126" i="2"/>
  <c r="BX1294" i="2"/>
  <c r="BX1138" i="2"/>
  <c r="BX1190" i="2"/>
  <c r="BX1122" i="2"/>
  <c r="BX1130" i="2"/>
  <c r="BX1418" i="2"/>
  <c r="BX1378" i="2"/>
  <c r="BX1394" i="2"/>
  <c r="BX1262" i="2"/>
  <c r="BX1162" i="2"/>
  <c r="BX1250" i="2"/>
  <c r="L1334" i="2"/>
  <c r="L817" i="2"/>
  <c r="L900" i="2"/>
  <c r="L1118" i="2"/>
  <c r="L200" i="2"/>
  <c r="L238" i="2"/>
  <c r="L956" i="2"/>
  <c r="L872" i="2"/>
  <c r="L714" i="2"/>
  <c r="L133" i="2"/>
  <c r="L175" i="2"/>
  <c r="L412" i="2"/>
  <c r="L516" i="2"/>
  <c r="L1037" i="2"/>
  <c r="L552" i="2"/>
  <c r="L837" i="2"/>
  <c r="L132" i="2"/>
  <c r="L434" i="2"/>
  <c r="L205" i="2"/>
  <c r="L529" i="2"/>
  <c r="L185" i="2"/>
  <c r="L859" i="2"/>
  <c r="L585" i="2"/>
  <c r="L45" i="2"/>
  <c r="L436" i="2"/>
  <c r="L883" i="2"/>
  <c r="L532" i="2"/>
  <c r="L166" i="2"/>
  <c r="L978" i="2"/>
  <c r="L819" i="2"/>
  <c r="L680" i="2"/>
  <c r="L23" i="2"/>
  <c r="L418" i="2"/>
  <c r="L444" i="2"/>
  <c r="L363" i="2"/>
  <c r="L234" i="2"/>
  <c r="L105" i="2"/>
  <c r="L439" i="2"/>
  <c r="L431" i="2"/>
  <c r="L126" i="2"/>
  <c r="L420" i="2"/>
  <c r="L271" i="2"/>
  <c r="L321" i="2"/>
  <c r="L17" i="2"/>
  <c r="L274" i="2"/>
  <c r="L66" i="2"/>
  <c r="L268" i="2"/>
  <c r="L833" i="2"/>
  <c r="L1047" i="2"/>
  <c r="L471" i="2"/>
  <c r="L1023" i="2"/>
  <c r="L726" i="2"/>
  <c r="L820" i="2"/>
  <c r="L329" i="2"/>
  <c r="L754" i="2"/>
  <c r="L924" i="2"/>
  <c r="L887" i="2"/>
  <c r="L349" i="2"/>
  <c r="L152" i="2"/>
  <c r="L1030" i="2"/>
  <c r="L465" i="2"/>
  <c r="L69" i="2"/>
  <c r="L256" i="2"/>
  <c r="L1005" i="2"/>
  <c r="L835" i="2"/>
  <c r="L888" i="2"/>
  <c r="L644" i="2"/>
  <c r="L131" i="2"/>
  <c r="L875" i="2"/>
  <c r="L846" i="2"/>
  <c r="L522" i="2"/>
  <c r="L526" i="2"/>
  <c r="L246" i="2"/>
  <c r="L188" i="2"/>
  <c r="L331" i="2"/>
  <c r="L513" i="2"/>
  <c r="L214" i="2"/>
  <c r="L31" i="2"/>
  <c r="L1086" i="2"/>
  <c r="L70" i="2"/>
  <c r="L670" i="2"/>
  <c r="L556" i="2"/>
  <c r="L365" i="2"/>
  <c r="L545" i="2"/>
  <c r="L259" i="2"/>
  <c r="L511" i="2"/>
  <c r="L454" i="2"/>
  <c r="L46" i="2"/>
  <c r="L279" i="2"/>
  <c r="L1034" i="2"/>
  <c r="L777" i="2"/>
  <c r="L170" i="2"/>
  <c r="L401" i="2"/>
  <c r="L300" i="2"/>
  <c r="L130" i="2"/>
  <c r="L584" i="2"/>
  <c r="L473" i="2"/>
  <c r="L953" i="2"/>
  <c r="L933" i="2"/>
  <c r="L965" i="2"/>
  <c r="L41" i="2"/>
  <c r="L409" i="2"/>
  <c r="L325" i="2"/>
  <c r="L827" i="2"/>
  <c r="L1022" i="2"/>
  <c r="L950" i="2"/>
  <c r="L512" i="2"/>
  <c r="L961" i="2"/>
  <c r="L36" i="2"/>
  <c r="L660" i="2"/>
  <c r="L593" i="2"/>
  <c r="L151" i="2"/>
  <c r="L504" i="2"/>
  <c r="L958" i="2"/>
  <c r="L734" i="2"/>
  <c r="L861" i="2"/>
  <c r="L925" i="2"/>
  <c r="L276" i="2"/>
  <c r="L320" i="2"/>
  <c r="L139" i="2"/>
  <c r="L384" i="2"/>
  <c r="L183" i="2"/>
  <c r="L374" i="2"/>
  <c r="L930" i="2"/>
  <c r="L625" i="2"/>
  <c r="L986" i="2"/>
  <c r="L671" i="2"/>
  <c r="L957" i="2"/>
  <c r="L689" i="2"/>
  <c r="L302" i="2"/>
  <c r="L720" i="2"/>
  <c r="L426" i="2"/>
  <c r="L907" i="2"/>
  <c r="L224" i="2"/>
  <c r="L884" i="2"/>
  <c r="L748" i="2"/>
  <c r="L315" i="2"/>
  <c r="L590" i="2"/>
  <c r="L906" i="2"/>
  <c r="L952" i="2"/>
  <c r="L521" i="2"/>
  <c r="L81" i="2"/>
  <c r="L569" i="2"/>
  <c r="L823" i="2"/>
  <c r="L595" i="2"/>
  <c r="L82" i="2"/>
  <c r="L262" i="2"/>
  <c r="L432" i="2"/>
  <c r="L88" i="2"/>
  <c r="L712" i="2"/>
  <c r="L86" i="2"/>
  <c r="L707" i="2"/>
  <c r="L643" i="2"/>
  <c r="L129" i="2"/>
  <c r="L440" i="2"/>
  <c r="L740" i="2"/>
  <c r="L377" i="2"/>
  <c r="L809" i="2"/>
  <c r="L898" i="2"/>
  <c r="L630" i="2"/>
  <c r="L447" i="2"/>
  <c r="L399" i="2"/>
  <c r="L305" i="2"/>
  <c r="L1068" i="2"/>
  <c r="L982" i="2"/>
  <c r="L77" i="2"/>
  <c r="L383" i="2"/>
  <c r="L822" i="2"/>
  <c r="L761" i="2"/>
  <c r="L355" i="2"/>
  <c r="L210" i="2"/>
  <c r="L619" i="2"/>
  <c r="L1089" i="2"/>
  <c r="L167" i="2"/>
  <c r="L656" i="2"/>
  <c r="L294" i="2"/>
  <c r="L579" i="2"/>
  <c r="L249" i="2"/>
  <c r="L78" i="2"/>
  <c r="L921" i="2"/>
  <c r="L193" i="2"/>
  <c r="L1054" i="2"/>
  <c r="L684" i="2"/>
  <c r="L143" i="2"/>
  <c r="L623" i="2"/>
  <c r="L1003" i="2"/>
  <c r="L398" i="2"/>
  <c r="L103" i="2"/>
  <c r="L98" i="2"/>
  <c r="L988" i="2"/>
  <c r="L1048" i="2"/>
  <c r="L428" i="2"/>
  <c r="L361" i="2"/>
  <c r="L413" i="2"/>
  <c r="L393" i="2"/>
  <c r="L288" i="2"/>
  <c r="L47" i="2"/>
  <c r="L1071" i="2"/>
  <c r="L395" i="2"/>
  <c r="L792" i="2"/>
  <c r="L448" i="2"/>
  <c r="L587" i="2"/>
  <c r="L794" i="2"/>
  <c r="L1066" i="2"/>
  <c r="L586" i="2"/>
  <c r="L85" i="2"/>
  <c r="L762" i="2"/>
  <c r="L370" i="2"/>
  <c r="L109" i="2"/>
  <c r="L605" i="2"/>
  <c r="L530" i="2"/>
  <c r="L999" i="2"/>
  <c r="L456" i="2"/>
  <c r="L882" i="2"/>
  <c r="L390" i="2"/>
  <c r="L242" i="2"/>
  <c r="L972" i="2"/>
  <c r="L583" i="2"/>
  <c r="L717" i="2"/>
  <c r="L537" i="2"/>
  <c r="L11" i="2"/>
  <c r="L798" i="2"/>
  <c r="L520" i="2"/>
  <c r="L333" i="2"/>
  <c r="L843" i="2"/>
  <c r="L353" i="2"/>
  <c r="L508" i="2"/>
  <c r="L218" i="2"/>
  <c r="L30" i="2"/>
  <c r="L700" i="2"/>
  <c r="L460" i="2"/>
  <c r="L22" i="2"/>
  <c r="L406" i="2"/>
  <c r="L367" i="2"/>
  <c r="L606" i="2"/>
  <c r="L725" i="2"/>
  <c r="L265" i="2"/>
  <c r="L990" i="2"/>
  <c r="L610" i="2"/>
  <c r="L970" i="2"/>
  <c r="L949" i="2"/>
  <c r="L425" i="2"/>
  <c r="L202" i="2"/>
  <c r="L543" i="2"/>
  <c r="L34" i="2"/>
  <c r="L106" i="2"/>
  <c r="L366" i="2"/>
  <c r="L1073" i="2"/>
  <c r="L774" i="2"/>
  <c r="L1018" i="2"/>
  <c r="L307" i="2"/>
  <c r="L899" i="2"/>
  <c r="L1092" i="2"/>
  <c r="L1045" i="2"/>
  <c r="L681" i="2"/>
  <c r="L597" i="2"/>
  <c r="L769" i="2"/>
  <c r="L445" i="2"/>
  <c r="L767" i="2"/>
  <c r="L378" i="2"/>
  <c r="L364" i="2"/>
  <c r="L892" i="2"/>
  <c r="L945" i="2"/>
  <c r="L177" i="2"/>
  <c r="L356" i="2"/>
  <c r="L213" i="2"/>
  <c r="L737" i="2"/>
  <c r="L591" i="2"/>
  <c r="L575" i="2"/>
  <c r="L1082" i="2"/>
  <c r="L240" i="2"/>
  <c r="L283" i="2"/>
  <c r="L462" i="2"/>
  <c r="L1087" i="2"/>
  <c r="L885" i="2"/>
  <c r="L614" i="2"/>
  <c r="L709" i="2"/>
  <c r="L601" i="2"/>
  <c r="L156" i="2"/>
  <c r="L704" i="2"/>
  <c r="L724" i="2"/>
  <c r="L437" i="2"/>
  <c r="L923" i="2"/>
  <c r="L697" i="2"/>
  <c r="L624" i="2"/>
  <c r="L172" i="2"/>
  <c r="L392" i="2"/>
  <c r="L15" i="2"/>
  <c r="L493" i="2"/>
  <c r="L931" i="2"/>
  <c r="L615" i="2"/>
  <c r="L147" i="2"/>
  <c r="L480" i="2"/>
  <c r="L93" i="2"/>
  <c r="L107" i="2"/>
  <c r="L946" i="2"/>
  <c r="L1004" i="2"/>
  <c r="L558" i="2"/>
  <c r="L926" i="2"/>
  <c r="L451" i="2"/>
  <c r="L657" i="2"/>
  <c r="L296" i="2"/>
  <c r="L464" i="2"/>
  <c r="L617" i="2"/>
  <c r="L217" i="2"/>
  <c r="L540" i="2"/>
  <c r="L345" i="2"/>
  <c r="L1150" i="2"/>
  <c r="L698" i="2"/>
  <c r="L701" i="2"/>
  <c r="L266" i="2"/>
  <c r="L789" i="2"/>
  <c r="L450" i="2"/>
  <c r="L578" i="2"/>
  <c r="L435" i="2"/>
  <c r="L226" i="2"/>
  <c r="L304" i="2"/>
  <c r="L825" i="2"/>
  <c r="L340" i="2"/>
  <c r="L673" i="2"/>
  <c r="L388" i="2"/>
  <c r="L497" i="2"/>
  <c r="L228" i="2"/>
  <c r="L267" i="2"/>
  <c r="L204" i="2"/>
  <c r="L157" i="2"/>
  <c r="L564" i="2"/>
  <c r="L784" i="2"/>
  <c r="L758" i="2"/>
  <c r="L1019" i="2"/>
  <c r="L67" i="2"/>
  <c r="L297" i="2"/>
  <c r="L1014" i="2"/>
  <c r="L559" i="2"/>
  <c r="L169" i="2"/>
  <c r="L203" i="2"/>
  <c r="L229" i="2"/>
  <c r="L158" i="2"/>
  <c r="L664" i="2"/>
  <c r="L804" i="2"/>
  <c r="L1043" i="2"/>
  <c r="L339" i="2"/>
  <c r="L649" i="2"/>
  <c r="L25" i="2"/>
  <c r="L739" i="2"/>
  <c r="L371" i="2"/>
  <c r="L239" i="2"/>
  <c r="L53" i="2"/>
  <c r="L757" i="2"/>
  <c r="L828" i="2"/>
  <c r="L121" i="2"/>
  <c r="L293" i="2"/>
  <c r="L84" i="2"/>
  <c r="L1055" i="2"/>
  <c r="L568" i="2"/>
  <c r="L995" i="2"/>
  <c r="L989" i="2"/>
  <c r="L628" i="2"/>
  <c r="L1065" i="2"/>
  <c r="L948" i="2"/>
  <c r="L1031" i="2"/>
  <c r="L806" i="2"/>
  <c r="L517" i="2"/>
  <c r="L1036" i="2"/>
  <c r="L1013" i="2"/>
  <c r="L181" i="2"/>
  <c r="L289" i="2"/>
  <c r="L9" i="2"/>
  <c r="L354" i="2"/>
  <c r="L652" i="2"/>
  <c r="L251" i="2"/>
  <c r="L869" i="2"/>
  <c r="L335" i="2"/>
  <c r="L433" i="2"/>
  <c r="L407" i="2"/>
  <c r="L479" i="2"/>
  <c r="L897" i="2"/>
  <c r="L651" i="2"/>
  <c r="L50" i="2"/>
  <c r="L35" i="2"/>
  <c r="L118" i="2"/>
  <c r="L1049" i="2"/>
  <c r="L832" i="2"/>
  <c r="L12" i="2"/>
  <c r="L485" i="2"/>
  <c r="L1052" i="2"/>
  <c r="L880" i="2"/>
  <c r="L416" i="2"/>
  <c r="L881" i="2"/>
  <c r="L770" i="2"/>
  <c r="L243" i="2"/>
  <c r="L580" i="2"/>
  <c r="L746" i="2"/>
  <c r="L114" i="2"/>
  <c r="L814" i="2"/>
  <c r="L810" i="2"/>
  <c r="L63" i="2"/>
  <c r="L149" i="2"/>
  <c r="L756" i="2"/>
  <c r="L841" i="2"/>
  <c r="L419" i="2"/>
  <c r="L849" i="2"/>
  <c r="L408" i="2"/>
  <c r="L951" i="2"/>
  <c r="L626" i="2"/>
  <c r="L759" i="2"/>
  <c r="L638" i="2"/>
  <c r="L1074" i="2"/>
  <c r="L565" i="2"/>
  <c r="L941" i="2"/>
  <c r="L1374" i="2"/>
  <c r="L1270" i="2"/>
  <c r="L1246" i="2"/>
  <c r="L1142" i="2"/>
  <c r="L1254" i="2"/>
  <c r="L752" i="2"/>
  <c r="L250" i="2"/>
  <c r="L61" i="2"/>
  <c r="L223" i="2"/>
  <c r="L973" i="2"/>
  <c r="L738" i="2"/>
  <c r="L874" i="2"/>
  <c r="L20" i="2"/>
  <c r="L634" i="2"/>
  <c r="L993" i="2"/>
  <c r="L909" i="2"/>
  <c r="L192" i="2"/>
  <c r="L161" i="2"/>
  <c r="L461" i="2"/>
  <c r="L802" i="2"/>
  <c r="L319" i="2"/>
  <c r="L929" i="2"/>
  <c r="L910" i="2"/>
  <c r="L780" i="2"/>
  <c r="L838" i="2"/>
  <c r="L831" i="2"/>
  <c r="L609" i="2"/>
  <c r="L442" i="2"/>
  <c r="L252" i="2"/>
  <c r="L764" i="2"/>
  <c r="L751" i="2"/>
  <c r="L1008" i="2"/>
  <c r="L1042" i="2"/>
  <c r="L116" i="2"/>
  <c r="L871" i="2"/>
  <c r="L598" i="2"/>
  <c r="L706" i="2"/>
  <c r="L477" i="2"/>
  <c r="L421" i="2"/>
  <c r="L1002" i="2"/>
  <c r="L969" i="2"/>
  <c r="L1051" i="2"/>
  <c r="L1116" i="2"/>
  <c r="L260" i="2"/>
  <c r="L29" i="2"/>
  <c r="L468" i="2"/>
  <c r="L548" i="2"/>
  <c r="L690" i="2"/>
  <c r="L922" i="2"/>
  <c r="L76" i="2"/>
  <c r="L405" i="2"/>
  <c r="L90" i="2"/>
  <c r="L215" i="2"/>
  <c r="L123" i="2"/>
  <c r="L994" i="2"/>
  <c r="L326" i="2"/>
  <c r="L1028" i="2"/>
  <c r="L813" i="2"/>
  <c r="L607" i="2"/>
  <c r="L270" i="2"/>
  <c r="L495" i="2"/>
  <c r="L1418" i="2"/>
  <c r="L1314" i="2"/>
  <c r="L368" i="2"/>
  <c r="L278" i="2"/>
  <c r="L1070" i="2"/>
  <c r="L867" i="2"/>
  <c r="L255" i="2"/>
  <c r="L179" i="2"/>
  <c r="L967" i="2"/>
  <c r="L174" i="2"/>
  <c r="L501" i="2"/>
  <c r="L901" i="2"/>
  <c r="L1053" i="2"/>
  <c r="L663" i="2"/>
  <c r="L787" i="2"/>
  <c r="L1126" i="2"/>
  <c r="L1318" i="2"/>
  <c r="L1096" i="2"/>
  <c r="L1234" i="2"/>
  <c r="L1302" i="2"/>
  <c r="L1426" i="2"/>
  <c r="L1108" i="2"/>
  <c r="L728" i="2"/>
  <c r="L216" i="2"/>
  <c r="L573" i="2"/>
  <c r="L272" i="2"/>
  <c r="L743" i="2"/>
  <c r="L716" i="2"/>
  <c r="L721" i="2"/>
  <c r="L890" i="2"/>
  <c r="L410" i="2"/>
  <c r="L570" i="2"/>
  <c r="L470" i="2"/>
  <c r="L954" i="2"/>
  <c r="L608" i="2"/>
  <c r="L519" i="2"/>
  <c r="L571" i="2"/>
  <c r="L208" i="2"/>
  <c r="L588" i="2"/>
  <c r="L212" i="2"/>
  <c r="L947" i="2"/>
  <c r="L241" i="2"/>
  <c r="L514" i="2"/>
  <c r="L1016" i="2"/>
  <c r="L1011" i="2"/>
  <c r="L1338" i="2"/>
  <c r="L1166" i="2"/>
  <c r="L1258" i="2"/>
  <c r="L1158" i="2"/>
  <c r="L896" i="2"/>
  <c r="L458" i="2"/>
  <c r="L286" i="2"/>
  <c r="L1091" i="2"/>
  <c r="L119" i="2"/>
  <c r="L753" i="2"/>
  <c r="L788" i="2"/>
  <c r="L438" i="2"/>
  <c r="L487" i="2"/>
  <c r="L476" i="2"/>
  <c r="L68" i="2"/>
  <c r="L27" i="2"/>
  <c r="L912" i="2"/>
  <c r="L807" i="2"/>
  <c r="L380" i="2"/>
  <c r="L1039" i="2"/>
  <c r="L142" i="2"/>
  <c r="L525" i="2"/>
  <c r="L699" i="2"/>
  <c r="L264" i="2"/>
  <c r="L533" i="2"/>
  <c r="L730" i="2"/>
  <c r="L197" i="2"/>
  <c r="L1210" i="2"/>
  <c r="L1358" i="2"/>
  <c r="L1194" i="2"/>
  <c r="L1110" i="2"/>
  <c r="L341" i="2"/>
  <c r="L37" i="2"/>
  <c r="L99" i="2"/>
  <c r="L148" i="2"/>
  <c r="L904" i="2"/>
  <c r="L631" i="2"/>
  <c r="L376" i="2"/>
  <c r="L134" i="2"/>
  <c r="L932" i="2"/>
  <c r="L358" i="2"/>
  <c r="L686" i="2"/>
  <c r="L546" i="2"/>
  <c r="L879" i="2"/>
  <c r="L674" i="2"/>
  <c r="L209" i="2"/>
  <c r="L772" i="2"/>
  <c r="L616" i="2"/>
  <c r="L164" i="2"/>
  <c r="L343" i="2"/>
  <c r="L180" i="2"/>
  <c r="L599" i="2"/>
  <c r="L895" i="2"/>
  <c r="L1430" i="2"/>
  <c r="L1398" i="2"/>
  <c r="L1226" i="2"/>
  <c r="L1290" i="2"/>
  <c r="L1170" i="2"/>
  <c r="L145" i="2"/>
  <c r="L581" i="2"/>
  <c r="L785" i="2"/>
  <c r="L311" i="2"/>
  <c r="L775" i="2"/>
  <c r="L48" i="2"/>
  <c r="L844" i="2"/>
  <c r="L553" i="2"/>
  <c r="L1084" i="2"/>
  <c r="L786" i="2"/>
  <c r="L1081" i="2"/>
  <c r="L102" i="2"/>
  <c r="L221" i="2"/>
  <c r="L469" i="2"/>
  <c r="L1077" i="2"/>
  <c r="L160" i="2"/>
  <c r="L499" i="2"/>
  <c r="L847" i="2"/>
  <c r="L676" i="2"/>
  <c r="L1162" i="2"/>
  <c r="L1382" i="2"/>
  <c r="L1242" i="2"/>
  <c r="L1394" i="2"/>
  <c r="L1310" i="2"/>
  <c r="L337" i="2"/>
  <c r="L549" i="2"/>
  <c r="L348" i="2"/>
  <c r="L396" i="2"/>
  <c r="L285" i="2"/>
  <c r="L695" i="2"/>
  <c r="L253" i="2"/>
  <c r="L729" i="2"/>
  <c r="L864" i="2"/>
  <c r="L359" i="2"/>
  <c r="L94" i="2"/>
  <c r="L369" i="2"/>
  <c r="L824" i="2"/>
  <c r="L457" i="2"/>
  <c r="L1067" i="2"/>
  <c r="L310" i="2"/>
  <c r="L233" i="2"/>
  <c r="C1120" i="3" l="1"/>
  <c r="C1118" i="3"/>
  <c r="C1119" i="3"/>
  <c r="L34" i="4"/>
  <c r="L33" i="4"/>
  <c r="K34" i="4"/>
  <c r="K33" i="4"/>
  <c r="J34" i="4"/>
  <c r="J33" i="4"/>
  <c r="K31" i="4"/>
  <c r="L31" i="4"/>
  <c r="H31" i="4"/>
  <c r="I31" i="4"/>
  <c r="J31" i="4"/>
  <c r="I35" i="4"/>
  <c r="I34" i="4"/>
  <c r="I33" i="4"/>
  <c r="H35" i="4"/>
  <c r="H34" i="4"/>
  <c r="H33" i="4"/>
  <c r="C1123" i="3" l="1"/>
  <c r="C1121" i="3"/>
  <c r="C1122" i="3"/>
  <c r="K36" i="4"/>
  <c r="L36" i="4"/>
  <c r="J36" i="4"/>
  <c r="I36" i="4"/>
  <c r="H36" i="4"/>
  <c r="G40" i="4" s="1"/>
  <c r="C1125" i="3" l="1"/>
  <c r="C1124" i="3"/>
  <c r="C1126" i="3"/>
  <c r="C1128" i="3" l="1"/>
  <c r="C1129" i="3"/>
  <c r="C1127" i="3"/>
  <c r="C1130" i="3" l="1"/>
  <c r="C1131" i="3"/>
  <c r="C1132" i="3"/>
  <c r="C1133" i="3" l="1"/>
  <c r="C1134" i="3"/>
  <c r="C1135" i="3"/>
  <c r="C1136" i="3" l="1"/>
  <c r="C1137" i="3"/>
  <c r="C1138" i="3"/>
  <c r="C1141" i="3" l="1"/>
  <c r="C1139" i="3"/>
  <c r="C1140" i="3"/>
  <c r="C1142" i="3" l="1"/>
  <c r="C1143" i="3"/>
  <c r="C1144" i="3"/>
  <c r="C1145" i="3" l="1"/>
  <c r="C1146" i="3"/>
  <c r="C1147" i="3"/>
  <c r="C1149" i="3" l="1"/>
  <c r="C1150" i="3"/>
  <c r="C1148" i="3"/>
  <c r="C1151" i="3" l="1"/>
  <c r="C1152" i="3"/>
  <c r="C1153" i="3"/>
  <c r="C1154" i="3" l="1"/>
  <c r="C1155" i="3"/>
  <c r="C1156" i="3"/>
  <c r="C1157" i="3" l="1"/>
  <c r="C1158" i="3"/>
  <c r="C1159" i="3"/>
  <c r="C1160" i="3" l="1"/>
  <c r="C1161" i="3"/>
  <c r="C1162" i="3"/>
  <c r="C1165" i="3" l="1"/>
  <c r="C1163" i="3"/>
  <c r="C1164" i="3"/>
  <c r="C1166" i="3" l="1"/>
  <c r="C1167" i="3"/>
  <c r="C1168" i="3"/>
  <c r="C1169" i="3" l="1"/>
  <c r="C1170" i="3"/>
  <c r="C1171" i="3"/>
  <c r="C1173" i="3" l="1"/>
  <c r="C1174" i="3"/>
  <c r="C1172" i="3"/>
  <c r="C1175" i="3" l="1"/>
  <c r="C1176" i="3"/>
  <c r="C1177" i="3"/>
  <c r="C1179" i="3" l="1"/>
  <c r="C1178" i="3"/>
  <c r="C1180" i="3"/>
  <c r="C1181" i="3" l="1"/>
  <c r="C1182" i="3"/>
  <c r="C1183" i="3"/>
  <c r="C1184" i="3" l="1"/>
  <c r="C1185" i="3"/>
  <c r="C1186" i="3"/>
  <c r="C1189" i="3" l="1"/>
  <c r="C1187" i="3"/>
  <c r="C1188" i="3"/>
  <c r="C1190" i="3" l="1"/>
  <c r="C1192" i="3"/>
  <c r="C1191" i="3"/>
  <c r="C1194" i="3" l="1"/>
  <c r="C1195" i="3"/>
  <c r="C1193" i="3"/>
  <c r="C1197" i="3" l="1"/>
  <c r="C1198" i="3"/>
  <c r="C1196" i="3"/>
  <c r="C1200" i="3" l="1"/>
  <c r="C1201" i="3"/>
  <c r="C1199" i="3"/>
  <c r="C1203" i="3" l="1"/>
  <c r="C1204" i="3"/>
  <c r="C1202" i="3"/>
  <c r="C1206" i="3" l="1"/>
  <c r="C1205" i="3"/>
  <c r="C1207" i="3"/>
  <c r="C1208" i="3" l="1"/>
  <c r="C1209" i="3"/>
  <c r="C1210" i="3"/>
  <c r="C1213" i="3" l="1"/>
  <c r="C1211" i="3"/>
  <c r="C1212" i="3"/>
  <c r="C1214" i="3" l="1"/>
  <c r="C1215" i="3"/>
  <c r="C1216" i="3"/>
  <c r="C1217" i="3" l="1"/>
  <c r="C1218" i="3"/>
  <c r="C1219" i="3"/>
  <c r="C1221" i="3" l="1"/>
  <c r="C1222" i="3"/>
  <c r="C1220" i="3"/>
  <c r="C1223" i="3" l="1"/>
  <c r="C1224" i="3"/>
  <c r="C1225" i="3"/>
  <c r="C1226" i="3" l="1"/>
  <c r="C1227" i="3"/>
  <c r="C1228" i="3"/>
  <c r="C1229" i="3" l="1"/>
  <c r="C1230" i="3"/>
  <c r="C1231" i="3"/>
  <c r="C1234" i="3" l="1"/>
  <c r="C1232" i="3"/>
  <c r="C1233" i="3"/>
  <c r="C1237" i="3" l="1"/>
  <c r="C1235" i="3"/>
  <c r="C1236" i="3"/>
  <c r="C1238" i="3" l="1"/>
  <c r="C1240" i="3"/>
  <c r="C1239" i="3"/>
  <c r="C1241" i="3" l="1"/>
  <c r="C1243" i="3"/>
  <c r="C1242" i="3"/>
  <c r="C1245" i="3" l="1"/>
  <c r="C1246" i="3"/>
  <c r="C1244" i="3"/>
  <c r="C1247" i="3" l="1"/>
  <c r="C1248" i="3"/>
  <c r="C1249" i="3"/>
  <c r="C1251" i="3" l="1"/>
  <c r="C1252" i="3"/>
  <c r="C1250" i="3"/>
  <c r="C1253" i="3" l="1"/>
  <c r="C1255" i="3"/>
  <c r="C1254" i="3"/>
  <c r="C1257" i="3" l="1"/>
  <c r="C1258" i="3"/>
  <c r="C1256" i="3"/>
  <c r="C1261" i="3" l="1"/>
  <c r="C1260" i="3"/>
  <c r="C1259" i="3"/>
  <c r="C1262" i="3" l="1"/>
  <c r="C1263" i="3"/>
  <c r="C1264" i="3"/>
  <c r="C1265" i="3" l="1"/>
  <c r="C1266" i="3"/>
  <c r="C1267" i="3"/>
  <c r="C1269" i="3" l="1"/>
  <c r="C1270" i="3"/>
  <c r="C1268" i="3"/>
  <c r="C1271" i="3" l="1"/>
  <c r="C1273" i="3"/>
  <c r="C1272" i="3"/>
  <c r="C1274" i="3" l="1"/>
  <c r="C1275" i="3"/>
  <c r="C1276" i="3"/>
  <c r="C1278" i="3" l="1"/>
  <c r="C1277" i="3"/>
  <c r="C1279" i="3"/>
  <c r="C1280" i="3" l="1"/>
  <c r="C1282" i="3"/>
  <c r="C1281" i="3"/>
  <c r="C1283" i="3" l="1"/>
  <c r="C1285" i="3"/>
  <c r="C1284" i="3"/>
  <c r="C1286" i="3" l="1"/>
  <c r="C1287" i="3"/>
  <c r="C1288" i="3"/>
  <c r="C1290" i="3" l="1"/>
  <c r="C1291" i="3"/>
  <c r="C1289" i="3"/>
  <c r="C1293" i="3" l="1"/>
  <c r="C1294" i="3"/>
  <c r="C1292" i="3"/>
  <c r="C1295" i="3" l="1"/>
  <c r="C1297" i="3"/>
  <c r="C1296" i="3"/>
  <c r="C1299" i="3" l="1"/>
  <c r="C1300" i="3"/>
  <c r="C1298" i="3"/>
  <c r="C1301" i="3" l="1"/>
  <c r="C1302" i="3"/>
  <c r="C1303" i="3"/>
  <c r="C1304" i="3" l="1"/>
  <c r="C1305" i="3"/>
  <c r="C1306" i="3"/>
  <c r="C1308" i="3" l="1"/>
  <c r="C1309" i="3"/>
  <c r="C1307" i="3"/>
  <c r="C1310" i="3" l="1"/>
  <c r="C1311" i="3"/>
  <c r="C1312" i="3"/>
  <c r="C1313" i="3" l="1"/>
  <c r="C1314" i="3"/>
  <c r="C1315" i="3"/>
  <c r="C1317" i="3" l="1"/>
  <c r="C1318" i="3"/>
  <c r="C1316" i="3"/>
  <c r="C1319" i="3" l="1"/>
  <c r="C1320" i="3"/>
  <c r="C1321" i="3"/>
  <c r="C1322" i="3" l="1"/>
  <c r="C1323" i="3"/>
  <c r="C1324" i="3"/>
  <c r="C1325" i="3" l="1"/>
  <c r="C1326" i="3"/>
  <c r="C1327" i="3"/>
  <c r="C1328" i="3" l="1"/>
  <c r="C1329" i="3"/>
  <c r="C1330" i="3"/>
  <c r="C1333" i="3" l="1"/>
  <c r="C1331" i="3"/>
  <c r="C1332" i="3"/>
  <c r="C1336" i="3" l="1"/>
  <c r="C1335" i="3"/>
  <c r="C1334" i="3"/>
  <c r="C1338" i="3" l="1"/>
  <c r="C1339" i="3"/>
  <c r="C1337" i="3"/>
  <c r="C1341" i="3" l="1"/>
  <c r="C1342" i="3"/>
  <c r="C1340" i="3"/>
  <c r="C1343" i="3" l="1"/>
  <c r="C1344" i="3"/>
  <c r="C1345" i="3"/>
  <c r="C1346" i="3" l="1"/>
  <c r="C1347" i="3"/>
  <c r="C1348" i="3"/>
  <c r="C1349" i="3" l="1"/>
  <c r="C1350" i="3"/>
  <c r="C1351" i="3"/>
  <c r="C1352" i="3" l="1"/>
  <c r="C1353" i="3"/>
  <c r="C1354" i="3"/>
  <c r="C1355" i="3" l="1"/>
  <c r="C1356" i="3"/>
  <c r="C1357" i="3"/>
  <c r="C1358" i="3" l="1"/>
  <c r="C1359" i="3"/>
  <c r="C1360" i="3"/>
  <c r="C1361" i="3" l="1"/>
  <c r="C1362" i="3"/>
  <c r="C1363" i="3"/>
  <c r="C1365" i="3" l="1"/>
  <c r="C1366" i="3"/>
  <c r="C1364" i="3"/>
  <c r="C1368" i="3" l="1"/>
  <c r="C1367" i="3"/>
  <c r="C1369" i="3"/>
  <c r="C1370" i="3" l="1"/>
  <c r="C1371" i="3"/>
  <c r="C1372" i="3"/>
  <c r="C1373" i="3" l="1"/>
  <c r="C1375" i="3"/>
  <c r="C1374" i="3"/>
  <c r="C1377" i="3" l="1"/>
  <c r="C1378" i="3"/>
  <c r="C1376" i="3"/>
  <c r="C1381" i="3" l="1"/>
  <c r="C1379" i="3"/>
  <c r="C1380" i="3"/>
  <c r="C1384" i="3" l="1"/>
  <c r="C1382" i="3"/>
  <c r="C1383" i="3"/>
  <c r="C1385" i="3" l="1"/>
  <c r="C1386" i="3"/>
  <c r="C1387" i="3"/>
  <c r="C1389" i="3" l="1"/>
  <c r="C1390" i="3"/>
  <c r="C1388" i="3"/>
  <c r="C1391" i="3" l="1"/>
  <c r="C1392" i="3"/>
  <c r="C1393" i="3"/>
  <c r="C1394" i="3" l="1"/>
  <c r="C1395" i="3"/>
  <c r="C1396" i="3"/>
  <c r="C1397" i="3" l="1"/>
  <c r="C1398" i="3"/>
  <c r="C1399" i="3"/>
  <c r="C1402" i="3" l="1"/>
  <c r="C1400" i="3"/>
  <c r="C1401" i="3"/>
  <c r="C1403" i="3" l="1"/>
  <c r="C1404" i="3"/>
  <c r="C1405" i="3"/>
  <c r="C1406" i="3" l="1"/>
  <c r="C1407" i="3"/>
  <c r="C1408" i="3"/>
  <c r="C1409" i="3" l="1"/>
  <c r="C1410" i="3"/>
  <c r="C1411" i="3"/>
  <c r="C1413" i="3" l="1"/>
  <c r="C1414" i="3"/>
  <c r="C1412" i="3"/>
  <c r="C1415" i="3" l="1"/>
  <c r="C1416" i="3"/>
  <c r="C1417" i="3"/>
  <c r="C1419" i="3" l="1"/>
  <c r="C1420" i="3"/>
  <c r="C1418" i="3"/>
  <c r="C1421" i="3" l="1"/>
  <c r="C1422" i="3"/>
  <c r="C1423" i="3"/>
  <c r="C1424" i="3" l="1"/>
  <c r="C1425" i="3"/>
  <c r="C1426" i="3"/>
  <c r="C1429" i="3" l="1"/>
  <c r="C1427" i="3"/>
  <c r="C1428" i="3"/>
  <c r="C1430" i="3" l="1"/>
  <c r="C1431" i="3"/>
  <c r="C1432" i="3"/>
  <c r="C1433" i="3" l="1"/>
  <c r="C1434" i="3"/>
  <c r="C1435" i="3"/>
  <c r="C1437" i="3" l="1"/>
  <c r="C1438" i="3"/>
  <c r="C1436" i="3"/>
  <c r="C1439" i="3" l="1"/>
  <c r="C1440" i="3"/>
  <c r="C1441" i="3"/>
  <c r="C1443" i="3" l="1"/>
  <c r="C1442" i="3"/>
  <c r="C1444" i="3"/>
  <c r="C1445" i="3" l="1"/>
  <c r="C1446" i="3"/>
  <c r="C1447" i="3"/>
  <c r="C1448" i="3" l="1"/>
  <c r="C1450" i="3"/>
  <c r="C1449" i="3"/>
  <c r="C1453" i="3" l="1"/>
  <c r="C1451" i="3"/>
  <c r="C1452" i="3"/>
  <c r="C1455" i="3" l="1"/>
  <c r="C1456" i="3"/>
  <c r="C1454" i="3"/>
  <c r="C1457" i="3" l="1"/>
  <c r="C1458" i="3"/>
  <c r="C1459" i="3"/>
  <c r="C1461" i="3" l="1"/>
  <c r="C1462" i="3"/>
  <c r="C1460" i="3"/>
  <c r="C1463" i="3" l="1"/>
  <c r="C1464" i="3"/>
  <c r="C1465" i="3"/>
  <c r="C1466" i="3" l="1"/>
  <c r="C1467" i="3"/>
  <c r="C1468" i="3"/>
  <c r="C1469" i="3" l="1"/>
  <c r="C1470" i="3"/>
  <c r="C1471" i="3"/>
  <c r="C1472" i="3" l="1"/>
  <c r="C1473" i="3"/>
  <c r="C1474" i="3"/>
  <c r="C1477" i="3" l="1"/>
  <c r="C1475" i="3"/>
  <c r="C1476" i="3"/>
  <c r="C1480" i="3" l="1"/>
  <c r="C1478" i="3"/>
  <c r="C1479" i="3"/>
  <c r="C1481" i="3" l="1"/>
  <c r="C1482" i="3"/>
  <c r="C1483" i="3"/>
  <c r="C1485" i="3" l="1"/>
  <c r="C1486" i="3"/>
  <c r="C1484" i="3"/>
  <c r="C1487" i="3" l="1"/>
  <c r="C1488" i="3"/>
  <c r="C1489" i="3"/>
  <c r="C1490" i="3" l="1"/>
  <c r="C1491" i="3"/>
  <c r="C1492" i="3"/>
  <c r="C1493" i="3" l="1"/>
  <c r="C1494" i="3"/>
  <c r="C1495" i="3"/>
  <c r="C1496" i="3" l="1"/>
  <c r="C1497" i="3"/>
  <c r="C1498" i="3"/>
  <c r="C1501" i="3" l="1"/>
  <c r="C1499" i="3"/>
  <c r="C1500" i="3"/>
  <c r="G26" i="4" l="1"/>
  <c r="H21" i="4" s="1"/>
  <c r="H24" i="4" l="1"/>
  <c r="H25" i="4"/>
  <c r="H22" i="4"/>
  <c r="H23" i="4"/>
  <c r="K22" i="4"/>
  <c r="K23" i="4" l="1"/>
  <c r="K24" i="4" s="1"/>
  <c r="K25" i="4" s="1"/>
  <c r="H26" i="4"/>
  <c r="K4" i="4"/>
  <c r="J6" i="4"/>
  <c r="I4" i="4"/>
  <c r="L7" i="4"/>
  <c r="H7" i="4"/>
  <c r="J7" i="4"/>
  <c r="I7" i="4"/>
  <c r="K7" i="4"/>
  <c r="L4" i="4"/>
  <c r="L6" i="4"/>
  <c r="H6" i="4"/>
  <c r="K6" i="4"/>
  <c r="I6" i="4"/>
  <c r="J8" i="4"/>
  <c r="L8" i="4"/>
  <c r="I8" i="4"/>
  <c r="H8" i="4"/>
  <c r="K8" i="4"/>
  <c r="H4" i="4"/>
  <c r="H5" i="4"/>
  <c r="I5" i="4"/>
  <c r="J5" i="4"/>
  <c r="K5" i="4"/>
  <c r="L5" i="4"/>
  <c r="J4" i="4"/>
  <c r="K9" i="4" l="1"/>
  <c r="I9" i="4"/>
  <c r="J9" i="4"/>
  <c r="L9" i="4"/>
  <c r="H9" i="4"/>
  <c r="G13" i="4" s="1"/>
</calcChain>
</file>

<file path=xl/sharedStrings.xml><?xml version="1.0" encoding="utf-8"?>
<sst xmlns="http://schemas.openxmlformats.org/spreadsheetml/2006/main" count="19662" uniqueCount="1590">
  <si>
    <t>7pm</t>
  </si>
  <si>
    <t>Sun</t>
  </si>
  <si>
    <t>3pm</t>
  </si>
  <si>
    <t>11am</t>
  </si>
  <si>
    <t>Sat</t>
  </si>
  <si>
    <t>Fri</t>
  </si>
  <si>
    <t>Thurs</t>
  </si>
  <si>
    <t>Wed</t>
  </si>
  <si>
    <t>Tues</t>
  </si>
  <si>
    <t>Mon</t>
  </si>
  <si>
    <t>Flight Profit New</t>
  </si>
  <si>
    <t>Bump Cost</t>
  </si>
  <si>
    <t>Demand Random</t>
  </si>
  <si>
    <t>Random Number</t>
  </si>
  <si>
    <t>Passengers Bumped</t>
  </si>
  <si>
    <t>No. of Bookings</t>
  </si>
  <si>
    <t>Max Bookings</t>
  </si>
  <si>
    <t>No. No shows</t>
  </si>
  <si>
    <t>Flight No.</t>
  </si>
  <si>
    <t>Time</t>
  </si>
  <si>
    <t>Date</t>
  </si>
  <si>
    <t>Day</t>
  </si>
  <si>
    <t>Flight</t>
  </si>
  <si>
    <t>Model I Overbooking Flight by 5 Passengers</t>
  </si>
  <si>
    <t>Model I Overbooking Flight by 4 Passengers</t>
  </si>
  <si>
    <t>Model I Overbooking Flight by 3 Passengers</t>
  </si>
  <si>
    <t>Model I Overbooking Flight by 2 Passengers</t>
  </si>
  <si>
    <t>Model I Overbooking Flight by 1 Passenger</t>
  </si>
  <si>
    <t>Demand</t>
  </si>
  <si>
    <t>No Shows</t>
  </si>
  <si>
    <t>MAX No Shows</t>
  </si>
  <si>
    <t>MIN No Shows</t>
  </si>
  <si>
    <t>MAX Demand</t>
  </si>
  <si>
    <t>MIN Demand</t>
  </si>
  <si>
    <t>TOTAL</t>
  </si>
  <si>
    <t>&lt;4</t>
  </si>
  <si>
    <t>&lt;3</t>
  </si>
  <si>
    <t>&lt;2</t>
  </si>
  <si>
    <t>&lt;1</t>
  </si>
  <si>
    <t>&lt;0</t>
  </si>
  <si>
    <t>Probability</t>
  </si>
  <si>
    <t>Count</t>
  </si>
  <si>
    <t>Flight 7pm</t>
  </si>
  <si>
    <t>Cum. Probability Distribution</t>
  </si>
  <si>
    <t>Probability Distribution for Number of No Shows</t>
  </si>
  <si>
    <t>Flight 3pm</t>
  </si>
  <si>
    <t>Flight 11am</t>
  </si>
  <si>
    <t>Std. Dev</t>
  </si>
  <si>
    <t>Mean</t>
  </si>
  <si>
    <t>Bumped</t>
  </si>
  <si>
    <t>Random Variables Part B</t>
  </si>
  <si>
    <t>of</t>
  </si>
  <si>
    <t>Cost</t>
  </si>
  <si>
    <t>Model V</t>
  </si>
  <si>
    <t xml:space="preserve">Model IV </t>
  </si>
  <si>
    <t>Number of Overbookings</t>
  </si>
  <si>
    <t>Av. Profit</t>
  </si>
  <si>
    <t xml:space="preserve">Model III </t>
  </si>
  <si>
    <t xml:space="preserve">Model II </t>
  </si>
  <si>
    <t>Model I</t>
  </si>
  <si>
    <t>Total</t>
  </si>
  <si>
    <t>No. of Overbookings</t>
  </si>
  <si>
    <t>Overbooking by 5</t>
  </si>
  <si>
    <t>Strategy</t>
  </si>
  <si>
    <t>Overbooking by 4</t>
  </si>
  <si>
    <t>Cost of Overbooking</t>
  </si>
  <si>
    <t>Overbooking by 3</t>
  </si>
  <si>
    <t>Cost of bumped passenger</t>
  </si>
  <si>
    <t>Overbooking by 2</t>
  </si>
  <si>
    <t>Profit per booking</t>
  </si>
  <si>
    <t>Overbooking by 1</t>
  </si>
  <si>
    <t>Plane Capacity</t>
  </si>
  <si>
    <t>Min</t>
  </si>
  <si>
    <t>Max</t>
  </si>
  <si>
    <t>Std Dev</t>
  </si>
  <si>
    <t>Median</t>
  </si>
  <si>
    <t>Average</t>
  </si>
  <si>
    <t>Fixed Parameters</t>
  </si>
  <si>
    <t>Inputs</t>
  </si>
  <si>
    <t>G1499</t>
  </si>
  <si>
    <t>G1498</t>
  </si>
  <si>
    <t>G1497</t>
  </si>
  <si>
    <t>G1496</t>
  </si>
  <si>
    <t>G1495</t>
  </si>
  <si>
    <t>G1494</t>
  </si>
  <si>
    <t>G1493</t>
  </si>
  <si>
    <t>G1492</t>
  </si>
  <si>
    <t>G1491</t>
  </si>
  <si>
    <t>G1490</t>
  </si>
  <si>
    <t>G1489</t>
  </si>
  <si>
    <t>G1488</t>
  </si>
  <si>
    <t>G1487</t>
  </si>
  <si>
    <t>G1486</t>
  </si>
  <si>
    <t>G1485</t>
  </si>
  <si>
    <t>G1484</t>
  </si>
  <si>
    <t>G1483</t>
  </si>
  <si>
    <t>G1482</t>
  </si>
  <si>
    <t>G1481</t>
  </si>
  <si>
    <t>G1480</t>
  </si>
  <si>
    <t>G1479</t>
  </si>
  <si>
    <t>G1478</t>
  </si>
  <si>
    <t>G1477</t>
  </si>
  <si>
    <t>G1476</t>
  </si>
  <si>
    <t>G1475</t>
  </si>
  <si>
    <t>G1474</t>
  </si>
  <si>
    <t>G1473</t>
  </si>
  <si>
    <t>G1472</t>
  </si>
  <si>
    <t>G1471</t>
  </si>
  <si>
    <t>G1470</t>
  </si>
  <si>
    <t>G1469</t>
  </si>
  <si>
    <t>G1468</t>
  </si>
  <si>
    <t>G1467</t>
  </si>
  <si>
    <t>G1466</t>
  </si>
  <si>
    <t>G1465</t>
  </si>
  <si>
    <t>G1464</t>
  </si>
  <si>
    <t>G1463</t>
  </si>
  <si>
    <t>G1462</t>
  </si>
  <si>
    <t>G1461</t>
  </si>
  <si>
    <t>G1460</t>
  </si>
  <si>
    <t>G1459</t>
  </si>
  <si>
    <t>G1458</t>
  </si>
  <si>
    <t>G1457</t>
  </si>
  <si>
    <t>G1456</t>
  </si>
  <si>
    <t>G1455</t>
  </si>
  <si>
    <t>G1454</t>
  </si>
  <si>
    <t>G1453</t>
  </si>
  <si>
    <t>G1452</t>
  </si>
  <si>
    <t>G1451</t>
  </si>
  <si>
    <t>G1450</t>
  </si>
  <si>
    <t>G1449</t>
  </si>
  <si>
    <t>G1448</t>
  </si>
  <si>
    <t>G1447</t>
  </si>
  <si>
    <t>G1446</t>
  </si>
  <si>
    <t>G1445</t>
  </si>
  <si>
    <t>G1444</t>
  </si>
  <si>
    <t>G1443</t>
  </si>
  <si>
    <t>G1442</t>
  </si>
  <si>
    <t>G1441</t>
  </si>
  <si>
    <t>G1440</t>
  </si>
  <si>
    <t>G1439</t>
  </si>
  <si>
    <t>G1438</t>
  </si>
  <si>
    <t>G1437</t>
  </si>
  <si>
    <t>G1436</t>
  </si>
  <si>
    <t>G1435</t>
  </si>
  <si>
    <t>G1434</t>
  </si>
  <si>
    <t>G1433</t>
  </si>
  <si>
    <t>G1432</t>
  </si>
  <si>
    <t>G1431</t>
  </si>
  <si>
    <t>G1430</t>
  </si>
  <si>
    <t>G1429</t>
  </si>
  <si>
    <t>G1428</t>
  </si>
  <si>
    <t>G1427</t>
  </si>
  <si>
    <t>G1426</t>
  </si>
  <si>
    <t>G1425</t>
  </si>
  <si>
    <t>G1424</t>
  </si>
  <si>
    <t>G1423</t>
  </si>
  <si>
    <t>G1422</t>
  </si>
  <si>
    <t>G1421</t>
  </si>
  <si>
    <t>G1420</t>
  </si>
  <si>
    <t>G1419</t>
  </si>
  <si>
    <t>G1418</t>
  </si>
  <si>
    <t>G1417</t>
  </si>
  <si>
    <t>G1416</t>
  </si>
  <si>
    <t>G1415</t>
  </si>
  <si>
    <t>G1414</t>
  </si>
  <si>
    <t>G1413</t>
  </si>
  <si>
    <t>G1412</t>
  </si>
  <si>
    <t>G1411</t>
  </si>
  <si>
    <t>G1410</t>
  </si>
  <si>
    <t>G1409</t>
  </si>
  <si>
    <t>G1408</t>
  </si>
  <si>
    <t>G1407</t>
  </si>
  <si>
    <t>G1406</t>
  </si>
  <si>
    <t>G1405</t>
  </si>
  <si>
    <t>G1404</t>
  </si>
  <si>
    <t>G1403</t>
  </si>
  <si>
    <t>G1402</t>
  </si>
  <si>
    <t>G1401</t>
  </si>
  <si>
    <t>G1400</t>
  </si>
  <si>
    <t>G1399</t>
  </si>
  <si>
    <t>G1398</t>
  </si>
  <si>
    <t>G1397</t>
  </si>
  <si>
    <t>G1396</t>
  </si>
  <si>
    <t>G1395</t>
  </si>
  <si>
    <t>G1394</t>
  </si>
  <si>
    <t>G1393</t>
  </si>
  <si>
    <t>G1392</t>
  </si>
  <si>
    <t>G1391</t>
  </si>
  <si>
    <t>G1390</t>
  </si>
  <si>
    <t>G1389</t>
  </si>
  <si>
    <t>G1388</t>
  </si>
  <si>
    <t>G1387</t>
  </si>
  <si>
    <t>G1386</t>
  </si>
  <si>
    <t>G1385</t>
  </si>
  <si>
    <t>G1384</t>
  </si>
  <si>
    <t>G1383</t>
  </si>
  <si>
    <t>G1382</t>
  </si>
  <si>
    <t>G1381</t>
  </si>
  <si>
    <t>G1380</t>
  </si>
  <si>
    <t>G1379</t>
  </si>
  <si>
    <t>G1378</t>
  </si>
  <si>
    <t>G1377</t>
  </si>
  <si>
    <t>G1376</t>
  </si>
  <si>
    <t>G1375</t>
  </si>
  <si>
    <t>G1374</t>
  </si>
  <si>
    <t>G1373</t>
  </si>
  <si>
    <t>G1372</t>
  </si>
  <si>
    <t>G1371</t>
  </si>
  <si>
    <t>G1370</t>
  </si>
  <si>
    <t>G1369</t>
  </si>
  <si>
    <t>G1368</t>
  </si>
  <si>
    <t>G1367</t>
  </si>
  <si>
    <t>G1366</t>
  </si>
  <si>
    <t>G1365</t>
  </si>
  <si>
    <t>G1364</t>
  </si>
  <si>
    <t>G1363</t>
  </si>
  <si>
    <t>G1362</t>
  </si>
  <si>
    <t>G1361</t>
  </si>
  <si>
    <t>G1360</t>
  </si>
  <si>
    <t>G1359</t>
  </si>
  <si>
    <t>G1358</t>
  </si>
  <si>
    <t>G1357</t>
  </si>
  <si>
    <t>G1356</t>
  </si>
  <si>
    <t>G1355</t>
  </si>
  <si>
    <t>G1354</t>
  </si>
  <si>
    <t>G1353</t>
  </si>
  <si>
    <t>G1352</t>
  </si>
  <si>
    <t>G1351</t>
  </si>
  <si>
    <t>G1350</t>
  </si>
  <si>
    <t>G1349</t>
  </si>
  <si>
    <t>G1348</t>
  </si>
  <si>
    <t>G1347</t>
  </si>
  <si>
    <t>G1346</t>
  </si>
  <si>
    <t>G1345</t>
  </si>
  <si>
    <t>G1344</t>
  </si>
  <si>
    <t>G1343</t>
  </si>
  <si>
    <t>G1342</t>
  </si>
  <si>
    <t>G1341</t>
  </si>
  <si>
    <t>G1340</t>
  </si>
  <si>
    <t>G1339</t>
  </si>
  <si>
    <t>G1338</t>
  </si>
  <si>
    <t>G1337</t>
  </si>
  <si>
    <t>G1336</t>
  </si>
  <si>
    <t>G1335</t>
  </si>
  <si>
    <t>G1334</t>
  </si>
  <si>
    <t>G1333</t>
  </si>
  <si>
    <t>G1332</t>
  </si>
  <si>
    <t>G1331</t>
  </si>
  <si>
    <t>G1330</t>
  </si>
  <si>
    <t>G1329</t>
  </si>
  <si>
    <t>G1328</t>
  </si>
  <si>
    <t>G1327</t>
  </si>
  <si>
    <t>G1326</t>
  </si>
  <si>
    <t>G1325</t>
  </si>
  <si>
    <t>G1324</t>
  </si>
  <si>
    <t>G1323</t>
  </si>
  <si>
    <t>G1322</t>
  </si>
  <si>
    <t>G1321</t>
  </si>
  <si>
    <t>G1320</t>
  </si>
  <si>
    <t>G1319</t>
  </si>
  <si>
    <t>G1318</t>
  </si>
  <si>
    <t>G1317</t>
  </si>
  <si>
    <t>G1316</t>
  </si>
  <si>
    <t>G1315</t>
  </si>
  <si>
    <t>G1314</t>
  </si>
  <si>
    <t>G1313</t>
  </si>
  <si>
    <t>G1312</t>
  </si>
  <si>
    <t>G1311</t>
  </si>
  <si>
    <t>G1310</t>
  </si>
  <si>
    <t>G1309</t>
  </si>
  <si>
    <t>G1308</t>
  </si>
  <si>
    <t>G1307</t>
  </si>
  <si>
    <t>G1306</t>
  </si>
  <si>
    <t>G1305</t>
  </si>
  <si>
    <t>G1304</t>
  </si>
  <si>
    <t>G1303</t>
  </si>
  <si>
    <t>G1302</t>
  </si>
  <si>
    <t>G1301</t>
  </si>
  <si>
    <t>G1300</t>
  </si>
  <si>
    <t>G1299</t>
  </si>
  <si>
    <t>G1298</t>
  </si>
  <si>
    <t>G1297</t>
  </si>
  <si>
    <t>G1296</t>
  </si>
  <si>
    <t>G1295</t>
  </si>
  <si>
    <t>G1294</t>
  </si>
  <si>
    <t>G1293</t>
  </si>
  <si>
    <t>G1292</t>
  </si>
  <si>
    <t>G1291</t>
  </si>
  <si>
    <t>G1290</t>
  </si>
  <si>
    <t>G1289</t>
  </si>
  <si>
    <t>G1288</t>
  </si>
  <si>
    <t>G1287</t>
  </si>
  <si>
    <t>G1286</t>
  </si>
  <si>
    <t>G1285</t>
  </si>
  <si>
    <t>G1284</t>
  </si>
  <si>
    <t>G1283</t>
  </si>
  <si>
    <t>G1282</t>
  </si>
  <si>
    <t>G1281</t>
  </si>
  <si>
    <t>G1280</t>
  </si>
  <si>
    <t>G1279</t>
  </si>
  <si>
    <t>G1278</t>
  </si>
  <si>
    <t>G1277</t>
  </si>
  <si>
    <t>G1276</t>
  </si>
  <si>
    <t>G1275</t>
  </si>
  <si>
    <t>G1274</t>
  </si>
  <si>
    <t>G1273</t>
  </si>
  <si>
    <t>G1272</t>
  </si>
  <si>
    <t>G1271</t>
  </si>
  <si>
    <t>G1270</t>
  </si>
  <si>
    <t>G1269</t>
  </si>
  <si>
    <t>G1268</t>
  </si>
  <si>
    <t>G1267</t>
  </si>
  <si>
    <t>G1266</t>
  </si>
  <si>
    <t>G1265</t>
  </si>
  <si>
    <t>G1264</t>
  </si>
  <si>
    <t>G1263</t>
  </si>
  <si>
    <t>G1262</t>
  </si>
  <si>
    <t>G1261</t>
  </si>
  <si>
    <t>G1260</t>
  </si>
  <si>
    <t>G1259</t>
  </si>
  <si>
    <t>G1258</t>
  </si>
  <si>
    <t>G1257</t>
  </si>
  <si>
    <t>G1256</t>
  </si>
  <si>
    <t>G1255</t>
  </si>
  <si>
    <t>G1254</t>
  </si>
  <si>
    <t>G1253</t>
  </si>
  <si>
    <t>G1252</t>
  </si>
  <si>
    <t>G1251</t>
  </si>
  <si>
    <t>G1250</t>
  </si>
  <si>
    <t>G1249</t>
  </si>
  <si>
    <t>G1248</t>
  </si>
  <si>
    <t>G1247</t>
  </si>
  <si>
    <t>G1246</t>
  </si>
  <si>
    <t>G1245</t>
  </si>
  <si>
    <t>G1244</t>
  </si>
  <si>
    <t>G1243</t>
  </si>
  <si>
    <t>G1242</t>
  </si>
  <si>
    <t>G1241</t>
  </si>
  <si>
    <t>G1240</t>
  </si>
  <si>
    <t>G1239</t>
  </si>
  <si>
    <t>G1238</t>
  </si>
  <si>
    <t>G1237</t>
  </si>
  <si>
    <t>G1236</t>
  </si>
  <si>
    <t>G1235</t>
  </si>
  <si>
    <t>G1234</t>
  </si>
  <si>
    <t>G1233</t>
  </si>
  <si>
    <t>G1232</t>
  </si>
  <si>
    <t>G1231</t>
  </si>
  <si>
    <t>G1230</t>
  </si>
  <si>
    <t>G1229</t>
  </si>
  <si>
    <t>G1228</t>
  </si>
  <si>
    <t>G1227</t>
  </si>
  <si>
    <t>G1226</t>
  </si>
  <si>
    <t>G1225</t>
  </si>
  <si>
    <t>G1224</t>
  </si>
  <si>
    <t>G1223</t>
  </si>
  <si>
    <t>G1222</t>
  </si>
  <si>
    <t>G1221</t>
  </si>
  <si>
    <t>G1220</t>
  </si>
  <si>
    <t>G1219</t>
  </si>
  <si>
    <t>G1218</t>
  </si>
  <si>
    <t>G1217</t>
  </si>
  <si>
    <t>G1216</t>
  </si>
  <si>
    <t>G1215</t>
  </si>
  <si>
    <t>G1214</t>
  </si>
  <si>
    <t>G1213</t>
  </si>
  <si>
    <t>G1212</t>
  </si>
  <si>
    <t>G1211</t>
  </si>
  <si>
    <t>G1210</t>
  </si>
  <si>
    <t>G1209</t>
  </si>
  <si>
    <t>G1208</t>
  </si>
  <si>
    <t>G1207</t>
  </si>
  <si>
    <t>G1206</t>
  </si>
  <si>
    <t>G1205</t>
  </si>
  <si>
    <t>G1204</t>
  </si>
  <si>
    <t>G1203</t>
  </si>
  <si>
    <t>G1202</t>
  </si>
  <si>
    <t>G1201</t>
  </si>
  <si>
    <t>G1200</t>
  </si>
  <si>
    <t>G1199</t>
  </si>
  <si>
    <t>G1198</t>
  </si>
  <si>
    <t>G1197</t>
  </si>
  <si>
    <t>G1196</t>
  </si>
  <si>
    <t>G1195</t>
  </si>
  <si>
    <t>G1194</t>
  </si>
  <si>
    <t>G1193</t>
  </si>
  <si>
    <t>G1192</t>
  </si>
  <si>
    <t>G1191</t>
  </si>
  <si>
    <t>G1190</t>
  </si>
  <si>
    <t>G1189</t>
  </si>
  <si>
    <t>G1188</t>
  </si>
  <si>
    <t>G1187</t>
  </si>
  <si>
    <t>G1186</t>
  </si>
  <si>
    <t>G1185</t>
  </si>
  <si>
    <t>G1184</t>
  </si>
  <si>
    <t>G1183</t>
  </si>
  <si>
    <t>G1182</t>
  </si>
  <si>
    <t>G1181</t>
  </si>
  <si>
    <t>G1180</t>
  </si>
  <si>
    <t>G1179</t>
  </si>
  <si>
    <t>G1178</t>
  </si>
  <si>
    <t>G1177</t>
  </si>
  <si>
    <t>G1176</t>
  </si>
  <si>
    <t>G1175</t>
  </si>
  <si>
    <t>G1174</t>
  </si>
  <si>
    <t>G1173</t>
  </si>
  <si>
    <t>G1172</t>
  </si>
  <si>
    <t>G1171</t>
  </si>
  <si>
    <t>G1170</t>
  </si>
  <si>
    <t>G1169</t>
  </si>
  <si>
    <t>G1168</t>
  </si>
  <si>
    <t>G1167</t>
  </si>
  <si>
    <t>G1166</t>
  </si>
  <si>
    <t>G1165</t>
  </si>
  <si>
    <t>G1164</t>
  </si>
  <si>
    <t>G1163</t>
  </si>
  <si>
    <t>G1162</t>
  </si>
  <si>
    <t>G1161</t>
  </si>
  <si>
    <t>G1160</t>
  </si>
  <si>
    <t>G1159</t>
  </si>
  <si>
    <t>G1158</t>
  </si>
  <si>
    <t>G1157</t>
  </si>
  <si>
    <t>G1156</t>
  </si>
  <si>
    <t>G1155</t>
  </si>
  <si>
    <t>G1154</t>
  </si>
  <si>
    <t>G1153</t>
  </si>
  <si>
    <t>G1152</t>
  </si>
  <si>
    <t>G1151</t>
  </si>
  <si>
    <t>G1150</t>
  </si>
  <si>
    <t>G1149</t>
  </si>
  <si>
    <t>G1148</t>
  </si>
  <si>
    <t>G1147</t>
  </si>
  <si>
    <t>G1146</t>
  </si>
  <si>
    <t>G1145</t>
  </si>
  <si>
    <t>G1144</t>
  </si>
  <si>
    <t>G1143</t>
  </si>
  <si>
    <t>G1142</t>
  </si>
  <si>
    <t>G1141</t>
  </si>
  <si>
    <t>G1140</t>
  </si>
  <si>
    <t>G1139</t>
  </si>
  <si>
    <t>G1138</t>
  </si>
  <si>
    <t>G1137</t>
  </si>
  <si>
    <t>G1136</t>
  </si>
  <si>
    <t>G1135</t>
  </si>
  <si>
    <t>G1134</t>
  </si>
  <si>
    <t>G1133</t>
  </si>
  <si>
    <t>G1132</t>
  </si>
  <si>
    <t>G1131</t>
  </si>
  <si>
    <t>G1130</t>
  </si>
  <si>
    <t>G1129</t>
  </si>
  <si>
    <t>G1128</t>
  </si>
  <si>
    <t>G1127</t>
  </si>
  <si>
    <t>G1126</t>
  </si>
  <si>
    <t>G1125</t>
  </si>
  <si>
    <t>G1124</t>
  </si>
  <si>
    <t>G1123</t>
  </si>
  <si>
    <t>G1122</t>
  </si>
  <si>
    <t>G1121</t>
  </si>
  <si>
    <t>G1120</t>
  </si>
  <si>
    <t>G1119</t>
  </si>
  <si>
    <t>G1118</t>
  </si>
  <si>
    <t>G1117</t>
  </si>
  <si>
    <t>G1116</t>
  </si>
  <si>
    <t>G1115</t>
  </si>
  <si>
    <t>G1114</t>
  </si>
  <si>
    <t>G1113</t>
  </si>
  <si>
    <t>G1112</t>
  </si>
  <si>
    <t>G1111</t>
  </si>
  <si>
    <t>G1110</t>
  </si>
  <si>
    <t>G1109</t>
  </si>
  <si>
    <t>G1108</t>
  </si>
  <si>
    <t>G1107</t>
  </si>
  <si>
    <t>G1106</t>
  </si>
  <si>
    <t>G1105</t>
  </si>
  <si>
    <t>G1104</t>
  </si>
  <si>
    <t>G1103</t>
  </si>
  <si>
    <t>G1102</t>
  </si>
  <si>
    <t>G1101</t>
  </si>
  <si>
    <t>G1100</t>
  </si>
  <si>
    <t>G1099</t>
  </si>
  <si>
    <t>G1098</t>
  </si>
  <si>
    <t>G1097</t>
  </si>
  <si>
    <t>G1096</t>
  </si>
  <si>
    <t>G1095</t>
  </si>
  <si>
    <t>G1094</t>
  </si>
  <si>
    <t>G1093</t>
  </si>
  <si>
    <t>G1092</t>
  </si>
  <si>
    <t>G1091</t>
  </si>
  <si>
    <t>G1090</t>
  </si>
  <si>
    <t>G1089</t>
  </si>
  <si>
    <t>G1088</t>
  </si>
  <si>
    <t>G1087</t>
  </si>
  <si>
    <t>G1086</t>
  </si>
  <si>
    <t>G1085</t>
  </si>
  <si>
    <t>G1084</t>
  </si>
  <si>
    <t>G1083</t>
  </si>
  <si>
    <t>G1082</t>
  </si>
  <si>
    <t>G1081</t>
  </si>
  <si>
    <t>G1080</t>
  </si>
  <si>
    <t>G1079</t>
  </si>
  <si>
    <t>G1078</t>
  </si>
  <si>
    <t>G1077</t>
  </si>
  <si>
    <t>G1076</t>
  </si>
  <si>
    <t>G1075</t>
  </si>
  <si>
    <t>G1074</t>
  </si>
  <si>
    <t>G1073</t>
  </si>
  <si>
    <t>G1072</t>
  </si>
  <si>
    <t>G1071</t>
  </si>
  <si>
    <t>G1070</t>
  </si>
  <si>
    <t>G1069</t>
  </si>
  <si>
    <t>G1068</t>
  </si>
  <si>
    <t>G1067</t>
  </si>
  <si>
    <t>G1066</t>
  </si>
  <si>
    <t>G1065</t>
  </si>
  <si>
    <t>G1064</t>
  </si>
  <si>
    <t>G1063</t>
  </si>
  <si>
    <t>G1062</t>
  </si>
  <si>
    <t>G1061</t>
  </si>
  <si>
    <t>G1060</t>
  </si>
  <si>
    <t>G1059</t>
  </si>
  <si>
    <t>G1058</t>
  </si>
  <si>
    <t>G1057</t>
  </si>
  <si>
    <t>G1056</t>
  </si>
  <si>
    <t>G1055</t>
  </si>
  <si>
    <t>G1054</t>
  </si>
  <si>
    <t>G1053</t>
  </si>
  <si>
    <t>G1052</t>
  </si>
  <si>
    <t>G1051</t>
  </si>
  <si>
    <t>G1050</t>
  </si>
  <si>
    <t>G1049</t>
  </si>
  <si>
    <t>G1048</t>
  </si>
  <si>
    <t>G1047</t>
  </si>
  <si>
    <t>G1046</t>
  </si>
  <si>
    <t>G1045</t>
  </si>
  <si>
    <t>G1044</t>
  </si>
  <si>
    <t>G1043</t>
  </si>
  <si>
    <t>G1042</t>
  </si>
  <si>
    <t>G1041</t>
  </si>
  <si>
    <t>G1040</t>
  </si>
  <si>
    <t>G1039</t>
  </si>
  <si>
    <t>G1038</t>
  </si>
  <si>
    <t>G1037</t>
  </si>
  <si>
    <t>G1036</t>
  </si>
  <si>
    <t>G1035</t>
  </si>
  <si>
    <t>G1034</t>
  </si>
  <si>
    <t>G1033</t>
  </si>
  <si>
    <t>G1032</t>
  </si>
  <si>
    <t>G1031</t>
  </si>
  <si>
    <t>G1030</t>
  </si>
  <si>
    <t>G1029</t>
  </si>
  <si>
    <t>G1028</t>
  </si>
  <si>
    <t>G1027</t>
  </si>
  <si>
    <t>G1026</t>
  </si>
  <si>
    <t>G1025</t>
  </si>
  <si>
    <t>G1024</t>
  </si>
  <si>
    <t>G1023</t>
  </si>
  <si>
    <t>G1022</t>
  </si>
  <si>
    <t>G1021</t>
  </si>
  <si>
    <t>G1020</t>
  </si>
  <si>
    <t>G1019</t>
  </si>
  <si>
    <t>G1018</t>
  </si>
  <si>
    <t>G1017</t>
  </si>
  <si>
    <t>G1016</t>
  </si>
  <si>
    <t>G1015</t>
  </si>
  <si>
    <t>G1014</t>
  </si>
  <si>
    <t>G1013</t>
  </si>
  <si>
    <t>G1012</t>
  </si>
  <si>
    <t>G1011</t>
  </si>
  <si>
    <t>G1010</t>
  </si>
  <si>
    <t>G1009</t>
  </si>
  <si>
    <t>G1008</t>
  </si>
  <si>
    <t>G1007</t>
  </si>
  <si>
    <t>G1006</t>
  </si>
  <si>
    <t>G1005</t>
  </si>
  <si>
    <t>G1004</t>
  </si>
  <si>
    <t>G1003</t>
  </si>
  <si>
    <t>G1002</t>
  </si>
  <si>
    <t>G1001</t>
  </si>
  <si>
    <t>G1000</t>
  </si>
  <si>
    <t>G999</t>
  </si>
  <si>
    <t>G998</t>
  </si>
  <si>
    <t>G997</t>
  </si>
  <si>
    <t>G996</t>
  </si>
  <si>
    <t>G995</t>
  </si>
  <si>
    <t>G994</t>
  </si>
  <si>
    <t>G993</t>
  </si>
  <si>
    <t>G992</t>
  </si>
  <si>
    <t>G991</t>
  </si>
  <si>
    <t>G990</t>
  </si>
  <si>
    <t>G989</t>
  </si>
  <si>
    <t>G988</t>
  </si>
  <si>
    <t>G987</t>
  </si>
  <si>
    <t>G986</t>
  </si>
  <si>
    <t>G985</t>
  </si>
  <si>
    <t>G984</t>
  </si>
  <si>
    <t>G983</t>
  </si>
  <si>
    <t>G982</t>
  </si>
  <si>
    <t>G981</t>
  </si>
  <si>
    <t>G980</t>
  </si>
  <si>
    <t>G979</t>
  </si>
  <si>
    <t>G978</t>
  </si>
  <si>
    <t>G977</t>
  </si>
  <si>
    <t>G976</t>
  </si>
  <si>
    <t>G975</t>
  </si>
  <si>
    <t>G974</t>
  </si>
  <si>
    <t>G973</t>
  </si>
  <si>
    <t>G972</t>
  </si>
  <si>
    <t>G971</t>
  </si>
  <si>
    <t>G970</t>
  </si>
  <si>
    <t>G969</t>
  </si>
  <si>
    <t>G968</t>
  </si>
  <si>
    <t>G967</t>
  </si>
  <si>
    <t>G966</t>
  </si>
  <si>
    <t>G965</t>
  </si>
  <si>
    <t>G964</t>
  </si>
  <si>
    <t>G963</t>
  </si>
  <si>
    <t>G962</t>
  </si>
  <si>
    <t>G961</t>
  </si>
  <si>
    <t>G960</t>
  </si>
  <si>
    <t>G959</t>
  </si>
  <si>
    <t>G958</t>
  </si>
  <si>
    <t>G957</t>
  </si>
  <si>
    <t>G956</t>
  </si>
  <si>
    <t>G955</t>
  </si>
  <si>
    <t>G954</t>
  </si>
  <si>
    <t>G953</t>
  </si>
  <si>
    <t>G952</t>
  </si>
  <si>
    <t>G951</t>
  </si>
  <si>
    <t>G950</t>
  </si>
  <si>
    <t>G949</t>
  </si>
  <si>
    <t>G948</t>
  </si>
  <si>
    <t>G947</t>
  </si>
  <si>
    <t>G946</t>
  </si>
  <si>
    <t>G945</t>
  </si>
  <si>
    <t>G944</t>
  </si>
  <si>
    <t>G943</t>
  </si>
  <si>
    <t>G942</t>
  </si>
  <si>
    <t>G941</t>
  </si>
  <si>
    <t>G940</t>
  </si>
  <si>
    <t>G939</t>
  </si>
  <si>
    <t>G938</t>
  </si>
  <si>
    <t>G937</t>
  </si>
  <si>
    <t>G936</t>
  </si>
  <si>
    <t>G935</t>
  </si>
  <si>
    <t>G934</t>
  </si>
  <si>
    <t>G933</t>
  </si>
  <si>
    <t>G932</t>
  </si>
  <si>
    <t>G931</t>
  </si>
  <si>
    <t>G930</t>
  </si>
  <si>
    <t>G929</t>
  </si>
  <si>
    <t>G928</t>
  </si>
  <si>
    <t>G927</t>
  </si>
  <si>
    <t>G926</t>
  </si>
  <si>
    <t>G925</t>
  </si>
  <si>
    <t>G924</t>
  </si>
  <si>
    <t>G923</t>
  </si>
  <si>
    <t>G922</t>
  </si>
  <si>
    <t>G921</t>
  </si>
  <si>
    <t>G920</t>
  </si>
  <si>
    <t>G919</t>
  </si>
  <si>
    <t>G918</t>
  </si>
  <si>
    <t>G917</t>
  </si>
  <si>
    <t>G916</t>
  </si>
  <si>
    <t>G915</t>
  </si>
  <si>
    <t>G914</t>
  </si>
  <si>
    <t>G913</t>
  </si>
  <si>
    <t>G912</t>
  </si>
  <si>
    <t>G911</t>
  </si>
  <si>
    <t>G910</t>
  </si>
  <si>
    <t>G909</t>
  </si>
  <si>
    <t>G908</t>
  </si>
  <si>
    <t>G907</t>
  </si>
  <si>
    <t>G906</t>
  </si>
  <si>
    <t>G905</t>
  </si>
  <si>
    <t>G904</t>
  </si>
  <si>
    <t>G903</t>
  </si>
  <si>
    <t>G902</t>
  </si>
  <si>
    <t>G901</t>
  </si>
  <si>
    <t>G900</t>
  </si>
  <si>
    <t>G899</t>
  </si>
  <si>
    <t>G898</t>
  </si>
  <si>
    <t>G897</t>
  </si>
  <si>
    <t>G896</t>
  </si>
  <si>
    <t>G895</t>
  </si>
  <si>
    <t>G894</t>
  </si>
  <si>
    <t>G893</t>
  </si>
  <si>
    <t>G892</t>
  </si>
  <si>
    <t>G891</t>
  </si>
  <si>
    <t>G890</t>
  </si>
  <si>
    <t>G889</t>
  </si>
  <si>
    <t>G888</t>
  </si>
  <si>
    <t>G887</t>
  </si>
  <si>
    <t>G886</t>
  </si>
  <si>
    <t>G885</t>
  </si>
  <si>
    <t>G884</t>
  </si>
  <si>
    <t>G883</t>
  </si>
  <si>
    <t>G882</t>
  </si>
  <si>
    <t>G881</t>
  </si>
  <si>
    <t>G880</t>
  </si>
  <si>
    <t>G879</t>
  </si>
  <si>
    <t>G878</t>
  </si>
  <si>
    <t>G877</t>
  </si>
  <si>
    <t>G876</t>
  </si>
  <si>
    <t>G875</t>
  </si>
  <si>
    <t>G874</t>
  </si>
  <si>
    <t>G873</t>
  </si>
  <si>
    <t>G872</t>
  </si>
  <si>
    <t>G871</t>
  </si>
  <si>
    <t>G870</t>
  </si>
  <si>
    <t>G869</t>
  </si>
  <si>
    <t>G868</t>
  </si>
  <si>
    <t>G867</t>
  </si>
  <si>
    <t>G866</t>
  </si>
  <si>
    <t>G865</t>
  </si>
  <si>
    <t>G864</t>
  </si>
  <si>
    <t>G863</t>
  </si>
  <si>
    <t>G862</t>
  </si>
  <si>
    <t>G861</t>
  </si>
  <si>
    <t>G860</t>
  </si>
  <si>
    <t>G859</t>
  </si>
  <si>
    <t>G858</t>
  </si>
  <si>
    <t>G857</t>
  </si>
  <si>
    <t>G856</t>
  </si>
  <si>
    <t>G855</t>
  </si>
  <si>
    <t>G854</t>
  </si>
  <si>
    <t>G853</t>
  </si>
  <si>
    <t>G852</t>
  </si>
  <si>
    <t>G851</t>
  </si>
  <si>
    <t>G850</t>
  </si>
  <si>
    <t>G849</t>
  </si>
  <si>
    <t>G848</t>
  </si>
  <si>
    <t>G847</t>
  </si>
  <si>
    <t>G846</t>
  </si>
  <si>
    <t>G845</t>
  </si>
  <si>
    <t>G844</t>
  </si>
  <si>
    <t>G843</t>
  </si>
  <si>
    <t>G842</t>
  </si>
  <si>
    <t>G841</t>
  </si>
  <si>
    <t>G840</t>
  </si>
  <si>
    <t>G839</t>
  </si>
  <si>
    <t>G838</t>
  </si>
  <si>
    <t>G837</t>
  </si>
  <si>
    <t>G836</t>
  </si>
  <si>
    <t>G835</t>
  </si>
  <si>
    <t>G834</t>
  </si>
  <si>
    <t>G833</t>
  </si>
  <si>
    <t>G832</t>
  </si>
  <si>
    <t>G831</t>
  </si>
  <si>
    <t>G830</t>
  </si>
  <si>
    <t>G829</t>
  </si>
  <si>
    <t>G828</t>
  </si>
  <si>
    <t>G827</t>
  </si>
  <si>
    <t>G826</t>
  </si>
  <si>
    <t>G825</t>
  </si>
  <si>
    <t>G824</t>
  </si>
  <si>
    <t>G823</t>
  </si>
  <si>
    <t>G822</t>
  </si>
  <si>
    <t>G821</t>
  </si>
  <si>
    <t>G820</t>
  </si>
  <si>
    <t>G819</t>
  </si>
  <si>
    <t>G818</t>
  </si>
  <si>
    <t>G817</t>
  </si>
  <si>
    <t>G816</t>
  </si>
  <si>
    <t>G815</t>
  </si>
  <si>
    <t>G814</t>
  </si>
  <si>
    <t>G813</t>
  </si>
  <si>
    <t>G812</t>
  </si>
  <si>
    <t>G811</t>
  </si>
  <si>
    <t>G810</t>
  </si>
  <si>
    <t>G809</t>
  </si>
  <si>
    <t>G808</t>
  </si>
  <si>
    <t>G807</t>
  </si>
  <si>
    <t>G806</t>
  </si>
  <si>
    <t>G805</t>
  </si>
  <si>
    <t>G804</t>
  </si>
  <si>
    <t>G803</t>
  </si>
  <si>
    <t>G802</t>
  </si>
  <si>
    <t>G801</t>
  </si>
  <si>
    <t>G800</t>
  </si>
  <si>
    <t>G799</t>
  </si>
  <si>
    <t>G798</t>
  </si>
  <si>
    <t>G797</t>
  </si>
  <si>
    <t>G796</t>
  </si>
  <si>
    <t>G795</t>
  </si>
  <si>
    <t>G794</t>
  </si>
  <si>
    <t>G793</t>
  </si>
  <si>
    <t>G792</t>
  </si>
  <si>
    <t>G791</t>
  </si>
  <si>
    <t>G790</t>
  </si>
  <si>
    <t>G789</t>
  </si>
  <si>
    <t>G788</t>
  </si>
  <si>
    <t>G787</t>
  </si>
  <si>
    <t>G786</t>
  </si>
  <si>
    <t>G785</t>
  </si>
  <si>
    <t>G784</t>
  </si>
  <si>
    <t>G783</t>
  </si>
  <si>
    <t>G782</t>
  </si>
  <si>
    <t>G781</t>
  </si>
  <si>
    <t>G780</t>
  </si>
  <si>
    <t>G779</t>
  </si>
  <si>
    <t>G778</t>
  </si>
  <si>
    <t>G777</t>
  </si>
  <si>
    <t>G776</t>
  </si>
  <si>
    <t>G775</t>
  </si>
  <si>
    <t>G774</t>
  </si>
  <si>
    <t>G773</t>
  </si>
  <si>
    <t>G772</t>
  </si>
  <si>
    <t>G771</t>
  </si>
  <si>
    <t>G770</t>
  </si>
  <si>
    <t>G769</t>
  </si>
  <si>
    <t>G768</t>
  </si>
  <si>
    <t>G767</t>
  </si>
  <si>
    <t>G766</t>
  </si>
  <si>
    <t>G765</t>
  </si>
  <si>
    <t>G764</t>
  </si>
  <si>
    <t>G763</t>
  </si>
  <si>
    <t>G762</t>
  </si>
  <si>
    <t>G761</t>
  </si>
  <si>
    <t>G760</t>
  </si>
  <si>
    <t>G759</t>
  </si>
  <si>
    <t>G758</t>
  </si>
  <si>
    <t>G757</t>
  </si>
  <si>
    <t>G756</t>
  </si>
  <si>
    <t>G755</t>
  </si>
  <si>
    <t>G754</t>
  </si>
  <si>
    <t>G753</t>
  </si>
  <si>
    <t>G752</t>
  </si>
  <si>
    <t>G751</t>
  </si>
  <si>
    <t>G750</t>
  </si>
  <si>
    <t>G749</t>
  </si>
  <si>
    <t>G748</t>
  </si>
  <si>
    <t>G747</t>
  </si>
  <si>
    <t>G746</t>
  </si>
  <si>
    <t>G745</t>
  </si>
  <si>
    <t>G744</t>
  </si>
  <si>
    <t>G743</t>
  </si>
  <si>
    <t>G742</t>
  </si>
  <si>
    <t>G741</t>
  </si>
  <si>
    <t>G740</t>
  </si>
  <si>
    <t>G739</t>
  </si>
  <si>
    <t>G738</t>
  </si>
  <si>
    <t>G737</t>
  </si>
  <si>
    <t>G736</t>
  </si>
  <si>
    <t>G735</t>
  </si>
  <si>
    <t>G734</t>
  </si>
  <si>
    <t>G733</t>
  </si>
  <si>
    <t>G732</t>
  </si>
  <si>
    <t>G731</t>
  </si>
  <si>
    <t>G730</t>
  </si>
  <si>
    <t>G729</t>
  </si>
  <si>
    <t>G728</t>
  </si>
  <si>
    <t>G727</t>
  </si>
  <si>
    <t>G726</t>
  </si>
  <si>
    <t>G725</t>
  </si>
  <si>
    <t>G724</t>
  </si>
  <si>
    <t>G723</t>
  </si>
  <si>
    <t>G722</t>
  </si>
  <si>
    <t>G721</t>
  </si>
  <si>
    <t>G720</t>
  </si>
  <si>
    <t>G719</t>
  </si>
  <si>
    <t>G718</t>
  </si>
  <si>
    <t>G717</t>
  </si>
  <si>
    <t>G716</t>
  </si>
  <si>
    <t>G715</t>
  </si>
  <si>
    <t>G714</t>
  </si>
  <si>
    <t>G713</t>
  </si>
  <si>
    <t>G712</t>
  </si>
  <si>
    <t>G711</t>
  </si>
  <si>
    <t>G710</t>
  </si>
  <si>
    <t>G709</t>
  </si>
  <si>
    <t>G708</t>
  </si>
  <si>
    <t>G707</t>
  </si>
  <si>
    <t>G706</t>
  </si>
  <si>
    <t>G705</t>
  </si>
  <si>
    <t>G704</t>
  </si>
  <si>
    <t>G703</t>
  </si>
  <si>
    <t>G702</t>
  </si>
  <si>
    <t>G701</t>
  </si>
  <si>
    <t>G700</t>
  </si>
  <si>
    <t>G699</t>
  </si>
  <si>
    <t>G698</t>
  </si>
  <si>
    <t>G697</t>
  </si>
  <si>
    <t>G696</t>
  </si>
  <si>
    <t>G695</t>
  </si>
  <si>
    <t>G694</t>
  </si>
  <si>
    <t>G693</t>
  </si>
  <si>
    <t>G692</t>
  </si>
  <si>
    <t>G691</t>
  </si>
  <si>
    <t>G690</t>
  </si>
  <si>
    <t>G689</t>
  </si>
  <si>
    <t>G688</t>
  </si>
  <si>
    <t>G687</t>
  </si>
  <si>
    <t>G686</t>
  </si>
  <si>
    <t>G685</t>
  </si>
  <si>
    <t>G684</t>
  </si>
  <si>
    <t>G683</t>
  </si>
  <si>
    <t>G682</t>
  </si>
  <si>
    <t>G681</t>
  </si>
  <si>
    <t>G680</t>
  </si>
  <si>
    <t>G679</t>
  </si>
  <si>
    <t>G678</t>
  </si>
  <si>
    <t>G677</t>
  </si>
  <si>
    <t>G676</t>
  </si>
  <si>
    <t>G675</t>
  </si>
  <si>
    <t>G674</t>
  </si>
  <si>
    <t>G673</t>
  </si>
  <si>
    <t>G672</t>
  </si>
  <si>
    <t>G671</t>
  </si>
  <si>
    <t>G670</t>
  </si>
  <si>
    <t>G669</t>
  </si>
  <si>
    <t>G668</t>
  </si>
  <si>
    <t>G667</t>
  </si>
  <si>
    <t>G666</t>
  </si>
  <si>
    <t>G665</t>
  </si>
  <si>
    <t>G664</t>
  </si>
  <si>
    <t>G663</t>
  </si>
  <si>
    <t>G662</t>
  </si>
  <si>
    <t>G661</t>
  </si>
  <si>
    <t>G660</t>
  </si>
  <si>
    <t>G659</t>
  </si>
  <si>
    <t>G658</t>
  </si>
  <si>
    <t>G657</t>
  </si>
  <si>
    <t>G656</t>
  </si>
  <si>
    <t>G655</t>
  </si>
  <si>
    <t>G654</t>
  </si>
  <si>
    <t>G653</t>
  </si>
  <si>
    <t>G652</t>
  </si>
  <si>
    <t>G651</t>
  </si>
  <si>
    <t>G650</t>
  </si>
  <si>
    <t>G649</t>
  </si>
  <si>
    <t>G648</t>
  </si>
  <si>
    <t>G647</t>
  </si>
  <si>
    <t>G646</t>
  </si>
  <si>
    <t>G645</t>
  </si>
  <si>
    <t>G644</t>
  </si>
  <si>
    <t>G643</t>
  </si>
  <si>
    <t>G642</t>
  </si>
  <si>
    <t>G641</t>
  </si>
  <si>
    <t>G640</t>
  </si>
  <si>
    <t>G639</t>
  </si>
  <si>
    <t>G638</t>
  </si>
  <si>
    <t>G637</t>
  </si>
  <si>
    <t>G636</t>
  </si>
  <si>
    <t>G635</t>
  </si>
  <si>
    <t>G634</t>
  </si>
  <si>
    <t>G633</t>
  </si>
  <si>
    <t>G632</t>
  </si>
  <si>
    <t>G631</t>
  </si>
  <si>
    <t>G630</t>
  </si>
  <si>
    <t>G629</t>
  </si>
  <si>
    <t>G628</t>
  </si>
  <si>
    <t>G627</t>
  </si>
  <si>
    <t>G626</t>
  </si>
  <si>
    <t>G625</t>
  </si>
  <si>
    <t>G624</t>
  </si>
  <si>
    <t>G623</t>
  </si>
  <si>
    <t>G622</t>
  </si>
  <si>
    <t>G621</t>
  </si>
  <si>
    <t>G620</t>
  </si>
  <si>
    <t>G619</t>
  </si>
  <si>
    <t>G618</t>
  </si>
  <si>
    <t>G617</t>
  </si>
  <si>
    <t>G616</t>
  </si>
  <si>
    <t>G615</t>
  </si>
  <si>
    <t>G614</t>
  </si>
  <si>
    <t>G613</t>
  </si>
  <si>
    <t>G612</t>
  </si>
  <si>
    <t>G611</t>
  </si>
  <si>
    <t>G610</t>
  </si>
  <si>
    <t>G609</t>
  </si>
  <si>
    <t>G608</t>
  </si>
  <si>
    <t>G607</t>
  </si>
  <si>
    <t>G606</t>
  </si>
  <si>
    <t>G605</t>
  </si>
  <si>
    <t>G604</t>
  </si>
  <si>
    <t>G603</t>
  </si>
  <si>
    <t>G602</t>
  </si>
  <si>
    <t>G601</t>
  </si>
  <si>
    <t>G600</t>
  </si>
  <si>
    <t>G599</t>
  </si>
  <si>
    <t>G598</t>
  </si>
  <si>
    <t>G597</t>
  </si>
  <si>
    <t>G596</t>
  </si>
  <si>
    <t>G595</t>
  </si>
  <si>
    <t>G594</t>
  </si>
  <si>
    <t>G593</t>
  </si>
  <si>
    <t>G592</t>
  </si>
  <si>
    <t>G591</t>
  </si>
  <si>
    <t>G590</t>
  </si>
  <si>
    <t>G589</t>
  </si>
  <si>
    <t>G588</t>
  </si>
  <si>
    <t>G587</t>
  </si>
  <si>
    <t>G586</t>
  </si>
  <si>
    <t>G585</t>
  </si>
  <si>
    <t>G584</t>
  </si>
  <si>
    <t>G583</t>
  </si>
  <si>
    <t>G582</t>
  </si>
  <si>
    <t>G581</t>
  </si>
  <si>
    <t>G580</t>
  </si>
  <si>
    <t>G579</t>
  </si>
  <si>
    <t>G578</t>
  </si>
  <si>
    <t>G577</t>
  </si>
  <si>
    <t>G576</t>
  </si>
  <si>
    <t>G575</t>
  </si>
  <si>
    <t>G574</t>
  </si>
  <si>
    <t>G573</t>
  </si>
  <si>
    <t>G572</t>
  </si>
  <si>
    <t>G571</t>
  </si>
  <si>
    <t>G570</t>
  </si>
  <si>
    <t>G569</t>
  </si>
  <si>
    <t>G568</t>
  </si>
  <si>
    <t>G567</t>
  </si>
  <si>
    <t>G566</t>
  </si>
  <si>
    <t>G565</t>
  </si>
  <si>
    <t>G564</t>
  </si>
  <si>
    <t>G563</t>
  </si>
  <si>
    <t>G562</t>
  </si>
  <si>
    <t>G561</t>
  </si>
  <si>
    <t>G560</t>
  </si>
  <si>
    <t>G559</t>
  </si>
  <si>
    <t>G558</t>
  </si>
  <si>
    <t>G557</t>
  </si>
  <si>
    <t>G556</t>
  </si>
  <si>
    <t>G555</t>
  </si>
  <si>
    <t>G554</t>
  </si>
  <si>
    <t>G553</t>
  </si>
  <si>
    <t>G552</t>
  </si>
  <si>
    <t>G551</t>
  </si>
  <si>
    <t>G550</t>
  </si>
  <si>
    <t>G549</t>
  </si>
  <si>
    <t>G548</t>
  </si>
  <si>
    <t>G547</t>
  </si>
  <si>
    <t>G546</t>
  </si>
  <si>
    <t>G545</t>
  </si>
  <si>
    <t>G544</t>
  </si>
  <si>
    <t>G543</t>
  </si>
  <si>
    <t>G542</t>
  </si>
  <si>
    <t>G541</t>
  </si>
  <si>
    <t>G540</t>
  </si>
  <si>
    <t>G539</t>
  </si>
  <si>
    <t>G538</t>
  </si>
  <si>
    <t>G537</t>
  </si>
  <si>
    <t>G536</t>
  </si>
  <si>
    <t>G535</t>
  </si>
  <si>
    <t>G534</t>
  </si>
  <si>
    <t>G533</t>
  </si>
  <si>
    <t>G532</t>
  </si>
  <si>
    <t>G531</t>
  </si>
  <si>
    <t>G530</t>
  </si>
  <si>
    <t>G529</t>
  </si>
  <si>
    <t>G528</t>
  </si>
  <si>
    <t>G527</t>
  </si>
  <si>
    <t>G526</t>
  </si>
  <si>
    <t>G525</t>
  </si>
  <si>
    <t>G524</t>
  </si>
  <si>
    <t>G523</t>
  </si>
  <si>
    <t>G522</t>
  </si>
  <si>
    <t>G521</t>
  </si>
  <si>
    <t>G520</t>
  </si>
  <si>
    <t>G519</t>
  </si>
  <si>
    <t>G518</t>
  </si>
  <si>
    <t>G517</t>
  </si>
  <si>
    <t>G516</t>
  </si>
  <si>
    <t>G515</t>
  </si>
  <si>
    <t>G514</t>
  </si>
  <si>
    <t>G513</t>
  </si>
  <si>
    <t>G512</t>
  </si>
  <si>
    <t>G511</t>
  </si>
  <si>
    <t>G510</t>
  </si>
  <si>
    <t>G509</t>
  </si>
  <si>
    <t>G508</t>
  </si>
  <si>
    <t>G507</t>
  </si>
  <si>
    <t>G506</t>
  </si>
  <si>
    <t>G505</t>
  </si>
  <si>
    <t>G504</t>
  </si>
  <si>
    <t>G503</t>
  </si>
  <si>
    <t>G502</t>
  </si>
  <si>
    <t>G501</t>
  </si>
  <si>
    <t>G500</t>
  </si>
  <si>
    <t>G499</t>
  </si>
  <si>
    <t>G498</t>
  </si>
  <si>
    <t>G497</t>
  </si>
  <si>
    <t>G496</t>
  </si>
  <si>
    <t>G495</t>
  </si>
  <si>
    <t>G494</t>
  </si>
  <si>
    <t>G493</t>
  </si>
  <si>
    <t>G492</t>
  </si>
  <si>
    <t>G491</t>
  </si>
  <si>
    <t>G490</t>
  </si>
  <si>
    <t>G489</t>
  </si>
  <si>
    <t>G488</t>
  </si>
  <si>
    <t>G487</t>
  </si>
  <si>
    <t>G486</t>
  </si>
  <si>
    <t>G485</t>
  </si>
  <si>
    <t>G484</t>
  </si>
  <si>
    <t>G483</t>
  </si>
  <si>
    <t>G482</t>
  </si>
  <si>
    <t>G481</t>
  </si>
  <si>
    <t>G480</t>
  </si>
  <si>
    <t>G479</t>
  </si>
  <si>
    <t>G478</t>
  </si>
  <si>
    <t>G477</t>
  </si>
  <si>
    <t>G476</t>
  </si>
  <si>
    <t>G475</t>
  </si>
  <si>
    <t>G474</t>
  </si>
  <si>
    <t>G473</t>
  </si>
  <si>
    <t>G472</t>
  </si>
  <si>
    <t>G471</t>
  </si>
  <si>
    <t>G470</t>
  </si>
  <si>
    <t>G469</t>
  </si>
  <si>
    <t>G468</t>
  </si>
  <si>
    <t>G467</t>
  </si>
  <si>
    <t>G466</t>
  </si>
  <si>
    <t>G465</t>
  </si>
  <si>
    <t>G464</t>
  </si>
  <si>
    <t>G463</t>
  </si>
  <si>
    <t>G462</t>
  </si>
  <si>
    <t>G461</t>
  </si>
  <si>
    <t>G460</t>
  </si>
  <si>
    <t>G459</t>
  </si>
  <si>
    <t>G458</t>
  </si>
  <si>
    <t>G457</t>
  </si>
  <si>
    <t>G456</t>
  </si>
  <si>
    <t>G455</t>
  </si>
  <si>
    <t>G454</t>
  </si>
  <si>
    <t>G453</t>
  </si>
  <si>
    <t>G452</t>
  </si>
  <si>
    <t>G451</t>
  </si>
  <si>
    <t>G450</t>
  </si>
  <si>
    <t>G449</t>
  </si>
  <si>
    <t>G448</t>
  </si>
  <si>
    <t>G447</t>
  </si>
  <si>
    <t>G446</t>
  </si>
  <si>
    <t>G445</t>
  </si>
  <si>
    <t>G444</t>
  </si>
  <si>
    <t>G443</t>
  </si>
  <si>
    <t>G442</t>
  </si>
  <si>
    <t>G441</t>
  </si>
  <si>
    <t>G440</t>
  </si>
  <si>
    <t>G439</t>
  </si>
  <si>
    <t>G438</t>
  </si>
  <si>
    <t>G437</t>
  </si>
  <si>
    <t>G436</t>
  </si>
  <si>
    <t>G435</t>
  </si>
  <si>
    <t>G434</t>
  </si>
  <si>
    <t>G433</t>
  </si>
  <si>
    <t>G432</t>
  </si>
  <si>
    <t>G431</t>
  </si>
  <si>
    <t>G430</t>
  </si>
  <si>
    <t>G429</t>
  </si>
  <si>
    <t>G428</t>
  </si>
  <si>
    <t>G427</t>
  </si>
  <si>
    <t>G426</t>
  </si>
  <si>
    <t>G425</t>
  </si>
  <si>
    <t>G424</t>
  </si>
  <si>
    <t>G423</t>
  </si>
  <si>
    <t>G422</t>
  </si>
  <si>
    <t>G421</t>
  </si>
  <si>
    <t>G420</t>
  </si>
  <si>
    <t>G419</t>
  </si>
  <si>
    <t>G418</t>
  </si>
  <si>
    <t>G417</t>
  </si>
  <si>
    <t>G416</t>
  </si>
  <si>
    <t>G415</t>
  </si>
  <si>
    <t>G414</t>
  </si>
  <si>
    <t>G413</t>
  </si>
  <si>
    <t>G412</t>
  </si>
  <si>
    <t>G411</t>
  </si>
  <si>
    <t>G410</t>
  </si>
  <si>
    <t>G409</t>
  </si>
  <si>
    <t>G408</t>
  </si>
  <si>
    <t>G407</t>
  </si>
  <si>
    <t>G406</t>
  </si>
  <si>
    <t>G405</t>
  </si>
  <si>
    <t>G404</t>
  </si>
  <si>
    <t>G403</t>
  </si>
  <si>
    <t>G402</t>
  </si>
  <si>
    <t>G401</t>
  </si>
  <si>
    <t>G400</t>
  </si>
  <si>
    <t>G399</t>
  </si>
  <si>
    <t>G398</t>
  </si>
  <si>
    <t>G397</t>
  </si>
  <si>
    <t>G396</t>
  </si>
  <si>
    <t>G395</t>
  </si>
  <si>
    <t>G394</t>
  </si>
  <si>
    <t>G393</t>
  </si>
  <si>
    <t>G392</t>
  </si>
  <si>
    <t>G391</t>
  </si>
  <si>
    <t>G390</t>
  </si>
  <si>
    <t>G389</t>
  </si>
  <si>
    <t>G388</t>
  </si>
  <si>
    <t>G387</t>
  </si>
  <si>
    <t>G386</t>
  </si>
  <si>
    <t>G385</t>
  </si>
  <si>
    <t>G384</t>
  </si>
  <si>
    <t>G383</t>
  </si>
  <si>
    <t>G382</t>
  </si>
  <si>
    <t>G381</t>
  </si>
  <si>
    <t>G380</t>
  </si>
  <si>
    <t>G379</t>
  </si>
  <si>
    <t>G378</t>
  </si>
  <si>
    <t>G377</t>
  </si>
  <si>
    <t>G376</t>
  </si>
  <si>
    <t>G375</t>
  </si>
  <si>
    <t>G374</t>
  </si>
  <si>
    <t>G373</t>
  </si>
  <si>
    <t>G372</t>
  </si>
  <si>
    <t>G371</t>
  </si>
  <si>
    <t>G370</t>
  </si>
  <si>
    <t>G369</t>
  </si>
  <si>
    <t>G368</t>
  </si>
  <si>
    <t>G367</t>
  </si>
  <si>
    <t>G366</t>
  </si>
  <si>
    <t>G365</t>
  </si>
  <si>
    <t>G364</t>
  </si>
  <si>
    <t>G363</t>
  </si>
  <si>
    <t>G362</t>
  </si>
  <si>
    <t>G361</t>
  </si>
  <si>
    <t>G360</t>
  </si>
  <si>
    <t>G359</t>
  </si>
  <si>
    <t>G358</t>
  </si>
  <si>
    <t>G357</t>
  </si>
  <si>
    <t>G356</t>
  </si>
  <si>
    <t>G355</t>
  </si>
  <si>
    <t>G354</t>
  </si>
  <si>
    <t>G353</t>
  </si>
  <si>
    <t>G352</t>
  </si>
  <si>
    <t>G351</t>
  </si>
  <si>
    <t>G350</t>
  </si>
  <si>
    <t>G349</t>
  </si>
  <si>
    <t>G348</t>
  </si>
  <si>
    <t>G347</t>
  </si>
  <si>
    <t>G346</t>
  </si>
  <si>
    <t>G345</t>
  </si>
  <si>
    <t>G344</t>
  </si>
  <si>
    <t>G343</t>
  </si>
  <si>
    <t>G342</t>
  </si>
  <si>
    <t>G341</t>
  </si>
  <si>
    <t>G340</t>
  </si>
  <si>
    <t>G339</t>
  </si>
  <si>
    <t>G338</t>
  </si>
  <si>
    <t>G337</t>
  </si>
  <si>
    <t>G336</t>
  </si>
  <si>
    <t>G335</t>
  </si>
  <si>
    <t>G334</t>
  </si>
  <si>
    <t>G333</t>
  </si>
  <si>
    <t>G332</t>
  </si>
  <si>
    <t>G331</t>
  </si>
  <si>
    <t>G330</t>
  </si>
  <si>
    <t>G329</t>
  </si>
  <si>
    <t>G328</t>
  </si>
  <si>
    <t>G327</t>
  </si>
  <si>
    <t>G326</t>
  </si>
  <si>
    <t>G325</t>
  </si>
  <si>
    <t>G324</t>
  </si>
  <si>
    <t>G323</t>
  </si>
  <si>
    <t>G322</t>
  </si>
  <si>
    <t>G321</t>
  </si>
  <si>
    <t>G320</t>
  </si>
  <si>
    <t>G319</t>
  </si>
  <si>
    <t>G318</t>
  </si>
  <si>
    <t>G317</t>
  </si>
  <si>
    <t>G316</t>
  </si>
  <si>
    <t>G315</t>
  </si>
  <si>
    <t>G314</t>
  </si>
  <si>
    <t>G313</t>
  </si>
  <si>
    <t>G312</t>
  </si>
  <si>
    <t>G311</t>
  </si>
  <si>
    <t>G310</t>
  </si>
  <si>
    <t>G309</t>
  </si>
  <si>
    <t>G308</t>
  </si>
  <si>
    <t>G307</t>
  </si>
  <si>
    <t>G306</t>
  </si>
  <si>
    <t>G305</t>
  </si>
  <si>
    <t>G304</t>
  </si>
  <si>
    <t>G303</t>
  </si>
  <si>
    <t>G302</t>
  </si>
  <si>
    <t>G301</t>
  </si>
  <si>
    <t>G300</t>
  </si>
  <si>
    <t>G299</t>
  </si>
  <si>
    <t>G298</t>
  </si>
  <si>
    <t>G297</t>
  </si>
  <si>
    <t>G296</t>
  </si>
  <si>
    <t>G295</t>
  </si>
  <si>
    <t>G294</t>
  </si>
  <si>
    <t>G293</t>
  </si>
  <si>
    <t>G292</t>
  </si>
  <si>
    <t>G291</t>
  </si>
  <si>
    <t>G290</t>
  </si>
  <si>
    <t>G289</t>
  </si>
  <si>
    <t>G288</t>
  </si>
  <si>
    <t>G287</t>
  </si>
  <si>
    <t>G286</t>
  </si>
  <si>
    <t>G285</t>
  </si>
  <si>
    <t>G284</t>
  </si>
  <si>
    <t>G283</t>
  </si>
  <si>
    <t>G282</t>
  </si>
  <si>
    <t>G281</t>
  </si>
  <si>
    <t>G280</t>
  </si>
  <si>
    <t>G279</t>
  </si>
  <si>
    <t>G278</t>
  </si>
  <si>
    <t>G277</t>
  </si>
  <si>
    <t>G276</t>
  </si>
  <si>
    <t>G275</t>
  </si>
  <si>
    <t>G274</t>
  </si>
  <si>
    <t>G273</t>
  </si>
  <si>
    <t>G272</t>
  </si>
  <si>
    <t>G271</t>
  </si>
  <si>
    <t>G270</t>
  </si>
  <si>
    <t>G269</t>
  </si>
  <si>
    <t>G268</t>
  </si>
  <si>
    <t>G267</t>
  </si>
  <si>
    <t>G266</t>
  </si>
  <si>
    <t>G265</t>
  </si>
  <si>
    <t>G264</t>
  </si>
  <si>
    <t>G263</t>
  </si>
  <si>
    <t>G262</t>
  </si>
  <si>
    <t>G261</t>
  </si>
  <si>
    <t>G260</t>
  </si>
  <si>
    <t>G259</t>
  </si>
  <si>
    <t>G258</t>
  </si>
  <si>
    <t>G257</t>
  </si>
  <si>
    <t>G256</t>
  </si>
  <si>
    <t>G255</t>
  </si>
  <si>
    <t>G254</t>
  </si>
  <si>
    <t>G253</t>
  </si>
  <si>
    <t>G252</t>
  </si>
  <si>
    <t>G251</t>
  </si>
  <si>
    <t>G250</t>
  </si>
  <si>
    <t>G249</t>
  </si>
  <si>
    <t>G248</t>
  </si>
  <si>
    <t>G247</t>
  </si>
  <si>
    <t>G246</t>
  </si>
  <si>
    <t>G245</t>
  </si>
  <si>
    <t>G244</t>
  </si>
  <si>
    <t>G243</t>
  </si>
  <si>
    <t>G242</t>
  </si>
  <si>
    <t>G241</t>
  </si>
  <si>
    <t>G240</t>
  </si>
  <si>
    <t>G239</t>
  </si>
  <si>
    <t>G238</t>
  </si>
  <si>
    <t>G237</t>
  </si>
  <si>
    <t>G236</t>
  </si>
  <si>
    <t>G235</t>
  </si>
  <si>
    <t>G234</t>
  </si>
  <si>
    <t>G233</t>
  </si>
  <si>
    <t>G232</t>
  </si>
  <si>
    <t>G231</t>
  </si>
  <si>
    <t>G230</t>
  </si>
  <si>
    <t>G229</t>
  </si>
  <si>
    <t>G228</t>
  </si>
  <si>
    <t>G227</t>
  </si>
  <si>
    <t>G226</t>
  </si>
  <si>
    <t>G225</t>
  </si>
  <si>
    <t>G224</t>
  </si>
  <si>
    <t>G223</t>
  </si>
  <si>
    <t>G222</t>
  </si>
  <si>
    <t>G221</t>
  </si>
  <si>
    <t>G220</t>
  </si>
  <si>
    <t>G219</t>
  </si>
  <si>
    <t>G218</t>
  </si>
  <si>
    <t>G217</t>
  </si>
  <si>
    <t>G216</t>
  </si>
  <si>
    <t>G215</t>
  </si>
  <si>
    <t>G214</t>
  </si>
  <si>
    <t>G213</t>
  </si>
  <si>
    <t>G212</t>
  </si>
  <si>
    <t>G211</t>
  </si>
  <si>
    <t>G210</t>
  </si>
  <si>
    <t>G209</t>
  </si>
  <si>
    <t>G208</t>
  </si>
  <si>
    <t>G207</t>
  </si>
  <si>
    <t>G206</t>
  </si>
  <si>
    <t>G205</t>
  </si>
  <si>
    <t>G204</t>
  </si>
  <si>
    <t>G203</t>
  </si>
  <si>
    <t>G202</t>
  </si>
  <si>
    <t>G201</t>
  </si>
  <si>
    <t>G200</t>
  </si>
  <si>
    <t>G199</t>
  </si>
  <si>
    <t>G198</t>
  </si>
  <si>
    <t>G197</t>
  </si>
  <si>
    <t>G196</t>
  </si>
  <si>
    <t>G195</t>
  </si>
  <si>
    <t>G194</t>
  </si>
  <si>
    <t>G193</t>
  </si>
  <si>
    <t>G192</t>
  </si>
  <si>
    <t>G191</t>
  </si>
  <si>
    <t>G190</t>
  </si>
  <si>
    <t>G189</t>
  </si>
  <si>
    <t>G188</t>
  </si>
  <si>
    <t>G187</t>
  </si>
  <si>
    <t>G186</t>
  </si>
  <si>
    <t>G185</t>
  </si>
  <si>
    <t>G184</t>
  </si>
  <si>
    <t>G183</t>
  </si>
  <si>
    <t>G182</t>
  </si>
  <si>
    <t>G181</t>
  </si>
  <si>
    <t>G180</t>
  </si>
  <si>
    <t>G179</t>
  </si>
  <si>
    <t>G178</t>
  </si>
  <si>
    <t>G177</t>
  </si>
  <si>
    <t>G176</t>
  </si>
  <si>
    <t>G175</t>
  </si>
  <si>
    <t>G174</t>
  </si>
  <si>
    <t>G173</t>
  </si>
  <si>
    <t>G172</t>
  </si>
  <si>
    <t>G171</t>
  </si>
  <si>
    <t>G170</t>
  </si>
  <si>
    <t>G169</t>
  </si>
  <si>
    <t>G168</t>
  </si>
  <si>
    <t>G167</t>
  </si>
  <si>
    <t>G166</t>
  </si>
  <si>
    <t>G165</t>
  </si>
  <si>
    <t>G164</t>
  </si>
  <si>
    <t>G163</t>
  </si>
  <si>
    <t>G162</t>
  </si>
  <si>
    <t>G161</t>
  </si>
  <si>
    <t>G160</t>
  </si>
  <si>
    <t>G159</t>
  </si>
  <si>
    <t>G158</t>
  </si>
  <si>
    <t>G157</t>
  </si>
  <si>
    <t>G156</t>
  </si>
  <si>
    <t>G155</t>
  </si>
  <si>
    <t>G154</t>
  </si>
  <si>
    <t>G153</t>
  </si>
  <si>
    <t>G152</t>
  </si>
  <si>
    <t>G151</t>
  </si>
  <si>
    <t>G150</t>
  </si>
  <si>
    <t>G149</t>
  </si>
  <si>
    <t>G148</t>
  </si>
  <si>
    <t>G147</t>
  </si>
  <si>
    <t>G146</t>
  </si>
  <si>
    <t>G145</t>
  </si>
  <si>
    <t>G144</t>
  </si>
  <si>
    <t>G143</t>
  </si>
  <si>
    <t>G142</t>
  </si>
  <si>
    <t>G141</t>
  </si>
  <si>
    <t>G140</t>
  </si>
  <si>
    <t>G139</t>
  </si>
  <si>
    <t>G138</t>
  </si>
  <si>
    <t>G137</t>
  </si>
  <si>
    <t>G136</t>
  </si>
  <si>
    <t>G135</t>
  </si>
  <si>
    <t>G134</t>
  </si>
  <si>
    <t>G133</t>
  </si>
  <si>
    <t>G132</t>
  </si>
  <si>
    <t>G131</t>
  </si>
  <si>
    <t>G130</t>
  </si>
  <si>
    <t>G129</t>
  </si>
  <si>
    <t>G128</t>
  </si>
  <si>
    <t>G127</t>
  </si>
  <si>
    <t>G126</t>
  </si>
  <si>
    <t>G125</t>
  </si>
  <si>
    <t>G124</t>
  </si>
  <si>
    <t>G123</t>
  </si>
  <si>
    <t>G122</t>
  </si>
  <si>
    <t>G121</t>
  </si>
  <si>
    <t>G120</t>
  </si>
  <si>
    <t>G119</t>
  </si>
  <si>
    <t>G118</t>
  </si>
  <si>
    <t>G117</t>
  </si>
  <si>
    <t>G116</t>
  </si>
  <si>
    <t>G115</t>
  </si>
  <si>
    <t>G114</t>
  </si>
  <si>
    <t>G113</t>
  </si>
  <si>
    <t>G112</t>
  </si>
  <si>
    <t>G111</t>
  </si>
  <si>
    <t>G110</t>
  </si>
  <si>
    <t>G109</t>
  </si>
  <si>
    <t>G108</t>
  </si>
  <si>
    <t>G107</t>
  </si>
  <si>
    <t>G106</t>
  </si>
  <si>
    <t>G105</t>
  </si>
  <si>
    <t>G104</t>
  </si>
  <si>
    <t>G103</t>
  </si>
  <si>
    <t>G102</t>
  </si>
  <si>
    <t>G101</t>
  </si>
  <si>
    <t>G100</t>
  </si>
  <si>
    <t>G99</t>
  </si>
  <si>
    <t>G98</t>
  </si>
  <si>
    <t>G97</t>
  </si>
  <si>
    <t>G96</t>
  </si>
  <si>
    <t>G95</t>
  </si>
  <si>
    <t>G94</t>
  </si>
  <si>
    <t>G93</t>
  </si>
  <si>
    <t>G92</t>
  </si>
  <si>
    <t>G91</t>
  </si>
  <si>
    <t>G90</t>
  </si>
  <si>
    <t>G89</t>
  </si>
  <si>
    <t>G88</t>
  </si>
  <si>
    <t>G87</t>
  </si>
  <si>
    <t>G86</t>
  </si>
  <si>
    <t>G85</t>
  </si>
  <si>
    <t>G84</t>
  </si>
  <si>
    <t>G83</t>
  </si>
  <si>
    <t>G82</t>
  </si>
  <si>
    <t>G81</t>
  </si>
  <si>
    <t>G80</t>
  </si>
  <si>
    <t>G79</t>
  </si>
  <si>
    <t>G78</t>
  </si>
  <si>
    <t>G77</t>
  </si>
  <si>
    <t>G76</t>
  </si>
  <si>
    <t>G75</t>
  </si>
  <si>
    <t>G74</t>
  </si>
  <si>
    <t>G73</t>
  </si>
  <si>
    <t>G72</t>
  </si>
  <si>
    <t>G71</t>
  </si>
  <si>
    <t>G70</t>
  </si>
  <si>
    <t>G69</t>
  </si>
  <si>
    <t>G68</t>
  </si>
  <si>
    <t>G67</t>
  </si>
  <si>
    <t>G66</t>
  </si>
  <si>
    <t>G65</t>
  </si>
  <si>
    <t>G64</t>
  </si>
  <si>
    <t>G63</t>
  </si>
  <si>
    <t>G62</t>
  </si>
  <si>
    <t>G61</t>
  </si>
  <si>
    <t>G60</t>
  </si>
  <si>
    <t>G59</t>
  </si>
  <si>
    <t>G58</t>
  </si>
  <si>
    <t>G57</t>
  </si>
  <si>
    <t>G56</t>
  </si>
  <si>
    <t>G55</t>
  </si>
  <si>
    <t>G54</t>
  </si>
  <si>
    <t>G53</t>
  </si>
  <si>
    <t>G52</t>
  </si>
  <si>
    <t>G51</t>
  </si>
  <si>
    <t>G50</t>
  </si>
  <si>
    <t>G49</t>
  </si>
  <si>
    <t>G48</t>
  </si>
  <si>
    <t>G47</t>
  </si>
  <si>
    <t>G46</t>
  </si>
  <si>
    <t>G45</t>
  </si>
  <si>
    <t>G44</t>
  </si>
  <si>
    <t>G43</t>
  </si>
  <si>
    <t>G42</t>
  </si>
  <si>
    <t>G41</t>
  </si>
  <si>
    <t>G40</t>
  </si>
  <si>
    <t>G39</t>
  </si>
  <si>
    <t>G38</t>
  </si>
  <si>
    <t>G37</t>
  </si>
  <si>
    <t>G36</t>
  </si>
  <si>
    <t>G35</t>
  </si>
  <si>
    <t>G34</t>
  </si>
  <si>
    <t>G33</t>
  </si>
  <si>
    <t>G32</t>
  </si>
  <si>
    <t>G31</t>
  </si>
  <si>
    <t>G30</t>
  </si>
  <si>
    <t>G29</t>
  </si>
  <si>
    <t>G28</t>
  </si>
  <si>
    <t>G27</t>
  </si>
  <si>
    <t>G26</t>
  </si>
  <si>
    <t>G25</t>
  </si>
  <si>
    <t>G24</t>
  </si>
  <si>
    <t>G23</t>
  </si>
  <si>
    <t>G22</t>
  </si>
  <si>
    <t>G21</t>
  </si>
  <si>
    <t>G20</t>
  </si>
  <si>
    <t>G19</t>
  </si>
  <si>
    <t>G18</t>
  </si>
  <si>
    <t>G17</t>
  </si>
  <si>
    <t>G16</t>
  </si>
  <si>
    <t>G15</t>
  </si>
  <si>
    <t>G14</t>
  </si>
  <si>
    <t>G13</t>
  </si>
  <si>
    <t>G12</t>
  </si>
  <si>
    <t>G11</t>
  </si>
  <si>
    <t>G10</t>
  </si>
  <si>
    <t>G9</t>
  </si>
  <si>
    <t>G8</t>
  </si>
  <si>
    <t>G7</t>
  </si>
  <si>
    <t>G6</t>
  </si>
  <si>
    <t>G5</t>
  </si>
  <si>
    <t>G4</t>
  </si>
  <si>
    <t>G3</t>
  </si>
  <si>
    <t>G2</t>
  </si>
  <si>
    <t>G1</t>
  </si>
  <si>
    <t>MAX DEMAND</t>
  </si>
  <si>
    <t>MIN DEMAND</t>
  </si>
  <si>
    <t>MAX NO SHOWS</t>
  </si>
  <si>
    <t>MIN NO SHOWS</t>
  </si>
  <si>
    <t>G1500</t>
  </si>
  <si>
    <t>Profit Statistics with New Parameters Part B</t>
  </si>
  <si>
    <t>Sensitivity Analysis with New Parameters Part B</t>
  </si>
  <si>
    <t>Sensitivity Analysis Part A</t>
  </si>
  <si>
    <t>Profit Statistics Part A</t>
  </si>
  <si>
    <t>Original Flight Profit</t>
  </si>
  <si>
    <t xml:space="preserve">PART A ANSWERS </t>
  </si>
  <si>
    <t>PART B ANSWERS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</si>
</sst>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€&quot;* #,##0_);_(&quot;€&quot;* \(#,##0\);_(&quot;€&quot;* &quot;-&quot;_);_(@_)"/>
    <numFmt numFmtId="44" formatCode="_(&quot;€&quot;* #,##0.00_);_(&quot;€&quot;* \(#,##0.00\);_(&quot;€&quot;* &quot;-&quot;??_);_(@_)"/>
    <numFmt numFmtId="164" formatCode="&quot;€&quot;#,##0.00"/>
    <numFmt numFmtId="165" formatCode="_-&quot;€&quot;* #,##0.00_-;\-&quot;€&quot;* #,##0.00_-;_-&quot;€&quot;* &quot;-&quot;??_-;_-@_-"/>
    <numFmt numFmtId="166" formatCode="_(&quot;€&quot;* #,##0_);_(&quot;€&quot;* \(#,##0\);_(&quot;€&quot;* &quot;-&quot;??_);_(@_)"/>
    <numFmt numFmtId="167" formatCode="0.0000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Arial"/>
      <family val="2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89999084444715716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9" tint="0.59996337778862885"/>
      </left>
      <right style="medium">
        <color indexed="64"/>
      </right>
      <top style="thin">
        <color theme="9" tint="0.59996337778862885"/>
      </top>
      <bottom style="medium">
        <color indexed="64"/>
      </bottom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 style="medium">
        <color indexed="64"/>
      </bottom>
      <diagonal/>
    </border>
    <border>
      <left style="medium">
        <color indexed="64"/>
      </left>
      <right style="thin">
        <color theme="9" tint="0.59996337778862885"/>
      </right>
      <top style="thin">
        <color theme="9" tint="0.59996337778862885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theme="9" tint="0.59996337778862885"/>
      </left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 style="thin">
        <color theme="9" tint="0.59996337778862885"/>
      </bottom>
      <diagonal/>
    </border>
    <border>
      <left style="medium">
        <color indexed="64"/>
      </left>
      <right style="thin">
        <color theme="9" tint="0.59996337778862885"/>
      </right>
      <top style="thin">
        <color theme="9" tint="0.59996337778862885"/>
      </top>
      <bottom style="thin">
        <color theme="9" tint="0.59996337778862885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9" tint="0.59996337778862885"/>
      </left>
      <right style="medium">
        <color indexed="64"/>
      </right>
      <top style="medium">
        <color indexed="64"/>
      </top>
      <bottom style="thin">
        <color theme="9" tint="0.59996337778862885"/>
      </bottom>
      <diagonal/>
    </border>
    <border>
      <left style="thin">
        <color theme="9" tint="0.59996337778862885"/>
      </left>
      <right style="thin">
        <color theme="9" tint="0.59996337778862885"/>
      </right>
      <top style="medium">
        <color indexed="64"/>
      </top>
      <bottom style="thin">
        <color theme="9" tint="0.59996337778862885"/>
      </bottom>
      <diagonal/>
    </border>
    <border>
      <left style="medium">
        <color indexed="64"/>
      </left>
      <right style="thin">
        <color theme="9" tint="0.59996337778862885"/>
      </right>
      <top style="medium">
        <color indexed="64"/>
      </top>
      <bottom style="thin">
        <color theme="9" tint="0.59996337778862885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0">
    <xf numFmtId="0" fontId="0" fillId="0" borderId="0" xfId="0"/>
    <xf numFmtId="0" fontId="2" fillId="0" borderId="0" xfId="2"/>
    <xf numFmtId="0" fontId="2" fillId="0" borderId="0" xfId="2" applyAlignment="1">
      <alignment horizontal="center"/>
    </xf>
    <xf numFmtId="0" fontId="3" fillId="0" borderId="0" xfId="2" applyFont="1" applyAlignment="1">
      <alignment horizontal="center"/>
    </xf>
    <xf numFmtId="0" fontId="3" fillId="0" borderId="0" xfId="2" applyFont="1"/>
    <xf numFmtId="0" fontId="2" fillId="5" borderId="0" xfId="2" applyFill="1" applyAlignment="1">
      <alignment horizontal="center"/>
    </xf>
    <xf numFmtId="14" fontId="2" fillId="0" borderId="0" xfId="2" applyNumberFormat="1" applyAlignment="1">
      <alignment horizontal="center"/>
    </xf>
    <xf numFmtId="0" fontId="2" fillId="6" borderId="0" xfId="2" applyFill="1" applyAlignment="1">
      <alignment horizontal="center"/>
    </xf>
    <xf numFmtId="0" fontId="3" fillId="6" borderId="0" xfId="2" applyFont="1" applyFill="1" applyAlignment="1">
      <alignment horizontal="center"/>
    </xf>
    <xf numFmtId="0" fontId="3" fillId="6" borderId="0" xfId="2" applyFont="1" applyFill="1"/>
    <xf numFmtId="0" fontId="2" fillId="0" borderId="0" xfId="2" applyFont="1"/>
    <xf numFmtId="0" fontId="5" fillId="0" borderId="0" xfId="2" applyFont="1"/>
    <xf numFmtId="164" fontId="5" fillId="0" borderId="0" xfId="2" applyNumberFormat="1" applyFont="1" applyAlignment="1">
      <alignment horizontal="center"/>
    </xf>
    <xf numFmtId="42" fontId="6" fillId="0" borderId="0" xfId="2" applyNumberFormat="1" applyFont="1" applyAlignment="1">
      <alignment horizontal="center"/>
    </xf>
    <xf numFmtId="0" fontId="7" fillId="0" borderId="0" xfId="2" applyFont="1" applyAlignment="1">
      <alignment horizontal="center"/>
    </xf>
    <xf numFmtId="0" fontId="9" fillId="0" borderId="0" xfId="2" applyFont="1" applyAlignment="1">
      <alignment horizontal="center"/>
    </xf>
    <xf numFmtId="0" fontId="2" fillId="7" borderId="1" xfId="2" applyFill="1" applyBorder="1" applyAlignment="1">
      <alignment horizontal="center"/>
    </xf>
    <xf numFmtId="0" fontId="2" fillId="7" borderId="2" xfId="2" applyFill="1" applyBorder="1" applyAlignment="1">
      <alignment horizontal="center"/>
    </xf>
    <xf numFmtId="0" fontId="9" fillId="7" borderId="3" xfId="2" applyFont="1" applyFill="1" applyBorder="1" applyAlignment="1">
      <alignment horizontal="center"/>
    </xf>
    <xf numFmtId="9" fontId="2" fillId="8" borderId="1" xfId="2" applyNumberFormat="1" applyFill="1" applyBorder="1" applyAlignment="1">
      <alignment horizontal="center"/>
    </xf>
    <xf numFmtId="0" fontId="10" fillId="8" borderId="3" xfId="2" applyFont="1" applyFill="1" applyBorder="1" applyAlignment="1">
      <alignment horizontal="center"/>
    </xf>
    <xf numFmtId="9" fontId="0" fillId="8" borderId="4" xfId="3" applyFont="1" applyFill="1" applyBorder="1" applyAlignment="1">
      <alignment horizontal="center"/>
    </xf>
    <xf numFmtId="0" fontId="2" fillId="8" borderId="5" xfId="2" applyFill="1" applyBorder="1" applyAlignment="1">
      <alignment horizontal="center"/>
    </xf>
    <xf numFmtId="0" fontId="2" fillId="8" borderId="6" xfId="2" applyFill="1" applyBorder="1" applyAlignment="1">
      <alignment horizontal="center"/>
    </xf>
    <xf numFmtId="9" fontId="2" fillId="8" borderId="4" xfId="2" applyNumberFormat="1" applyFill="1" applyBorder="1" applyAlignment="1">
      <alignment horizontal="center"/>
    </xf>
    <xf numFmtId="0" fontId="10" fillId="8" borderId="6" xfId="2" applyFont="1" applyFill="1" applyBorder="1" applyAlignment="1">
      <alignment horizontal="center"/>
    </xf>
    <xf numFmtId="0" fontId="9" fillId="7" borderId="4" xfId="2" applyFont="1" applyFill="1" applyBorder="1" applyAlignment="1">
      <alignment horizontal="center"/>
    </xf>
    <xf numFmtId="0" fontId="9" fillId="7" borderId="6" xfId="2" applyFont="1" applyFill="1" applyBorder="1" applyAlignment="1">
      <alignment horizontal="center"/>
    </xf>
    <xf numFmtId="0" fontId="9" fillId="7" borderId="5" xfId="2" applyFont="1" applyFill="1" applyBorder="1" applyAlignment="1">
      <alignment horizontal="center"/>
    </xf>
    <xf numFmtId="0" fontId="2" fillId="8" borderId="1" xfId="2" applyFill="1" applyBorder="1"/>
    <xf numFmtId="0" fontId="2" fillId="8" borderId="2" xfId="2" applyFill="1" applyBorder="1"/>
    <xf numFmtId="0" fontId="2" fillId="7" borderId="3" xfId="2" applyFill="1" applyBorder="1"/>
    <xf numFmtId="0" fontId="2" fillId="8" borderId="4" xfId="2" applyFill="1" applyBorder="1"/>
    <xf numFmtId="0" fontId="2" fillId="8" borderId="5" xfId="2" applyFill="1" applyBorder="1"/>
    <xf numFmtId="0" fontId="2" fillId="7" borderId="6" xfId="2" applyFill="1" applyBorder="1"/>
    <xf numFmtId="0" fontId="2" fillId="7" borderId="4" xfId="2" applyFill="1" applyBorder="1" applyAlignment="1">
      <alignment horizontal="center"/>
    </xf>
    <xf numFmtId="0" fontId="2" fillId="7" borderId="5" xfId="2" applyFill="1" applyBorder="1" applyAlignment="1">
      <alignment horizontal="center"/>
    </xf>
    <xf numFmtId="0" fontId="2" fillId="7" borderId="6" xfId="2" applyFill="1" applyBorder="1" applyAlignment="1">
      <alignment horizontal="center"/>
    </xf>
    <xf numFmtId="164" fontId="2" fillId="8" borderId="2" xfId="2" applyNumberFormat="1" applyFill="1" applyBorder="1" applyAlignment="1">
      <alignment horizontal="center"/>
    </xf>
    <xf numFmtId="42" fontId="6" fillId="8" borderId="2" xfId="2" applyNumberFormat="1" applyFont="1" applyFill="1" applyBorder="1" applyAlignment="1">
      <alignment horizontal="center"/>
    </xf>
    <xf numFmtId="0" fontId="7" fillId="9" borderId="12" xfId="2" applyFont="1" applyFill="1" applyBorder="1" applyAlignment="1">
      <alignment horizontal="center"/>
    </xf>
    <xf numFmtId="164" fontId="2" fillId="8" borderId="5" xfId="2" applyNumberFormat="1" applyFill="1" applyBorder="1" applyAlignment="1">
      <alignment horizontal="center"/>
    </xf>
    <xf numFmtId="42" fontId="6" fillId="8" borderId="5" xfId="2" applyNumberFormat="1" applyFont="1" applyFill="1" applyBorder="1" applyAlignment="1">
      <alignment horizontal="center"/>
    </xf>
    <xf numFmtId="0" fontId="7" fillId="9" borderId="14" xfId="2" applyFont="1" applyFill="1" applyBorder="1" applyAlignment="1">
      <alignment horizontal="center"/>
    </xf>
    <xf numFmtId="0" fontId="7" fillId="9" borderId="15" xfId="2" applyFont="1" applyFill="1" applyBorder="1" applyAlignment="1">
      <alignment horizontal="center"/>
    </xf>
    <xf numFmtId="0" fontId="2" fillId="8" borderId="16" xfId="2" applyFill="1" applyBorder="1"/>
    <xf numFmtId="0" fontId="2" fillId="8" borderId="17" xfId="2" applyFill="1" applyBorder="1"/>
    <xf numFmtId="0" fontId="2" fillId="8" borderId="18" xfId="2" applyFill="1" applyBorder="1"/>
    <xf numFmtId="1" fontId="6" fillId="8" borderId="19" xfId="2" applyNumberFormat="1" applyFont="1" applyFill="1" applyBorder="1" applyAlignment="1">
      <alignment horizontal="center"/>
    </xf>
    <xf numFmtId="164" fontId="7" fillId="7" borderId="20" xfId="2" applyNumberFormat="1" applyFont="1" applyFill="1" applyBorder="1" applyAlignment="1">
      <alignment horizontal="center"/>
    </xf>
    <xf numFmtId="0" fontId="2" fillId="9" borderId="21" xfId="2" applyFill="1" applyBorder="1"/>
    <xf numFmtId="0" fontId="2" fillId="8" borderId="22" xfId="2" applyFill="1" applyBorder="1"/>
    <xf numFmtId="0" fontId="2" fillId="8" borderId="23" xfId="2" applyFill="1" applyBorder="1"/>
    <xf numFmtId="0" fontId="2" fillId="8" borderId="24" xfId="2" applyFill="1" applyBorder="1"/>
    <xf numFmtId="0" fontId="7" fillId="7" borderId="20" xfId="2" applyFont="1" applyFill="1" applyBorder="1" applyAlignment="1">
      <alignment horizontal="center"/>
    </xf>
    <xf numFmtId="165" fontId="2" fillId="7" borderId="1" xfId="2" applyNumberFormat="1" applyFill="1" applyBorder="1"/>
    <xf numFmtId="165" fontId="2" fillId="7" borderId="2" xfId="2" applyNumberFormat="1" applyFill="1" applyBorder="1"/>
    <xf numFmtId="165" fontId="2" fillId="8" borderId="4" xfId="2" applyNumberFormat="1" applyFill="1" applyBorder="1"/>
    <xf numFmtId="165" fontId="2" fillId="8" borderId="5" xfId="2" applyNumberFormat="1" applyFill="1" applyBorder="1"/>
    <xf numFmtId="166" fontId="0" fillId="8" borderId="22" xfId="4" applyNumberFormat="1" applyFont="1" applyFill="1" applyBorder="1"/>
    <xf numFmtId="0" fontId="2" fillId="7" borderId="4" xfId="2" applyFill="1" applyBorder="1"/>
    <xf numFmtId="0" fontId="2" fillId="7" borderId="5" xfId="2" applyFill="1" applyBorder="1"/>
    <xf numFmtId="44" fontId="2" fillId="8" borderId="5" xfId="1" applyFont="1" applyFill="1" applyBorder="1"/>
    <xf numFmtId="44" fontId="2" fillId="8" borderId="4" xfId="1" applyFont="1" applyFill="1" applyBorder="1"/>
    <xf numFmtId="44" fontId="2" fillId="8" borderId="2" xfId="1" applyFont="1" applyFill="1" applyBorder="1"/>
    <xf numFmtId="44" fontId="2" fillId="8" borderId="1" xfId="1" applyFont="1" applyFill="1" applyBorder="1"/>
    <xf numFmtId="0" fontId="2" fillId="3" borderId="5" xfId="2" applyFill="1" applyBorder="1" applyAlignment="1">
      <alignment horizontal="center" vertical="center"/>
    </xf>
    <xf numFmtId="0" fontId="2" fillId="2" borderId="5" xfId="2" applyFill="1" applyBorder="1" applyAlignment="1">
      <alignment horizontal="center"/>
    </xf>
    <xf numFmtId="0" fontId="2" fillId="2" borderId="5" xfId="2" applyFill="1" applyBorder="1"/>
    <xf numFmtId="14" fontId="2" fillId="2" borderId="5" xfId="2" applyNumberFormat="1" applyFill="1" applyBorder="1" applyAlignment="1">
      <alignment horizontal="center"/>
    </xf>
    <xf numFmtId="167" fontId="2" fillId="2" borderId="5" xfId="2" applyNumberFormat="1" applyFill="1" applyBorder="1"/>
    <xf numFmtId="14" fontId="2" fillId="2" borderId="5" xfId="2" applyNumberFormat="1" applyFill="1" applyBorder="1"/>
    <xf numFmtId="0" fontId="2" fillId="3" borderId="6" xfId="2" applyFill="1" applyBorder="1" applyAlignment="1">
      <alignment horizontal="center" vertical="center"/>
    </xf>
    <xf numFmtId="0" fontId="2" fillId="3" borderId="4" xfId="2" applyFill="1" applyBorder="1" applyAlignment="1">
      <alignment horizontal="center" vertical="center"/>
    </xf>
    <xf numFmtId="0" fontId="2" fillId="2" borderId="6" xfId="2" applyFill="1" applyBorder="1" applyAlignment="1">
      <alignment horizontal="center"/>
    </xf>
    <xf numFmtId="0" fontId="2" fillId="2" borderId="4" xfId="2" applyFill="1" applyBorder="1"/>
    <xf numFmtId="0" fontId="2" fillId="2" borderId="3" xfId="2" applyFill="1" applyBorder="1" applyAlignment="1">
      <alignment horizontal="center"/>
    </xf>
    <xf numFmtId="0" fontId="2" fillId="2" borderId="2" xfId="2" applyFill="1" applyBorder="1"/>
    <xf numFmtId="14" fontId="2" fillId="2" borderId="2" xfId="2" applyNumberFormat="1" applyFill="1" applyBorder="1"/>
    <xf numFmtId="0" fontId="2" fillId="2" borderId="2" xfId="2" applyFill="1" applyBorder="1" applyAlignment="1">
      <alignment horizontal="center"/>
    </xf>
    <xf numFmtId="167" fontId="2" fillId="2" borderId="2" xfId="2" applyNumberFormat="1" applyFill="1" applyBorder="1"/>
    <xf numFmtId="0" fontId="2" fillId="2" borderId="1" xfId="2" applyFill="1" applyBorder="1"/>
    <xf numFmtId="0" fontId="2" fillId="0" borderId="21" xfId="2" applyBorder="1"/>
    <xf numFmtId="0" fontId="2" fillId="0" borderId="0" xfId="2" applyBorder="1"/>
    <xf numFmtId="0" fontId="2" fillId="0" borderId="19" xfId="2" applyBorder="1"/>
    <xf numFmtId="1" fontId="6" fillId="8" borderId="0" xfId="2" applyNumberFormat="1" applyFont="1" applyFill="1" applyBorder="1" applyAlignment="1">
      <alignment horizontal="center"/>
    </xf>
    <xf numFmtId="0" fontId="5" fillId="0" borderId="21" xfId="2" applyFont="1" applyBorder="1"/>
    <xf numFmtId="0" fontId="5" fillId="0" borderId="0" xfId="2" applyFont="1" applyBorder="1"/>
    <xf numFmtId="0" fontId="5" fillId="0" borderId="19" xfId="2" applyFont="1" applyBorder="1"/>
    <xf numFmtId="0" fontId="8" fillId="0" borderId="21" xfId="2" applyFont="1" applyBorder="1" applyAlignment="1">
      <alignment horizontal="center"/>
    </xf>
    <xf numFmtId="0" fontId="8" fillId="0" borderId="0" xfId="2" applyFont="1" applyBorder="1" applyAlignment="1">
      <alignment horizontal="center"/>
    </xf>
    <xf numFmtId="0" fontId="8" fillId="0" borderId="19" xfId="2" applyFont="1" applyBorder="1" applyAlignment="1">
      <alignment horizontal="center"/>
    </xf>
    <xf numFmtId="0" fontId="7" fillId="0" borderId="0" xfId="2" applyFont="1" applyBorder="1"/>
    <xf numFmtId="0" fontId="7" fillId="0" borderId="19" xfId="2" applyFont="1" applyBorder="1"/>
    <xf numFmtId="1" fontId="6" fillId="0" borderId="0" xfId="2" applyNumberFormat="1" applyFont="1" applyBorder="1" applyAlignment="1">
      <alignment horizontal="center"/>
    </xf>
    <xf numFmtId="1" fontId="6" fillId="0" borderId="19" xfId="2" applyNumberFormat="1" applyFont="1" applyBorder="1" applyAlignment="1">
      <alignment horizontal="center"/>
    </xf>
    <xf numFmtId="164" fontId="5" fillId="0" borderId="0" xfId="2" applyNumberFormat="1" applyFont="1" applyBorder="1" applyAlignment="1">
      <alignment horizontal="center"/>
    </xf>
    <xf numFmtId="0" fontId="8" fillId="0" borderId="0" xfId="2" applyFont="1" applyBorder="1"/>
    <xf numFmtId="0" fontId="8" fillId="0" borderId="19" xfId="2" applyFont="1" applyBorder="1"/>
    <xf numFmtId="0" fontId="7" fillId="0" borderId="33" xfId="2" applyFont="1" applyBorder="1"/>
    <xf numFmtId="0" fontId="7" fillId="0" borderId="34" xfId="2" applyFont="1" applyBorder="1"/>
    <xf numFmtId="0" fontId="7" fillId="0" borderId="21" xfId="2" applyFont="1" applyBorder="1" applyAlignment="1">
      <alignment horizontal="center"/>
    </xf>
    <xf numFmtId="42" fontId="6" fillId="0" borderId="0" xfId="2" applyNumberFormat="1" applyFont="1" applyBorder="1" applyAlignment="1">
      <alignment horizontal="center"/>
    </xf>
    <xf numFmtId="0" fontId="5" fillId="11" borderId="0" xfId="2" applyFont="1" applyFill="1"/>
    <xf numFmtId="164" fontId="7" fillId="11" borderId="0" xfId="2" applyNumberFormat="1" applyFont="1" applyFill="1" applyAlignment="1">
      <alignment horizontal="center"/>
    </xf>
    <xf numFmtId="1" fontId="6" fillId="11" borderId="0" xfId="2" applyNumberFormat="1" applyFont="1" applyFill="1" applyAlignment="1">
      <alignment horizontal="center"/>
    </xf>
    <xf numFmtId="0" fontId="3" fillId="4" borderId="8" xfId="2" applyFont="1" applyFill="1" applyBorder="1" applyAlignment="1">
      <alignment horizontal="center"/>
    </xf>
    <xf numFmtId="0" fontId="3" fillId="4" borderId="13" xfId="2" applyFont="1" applyFill="1" applyBorder="1" applyAlignment="1">
      <alignment horizontal="center"/>
    </xf>
    <xf numFmtId="0" fontId="3" fillId="4" borderId="7" xfId="2" applyFont="1" applyFill="1" applyBorder="1" applyAlignment="1">
      <alignment horizontal="center"/>
    </xf>
    <xf numFmtId="0" fontId="12" fillId="10" borderId="35" xfId="2" applyFont="1" applyFill="1" applyBorder="1" applyAlignment="1">
      <alignment horizontal="center"/>
    </xf>
    <xf numFmtId="0" fontId="12" fillId="10" borderId="36" xfId="2" applyFont="1" applyFill="1" applyBorder="1" applyAlignment="1">
      <alignment horizontal="center"/>
    </xf>
    <xf numFmtId="0" fontId="12" fillId="10" borderId="37" xfId="2" applyFont="1" applyFill="1" applyBorder="1" applyAlignment="1">
      <alignment horizontal="center"/>
    </xf>
    <xf numFmtId="0" fontId="13" fillId="10" borderId="35" xfId="2" applyFont="1" applyFill="1" applyBorder="1" applyAlignment="1">
      <alignment horizontal="center"/>
    </xf>
    <xf numFmtId="0" fontId="13" fillId="10" borderId="36" xfId="2" applyFont="1" applyFill="1" applyBorder="1" applyAlignment="1">
      <alignment horizontal="center"/>
    </xf>
    <xf numFmtId="0" fontId="13" fillId="10" borderId="37" xfId="2" applyFont="1" applyFill="1" applyBorder="1" applyAlignment="1">
      <alignment horizontal="center"/>
    </xf>
    <xf numFmtId="0" fontId="2" fillId="7" borderId="6" xfId="2" applyFill="1" applyBorder="1" applyAlignment="1">
      <alignment horizontal="center"/>
    </xf>
    <xf numFmtId="0" fontId="2" fillId="7" borderId="5" xfId="2" applyFill="1" applyBorder="1" applyAlignment="1">
      <alignment horizontal="center"/>
    </xf>
    <xf numFmtId="0" fontId="2" fillId="9" borderId="3" xfId="2" applyFill="1" applyBorder="1" applyAlignment="1">
      <alignment horizontal="center"/>
    </xf>
    <xf numFmtId="0" fontId="2" fillId="9" borderId="2" xfId="2" applyFill="1" applyBorder="1" applyAlignment="1">
      <alignment horizontal="center"/>
    </xf>
    <xf numFmtId="0" fontId="11" fillId="9" borderId="27" xfId="2" applyFont="1" applyFill="1" applyBorder="1" applyAlignment="1">
      <alignment horizontal="center"/>
    </xf>
    <xf numFmtId="0" fontId="11" fillId="9" borderId="26" xfId="2" applyFont="1" applyFill="1" applyBorder="1" applyAlignment="1">
      <alignment horizontal="center"/>
    </xf>
    <xf numFmtId="0" fontId="11" fillId="9" borderId="25" xfId="2" applyFont="1" applyFill="1" applyBorder="1" applyAlignment="1">
      <alignment horizontal="center"/>
    </xf>
    <xf numFmtId="0" fontId="7" fillId="8" borderId="0" xfId="2" applyFont="1" applyFill="1" applyBorder="1" applyAlignment="1">
      <alignment horizontal="center"/>
    </xf>
    <xf numFmtId="0" fontId="7" fillId="8" borderId="19" xfId="2" applyFont="1" applyFill="1" applyBorder="1" applyAlignment="1">
      <alignment horizontal="center"/>
    </xf>
    <xf numFmtId="0" fontId="3" fillId="9" borderId="8" xfId="2" applyFont="1" applyFill="1" applyBorder="1" applyAlignment="1">
      <alignment horizontal="center"/>
    </xf>
    <xf numFmtId="0" fontId="3" fillId="9" borderId="13" xfId="2" applyFont="1" applyFill="1" applyBorder="1" applyAlignment="1">
      <alignment horizontal="center"/>
    </xf>
    <xf numFmtId="0" fontId="3" fillId="9" borderId="7" xfId="2" applyFont="1" applyFill="1" applyBorder="1" applyAlignment="1">
      <alignment horizontal="center"/>
    </xf>
    <xf numFmtId="0" fontId="2" fillId="7" borderId="29" xfId="2" applyFill="1" applyBorder="1" applyAlignment="1">
      <alignment horizontal="center"/>
    </xf>
    <xf numFmtId="0" fontId="2" fillId="7" borderId="28" xfId="2" applyFill="1" applyBorder="1" applyAlignment="1">
      <alignment horizontal="center"/>
    </xf>
    <xf numFmtId="0" fontId="3" fillId="9" borderId="32" xfId="2" applyFont="1" applyFill="1" applyBorder="1" applyAlignment="1">
      <alignment horizontal="center"/>
    </xf>
    <xf numFmtId="0" fontId="3" fillId="9" borderId="31" xfId="2" applyFont="1" applyFill="1" applyBorder="1" applyAlignment="1">
      <alignment horizontal="center"/>
    </xf>
    <xf numFmtId="0" fontId="3" fillId="9" borderId="30" xfId="2" applyFont="1" applyFill="1" applyBorder="1" applyAlignment="1">
      <alignment horizontal="center"/>
    </xf>
    <xf numFmtId="0" fontId="3" fillId="7" borderId="24" xfId="2" applyFont="1" applyFill="1" applyBorder="1" applyAlignment="1">
      <alignment horizontal="center"/>
    </xf>
    <xf numFmtId="0" fontId="3" fillId="7" borderId="23" xfId="2" applyFont="1" applyFill="1" applyBorder="1" applyAlignment="1">
      <alignment horizontal="center"/>
    </xf>
    <xf numFmtId="0" fontId="3" fillId="7" borderId="22" xfId="2" applyFont="1" applyFill="1" applyBorder="1" applyAlignment="1">
      <alignment horizontal="center"/>
    </xf>
    <xf numFmtId="0" fontId="9" fillId="9" borderId="11" xfId="2" applyFont="1" applyFill="1" applyBorder="1" applyAlignment="1">
      <alignment horizontal="center"/>
    </xf>
    <xf numFmtId="0" fontId="9" fillId="9" borderId="10" xfId="2" applyFont="1" applyFill="1" applyBorder="1" applyAlignment="1">
      <alignment horizontal="center"/>
    </xf>
    <xf numFmtId="0" fontId="9" fillId="9" borderId="9" xfId="2" applyFont="1" applyFill="1" applyBorder="1" applyAlignment="1">
      <alignment horizontal="center"/>
    </xf>
    <xf numFmtId="0" fontId="9" fillId="9" borderId="8" xfId="2" applyFont="1" applyFill="1" applyBorder="1" applyAlignment="1">
      <alignment horizontal="center"/>
    </xf>
    <xf numFmtId="0" fontId="9" fillId="9" borderId="7" xfId="2" applyFont="1" applyFill="1" applyBorder="1" applyAlignment="1">
      <alignment horizontal="center"/>
    </xf>
  </cellXfs>
  <cellStyles count="5">
    <cellStyle name="Currency" xfId="1" builtinId="4"/>
    <cellStyle name="Currency 2" xfId="4" xr:uid="{A10385E8-DBB9-144A-B478-83238437DF52}"/>
    <cellStyle name="Normal" xfId="0" builtinId="0"/>
    <cellStyle name="Normal 2" xfId="2" xr:uid="{A4E6ECC0-41A6-2D41-AB8C-20F540E5B8C9}"/>
    <cellStyle name="Per cent 2" xfId="3" xr:uid="{BC90BCAF-D4A1-1B43-8D04-E8CF1092AA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ffbowers/Downloads/Basic%20Model%20Team%2036%20Green%20Airways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ignment Details"/>
      <sheetName val="Assumptions Part A"/>
      <sheetName val="Model Part A"/>
      <sheetName val="Assumptions Part B"/>
      <sheetName val="B Model Wrong"/>
    </sheetNames>
    <sheetDataSet>
      <sheetData sheetId="0"/>
      <sheetData sheetId="1"/>
      <sheetData sheetId="2">
        <row r="4">
          <cell r="H4">
            <v>4040</v>
          </cell>
          <cell r="Q4">
            <v>3980</v>
          </cell>
          <cell r="Y4">
            <v>3920</v>
          </cell>
          <cell r="AG4">
            <v>3820</v>
          </cell>
          <cell r="AO4">
            <v>3720</v>
          </cell>
        </row>
        <row r="5">
          <cell r="H5">
            <v>3880</v>
          </cell>
          <cell r="Q5">
            <v>3880</v>
          </cell>
          <cell r="Y5">
            <v>3880</v>
          </cell>
          <cell r="AG5">
            <v>3880</v>
          </cell>
          <cell r="AO5">
            <v>3880</v>
          </cell>
        </row>
        <row r="6">
          <cell r="H6">
            <v>3960</v>
          </cell>
          <cell r="Q6">
            <v>3960</v>
          </cell>
          <cell r="Y6">
            <v>3960</v>
          </cell>
          <cell r="AG6">
            <v>3960</v>
          </cell>
          <cell r="AO6">
            <v>3960</v>
          </cell>
        </row>
        <row r="7">
          <cell r="H7">
            <v>4040</v>
          </cell>
          <cell r="Q7">
            <v>4080</v>
          </cell>
          <cell r="Y7">
            <v>4120</v>
          </cell>
          <cell r="AG7">
            <v>4160</v>
          </cell>
          <cell r="AO7">
            <v>4100</v>
          </cell>
        </row>
        <row r="8">
          <cell r="H8">
            <v>4040</v>
          </cell>
          <cell r="Q8">
            <v>4040</v>
          </cell>
          <cell r="Y8">
            <v>4040</v>
          </cell>
          <cell r="AG8">
            <v>4040</v>
          </cell>
          <cell r="AO8">
            <v>4040</v>
          </cell>
        </row>
        <row r="9">
          <cell r="H9">
            <v>4040</v>
          </cell>
          <cell r="Q9">
            <v>3980</v>
          </cell>
          <cell r="Y9">
            <v>3920</v>
          </cell>
          <cell r="AG9">
            <v>3860</v>
          </cell>
          <cell r="AO9">
            <v>3800</v>
          </cell>
        </row>
        <row r="10">
          <cell r="H10">
            <v>3880</v>
          </cell>
          <cell r="Q10">
            <v>3880</v>
          </cell>
          <cell r="Y10">
            <v>3880</v>
          </cell>
          <cell r="AG10">
            <v>3880</v>
          </cell>
          <cell r="AO10">
            <v>3880</v>
          </cell>
        </row>
        <row r="11">
          <cell r="H11">
            <v>4040</v>
          </cell>
          <cell r="Q11">
            <v>4080</v>
          </cell>
          <cell r="Y11">
            <v>4020</v>
          </cell>
          <cell r="AG11">
            <v>3920</v>
          </cell>
          <cell r="AO11">
            <v>3820</v>
          </cell>
        </row>
        <row r="12">
          <cell r="H12">
            <v>3920</v>
          </cell>
          <cell r="Q12">
            <v>3920</v>
          </cell>
          <cell r="Y12">
            <v>3920</v>
          </cell>
          <cell r="AG12">
            <v>3920</v>
          </cell>
          <cell r="AO12">
            <v>3920</v>
          </cell>
        </row>
        <row r="13">
          <cell r="H13">
            <v>4040</v>
          </cell>
          <cell r="Q13">
            <v>4080</v>
          </cell>
          <cell r="Y13">
            <v>4120</v>
          </cell>
          <cell r="AG13">
            <v>4160</v>
          </cell>
          <cell r="AO13">
            <v>4100</v>
          </cell>
        </row>
        <row r="14">
          <cell r="H14">
            <v>3940</v>
          </cell>
          <cell r="Q14">
            <v>3840</v>
          </cell>
          <cell r="Y14">
            <v>3740</v>
          </cell>
          <cell r="AG14">
            <v>3640</v>
          </cell>
          <cell r="AO14">
            <v>3540</v>
          </cell>
        </row>
        <row r="15">
          <cell r="H15">
            <v>3720</v>
          </cell>
          <cell r="Q15">
            <v>3720</v>
          </cell>
          <cell r="Y15">
            <v>3720</v>
          </cell>
          <cell r="AG15">
            <v>3720</v>
          </cell>
          <cell r="AO15">
            <v>3720</v>
          </cell>
        </row>
        <row r="16">
          <cell r="H16">
            <v>3800</v>
          </cell>
          <cell r="Q16">
            <v>3800</v>
          </cell>
          <cell r="Y16">
            <v>3800</v>
          </cell>
          <cell r="AG16">
            <v>3800</v>
          </cell>
          <cell r="AO16">
            <v>3800</v>
          </cell>
        </row>
        <row r="17">
          <cell r="H17">
            <v>4040</v>
          </cell>
          <cell r="Q17">
            <v>4080</v>
          </cell>
          <cell r="Y17">
            <v>4120</v>
          </cell>
          <cell r="AG17">
            <v>4120</v>
          </cell>
          <cell r="AO17">
            <v>4120</v>
          </cell>
        </row>
        <row r="18">
          <cell r="H18">
            <v>4040</v>
          </cell>
          <cell r="Q18">
            <v>3980</v>
          </cell>
          <cell r="Y18">
            <v>3920</v>
          </cell>
          <cell r="AG18">
            <v>3860</v>
          </cell>
          <cell r="AO18">
            <v>3800</v>
          </cell>
        </row>
        <row r="19">
          <cell r="H19">
            <v>3760</v>
          </cell>
          <cell r="Q19">
            <v>3760</v>
          </cell>
          <cell r="Y19">
            <v>3760</v>
          </cell>
          <cell r="AG19">
            <v>3760</v>
          </cell>
          <cell r="AO19">
            <v>3760</v>
          </cell>
        </row>
        <row r="20">
          <cell r="H20">
            <v>3960</v>
          </cell>
          <cell r="Q20">
            <v>3960</v>
          </cell>
          <cell r="Y20">
            <v>3960</v>
          </cell>
          <cell r="AG20">
            <v>3960</v>
          </cell>
          <cell r="AO20">
            <v>3960</v>
          </cell>
        </row>
        <row r="21">
          <cell r="H21">
            <v>4040</v>
          </cell>
          <cell r="Q21">
            <v>3980</v>
          </cell>
          <cell r="Y21">
            <v>3920</v>
          </cell>
          <cell r="AG21">
            <v>3860</v>
          </cell>
          <cell r="AO21">
            <v>3800</v>
          </cell>
        </row>
        <row r="22">
          <cell r="H22">
            <v>4040</v>
          </cell>
          <cell r="Q22">
            <v>4080</v>
          </cell>
          <cell r="Y22">
            <v>4080</v>
          </cell>
          <cell r="AG22">
            <v>4080</v>
          </cell>
          <cell r="AO22">
            <v>4080</v>
          </cell>
        </row>
        <row r="23">
          <cell r="H23">
            <v>4040</v>
          </cell>
          <cell r="Q23">
            <v>4080</v>
          </cell>
          <cell r="Y23">
            <v>4120</v>
          </cell>
          <cell r="AG23">
            <v>4060</v>
          </cell>
          <cell r="AO23">
            <v>3960</v>
          </cell>
        </row>
        <row r="24">
          <cell r="H24">
            <v>3960</v>
          </cell>
          <cell r="Q24">
            <v>3960</v>
          </cell>
          <cell r="Y24">
            <v>3960</v>
          </cell>
          <cell r="AG24">
            <v>3960</v>
          </cell>
          <cell r="AO24">
            <v>3960</v>
          </cell>
        </row>
        <row r="25">
          <cell r="H25">
            <v>4040</v>
          </cell>
          <cell r="Q25">
            <v>4080</v>
          </cell>
          <cell r="Y25">
            <v>4120</v>
          </cell>
          <cell r="AG25">
            <v>4120</v>
          </cell>
          <cell r="AO25">
            <v>4120</v>
          </cell>
        </row>
        <row r="26">
          <cell r="H26">
            <v>3800</v>
          </cell>
          <cell r="Q26">
            <v>3800</v>
          </cell>
          <cell r="Y26">
            <v>3800</v>
          </cell>
          <cell r="AG26">
            <v>3800</v>
          </cell>
          <cell r="AO26">
            <v>3800</v>
          </cell>
        </row>
        <row r="27">
          <cell r="H27">
            <v>4040</v>
          </cell>
          <cell r="Q27">
            <v>3980</v>
          </cell>
          <cell r="Y27">
            <v>3920</v>
          </cell>
          <cell r="AG27">
            <v>3860</v>
          </cell>
          <cell r="AO27">
            <v>3800</v>
          </cell>
        </row>
        <row r="28">
          <cell r="H28">
            <v>4040</v>
          </cell>
          <cell r="Q28">
            <v>4040</v>
          </cell>
          <cell r="Y28">
            <v>4040</v>
          </cell>
          <cell r="AG28">
            <v>4040</v>
          </cell>
          <cell r="AO28">
            <v>4040</v>
          </cell>
        </row>
        <row r="29">
          <cell r="H29">
            <v>4040</v>
          </cell>
          <cell r="Q29">
            <v>3980</v>
          </cell>
          <cell r="Y29">
            <v>3920</v>
          </cell>
          <cell r="AG29">
            <v>3860</v>
          </cell>
          <cell r="AO29">
            <v>3800</v>
          </cell>
        </row>
        <row r="30">
          <cell r="H30">
            <v>3940</v>
          </cell>
          <cell r="Q30">
            <v>3880</v>
          </cell>
          <cell r="Y30">
            <v>3820</v>
          </cell>
          <cell r="AG30">
            <v>3760</v>
          </cell>
          <cell r="AO30">
            <v>3700</v>
          </cell>
        </row>
        <row r="31">
          <cell r="H31">
            <v>4040</v>
          </cell>
          <cell r="Q31">
            <v>4080</v>
          </cell>
          <cell r="Y31">
            <v>4120</v>
          </cell>
          <cell r="AG31">
            <v>4160</v>
          </cell>
          <cell r="AO31">
            <v>4100</v>
          </cell>
        </row>
        <row r="32">
          <cell r="H32">
            <v>4040</v>
          </cell>
          <cell r="Q32">
            <v>4080</v>
          </cell>
          <cell r="Y32">
            <v>4020</v>
          </cell>
          <cell r="AG32">
            <v>3960</v>
          </cell>
          <cell r="AO32">
            <v>3900</v>
          </cell>
        </row>
        <row r="33">
          <cell r="H33">
            <v>4040</v>
          </cell>
          <cell r="Q33">
            <v>3980</v>
          </cell>
          <cell r="Y33">
            <v>3920</v>
          </cell>
          <cell r="AG33">
            <v>3860</v>
          </cell>
          <cell r="AO33">
            <v>3800</v>
          </cell>
        </row>
        <row r="34">
          <cell r="H34">
            <v>4040</v>
          </cell>
          <cell r="Q34">
            <v>4080</v>
          </cell>
          <cell r="Y34">
            <v>4020</v>
          </cell>
          <cell r="AG34">
            <v>3960</v>
          </cell>
          <cell r="AO34">
            <v>3900</v>
          </cell>
        </row>
        <row r="35">
          <cell r="H35">
            <v>4040</v>
          </cell>
          <cell r="Q35">
            <v>4080</v>
          </cell>
          <cell r="Y35">
            <v>4020</v>
          </cell>
          <cell r="AG35">
            <v>3960</v>
          </cell>
          <cell r="AO35">
            <v>3900</v>
          </cell>
        </row>
        <row r="36">
          <cell r="H36">
            <v>3880</v>
          </cell>
          <cell r="Q36">
            <v>3880</v>
          </cell>
          <cell r="Y36">
            <v>3880</v>
          </cell>
          <cell r="AG36">
            <v>3880</v>
          </cell>
          <cell r="AO36">
            <v>3880</v>
          </cell>
        </row>
        <row r="37">
          <cell r="H37">
            <v>4040</v>
          </cell>
          <cell r="Q37">
            <v>4080</v>
          </cell>
          <cell r="Y37">
            <v>4020</v>
          </cell>
          <cell r="AG37">
            <v>3960</v>
          </cell>
          <cell r="AO37">
            <v>3860</v>
          </cell>
        </row>
        <row r="38">
          <cell r="H38">
            <v>4040</v>
          </cell>
          <cell r="Q38">
            <v>4080</v>
          </cell>
          <cell r="Y38">
            <v>4020</v>
          </cell>
          <cell r="AG38">
            <v>3960</v>
          </cell>
          <cell r="AO38">
            <v>3900</v>
          </cell>
        </row>
        <row r="39">
          <cell r="H39">
            <v>4040</v>
          </cell>
          <cell r="Q39">
            <v>4040</v>
          </cell>
          <cell r="Y39">
            <v>4040</v>
          </cell>
          <cell r="AG39">
            <v>4040</v>
          </cell>
          <cell r="AO39">
            <v>4040</v>
          </cell>
        </row>
        <row r="40">
          <cell r="H40">
            <v>4000</v>
          </cell>
          <cell r="Q40">
            <v>4000</v>
          </cell>
          <cell r="Y40">
            <v>4000</v>
          </cell>
          <cell r="AG40">
            <v>4000</v>
          </cell>
          <cell r="AO40">
            <v>4000</v>
          </cell>
        </row>
        <row r="41">
          <cell r="H41">
            <v>4040</v>
          </cell>
          <cell r="Q41">
            <v>3980</v>
          </cell>
          <cell r="Y41">
            <v>3920</v>
          </cell>
          <cell r="AG41">
            <v>3860</v>
          </cell>
          <cell r="AO41">
            <v>3760</v>
          </cell>
        </row>
        <row r="42">
          <cell r="H42">
            <v>3840</v>
          </cell>
          <cell r="Q42">
            <v>3840</v>
          </cell>
          <cell r="Y42">
            <v>3840</v>
          </cell>
          <cell r="AG42">
            <v>3840</v>
          </cell>
          <cell r="AO42">
            <v>3840</v>
          </cell>
        </row>
        <row r="43">
          <cell r="H43">
            <v>3960</v>
          </cell>
          <cell r="Q43">
            <v>3960</v>
          </cell>
          <cell r="Y43">
            <v>3960</v>
          </cell>
          <cell r="AG43">
            <v>3960</v>
          </cell>
          <cell r="AO43">
            <v>3960</v>
          </cell>
        </row>
        <row r="44">
          <cell r="H44">
            <v>4040</v>
          </cell>
          <cell r="Q44">
            <v>4080</v>
          </cell>
          <cell r="Y44">
            <v>4120</v>
          </cell>
          <cell r="AG44">
            <v>4160</v>
          </cell>
          <cell r="AO44">
            <v>4200</v>
          </cell>
        </row>
        <row r="45">
          <cell r="H45">
            <v>4040</v>
          </cell>
          <cell r="Q45">
            <v>3980</v>
          </cell>
          <cell r="Y45">
            <v>3920</v>
          </cell>
          <cell r="AG45">
            <v>3860</v>
          </cell>
          <cell r="AO45">
            <v>3800</v>
          </cell>
        </row>
        <row r="46">
          <cell r="H46">
            <v>3960</v>
          </cell>
          <cell r="Q46">
            <v>3960</v>
          </cell>
          <cell r="Y46">
            <v>3960</v>
          </cell>
          <cell r="AG46">
            <v>3960</v>
          </cell>
          <cell r="AO46">
            <v>3960</v>
          </cell>
        </row>
        <row r="47">
          <cell r="H47">
            <v>4040</v>
          </cell>
          <cell r="Q47">
            <v>4080</v>
          </cell>
          <cell r="Y47">
            <v>4120</v>
          </cell>
          <cell r="AG47">
            <v>4160</v>
          </cell>
          <cell r="AO47">
            <v>4100</v>
          </cell>
        </row>
        <row r="48">
          <cell r="H48">
            <v>4040</v>
          </cell>
          <cell r="Q48">
            <v>3980</v>
          </cell>
          <cell r="Y48">
            <v>3920</v>
          </cell>
          <cell r="AG48">
            <v>3860</v>
          </cell>
          <cell r="AO48">
            <v>3800</v>
          </cell>
        </row>
        <row r="49">
          <cell r="H49">
            <v>4040</v>
          </cell>
          <cell r="Q49">
            <v>4080</v>
          </cell>
          <cell r="Y49">
            <v>4020</v>
          </cell>
          <cell r="AG49">
            <v>3960</v>
          </cell>
          <cell r="AO49">
            <v>3900</v>
          </cell>
        </row>
        <row r="50">
          <cell r="H50">
            <v>4040</v>
          </cell>
          <cell r="Q50">
            <v>4080</v>
          </cell>
          <cell r="Y50">
            <v>4120</v>
          </cell>
          <cell r="AG50">
            <v>4160</v>
          </cell>
          <cell r="AO50">
            <v>4200</v>
          </cell>
        </row>
        <row r="51">
          <cell r="H51">
            <v>4040</v>
          </cell>
          <cell r="Q51">
            <v>3980</v>
          </cell>
          <cell r="Y51">
            <v>3920</v>
          </cell>
          <cell r="AG51">
            <v>3860</v>
          </cell>
          <cell r="AO51">
            <v>3800</v>
          </cell>
        </row>
        <row r="52">
          <cell r="H52">
            <v>4040</v>
          </cell>
          <cell r="Q52">
            <v>4080</v>
          </cell>
          <cell r="Y52">
            <v>4120</v>
          </cell>
          <cell r="AG52">
            <v>4160</v>
          </cell>
          <cell r="AO52">
            <v>4200</v>
          </cell>
        </row>
        <row r="53">
          <cell r="H53">
            <v>4040</v>
          </cell>
          <cell r="Q53">
            <v>4080</v>
          </cell>
          <cell r="Y53">
            <v>4120</v>
          </cell>
          <cell r="AG53">
            <v>4060</v>
          </cell>
          <cell r="AO53">
            <v>3960</v>
          </cell>
        </row>
        <row r="54">
          <cell r="H54">
            <v>4040</v>
          </cell>
          <cell r="Q54">
            <v>4080</v>
          </cell>
          <cell r="Y54">
            <v>4020</v>
          </cell>
          <cell r="AG54">
            <v>3960</v>
          </cell>
          <cell r="AO54">
            <v>3900</v>
          </cell>
        </row>
        <row r="55">
          <cell r="H55">
            <v>3520</v>
          </cell>
          <cell r="Q55">
            <v>3520</v>
          </cell>
          <cell r="Y55">
            <v>3520</v>
          </cell>
          <cell r="AG55">
            <v>3520</v>
          </cell>
          <cell r="AO55">
            <v>3520</v>
          </cell>
        </row>
        <row r="56">
          <cell r="H56">
            <v>4040</v>
          </cell>
          <cell r="Q56">
            <v>4080</v>
          </cell>
          <cell r="Y56">
            <v>4080</v>
          </cell>
          <cell r="AG56">
            <v>4080</v>
          </cell>
          <cell r="AO56">
            <v>4080</v>
          </cell>
        </row>
        <row r="57">
          <cell r="H57">
            <v>4040</v>
          </cell>
          <cell r="Q57">
            <v>4080</v>
          </cell>
          <cell r="Y57">
            <v>4080</v>
          </cell>
          <cell r="AG57">
            <v>4080</v>
          </cell>
          <cell r="AO57">
            <v>4080</v>
          </cell>
        </row>
        <row r="58">
          <cell r="H58">
            <v>4040</v>
          </cell>
          <cell r="Q58">
            <v>4080</v>
          </cell>
          <cell r="Y58">
            <v>4020</v>
          </cell>
          <cell r="AG58">
            <v>3920</v>
          </cell>
          <cell r="AO58">
            <v>3820</v>
          </cell>
        </row>
        <row r="59">
          <cell r="H59">
            <v>4040</v>
          </cell>
          <cell r="Q59">
            <v>4080</v>
          </cell>
          <cell r="Y59">
            <v>4020</v>
          </cell>
          <cell r="AG59">
            <v>3960</v>
          </cell>
          <cell r="AO59">
            <v>3860</v>
          </cell>
        </row>
        <row r="60">
          <cell r="H60">
            <v>3920</v>
          </cell>
          <cell r="Q60">
            <v>3920</v>
          </cell>
          <cell r="Y60">
            <v>3920</v>
          </cell>
          <cell r="AG60">
            <v>3920</v>
          </cell>
          <cell r="AO60">
            <v>3920</v>
          </cell>
        </row>
        <row r="61">
          <cell r="H61">
            <v>3960</v>
          </cell>
          <cell r="Q61">
            <v>3960</v>
          </cell>
          <cell r="Y61">
            <v>3960</v>
          </cell>
          <cell r="AG61">
            <v>3960</v>
          </cell>
          <cell r="AO61">
            <v>3960</v>
          </cell>
        </row>
        <row r="62">
          <cell r="H62">
            <v>4000</v>
          </cell>
          <cell r="Q62">
            <v>4000</v>
          </cell>
          <cell r="Y62">
            <v>4000</v>
          </cell>
          <cell r="AG62">
            <v>4000</v>
          </cell>
          <cell r="AO62">
            <v>4000</v>
          </cell>
        </row>
        <row r="63">
          <cell r="H63">
            <v>3680</v>
          </cell>
          <cell r="Q63">
            <v>3680</v>
          </cell>
          <cell r="Y63">
            <v>3680</v>
          </cell>
          <cell r="AG63">
            <v>3680</v>
          </cell>
          <cell r="AO63">
            <v>3680</v>
          </cell>
        </row>
        <row r="64">
          <cell r="H64">
            <v>4040</v>
          </cell>
          <cell r="Q64">
            <v>4080</v>
          </cell>
          <cell r="Y64">
            <v>4120</v>
          </cell>
          <cell r="AG64">
            <v>4060</v>
          </cell>
          <cell r="AO64">
            <v>4000</v>
          </cell>
        </row>
        <row r="65">
          <cell r="H65">
            <v>4040</v>
          </cell>
          <cell r="Q65">
            <v>4080</v>
          </cell>
          <cell r="Y65">
            <v>4080</v>
          </cell>
          <cell r="AG65">
            <v>4080</v>
          </cell>
          <cell r="AO65">
            <v>4080</v>
          </cell>
        </row>
        <row r="66">
          <cell r="H66">
            <v>3960</v>
          </cell>
          <cell r="Q66">
            <v>3960</v>
          </cell>
          <cell r="Y66">
            <v>3960</v>
          </cell>
          <cell r="AG66">
            <v>3960</v>
          </cell>
          <cell r="AO66">
            <v>3960</v>
          </cell>
        </row>
        <row r="67">
          <cell r="H67">
            <v>3920</v>
          </cell>
          <cell r="Q67">
            <v>3920</v>
          </cell>
          <cell r="Y67">
            <v>3920</v>
          </cell>
          <cell r="AG67">
            <v>3920</v>
          </cell>
          <cell r="AO67">
            <v>3920</v>
          </cell>
        </row>
        <row r="68">
          <cell r="H68">
            <v>4040</v>
          </cell>
          <cell r="Q68">
            <v>4040</v>
          </cell>
          <cell r="Y68">
            <v>4040</v>
          </cell>
          <cell r="AG68">
            <v>4040</v>
          </cell>
          <cell r="AO68">
            <v>4040</v>
          </cell>
        </row>
        <row r="69">
          <cell r="H69">
            <v>4040</v>
          </cell>
          <cell r="Q69">
            <v>3980</v>
          </cell>
          <cell r="Y69">
            <v>3880</v>
          </cell>
          <cell r="AG69">
            <v>3780</v>
          </cell>
          <cell r="AO69">
            <v>3680</v>
          </cell>
        </row>
        <row r="70">
          <cell r="H70">
            <v>4040</v>
          </cell>
          <cell r="Q70">
            <v>4080</v>
          </cell>
          <cell r="Y70">
            <v>4120</v>
          </cell>
          <cell r="AG70">
            <v>4160</v>
          </cell>
          <cell r="AO70">
            <v>4200</v>
          </cell>
        </row>
        <row r="71">
          <cell r="H71">
            <v>4040</v>
          </cell>
          <cell r="Q71">
            <v>4080</v>
          </cell>
          <cell r="Y71">
            <v>4080</v>
          </cell>
          <cell r="AG71">
            <v>4080</v>
          </cell>
          <cell r="AO71">
            <v>4080</v>
          </cell>
        </row>
        <row r="72">
          <cell r="H72">
            <v>4040</v>
          </cell>
          <cell r="Q72">
            <v>3980</v>
          </cell>
          <cell r="Y72">
            <v>3920</v>
          </cell>
          <cell r="AG72">
            <v>3860</v>
          </cell>
          <cell r="AO72">
            <v>3800</v>
          </cell>
        </row>
        <row r="73">
          <cell r="H73">
            <v>3920</v>
          </cell>
          <cell r="Q73">
            <v>3920</v>
          </cell>
          <cell r="Y73">
            <v>3920</v>
          </cell>
          <cell r="AG73">
            <v>3920</v>
          </cell>
          <cell r="AO73">
            <v>3920</v>
          </cell>
        </row>
        <row r="74">
          <cell r="H74">
            <v>3960</v>
          </cell>
          <cell r="Q74">
            <v>3960</v>
          </cell>
          <cell r="Y74">
            <v>3960</v>
          </cell>
          <cell r="AG74">
            <v>3960</v>
          </cell>
          <cell r="AO74">
            <v>3960</v>
          </cell>
        </row>
        <row r="75">
          <cell r="H75">
            <v>3960</v>
          </cell>
          <cell r="Q75">
            <v>3960</v>
          </cell>
          <cell r="Y75">
            <v>3960</v>
          </cell>
          <cell r="AG75">
            <v>3960</v>
          </cell>
          <cell r="AO75">
            <v>3960</v>
          </cell>
        </row>
        <row r="76">
          <cell r="H76">
            <v>4040</v>
          </cell>
          <cell r="Q76">
            <v>4040</v>
          </cell>
          <cell r="Y76">
            <v>4040</v>
          </cell>
          <cell r="AG76">
            <v>4040</v>
          </cell>
          <cell r="AO76">
            <v>4040</v>
          </cell>
        </row>
        <row r="77">
          <cell r="H77">
            <v>3440</v>
          </cell>
          <cell r="Q77">
            <v>3440</v>
          </cell>
          <cell r="Y77">
            <v>3440</v>
          </cell>
          <cell r="AG77">
            <v>3440</v>
          </cell>
          <cell r="AO77">
            <v>3440</v>
          </cell>
        </row>
        <row r="78">
          <cell r="H78">
            <v>3940</v>
          </cell>
          <cell r="Q78">
            <v>3880</v>
          </cell>
          <cell r="Y78">
            <v>3820</v>
          </cell>
          <cell r="AG78">
            <v>3760</v>
          </cell>
          <cell r="AO78">
            <v>3660</v>
          </cell>
        </row>
        <row r="79">
          <cell r="H79">
            <v>4040</v>
          </cell>
          <cell r="Q79">
            <v>4040</v>
          </cell>
          <cell r="Y79">
            <v>4040</v>
          </cell>
          <cell r="AG79">
            <v>4040</v>
          </cell>
          <cell r="AO79">
            <v>4040</v>
          </cell>
        </row>
        <row r="80">
          <cell r="H80">
            <v>3800</v>
          </cell>
          <cell r="Q80">
            <v>3800</v>
          </cell>
          <cell r="Y80">
            <v>3800</v>
          </cell>
          <cell r="AG80">
            <v>3800</v>
          </cell>
          <cell r="AO80">
            <v>3800</v>
          </cell>
        </row>
        <row r="81">
          <cell r="H81">
            <v>3940</v>
          </cell>
          <cell r="Q81">
            <v>3880</v>
          </cell>
          <cell r="Y81">
            <v>3820</v>
          </cell>
          <cell r="AG81">
            <v>3760</v>
          </cell>
          <cell r="AO81">
            <v>3700</v>
          </cell>
        </row>
        <row r="82">
          <cell r="H82">
            <v>4040</v>
          </cell>
          <cell r="Q82">
            <v>4080</v>
          </cell>
          <cell r="Y82">
            <v>4120</v>
          </cell>
          <cell r="AG82">
            <v>4160</v>
          </cell>
          <cell r="AO82">
            <v>4200</v>
          </cell>
        </row>
        <row r="83">
          <cell r="H83">
            <v>3720</v>
          </cell>
          <cell r="Q83">
            <v>3720</v>
          </cell>
          <cell r="Y83">
            <v>3720</v>
          </cell>
          <cell r="AG83">
            <v>3720</v>
          </cell>
          <cell r="AO83">
            <v>3720</v>
          </cell>
        </row>
        <row r="84">
          <cell r="H84">
            <v>4040</v>
          </cell>
          <cell r="Q84">
            <v>4080</v>
          </cell>
          <cell r="Y84">
            <v>4020</v>
          </cell>
          <cell r="AG84">
            <v>3960</v>
          </cell>
          <cell r="AO84">
            <v>3900</v>
          </cell>
        </row>
        <row r="85">
          <cell r="H85">
            <v>3920</v>
          </cell>
          <cell r="Q85">
            <v>3920</v>
          </cell>
          <cell r="Y85">
            <v>3920</v>
          </cell>
          <cell r="AG85">
            <v>3920</v>
          </cell>
          <cell r="AO85">
            <v>3920</v>
          </cell>
        </row>
        <row r="86">
          <cell r="H86">
            <v>3940</v>
          </cell>
          <cell r="Q86">
            <v>3880</v>
          </cell>
          <cell r="Y86">
            <v>3820</v>
          </cell>
          <cell r="AG86">
            <v>3760</v>
          </cell>
          <cell r="AO86">
            <v>3700</v>
          </cell>
        </row>
        <row r="87">
          <cell r="H87">
            <v>4040</v>
          </cell>
          <cell r="Q87">
            <v>4040</v>
          </cell>
          <cell r="Y87">
            <v>4040</v>
          </cell>
          <cell r="AG87">
            <v>4040</v>
          </cell>
          <cell r="AO87">
            <v>4040</v>
          </cell>
        </row>
        <row r="88">
          <cell r="H88">
            <v>4040</v>
          </cell>
          <cell r="Q88">
            <v>4080</v>
          </cell>
          <cell r="Y88">
            <v>4120</v>
          </cell>
          <cell r="AG88">
            <v>4160</v>
          </cell>
          <cell r="AO88">
            <v>4200</v>
          </cell>
        </row>
        <row r="89">
          <cell r="H89">
            <v>4040</v>
          </cell>
          <cell r="Q89">
            <v>4080</v>
          </cell>
          <cell r="Y89">
            <v>4120</v>
          </cell>
          <cell r="AG89">
            <v>4060</v>
          </cell>
          <cell r="AO89">
            <v>4000</v>
          </cell>
        </row>
        <row r="90">
          <cell r="H90">
            <v>3940</v>
          </cell>
          <cell r="Q90">
            <v>3880</v>
          </cell>
          <cell r="Y90">
            <v>3820</v>
          </cell>
          <cell r="AG90">
            <v>3760</v>
          </cell>
          <cell r="AO90">
            <v>3700</v>
          </cell>
        </row>
        <row r="91">
          <cell r="H91">
            <v>3940</v>
          </cell>
          <cell r="Q91">
            <v>3880</v>
          </cell>
          <cell r="Y91">
            <v>3820</v>
          </cell>
          <cell r="AG91">
            <v>3760</v>
          </cell>
          <cell r="AO91">
            <v>3700</v>
          </cell>
        </row>
        <row r="92">
          <cell r="H92">
            <v>4000</v>
          </cell>
          <cell r="Q92">
            <v>4000</v>
          </cell>
          <cell r="Y92">
            <v>4000</v>
          </cell>
          <cell r="AG92">
            <v>4000</v>
          </cell>
          <cell r="AO92">
            <v>4000</v>
          </cell>
        </row>
        <row r="93">
          <cell r="H93">
            <v>3940</v>
          </cell>
          <cell r="Q93">
            <v>3880</v>
          </cell>
          <cell r="Y93">
            <v>3820</v>
          </cell>
          <cell r="AG93">
            <v>3760</v>
          </cell>
          <cell r="AO93">
            <v>3700</v>
          </cell>
        </row>
        <row r="94">
          <cell r="H94">
            <v>4040</v>
          </cell>
          <cell r="Q94">
            <v>4080</v>
          </cell>
          <cell r="Y94">
            <v>4120</v>
          </cell>
          <cell r="AG94">
            <v>4060</v>
          </cell>
          <cell r="AO94">
            <v>4000</v>
          </cell>
        </row>
        <row r="95">
          <cell r="H95">
            <v>4040</v>
          </cell>
          <cell r="Q95">
            <v>4080</v>
          </cell>
          <cell r="Y95">
            <v>4020</v>
          </cell>
          <cell r="AG95">
            <v>3960</v>
          </cell>
          <cell r="AO95">
            <v>3900</v>
          </cell>
        </row>
        <row r="96">
          <cell r="H96">
            <v>4040</v>
          </cell>
          <cell r="Q96">
            <v>3980</v>
          </cell>
          <cell r="Y96">
            <v>3920</v>
          </cell>
          <cell r="AG96">
            <v>3860</v>
          </cell>
          <cell r="AO96">
            <v>3800</v>
          </cell>
        </row>
        <row r="97">
          <cell r="H97">
            <v>4040</v>
          </cell>
          <cell r="Q97">
            <v>4080</v>
          </cell>
          <cell r="Y97">
            <v>4120</v>
          </cell>
          <cell r="AG97">
            <v>4160</v>
          </cell>
          <cell r="AO97">
            <v>4160</v>
          </cell>
        </row>
        <row r="98">
          <cell r="H98">
            <v>3720</v>
          </cell>
          <cell r="Q98">
            <v>3720</v>
          </cell>
          <cell r="Y98">
            <v>3720</v>
          </cell>
          <cell r="AG98">
            <v>3720</v>
          </cell>
          <cell r="AO98">
            <v>3720</v>
          </cell>
        </row>
        <row r="99">
          <cell r="H99">
            <v>4040</v>
          </cell>
          <cell r="Q99">
            <v>3980</v>
          </cell>
          <cell r="Y99">
            <v>3880</v>
          </cell>
          <cell r="AG99">
            <v>3780</v>
          </cell>
          <cell r="AO99">
            <v>3680</v>
          </cell>
        </row>
        <row r="100">
          <cell r="H100">
            <v>3960</v>
          </cell>
          <cell r="Q100">
            <v>3960</v>
          </cell>
          <cell r="Y100">
            <v>3960</v>
          </cell>
          <cell r="AG100">
            <v>3960</v>
          </cell>
          <cell r="AO100">
            <v>3960</v>
          </cell>
        </row>
        <row r="101">
          <cell r="H101">
            <v>4040</v>
          </cell>
          <cell r="Q101">
            <v>4080</v>
          </cell>
          <cell r="Y101">
            <v>4120</v>
          </cell>
          <cell r="AG101">
            <v>4060</v>
          </cell>
          <cell r="AO101">
            <v>3960</v>
          </cell>
        </row>
        <row r="102">
          <cell r="H102">
            <v>3940</v>
          </cell>
          <cell r="Q102">
            <v>3880</v>
          </cell>
          <cell r="Y102">
            <v>3820</v>
          </cell>
          <cell r="AG102">
            <v>3760</v>
          </cell>
          <cell r="AO102">
            <v>3700</v>
          </cell>
        </row>
        <row r="103">
          <cell r="H103">
            <v>4000</v>
          </cell>
          <cell r="Q103">
            <v>4000</v>
          </cell>
          <cell r="Y103">
            <v>4000</v>
          </cell>
          <cell r="AG103">
            <v>4000</v>
          </cell>
          <cell r="AO103">
            <v>4000</v>
          </cell>
        </row>
        <row r="104">
          <cell r="H104">
            <v>4040</v>
          </cell>
          <cell r="Q104">
            <v>4040</v>
          </cell>
          <cell r="Y104">
            <v>4040</v>
          </cell>
          <cell r="AG104">
            <v>4040</v>
          </cell>
          <cell r="AO104">
            <v>4040</v>
          </cell>
        </row>
        <row r="105">
          <cell r="H105">
            <v>4040</v>
          </cell>
          <cell r="Q105">
            <v>3980</v>
          </cell>
          <cell r="Y105">
            <v>3920</v>
          </cell>
          <cell r="AG105">
            <v>3820</v>
          </cell>
          <cell r="AO105">
            <v>3720</v>
          </cell>
        </row>
        <row r="106">
          <cell r="H106">
            <v>3960</v>
          </cell>
          <cell r="Q106">
            <v>3960</v>
          </cell>
          <cell r="Y106">
            <v>3960</v>
          </cell>
          <cell r="AG106">
            <v>3960</v>
          </cell>
          <cell r="AO106">
            <v>3960</v>
          </cell>
        </row>
        <row r="107">
          <cell r="H107">
            <v>4040</v>
          </cell>
          <cell r="Q107">
            <v>3980</v>
          </cell>
          <cell r="Y107">
            <v>3920</v>
          </cell>
          <cell r="AG107">
            <v>3860</v>
          </cell>
          <cell r="AO107">
            <v>3800</v>
          </cell>
        </row>
        <row r="108">
          <cell r="H108">
            <v>4040</v>
          </cell>
          <cell r="Q108">
            <v>4080</v>
          </cell>
          <cell r="Y108">
            <v>4080</v>
          </cell>
          <cell r="AG108">
            <v>4080</v>
          </cell>
          <cell r="AO108">
            <v>4080</v>
          </cell>
        </row>
        <row r="109">
          <cell r="H109">
            <v>3560</v>
          </cell>
          <cell r="Q109">
            <v>3560</v>
          </cell>
          <cell r="Y109">
            <v>3560</v>
          </cell>
          <cell r="AG109">
            <v>3560</v>
          </cell>
          <cell r="AO109">
            <v>3560</v>
          </cell>
        </row>
        <row r="110">
          <cell r="H110">
            <v>4040</v>
          </cell>
          <cell r="Q110">
            <v>3980</v>
          </cell>
          <cell r="Y110">
            <v>3920</v>
          </cell>
          <cell r="AG110">
            <v>3860</v>
          </cell>
          <cell r="AO110">
            <v>3800</v>
          </cell>
        </row>
        <row r="111">
          <cell r="H111">
            <v>4040</v>
          </cell>
          <cell r="Q111">
            <v>3980</v>
          </cell>
          <cell r="Y111">
            <v>3920</v>
          </cell>
          <cell r="AG111">
            <v>3860</v>
          </cell>
          <cell r="AO111">
            <v>3800</v>
          </cell>
        </row>
        <row r="112">
          <cell r="H112">
            <v>3940</v>
          </cell>
          <cell r="Q112">
            <v>3880</v>
          </cell>
          <cell r="Y112">
            <v>3820</v>
          </cell>
          <cell r="AG112">
            <v>3760</v>
          </cell>
          <cell r="AO112">
            <v>3700</v>
          </cell>
        </row>
        <row r="113">
          <cell r="H113">
            <v>4040</v>
          </cell>
          <cell r="Q113">
            <v>4080</v>
          </cell>
          <cell r="Y113">
            <v>4120</v>
          </cell>
          <cell r="AG113">
            <v>4120</v>
          </cell>
          <cell r="AO113">
            <v>4120</v>
          </cell>
        </row>
        <row r="114">
          <cell r="H114">
            <v>4040</v>
          </cell>
          <cell r="Q114">
            <v>4080</v>
          </cell>
          <cell r="Y114">
            <v>4020</v>
          </cell>
          <cell r="AG114">
            <v>3960</v>
          </cell>
          <cell r="AO114">
            <v>3900</v>
          </cell>
        </row>
        <row r="115">
          <cell r="H115">
            <v>4040</v>
          </cell>
          <cell r="Q115">
            <v>4080</v>
          </cell>
          <cell r="Y115">
            <v>4120</v>
          </cell>
          <cell r="AG115">
            <v>4160</v>
          </cell>
          <cell r="AO115">
            <v>4200</v>
          </cell>
        </row>
        <row r="116">
          <cell r="H116">
            <v>4040</v>
          </cell>
          <cell r="Q116">
            <v>4080</v>
          </cell>
          <cell r="Y116">
            <v>4120</v>
          </cell>
          <cell r="AG116">
            <v>4060</v>
          </cell>
          <cell r="AO116">
            <v>4000</v>
          </cell>
        </row>
        <row r="117">
          <cell r="H117">
            <v>3940</v>
          </cell>
          <cell r="Q117">
            <v>3880</v>
          </cell>
          <cell r="Y117">
            <v>3820</v>
          </cell>
          <cell r="AG117">
            <v>3760</v>
          </cell>
          <cell r="AO117">
            <v>3660</v>
          </cell>
        </row>
        <row r="118">
          <cell r="H118">
            <v>4040</v>
          </cell>
          <cell r="Q118">
            <v>4080</v>
          </cell>
          <cell r="Y118">
            <v>4080</v>
          </cell>
          <cell r="AG118">
            <v>4080</v>
          </cell>
          <cell r="AO118">
            <v>4080</v>
          </cell>
        </row>
        <row r="119">
          <cell r="H119">
            <v>4040</v>
          </cell>
          <cell r="Q119">
            <v>4040</v>
          </cell>
          <cell r="Y119">
            <v>4040</v>
          </cell>
          <cell r="AG119">
            <v>4040</v>
          </cell>
          <cell r="AO119">
            <v>4040</v>
          </cell>
        </row>
        <row r="120">
          <cell r="H120">
            <v>4000</v>
          </cell>
          <cell r="Q120">
            <v>4000</v>
          </cell>
          <cell r="Y120">
            <v>4000</v>
          </cell>
          <cell r="AG120">
            <v>4000</v>
          </cell>
          <cell r="AO120">
            <v>4000</v>
          </cell>
        </row>
        <row r="121">
          <cell r="H121">
            <v>3920</v>
          </cell>
          <cell r="Q121">
            <v>3920</v>
          </cell>
          <cell r="Y121">
            <v>3920</v>
          </cell>
          <cell r="AG121">
            <v>3920</v>
          </cell>
          <cell r="AO121">
            <v>3920</v>
          </cell>
        </row>
        <row r="122">
          <cell r="H122">
            <v>4000</v>
          </cell>
          <cell r="Q122">
            <v>4000</v>
          </cell>
          <cell r="Y122">
            <v>4000</v>
          </cell>
          <cell r="AG122">
            <v>4000</v>
          </cell>
          <cell r="AO122">
            <v>4000</v>
          </cell>
        </row>
        <row r="123">
          <cell r="H123">
            <v>4040</v>
          </cell>
          <cell r="Q123">
            <v>3980</v>
          </cell>
          <cell r="Y123">
            <v>3920</v>
          </cell>
          <cell r="AG123">
            <v>3860</v>
          </cell>
          <cell r="AO123">
            <v>3800</v>
          </cell>
        </row>
        <row r="124">
          <cell r="H124">
            <v>3880</v>
          </cell>
          <cell r="Q124">
            <v>3880</v>
          </cell>
          <cell r="Y124">
            <v>3880</v>
          </cell>
          <cell r="AG124">
            <v>3880</v>
          </cell>
          <cell r="AO124">
            <v>3880</v>
          </cell>
        </row>
        <row r="125">
          <cell r="H125">
            <v>4040</v>
          </cell>
          <cell r="Q125">
            <v>3980</v>
          </cell>
          <cell r="Y125">
            <v>3920</v>
          </cell>
          <cell r="AG125">
            <v>3860</v>
          </cell>
          <cell r="AO125">
            <v>3800</v>
          </cell>
        </row>
        <row r="126">
          <cell r="H126">
            <v>4040</v>
          </cell>
          <cell r="Q126">
            <v>4080</v>
          </cell>
          <cell r="Y126">
            <v>4020</v>
          </cell>
          <cell r="AG126">
            <v>3960</v>
          </cell>
          <cell r="AO126">
            <v>3900</v>
          </cell>
        </row>
        <row r="127">
          <cell r="H127">
            <v>3640</v>
          </cell>
          <cell r="Q127">
            <v>3640</v>
          </cell>
          <cell r="Y127">
            <v>3640</v>
          </cell>
          <cell r="AG127">
            <v>3640</v>
          </cell>
          <cell r="AO127">
            <v>3640</v>
          </cell>
        </row>
        <row r="128">
          <cell r="H128">
            <v>4040</v>
          </cell>
          <cell r="Q128">
            <v>4080</v>
          </cell>
          <cell r="Y128">
            <v>4020</v>
          </cell>
          <cell r="AG128">
            <v>3960</v>
          </cell>
          <cell r="AO128">
            <v>3900</v>
          </cell>
        </row>
        <row r="129">
          <cell r="H129">
            <v>3920</v>
          </cell>
          <cell r="Q129">
            <v>3920</v>
          </cell>
          <cell r="Y129">
            <v>3920</v>
          </cell>
          <cell r="AG129">
            <v>3920</v>
          </cell>
          <cell r="AO129">
            <v>3920</v>
          </cell>
        </row>
        <row r="130">
          <cell r="H130">
            <v>3760</v>
          </cell>
          <cell r="Q130">
            <v>3760</v>
          </cell>
          <cell r="Y130">
            <v>3760</v>
          </cell>
          <cell r="AG130">
            <v>3760</v>
          </cell>
          <cell r="AO130">
            <v>3760</v>
          </cell>
        </row>
        <row r="131">
          <cell r="H131">
            <v>3940</v>
          </cell>
          <cell r="Q131">
            <v>3880</v>
          </cell>
          <cell r="Y131">
            <v>3820</v>
          </cell>
          <cell r="AG131">
            <v>3760</v>
          </cell>
          <cell r="AO131">
            <v>3700</v>
          </cell>
        </row>
        <row r="132">
          <cell r="H132">
            <v>3940</v>
          </cell>
          <cell r="Q132">
            <v>3880</v>
          </cell>
          <cell r="Y132">
            <v>3820</v>
          </cell>
          <cell r="AG132">
            <v>3760</v>
          </cell>
          <cell r="AO132">
            <v>3700</v>
          </cell>
        </row>
        <row r="133">
          <cell r="H133">
            <v>4040</v>
          </cell>
          <cell r="Q133">
            <v>3980</v>
          </cell>
          <cell r="Y133">
            <v>3880</v>
          </cell>
          <cell r="AG133">
            <v>3780</v>
          </cell>
          <cell r="AO133">
            <v>3680</v>
          </cell>
        </row>
        <row r="134">
          <cell r="H134">
            <v>4040</v>
          </cell>
          <cell r="Q134">
            <v>4080</v>
          </cell>
          <cell r="Y134">
            <v>4120</v>
          </cell>
          <cell r="AG134">
            <v>4160</v>
          </cell>
          <cell r="AO134">
            <v>4200</v>
          </cell>
        </row>
        <row r="135">
          <cell r="H135">
            <v>4040</v>
          </cell>
          <cell r="Q135">
            <v>4080</v>
          </cell>
          <cell r="Y135">
            <v>4020</v>
          </cell>
          <cell r="AG135">
            <v>3960</v>
          </cell>
          <cell r="AO135">
            <v>3900</v>
          </cell>
        </row>
        <row r="136">
          <cell r="H136">
            <v>4040</v>
          </cell>
          <cell r="Q136">
            <v>4080</v>
          </cell>
          <cell r="Y136">
            <v>4020</v>
          </cell>
          <cell r="AG136">
            <v>3960</v>
          </cell>
          <cell r="AO136">
            <v>3900</v>
          </cell>
        </row>
        <row r="137">
          <cell r="H137">
            <v>4040</v>
          </cell>
          <cell r="Q137">
            <v>4080</v>
          </cell>
          <cell r="Y137">
            <v>4120</v>
          </cell>
          <cell r="AG137">
            <v>4160</v>
          </cell>
          <cell r="AO137">
            <v>4200</v>
          </cell>
        </row>
        <row r="138">
          <cell r="H138">
            <v>4040</v>
          </cell>
          <cell r="Q138">
            <v>4080</v>
          </cell>
          <cell r="Y138">
            <v>4120</v>
          </cell>
          <cell r="AG138">
            <v>4060</v>
          </cell>
          <cell r="AO138">
            <v>4000</v>
          </cell>
        </row>
        <row r="139">
          <cell r="H139">
            <v>4040</v>
          </cell>
          <cell r="Q139">
            <v>4080</v>
          </cell>
          <cell r="Y139">
            <v>4120</v>
          </cell>
          <cell r="AG139">
            <v>4160</v>
          </cell>
          <cell r="AO139">
            <v>4100</v>
          </cell>
        </row>
        <row r="140">
          <cell r="H140">
            <v>4040</v>
          </cell>
          <cell r="Q140">
            <v>3980</v>
          </cell>
          <cell r="Y140">
            <v>3920</v>
          </cell>
          <cell r="AG140">
            <v>3860</v>
          </cell>
          <cell r="AO140">
            <v>3800</v>
          </cell>
        </row>
        <row r="141">
          <cell r="H141">
            <v>3940</v>
          </cell>
          <cell r="Q141">
            <v>3880</v>
          </cell>
          <cell r="Y141">
            <v>3820</v>
          </cell>
          <cell r="AG141">
            <v>3760</v>
          </cell>
          <cell r="AO141">
            <v>3700</v>
          </cell>
        </row>
        <row r="142">
          <cell r="H142">
            <v>4040</v>
          </cell>
          <cell r="Q142">
            <v>4080</v>
          </cell>
          <cell r="Y142">
            <v>4080</v>
          </cell>
          <cell r="AG142">
            <v>4080</v>
          </cell>
          <cell r="AO142">
            <v>4080</v>
          </cell>
        </row>
        <row r="143">
          <cell r="H143">
            <v>4000</v>
          </cell>
          <cell r="Q143">
            <v>4000</v>
          </cell>
          <cell r="Y143">
            <v>4000</v>
          </cell>
          <cell r="AG143">
            <v>4000</v>
          </cell>
          <cell r="AO143">
            <v>4000</v>
          </cell>
        </row>
        <row r="144">
          <cell r="H144">
            <v>4040</v>
          </cell>
          <cell r="Q144">
            <v>4040</v>
          </cell>
          <cell r="Y144">
            <v>4040</v>
          </cell>
          <cell r="AG144">
            <v>4040</v>
          </cell>
          <cell r="AO144">
            <v>4040</v>
          </cell>
        </row>
        <row r="145">
          <cell r="H145">
            <v>3800</v>
          </cell>
          <cell r="Q145">
            <v>3800</v>
          </cell>
          <cell r="Y145">
            <v>3800</v>
          </cell>
          <cell r="AG145">
            <v>3800</v>
          </cell>
          <cell r="AO145">
            <v>3800</v>
          </cell>
        </row>
        <row r="146">
          <cell r="H146">
            <v>3960</v>
          </cell>
          <cell r="Q146">
            <v>3960</v>
          </cell>
          <cell r="Y146">
            <v>3960</v>
          </cell>
          <cell r="AG146">
            <v>3960</v>
          </cell>
          <cell r="AO146">
            <v>3960</v>
          </cell>
        </row>
        <row r="147">
          <cell r="H147">
            <v>4040</v>
          </cell>
          <cell r="Q147">
            <v>3980</v>
          </cell>
          <cell r="Y147">
            <v>3920</v>
          </cell>
          <cell r="AG147">
            <v>3860</v>
          </cell>
          <cell r="AO147">
            <v>3800</v>
          </cell>
        </row>
        <row r="148">
          <cell r="H148">
            <v>4040</v>
          </cell>
          <cell r="Q148">
            <v>3980</v>
          </cell>
          <cell r="Y148">
            <v>3920</v>
          </cell>
          <cell r="AG148">
            <v>3820</v>
          </cell>
          <cell r="AO148">
            <v>3720</v>
          </cell>
        </row>
        <row r="149">
          <cell r="H149">
            <v>4040</v>
          </cell>
          <cell r="Q149">
            <v>4080</v>
          </cell>
          <cell r="Y149">
            <v>4120</v>
          </cell>
          <cell r="AG149">
            <v>4120</v>
          </cell>
          <cell r="AO149">
            <v>4120</v>
          </cell>
        </row>
        <row r="150">
          <cell r="H150">
            <v>3940</v>
          </cell>
          <cell r="Q150">
            <v>3880</v>
          </cell>
          <cell r="Y150">
            <v>3820</v>
          </cell>
          <cell r="AG150">
            <v>3760</v>
          </cell>
          <cell r="AO150">
            <v>3700</v>
          </cell>
        </row>
        <row r="151">
          <cell r="H151">
            <v>4040</v>
          </cell>
          <cell r="Q151">
            <v>4080</v>
          </cell>
          <cell r="Y151">
            <v>4120</v>
          </cell>
          <cell r="AG151">
            <v>4160</v>
          </cell>
          <cell r="AO151">
            <v>4160</v>
          </cell>
        </row>
        <row r="152">
          <cell r="H152">
            <v>4040</v>
          </cell>
          <cell r="Q152">
            <v>3980</v>
          </cell>
          <cell r="Y152">
            <v>3920</v>
          </cell>
          <cell r="AG152">
            <v>3860</v>
          </cell>
          <cell r="AO152">
            <v>3760</v>
          </cell>
        </row>
        <row r="153">
          <cell r="H153">
            <v>4040</v>
          </cell>
          <cell r="Q153">
            <v>3980</v>
          </cell>
          <cell r="Y153">
            <v>3920</v>
          </cell>
          <cell r="AG153">
            <v>3860</v>
          </cell>
          <cell r="AO153">
            <v>3800</v>
          </cell>
        </row>
        <row r="154">
          <cell r="H154">
            <v>4040</v>
          </cell>
          <cell r="Q154">
            <v>4080</v>
          </cell>
          <cell r="Y154">
            <v>4120</v>
          </cell>
          <cell r="AG154">
            <v>4160</v>
          </cell>
          <cell r="AO154">
            <v>4100</v>
          </cell>
        </row>
        <row r="155">
          <cell r="H155">
            <v>4040</v>
          </cell>
          <cell r="Q155">
            <v>3980</v>
          </cell>
          <cell r="Y155">
            <v>3920</v>
          </cell>
          <cell r="AG155">
            <v>3860</v>
          </cell>
          <cell r="AO155">
            <v>3800</v>
          </cell>
        </row>
        <row r="156">
          <cell r="H156">
            <v>3940</v>
          </cell>
          <cell r="Q156">
            <v>3880</v>
          </cell>
          <cell r="Y156">
            <v>3820</v>
          </cell>
          <cell r="AG156">
            <v>3760</v>
          </cell>
          <cell r="AO156">
            <v>3700</v>
          </cell>
        </row>
        <row r="157">
          <cell r="H157">
            <v>3880</v>
          </cell>
          <cell r="Q157">
            <v>3880</v>
          </cell>
          <cell r="Y157">
            <v>3880</v>
          </cell>
          <cell r="AG157">
            <v>3880</v>
          </cell>
          <cell r="AO157">
            <v>3880</v>
          </cell>
        </row>
        <row r="158">
          <cell r="H158">
            <v>4040</v>
          </cell>
          <cell r="Q158">
            <v>4080</v>
          </cell>
          <cell r="Y158">
            <v>4020</v>
          </cell>
          <cell r="AG158">
            <v>3960</v>
          </cell>
          <cell r="AO158">
            <v>3900</v>
          </cell>
        </row>
        <row r="159">
          <cell r="H159">
            <v>3940</v>
          </cell>
          <cell r="Q159">
            <v>3880</v>
          </cell>
          <cell r="Y159">
            <v>3820</v>
          </cell>
          <cell r="AG159">
            <v>3760</v>
          </cell>
          <cell r="AO159">
            <v>3700</v>
          </cell>
        </row>
        <row r="160">
          <cell r="H160">
            <v>3800</v>
          </cell>
          <cell r="Q160">
            <v>3800</v>
          </cell>
          <cell r="Y160">
            <v>3800</v>
          </cell>
          <cell r="AG160">
            <v>3800</v>
          </cell>
          <cell r="AO160">
            <v>3800</v>
          </cell>
        </row>
        <row r="161">
          <cell r="H161">
            <v>4040</v>
          </cell>
          <cell r="Q161">
            <v>4080</v>
          </cell>
          <cell r="Y161">
            <v>4120</v>
          </cell>
          <cell r="AG161">
            <v>4160</v>
          </cell>
          <cell r="AO161">
            <v>4100</v>
          </cell>
        </row>
        <row r="162">
          <cell r="H162">
            <v>4040</v>
          </cell>
          <cell r="Q162">
            <v>4080</v>
          </cell>
          <cell r="Y162">
            <v>4020</v>
          </cell>
          <cell r="AG162">
            <v>3960</v>
          </cell>
          <cell r="AO162">
            <v>3900</v>
          </cell>
        </row>
        <row r="163">
          <cell r="H163">
            <v>3760</v>
          </cell>
          <cell r="Q163">
            <v>3760</v>
          </cell>
          <cell r="Y163">
            <v>3760</v>
          </cell>
          <cell r="AG163">
            <v>3760</v>
          </cell>
          <cell r="AO163">
            <v>3760</v>
          </cell>
        </row>
        <row r="164">
          <cell r="H164">
            <v>3760</v>
          </cell>
          <cell r="Q164">
            <v>3760</v>
          </cell>
          <cell r="Y164">
            <v>3760</v>
          </cell>
          <cell r="AG164">
            <v>3760</v>
          </cell>
          <cell r="AO164">
            <v>3760</v>
          </cell>
        </row>
        <row r="165">
          <cell r="H165">
            <v>3940</v>
          </cell>
          <cell r="Q165">
            <v>3880</v>
          </cell>
          <cell r="Y165">
            <v>3820</v>
          </cell>
          <cell r="AG165">
            <v>3760</v>
          </cell>
          <cell r="AO165">
            <v>3700</v>
          </cell>
        </row>
        <row r="166">
          <cell r="H166">
            <v>4040</v>
          </cell>
          <cell r="Q166">
            <v>4080</v>
          </cell>
          <cell r="Y166">
            <v>4020</v>
          </cell>
          <cell r="AG166">
            <v>3960</v>
          </cell>
          <cell r="AO166">
            <v>3900</v>
          </cell>
        </row>
        <row r="167">
          <cell r="H167">
            <v>4040</v>
          </cell>
          <cell r="Q167">
            <v>3980</v>
          </cell>
          <cell r="Y167">
            <v>3920</v>
          </cell>
          <cell r="AG167">
            <v>3860</v>
          </cell>
          <cell r="AO167">
            <v>3800</v>
          </cell>
        </row>
        <row r="168">
          <cell r="H168">
            <v>3840</v>
          </cell>
          <cell r="Q168">
            <v>3840</v>
          </cell>
          <cell r="Y168">
            <v>3840</v>
          </cell>
          <cell r="AG168">
            <v>3840</v>
          </cell>
          <cell r="AO168">
            <v>3840</v>
          </cell>
        </row>
        <row r="169">
          <cell r="H169">
            <v>3920</v>
          </cell>
          <cell r="Q169">
            <v>3920</v>
          </cell>
          <cell r="Y169">
            <v>3920</v>
          </cell>
          <cell r="AG169">
            <v>3920</v>
          </cell>
          <cell r="AO169">
            <v>3920</v>
          </cell>
        </row>
        <row r="170">
          <cell r="H170">
            <v>3960</v>
          </cell>
          <cell r="Q170">
            <v>3960</v>
          </cell>
          <cell r="Y170">
            <v>3960</v>
          </cell>
          <cell r="AG170">
            <v>3960</v>
          </cell>
          <cell r="AO170">
            <v>3960</v>
          </cell>
        </row>
        <row r="171">
          <cell r="H171">
            <v>4040</v>
          </cell>
          <cell r="Q171">
            <v>3980</v>
          </cell>
          <cell r="Y171">
            <v>3920</v>
          </cell>
          <cell r="AG171">
            <v>3860</v>
          </cell>
          <cell r="AO171">
            <v>3760</v>
          </cell>
        </row>
        <row r="172">
          <cell r="H172">
            <v>3840</v>
          </cell>
          <cell r="Q172">
            <v>3840</v>
          </cell>
          <cell r="Y172">
            <v>3840</v>
          </cell>
          <cell r="AG172">
            <v>3840</v>
          </cell>
          <cell r="AO172">
            <v>3840</v>
          </cell>
        </row>
        <row r="173">
          <cell r="H173">
            <v>4040</v>
          </cell>
          <cell r="Q173">
            <v>4080</v>
          </cell>
          <cell r="Y173">
            <v>4020</v>
          </cell>
          <cell r="AG173">
            <v>3960</v>
          </cell>
          <cell r="AO173">
            <v>3900</v>
          </cell>
        </row>
        <row r="174">
          <cell r="H174">
            <v>4040</v>
          </cell>
          <cell r="Q174">
            <v>3980</v>
          </cell>
          <cell r="Y174">
            <v>3920</v>
          </cell>
          <cell r="AG174">
            <v>3860</v>
          </cell>
          <cell r="AO174">
            <v>3800</v>
          </cell>
        </row>
        <row r="175">
          <cell r="H175">
            <v>4040</v>
          </cell>
          <cell r="Q175">
            <v>4080</v>
          </cell>
          <cell r="Y175">
            <v>4120</v>
          </cell>
          <cell r="AG175">
            <v>4160</v>
          </cell>
          <cell r="AO175">
            <v>4100</v>
          </cell>
        </row>
        <row r="176">
          <cell r="H176">
            <v>4040</v>
          </cell>
          <cell r="Q176">
            <v>4080</v>
          </cell>
          <cell r="Y176">
            <v>4020</v>
          </cell>
          <cell r="AG176">
            <v>3960</v>
          </cell>
          <cell r="AO176">
            <v>3900</v>
          </cell>
        </row>
        <row r="177">
          <cell r="H177">
            <v>4040</v>
          </cell>
          <cell r="Q177">
            <v>4080</v>
          </cell>
          <cell r="Y177">
            <v>4120</v>
          </cell>
          <cell r="AG177">
            <v>4160</v>
          </cell>
          <cell r="AO177">
            <v>4100</v>
          </cell>
        </row>
        <row r="178">
          <cell r="H178">
            <v>4000</v>
          </cell>
          <cell r="Q178">
            <v>4000</v>
          </cell>
          <cell r="Y178">
            <v>4000</v>
          </cell>
          <cell r="AG178">
            <v>4000</v>
          </cell>
          <cell r="AO178">
            <v>4000</v>
          </cell>
        </row>
        <row r="179">
          <cell r="H179">
            <v>4040</v>
          </cell>
          <cell r="Q179">
            <v>4080</v>
          </cell>
          <cell r="Y179">
            <v>4080</v>
          </cell>
          <cell r="AG179">
            <v>4080</v>
          </cell>
          <cell r="AO179">
            <v>4080</v>
          </cell>
        </row>
        <row r="180">
          <cell r="H180">
            <v>4040</v>
          </cell>
          <cell r="Q180">
            <v>3980</v>
          </cell>
          <cell r="Y180">
            <v>3920</v>
          </cell>
          <cell r="AG180">
            <v>3860</v>
          </cell>
          <cell r="AO180">
            <v>3800</v>
          </cell>
        </row>
        <row r="181">
          <cell r="H181">
            <v>3520</v>
          </cell>
          <cell r="Q181">
            <v>3520</v>
          </cell>
          <cell r="Y181">
            <v>3520</v>
          </cell>
          <cell r="AG181">
            <v>3520</v>
          </cell>
          <cell r="AO181">
            <v>3520</v>
          </cell>
        </row>
        <row r="182">
          <cell r="H182">
            <v>4040</v>
          </cell>
          <cell r="Q182">
            <v>4080</v>
          </cell>
          <cell r="Y182">
            <v>4120</v>
          </cell>
          <cell r="AG182">
            <v>4160</v>
          </cell>
          <cell r="AO182">
            <v>4200</v>
          </cell>
        </row>
        <row r="183">
          <cell r="H183">
            <v>3960</v>
          </cell>
          <cell r="Q183">
            <v>3960</v>
          </cell>
          <cell r="Y183">
            <v>3960</v>
          </cell>
          <cell r="AG183">
            <v>3960</v>
          </cell>
          <cell r="AO183">
            <v>3960</v>
          </cell>
        </row>
        <row r="184">
          <cell r="H184">
            <v>4040</v>
          </cell>
          <cell r="Q184">
            <v>4080</v>
          </cell>
          <cell r="Y184">
            <v>4020</v>
          </cell>
          <cell r="AG184">
            <v>3960</v>
          </cell>
          <cell r="AO184">
            <v>3900</v>
          </cell>
        </row>
        <row r="185">
          <cell r="H185">
            <v>3940</v>
          </cell>
          <cell r="Q185">
            <v>3880</v>
          </cell>
          <cell r="Y185">
            <v>3820</v>
          </cell>
          <cell r="AG185">
            <v>3760</v>
          </cell>
          <cell r="AO185">
            <v>3700</v>
          </cell>
        </row>
        <row r="186">
          <cell r="H186">
            <v>3800</v>
          </cell>
          <cell r="Q186">
            <v>3800</v>
          </cell>
          <cell r="Y186">
            <v>3800</v>
          </cell>
          <cell r="AG186">
            <v>3800</v>
          </cell>
          <cell r="AO186">
            <v>3800</v>
          </cell>
        </row>
        <row r="187">
          <cell r="H187">
            <v>3960</v>
          </cell>
          <cell r="Q187">
            <v>3960</v>
          </cell>
          <cell r="Y187">
            <v>3960</v>
          </cell>
          <cell r="AG187">
            <v>3960</v>
          </cell>
          <cell r="AO187">
            <v>3960</v>
          </cell>
        </row>
        <row r="188">
          <cell r="H188">
            <v>4040</v>
          </cell>
          <cell r="Q188">
            <v>3980</v>
          </cell>
          <cell r="Y188">
            <v>3920</v>
          </cell>
          <cell r="AG188">
            <v>3860</v>
          </cell>
          <cell r="AO188">
            <v>3800</v>
          </cell>
        </row>
        <row r="189">
          <cell r="H189">
            <v>3800</v>
          </cell>
          <cell r="Q189">
            <v>3800</v>
          </cell>
          <cell r="Y189">
            <v>3800</v>
          </cell>
          <cell r="AG189">
            <v>3800</v>
          </cell>
          <cell r="AO189">
            <v>3800</v>
          </cell>
        </row>
        <row r="190">
          <cell r="H190">
            <v>4040</v>
          </cell>
          <cell r="Q190">
            <v>4080</v>
          </cell>
          <cell r="Y190">
            <v>4020</v>
          </cell>
          <cell r="AG190">
            <v>3960</v>
          </cell>
          <cell r="AO190">
            <v>3860</v>
          </cell>
        </row>
        <row r="191">
          <cell r="H191">
            <v>4040</v>
          </cell>
          <cell r="Q191">
            <v>4080</v>
          </cell>
          <cell r="Y191">
            <v>4020</v>
          </cell>
          <cell r="AG191">
            <v>3960</v>
          </cell>
          <cell r="AO191">
            <v>3900</v>
          </cell>
        </row>
        <row r="192">
          <cell r="H192">
            <v>4040</v>
          </cell>
          <cell r="Q192">
            <v>3980</v>
          </cell>
          <cell r="Y192">
            <v>3920</v>
          </cell>
          <cell r="AG192">
            <v>3860</v>
          </cell>
          <cell r="AO192">
            <v>3800</v>
          </cell>
        </row>
        <row r="193">
          <cell r="H193">
            <v>3760</v>
          </cell>
          <cell r="Q193">
            <v>3760</v>
          </cell>
          <cell r="Y193">
            <v>3760</v>
          </cell>
          <cell r="AG193">
            <v>3760</v>
          </cell>
          <cell r="AO193">
            <v>3760</v>
          </cell>
        </row>
        <row r="194">
          <cell r="H194">
            <v>4040</v>
          </cell>
          <cell r="Q194">
            <v>4080</v>
          </cell>
          <cell r="Y194">
            <v>4080</v>
          </cell>
          <cell r="AG194">
            <v>4080</v>
          </cell>
          <cell r="AO194">
            <v>4080</v>
          </cell>
        </row>
        <row r="195">
          <cell r="H195">
            <v>4040</v>
          </cell>
          <cell r="Q195">
            <v>4040</v>
          </cell>
          <cell r="Y195">
            <v>4040</v>
          </cell>
          <cell r="AG195">
            <v>4040</v>
          </cell>
          <cell r="AO195">
            <v>4040</v>
          </cell>
        </row>
        <row r="196">
          <cell r="H196">
            <v>4040</v>
          </cell>
          <cell r="Q196">
            <v>4080</v>
          </cell>
          <cell r="Y196">
            <v>4120</v>
          </cell>
          <cell r="AG196">
            <v>4160</v>
          </cell>
          <cell r="AO196">
            <v>4200</v>
          </cell>
        </row>
        <row r="197">
          <cell r="H197">
            <v>4040</v>
          </cell>
          <cell r="Q197">
            <v>4080</v>
          </cell>
          <cell r="Y197">
            <v>4080</v>
          </cell>
          <cell r="AG197">
            <v>4080</v>
          </cell>
          <cell r="AO197">
            <v>4080</v>
          </cell>
        </row>
        <row r="198">
          <cell r="H198">
            <v>4040</v>
          </cell>
          <cell r="Q198">
            <v>4080</v>
          </cell>
          <cell r="Y198">
            <v>4080</v>
          </cell>
          <cell r="AG198">
            <v>4080</v>
          </cell>
          <cell r="AO198">
            <v>4080</v>
          </cell>
        </row>
        <row r="199">
          <cell r="H199">
            <v>4040</v>
          </cell>
          <cell r="Q199">
            <v>4080</v>
          </cell>
          <cell r="Y199">
            <v>4120</v>
          </cell>
          <cell r="AG199">
            <v>4120</v>
          </cell>
          <cell r="AO199">
            <v>4120</v>
          </cell>
        </row>
        <row r="200">
          <cell r="H200">
            <v>4040</v>
          </cell>
          <cell r="Q200">
            <v>4080</v>
          </cell>
          <cell r="Y200">
            <v>4120</v>
          </cell>
          <cell r="AG200">
            <v>4060</v>
          </cell>
          <cell r="AO200">
            <v>4000</v>
          </cell>
        </row>
        <row r="201">
          <cell r="H201">
            <v>3940</v>
          </cell>
          <cell r="Q201">
            <v>3880</v>
          </cell>
          <cell r="Y201">
            <v>3820</v>
          </cell>
          <cell r="AG201">
            <v>3760</v>
          </cell>
          <cell r="AO201">
            <v>3700</v>
          </cell>
        </row>
        <row r="202">
          <cell r="H202">
            <v>4040</v>
          </cell>
          <cell r="Q202">
            <v>4080</v>
          </cell>
          <cell r="Y202">
            <v>4080</v>
          </cell>
          <cell r="AG202">
            <v>4080</v>
          </cell>
          <cell r="AO202">
            <v>4080</v>
          </cell>
        </row>
        <row r="203">
          <cell r="H203">
            <v>3640</v>
          </cell>
          <cell r="Q203">
            <v>3640</v>
          </cell>
          <cell r="Y203">
            <v>3640</v>
          </cell>
          <cell r="AG203">
            <v>3640</v>
          </cell>
          <cell r="AO203">
            <v>3640</v>
          </cell>
        </row>
        <row r="204">
          <cell r="H204">
            <v>3940</v>
          </cell>
          <cell r="Q204">
            <v>3880</v>
          </cell>
          <cell r="Y204">
            <v>3820</v>
          </cell>
          <cell r="AG204">
            <v>3760</v>
          </cell>
          <cell r="AO204">
            <v>3700</v>
          </cell>
        </row>
        <row r="205">
          <cell r="H205">
            <v>3960</v>
          </cell>
          <cell r="Q205">
            <v>3960</v>
          </cell>
          <cell r="Y205">
            <v>3960</v>
          </cell>
          <cell r="AG205">
            <v>3960</v>
          </cell>
          <cell r="AO205">
            <v>3960</v>
          </cell>
        </row>
        <row r="206">
          <cell r="H206">
            <v>4040</v>
          </cell>
          <cell r="Q206">
            <v>4080</v>
          </cell>
          <cell r="Y206">
            <v>4080</v>
          </cell>
          <cell r="AG206">
            <v>4080</v>
          </cell>
          <cell r="AO206">
            <v>4080</v>
          </cell>
        </row>
        <row r="207">
          <cell r="H207">
            <v>4040</v>
          </cell>
          <cell r="Q207">
            <v>4080</v>
          </cell>
          <cell r="Y207">
            <v>4120</v>
          </cell>
          <cell r="AG207">
            <v>4060</v>
          </cell>
          <cell r="AO207">
            <v>4000</v>
          </cell>
        </row>
        <row r="208">
          <cell r="H208">
            <v>3760</v>
          </cell>
          <cell r="Q208">
            <v>3760</v>
          </cell>
          <cell r="Y208">
            <v>3760</v>
          </cell>
          <cell r="AG208">
            <v>3760</v>
          </cell>
          <cell r="AO208">
            <v>3760</v>
          </cell>
        </row>
        <row r="209">
          <cell r="H209">
            <v>4000</v>
          </cell>
          <cell r="Q209">
            <v>4000</v>
          </cell>
          <cell r="Y209">
            <v>4000</v>
          </cell>
          <cell r="AG209">
            <v>4000</v>
          </cell>
          <cell r="AO209">
            <v>4000</v>
          </cell>
        </row>
        <row r="210">
          <cell r="H210">
            <v>4040</v>
          </cell>
          <cell r="Q210">
            <v>4040</v>
          </cell>
          <cell r="Y210">
            <v>4040</v>
          </cell>
          <cell r="AG210">
            <v>4040</v>
          </cell>
          <cell r="AO210">
            <v>4040</v>
          </cell>
        </row>
        <row r="211">
          <cell r="H211">
            <v>3920</v>
          </cell>
          <cell r="Q211">
            <v>3920</v>
          </cell>
          <cell r="Y211">
            <v>3920</v>
          </cell>
          <cell r="AG211">
            <v>3920</v>
          </cell>
          <cell r="AO211">
            <v>3920</v>
          </cell>
        </row>
        <row r="212">
          <cell r="H212">
            <v>4040</v>
          </cell>
          <cell r="Q212">
            <v>4080</v>
          </cell>
          <cell r="Y212">
            <v>4020</v>
          </cell>
          <cell r="AG212">
            <v>3920</v>
          </cell>
          <cell r="AO212">
            <v>3820</v>
          </cell>
        </row>
        <row r="213">
          <cell r="H213">
            <v>3880</v>
          </cell>
          <cell r="Q213">
            <v>3880</v>
          </cell>
          <cell r="Y213">
            <v>3880</v>
          </cell>
          <cell r="AG213">
            <v>3880</v>
          </cell>
          <cell r="AO213">
            <v>3880</v>
          </cell>
        </row>
        <row r="214">
          <cell r="H214">
            <v>4040</v>
          </cell>
          <cell r="Q214">
            <v>4080</v>
          </cell>
          <cell r="Y214">
            <v>4120</v>
          </cell>
          <cell r="AG214">
            <v>4160</v>
          </cell>
          <cell r="AO214">
            <v>4100</v>
          </cell>
        </row>
        <row r="215">
          <cell r="H215">
            <v>4040</v>
          </cell>
          <cell r="Q215">
            <v>4080</v>
          </cell>
          <cell r="Y215">
            <v>4020</v>
          </cell>
          <cell r="AG215">
            <v>3960</v>
          </cell>
          <cell r="AO215">
            <v>3900</v>
          </cell>
        </row>
        <row r="216">
          <cell r="H216">
            <v>4040</v>
          </cell>
          <cell r="Q216">
            <v>4080</v>
          </cell>
          <cell r="Y216">
            <v>4120</v>
          </cell>
          <cell r="AG216">
            <v>4160</v>
          </cell>
          <cell r="AO216">
            <v>4160</v>
          </cell>
        </row>
        <row r="217">
          <cell r="H217">
            <v>4040</v>
          </cell>
          <cell r="Q217">
            <v>4080</v>
          </cell>
          <cell r="Y217">
            <v>4120</v>
          </cell>
          <cell r="AG217">
            <v>4160</v>
          </cell>
          <cell r="AO217">
            <v>4100</v>
          </cell>
        </row>
        <row r="218">
          <cell r="H218">
            <v>3960</v>
          </cell>
          <cell r="Q218">
            <v>3960</v>
          </cell>
          <cell r="Y218">
            <v>3960</v>
          </cell>
          <cell r="AG218">
            <v>3960</v>
          </cell>
          <cell r="AO218">
            <v>3960</v>
          </cell>
        </row>
        <row r="219">
          <cell r="H219">
            <v>4040</v>
          </cell>
          <cell r="Q219">
            <v>4080</v>
          </cell>
          <cell r="Y219">
            <v>4020</v>
          </cell>
          <cell r="AG219">
            <v>3960</v>
          </cell>
          <cell r="AO219">
            <v>3900</v>
          </cell>
        </row>
        <row r="220">
          <cell r="H220">
            <v>4040</v>
          </cell>
          <cell r="Q220">
            <v>4080</v>
          </cell>
          <cell r="Y220">
            <v>4120</v>
          </cell>
          <cell r="AG220">
            <v>4120</v>
          </cell>
          <cell r="AO220">
            <v>4120</v>
          </cell>
        </row>
        <row r="221">
          <cell r="H221">
            <v>4040</v>
          </cell>
          <cell r="Q221">
            <v>4080</v>
          </cell>
          <cell r="Y221">
            <v>4080</v>
          </cell>
          <cell r="AG221">
            <v>4080</v>
          </cell>
          <cell r="AO221">
            <v>4080</v>
          </cell>
        </row>
        <row r="222">
          <cell r="H222">
            <v>3680</v>
          </cell>
          <cell r="Q222">
            <v>3680</v>
          </cell>
          <cell r="Y222">
            <v>3680</v>
          </cell>
          <cell r="AG222">
            <v>3680</v>
          </cell>
          <cell r="AO222">
            <v>3680</v>
          </cell>
        </row>
        <row r="223">
          <cell r="H223">
            <v>4000</v>
          </cell>
          <cell r="Q223">
            <v>4000</v>
          </cell>
          <cell r="Y223">
            <v>4000</v>
          </cell>
          <cell r="AG223">
            <v>4000</v>
          </cell>
          <cell r="AO223">
            <v>4000</v>
          </cell>
        </row>
        <row r="224">
          <cell r="H224">
            <v>3760</v>
          </cell>
          <cell r="Q224">
            <v>3760</v>
          </cell>
          <cell r="Y224">
            <v>3760</v>
          </cell>
          <cell r="AG224">
            <v>3760</v>
          </cell>
          <cell r="AO224">
            <v>3760</v>
          </cell>
        </row>
        <row r="225">
          <cell r="H225">
            <v>3960</v>
          </cell>
          <cell r="Q225">
            <v>3960</v>
          </cell>
          <cell r="Y225">
            <v>3960</v>
          </cell>
          <cell r="AG225">
            <v>3960</v>
          </cell>
          <cell r="AO225">
            <v>3960</v>
          </cell>
        </row>
        <row r="226">
          <cell r="H226">
            <v>3720</v>
          </cell>
          <cell r="Q226">
            <v>3720</v>
          </cell>
          <cell r="Y226">
            <v>3720</v>
          </cell>
          <cell r="AG226">
            <v>3720</v>
          </cell>
          <cell r="AO226">
            <v>3720</v>
          </cell>
        </row>
        <row r="227">
          <cell r="H227">
            <v>4040</v>
          </cell>
          <cell r="Q227">
            <v>4080</v>
          </cell>
          <cell r="Y227">
            <v>4020</v>
          </cell>
          <cell r="AG227">
            <v>3960</v>
          </cell>
          <cell r="AO227">
            <v>3900</v>
          </cell>
        </row>
        <row r="228">
          <cell r="H228">
            <v>3940</v>
          </cell>
          <cell r="Q228">
            <v>3880</v>
          </cell>
          <cell r="Y228">
            <v>3820</v>
          </cell>
          <cell r="AG228">
            <v>3720</v>
          </cell>
          <cell r="AO228">
            <v>3620</v>
          </cell>
        </row>
        <row r="229">
          <cell r="H229">
            <v>3800</v>
          </cell>
          <cell r="Q229">
            <v>3800</v>
          </cell>
          <cell r="Y229">
            <v>3800</v>
          </cell>
          <cell r="AG229">
            <v>3800</v>
          </cell>
          <cell r="AO229">
            <v>3800</v>
          </cell>
        </row>
        <row r="230">
          <cell r="H230">
            <v>4040</v>
          </cell>
          <cell r="Q230">
            <v>3980</v>
          </cell>
          <cell r="Y230">
            <v>3920</v>
          </cell>
          <cell r="AG230">
            <v>3820</v>
          </cell>
          <cell r="AO230">
            <v>3720</v>
          </cell>
        </row>
        <row r="231">
          <cell r="H231">
            <v>3960</v>
          </cell>
          <cell r="Q231">
            <v>3960</v>
          </cell>
          <cell r="Y231">
            <v>3960</v>
          </cell>
          <cell r="AG231">
            <v>3960</v>
          </cell>
          <cell r="AO231">
            <v>3960</v>
          </cell>
        </row>
        <row r="232">
          <cell r="H232">
            <v>4040</v>
          </cell>
          <cell r="Q232">
            <v>4040</v>
          </cell>
          <cell r="Y232">
            <v>4040</v>
          </cell>
          <cell r="AG232">
            <v>4040</v>
          </cell>
          <cell r="AO232">
            <v>4040</v>
          </cell>
        </row>
        <row r="233">
          <cell r="H233">
            <v>4000</v>
          </cell>
          <cell r="Q233">
            <v>4000</v>
          </cell>
          <cell r="Y233">
            <v>4000</v>
          </cell>
          <cell r="AG233">
            <v>4000</v>
          </cell>
          <cell r="AO233">
            <v>4000</v>
          </cell>
        </row>
        <row r="234">
          <cell r="H234">
            <v>4040</v>
          </cell>
          <cell r="Q234">
            <v>3980</v>
          </cell>
          <cell r="Y234">
            <v>3920</v>
          </cell>
          <cell r="AG234">
            <v>3860</v>
          </cell>
          <cell r="AO234">
            <v>3800</v>
          </cell>
        </row>
        <row r="235">
          <cell r="H235">
            <v>3800</v>
          </cell>
          <cell r="Q235">
            <v>3800</v>
          </cell>
          <cell r="Y235">
            <v>3800</v>
          </cell>
          <cell r="AG235">
            <v>3800</v>
          </cell>
          <cell r="AO235">
            <v>3800</v>
          </cell>
        </row>
        <row r="236">
          <cell r="H236">
            <v>3920</v>
          </cell>
          <cell r="Q236">
            <v>3920</v>
          </cell>
          <cell r="Y236">
            <v>3920</v>
          </cell>
          <cell r="AG236">
            <v>3920</v>
          </cell>
          <cell r="AO236">
            <v>3920</v>
          </cell>
        </row>
        <row r="237">
          <cell r="H237">
            <v>4040</v>
          </cell>
          <cell r="Q237">
            <v>3980</v>
          </cell>
          <cell r="Y237">
            <v>3920</v>
          </cell>
          <cell r="AG237">
            <v>3860</v>
          </cell>
          <cell r="AO237">
            <v>3800</v>
          </cell>
        </row>
        <row r="238">
          <cell r="H238">
            <v>4040</v>
          </cell>
          <cell r="Q238">
            <v>4080</v>
          </cell>
          <cell r="Y238">
            <v>4120</v>
          </cell>
          <cell r="AG238">
            <v>4060</v>
          </cell>
          <cell r="AO238">
            <v>4000</v>
          </cell>
        </row>
        <row r="239">
          <cell r="H239">
            <v>4040</v>
          </cell>
          <cell r="Q239">
            <v>4080</v>
          </cell>
          <cell r="Y239">
            <v>4080</v>
          </cell>
          <cell r="AG239">
            <v>4080</v>
          </cell>
          <cell r="AO239">
            <v>4080</v>
          </cell>
        </row>
        <row r="240">
          <cell r="H240">
            <v>3940</v>
          </cell>
          <cell r="Q240">
            <v>3880</v>
          </cell>
          <cell r="Y240">
            <v>3820</v>
          </cell>
          <cell r="AG240">
            <v>3760</v>
          </cell>
          <cell r="AO240">
            <v>3700</v>
          </cell>
        </row>
        <row r="241">
          <cell r="H241">
            <v>4040</v>
          </cell>
          <cell r="Q241">
            <v>4080</v>
          </cell>
          <cell r="Y241">
            <v>4120</v>
          </cell>
          <cell r="AG241">
            <v>4160</v>
          </cell>
          <cell r="AO241">
            <v>4200</v>
          </cell>
        </row>
        <row r="242">
          <cell r="H242">
            <v>4000</v>
          </cell>
          <cell r="Q242">
            <v>4000</v>
          </cell>
          <cell r="Y242">
            <v>4000</v>
          </cell>
          <cell r="AG242">
            <v>4000</v>
          </cell>
          <cell r="AO242">
            <v>4000</v>
          </cell>
        </row>
        <row r="243">
          <cell r="H243">
            <v>3940</v>
          </cell>
          <cell r="Q243">
            <v>3880</v>
          </cell>
          <cell r="Y243">
            <v>3780</v>
          </cell>
          <cell r="AG243">
            <v>3680</v>
          </cell>
          <cell r="AO243">
            <v>3580</v>
          </cell>
        </row>
        <row r="244">
          <cell r="H244">
            <v>4040</v>
          </cell>
          <cell r="Q244">
            <v>3980</v>
          </cell>
          <cell r="Y244">
            <v>3880</v>
          </cell>
          <cell r="AG244">
            <v>3780</v>
          </cell>
          <cell r="AO244">
            <v>3680</v>
          </cell>
        </row>
        <row r="245">
          <cell r="H245">
            <v>3800</v>
          </cell>
          <cell r="Q245">
            <v>3800</v>
          </cell>
          <cell r="Y245">
            <v>3800</v>
          </cell>
          <cell r="AG245">
            <v>3800</v>
          </cell>
          <cell r="AO245">
            <v>3800</v>
          </cell>
        </row>
        <row r="246">
          <cell r="H246">
            <v>4040</v>
          </cell>
          <cell r="Q246">
            <v>4080</v>
          </cell>
          <cell r="Y246">
            <v>4120</v>
          </cell>
          <cell r="AG246">
            <v>4060</v>
          </cell>
          <cell r="AO246">
            <v>4000</v>
          </cell>
        </row>
        <row r="247">
          <cell r="H247">
            <v>4040</v>
          </cell>
          <cell r="Q247">
            <v>4080</v>
          </cell>
          <cell r="Y247">
            <v>4020</v>
          </cell>
          <cell r="AG247">
            <v>3960</v>
          </cell>
          <cell r="AO247">
            <v>3900</v>
          </cell>
        </row>
        <row r="248">
          <cell r="H248">
            <v>3960</v>
          </cell>
          <cell r="Q248">
            <v>3960</v>
          </cell>
          <cell r="Y248">
            <v>3960</v>
          </cell>
          <cell r="AG248">
            <v>3960</v>
          </cell>
          <cell r="AO248">
            <v>3960</v>
          </cell>
        </row>
        <row r="249">
          <cell r="H249">
            <v>4040</v>
          </cell>
          <cell r="Q249">
            <v>3980</v>
          </cell>
          <cell r="Y249">
            <v>3920</v>
          </cell>
          <cell r="AG249">
            <v>3820</v>
          </cell>
          <cell r="AO249">
            <v>3720</v>
          </cell>
        </row>
        <row r="250">
          <cell r="H250">
            <v>4040</v>
          </cell>
          <cell r="Q250">
            <v>4080</v>
          </cell>
          <cell r="Y250">
            <v>4120</v>
          </cell>
          <cell r="AG250">
            <v>4060</v>
          </cell>
          <cell r="AO250">
            <v>3960</v>
          </cell>
        </row>
        <row r="251">
          <cell r="H251">
            <v>4040</v>
          </cell>
          <cell r="Q251">
            <v>4080</v>
          </cell>
          <cell r="Y251">
            <v>4120</v>
          </cell>
          <cell r="AG251">
            <v>4060</v>
          </cell>
          <cell r="AO251">
            <v>3960</v>
          </cell>
        </row>
        <row r="252">
          <cell r="H252">
            <v>4040</v>
          </cell>
          <cell r="Q252">
            <v>3980</v>
          </cell>
          <cell r="Y252">
            <v>3920</v>
          </cell>
          <cell r="AG252">
            <v>3860</v>
          </cell>
          <cell r="AO252">
            <v>3800</v>
          </cell>
        </row>
        <row r="253">
          <cell r="H253">
            <v>4040</v>
          </cell>
          <cell r="Q253">
            <v>3980</v>
          </cell>
          <cell r="Y253">
            <v>3920</v>
          </cell>
          <cell r="AG253">
            <v>3860</v>
          </cell>
          <cell r="AO253">
            <v>3800</v>
          </cell>
        </row>
        <row r="254">
          <cell r="H254">
            <v>4040</v>
          </cell>
          <cell r="Q254">
            <v>4040</v>
          </cell>
          <cell r="Y254">
            <v>4040</v>
          </cell>
          <cell r="AG254">
            <v>4040</v>
          </cell>
          <cell r="AO254">
            <v>4040</v>
          </cell>
        </row>
        <row r="255">
          <cell r="H255">
            <v>3940</v>
          </cell>
          <cell r="Q255">
            <v>3880</v>
          </cell>
          <cell r="Y255">
            <v>3780</v>
          </cell>
          <cell r="AG255">
            <v>3680</v>
          </cell>
          <cell r="AO255">
            <v>3580</v>
          </cell>
        </row>
        <row r="256">
          <cell r="H256">
            <v>4040</v>
          </cell>
          <cell r="Q256">
            <v>3980</v>
          </cell>
          <cell r="Y256">
            <v>3920</v>
          </cell>
          <cell r="AG256">
            <v>3820</v>
          </cell>
          <cell r="AO256">
            <v>3720</v>
          </cell>
        </row>
        <row r="257">
          <cell r="H257">
            <v>4040</v>
          </cell>
          <cell r="Q257">
            <v>4080</v>
          </cell>
          <cell r="Y257">
            <v>4120</v>
          </cell>
          <cell r="AG257">
            <v>4060</v>
          </cell>
          <cell r="AO257">
            <v>4000</v>
          </cell>
        </row>
        <row r="258">
          <cell r="H258">
            <v>4040</v>
          </cell>
          <cell r="Q258">
            <v>3980</v>
          </cell>
          <cell r="Y258">
            <v>3920</v>
          </cell>
          <cell r="AG258">
            <v>3820</v>
          </cell>
          <cell r="AO258">
            <v>3720</v>
          </cell>
        </row>
        <row r="259">
          <cell r="H259">
            <v>4040</v>
          </cell>
          <cell r="Q259">
            <v>4080</v>
          </cell>
          <cell r="Y259">
            <v>4120</v>
          </cell>
          <cell r="AG259">
            <v>4160</v>
          </cell>
          <cell r="AO259">
            <v>4200</v>
          </cell>
        </row>
        <row r="260">
          <cell r="H260">
            <v>4040</v>
          </cell>
          <cell r="Q260">
            <v>4080</v>
          </cell>
          <cell r="Y260">
            <v>4120</v>
          </cell>
          <cell r="AG260">
            <v>4160</v>
          </cell>
          <cell r="AO260">
            <v>4200</v>
          </cell>
        </row>
        <row r="261">
          <cell r="H261">
            <v>4040</v>
          </cell>
          <cell r="Q261">
            <v>4040</v>
          </cell>
          <cell r="Y261">
            <v>4040</v>
          </cell>
          <cell r="AG261">
            <v>4040</v>
          </cell>
          <cell r="AO261">
            <v>4040</v>
          </cell>
        </row>
        <row r="262">
          <cell r="H262">
            <v>4040</v>
          </cell>
          <cell r="Q262">
            <v>4080</v>
          </cell>
          <cell r="Y262">
            <v>4080</v>
          </cell>
          <cell r="AG262">
            <v>4080</v>
          </cell>
          <cell r="AO262">
            <v>4080</v>
          </cell>
        </row>
        <row r="263">
          <cell r="H263">
            <v>4040</v>
          </cell>
          <cell r="Q263">
            <v>4080</v>
          </cell>
          <cell r="Y263">
            <v>4120</v>
          </cell>
          <cell r="AG263">
            <v>4060</v>
          </cell>
          <cell r="AO263">
            <v>4000</v>
          </cell>
        </row>
        <row r="264">
          <cell r="H264">
            <v>3940</v>
          </cell>
          <cell r="Q264">
            <v>3880</v>
          </cell>
          <cell r="Y264">
            <v>3820</v>
          </cell>
          <cell r="AG264">
            <v>3760</v>
          </cell>
          <cell r="AO264">
            <v>3700</v>
          </cell>
        </row>
        <row r="265">
          <cell r="H265">
            <v>3920</v>
          </cell>
          <cell r="Q265">
            <v>3920</v>
          </cell>
          <cell r="Y265">
            <v>3920</v>
          </cell>
          <cell r="AG265">
            <v>3920</v>
          </cell>
          <cell r="AO265">
            <v>3920</v>
          </cell>
        </row>
        <row r="266">
          <cell r="H266">
            <v>4040</v>
          </cell>
          <cell r="Q266">
            <v>3980</v>
          </cell>
          <cell r="Y266">
            <v>3920</v>
          </cell>
          <cell r="AG266">
            <v>3860</v>
          </cell>
          <cell r="AO266">
            <v>3800</v>
          </cell>
        </row>
        <row r="267">
          <cell r="H267">
            <v>3760</v>
          </cell>
          <cell r="Q267">
            <v>3760</v>
          </cell>
          <cell r="Y267">
            <v>3760</v>
          </cell>
          <cell r="AG267">
            <v>3760</v>
          </cell>
          <cell r="AO267">
            <v>3760</v>
          </cell>
        </row>
        <row r="268">
          <cell r="H268">
            <v>3600</v>
          </cell>
          <cell r="Q268">
            <v>3600</v>
          </cell>
          <cell r="Y268">
            <v>3600</v>
          </cell>
          <cell r="AG268">
            <v>3600</v>
          </cell>
          <cell r="AO268">
            <v>3600</v>
          </cell>
        </row>
        <row r="269">
          <cell r="H269">
            <v>4040</v>
          </cell>
          <cell r="Q269">
            <v>4080</v>
          </cell>
          <cell r="Y269">
            <v>4020</v>
          </cell>
          <cell r="AG269">
            <v>3960</v>
          </cell>
          <cell r="AO269">
            <v>3900</v>
          </cell>
        </row>
        <row r="270">
          <cell r="H270">
            <v>4040</v>
          </cell>
          <cell r="Q270">
            <v>3980</v>
          </cell>
          <cell r="Y270">
            <v>3920</v>
          </cell>
          <cell r="AG270">
            <v>3860</v>
          </cell>
          <cell r="AO270">
            <v>3800</v>
          </cell>
        </row>
        <row r="271">
          <cell r="H271">
            <v>4040</v>
          </cell>
          <cell r="Q271">
            <v>4040</v>
          </cell>
          <cell r="Y271">
            <v>4040</v>
          </cell>
          <cell r="AG271">
            <v>4040</v>
          </cell>
          <cell r="AO271">
            <v>4040</v>
          </cell>
        </row>
        <row r="272">
          <cell r="H272">
            <v>3760</v>
          </cell>
          <cell r="Q272">
            <v>3760</v>
          </cell>
          <cell r="Y272">
            <v>3760</v>
          </cell>
          <cell r="AG272">
            <v>3760</v>
          </cell>
          <cell r="AO272">
            <v>3760</v>
          </cell>
        </row>
        <row r="273">
          <cell r="H273">
            <v>3940</v>
          </cell>
          <cell r="Q273">
            <v>3880</v>
          </cell>
          <cell r="Y273">
            <v>3780</v>
          </cell>
          <cell r="AG273">
            <v>3680</v>
          </cell>
          <cell r="AO273">
            <v>3580</v>
          </cell>
        </row>
        <row r="274">
          <cell r="H274">
            <v>4040</v>
          </cell>
          <cell r="Q274">
            <v>4080</v>
          </cell>
          <cell r="Y274">
            <v>4020</v>
          </cell>
          <cell r="AG274">
            <v>3960</v>
          </cell>
          <cell r="AO274">
            <v>3900</v>
          </cell>
        </row>
        <row r="275">
          <cell r="H275">
            <v>3940</v>
          </cell>
          <cell r="Q275">
            <v>3880</v>
          </cell>
          <cell r="Y275">
            <v>3820</v>
          </cell>
          <cell r="AG275">
            <v>3760</v>
          </cell>
          <cell r="AO275">
            <v>3700</v>
          </cell>
        </row>
        <row r="276">
          <cell r="H276">
            <v>3940</v>
          </cell>
          <cell r="Q276">
            <v>3880</v>
          </cell>
          <cell r="Y276">
            <v>3820</v>
          </cell>
          <cell r="AG276">
            <v>3720</v>
          </cell>
          <cell r="AO276">
            <v>3620</v>
          </cell>
        </row>
        <row r="277">
          <cell r="H277">
            <v>4040</v>
          </cell>
          <cell r="Q277">
            <v>4080</v>
          </cell>
          <cell r="Y277">
            <v>4080</v>
          </cell>
          <cell r="AG277">
            <v>4080</v>
          </cell>
          <cell r="AO277">
            <v>4080</v>
          </cell>
        </row>
        <row r="278">
          <cell r="H278">
            <v>3920</v>
          </cell>
          <cell r="Q278">
            <v>3920</v>
          </cell>
          <cell r="Y278">
            <v>3920</v>
          </cell>
          <cell r="AG278">
            <v>3920</v>
          </cell>
          <cell r="AO278">
            <v>3920</v>
          </cell>
        </row>
        <row r="279">
          <cell r="H279">
            <v>4040</v>
          </cell>
          <cell r="Q279">
            <v>3980</v>
          </cell>
          <cell r="Y279">
            <v>3920</v>
          </cell>
          <cell r="AG279">
            <v>3860</v>
          </cell>
          <cell r="AO279">
            <v>3800</v>
          </cell>
        </row>
        <row r="280">
          <cell r="H280">
            <v>3840</v>
          </cell>
          <cell r="Q280">
            <v>3840</v>
          </cell>
          <cell r="Y280">
            <v>3840</v>
          </cell>
          <cell r="AG280">
            <v>3840</v>
          </cell>
          <cell r="AO280">
            <v>3840</v>
          </cell>
        </row>
        <row r="281">
          <cell r="H281">
            <v>4000</v>
          </cell>
          <cell r="Q281">
            <v>4000</v>
          </cell>
          <cell r="Y281">
            <v>4000</v>
          </cell>
          <cell r="AG281">
            <v>4000</v>
          </cell>
          <cell r="AO281">
            <v>4000</v>
          </cell>
        </row>
        <row r="282">
          <cell r="H282">
            <v>4040</v>
          </cell>
          <cell r="Q282">
            <v>4080</v>
          </cell>
          <cell r="Y282">
            <v>4020</v>
          </cell>
          <cell r="AG282">
            <v>3960</v>
          </cell>
          <cell r="AO282">
            <v>3900</v>
          </cell>
        </row>
        <row r="283">
          <cell r="H283">
            <v>4040</v>
          </cell>
          <cell r="Q283">
            <v>4080</v>
          </cell>
          <cell r="Y283">
            <v>4120</v>
          </cell>
          <cell r="AG283">
            <v>4060</v>
          </cell>
          <cell r="AO283">
            <v>3960</v>
          </cell>
        </row>
        <row r="284">
          <cell r="H284">
            <v>4040</v>
          </cell>
          <cell r="Q284">
            <v>4080</v>
          </cell>
          <cell r="Y284">
            <v>4020</v>
          </cell>
          <cell r="AG284">
            <v>3960</v>
          </cell>
          <cell r="AO284">
            <v>3900</v>
          </cell>
        </row>
        <row r="285">
          <cell r="H285">
            <v>4040</v>
          </cell>
          <cell r="Q285">
            <v>4080</v>
          </cell>
          <cell r="Y285">
            <v>4120</v>
          </cell>
          <cell r="AG285">
            <v>4120</v>
          </cell>
          <cell r="AO285">
            <v>4120</v>
          </cell>
        </row>
        <row r="286">
          <cell r="H286">
            <v>4040</v>
          </cell>
          <cell r="Q286">
            <v>4080</v>
          </cell>
          <cell r="Y286">
            <v>4120</v>
          </cell>
          <cell r="AG286">
            <v>4120</v>
          </cell>
          <cell r="AO286">
            <v>4120</v>
          </cell>
        </row>
        <row r="287">
          <cell r="H287">
            <v>4040</v>
          </cell>
          <cell r="Q287">
            <v>4080</v>
          </cell>
          <cell r="Y287">
            <v>4120</v>
          </cell>
          <cell r="AG287">
            <v>4060</v>
          </cell>
          <cell r="AO287">
            <v>3960</v>
          </cell>
        </row>
        <row r="288">
          <cell r="H288">
            <v>3920</v>
          </cell>
          <cell r="Q288">
            <v>3920</v>
          </cell>
          <cell r="Y288">
            <v>3920</v>
          </cell>
          <cell r="AG288">
            <v>3920</v>
          </cell>
          <cell r="AO288">
            <v>3920</v>
          </cell>
        </row>
        <row r="289">
          <cell r="H289">
            <v>3480</v>
          </cell>
          <cell r="Q289">
            <v>3480</v>
          </cell>
          <cell r="Y289">
            <v>3480</v>
          </cell>
          <cell r="AG289">
            <v>3480</v>
          </cell>
          <cell r="AO289">
            <v>3480</v>
          </cell>
        </row>
        <row r="290">
          <cell r="H290">
            <v>4040</v>
          </cell>
          <cell r="Q290">
            <v>4080</v>
          </cell>
          <cell r="Y290">
            <v>4120</v>
          </cell>
          <cell r="AG290">
            <v>4060</v>
          </cell>
          <cell r="AO290">
            <v>4000</v>
          </cell>
        </row>
        <row r="291">
          <cell r="H291">
            <v>4040</v>
          </cell>
          <cell r="Q291">
            <v>4080</v>
          </cell>
          <cell r="Y291">
            <v>4020</v>
          </cell>
          <cell r="AG291">
            <v>3960</v>
          </cell>
          <cell r="AO291">
            <v>3900</v>
          </cell>
        </row>
        <row r="292">
          <cell r="H292">
            <v>3920</v>
          </cell>
          <cell r="Q292">
            <v>3920</v>
          </cell>
          <cell r="Y292">
            <v>3920</v>
          </cell>
          <cell r="AG292">
            <v>3920</v>
          </cell>
          <cell r="AO292">
            <v>3920</v>
          </cell>
        </row>
        <row r="293">
          <cell r="H293">
            <v>3760</v>
          </cell>
          <cell r="Q293">
            <v>3760</v>
          </cell>
          <cell r="Y293">
            <v>3760</v>
          </cell>
          <cell r="AG293">
            <v>3760</v>
          </cell>
          <cell r="AO293">
            <v>3760</v>
          </cell>
        </row>
        <row r="294">
          <cell r="H294">
            <v>3940</v>
          </cell>
          <cell r="Q294">
            <v>3880</v>
          </cell>
          <cell r="Y294">
            <v>3820</v>
          </cell>
          <cell r="AG294">
            <v>3760</v>
          </cell>
          <cell r="AO294">
            <v>3700</v>
          </cell>
        </row>
        <row r="295">
          <cell r="H295">
            <v>3760</v>
          </cell>
          <cell r="Q295">
            <v>3760</v>
          </cell>
          <cell r="Y295">
            <v>3760</v>
          </cell>
          <cell r="AG295">
            <v>3760</v>
          </cell>
          <cell r="AO295">
            <v>3760</v>
          </cell>
        </row>
        <row r="296">
          <cell r="H296">
            <v>3880</v>
          </cell>
          <cell r="Q296">
            <v>3880</v>
          </cell>
          <cell r="Y296">
            <v>3880</v>
          </cell>
          <cell r="AG296">
            <v>3880</v>
          </cell>
          <cell r="AO296">
            <v>3880</v>
          </cell>
        </row>
        <row r="297">
          <cell r="H297">
            <v>3940</v>
          </cell>
          <cell r="Q297">
            <v>3880</v>
          </cell>
          <cell r="Y297">
            <v>3820</v>
          </cell>
          <cell r="AG297">
            <v>3760</v>
          </cell>
          <cell r="AO297">
            <v>3700</v>
          </cell>
        </row>
        <row r="298">
          <cell r="H298">
            <v>4040</v>
          </cell>
          <cell r="Q298">
            <v>4080</v>
          </cell>
          <cell r="Y298">
            <v>4120</v>
          </cell>
          <cell r="AG298">
            <v>4160</v>
          </cell>
          <cell r="AO298">
            <v>4200</v>
          </cell>
        </row>
        <row r="299">
          <cell r="H299">
            <v>3940</v>
          </cell>
          <cell r="Q299">
            <v>3880</v>
          </cell>
          <cell r="Y299">
            <v>3820</v>
          </cell>
          <cell r="AG299">
            <v>3760</v>
          </cell>
          <cell r="AO299">
            <v>3700</v>
          </cell>
        </row>
        <row r="300">
          <cell r="H300">
            <v>4040</v>
          </cell>
          <cell r="Q300">
            <v>4080</v>
          </cell>
          <cell r="Y300">
            <v>4020</v>
          </cell>
          <cell r="AG300">
            <v>3960</v>
          </cell>
          <cell r="AO300">
            <v>3900</v>
          </cell>
        </row>
        <row r="301">
          <cell r="H301">
            <v>4040</v>
          </cell>
          <cell r="Q301">
            <v>4080</v>
          </cell>
          <cell r="Y301">
            <v>4080</v>
          </cell>
          <cell r="AG301">
            <v>4080</v>
          </cell>
          <cell r="AO301">
            <v>4080</v>
          </cell>
        </row>
        <row r="302">
          <cell r="H302">
            <v>4040</v>
          </cell>
          <cell r="Q302">
            <v>4080</v>
          </cell>
          <cell r="Y302">
            <v>4080</v>
          </cell>
          <cell r="AG302">
            <v>4080</v>
          </cell>
          <cell r="AO302">
            <v>4080</v>
          </cell>
        </row>
        <row r="303">
          <cell r="H303">
            <v>4040</v>
          </cell>
          <cell r="Q303">
            <v>4080</v>
          </cell>
          <cell r="Y303">
            <v>4120</v>
          </cell>
          <cell r="AG303">
            <v>4060</v>
          </cell>
          <cell r="AO303">
            <v>4000</v>
          </cell>
        </row>
        <row r="304">
          <cell r="H304">
            <v>3760</v>
          </cell>
          <cell r="Q304">
            <v>3760</v>
          </cell>
          <cell r="Y304">
            <v>3760</v>
          </cell>
          <cell r="AG304">
            <v>3760</v>
          </cell>
          <cell r="AO304">
            <v>3760</v>
          </cell>
        </row>
        <row r="305">
          <cell r="H305">
            <v>4040</v>
          </cell>
          <cell r="Q305">
            <v>4040</v>
          </cell>
          <cell r="Y305">
            <v>4040</v>
          </cell>
          <cell r="AG305">
            <v>4040</v>
          </cell>
          <cell r="AO305">
            <v>4040</v>
          </cell>
        </row>
        <row r="306">
          <cell r="H306">
            <v>3940</v>
          </cell>
          <cell r="Q306">
            <v>3880</v>
          </cell>
          <cell r="Y306">
            <v>3820</v>
          </cell>
          <cell r="AG306">
            <v>3760</v>
          </cell>
          <cell r="AO306">
            <v>3700</v>
          </cell>
        </row>
        <row r="307">
          <cell r="H307">
            <v>4040</v>
          </cell>
          <cell r="Q307">
            <v>4080</v>
          </cell>
          <cell r="Y307">
            <v>4120</v>
          </cell>
          <cell r="AG307">
            <v>4120</v>
          </cell>
          <cell r="AO307">
            <v>4120</v>
          </cell>
        </row>
        <row r="308">
          <cell r="H308">
            <v>4040</v>
          </cell>
          <cell r="Q308">
            <v>4080</v>
          </cell>
          <cell r="Y308">
            <v>4120</v>
          </cell>
          <cell r="AG308">
            <v>4060</v>
          </cell>
          <cell r="AO308">
            <v>4000</v>
          </cell>
        </row>
        <row r="309">
          <cell r="H309">
            <v>3940</v>
          </cell>
          <cell r="Q309">
            <v>3840</v>
          </cell>
          <cell r="Y309">
            <v>3740</v>
          </cell>
          <cell r="AG309">
            <v>3640</v>
          </cell>
          <cell r="AO309">
            <v>3540</v>
          </cell>
        </row>
        <row r="310">
          <cell r="H310">
            <v>3940</v>
          </cell>
          <cell r="Q310">
            <v>3840</v>
          </cell>
          <cell r="Y310">
            <v>3740</v>
          </cell>
          <cell r="AG310">
            <v>3640</v>
          </cell>
          <cell r="AO310">
            <v>3540</v>
          </cell>
        </row>
        <row r="311">
          <cell r="H311">
            <v>3920</v>
          </cell>
          <cell r="Q311">
            <v>3920</v>
          </cell>
          <cell r="Y311">
            <v>3920</v>
          </cell>
          <cell r="AG311">
            <v>3920</v>
          </cell>
          <cell r="AO311">
            <v>3920</v>
          </cell>
        </row>
        <row r="312">
          <cell r="H312">
            <v>4040</v>
          </cell>
          <cell r="Q312">
            <v>3980</v>
          </cell>
          <cell r="Y312">
            <v>3920</v>
          </cell>
          <cell r="AG312">
            <v>3820</v>
          </cell>
          <cell r="AO312">
            <v>3720</v>
          </cell>
        </row>
        <row r="313">
          <cell r="H313">
            <v>4040</v>
          </cell>
          <cell r="Q313">
            <v>4080</v>
          </cell>
          <cell r="Y313">
            <v>4120</v>
          </cell>
          <cell r="AG313">
            <v>4160</v>
          </cell>
          <cell r="AO313">
            <v>4160</v>
          </cell>
        </row>
        <row r="314">
          <cell r="H314">
            <v>4040</v>
          </cell>
          <cell r="Q314">
            <v>4080</v>
          </cell>
          <cell r="Y314">
            <v>4020</v>
          </cell>
          <cell r="AG314">
            <v>3920</v>
          </cell>
          <cell r="AO314">
            <v>3820</v>
          </cell>
        </row>
        <row r="315">
          <cell r="H315">
            <v>3480</v>
          </cell>
          <cell r="Q315">
            <v>3480</v>
          </cell>
          <cell r="Y315">
            <v>3480</v>
          </cell>
          <cell r="AG315">
            <v>3480</v>
          </cell>
          <cell r="AO315">
            <v>3480</v>
          </cell>
        </row>
        <row r="316">
          <cell r="H316">
            <v>3840</v>
          </cell>
          <cell r="Q316">
            <v>3840</v>
          </cell>
          <cell r="Y316">
            <v>3840</v>
          </cell>
          <cell r="AG316">
            <v>3840</v>
          </cell>
          <cell r="AO316">
            <v>3840</v>
          </cell>
        </row>
        <row r="317">
          <cell r="H317">
            <v>4040</v>
          </cell>
          <cell r="Q317">
            <v>4080</v>
          </cell>
          <cell r="Y317">
            <v>4020</v>
          </cell>
          <cell r="AG317">
            <v>3960</v>
          </cell>
          <cell r="AO317">
            <v>3900</v>
          </cell>
        </row>
        <row r="318">
          <cell r="H318">
            <v>3940</v>
          </cell>
          <cell r="Q318">
            <v>3880</v>
          </cell>
          <cell r="Y318">
            <v>3820</v>
          </cell>
          <cell r="AG318">
            <v>3760</v>
          </cell>
          <cell r="AO318">
            <v>3700</v>
          </cell>
        </row>
        <row r="319">
          <cell r="H319">
            <v>3840</v>
          </cell>
          <cell r="Q319">
            <v>3840</v>
          </cell>
          <cell r="Y319">
            <v>3840</v>
          </cell>
          <cell r="AG319">
            <v>3840</v>
          </cell>
          <cell r="AO319">
            <v>3840</v>
          </cell>
        </row>
        <row r="320">
          <cell r="H320">
            <v>4040</v>
          </cell>
          <cell r="Q320">
            <v>4080</v>
          </cell>
          <cell r="Y320">
            <v>4120</v>
          </cell>
          <cell r="AG320">
            <v>4060</v>
          </cell>
          <cell r="AO320">
            <v>4000</v>
          </cell>
        </row>
        <row r="321">
          <cell r="H321">
            <v>3940</v>
          </cell>
          <cell r="Q321">
            <v>3880</v>
          </cell>
          <cell r="Y321">
            <v>3820</v>
          </cell>
          <cell r="AG321">
            <v>3760</v>
          </cell>
          <cell r="AO321">
            <v>3700</v>
          </cell>
        </row>
        <row r="322">
          <cell r="H322">
            <v>4040</v>
          </cell>
          <cell r="Q322">
            <v>4080</v>
          </cell>
          <cell r="Y322">
            <v>4120</v>
          </cell>
          <cell r="AG322">
            <v>4060</v>
          </cell>
          <cell r="AO322">
            <v>3960</v>
          </cell>
        </row>
        <row r="323">
          <cell r="H323">
            <v>3800</v>
          </cell>
          <cell r="Q323">
            <v>3800</v>
          </cell>
          <cell r="Y323">
            <v>3800</v>
          </cell>
          <cell r="AG323">
            <v>3800</v>
          </cell>
          <cell r="AO323">
            <v>3800</v>
          </cell>
        </row>
        <row r="324">
          <cell r="H324">
            <v>4040</v>
          </cell>
          <cell r="Q324">
            <v>4080</v>
          </cell>
          <cell r="Y324">
            <v>4020</v>
          </cell>
          <cell r="AG324">
            <v>3960</v>
          </cell>
          <cell r="AO324">
            <v>3900</v>
          </cell>
        </row>
        <row r="325">
          <cell r="H325">
            <v>4040</v>
          </cell>
          <cell r="Q325">
            <v>4080</v>
          </cell>
          <cell r="Y325">
            <v>4020</v>
          </cell>
          <cell r="AG325">
            <v>3960</v>
          </cell>
          <cell r="AO325">
            <v>3900</v>
          </cell>
        </row>
        <row r="326">
          <cell r="H326">
            <v>4040</v>
          </cell>
          <cell r="Q326">
            <v>4080</v>
          </cell>
          <cell r="Y326">
            <v>4120</v>
          </cell>
          <cell r="AG326">
            <v>4160</v>
          </cell>
          <cell r="AO326">
            <v>4200</v>
          </cell>
        </row>
        <row r="327">
          <cell r="H327">
            <v>3940</v>
          </cell>
          <cell r="Q327">
            <v>3880</v>
          </cell>
          <cell r="Y327">
            <v>3820</v>
          </cell>
          <cell r="AG327">
            <v>3760</v>
          </cell>
          <cell r="AO327">
            <v>3700</v>
          </cell>
        </row>
        <row r="328">
          <cell r="H328">
            <v>3480</v>
          </cell>
          <cell r="Q328">
            <v>3480</v>
          </cell>
          <cell r="Y328">
            <v>3480</v>
          </cell>
          <cell r="AG328">
            <v>3480</v>
          </cell>
          <cell r="AO328">
            <v>3480</v>
          </cell>
        </row>
        <row r="329">
          <cell r="H329">
            <v>4040</v>
          </cell>
          <cell r="Q329">
            <v>4040</v>
          </cell>
          <cell r="Y329">
            <v>4040</v>
          </cell>
          <cell r="AG329">
            <v>4040</v>
          </cell>
          <cell r="AO329">
            <v>4040</v>
          </cell>
        </row>
        <row r="330">
          <cell r="H330">
            <v>3880</v>
          </cell>
          <cell r="Q330">
            <v>3880</v>
          </cell>
          <cell r="Y330">
            <v>3880</v>
          </cell>
          <cell r="AG330">
            <v>3880</v>
          </cell>
          <cell r="AO330">
            <v>3880</v>
          </cell>
        </row>
        <row r="331">
          <cell r="H331">
            <v>3880</v>
          </cell>
          <cell r="Q331">
            <v>3880</v>
          </cell>
          <cell r="Y331">
            <v>3880</v>
          </cell>
          <cell r="AG331">
            <v>3880</v>
          </cell>
          <cell r="AO331">
            <v>3880</v>
          </cell>
        </row>
        <row r="332">
          <cell r="H332">
            <v>4040</v>
          </cell>
          <cell r="Q332">
            <v>4080</v>
          </cell>
          <cell r="Y332">
            <v>4020</v>
          </cell>
          <cell r="AG332">
            <v>3960</v>
          </cell>
          <cell r="AO332">
            <v>3900</v>
          </cell>
        </row>
        <row r="333">
          <cell r="H333">
            <v>4040</v>
          </cell>
          <cell r="Q333">
            <v>3980</v>
          </cell>
          <cell r="Y333">
            <v>3920</v>
          </cell>
          <cell r="AG333">
            <v>3860</v>
          </cell>
          <cell r="AO333">
            <v>3760</v>
          </cell>
        </row>
        <row r="334">
          <cell r="H334">
            <v>3440</v>
          </cell>
          <cell r="Q334">
            <v>3440</v>
          </cell>
          <cell r="Y334">
            <v>3440</v>
          </cell>
          <cell r="AG334">
            <v>3440</v>
          </cell>
          <cell r="AO334">
            <v>3440</v>
          </cell>
        </row>
        <row r="335">
          <cell r="H335">
            <v>4040</v>
          </cell>
          <cell r="Q335">
            <v>4080</v>
          </cell>
          <cell r="Y335">
            <v>4120</v>
          </cell>
          <cell r="AG335">
            <v>4060</v>
          </cell>
          <cell r="AO335">
            <v>4000</v>
          </cell>
        </row>
        <row r="336">
          <cell r="H336">
            <v>3940</v>
          </cell>
          <cell r="Q336">
            <v>3880</v>
          </cell>
          <cell r="Y336">
            <v>3820</v>
          </cell>
          <cell r="AG336">
            <v>3760</v>
          </cell>
          <cell r="AO336">
            <v>3700</v>
          </cell>
        </row>
        <row r="337">
          <cell r="H337">
            <v>3640</v>
          </cell>
          <cell r="Q337">
            <v>3640</v>
          </cell>
          <cell r="Y337">
            <v>3640</v>
          </cell>
          <cell r="AG337">
            <v>3640</v>
          </cell>
          <cell r="AO337">
            <v>3640</v>
          </cell>
        </row>
        <row r="338">
          <cell r="H338">
            <v>4040</v>
          </cell>
          <cell r="Q338">
            <v>4080</v>
          </cell>
          <cell r="Y338">
            <v>4120</v>
          </cell>
          <cell r="AG338">
            <v>4060</v>
          </cell>
          <cell r="AO338">
            <v>4000</v>
          </cell>
        </row>
        <row r="339">
          <cell r="H339">
            <v>4040</v>
          </cell>
          <cell r="Q339">
            <v>4080</v>
          </cell>
          <cell r="Y339">
            <v>4020</v>
          </cell>
          <cell r="AG339">
            <v>3960</v>
          </cell>
          <cell r="AO339">
            <v>3900</v>
          </cell>
        </row>
        <row r="340">
          <cell r="H340">
            <v>4000</v>
          </cell>
          <cell r="Q340">
            <v>4000</v>
          </cell>
          <cell r="Y340">
            <v>4000</v>
          </cell>
          <cell r="AG340">
            <v>4000</v>
          </cell>
          <cell r="AO340">
            <v>4000</v>
          </cell>
        </row>
        <row r="341">
          <cell r="H341">
            <v>3940</v>
          </cell>
          <cell r="Q341">
            <v>3880</v>
          </cell>
          <cell r="Y341">
            <v>3820</v>
          </cell>
          <cell r="AG341">
            <v>3760</v>
          </cell>
          <cell r="AO341">
            <v>3700</v>
          </cell>
        </row>
        <row r="342">
          <cell r="H342">
            <v>4040</v>
          </cell>
          <cell r="Q342">
            <v>3980</v>
          </cell>
          <cell r="Y342">
            <v>3920</v>
          </cell>
          <cell r="AG342">
            <v>3860</v>
          </cell>
          <cell r="AO342">
            <v>3800</v>
          </cell>
        </row>
        <row r="343">
          <cell r="H343">
            <v>4040</v>
          </cell>
          <cell r="Q343">
            <v>4040</v>
          </cell>
          <cell r="Y343">
            <v>4040</v>
          </cell>
          <cell r="AG343">
            <v>4040</v>
          </cell>
          <cell r="AO343">
            <v>4040</v>
          </cell>
        </row>
        <row r="344">
          <cell r="H344">
            <v>4040</v>
          </cell>
          <cell r="Q344">
            <v>4080</v>
          </cell>
          <cell r="Y344">
            <v>4020</v>
          </cell>
          <cell r="AG344">
            <v>3960</v>
          </cell>
          <cell r="AO344">
            <v>3900</v>
          </cell>
        </row>
        <row r="345">
          <cell r="H345">
            <v>4040</v>
          </cell>
          <cell r="Q345">
            <v>3980</v>
          </cell>
          <cell r="Y345">
            <v>3920</v>
          </cell>
          <cell r="AG345">
            <v>3820</v>
          </cell>
          <cell r="AO345">
            <v>3720</v>
          </cell>
        </row>
        <row r="346">
          <cell r="H346">
            <v>3840</v>
          </cell>
          <cell r="Q346">
            <v>3840</v>
          </cell>
          <cell r="Y346">
            <v>3840</v>
          </cell>
          <cell r="AG346">
            <v>3840</v>
          </cell>
          <cell r="AO346">
            <v>3840</v>
          </cell>
        </row>
        <row r="347">
          <cell r="H347">
            <v>4040</v>
          </cell>
          <cell r="Q347">
            <v>4080</v>
          </cell>
          <cell r="Y347">
            <v>4120</v>
          </cell>
          <cell r="AG347">
            <v>4160</v>
          </cell>
          <cell r="AO347">
            <v>4200</v>
          </cell>
        </row>
        <row r="348">
          <cell r="H348">
            <v>4040</v>
          </cell>
          <cell r="Q348">
            <v>3980</v>
          </cell>
          <cell r="Y348">
            <v>3920</v>
          </cell>
          <cell r="AG348">
            <v>3860</v>
          </cell>
          <cell r="AO348">
            <v>3800</v>
          </cell>
        </row>
        <row r="349">
          <cell r="H349">
            <v>3960</v>
          </cell>
          <cell r="Q349">
            <v>3960</v>
          </cell>
          <cell r="Y349">
            <v>3960</v>
          </cell>
          <cell r="AG349">
            <v>3960</v>
          </cell>
          <cell r="AO349">
            <v>3960</v>
          </cell>
        </row>
        <row r="350">
          <cell r="H350">
            <v>3800</v>
          </cell>
          <cell r="Q350">
            <v>3800</v>
          </cell>
          <cell r="Y350">
            <v>3800</v>
          </cell>
          <cell r="AG350">
            <v>3800</v>
          </cell>
          <cell r="AO350">
            <v>3800</v>
          </cell>
        </row>
        <row r="351">
          <cell r="H351">
            <v>3940</v>
          </cell>
          <cell r="Q351">
            <v>3880</v>
          </cell>
          <cell r="Y351">
            <v>3820</v>
          </cell>
          <cell r="AG351">
            <v>3760</v>
          </cell>
          <cell r="AO351">
            <v>3700</v>
          </cell>
        </row>
        <row r="352">
          <cell r="H352">
            <v>4040</v>
          </cell>
          <cell r="Q352">
            <v>3980</v>
          </cell>
          <cell r="Y352">
            <v>3920</v>
          </cell>
          <cell r="AG352">
            <v>3860</v>
          </cell>
          <cell r="AO352">
            <v>3800</v>
          </cell>
        </row>
        <row r="353">
          <cell r="H353">
            <v>3720</v>
          </cell>
          <cell r="Q353">
            <v>3720</v>
          </cell>
          <cell r="Y353">
            <v>3720</v>
          </cell>
          <cell r="AG353">
            <v>3720</v>
          </cell>
          <cell r="AO353">
            <v>3720</v>
          </cell>
        </row>
        <row r="354">
          <cell r="H354">
            <v>4000</v>
          </cell>
          <cell r="Q354">
            <v>4000</v>
          </cell>
          <cell r="Y354">
            <v>4000</v>
          </cell>
          <cell r="AG354">
            <v>4000</v>
          </cell>
          <cell r="AO354">
            <v>4000</v>
          </cell>
        </row>
        <row r="355">
          <cell r="H355">
            <v>3600</v>
          </cell>
          <cell r="Q355">
            <v>3600</v>
          </cell>
          <cell r="Y355">
            <v>3600</v>
          </cell>
          <cell r="AG355">
            <v>3600</v>
          </cell>
          <cell r="AO355">
            <v>3600</v>
          </cell>
        </row>
        <row r="356">
          <cell r="H356">
            <v>4040</v>
          </cell>
          <cell r="Q356">
            <v>4080</v>
          </cell>
          <cell r="Y356">
            <v>4120</v>
          </cell>
          <cell r="AG356">
            <v>4160</v>
          </cell>
          <cell r="AO356">
            <v>4160</v>
          </cell>
        </row>
        <row r="357">
          <cell r="H357">
            <v>3880</v>
          </cell>
          <cell r="Q357">
            <v>3880</v>
          </cell>
          <cell r="Y357">
            <v>3880</v>
          </cell>
          <cell r="AG357">
            <v>3880</v>
          </cell>
          <cell r="AO357">
            <v>3880</v>
          </cell>
        </row>
        <row r="358">
          <cell r="H358">
            <v>4000</v>
          </cell>
          <cell r="Q358">
            <v>4000</v>
          </cell>
          <cell r="Y358">
            <v>4000</v>
          </cell>
          <cell r="AG358">
            <v>4000</v>
          </cell>
          <cell r="AO358">
            <v>4000</v>
          </cell>
        </row>
        <row r="359">
          <cell r="H359">
            <v>3920</v>
          </cell>
          <cell r="Q359">
            <v>3920</v>
          </cell>
          <cell r="Y359">
            <v>3920</v>
          </cell>
          <cell r="AG359">
            <v>3920</v>
          </cell>
          <cell r="AO359">
            <v>3920</v>
          </cell>
        </row>
        <row r="360">
          <cell r="H360">
            <v>4040</v>
          </cell>
          <cell r="Q360">
            <v>3980</v>
          </cell>
          <cell r="Y360">
            <v>3880</v>
          </cell>
          <cell r="AG360">
            <v>3780</v>
          </cell>
          <cell r="AO360">
            <v>3680</v>
          </cell>
        </row>
        <row r="361">
          <cell r="H361">
            <v>3920</v>
          </cell>
          <cell r="Q361">
            <v>3920</v>
          </cell>
          <cell r="Y361">
            <v>3920</v>
          </cell>
          <cell r="AG361">
            <v>3920</v>
          </cell>
          <cell r="AO361">
            <v>3920</v>
          </cell>
        </row>
        <row r="362">
          <cell r="H362">
            <v>3800</v>
          </cell>
          <cell r="Q362">
            <v>3800</v>
          </cell>
          <cell r="Y362">
            <v>3800</v>
          </cell>
          <cell r="AG362">
            <v>3800</v>
          </cell>
          <cell r="AO362">
            <v>3800</v>
          </cell>
        </row>
        <row r="363">
          <cell r="H363">
            <v>3940</v>
          </cell>
          <cell r="Q363">
            <v>3880</v>
          </cell>
          <cell r="Y363">
            <v>3820</v>
          </cell>
          <cell r="AG363">
            <v>3760</v>
          </cell>
          <cell r="AO363">
            <v>3700</v>
          </cell>
        </row>
        <row r="364">
          <cell r="H364">
            <v>4040</v>
          </cell>
          <cell r="Q364">
            <v>4080</v>
          </cell>
          <cell r="Y364">
            <v>4120</v>
          </cell>
          <cell r="AG364">
            <v>4060</v>
          </cell>
          <cell r="AO364">
            <v>4000</v>
          </cell>
        </row>
        <row r="365">
          <cell r="H365">
            <v>4040</v>
          </cell>
          <cell r="Q365">
            <v>3980</v>
          </cell>
          <cell r="Y365">
            <v>3920</v>
          </cell>
          <cell r="AG365">
            <v>3860</v>
          </cell>
          <cell r="AO365">
            <v>3800</v>
          </cell>
        </row>
        <row r="366">
          <cell r="H366">
            <v>4040</v>
          </cell>
          <cell r="Q366">
            <v>3980</v>
          </cell>
          <cell r="Y366">
            <v>3920</v>
          </cell>
          <cell r="AG366">
            <v>3860</v>
          </cell>
          <cell r="AO366">
            <v>3800</v>
          </cell>
        </row>
        <row r="367">
          <cell r="H367">
            <v>3960</v>
          </cell>
          <cell r="Q367">
            <v>3960</v>
          </cell>
          <cell r="Y367">
            <v>3960</v>
          </cell>
          <cell r="AG367">
            <v>3960</v>
          </cell>
          <cell r="AO367">
            <v>3960</v>
          </cell>
        </row>
        <row r="368">
          <cell r="H368">
            <v>4040</v>
          </cell>
          <cell r="Q368">
            <v>4080</v>
          </cell>
          <cell r="Y368">
            <v>4120</v>
          </cell>
          <cell r="AG368">
            <v>4060</v>
          </cell>
          <cell r="AO368">
            <v>4000</v>
          </cell>
        </row>
        <row r="369">
          <cell r="H369">
            <v>4040</v>
          </cell>
          <cell r="Q369">
            <v>3980</v>
          </cell>
          <cell r="Y369">
            <v>3920</v>
          </cell>
          <cell r="AG369">
            <v>3820</v>
          </cell>
          <cell r="AO369">
            <v>3720</v>
          </cell>
        </row>
        <row r="370">
          <cell r="H370">
            <v>4040</v>
          </cell>
          <cell r="Q370">
            <v>4040</v>
          </cell>
          <cell r="Y370">
            <v>4040</v>
          </cell>
          <cell r="AG370">
            <v>4040</v>
          </cell>
          <cell r="AO370">
            <v>4040</v>
          </cell>
        </row>
        <row r="371">
          <cell r="H371">
            <v>3940</v>
          </cell>
          <cell r="Q371">
            <v>3840</v>
          </cell>
          <cell r="Y371">
            <v>3740</v>
          </cell>
          <cell r="AG371">
            <v>3640</v>
          </cell>
          <cell r="AO371">
            <v>3540</v>
          </cell>
        </row>
        <row r="372">
          <cell r="H372">
            <v>4040</v>
          </cell>
          <cell r="Q372">
            <v>4080</v>
          </cell>
          <cell r="Y372">
            <v>4020</v>
          </cell>
          <cell r="AG372">
            <v>3960</v>
          </cell>
          <cell r="AO372">
            <v>3860</v>
          </cell>
        </row>
        <row r="373">
          <cell r="H373">
            <v>3920</v>
          </cell>
          <cell r="Q373">
            <v>3920</v>
          </cell>
          <cell r="Y373">
            <v>3920</v>
          </cell>
          <cell r="AG373">
            <v>3920</v>
          </cell>
          <cell r="AO373">
            <v>3920</v>
          </cell>
        </row>
        <row r="374">
          <cell r="H374">
            <v>3940</v>
          </cell>
          <cell r="Q374">
            <v>3880</v>
          </cell>
          <cell r="Y374">
            <v>3820</v>
          </cell>
          <cell r="AG374">
            <v>3760</v>
          </cell>
          <cell r="AO374">
            <v>3700</v>
          </cell>
        </row>
        <row r="375">
          <cell r="H375">
            <v>4040</v>
          </cell>
          <cell r="Q375">
            <v>3980</v>
          </cell>
          <cell r="Y375">
            <v>3920</v>
          </cell>
          <cell r="AG375">
            <v>3860</v>
          </cell>
          <cell r="AO375">
            <v>3800</v>
          </cell>
        </row>
        <row r="376">
          <cell r="H376">
            <v>4040</v>
          </cell>
          <cell r="Q376">
            <v>4080</v>
          </cell>
          <cell r="Y376">
            <v>4020</v>
          </cell>
          <cell r="AG376">
            <v>3960</v>
          </cell>
          <cell r="AO376">
            <v>3900</v>
          </cell>
        </row>
        <row r="377">
          <cell r="H377">
            <v>4040</v>
          </cell>
          <cell r="Q377">
            <v>4080</v>
          </cell>
          <cell r="Y377">
            <v>4020</v>
          </cell>
          <cell r="AG377">
            <v>3960</v>
          </cell>
          <cell r="AO377">
            <v>3860</v>
          </cell>
        </row>
        <row r="378">
          <cell r="H378">
            <v>3940</v>
          </cell>
          <cell r="Q378">
            <v>3880</v>
          </cell>
          <cell r="Y378">
            <v>3820</v>
          </cell>
          <cell r="AG378">
            <v>3760</v>
          </cell>
          <cell r="AO378">
            <v>3700</v>
          </cell>
        </row>
        <row r="379">
          <cell r="H379">
            <v>4040</v>
          </cell>
          <cell r="Q379">
            <v>3980</v>
          </cell>
          <cell r="Y379">
            <v>3920</v>
          </cell>
          <cell r="AG379">
            <v>3860</v>
          </cell>
          <cell r="AO379">
            <v>3760</v>
          </cell>
        </row>
        <row r="380">
          <cell r="H380">
            <v>4040</v>
          </cell>
          <cell r="Q380">
            <v>4080</v>
          </cell>
          <cell r="Y380">
            <v>4120</v>
          </cell>
          <cell r="AG380">
            <v>4060</v>
          </cell>
          <cell r="AO380">
            <v>4000</v>
          </cell>
        </row>
        <row r="381">
          <cell r="H381">
            <v>3940</v>
          </cell>
          <cell r="Q381">
            <v>3880</v>
          </cell>
          <cell r="Y381">
            <v>3780</v>
          </cell>
          <cell r="AG381">
            <v>3680</v>
          </cell>
          <cell r="AO381">
            <v>3580</v>
          </cell>
        </row>
        <row r="382">
          <cell r="H382">
            <v>4040</v>
          </cell>
          <cell r="Q382">
            <v>4080</v>
          </cell>
          <cell r="Y382">
            <v>4120</v>
          </cell>
          <cell r="AG382">
            <v>4060</v>
          </cell>
          <cell r="AO382">
            <v>4000</v>
          </cell>
        </row>
        <row r="383">
          <cell r="H383">
            <v>4040</v>
          </cell>
          <cell r="Q383">
            <v>3980</v>
          </cell>
          <cell r="Y383">
            <v>3920</v>
          </cell>
          <cell r="AG383">
            <v>3860</v>
          </cell>
          <cell r="AO383">
            <v>3800</v>
          </cell>
        </row>
        <row r="384">
          <cell r="H384">
            <v>4040</v>
          </cell>
          <cell r="Q384">
            <v>3980</v>
          </cell>
          <cell r="Y384">
            <v>3920</v>
          </cell>
          <cell r="AG384">
            <v>3860</v>
          </cell>
          <cell r="AO384">
            <v>3800</v>
          </cell>
        </row>
        <row r="385">
          <cell r="H385">
            <v>4040</v>
          </cell>
          <cell r="Q385">
            <v>4080</v>
          </cell>
          <cell r="Y385">
            <v>4120</v>
          </cell>
          <cell r="AG385">
            <v>4060</v>
          </cell>
          <cell r="AO385">
            <v>4000</v>
          </cell>
        </row>
        <row r="386">
          <cell r="H386">
            <v>3940</v>
          </cell>
          <cell r="Q386">
            <v>3880</v>
          </cell>
          <cell r="Y386">
            <v>3780</v>
          </cell>
          <cell r="AG386">
            <v>3680</v>
          </cell>
          <cell r="AO386">
            <v>3580</v>
          </cell>
        </row>
        <row r="387">
          <cell r="H387">
            <v>4040</v>
          </cell>
          <cell r="Q387">
            <v>3980</v>
          </cell>
          <cell r="Y387">
            <v>3920</v>
          </cell>
          <cell r="AG387">
            <v>3860</v>
          </cell>
          <cell r="AO387">
            <v>3760</v>
          </cell>
        </row>
        <row r="388">
          <cell r="H388">
            <v>3800</v>
          </cell>
          <cell r="Q388">
            <v>3800</v>
          </cell>
          <cell r="Y388">
            <v>3800</v>
          </cell>
          <cell r="AG388">
            <v>3800</v>
          </cell>
          <cell r="AO388">
            <v>3800</v>
          </cell>
        </row>
        <row r="389">
          <cell r="H389">
            <v>4040</v>
          </cell>
          <cell r="Q389">
            <v>3980</v>
          </cell>
          <cell r="Y389">
            <v>3920</v>
          </cell>
          <cell r="AG389">
            <v>3860</v>
          </cell>
          <cell r="AO389">
            <v>3760</v>
          </cell>
        </row>
        <row r="390">
          <cell r="H390">
            <v>4040</v>
          </cell>
          <cell r="Q390">
            <v>4080</v>
          </cell>
          <cell r="Y390">
            <v>4120</v>
          </cell>
          <cell r="AG390">
            <v>4060</v>
          </cell>
          <cell r="AO390">
            <v>4000</v>
          </cell>
        </row>
        <row r="391">
          <cell r="H391">
            <v>3920</v>
          </cell>
          <cell r="Q391">
            <v>3920</v>
          </cell>
          <cell r="Y391">
            <v>3920</v>
          </cell>
          <cell r="AG391">
            <v>3920</v>
          </cell>
          <cell r="AO391">
            <v>3920</v>
          </cell>
        </row>
        <row r="392">
          <cell r="H392">
            <v>4040</v>
          </cell>
          <cell r="Q392">
            <v>3980</v>
          </cell>
          <cell r="Y392">
            <v>3920</v>
          </cell>
          <cell r="AG392">
            <v>3860</v>
          </cell>
          <cell r="AO392">
            <v>3800</v>
          </cell>
        </row>
        <row r="393">
          <cell r="H393">
            <v>4040</v>
          </cell>
          <cell r="Q393">
            <v>3980</v>
          </cell>
          <cell r="Y393">
            <v>3920</v>
          </cell>
          <cell r="AG393">
            <v>3860</v>
          </cell>
          <cell r="AO393">
            <v>3800</v>
          </cell>
        </row>
        <row r="394">
          <cell r="H394">
            <v>4040</v>
          </cell>
          <cell r="Q394">
            <v>4080</v>
          </cell>
          <cell r="Y394">
            <v>4120</v>
          </cell>
          <cell r="AG394">
            <v>4160</v>
          </cell>
          <cell r="AO394">
            <v>4160</v>
          </cell>
        </row>
        <row r="395">
          <cell r="H395">
            <v>4040</v>
          </cell>
          <cell r="Q395">
            <v>4040</v>
          </cell>
          <cell r="Y395">
            <v>4040</v>
          </cell>
          <cell r="AG395">
            <v>4040</v>
          </cell>
          <cell r="AO395">
            <v>4040</v>
          </cell>
        </row>
        <row r="396">
          <cell r="H396">
            <v>4040</v>
          </cell>
          <cell r="Q396">
            <v>4080</v>
          </cell>
          <cell r="Y396">
            <v>4020</v>
          </cell>
          <cell r="AG396">
            <v>3960</v>
          </cell>
          <cell r="AO396">
            <v>3860</v>
          </cell>
        </row>
        <row r="397">
          <cell r="H397">
            <v>3640</v>
          </cell>
          <cell r="Q397">
            <v>3640</v>
          </cell>
          <cell r="Y397">
            <v>3640</v>
          </cell>
          <cell r="AG397">
            <v>3640</v>
          </cell>
          <cell r="AO397">
            <v>3640</v>
          </cell>
        </row>
        <row r="398">
          <cell r="H398">
            <v>4040</v>
          </cell>
          <cell r="Q398">
            <v>4040</v>
          </cell>
          <cell r="Y398">
            <v>4040</v>
          </cell>
          <cell r="AG398">
            <v>4040</v>
          </cell>
          <cell r="AO398">
            <v>4040</v>
          </cell>
        </row>
        <row r="399">
          <cell r="H399">
            <v>4040</v>
          </cell>
          <cell r="Q399">
            <v>4080</v>
          </cell>
          <cell r="Y399">
            <v>4020</v>
          </cell>
          <cell r="AG399">
            <v>3960</v>
          </cell>
          <cell r="AO399">
            <v>3900</v>
          </cell>
        </row>
        <row r="400">
          <cell r="H400">
            <v>4040</v>
          </cell>
          <cell r="Q400">
            <v>3980</v>
          </cell>
          <cell r="Y400">
            <v>3920</v>
          </cell>
          <cell r="AG400">
            <v>3860</v>
          </cell>
          <cell r="AO400">
            <v>3760</v>
          </cell>
        </row>
        <row r="401">
          <cell r="H401">
            <v>4040</v>
          </cell>
          <cell r="Q401">
            <v>4080</v>
          </cell>
          <cell r="Y401">
            <v>4080</v>
          </cell>
          <cell r="AG401">
            <v>4080</v>
          </cell>
          <cell r="AO401">
            <v>4080</v>
          </cell>
        </row>
        <row r="402">
          <cell r="H402">
            <v>3940</v>
          </cell>
          <cell r="Q402">
            <v>3880</v>
          </cell>
          <cell r="Y402">
            <v>3780</v>
          </cell>
          <cell r="AG402">
            <v>3680</v>
          </cell>
          <cell r="AO402">
            <v>3580</v>
          </cell>
        </row>
        <row r="403">
          <cell r="H403">
            <v>3920</v>
          </cell>
          <cell r="Q403">
            <v>3920</v>
          </cell>
          <cell r="Y403">
            <v>3920</v>
          </cell>
          <cell r="AG403">
            <v>3920</v>
          </cell>
          <cell r="AO403">
            <v>3920</v>
          </cell>
        </row>
        <row r="404">
          <cell r="H404">
            <v>4040</v>
          </cell>
          <cell r="Q404">
            <v>3980</v>
          </cell>
          <cell r="Y404">
            <v>3920</v>
          </cell>
          <cell r="AG404">
            <v>3860</v>
          </cell>
          <cell r="AO404">
            <v>3760</v>
          </cell>
        </row>
        <row r="405">
          <cell r="H405">
            <v>4040</v>
          </cell>
          <cell r="Q405">
            <v>3980</v>
          </cell>
          <cell r="Y405">
            <v>3920</v>
          </cell>
          <cell r="AG405">
            <v>3860</v>
          </cell>
          <cell r="AO405">
            <v>3800</v>
          </cell>
        </row>
        <row r="406">
          <cell r="H406">
            <v>3920</v>
          </cell>
          <cell r="Q406">
            <v>3920</v>
          </cell>
          <cell r="Y406">
            <v>3920</v>
          </cell>
          <cell r="AG406">
            <v>3920</v>
          </cell>
          <cell r="AO406">
            <v>3920</v>
          </cell>
        </row>
        <row r="407">
          <cell r="H407">
            <v>4040</v>
          </cell>
          <cell r="Q407">
            <v>4080</v>
          </cell>
          <cell r="Y407">
            <v>4120</v>
          </cell>
          <cell r="AG407">
            <v>4160</v>
          </cell>
          <cell r="AO407">
            <v>4100</v>
          </cell>
        </row>
        <row r="408">
          <cell r="H408">
            <v>4000</v>
          </cell>
          <cell r="Q408">
            <v>4000</v>
          </cell>
          <cell r="Y408">
            <v>4000</v>
          </cell>
          <cell r="AG408">
            <v>4000</v>
          </cell>
          <cell r="AO408">
            <v>4000</v>
          </cell>
        </row>
        <row r="409">
          <cell r="H409">
            <v>4040</v>
          </cell>
          <cell r="Q409">
            <v>4080</v>
          </cell>
          <cell r="Y409">
            <v>4120</v>
          </cell>
          <cell r="AG409">
            <v>4120</v>
          </cell>
          <cell r="AO409">
            <v>4120</v>
          </cell>
        </row>
        <row r="410">
          <cell r="H410">
            <v>4040</v>
          </cell>
          <cell r="Q410">
            <v>3980</v>
          </cell>
          <cell r="Y410">
            <v>3920</v>
          </cell>
          <cell r="AG410">
            <v>3860</v>
          </cell>
          <cell r="AO410">
            <v>3800</v>
          </cell>
        </row>
        <row r="411">
          <cell r="H411">
            <v>4040</v>
          </cell>
          <cell r="Q411">
            <v>4080</v>
          </cell>
          <cell r="Y411">
            <v>4080</v>
          </cell>
          <cell r="AG411">
            <v>4080</v>
          </cell>
          <cell r="AO411">
            <v>4080</v>
          </cell>
        </row>
        <row r="412">
          <cell r="H412">
            <v>4040</v>
          </cell>
          <cell r="Q412">
            <v>4080</v>
          </cell>
          <cell r="Y412">
            <v>4120</v>
          </cell>
          <cell r="AG412">
            <v>4160</v>
          </cell>
          <cell r="AO412">
            <v>4100</v>
          </cell>
        </row>
        <row r="413">
          <cell r="H413">
            <v>3840</v>
          </cell>
          <cell r="Q413">
            <v>3840</v>
          </cell>
          <cell r="Y413">
            <v>3840</v>
          </cell>
          <cell r="AG413">
            <v>3840</v>
          </cell>
          <cell r="AO413">
            <v>3840</v>
          </cell>
        </row>
        <row r="414">
          <cell r="H414">
            <v>3940</v>
          </cell>
          <cell r="Q414">
            <v>3880</v>
          </cell>
          <cell r="Y414">
            <v>3820</v>
          </cell>
          <cell r="AG414">
            <v>3760</v>
          </cell>
          <cell r="AO414">
            <v>3700</v>
          </cell>
        </row>
        <row r="415">
          <cell r="H415">
            <v>4040</v>
          </cell>
          <cell r="Q415">
            <v>4080</v>
          </cell>
          <cell r="Y415">
            <v>4080</v>
          </cell>
          <cell r="AG415">
            <v>4080</v>
          </cell>
          <cell r="AO415">
            <v>4080</v>
          </cell>
        </row>
        <row r="416">
          <cell r="H416">
            <v>3940</v>
          </cell>
          <cell r="Q416">
            <v>3880</v>
          </cell>
          <cell r="Y416">
            <v>3820</v>
          </cell>
          <cell r="AG416">
            <v>3760</v>
          </cell>
          <cell r="AO416">
            <v>3660</v>
          </cell>
        </row>
        <row r="417">
          <cell r="H417">
            <v>3840</v>
          </cell>
          <cell r="Q417">
            <v>3840</v>
          </cell>
          <cell r="Y417">
            <v>3840</v>
          </cell>
          <cell r="AG417">
            <v>3840</v>
          </cell>
          <cell r="AO417">
            <v>3840</v>
          </cell>
        </row>
        <row r="418">
          <cell r="H418">
            <v>3680</v>
          </cell>
          <cell r="Q418">
            <v>3680</v>
          </cell>
          <cell r="Y418">
            <v>3680</v>
          </cell>
          <cell r="AG418">
            <v>3680</v>
          </cell>
          <cell r="AO418">
            <v>3680</v>
          </cell>
        </row>
        <row r="419">
          <cell r="H419">
            <v>3940</v>
          </cell>
          <cell r="Q419">
            <v>3880</v>
          </cell>
          <cell r="Y419">
            <v>3820</v>
          </cell>
          <cell r="AG419">
            <v>3720</v>
          </cell>
          <cell r="AO419">
            <v>3620</v>
          </cell>
        </row>
        <row r="420">
          <cell r="H420">
            <v>3940</v>
          </cell>
          <cell r="Q420">
            <v>3880</v>
          </cell>
          <cell r="Y420">
            <v>3820</v>
          </cell>
          <cell r="AG420">
            <v>3760</v>
          </cell>
          <cell r="AO420">
            <v>3700</v>
          </cell>
        </row>
        <row r="421">
          <cell r="H421">
            <v>4040</v>
          </cell>
          <cell r="Q421">
            <v>4080</v>
          </cell>
          <cell r="Y421">
            <v>4020</v>
          </cell>
          <cell r="AG421">
            <v>3920</v>
          </cell>
          <cell r="AO421">
            <v>3820</v>
          </cell>
        </row>
        <row r="422">
          <cell r="H422">
            <v>4040</v>
          </cell>
          <cell r="Q422">
            <v>4080</v>
          </cell>
          <cell r="Y422">
            <v>4120</v>
          </cell>
          <cell r="AG422">
            <v>4060</v>
          </cell>
          <cell r="AO422">
            <v>3960</v>
          </cell>
        </row>
        <row r="423">
          <cell r="H423">
            <v>4040</v>
          </cell>
          <cell r="Q423">
            <v>3980</v>
          </cell>
          <cell r="Y423">
            <v>3920</v>
          </cell>
          <cell r="AG423">
            <v>3860</v>
          </cell>
          <cell r="AO423">
            <v>3800</v>
          </cell>
        </row>
        <row r="424">
          <cell r="H424">
            <v>4000</v>
          </cell>
          <cell r="Q424">
            <v>4000</v>
          </cell>
          <cell r="Y424">
            <v>4000</v>
          </cell>
          <cell r="AG424">
            <v>4000</v>
          </cell>
          <cell r="AO424">
            <v>4000</v>
          </cell>
        </row>
        <row r="425">
          <cell r="H425">
            <v>4000</v>
          </cell>
          <cell r="Q425">
            <v>4000</v>
          </cell>
          <cell r="Y425">
            <v>4000</v>
          </cell>
          <cell r="AG425">
            <v>4000</v>
          </cell>
          <cell r="AO425">
            <v>4000</v>
          </cell>
        </row>
        <row r="426">
          <cell r="H426">
            <v>4040</v>
          </cell>
          <cell r="Q426">
            <v>3980</v>
          </cell>
          <cell r="Y426">
            <v>3920</v>
          </cell>
          <cell r="AG426">
            <v>3860</v>
          </cell>
          <cell r="AO426">
            <v>3800</v>
          </cell>
        </row>
        <row r="427">
          <cell r="H427">
            <v>3880</v>
          </cell>
          <cell r="Q427">
            <v>3880</v>
          </cell>
          <cell r="Y427">
            <v>3880</v>
          </cell>
          <cell r="AG427">
            <v>3880</v>
          </cell>
          <cell r="AO427">
            <v>3880</v>
          </cell>
        </row>
        <row r="428">
          <cell r="H428">
            <v>4000</v>
          </cell>
          <cell r="Q428">
            <v>4000</v>
          </cell>
          <cell r="Y428">
            <v>4000</v>
          </cell>
          <cell r="AG428">
            <v>4000</v>
          </cell>
          <cell r="AO428">
            <v>4000</v>
          </cell>
        </row>
        <row r="429">
          <cell r="H429">
            <v>3960</v>
          </cell>
          <cell r="Q429">
            <v>3960</v>
          </cell>
          <cell r="Y429">
            <v>3960</v>
          </cell>
          <cell r="AG429">
            <v>3960</v>
          </cell>
          <cell r="AO429">
            <v>3960</v>
          </cell>
        </row>
        <row r="430">
          <cell r="H430">
            <v>4040</v>
          </cell>
          <cell r="Q430">
            <v>4040</v>
          </cell>
          <cell r="Y430">
            <v>4040</v>
          </cell>
          <cell r="AG430">
            <v>4040</v>
          </cell>
          <cell r="AO430">
            <v>4040</v>
          </cell>
        </row>
        <row r="431">
          <cell r="H431">
            <v>3940</v>
          </cell>
          <cell r="Q431">
            <v>3880</v>
          </cell>
          <cell r="Y431">
            <v>3820</v>
          </cell>
          <cell r="AG431">
            <v>3760</v>
          </cell>
          <cell r="AO431">
            <v>3700</v>
          </cell>
        </row>
        <row r="432">
          <cell r="H432">
            <v>3920</v>
          </cell>
          <cell r="Q432">
            <v>3920</v>
          </cell>
          <cell r="Y432">
            <v>3920</v>
          </cell>
          <cell r="AG432">
            <v>3920</v>
          </cell>
          <cell r="AO432">
            <v>3920</v>
          </cell>
        </row>
        <row r="433">
          <cell r="H433">
            <v>4040</v>
          </cell>
          <cell r="Q433">
            <v>4080</v>
          </cell>
          <cell r="Y433">
            <v>4080</v>
          </cell>
          <cell r="AG433">
            <v>4080</v>
          </cell>
          <cell r="AO433">
            <v>4080</v>
          </cell>
        </row>
        <row r="434">
          <cell r="H434">
            <v>4040</v>
          </cell>
          <cell r="Q434">
            <v>4040</v>
          </cell>
          <cell r="Y434">
            <v>4040</v>
          </cell>
          <cell r="AG434">
            <v>4040</v>
          </cell>
          <cell r="AO434">
            <v>4040</v>
          </cell>
        </row>
        <row r="435">
          <cell r="H435">
            <v>4000</v>
          </cell>
          <cell r="Q435">
            <v>4000</v>
          </cell>
          <cell r="Y435">
            <v>4000</v>
          </cell>
          <cell r="AG435">
            <v>4000</v>
          </cell>
          <cell r="AO435">
            <v>4000</v>
          </cell>
        </row>
        <row r="436">
          <cell r="H436">
            <v>3960</v>
          </cell>
          <cell r="Q436">
            <v>3960</v>
          </cell>
          <cell r="Y436">
            <v>3960</v>
          </cell>
          <cell r="AG436">
            <v>3960</v>
          </cell>
          <cell r="AO436">
            <v>3960</v>
          </cell>
        </row>
        <row r="437">
          <cell r="H437">
            <v>4040</v>
          </cell>
          <cell r="Q437">
            <v>4080</v>
          </cell>
          <cell r="Y437">
            <v>4020</v>
          </cell>
          <cell r="AG437">
            <v>3960</v>
          </cell>
          <cell r="AO437">
            <v>3900</v>
          </cell>
        </row>
        <row r="438">
          <cell r="H438">
            <v>3840</v>
          </cell>
          <cell r="Q438">
            <v>3840</v>
          </cell>
          <cell r="Y438">
            <v>3840</v>
          </cell>
          <cell r="AG438">
            <v>3840</v>
          </cell>
          <cell r="AO438">
            <v>3840</v>
          </cell>
        </row>
        <row r="439">
          <cell r="H439">
            <v>4040</v>
          </cell>
          <cell r="Q439">
            <v>4040</v>
          </cell>
          <cell r="Y439">
            <v>4040</v>
          </cell>
          <cell r="AG439">
            <v>4040</v>
          </cell>
          <cell r="AO439">
            <v>4040</v>
          </cell>
        </row>
        <row r="440">
          <cell r="H440">
            <v>4040</v>
          </cell>
          <cell r="Q440">
            <v>4040</v>
          </cell>
          <cell r="Y440">
            <v>4040</v>
          </cell>
          <cell r="AG440">
            <v>4040</v>
          </cell>
          <cell r="AO440">
            <v>4040</v>
          </cell>
        </row>
        <row r="441">
          <cell r="H441">
            <v>3940</v>
          </cell>
          <cell r="Q441">
            <v>3840</v>
          </cell>
          <cell r="Y441">
            <v>3740</v>
          </cell>
          <cell r="AG441">
            <v>3640</v>
          </cell>
          <cell r="AO441">
            <v>3540</v>
          </cell>
        </row>
        <row r="442">
          <cell r="H442">
            <v>3800</v>
          </cell>
          <cell r="Q442">
            <v>3800</v>
          </cell>
          <cell r="Y442">
            <v>3800</v>
          </cell>
          <cell r="AG442">
            <v>3800</v>
          </cell>
          <cell r="AO442">
            <v>3800</v>
          </cell>
        </row>
        <row r="443">
          <cell r="H443">
            <v>4040</v>
          </cell>
          <cell r="Q443">
            <v>4080</v>
          </cell>
          <cell r="Y443">
            <v>4020</v>
          </cell>
          <cell r="AG443">
            <v>3960</v>
          </cell>
          <cell r="AO443">
            <v>3900</v>
          </cell>
        </row>
        <row r="444">
          <cell r="H444">
            <v>3940</v>
          </cell>
          <cell r="Q444">
            <v>3880</v>
          </cell>
          <cell r="Y444">
            <v>3820</v>
          </cell>
          <cell r="AG444">
            <v>3720</v>
          </cell>
          <cell r="AO444">
            <v>3620</v>
          </cell>
        </row>
        <row r="445">
          <cell r="H445">
            <v>4040</v>
          </cell>
          <cell r="Q445">
            <v>4080</v>
          </cell>
          <cell r="Y445">
            <v>4120</v>
          </cell>
          <cell r="AG445">
            <v>4060</v>
          </cell>
          <cell r="AO445">
            <v>4000</v>
          </cell>
        </row>
        <row r="446">
          <cell r="H446">
            <v>4040</v>
          </cell>
          <cell r="Q446">
            <v>4080</v>
          </cell>
          <cell r="Y446">
            <v>4120</v>
          </cell>
          <cell r="AG446">
            <v>4060</v>
          </cell>
          <cell r="AO446">
            <v>4000</v>
          </cell>
        </row>
        <row r="447">
          <cell r="H447">
            <v>3940</v>
          </cell>
          <cell r="Q447">
            <v>3880</v>
          </cell>
          <cell r="Y447">
            <v>3820</v>
          </cell>
          <cell r="AG447">
            <v>3760</v>
          </cell>
          <cell r="AO447">
            <v>3700</v>
          </cell>
        </row>
        <row r="448">
          <cell r="H448">
            <v>4000</v>
          </cell>
          <cell r="Q448">
            <v>4000</v>
          </cell>
          <cell r="Y448">
            <v>4000</v>
          </cell>
          <cell r="AG448">
            <v>4000</v>
          </cell>
          <cell r="AO448">
            <v>4000</v>
          </cell>
        </row>
        <row r="449">
          <cell r="H449">
            <v>4040</v>
          </cell>
          <cell r="Q449">
            <v>4080</v>
          </cell>
          <cell r="Y449">
            <v>4120</v>
          </cell>
          <cell r="AG449">
            <v>4160</v>
          </cell>
          <cell r="AO449">
            <v>4100</v>
          </cell>
        </row>
        <row r="450">
          <cell r="H450">
            <v>3940</v>
          </cell>
          <cell r="Q450">
            <v>3880</v>
          </cell>
          <cell r="Y450">
            <v>3820</v>
          </cell>
          <cell r="AG450">
            <v>3760</v>
          </cell>
          <cell r="AO450">
            <v>3700</v>
          </cell>
        </row>
        <row r="451">
          <cell r="H451">
            <v>4040</v>
          </cell>
          <cell r="Q451">
            <v>4080</v>
          </cell>
          <cell r="Y451">
            <v>4120</v>
          </cell>
          <cell r="AG451">
            <v>4160</v>
          </cell>
          <cell r="AO451">
            <v>4200</v>
          </cell>
        </row>
        <row r="452">
          <cell r="H452">
            <v>4040</v>
          </cell>
          <cell r="Q452">
            <v>4080</v>
          </cell>
          <cell r="Y452">
            <v>4120</v>
          </cell>
          <cell r="AG452">
            <v>4060</v>
          </cell>
          <cell r="AO452">
            <v>4000</v>
          </cell>
        </row>
        <row r="453">
          <cell r="H453">
            <v>3940</v>
          </cell>
          <cell r="Q453">
            <v>3880</v>
          </cell>
          <cell r="Y453">
            <v>3820</v>
          </cell>
          <cell r="AG453">
            <v>3720</v>
          </cell>
          <cell r="AO453">
            <v>3620</v>
          </cell>
        </row>
        <row r="454">
          <cell r="H454">
            <v>3840</v>
          </cell>
          <cell r="Q454">
            <v>3840</v>
          </cell>
          <cell r="Y454">
            <v>3840</v>
          </cell>
          <cell r="AG454">
            <v>3840</v>
          </cell>
          <cell r="AO454">
            <v>3840</v>
          </cell>
        </row>
        <row r="455">
          <cell r="H455">
            <v>3960</v>
          </cell>
          <cell r="Q455">
            <v>3960</v>
          </cell>
          <cell r="Y455">
            <v>3960</v>
          </cell>
          <cell r="AG455">
            <v>3960</v>
          </cell>
          <cell r="AO455">
            <v>3960</v>
          </cell>
        </row>
        <row r="456">
          <cell r="H456">
            <v>3940</v>
          </cell>
          <cell r="Q456">
            <v>3880</v>
          </cell>
          <cell r="Y456">
            <v>3820</v>
          </cell>
          <cell r="AG456">
            <v>3760</v>
          </cell>
          <cell r="AO456">
            <v>3700</v>
          </cell>
        </row>
        <row r="457">
          <cell r="H457">
            <v>3800</v>
          </cell>
          <cell r="Q457">
            <v>3800</v>
          </cell>
          <cell r="Y457">
            <v>3800</v>
          </cell>
          <cell r="AG457">
            <v>3800</v>
          </cell>
          <cell r="AO457">
            <v>3800</v>
          </cell>
        </row>
        <row r="458">
          <cell r="H458">
            <v>3560</v>
          </cell>
          <cell r="Q458">
            <v>3560</v>
          </cell>
          <cell r="Y458">
            <v>3560</v>
          </cell>
          <cell r="AG458">
            <v>3560</v>
          </cell>
          <cell r="AO458">
            <v>3560</v>
          </cell>
        </row>
        <row r="459">
          <cell r="H459">
            <v>4040</v>
          </cell>
          <cell r="Q459">
            <v>3980</v>
          </cell>
          <cell r="Y459">
            <v>3880</v>
          </cell>
          <cell r="AG459">
            <v>3780</v>
          </cell>
          <cell r="AO459">
            <v>3680</v>
          </cell>
        </row>
        <row r="460">
          <cell r="H460">
            <v>4040</v>
          </cell>
          <cell r="Q460">
            <v>4080</v>
          </cell>
          <cell r="Y460">
            <v>4120</v>
          </cell>
          <cell r="AG460">
            <v>4160</v>
          </cell>
          <cell r="AO460">
            <v>4160</v>
          </cell>
        </row>
        <row r="461">
          <cell r="H461">
            <v>3940</v>
          </cell>
          <cell r="Q461">
            <v>3880</v>
          </cell>
          <cell r="Y461">
            <v>3820</v>
          </cell>
          <cell r="AG461">
            <v>3760</v>
          </cell>
          <cell r="AO461">
            <v>3700</v>
          </cell>
        </row>
        <row r="462">
          <cell r="H462">
            <v>4000</v>
          </cell>
          <cell r="Q462">
            <v>4000</v>
          </cell>
          <cell r="Y462">
            <v>4000</v>
          </cell>
          <cell r="AG462">
            <v>4000</v>
          </cell>
          <cell r="AO462">
            <v>4000</v>
          </cell>
        </row>
        <row r="463">
          <cell r="H463">
            <v>4040</v>
          </cell>
          <cell r="Q463">
            <v>4040</v>
          </cell>
          <cell r="Y463">
            <v>4040</v>
          </cell>
          <cell r="AG463">
            <v>4040</v>
          </cell>
          <cell r="AO463">
            <v>4040</v>
          </cell>
        </row>
        <row r="464">
          <cell r="H464">
            <v>3640</v>
          </cell>
          <cell r="Q464">
            <v>3640</v>
          </cell>
          <cell r="Y464">
            <v>3640</v>
          </cell>
          <cell r="AG464">
            <v>3640</v>
          </cell>
          <cell r="AO464">
            <v>3640</v>
          </cell>
        </row>
        <row r="465">
          <cell r="H465">
            <v>4040</v>
          </cell>
          <cell r="Q465">
            <v>4080</v>
          </cell>
          <cell r="Y465">
            <v>4020</v>
          </cell>
          <cell r="AG465">
            <v>3960</v>
          </cell>
          <cell r="AO465">
            <v>3900</v>
          </cell>
        </row>
        <row r="466">
          <cell r="H466">
            <v>3880</v>
          </cell>
          <cell r="Q466">
            <v>3880</v>
          </cell>
          <cell r="Y466">
            <v>3880</v>
          </cell>
          <cell r="AG466">
            <v>3880</v>
          </cell>
          <cell r="AO466">
            <v>3880</v>
          </cell>
        </row>
        <row r="467">
          <cell r="H467">
            <v>4040</v>
          </cell>
          <cell r="Q467">
            <v>4080</v>
          </cell>
          <cell r="Y467">
            <v>4020</v>
          </cell>
          <cell r="AG467">
            <v>3960</v>
          </cell>
          <cell r="AO467">
            <v>3900</v>
          </cell>
        </row>
        <row r="468">
          <cell r="H468">
            <v>3940</v>
          </cell>
          <cell r="Q468">
            <v>3880</v>
          </cell>
          <cell r="Y468">
            <v>3820</v>
          </cell>
          <cell r="AG468">
            <v>3760</v>
          </cell>
          <cell r="AO468">
            <v>3700</v>
          </cell>
        </row>
        <row r="469">
          <cell r="H469">
            <v>4040</v>
          </cell>
          <cell r="Q469">
            <v>4080</v>
          </cell>
          <cell r="Y469">
            <v>4120</v>
          </cell>
          <cell r="AG469">
            <v>4060</v>
          </cell>
          <cell r="AO469">
            <v>4000</v>
          </cell>
        </row>
        <row r="470">
          <cell r="H470">
            <v>3920</v>
          </cell>
          <cell r="Q470">
            <v>3920</v>
          </cell>
          <cell r="Y470">
            <v>3920</v>
          </cell>
          <cell r="AG470">
            <v>3920</v>
          </cell>
          <cell r="AO470">
            <v>3920</v>
          </cell>
        </row>
        <row r="471">
          <cell r="H471">
            <v>4040</v>
          </cell>
          <cell r="Q471">
            <v>3980</v>
          </cell>
          <cell r="Y471">
            <v>3920</v>
          </cell>
          <cell r="AG471">
            <v>3860</v>
          </cell>
          <cell r="AO471">
            <v>3800</v>
          </cell>
        </row>
        <row r="472">
          <cell r="H472">
            <v>4000</v>
          </cell>
          <cell r="Q472">
            <v>4000</v>
          </cell>
          <cell r="Y472">
            <v>4000</v>
          </cell>
          <cell r="AG472">
            <v>4000</v>
          </cell>
          <cell r="AO472">
            <v>4000</v>
          </cell>
        </row>
        <row r="473">
          <cell r="H473">
            <v>4040</v>
          </cell>
          <cell r="Q473">
            <v>4080</v>
          </cell>
          <cell r="Y473">
            <v>4120</v>
          </cell>
          <cell r="AG473">
            <v>4160</v>
          </cell>
          <cell r="AO473">
            <v>4200</v>
          </cell>
        </row>
        <row r="474">
          <cell r="H474">
            <v>4040</v>
          </cell>
          <cell r="Q474">
            <v>4040</v>
          </cell>
          <cell r="Y474">
            <v>4040</v>
          </cell>
          <cell r="AG474">
            <v>4040</v>
          </cell>
          <cell r="AO474">
            <v>4040</v>
          </cell>
        </row>
        <row r="475">
          <cell r="H475">
            <v>3520</v>
          </cell>
          <cell r="Q475">
            <v>3520</v>
          </cell>
          <cell r="Y475">
            <v>3520</v>
          </cell>
          <cell r="AG475">
            <v>3520</v>
          </cell>
          <cell r="AO475">
            <v>3520</v>
          </cell>
        </row>
        <row r="476">
          <cell r="H476">
            <v>4040</v>
          </cell>
          <cell r="Q476">
            <v>3980</v>
          </cell>
          <cell r="Y476">
            <v>3880</v>
          </cell>
          <cell r="AG476">
            <v>3780</v>
          </cell>
          <cell r="AO476">
            <v>3680</v>
          </cell>
        </row>
        <row r="477">
          <cell r="H477">
            <v>3920</v>
          </cell>
          <cell r="Q477">
            <v>3920</v>
          </cell>
          <cell r="Y477">
            <v>3920</v>
          </cell>
          <cell r="AG477">
            <v>3920</v>
          </cell>
          <cell r="AO477">
            <v>3920</v>
          </cell>
        </row>
        <row r="478">
          <cell r="H478">
            <v>4040</v>
          </cell>
          <cell r="Q478">
            <v>4080</v>
          </cell>
          <cell r="Y478">
            <v>4120</v>
          </cell>
          <cell r="AG478">
            <v>4120</v>
          </cell>
          <cell r="AO478">
            <v>4120</v>
          </cell>
        </row>
        <row r="479">
          <cell r="H479">
            <v>4000</v>
          </cell>
          <cell r="Q479">
            <v>4000</v>
          </cell>
          <cell r="Y479">
            <v>4000</v>
          </cell>
          <cell r="AG479">
            <v>4000</v>
          </cell>
          <cell r="AO479">
            <v>4000</v>
          </cell>
        </row>
        <row r="480">
          <cell r="H480">
            <v>3940</v>
          </cell>
          <cell r="Q480">
            <v>3880</v>
          </cell>
          <cell r="Y480">
            <v>3780</v>
          </cell>
          <cell r="AG480">
            <v>3680</v>
          </cell>
          <cell r="AO480">
            <v>3580</v>
          </cell>
        </row>
        <row r="481">
          <cell r="H481">
            <v>4040</v>
          </cell>
          <cell r="Q481">
            <v>4080</v>
          </cell>
          <cell r="Y481">
            <v>4120</v>
          </cell>
          <cell r="AG481">
            <v>4160</v>
          </cell>
          <cell r="AO481">
            <v>4160</v>
          </cell>
        </row>
        <row r="482">
          <cell r="H482">
            <v>4000</v>
          </cell>
          <cell r="Q482">
            <v>4000</v>
          </cell>
          <cell r="Y482">
            <v>4000</v>
          </cell>
          <cell r="AG482">
            <v>4000</v>
          </cell>
          <cell r="AO482">
            <v>4000</v>
          </cell>
        </row>
        <row r="483">
          <cell r="H483">
            <v>3940</v>
          </cell>
          <cell r="Q483">
            <v>3880</v>
          </cell>
          <cell r="Y483">
            <v>3820</v>
          </cell>
          <cell r="AG483">
            <v>3760</v>
          </cell>
          <cell r="AO483">
            <v>3700</v>
          </cell>
        </row>
        <row r="484">
          <cell r="H484">
            <v>3680</v>
          </cell>
          <cell r="Q484">
            <v>3680</v>
          </cell>
          <cell r="Y484">
            <v>3680</v>
          </cell>
          <cell r="AG484">
            <v>3680</v>
          </cell>
          <cell r="AO484">
            <v>3680</v>
          </cell>
        </row>
        <row r="485">
          <cell r="H485">
            <v>4040</v>
          </cell>
          <cell r="Q485">
            <v>4080</v>
          </cell>
          <cell r="Y485">
            <v>4120</v>
          </cell>
          <cell r="AG485">
            <v>4120</v>
          </cell>
          <cell r="AO485">
            <v>4120</v>
          </cell>
        </row>
        <row r="486">
          <cell r="H486">
            <v>4040</v>
          </cell>
          <cell r="Q486">
            <v>3980</v>
          </cell>
          <cell r="Y486">
            <v>3920</v>
          </cell>
          <cell r="AG486">
            <v>3860</v>
          </cell>
          <cell r="AO486">
            <v>3800</v>
          </cell>
        </row>
        <row r="487">
          <cell r="H487">
            <v>4040</v>
          </cell>
          <cell r="Q487">
            <v>4080</v>
          </cell>
          <cell r="Y487">
            <v>4120</v>
          </cell>
          <cell r="AG487">
            <v>4060</v>
          </cell>
          <cell r="AO487">
            <v>4000</v>
          </cell>
        </row>
        <row r="488">
          <cell r="H488">
            <v>4040</v>
          </cell>
          <cell r="Q488">
            <v>4080</v>
          </cell>
          <cell r="Y488">
            <v>4120</v>
          </cell>
          <cell r="AG488">
            <v>4120</v>
          </cell>
          <cell r="AO488">
            <v>4120</v>
          </cell>
        </row>
        <row r="489">
          <cell r="H489">
            <v>4040</v>
          </cell>
          <cell r="Q489">
            <v>3980</v>
          </cell>
          <cell r="Y489">
            <v>3920</v>
          </cell>
          <cell r="AG489">
            <v>3860</v>
          </cell>
          <cell r="AO489">
            <v>3800</v>
          </cell>
        </row>
        <row r="490">
          <cell r="H490">
            <v>3560</v>
          </cell>
          <cell r="Q490">
            <v>3560</v>
          </cell>
          <cell r="Y490">
            <v>3560</v>
          </cell>
          <cell r="AG490">
            <v>3560</v>
          </cell>
          <cell r="AO490">
            <v>3560</v>
          </cell>
        </row>
        <row r="491">
          <cell r="H491">
            <v>4040</v>
          </cell>
          <cell r="Q491">
            <v>4080</v>
          </cell>
          <cell r="Y491">
            <v>4120</v>
          </cell>
          <cell r="AG491">
            <v>4120</v>
          </cell>
          <cell r="AO491">
            <v>4120</v>
          </cell>
        </row>
        <row r="492">
          <cell r="H492">
            <v>3940</v>
          </cell>
          <cell r="Q492">
            <v>3880</v>
          </cell>
          <cell r="Y492">
            <v>3820</v>
          </cell>
          <cell r="AG492">
            <v>3760</v>
          </cell>
          <cell r="AO492">
            <v>3700</v>
          </cell>
        </row>
        <row r="493">
          <cell r="H493">
            <v>3920</v>
          </cell>
          <cell r="Q493">
            <v>3920</v>
          </cell>
          <cell r="Y493">
            <v>3920</v>
          </cell>
          <cell r="AG493">
            <v>3920</v>
          </cell>
          <cell r="AO493">
            <v>3920</v>
          </cell>
        </row>
        <row r="494">
          <cell r="H494">
            <v>3920</v>
          </cell>
          <cell r="Q494">
            <v>3920</v>
          </cell>
          <cell r="Y494">
            <v>3920</v>
          </cell>
          <cell r="AG494">
            <v>3920</v>
          </cell>
          <cell r="AO494">
            <v>3920</v>
          </cell>
        </row>
        <row r="495">
          <cell r="H495">
            <v>3940</v>
          </cell>
          <cell r="Q495">
            <v>3880</v>
          </cell>
          <cell r="Y495">
            <v>3820</v>
          </cell>
          <cell r="AG495">
            <v>3760</v>
          </cell>
          <cell r="AO495">
            <v>3700</v>
          </cell>
        </row>
        <row r="496">
          <cell r="H496">
            <v>4040</v>
          </cell>
          <cell r="Q496">
            <v>4040</v>
          </cell>
          <cell r="Y496">
            <v>4040</v>
          </cell>
          <cell r="AG496">
            <v>4040</v>
          </cell>
          <cell r="AO496">
            <v>4040</v>
          </cell>
        </row>
        <row r="497">
          <cell r="H497">
            <v>3960</v>
          </cell>
          <cell r="Q497">
            <v>3960</v>
          </cell>
          <cell r="Y497">
            <v>3960</v>
          </cell>
          <cell r="AG497">
            <v>3960</v>
          </cell>
          <cell r="AO497">
            <v>3960</v>
          </cell>
        </row>
        <row r="498">
          <cell r="H498">
            <v>4040</v>
          </cell>
          <cell r="Q498">
            <v>4080</v>
          </cell>
          <cell r="Y498">
            <v>4120</v>
          </cell>
          <cell r="AG498">
            <v>4160</v>
          </cell>
          <cell r="AO498">
            <v>4200</v>
          </cell>
        </row>
        <row r="499">
          <cell r="H499">
            <v>4040</v>
          </cell>
          <cell r="Q499">
            <v>4080</v>
          </cell>
          <cell r="Y499">
            <v>4080</v>
          </cell>
          <cell r="AG499">
            <v>4080</v>
          </cell>
          <cell r="AO499">
            <v>4080</v>
          </cell>
        </row>
        <row r="500">
          <cell r="H500">
            <v>4040</v>
          </cell>
          <cell r="Q500">
            <v>4080</v>
          </cell>
          <cell r="Y500">
            <v>4080</v>
          </cell>
          <cell r="AG500">
            <v>4080</v>
          </cell>
          <cell r="AO500">
            <v>4080</v>
          </cell>
        </row>
        <row r="501">
          <cell r="H501">
            <v>4040</v>
          </cell>
          <cell r="Q501">
            <v>4080</v>
          </cell>
          <cell r="Y501">
            <v>4020</v>
          </cell>
          <cell r="AG501">
            <v>3960</v>
          </cell>
          <cell r="AO501">
            <v>3900</v>
          </cell>
        </row>
        <row r="502">
          <cell r="H502">
            <v>4040</v>
          </cell>
          <cell r="Q502">
            <v>4080</v>
          </cell>
          <cell r="Y502">
            <v>4080</v>
          </cell>
          <cell r="AG502">
            <v>4080</v>
          </cell>
          <cell r="AO502">
            <v>4080</v>
          </cell>
        </row>
        <row r="503">
          <cell r="H503">
            <v>4000</v>
          </cell>
          <cell r="Q503">
            <v>4000</v>
          </cell>
          <cell r="Y503">
            <v>4000</v>
          </cell>
          <cell r="AG503">
            <v>4000</v>
          </cell>
          <cell r="AO503">
            <v>4000</v>
          </cell>
        </row>
        <row r="504">
          <cell r="H504">
            <v>3940</v>
          </cell>
          <cell r="Q504">
            <v>3880</v>
          </cell>
          <cell r="Y504">
            <v>3820</v>
          </cell>
          <cell r="AG504">
            <v>3760</v>
          </cell>
          <cell r="AO504">
            <v>3700</v>
          </cell>
        </row>
        <row r="505">
          <cell r="H505">
            <v>4040</v>
          </cell>
          <cell r="Q505">
            <v>4040</v>
          </cell>
          <cell r="Y505">
            <v>4040</v>
          </cell>
          <cell r="AG505">
            <v>4040</v>
          </cell>
          <cell r="AO505">
            <v>4040</v>
          </cell>
        </row>
        <row r="506">
          <cell r="H506">
            <v>4040</v>
          </cell>
          <cell r="Q506">
            <v>4080</v>
          </cell>
          <cell r="Y506">
            <v>4120</v>
          </cell>
          <cell r="AG506">
            <v>4120</v>
          </cell>
          <cell r="AO506">
            <v>4120</v>
          </cell>
        </row>
        <row r="507">
          <cell r="H507">
            <v>4040</v>
          </cell>
          <cell r="Q507">
            <v>3980</v>
          </cell>
          <cell r="Y507">
            <v>3920</v>
          </cell>
          <cell r="AG507">
            <v>3860</v>
          </cell>
          <cell r="AO507">
            <v>3800</v>
          </cell>
        </row>
        <row r="508">
          <cell r="H508">
            <v>4040</v>
          </cell>
          <cell r="Q508">
            <v>4080</v>
          </cell>
          <cell r="Y508">
            <v>4120</v>
          </cell>
          <cell r="AG508">
            <v>4060</v>
          </cell>
          <cell r="AO508">
            <v>3960</v>
          </cell>
        </row>
        <row r="509">
          <cell r="H509">
            <v>4040</v>
          </cell>
          <cell r="Q509">
            <v>4080</v>
          </cell>
          <cell r="Y509">
            <v>4120</v>
          </cell>
          <cell r="AG509">
            <v>4060</v>
          </cell>
          <cell r="AO509">
            <v>4000</v>
          </cell>
        </row>
        <row r="510">
          <cell r="H510">
            <v>3940</v>
          </cell>
          <cell r="Q510">
            <v>3880</v>
          </cell>
          <cell r="Y510">
            <v>3820</v>
          </cell>
          <cell r="AG510">
            <v>3760</v>
          </cell>
          <cell r="AO510">
            <v>3700</v>
          </cell>
        </row>
        <row r="511">
          <cell r="H511">
            <v>4040</v>
          </cell>
          <cell r="Q511">
            <v>3980</v>
          </cell>
          <cell r="Y511">
            <v>3920</v>
          </cell>
          <cell r="AG511">
            <v>3860</v>
          </cell>
          <cell r="AO511">
            <v>3760</v>
          </cell>
        </row>
        <row r="512">
          <cell r="H512">
            <v>3940</v>
          </cell>
          <cell r="Q512">
            <v>3880</v>
          </cell>
          <cell r="Y512">
            <v>3820</v>
          </cell>
          <cell r="AG512">
            <v>3760</v>
          </cell>
          <cell r="AO512">
            <v>3700</v>
          </cell>
        </row>
        <row r="513">
          <cell r="H513">
            <v>4040</v>
          </cell>
          <cell r="Q513">
            <v>4080</v>
          </cell>
          <cell r="Y513">
            <v>4120</v>
          </cell>
          <cell r="AG513">
            <v>4060</v>
          </cell>
          <cell r="AO513">
            <v>4000</v>
          </cell>
        </row>
        <row r="514">
          <cell r="H514">
            <v>4040</v>
          </cell>
          <cell r="Q514">
            <v>4080</v>
          </cell>
          <cell r="Y514">
            <v>4120</v>
          </cell>
          <cell r="AG514">
            <v>4160</v>
          </cell>
          <cell r="AO514">
            <v>4200</v>
          </cell>
        </row>
        <row r="515">
          <cell r="H515">
            <v>3720</v>
          </cell>
          <cell r="Q515">
            <v>3720</v>
          </cell>
          <cell r="Y515">
            <v>3720</v>
          </cell>
          <cell r="AG515">
            <v>3720</v>
          </cell>
          <cell r="AO515">
            <v>3720</v>
          </cell>
        </row>
        <row r="516">
          <cell r="H516">
            <v>3960</v>
          </cell>
          <cell r="Q516">
            <v>3960</v>
          </cell>
          <cell r="Y516">
            <v>3960</v>
          </cell>
          <cell r="AG516">
            <v>3960</v>
          </cell>
          <cell r="AO516">
            <v>3960</v>
          </cell>
        </row>
        <row r="517">
          <cell r="H517">
            <v>4040</v>
          </cell>
          <cell r="Q517">
            <v>4040</v>
          </cell>
          <cell r="Y517">
            <v>4040</v>
          </cell>
          <cell r="AG517">
            <v>4040</v>
          </cell>
          <cell r="AO517">
            <v>4040</v>
          </cell>
        </row>
        <row r="518">
          <cell r="H518">
            <v>3940</v>
          </cell>
          <cell r="Q518">
            <v>3880</v>
          </cell>
          <cell r="Y518">
            <v>3820</v>
          </cell>
          <cell r="AG518">
            <v>3760</v>
          </cell>
          <cell r="AO518">
            <v>3700</v>
          </cell>
        </row>
        <row r="519">
          <cell r="H519">
            <v>3940</v>
          </cell>
          <cell r="Q519">
            <v>3880</v>
          </cell>
          <cell r="Y519">
            <v>3820</v>
          </cell>
          <cell r="AG519">
            <v>3720</v>
          </cell>
          <cell r="AO519">
            <v>3620</v>
          </cell>
        </row>
        <row r="520">
          <cell r="H520">
            <v>4040</v>
          </cell>
          <cell r="Q520">
            <v>4080</v>
          </cell>
          <cell r="Y520">
            <v>4120</v>
          </cell>
          <cell r="AG520">
            <v>4160</v>
          </cell>
          <cell r="AO520">
            <v>4100</v>
          </cell>
        </row>
        <row r="521">
          <cell r="H521">
            <v>3760</v>
          </cell>
          <cell r="Q521">
            <v>3760</v>
          </cell>
          <cell r="Y521">
            <v>3760</v>
          </cell>
          <cell r="AG521">
            <v>3760</v>
          </cell>
          <cell r="AO521">
            <v>3760</v>
          </cell>
        </row>
        <row r="522">
          <cell r="H522">
            <v>4040</v>
          </cell>
          <cell r="Q522">
            <v>4040</v>
          </cell>
          <cell r="Y522">
            <v>4040</v>
          </cell>
          <cell r="AG522">
            <v>4040</v>
          </cell>
          <cell r="AO522">
            <v>4040</v>
          </cell>
        </row>
        <row r="523">
          <cell r="H523">
            <v>3840</v>
          </cell>
          <cell r="Q523">
            <v>3840</v>
          </cell>
          <cell r="Y523">
            <v>3840</v>
          </cell>
          <cell r="AG523">
            <v>3840</v>
          </cell>
          <cell r="AO523">
            <v>3840</v>
          </cell>
        </row>
        <row r="524">
          <cell r="H524">
            <v>3720</v>
          </cell>
          <cell r="Q524">
            <v>3720</v>
          </cell>
          <cell r="Y524">
            <v>3720</v>
          </cell>
          <cell r="AG524">
            <v>3720</v>
          </cell>
          <cell r="AO524">
            <v>3720</v>
          </cell>
        </row>
        <row r="525">
          <cell r="H525">
            <v>3920</v>
          </cell>
          <cell r="Q525">
            <v>3920</v>
          </cell>
          <cell r="Y525">
            <v>3920</v>
          </cell>
          <cell r="AG525">
            <v>3920</v>
          </cell>
          <cell r="AO525">
            <v>3920</v>
          </cell>
        </row>
        <row r="526">
          <cell r="H526">
            <v>4040</v>
          </cell>
          <cell r="Q526">
            <v>4080</v>
          </cell>
          <cell r="Y526">
            <v>4120</v>
          </cell>
          <cell r="AG526">
            <v>4060</v>
          </cell>
          <cell r="AO526">
            <v>4000</v>
          </cell>
        </row>
        <row r="527">
          <cell r="H527">
            <v>4040</v>
          </cell>
          <cell r="Q527">
            <v>4080</v>
          </cell>
          <cell r="Y527">
            <v>4120</v>
          </cell>
          <cell r="AG527">
            <v>4060</v>
          </cell>
          <cell r="AO527">
            <v>4000</v>
          </cell>
        </row>
        <row r="528">
          <cell r="H528">
            <v>3940</v>
          </cell>
          <cell r="Q528">
            <v>3880</v>
          </cell>
          <cell r="Y528">
            <v>3820</v>
          </cell>
          <cell r="AG528">
            <v>3760</v>
          </cell>
          <cell r="AO528">
            <v>3700</v>
          </cell>
        </row>
        <row r="529">
          <cell r="H529">
            <v>4040</v>
          </cell>
          <cell r="Q529">
            <v>4080</v>
          </cell>
          <cell r="Y529">
            <v>4120</v>
          </cell>
          <cell r="AG529">
            <v>4060</v>
          </cell>
          <cell r="AO529">
            <v>4000</v>
          </cell>
        </row>
        <row r="530">
          <cell r="H530">
            <v>3960</v>
          </cell>
          <cell r="Q530">
            <v>3960</v>
          </cell>
          <cell r="Y530">
            <v>3960</v>
          </cell>
          <cell r="AG530">
            <v>3960</v>
          </cell>
          <cell r="AO530">
            <v>3960</v>
          </cell>
        </row>
        <row r="531">
          <cell r="H531">
            <v>3940</v>
          </cell>
          <cell r="Q531">
            <v>3880</v>
          </cell>
          <cell r="Y531">
            <v>3820</v>
          </cell>
          <cell r="AG531">
            <v>3760</v>
          </cell>
          <cell r="AO531">
            <v>3700</v>
          </cell>
        </row>
        <row r="532">
          <cell r="H532">
            <v>3920</v>
          </cell>
          <cell r="Q532">
            <v>3920</v>
          </cell>
          <cell r="Y532">
            <v>3920</v>
          </cell>
          <cell r="AG532">
            <v>3920</v>
          </cell>
          <cell r="AO532">
            <v>3920</v>
          </cell>
        </row>
        <row r="533">
          <cell r="H533">
            <v>4040</v>
          </cell>
          <cell r="Q533">
            <v>4080</v>
          </cell>
          <cell r="Y533">
            <v>4020</v>
          </cell>
          <cell r="AG533">
            <v>3920</v>
          </cell>
          <cell r="AO533">
            <v>3820</v>
          </cell>
        </row>
        <row r="534">
          <cell r="H534">
            <v>4040</v>
          </cell>
          <cell r="Q534">
            <v>3980</v>
          </cell>
          <cell r="Y534">
            <v>3920</v>
          </cell>
          <cell r="AG534">
            <v>3860</v>
          </cell>
          <cell r="AO534">
            <v>3800</v>
          </cell>
        </row>
        <row r="535">
          <cell r="H535">
            <v>4040</v>
          </cell>
          <cell r="Q535">
            <v>3980</v>
          </cell>
          <cell r="Y535">
            <v>3920</v>
          </cell>
          <cell r="AG535">
            <v>3860</v>
          </cell>
          <cell r="AO535">
            <v>3800</v>
          </cell>
        </row>
        <row r="536">
          <cell r="H536">
            <v>4040</v>
          </cell>
          <cell r="Q536">
            <v>4080</v>
          </cell>
          <cell r="Y536">
            <v>4120</v>
          </cell>
          <cell r="AG536">
            <v>4120</v>
          </cell>
          <cell r="AO536">
            <v>4120</v>
          </cell>
        </row>
        <row r="537">
          <cell r="H537">
            <v>4040</v>
          </cell>
          <cell r="Q537">
            <v>4080</v>
          </cell>
          <cell r="Y537">
            <v>4020</v>
          </cell>
          <cell r="AG537">
            <v>3920</v>
          </cell>
          <cell r="AO537">
            <v>3820</v>
          </cell>
        </row>
        <row r="538">
          <cell r="H538">
            <v>3800</v>
          </cell>
          <cell r="Q538">
            <v>3800</v>
          </cell>
          <cell r="Y538">
            <v>3800</v>
          </cell>
          <cell r="AG538">
            <v>3800</v>
          </cell>
          <cell r="AO538">
            <v>3800</v>
          </cell>
        </row>
        <row r="539">
          <cell r="H539">
            <v>4040</v>
          </cell>
          <cell r="Q539">
            <v>3980</v>
          </cell>
          <cell r="Y539">
            <v>3920</v>
          </cell>
          <cell r="AG539">
            <v>3860</v>
          </cell>
          <cell r="AO539">
            <v>3800</v>
          </cell>
        </row>
        <row r="540">
          <cell r="H540">
            <v>3360</v>
          </cell>
          <cell r="Q540">
            <v>3360</v>
          </cell>
          <cell r="Y540">
            <v>3360</v>
          </cell>
          <cell r="AG540">
            <v>3360</v>
          </cell>
          <cell r="AO540">
            <v>3360</v>
          </cell>
        </row>
        <row r="541">
          <cell r="H541">
            <v>4040</v>
          </cell>
          <cell r="Q541">
            <v>4080</v>
          </cell>
          <cell r="Y541">
            <v>4120</v>
          </cell>
          <cell r="AG541">
            <v>4060</v>
          </cell>
          <cell r="AO541">
            <v>4000</v>
          </cell>
        </row>
        <row r="542">
          <cell r="H542">
            <v>4040</v>
          </cell>
          <cell r="Q542">
            <v>4080</v>
          </cell>
          <cell r="Y542">
            <v>4020</v>
          </cell>
          <cell r="AG542">
            <v>3960</v>
          </cell>
          <cell r="AO542">
            <v>3900</v>
          </cell>
        </row>
        <row r="543">
          <cell r="H543">
            <v>3940</v>
          </cell>
          <cell r="Q543">
            <v>3880</v>
          </cell>
          <cell r="Y543">
            <v>3820</v>
          </cell>
          <cell r="AG543">
            <v>3760</v>
          </cell>
          <cell r="AO543">
            <v>3700</v>
          </cell>
        </row>
        <row r="544">
          <cell r="H544">
            <v>3880</v>
          </cell>
          <cell r="Q544">
            <v>3880</v>
          </cell>
          <cell r="Y544">
            <v>3880</v>
          </cell>
          <cell r="AG544">
            <v>3880</v>
          </cell>
          <cell r="AO544">
            <v>3880</v>
          </cell>
        </row>
        <row r="545">
          <cell r="H545">
            <v>3920</v>
          </cell>
          <cell r="Q545">
            <v>3920</v>
          </cell>
          <cell r="Y545">
            <v>3920</v>
          </cell>
          <cell r="AG545">
            <v>3920</v>
          </cell>
          <cell r="AO545">
            <v>3920</v>
          </cell>
        </row>
        <row r="546">
          <cell r="H546">
            <v>3940</v>
          </cell>
          <cell r="Q546">
            <v>3880</v>
          </cell>
          <cell r="Y546">
            <v>3780</v>
          </cell>
          <cell r="AG546">
            <v>3680</v>
          </cell>
          <cell r="AO546">
            <v>3580</v>
          </cell>
        </row>
        <row r="547">
          <cell r="H547">
            <v>4040</v>
          </cell>
          <cell r="Q547">
            <v>4080</v>
          </cell>
          <cell r="Y547">
            <v>4120</v>
          </cell>
          <cell r="AG547">
            <v>4060</v>
          </cell>
          <cell r="AO547">
            <v>4000</v>
          </cell>
        </row>
        <row r="548">
          <cell r="H548">
            <v>4040</v>
          </cell>
          <cell r="Q548">
            <v>4080</v>
          </cell>
          <cell r="Y548">
            <v>4020</v>
          </cell>
          <cell r="AG548">
            <v>3920</v>
          </cell>
          <cell r="AO548">
            <v>3820</v>
          </cell>
        </row>
        <row r="549">
          <cell r="H549">
            <v>3940</v>
          </cell>
          <cell r="Q549">
            <v>3880</v>
          </cell>
          <cell r="Y549">
            <v>3820</v>
          </cell>
          <cell r="AG549">
            <v>3760</v>
          </cell>
          <cell r="AO549">
            <v>3700</v>
          </cell>
        </row>
        <row r="550">
          <cell r="H550">
            <v>3960</v>
          </cell>
          <cell r="Q550">
            <v>3960</v>
          </cell>
          <cell r="Y550">
            <v>3960</v>
          </cell>
          <cell r="AG550">
            <v>3960</v>
          </cell>
          <cell r="AO550">
            <v>3960</v>
          </cell>
        </row>
        <row r="551">
          <cell r="H551">
            <v>4040</v>
          </cell>
          <cell r="Q551">
            <v>4080</v>
          </cell>
          <cell r="Y551">
            <v>4020</v>
          </cell>
          <cell r="AG551">
            <v>3960</v>
          </cell>
          <cell r="AO551">
            <v>3900</v>
          </cell>
        </row>
        <row r="552">
          <cell r="H552">
            <v>4040</v>
          </cell>
          <cell r="Q552">
            <v>4080</v>
          </cell>
          <cell r="Y552">
            <v>4020</v>
          </cell>
          <cell r="AG552">
            <v>3960</v>
          </cell>
          <cell r="AO552">
            <v>3900</v>
          </cell>
        </row>
        <row r="553">
          <cell r="H553">
            <v>4000</v>
          </cell>
          <cell r="Q553">
            <v>4000</v>
          </cell>
          <cell r="Y553">
            <v>4000</v>
          </cell>
          <cell r="AG553">
            <v>4000</v>
          </cell>
          <cell r="AO553">
            <v>4000</v>
          </cell>
        </row>
        <row r="554">
          <cell r="H554">
            <v>4040</v>
          </cell>
          <cell r="Q554">
            <v>3980</v>
          </cell>
          <cell r="Y554">
            <v>3920</v>
          </cell>
          <cell r="AG554">
            <v>3860</v>
          </cell>
          <cell r="AO554">
            <v>3760</v>
          </cell>
        </row>
        <row r="555">
          <cell r="H555">
            <v>3940</v>
          </cell>
          <cell r="Q555">
            <v>3880</v>
          </cell>
          <cell r="Y555">
            <v>3820</v>
          </cell>
          <cell r="AG555">
            <v>3760</v>
          </cell>
          <cell r="AO555">
            <v>3700</v>
          </cell>
        </row>
        <row r="556">
          <cell r="H556">
            <v>4040</v>
          </cell>
          <cell r="Q556">
            <v>4080</v>
          </cell>
          <cell r="Y556">
            <v>4020</v>
          </cell>
          <cell r="AG556">
            <v>3960</v>
          </cell>
          <cell r="AO556">
            <v>3900</v>
          </cell>
        </row>
        <row r="557">
          <cell r="H557">
            <v>3940</v>
          </cell>
          <cell r="Q557">
            <v>3880</v>
          </cell>
          <cell r="Y557">
            <v>3820</v>
          </cell>
          <cell r="AG557">
            <v>3760</v>
          </cell>
          <cell r="AO557">
            <v>3700</v>
          </cell>
        </row>
        <row r="558">
          <cell r="H558">
            <v>3940</v>
          </cell>
          <cell r="Q558">
            <v>3880</v>
          </cell>
          <cell r="Y558">
            <v>3820</v>
          </cell>
          <cell r="AG558">
            <v>3760</v>
          </cell>
          <cell r="AO558">
            <v>3700</v>
          </cell>
        </row>
        <row r="559">
          <cell r="H559">
            <v>4040</v>
          </cell>
          <cell r="Q559">
            <v>4040</v>
          </cell>
          <cell r="Y559">
            <v>4040</v>
          </cell>
          <cell r="AG559">
            <v>4040</v>
          </cell>
          <cell r="AO559">
            <v>4040</v>
          </cell>
        </row>
        <row r="560">
          <cell r="H560">
            <v>3840</v>
          </cell>
          <cell r="Q560">
            <v>3840</v>
          </cell>
          <cell r="Y560">
            <v>3840</v>
          </cell>
          <cell r="AG560">
            <v>3840</v>
          </cell>
          <cell r="AO560">
            <v>3840</v>
          </cell>
        </row>
        <row r="561">
          <cell r="H561">
            <v>3940</v>
          </cell>
          <cell r="Q561">
            <v>3840</v>
          </cell>
          <cell r="Y561">
            <v>3740</v>
          </cell>
          <cell r="AG561">
            <v>3640</v>
          </cell>
          <cell r="AO561">
            <v>3540</v>
          </cell>
        </row>
        <row r="562">
          <cell r="H562">
            <v>4040</v>
          </cell>
          <cell r="Q562">
            <v>4080</v>
          </cell>
          <cell r="Y562">
            <v>4120</v>
          </cell>
          <cell r="AG562">
            <v>4160</v>
          </cell>
          <cell r="AO562">
            <v>4160</v>
          </cell>
        </row>
        <row r="563">
          <cell r="H563">
            <v>4040</v>
          </cell>
          <cell r="Q563">
            <v>4080</v>
          </cell>
          <cell r="Y563">
            <v>4080</v>
          </cell>
          <cell r="AG563">
            <v>4080</v>
          </cell>
          <cell r="AO563">
            <v>4080</v>
          </cell>
        </row>
        <row r="564">
          <cell r="H564">
            <v>4040</v>
          </cell>
          <cell r="Q564">
            <v>3980</v>
          </cell>
          <cell r="Y564">
            <v>3920</v>
          </cell>
          <cell r="AG564">
            <v>3860</v>
          </cell>
          <cell r="AO564">
            <v>3800</v>
          </cell>
        </row>
        <row r="565">
          <cell r="H565">
            <v>3880</v>
          </cell>
          <cell r="Q565">
            <v>3880</v>
          </cell>
          <cell r="Y565">
            <v>3880</v>
          </cell>
          <cell r="AG565">
            <v>3880</v>
          </cell>
          <cell r="AO565">
            <v>3880</v>
          </cell>
        </row>
        <row r="566">
          <cell r="H566">
            <v>3880</v>
          </cell>
          <cell r="Q566">
            <v>3880</v>
          </cell>
          <cell r="Y566">
            <v>3880</v>
          </cell>
          <cell r="AG566">
            <v>3880</v>
          </cell>
          <cell r="AO566">
            <v>3880</v>
          </cell>
        </row>
        <row r="567">
          <cell r="H567">
            <v>4040</v>
          </cell>
          <cell r="Q567">
            <v>3980</v>
          </cell>
          <cell r="Y567">
            <v>3920</v>
          </cell>
          <cell r="AG567">
            <v>3860</v>
          </cell>
          <cell r="AO567">
            <v>3800</v>
          </cell>
        </row>
        <row r="568">
          <cell r="H568">
            <v>3960</v>
          </cell>
          <cell r="Q568">
            <v>3960</v>
          </cell>
          <cell r="Y568">
            <v>3960</v>
          </cell>
          <cell r="AG568">
            <v>3960</v>
          </cell>
          <cell r="AO568">
            <v>3960</v>
          </cell>
        </row>
        <row r="569">
          <cell r="H569">
            <v>3960</v>
          </cell>
          <cell r="Q569">
            <v>3960</v>
          </cell>
          <cell r="Y569">
            <v>3960</v>
          </cell>
          <cell r="AG569">
            <v>3960</v>
          </cell>
          <cell r="AO569">
            <v>3960</v>
          </cell>
        </row>
        <row r="570">
          <cell r="H570">
            <v>4040</v>
          </cell>
          <cell r="Q570">
            <v>4080</v>
          </cell>
          <cell r="Y570">
            <v>4020</v>
          </cell>
          <cell r="AG570">
            <v>3920</v>
          </cell>
          <cell r="AO570">
            <v>3820</v>
          </cell>
        </row>
        <row r="571">
          <cell r="H571">
            <v>4040</v>
          </cell>
          <cell r="Q571">
            <v>4080</v>
          </cell>
          <cell r="Y571">
            <v>4120</v>
          </cell>
          <cell r="AG571">
            <v>4060</v>
          </cell>
          <cell r="AO571">
            <v>4000</v>
          </cell>
        </row>
        <row r="572">
          <cell r="H572">
            <v>4040</v>
          </cell>
          <cell r="Q572">
            <v>4080</v>
          </cell>
          <cell r="Y572">
            <v>4020</v>
          </cell>
          <cell r="AG572">
            <v>3960</v>
          </cell>
          <cell r="AO572">
            <v>3900</v>
          </cell>
        </row>
        <row r="573">
          <cell r="H573">
            <v>3940</v>
          </cell>
          <cell r="Q573">
            <v>3880</v>
          </cell>
          <cell r="Y573">
            <v>3820</v>
          </cell>
          <cell r="AG573">
            <v>3760</v>
          </cell>
          <cell r="AO573">
            <v>3700</v>
          </cell>
        </row>
        <row r="574">
          <cell r="H574">
            <v>4040</v>
          </cell>
          <cell r="Q574">
            <v>4080</v>
          </cell>
          <cell r="Y574">
            <v>4020</v>
          </cell>
          <cell r="AG574">
            <v>3960</v>
          </cell>
          <cell r="AO574">
            <v>3860</v>
          </cell>
        </row>
        <row r="575">
          <cell r="H575">
            <v>4040</v>
          </cell>
          <cell r="Q575">
            <v>4080</v>
          </cell>
          <cell r="Y575">
            <v>4020</v>
          </cell>
          <cell r="AG575">
            <v>3960</v>
          </cell>
          <cell r="AO575">
            <v>3900</v>
          </cell>
        </row>
        <row r="576">
          <cell r="H576">
            <v>3940</v>
          </cell>
          <cell r="Q576">
            <v>3880</v>
          </cell>
          <cell r="Y576">
            <v>3820</v>
          </cell>
          <cell r="AG576">
            <v>3720</v>
          </cell>
          <cell r="AO576">
            <v>3620</v>
          </cell>
        </row>
        <row r="577">
          <cell r="H577">
            <v>4040</v>
          </cell>
          <cell r="Q577">
            <v>4080</v>
          </cell>
          <cell r="Y577">
            <v>4120</v>
          </cell>
          <cell r="AG577">
            <v>4120</v>
          </cell>
          <cell r="AO577">
            <v>4120</v>
          </cell>
        </row>
        <row r="578">
          <cell r="H578">
            <v>3940</v>
          </cell>
          <cell r="Q578">
            <v>3880</v>
          </cell>
          <cell r="Y578">
            <v>3820</v>
          </cell>
          <cell r="AG578">
            <v>3760</v>
          </cell>
          <cell r="AO578">
            <v>3700</v>
          </cell>
        </row>
        <row r="579">
          <cell r="H579">
            <v>3940</v>
          </cell>
          <cell r="Q579">
            <v>3880</v>
          </cell>
          <cell r="Y579">
            <v>3820</v>
          </cell>
          <cell r="AG579">
            <v>3760</v>
          </cell>
          <cell r="AO579">
            <v>3700</v>
          </cell>
        </row>
        <row r="580">
          <cell r="H580">
            <v>3680</v>
          </cell>
          <cell r="Q580">
            <v>3680</v>
          </cell>
          <cell r="Y580">
            <v>3680</v>
          </cell>
          <cell r="AG580">
            <v>3680</v>
          </cell>
          <cell r="AO580">
            <v>3680</v>
          </cell>
        </row>
        <row r="581">
          <cell r="H581">
            <v>3880</v>
          </cell>
          <cell r="Q581">
            <v>3880</v>
          </cell>
          <cell r="Y581">
            <v>3880</v>
          </cell>
          <cell r="AG581">
            <v>3880</v>
          </cell>
          <cell r="AO581">
            <v>3880</v>
          </cell>
        </row>
        <row r="582">
          <cell r="H582">
            <v>3940</v>
          </cell>
          <cell r="Q582">
            <v>3880</v>
          </cell>
          <cell r="Y582">
            <v>3820</v>
          </cell>
          <cell r="AG582">
            <v>3760</v>
          </cell>
          <cell r="AO582">
            <v>3700</v>
          </cell>
        </row>
        <row r="583">
          <cell r="H583">
            <v>3440</v>
          </cell>
          <cell r="Q583">
            <v>3440</v>
          </cell>
          <cell r="Y583">
            <v>3440</v>
          </cell>
          <cell r="AG583">
            <v>3440</v>
          </cell>
          <cell r="AO583">
            <v>3440</v>
          </cell>
        </row>
        <row r="584">
          <cell r="H584">
            <v>3800</v>
          </cell>
          <cell r="Q584">
            <v>3800</v>
          </cell>
          <cell r="Y584">
            <v>3800</v>
          </cell>
          <cell r="AG584">
            <v>3800</v>
          </cell>
          <cell r="AO584">
            <v>3800</v>
          </cell>
        </row>
        <row r="585">
          <cell r="H585">
            <v>4040</v>
          </cell>
          <cell r="Q585">
            <v>4080</v>
          </cell>
          <cell r="Y585">
            <v>4020</v>
          </cell>
          <cell r="AG585">
            <v>3960</v>
          </cell>
          <cell r="AO585">
            <v>3900</v>
          </cell>
        </row>
        <row r="586">
          <cell r="H586">
            <v>4040</v>
          </cell>
          <cell r="Q586">
            <v>3980</v>
          </cell>
          <cell r="Y586">
            <v>3920</v>
          </cell>
          <cell r="AG586">
            <v>3860</v>
          </cell>
          <cell r="AO586">
            <v>3800</v>
          </cell>
        </row>
        <row r="587">
          <cell r="H587">
            <v>3920</v>
          </cell>
          <cell r="Q587">
            <v>3920</v>
          </cell>
          <cell r="Y587">
            <v>3920</v>
          </cell>
          <cell r="AG587">
            <v>3920</v>
          </cell>
          <cell r="AO587">
            <v>3920</v>
          </cell>
        </row>
        <row r="588">
          <cell r="H588">
            <v>4040</v>
          </cell>
          <cell r="Q588">
            <v>4080</v>
          </cell>
          <cell r="Y588">
            <v>4020</v>
          </cell>
          <cell r="AG588">
            <v>3920</v>
          </cell>
          <cell r="AO588">
            <v>3820</v>
          </cell>
        </row>
        <row r="589">
          <cell r="H589">
            <v>4040</v>
          </cell>
          <cell r="Q589">
            <v>4080</v>
          </cell>
          <cell r="Y589">
            <v>4120</v>
          </cell>
          <cell r="AG589">
            <v>4160</v>
          </cell>
          <cell r="AO589">
            <v>4160</v>
          </cell>
        </row>
        <row r="590">
          <cell r="H590">
            <v>4040</v>
          </cell>
          <cell r="Q590">
            <v>4080</v>
          </cell>
          <cell r="Y590">
            <v>4120</v>
          </cell>
          <cell r="AG590">
            <v>4060</v>
          </cell>
          <cell r="AO590">
            <v>4000</v>
          </cell>
        </row>
        <row r="591">
          <cell r="H591">
            <v>3940</v>
          </cell>
          <cell r="Q591">
            <v>3880</v>
          </cell>
          <cell r="Y591">
            <v>3820</v>
          </cell>
          <cell r="AG591">
            <v>3760</v>
          </cell>
          <cell r="AO591">
            <v>3700</v>
          </cell>
        </row>
        <row r="592">
          <cell r="H592">
            <v>4040</v>
          </cell>
          <cell r="Q592">
            <v>4080</v>
          </cell>
          <cell r="Y592">
            <v>4120</v>
          </cell>
          <cell r="AG592">
            <v>4160</v>
          </cell>
          <cell r="AO592">
            <v>4200</v>
          </cell>
        </row>
        <row r="593">
          <cell r="H593">
            <v>4000</v>
          </cell>
          <cell r="Q593">
            <v>4000</v>
          </cell>
          <cell r="Y593">
            <v>4000</v>
          </cell>
          <cell r="AG593">
            <v>4000</v>
          </cell>
          <cell r="AO593">
            <v>4000</v>
          </cell>
        </row>
        <row r="594">
          <cell r="H594">
            <v>3960</v>
          </cell>
          <cell r="Q594">
            <v>3960</v>
          </cell>
          <cell r="Y594">
            <v>3960</v>
          </cell>
          <cell r="AG594">
            <v>3960</v>
          </cell>
          <cell r="AO594">
            <v>3960</v>
          </cell>
        </row>
        <row r="595">
          <cell r="H595">
            <v>4000</v>
          </cell>
          <cell r="Q595">
            <v>4000</v>
          </cell>
          <cell r="Y595">
            <v>4000</v>
          </cell>
          <cell r="AG595">
            <v>4000</v>
          </cell>
          <cell r="AO595">
            <v>4000</v>
          </cell>
        </row>
        <row r="596">
          <cell r="H596">
            <v>3920</v>
          </cell>
          <cell r="Q596">
            <v>3920</v>
          </cell>
          <cell r="Y596">
            <v>3920</v>
          </cell>
          <cell r="AG596">
            <v>3920</v>
          </cell>
          <cell r="AO596">
            <v>3920</v>
          </cell>
        </row>
        <row r="597">
          <cell r="H597">
            <v>4040</v>
          </cell>
          <cell r="Q597">
            <v>4080</v>
          </cell>
          <cell r="Y597">
            <v>4080</v>
          </cell>
          <cell r="AG597">
            <v>4080</v>
          </cell>
          <cell r="AO597">
            <v>4080</v>
          </cell>
        </row>
        <row r="598">
          <cell r="H598">
            <v>3840</v>
          </cell>
          <cell r="Q598">
            <v>3840</v>
          </cell>
          <cell r="Y598">
            <v>3840</v>
          </cell>
          <cell r="AG598">
            <v>3840</v>
          </cell>
          <cell r="AO598">
            <v>3840</v>
          </cell>
        </row>
        <row r="599">
          <cell r="H599">
            <v>4040</v>
          </cell>
          <cell r="Q599">
            <v>4080</v>
          </cell>
          <cell r="Y599">
            <v>4020</v>
          </cell>
          <cell r="AG599">
            <v>3920</v>
          </cell>
          <cell r="AO599">
            <v>3820</v>
          </cell>
        </row>
        <row r="600">
          <cell r="H600">
            <v>3940</v>
          </cell>
          <cell r="Q600">
            <v>3880</v>
          </cell>
          <cell r="Y600">
            <v>3780</v>
          </cell>
          <cell r="AG600">
            <v>3680</v>
          </cell>
          <cell r="AO600">
            <v>3580</v>
          </cell>
        </row>
        <row r="601">
          <cell r="H601">
            <v>4040</v>
          </cell>
          <cell r="Q601">
            <v>4080</v>
          </cell>
          <cell r="Y601">
            <v>4080</v>
          </cell>
          <cell r="AG601">
            <v>4080</v>
          </cell>
          <cell r="AO601">
            <v>4080</v>
          </cell>
        </row>
        <row r="602">
          <cell r="H602">
            <v>4040</v>
          </cell>
          <cell r="Q602">
            <v>4080</v>
          </cell>
          <cell r="Y602">
            <v>4020</v>
          </cell>
          <cell r="AG602">
            <v>3920</v>
          </cell>
          <cell r="AO602">
            <v>3820</v>
          </cell>
        </row>
        <row r="603">
          <cell r="H603">
            <v>3940</v>
          </cell>
          <cell r="Q603">
            <v>3880</v>
          </cell>
          <cell r="Y603">
            <v>3820</v>
          </cell>
          <cell r="AG603">
            <v>3760</v>
          </cell>
          <cell r="AO603">
            <v>3700</v>
          </cell>
        </row>
        <row r="604">
          <cell r="H604">
            <v>3840</v>
          </cell>
          <cell r="Q604">
            <v>3840</v>
          </cell>
          <cell r="Y604">
            <v>3840</v>
          </cell>
          <cell r="AG604">
            <v>3840</v>
          </cell>
          <cell r="AO604">
            <v>3840</v>
          </cell>
        </row>
        <row r="605">
          <cell r="H605">
            <v>4040</v>
          </cell>
          <cell r="Q605">
            <v>3980</v>
          </cell>
          <cell r="Y605">
            <v>3920</v>
          </cell>
          <cell r="AG605">
            <v>3820</v>
          </cell>
          <cell r="AO605">
            <v>3720</v>
          </cell>
        </row>
        <row r="606">
          <cell r="H606">
            <v>3880</v>
          </cell>
          <cell r="Q606">
            <v>3880</v>
          </cell>
          <cell r="Y606">
            <v>3880</v>
          </cell>
          <cell r="AG606">
            <v>3880</v>
          </cell>
          <cell r="AO606">
            <v>3880</v>
          </cell>
        </row>
        <row r="607">
          <cell r="H607">
            <v>4040</v>
          </cell>
          <cell r="Q607">
            <v>4080</v>
          </cell>
          <cell r="Y607">
            <v>4120</v>
          </cell>
          <cell r="AG607">
            <v>4160</v>
          </cell>
          <cell r="AO607">
            <v>4200</v>
          </cell>
        </row>
        <row r="608">
          <cell r="H608">
            <v>4040</v>
          </cell>
          <cell r="Q608">
            <v>4080</v>
          </cell>
          <cell r="Y608">
            <v>4080</v>
          </cell>
          <cell r="AG608">
            <v>4080</v>
          </cell>
          <cell r="AO608">
            <v>4080</v>
          </cell>
        </row>
        <row r="609">
          <cell r="H609">
            <v>4000</v>
          </cell>
          <cell r="Q609">
            <v>4000</v>
          </cell>
          <cell r="Y609">
            <v>4000</v>
          </cell>
          <cell r="AG609">
            <v>4000</v>
          </cell>
          <cell r="AO609">
            <v>4000</v>
          </cell>
        </row>
        <row r="610">
          <cell r="H610">
            <v>4040</v>
          </cell>
          <cell r="Q610">
            <v>4080</v>
          </cell>
          <cell r="Y610">
            <v>4120</v>
          </cell>
          <cell r="AG610">
            <v>4160</v>
          </cell>
          <cell r="AO610">
            <v>4100</v>
          </cell>
        </row>
        <row r="611">
          <cell r="H611">
            <v>3920</v>
          </cell>
          <cell r="Q611">
            <v>3920</v>
          </cell>
          <cell r="Y611">
            <v>3920</v>
          </cell>
          <cell r="AG611">
            <v>3920</v>
          </cell>
          <cell r="AO611">
            <v>3920</v>
          </cell>
        </row>
        <row r="612">
          <cell r="H612">
            <v>3880</v>
          </cell>
          <cell r="Q612">
            <v>3880</v>
          </cell>
          <cell r="Y612">
            <v>3880</v>
          </cell>
          <cell r="AG612">
            <v>3880</v>
          </cell>
          <cell r="AO612">
            <v>3880</v>
          </cell>
        </row>
        <row r="613">
          <cell r="H613">
            <v>4040</v>
          </cell>
          <cell r="Q613">
            <v>4080</v>
          </cell>
          <cell r="Y613">
            <v>4020</v>
          </cell>
          <cell r="AG613">
            <v>3960</v>
          </cell>
          <cell r="AO613">
            <v>3900</v>
          </cell>
        </row>
        <row r="614">
          <cell r="H614">
            <v>4040</v>
          </cell>
          <cell r="Q614">
            <v>3980</v>
          </cell>
          <cell r="Y614">
            <v>3920</v>
          </cell>
          <cell r="AG614">
            <v>3860</v>
          </cell>
          <cell r="AO614">
            <v>3800</v>
          </cell>
        </row>
        <row r="615">
          <cell r="H615">
            <v>3940</v>
          </cell>
          <cell r="Q615">
            <v>3880</v>
          </cell>
          <cell r="Y615">
            <v>3820</v>
          </cell>
          <cell r="AG615">
            <v>3760</v>
          </cell>
          <cell r="AO615">
            <v>3700</v>
          </cell>
        </row>
        <row r="616">
          <cell r="H616">
            <v>4040</v>
          </cell>
          <cell r="Q616">
            <v>4080</v>
          </cell>
          <cell r="Y616">
            <v>4120</v>
          </cell>
          <cell r="AG616">
            <v>4160</v>
          </cell>
          <cell r="AO616">
            <v>4100</v>
          </cell>
        </row>
        <row r="617">
          <cell r="H617">
            <v>4040</v>
          </cell>
          <cell r="Q617">
            <v>4080</v>
          </cell>
          <cell r="Y617">
            <v>4020</v>
          </cell>
          <cell r="AG617">
            <v>3960</v>
          </cell>
          <cell r="AO617">
            <v>3900</v>
          </cell>
        </row>
        <row r="618">
          <cell r="H618">
            <v>3880</v>
          </cell>
          <cell r="Q618">
            <v>3880</v>
          </cell>
          <cell r="Y618">
            <v>3880</v>
          </cell>
          <cell r="AG618">
            <v>3880</v>
          </cell>
          <cell r="AO618">
            <v>3880</v>
          </cell>
        </row>
        <row r="619">
          <cell r="H619">
            <v>4040</v>
          </cell>
          <cell r="Q619">
            <v>3980</v>
          </cell>
          <cell r="Y619">
            <v>3880</v>
          </cell>
          <cell r="AG619">
            <v>3780</v>
          </cell>
          <cell r="AO619">
            <v>3680</v>
          </cell>
        </row>
        <row r="620">
          <cell r="H620">
            <v>4040</v>
          </cell>
          <cell r="Q620">
            <v>4080</v>
          </cell>
          <cell r="Y620">
            <v>4120</v>
          </cell>
          <cell r="AG620">
            <v>4160</v>
          </cell>
          <cell r="AO620">
            <v>4100</v>
          </cell>
        </row>
        <row r="621">
          <cell r="H621">
            <v>3940</v>
          </cell>
          <cell r="Q621">
            <v>3880</v>
          </cell>
          <cell r="Y621">
            <v>3820</v>
          </cell>
          <cell r="AG621">
            <v>3760</v>
          </cell>
          <cell r="AO621">
            <v>3700</v>
          </cell>
        </row>
        <row r="622">
          <cell r="H622">
            <v>3680</v>
          </cell>
          <cell r="Q622">
            <v>3680</v>
          </cell>
          <cell r="Y622">
            <v>3680</v>
          </cell>
          <cell r="AG622">
            <v>3680</v>
          </cell>
          <cell r="AO622">
            <v>3680</v>
          </cell>
        </row>
        <row r="623">
          <cell r="H623">
            <v>4040</v>
          </cell>
          <cell r="Q623">
            <v>4080</v>
          </cell>
          <cell r="Y623">
            <v>4020</v>
          </cell>
          <cell r="AG623">
            <v>3960</v>
          </cell>
          <cell r="AO623">
            <v>3900</v>
          </cell>
        </row>
        <row r="624">
          <cell r="H624">
            <v>3940</v>
          </cell>
          <cell r="Q624">
            <v>3880</v>
          </cell>
          <cell r="Y624">
            <v>3820</v>
          </cell>
          <cell r="AG624">
            <v>3760</v>
          </cell>
          <cell r="AO624">
            <v>3660</v>
          </cell>
        </row>
        <row r="625">
          <cell r="H625">
            <v>3800</v>
          </cell>
          <cell r="Q625">
            <v>3800</v>
          </cell>
          <cell r="Y625">
            <v>3800</v>
          </cell>
          <cell r="AG625">
            <v>3800</v>
          </cell>
          <cell r="AO625">
            <v>3800</v>
          </cell>
        </row>
        <row r="626">
          <cell r="H626">
            <v>4040</v>
          </cell>
          <cell r="Q626">
            <v>4080</v>
          </cell>
          <cell r="Y626">
            <v>4120</v>
          </cell>
          <cell r="AG626">
            <v>4160</v>
          </cell>
          <cell r="AO626">
            <v>4100</v>
          </cell>
        </row>
        <row r="627">
          <cell r="H627">
            <v>4040</v>
          </cell>
          <cell r="Q627">
            <v>4080</v>
          </cell>
          <cell r="Y627">
            <v>4020</v>
          </cell>
          <cell r="AG627">
            <v>3960</v>
          </cell>
          <cell r="AO627">
            <v>3900</v>
          </cell>
        </row>
        <row r="628">
          <cell r="H628">
            <v>4040</v>
          </cell>
          <cell r="Q628">
            <v>4080</v>
          </cell>
          <cell r="Y628">
            <v>4120</v>
          </cell>
          <cell r="AG628">
            <v>4160</v>
          </cell>
          <cell r="AO628">
            <v>4100</v>
          </cell>
        </row>
        <row r="629">
          <cell r="H629">
            <v>3600</v>
          </cell>
          <cell r="Q629">
            <v>3600</v>
          </cell>
          <cell r="Y629">
            <v>3600</v>
          </cell>
          <cell r="AG629">
            <v>3600</v>
          </cell>
          <cell r="AO629">
            <v>3600</v>
          </cell>
        </row>
        <row r="630">
          <cell r="H630">
            <v>3940</v>
          </cell>
          <cell r="Q630">
            <v>3880</v>
          </cell>
          <cell r="Y630">
            <v>3820</v>
          </cell>
          <cell r="AG630">
            <v>3760</v>
          </cell>
          <cell r="AO630">
            <v>3700</v>
          </cell>
        </row>
        <row r="631">
          <cell r="H631">
            <v>4040</v>
          </cell>
          <cell r="Q631">
            <v>4080</v>
          </cell>
          <cell r="Y631">
            <v>4020</v>
          </cell>
          <cell r="AG631">
            <v>3960</v>
          </cell>
          <cell r="AO631">
            <v>3900</v>
          </cell>
        </row>
        <row r="632">
          <cell r="H632">
            <v>4040</v>
          </cell>
          <cell r="Q632">
            <v>4080</v>
          </cell>
          <cell r="Y632">
            <v>4080</v>
          </cell>
          <cell r="AG632">
            <v>4080</v>
          </cell>
          <cell r="AO632">
            <v>4080</v>
          </cell>
        </row>
        <row r="633">
          <cell r="H633">
            <v>4040</v>
          </cell>
          <cell r="Q633">
            <v>3980</v>
          </cell>
          <cell r="Y633">
            <v>3920</v>
          </cell>
          <cell r="AG633">
            <v>3860</v>
          </cell>
          <cell r="AO633">
            <v>3800</v>
          </cell>
        </row>
        <row r="634">
          <cell r="H634">
            <v>3800</v>
          </cell>
          <cell r="Q634">
            <v>3800</v>
          </cell>
          <cell r="Y634">
            <v>3800</v>
          </cell>
          <cell r="AG634">
            <v>3800</v>
          </cell>
          <cell r="AO634">
            <v>3800</v>
          </cell>
        </row>
        <row r="635">
          <cell r="H635">
            <v>4040</v>
          </cell>
          <cell r="Q635">
            <v>4080</v>
          </cell>
          <cell r="Y635">
            <v>4120</v>
          </cell>
          <cell r="AG635">
            <v>4160</v>
          </cell>
          <cell r="AO635">
            <v>4100</v>
          </cell>
        </row>
        <row r="636">
          <cell r="H636">
            <v>4040</v>
          </cell>
          <cell r="Q636">
            <v>4080</v>
          </cell>
          <cell r="Y636">
            <v>4120</v>
          </cell>
          <cell r="AG636">
            <v>4060</v>
          </cell>
          <cell r="AO636">
            <v>4000</v>
          </cell>
        </row>
        <row r="637">
          <cell r="H637">
            <v>4040</v>
          </cell>
          <cell r="Q637">
            <v>4080</v>
          </cell>
          <cell r="Y637">
            <v>4020</v>
          </cell>
          <cell r="AG637">
            <v>3960</v>
          </cell>
          <cell r="AO637">
            <v>3900</v>
          </cell>
        </row>
        <row r="638">
          <cell r="H638">
            <v>4040</v>
          </cell>
          <cell r="Q638">
            <v>4080</v>
          </cell>
          <cell r="Y638">
            <v>4120</v>
          </cell>
          <cell r="AG638">
            <v>4160</v>
          </cell>
          <cell r="AO638">
            <v>4100</v>
          </cell>
        </row>
        <row r="639">
          <cell r="H639">
            <v>4040</v>
          </cell>
          <cell r="Q639">
            <v>4080</v>
          </cell>
          <cell r="Y639">
            <v>4080</v>
          </cell>
          <cell r="AG639">
            <v>4080</v>
          </cell>
          <cell r="AO639">
            <v>4080</v>
          </cell>
        </row>
        <row r="640">
          <cell r="H640">
            <v>3600</v>
          </cell>
          <cell r="Q640">
            <v>3600</v>
          </cell>
          <cell r="Y640">
            <v>3600</v>
          </cell>
          <cell r="AG640">
            <v>3600</v>
          </cell>
          <cell r="AO640">
            <v>3600</v>
          </cell>
        </row>
        <row r="641">
          <cell r="H641">
            <v>3960</v>
          </cell>
          <cell r="Q641">
            <v>3960</v>
          </cell>
          <cell r="Y641">
            <v>3960</v>
          </cell>
          <cell r="AG641">
            <v>3960</v>
          </cell>
          <cell r="AO641">
            <v>3960</v>
          </cell>
        </row>
        <row r="642">
          <cell r="H642">
            <v>4040</v>
          </cell>
          <cell r="Q642">
            <v>3980</v>
          </cell>
          <cell r="Y642">
            <v>3920</v>
          </cell>
          <cell r="AG642">
            <v>3860</v>
          </cell>
          <cell r="AO642">
            <v>3800</v>
          </cell>
        </row>
        <row r="643">
          <cell r="H643">
            <v>3720</v>
          </cell>
          <cell r="Q643">
            <v>3720</v>
          </cell>
          <cell r="Y643">
            <v>3720</v>
          </cell>
          <cell r="AG643">
            <v>3720</v>
          </cell>
          <cell r="AO643">
            <v>3720</v>
          </cell>
        </row>
        <row r="644">
          <cell r="H644">
            <v>4040</v>
          </cell>
          <cell r="Q644">
            <v>3980</v>
          </cell>
          <cell r="Y644">
            <v>3920</v>
          </cell>
          <cell r="AG644">
            <v>3860</v>
          </cell>
          <cell r="AO644">
            <v>3800</v>
          </cell>
        </row>
        <row r="645">
          <cell r="H645">
            <v>3880</v>
          </cell>
          <cell r="Q645">
            <v>3880</v>
          </cell>
          <cell r="Y645">
            <v>3880</v>
          </cell>
          <cell r="AG645">
            <v>3880</v>
          </cell>
          <cell r="AO645">
            <v>3880</v>
          </cell>
        </row>
        <row r="646">
          <cell r="H646">
            <v>4000</v>
          </cell>
          <cell r="Q646">
            <v>4000</v>
          </cell>
          <cell r="Y646">
            <v>4000</v>
          </cell>
          <cell r="AG646">
            <v>4000</v>
          </cell>
          <cell r="AO646">
            <v>4000</v>
          </cell>
        </row>
        <row r="647">
          <cell r="H647">
            <v>4040</v>
          </cell>
          <cell r="Q647">
            <v>4080</v>
          </cell>
          <cell r="Y647">
            <v>4020</v>
          </cell>
          <cell r="AG647">
            <v>3960</v>
          </cell>
          <cell r="AO647">
            <v>3900</v>
          </cell>
        </row>
        <row r="648">
          <cell r="H648">
            <v>4040</v>
          </cell>
          <cell r="Q648">
            <v>4080</v>
          </cell>
          <cell r="Y648">
            <v>4020</v>
          </cell>
          <cell r="AG648">
            <v>3960</v>
          </cell>
          <cell r="AO648">
            <v>3900</v>
          </cell>
        </row>
        <row r="649">
          <cell r="H649">
            <v>4040</v>
          </cell>
          <cell r="Q649">
            <v>4080</v>
          </cell>
          <cell r="Y649">
            <v>4120</v>
          </cell>
          <cell r="AG649">
            <v>4060</v>
          </cell>
          <cell r="AO649">
            <v>4000</v>
          </cell>
        </row>
        <row r="650">
          <cell r="H650">
            <v>4040</v>
          </cell>
          <cell r="Q650">
            <v>4080</v>
          </cell>
          <cell r="Y650">
            <v>4080</v>
          </cell>
          <cell r="AG650">
            <v>4080</v>
          </cell>
          <cell r="AO650">
            <v>4080</v>
          </cell>
        </row>
        <row r="651">
          <cell r="H651">
            <v>4040</v>
          </cell>
          <cell r="Q651">
            <v>3980</v>
          </cell>
          <cell r="Y651">
            <v>3920</v>
          </cell>
          <cell r="AG651">
            <v>3820</v>
          </cell>
          <cell r="AO651">
            <v>3720</v>
          </cell>
        </row>
        <row r="652">
          <cell r="H652">
            <v>4000</v>
          </cell>
          <cell r="Q652">
            <v>4000</v>
          </cell>
          <cell r="Y652">
            <v>4000</v>
          </cell>
          <cell r="AG652">
            <v>4000</v>
          </cell>
          <cell r="AO652">
            <v>4000</v>
          </cell>
        </row>
        <row r="653">
          <cell r="H653">
            <v>3840</v>
          </cell>
          <cell r="Q653">
            <v>3840</v>
          </cell>
          <cell r="Y653">
            <v>3840</v>
          </cell>
          <cell r="AG653">
            <v>3840</v>
          </cell>
          <cell r="AO653">
            <v>3840</v>
          </cell>
        </row>
        <row r="654">
          <cell r="H654">
            <v>4040</v>
          </cell>
          <cell r="Q654">
            <v>3980</v>
          </cell>
          <cell r="Y654">
            <v>3920</v>
          </cell>
          <cell r="AG654">
            <v>3860</v>
          </cell>
          <cell r="AO654">
            <v>3800</v>
          </cell>
        </row>
        <row r="655">
          <cell r="H655">
            <v>4040</v>
          </cell>
          <cell r="Q655">
            <v>4080</v>
          </cell>
          <cell r="Y655">
            <v>4020</v>
          </cell>
          <cell r="AG655">
            <v>3960</v>
          </cell>
          <cell r="AO655">
            <v>3900</v>
          </cell>
        </row>
        <row r="656">
          <cell r="H656">
            <v>3920</v>
          </cell>
          <cell r="Q656">
            <v>3920</v>
          </cell>
          <cell r="Y656">
            <v>3920</v>
          </cell>
          <cell r="AG656">
            <v>3920</v>
          </cell>
          <cell r="AO656">
            <v>3920</v>
          </cell>
        </row>
        <row r="657">
          <cell r="H657">
            <v>4040</v>
          </cell>
          <cell r="Q657">
            <v>3980</v>
          </cell>
          <cell r="Y657">
            <v>3920</v>
          </cell>
          <cell r="AG657">
            <v>3860</v>
          </cell>
          <cell r="AO657">
            <v>3800</v>
          </cell>
        </row>
        <row r="658">
          <cell r="H658">
            <v>3720</v>
          </cell>
          <cell r="Q658">
            <v>3720</v>
          </cell>
          <cell r="Y658">
            <v>3720</v>
          </cell>
          <cell r="AG658">
            <v>3720</v>
          </cell>
          <cell r="AO658">
            <v>3720</v>
          </cell>
        </row>
        <row r="659">
          <cell r="H659">
            <v>3940</v>
          </cell>
          <cell r="Q659">
            <v>3880</v>
          </cell>
          <cell r="Y659">
            <v>3820</v>
          </cell>
          <cell r="AG659">
            <v>3760</v>
          </cell>
          <cell r="AO659">
            <v>3700</v>
          </cell>
        </row>
        <row r="660">
          <cell r="H660">
            <v>4040</v>
          </cell>
          <cell r="Q660">
            <v>3980</v>
          </cell>
          <cell r="Y660">
            <v>3920</v>
          </cell>
          <cell r="AG660">
            <v>3860</v>
          </cell>
          <cell r="AO660">
            <v>3800</v>
          </cell>
        </row>
        <row r="661">
          <cell r="H661">
            <v>4040</v>
          </cell>
          <cell r="Q661">
            <v>4080</v>
          </cell>
          <cell r="Y661">
            <v>4120</v>
          </cell>
          <cell r="AG661">
            <v>4160</v>
          </cell>
          <cell r="AO661">
            <v>4200</v>
          </cell>
        </row>
        <row r="662">
          <cell r="H662">
            <v>4040</v>
          </cell>
          <cell r="Q662">
            <v>4040</v>
          </cell>
          <cell r="Y662">
            <v>4040</v>
          </cell>
          <cell r="AG662">
            <v>4040</v>
          </cell>
          <cell r="AO662">
            <v>4040</v>
          </cell>
        </row>
        <row r="663">
          <cell r="H663">
            <v>4040</v>
          </cell>
          <cell r="Q663">
            <v>4040</v>
          </cell>
          <cell r="Y663">
            <v>4040</v>
          </cell>
          <cell r="AG663">
            <v>4040</v>
          </cell>
          <cell r="AO663">
            <v>4040</v>
          </cell>
        </row>
        <row r="664">
          <cell r="H664">
            <v>3720</v>
          </cell>
          <cell r="Q664">
            <v>3720</v>
          </cell>
          <cell r="Y664">
            <v>3720</v>
          </cell>
          <cell r="AG664">
            <v>3720</v>
          </cell>
          <cell r="AO664">
            <v>3720</v>
          </cell>
        </row>
        <row r="665">
          <cell r="H665">
            <v>4040</v>
          </cell>
          <cell r="Q665">
            <v>4080</v>
          </cell>
          <cell r="Y665">
            <v>4120</v>
          </cell>
          <cell r="AG665">
            <v>4060</v>
          </cell>
          <cell r="AO665">
            <v>4000</v>
          </cell>
        </row>
        <row r="666">
          <cell r="H666">
            <v>3940</v>
          </cell>
          <cell r="Q666">
            <v>3880</v>
          </cell>
          <cell r="Y666">
            <v>3820</v>
          </cell>
          <cell r="AG666">
            <v>3760</v>
          </cell>
          <cell r="AO666">
            <v>3700</v>
          </cell>
        </row>
        <row r="667">
          <cell r="H667">
            <v>3960</v>
          </cell>
          <cell r="Q667">
            <v>3960</v>
          </cell>
          <cell r="Y667">
            <v>3960</v>
          </cell>
          <cell r="AG667">
            <v>3960</v>
          </cell>
          <cell r="AO667">
            <v>3960</v>
          </cell>
        </row>
        <row r="668">
          <cell r="H668">
            <v>3880</v>
          </cell>
          <cell r="Q668">
            <v>3880</v>
          </cell>
          <cell r="Y668">
            <v>3880</v>
          </cell>
          <cell r="AG668">
            <v>3880</v>
          </cell>
          <cell r="AO668">
            <v>3880</v>
          </cell>
        </row>
        <row r="669">
          <cell r="H669">
            <v>4040</v>
          </cell>
          <cell r="Q669">
            <v>4080</v>
          </cell>
          <cell r="Y669">
            <v>4020</v>
          </cell>
          <cell r="AG669">
            <v>3960</v>
          </cell>
          <cell r="AO669">
            <v>3900</v>
          </cell>
        </row>
        <row r="670">
          <cell r="H670">
            <v>3840</v>
          </cell>
          <cell r="Q670">
            <v>3840</v>
          </cell>
          <cell r="Y670">
            <v>3840</v>
          </cell>
          <cell r="AG670">
            <v>3840</v>
          </cell>
          <cell r="AO670">
            <v>3840</v>
          </cell>
        </row>
        <row r="671">
          <cell r="H671">
            <v>3880</v>
          </cell>
          <cell r="Q671">
            <v>3880</v>
          </cell>
          <cell r="Y671">
            <v>3880</v>
          </cell>
          <cell r="AG671">
            <v>3880</v>
          </cell>
          <cell r="AO671">
            <v>3880</v>
          </cell>
        </row>
        <row r="672">
          <cell r="H672">
            <v>4040</v>
          </cell>
          <cell r="Q672">
            <v>3980</v>
          </cell>
          <cell r="Y672">
            <v>3920</v>
          </cell>
          <cell r="AG672">
            <v>3860</v>
          </cell>
          <cell r="AO672">
            <v>3800</v>
          </cell>
        </row>
        <row r="673">
          <cell r="H673">
            <v>3920</v>
          </cell>
          <cell r="Q673">
            <v>3920</v>
          </cell>
          <cell r="Y673">
            <v>3920</v>
          </cell>
          <cell r="AG673">
            <v>3920</v>
          </cell>
          <cell r="AO673">
            <v>3920</v>
          </cell>
        </row>
        <row r="674">
          <cell r="H674">
            <v>3940</v>
          </cell>
          <cell r="Q674">
            <v>3880</v>
          </cell>
          <cell r="Y674">
            <v>3820</v>
          </cell>
          <cell r="AG674">
            <v>3760</v>
          </cell>
          <cell r="AO674">
            <v>3700</v>
          </cell>
        </row>
        <row r="675">
          <cell r="H675">
            <v>4040</v>
          </cell>
          <cell r="Q675">
            <v>3980</v>
          </cell>
          <cell r="Y675">
            <v>3920</v>
          </cell>
          <cell r="AG675">
            <v>3860</v>
          </cell>
          <cell r="AO675">
            <v>3800</v>
          </cell>
        </row>
        <row r="676">
          <cell r="H676">
            <v>4040</v>
          </cell>
          <cell r="Q676">
            <v>4080</v>
          </cell>
          <cell r="Y676">
            <v>4120</v>
          </cell>
          <cell r="AG676">
            <v>4160</v>
          </cell>
          <cell r="AO676">
            <v>4200</v>
          </cell>
        </row>
        <row r="677">
          <cell r="H677">
            <v>4040</v>
          </cell>
          <cell r="Q677">
            <v>3980</v>
          </cell>
          <cell r="Y677">
            <v>3920</v>
          </cell>
          <cell r="AG677">
            <v>3860</v>
          </cell>
          <cell r="AO677">
            <v>3760</v>
          </cell>
        </row>
        <row r="678">
          <cell r="H678">
            <v>4040</v>
          </cell>
          <cell r="Q678">
            <v>3980</v>
          </cell>
          <cell r="Y678">
            <v>3920</v>
          </cell>
          <cell r="AG678">
            <v>3860</v>
          </cell>
          <cell r="AO678">
            <v>3800</v>
          </cell>
        </row>
        <row r="679">
          <cell r="H679">
            <v>4040</v>
          </cell>
          <cell r="Q679">
            <v>3980</v>
          </cell>
          <cell r="Y679">
            <v>3920</v>
          </cell>
          <cell r="AG679">
            <v>3820</v>
          </cell>
          <cell r="AO679">
            <v>3720</v>
          </cell>
        </row>
        <row r="680">
          <cell r="H680">
            <v>4040</v>
          </cell>
          <cell r="Q680">
            <v>3980</v>
          </cell>
          <cell r="Y680">
            <v>3920</v>
          </cell>
          <cell r="AG680">
            <v>3860</v>
          </cell>
          <cell r="AO680">
            <v>3800</v>
          </cell>
        </row>
        <row r="681">
          <cell r="H681">
            <v>4040</v>
          </cell>
          <cell r="Q681">
            <v>4080</v>
          </cell>
          <cell r="Y681">
            <v>4020</v>
          </cell>
          <cell r="AG681">
            <v>3960</v>
          </cell>
          <cell r="AO681">
            <v>3900</v>
          </cell>
        </row>
        <row r="682">
          <cell r="H682">
            <v>4040</v>
          </cell>
          <cell r="Q682">
            <v>4080</v>
          </cell>
          <cell r="Y682">
            <v>4120</v>
          </cell>
          <cell r="AG682">
            <v>4160</v>
          </cell>
          <cell r="AO682">
            <v>4100</v>
          </cell>
        </row>
        <row r="683">
          <cell r="H683">
            <v>4040</v>
          </cell>
          <cell r="Q683">
            <v>4080</v>
          </cell>
          <cell r="Y683">
            <v>4120</v>
          </cell>
          <cell r="AG683">
            <v>4160</v>
          </cell>
          <cell r="AO683">
            <v>4100</v>
          </cell>
        </row>
        <row r="684">
          <cell r="H684">
            <v>3960</v>
          </cell>
          <cell r="Q684">
            <v>3960</v>
          </cell>
          <cell r="Y684">
            <v>3960</v>
          </cell>
          <cell r="AG684">
            <v>3960</v>
          </cell>
          <cell r="AO684">
            <v>3960</v>
          </cell>
        </row>
        <row r="685">
          <cell r="H685">
            <v>3800</v>
          </cell>
          <cell r="Q685">
            <v>3800</v>
          </cell>
          <cell r="Y685">
            <v>3800</v>
          </cell>
          <cell r="AG685">
            <v>3800</v>
          </cell>
          <cell r="AO685">
            <v>3800</v>
          </cell>
        </row>
        <row r="686">
          <cell r="H686">
            <v>3680</v>
          </cell>
          <cell r="Q686">
            <v>3680</v>
          </cell>
          <cell r="Y686">
            <v>3680</v>
          </cell>
          <cell r="AG686">
            <v>3680</v>
          </cell>
          <cell r="AO686">
            <v>3680</v>
          </cell>
        </row>
        <row r="687">
          <cell r="H687">
            <v>4040</v>
          </cell>
          <cell r="Q687">
            <v>3980</v>
          </cell>
          <cell r="Y687">
            <v>3920</v>
          </cell>
          <cell r="AG687">
            <v>3860</v>
          </cell>
          <cell r="AO687">
            <v>3800</v>
          </cell>
        </row>
        <row r="688">
          <cell r="H688">
            <v>3880</v>
          </cell>
          <cell r="Q688">
            <v>3880</v>
          </cell>
          <cell r="Y688">
            <v>3880</v>
          </cell>
          <cell r="AG688">
            <v>3880</v>
          </cell>
          <cell r="AO688">
            <v>3880</v>
          </cell>
        </row>
        <row r="689">
          <cell r="H689">
            <v>4000</v>
          </cell>
          <cell r="Q689">
            <v>4000</v>
          </cell>
          <cell r="Y689">
            <v>4000</v>
          </cell>
          <cell r="AG689">
            <v>4000</v>
          </cell>
          <cell r="AO689">
            <v>4000</v>
          </cell>
        </row>
        <row r="690">
          <cell r="H690">
            <v>3880</v>
          </cell>
          <cell r="Q690">
            <v>3880</v>
          </cell>
          <cell r="Y690">
            <v>3880</v>
          </cell>
          <cell r="AG690">
            <v>3880</v>
          </cell>
          <cell r="AO690">
            <v>3880</v>
          </cell>
        </row>
        <row r="691">
          <cell r="H691">
            <v>4040</v>
          </cell>
          <cell r="Q691">
            <v>4080</v>
          </cell>
          <cell r="Y691">
            <v>4120</v>
          </cell>
          <cell r="AG691">
            <v>4060</v>
          </cell>
          <cell r="AO691">
            <v>4000</v>
          </cell>
        </row>
        <row r="692">
          <cell r="H692">
            <v>4000</v>
          </cell>
          <cell r="Q692">
            <v>4000</v>
          </cell>
          <cell r="Y692">
            <v>4000</v>
          </cell>
          <cell r="AG692">
            <v>4000</v>
          </cell>
          <cell r="AO692">
            <v>4000</v>
          </cell>
        </row>
        <row r="693">
          <cell r="H693">
            <v>4040</v>
          </cell>
          <cell r="Q693">
            <v>4080</v>
          </cell>
          <cell r="Y693">
            <v>4080</v>
          </cell>
          <cell r="AG693">
            <v>4080</v>
          </cell>
          <cell r="AO693">
            <v>4080</v>
          </cell>
        </row>
        <row r="694">
          <cell r="H694">
            <v>4000</v>
          </cell>
          <cell r="Q694">
            <v>4000</v>
          </cell>
          <cell r="Y694">
            <v>4000</v>
          </cell>
          <cell r="AG694">
            <v>4000</v>
          </cell>
          <cell r="AO694">
            <v>4000</v>
          </cell>
        </row>
        <row r="695">
          <cell r="H695">
            <v>4040</v>
          </cell>
          <cell r="Q695">
            <v>4040</v>
          </cell>
          <cell r="Y695">
            <v>4040</v>
          </cell>
          <cell r="AG695">
            <v>4040</v>
          </cell>
          <cell r="AO695">
            <v>4040</v>
          </cell>
        </row>
        <row r="696">
          <cell r="H696">
            <v>3940</v>
          </cell>
          <cell r="Q696">
            <v>3880</v>
          </cell>
          <cell r="Y696">
            <v>3820</v>
          </cell>
          <cell r="AG696">
            <v>3760</v>
          </cell>
          <cell r="AO696">
            <v>3700</v>
          </cell>
        </row>
        <row r="697">
          <cell r="H697">
            <v>4040</v>
          </cell>
          <cell r="Q697">
            <v>4080</v>
          </cell>
          <cell r="Y697">
            <v>4020</v>
          </cell>
          <cell r="AG697">
            <v>3960</v>
          </cell>
          <cell r="AO697">
            <v>3900</v>
          </cell>
        </row>
        <row r="698">
          <cell r="H698">
            <v>3920</v>
          </cell>
          <cell r="Q698">
            <v>3920</v>
          </cell>
          <cell r="Y698">
            <v>3920</v>
          </cell>
          <cell r="AG698">
            <v>3920</v>
          </cell>
          <cell r="AO698">
            <v>3920</v>
          </cell>
        </row>
        <row r="699">
          <cell r="H699">
            <v>4040</v>
          </cell>
          <cell r="Q699">
            <v>4080</v>
          </cell>
          <cell r="Y699">
            <v>4020</v>
          </cell>
          <cell r="AG699">
            <v>3960</v>
          </cell>
          <cell r="AO699">
            <v>3900</v>
          </cell>
        </row>
        <row r="700">
          <cell r="H700">
            <v>4040</v>
          </cell>
          <cell r="Q700">
            <v>4040</v>
          </cell>
          <cell r="Y700">
            <v>4040</v>
          </cell>
          <cell r="AG700">
            <v>4040</v>
          </cell>
          <cell r="AO700">
            <v>4040</v>
          </cell>
        </row>
        <row r="701">
          <cell r="H701">
            <v>4040</v>
          </cell>
          <cell r="Q701">
            <v>4080</v>
          </cell>
          <cell r="Y701">
            <v>4120</v>
          </cell>
          <cell r="AG701">
            <v>4160</v>
          </cell>
          <cell r="AO701">
            <v>4100</v>
          </cell>
        </row>
        <row r="702">
          <cell r="H702">
            <v>4040</v>
          </cell>
          <cell r="Q702">
            <v>3980</v>
          </cell>
          <cell r="Y702">
            <v>3920</v>
          </cell>
          <cell r="AG702">
            <v>3860</v>
          </cell>
          <cell r="AO702">
            <v>3800</v>
          </cell>
        </row>
        <row r="703">
          <cell r="H703">
            <v>3960</v>
          </cell>
          <cell r="Q703">
            <v>3960</v>
          </cell>
          <cell r="Y703">
            <v>3960</v>
          </cell>
          <cell r="AG703">
            <v>3960</v>
          </cell>
          <cell r="AO703">
            <v>3960</v>
          </cell>
        </row>
        <row r="704">
          <cell r="H704">
            <v>4040</v>
          </cell>
          <cell r="Q704">
            <v>4080</v>
          </cell>
          <cell r="Y704">
            <v>4120</v>
          </cell>
          <cell r="AG704">
            <v>4060</v>
          </cell>
          <cell r="AO704">
            <v>4000</v>
          </cell>
        </row>
        <row r="705">
          <cell r="H705">
            <v>4040</v>
          </cell>
          <cell r="Q705">
            <v>3980</v>
          </cell>
          <cell r="Y705">
            <v>3920</v>
          </cell>
          <cell r="AG705">
            <v>3860</v>
          </cell>
          <cell r="AO705">
            <v>3800</v>
          </cell>
        </row>
        <row r="706">
          <cell r="H706">
            <v>3920</v>
          </cell>
          <cell r="Q706">
            <v>3920</v>
          </cell>
          <cell r="Y706">
            <v>3920</v>
          </cell>
          <cell r="AG706">
            <v>3920</v>
          </cell>
          <cell r="AO706">
            <v>3920</v>
          </cell>
        </row>
        <row r="707">
          <cell r="H707">
            <v>4040</v>
          </cell>
          <cell r="Q707">
            <v>4080</v>
          </cell>
          <cell r="Y707">
            <v>4120</v>
          </cell>
          <cell r="AG707">
            <v>4060</v>
          </cell>
          <cell r="AO707">
            <v>4000</v>
          </cell>
        </row>
        <row r="708">
          <cell r="H708">
            <v>4040</v>
          </cell>
          <cell r="Q708">
            <v>4080</v>
          </cell>
          <cell r="Y708">
            <v>4020</v>
          </cell>
          <cell r="AG708">
            <v>3960</v>
          </cell>
          <cell r="AO708">
            <v>3900</v>
          </cell>
        </row>
        <row r="709">
          <cell r="H709">
            <v>4000</v>
          </cell>
          <cell r="Q709">
            <v>4000</v>
          </cell>
          <cell r="Y709">
            <v>4000</v>
          </cell>
          <cell r="AG709">
            <v>4000</v>
          </cell>
          <cell r="AO709">
            <v>4000</v>
          </cell>
        </row>
        <row r="710">
          <cell r="H710">
            <v>4040</v>
          </cell>
          <cell r="Q710">
            <v>4040</v>
          </cell>
          <cell r="Y710">
            <v>4040</v>
          </cell>
          <cell r="AG710">
            <v>4040</v>
          </cell>
          <cell r="AO710">
            <v>4040</v>
          </cell>
        </row>
        <row r="711">
          <cell r="H711">
            <v>3940</v>
          </cell>
          <cell r="Q711">
            <v>3880</v>
          </cell>
          <cell r="Y711">
            <v>3820</v>
          </cell>
          <cell r="AG711">
            <v>3760</v>
          </cell>
          <cell r="AO711">
            <v>3700</v>
          </cell>
        </row>
        <row r="712">
          <cell r="H712">
            <v>4040</v>
          </cell>
          <cell r="Q712">
            <v>4080</v>
          </cell>
          <cell r="Y712">
            <v>4120</v>
          </cell>
          <cell r="AG712">
            <v>4160</v>
          </cell>
          <cell r="AO712">
            <v>4200</v>
          </cell>
        </row>
        <row r="713">
          <cell r="H713">
            <v>3940</v>
          </cell>
          <cell r="Q713">
            <v>3840</v>
          </cell>
          <cell r="Y713">
            <v>3740</v>
          </cell>
          <cell r="AG713">
            <v>3640</v>
          </cell>
          <cell r="AO713">
            <v>3540</v>
          </cell>
        </row>
        <row r="714">
          <cell r="H714">
            <v>3940</v>
          </cell>
          <cell r="Q714">
            <v>3880</v>
          </cell>
          <cell r="Y714">
            <v>3820</v>
          </cell>
          <cell r="AG714">
            <v>3760</v>
          </cell>
          <cell r="AO714">
            <v>3700</v>
          </cell>
        </row>
        <row r="715">
          <cell r="H715">
            <v>4040</v>
          </cell>
          <cell r="Q715">
            <v>4040</v>
          </cell>
          <cell r="Y715">
            <v>4040</v>
          </cell>
          <cell r="AG715">
            <v>4040</v>
          </cell>
          <cell r="AO715">
            <v>4040</v>
          </cell>
        </row>
        <row r="716">
          <cell r="H716">
            <v>3840</v>
          </cell>
          <cell r="Q716">
            <v>3840</v>
          </cell>
          <cell r="Y716">
            <v>3840</v>
          </cell>
          <cell r="AG716">
            <v>3840</v>
          </cell>
          <cell r="AO716">
            <v>3840</v>
          </cell>
        </row>
        <row r="717">
          <cell r="H717">
            <v>4040</v>
          </cell>
          <cell r="Q717">
            <v>3980</v>
          </cell>
          <cell r="Y717">
            <v>3880</v>
          </cell>
          <cell r="AG717">
            <v>3780</v>
          </cell>
          <cell r="AO717">
            <v>3680</v>
          </cell>
        </row>
        <row r="718">
          <cell r="H718">
            <v>4040</v>
          </cell>
          <cell r="Q718">
            <v>4080</v>
          </cell>
          <cell r="Y718">
            <v>4120</v>
          </cell>
          <cell r="AG718">
            <v>4160</v>
          </cell>
          <cell r="AO718">
            <v>4200</v>
          </cell>
        </row>
        <row r="719">
          <cell r="H719">
            <v>4000</v>
          </cell>
          <cell r="Q719">
            <v>4000</v>
          </cell>
          <cell r="Y719">
            <v>4000</v>
          </cell>
          <cell r="AG719">
            <v>4000</v>
          </cell>
          <cell r="AO719">
            <v>4000</v>
          </cell>
        </row>
        <row r="720">
          <cell r="H720">
            <v>4040</v>
          </cell>
          <cell r="Q720">
            <v>4080</v>
          </cell>
          <cell r="Y720">
            <v>4120</v>
          </cell>
          <cell r="AG720">
            <v>4060</v>
          </cell>
          <cell r="AO720">
            <v>4000</v>
          </cell>
        </row>
        <row r="721">
          <cell r="H721">
            <v>4000</v>
          </cell>
          <cell r="Q721">
            <v>4000</v>
          </cell>
          <cell r="Y721">
            <v>4000</v>
          </cell>
          <cell r="AG721">
            <v>4000</v>
          </cell>
          <cell r="AO721">
            <v>4000</v>
          </cell>
        </row>
        <row r="722">
          <cell r="H722">
            <v>3800</v>
          </cell>
          <cell r="Q722">
            <v>3800</v>
          </cell>
          <cell r="Y722">
            <v>3800</v>
          </cell>
          <cell r="AG722">
            <v>3800</v>
          </cell>
          <cell r="AO722">
            <v>3800</v>
          </cell>
        </row>
        <row r="723">
          <cell r="H723">
            <v>4040</v>
          </cell>
          <cell r="Q723">
            <v>4080</v>
          </cell>
          <cell r="Y723">
            <v>4020</v>
          </cell>
          <cell r="AG723">
            <v>3960</v>
          </cell>
          <cell r="AO723">
            <v>3900</v>
          </cell>
        </row>
        <row r="724">
          <cell r="H724">
            <v>4040</v>
          </cell>
          <cell r="Q724">
            <v>4080</v>
          </cell>
          <cell r="Y724">
            <v>4120</v>
          </cell>
          <cell r="AG724">
            <v>4160</v>
          </cell>
          <cell r="AO724">
            <v>4100</v>
          </cell>
        </row>
        <row r="725">
          <cell r="H725">
            <v>3940</v>
          </cell>
          <cell r="Q725">
            <v>3840</v>
          </cell>
          <cell r="Y725">
            <v>3740</v>
          </cell>
          <cell r="AG725">
            <v>3640</v>
          </cell>
          <cell r="AO725">
            <v>3540</v>
          </cell>
        </row>
        <row r="726">
          <cell r="H726">
            <v>4040</v>
          </cell>
          <cell r="Q726">
            <v>3980</v>
          </cell>
          <cell r="Y726">
            <v>3920</v>
          </cell>
          <cell r="AG726">
            <v>3860</v>
          </cell>
          <cell r="AO726">
            <v>3800</v>
          </cell>
        </row>
        <row r="727">
          <cell r="H727">
            <v>3920</v>
          </cell>
          <cell r="Q727">
            <v>3920</v>
          </cell>
          <cell r="Y727">
            <v>3920</v>
          </cell>
          <cell r="AG727">
            <v>3920</v>
          </cell>
          <cell r="AO727">
            <v>3920</v>
          </cell>
        </row>
        <row r="728">
          <cell r="H728">
            <v>4040</v>
          </cell>
          <cell r="Q728">
            <v>3980</v>
          </cell>
          <cell r="Y728">
            <v>3880</v>
          </cell>
          <cell r="AG728">
            <v>3780</v>
          </cell>
          <cell r="AO728">
            <v>3680</v>
          </cell>
        </row>
        <row r="729">
          <cell r="H729">
            <v>3940</v>
          </cell>
          <cell r="Q729">
            <v>3880</v>
          </cell>
          <cell r="Y729">
            <v>3820</v>
          </cell>
          <cell r="AG729">
            <v>3760</v>
          </cell>
          <cell r="AO729">
            <v>3660</v>
          </cell>
        </row>
        <row r="730">
          <cell r="H730">
            <v>4000</v>
          </cell>
          <cell r="Q730">
            <v>4000</v>
          </cell>
          <cell r="Y730">
            <v>4000</v>
          </cell>
          <cell r="AG730">
            <v>4000</v>
          </cell>
          <cell r="AO730">
            <v>4000</v>
          </cell>
        </row>
        <row r="731">
          <cell r="H731">
            <v>3960</v>
          </cell>
          <cell r="Q731">
            <v>3960</v>
          </cell>
          <cell r="Y731">
            <v>3960</v>
          </cell>
          <cell r="AG731">
            <v>3960</v>
          </cell>
          <cell r="AO731">
            <v>3960</v>
          </cell>
        </row>
        <row r="732">
          <cell r="H732">
            <v>4040</v>
          </cell>
          <cell r="Q732">
            <v>4080</v>
          </cell>
          <cell r="Y732">
            <v>4020</v>
          </cell>
          <cell r="AG732">
            <v>3960</v>
          </cell>
          <cell r="AO732">
            <v>3860</v>
          </cell>
        </row>
        <row r="733">
          <cell r="H733">
            <v>4040</v>
          </cell>
          <cell r="Q733">
            <v>4080</v>
          </cell>
          <cell r="Y733">
            <v>4120</v>
          </cell>
          <cell r="AG733">
            <v>4160</v>
          </cell>
          <cell r="AO733">
            <v>4100</v>
          </cell>
        </row>
        <row r="734">
          <cell r="H734">
            <v>4040</v>
          </cell>
          <cell r="Q734">
            <v>4080</v>
          </cell>
          <cell r="Y734">
            <v>4120</v>
          </cell>
          <cell r="AG734">
            <v>4060</v>
          </cell>
          <cell r="AO734">
            <v>3960</v>
          </cell>
        </row>
        <row r="735">
          <cell r="H735">
            <v>3920</v>
          </cell>
          <cell r="Q735">
            <v>3920</v>
          </cell>
          <cell r="Y735">
            <v>3920</v>
          </cell>
          <cell r="AG735">
            <v>3920</v>
          </cell>
          <cell r="AO735">
            <v>3920</v>
          </cell>
        </row>
        <row r="736">
          <cell r="H736">
            <v>4040</v>
          </cell>
          <cell r="Q736">
            <v>4040</v>
          </cell>
          <cell r="Y736">
            <v>4040</v>
          </cell>
          <cell r="AG736">
            <v>4040</v>
          </cell>
          <cell r="AO736">
            <v>4040</v>
          </cell>
        </row>
        <row r="737">
          <cell r="H737">
            <v>3840</v>
          </cell>
          <cell r="Q737">
            <v>3840</v>
          </cell>
          <cell r="Y737">
            <v>3840</v>
          </cell>
          <cell r="AG737">
            <v>3840</v>
          </cell>
          <cell r="AO737">
            <v>3840</v>
          </cell>
        </row>
        <row r="738">
          <cell r="H738">
            <v>3940</v>
          </cell>
          <cell r="Q738">
            <v>3880</v>
          </cell>
          <cell r="Y738">
            <v>3780</v>
          </cell>
          <cell r="AG738">
            <v>3680</v>
          </cell>
          <cell r="AO738">
            <v>3580</v>
          </cell>
        </row>
        <row r="739">
          <cell r="H739">
            <v>4040</v>
          </cell>
          <cell r="Q739">
            <v>4080</v>
          </cell>
          <cell r="Y739">
            <v>4120</v>
          </cell>
          <cell r="AG739">
            <v>4160</v>
          </cell>
          <cell r="AO739">
            <v>4200</v>
          </cell>
        </row>
        <row r="740">
          <cell r="H740">
            <v>4040</v>
          </cell>
          <cell r="Q740">
            <v>4080</v>
          </cell>
          <cell r="Y740">
            <v>4080</v>
          </cell>
          <cell r="AG740">
            <v>4080</v>
          </cell>
          <cell r="AO740">
            <v>4080</v>
          </cell>
        </row>
        <row r="741">
          <cell r="H741">
            <v>4040</v>
          </cell>
          <cell r="Q741">
            <v>3980</v>
          </cell>
          <cell r="Y741">
            <v>3920</v>
          </cell>
          <cell r="AG741">
            <v>3860</v>
          </cell>
          <cell r="AO741">
            <v>3800</v>
          </cell>
        </row>
        <row r="742">
          <cell r="H742">
            <v>4040</v>
          </cell>
          <cell r="Q742">
            <v>4080</v>
          </cell>
          <cell r="Y742">
            <v>4120</v>
          </cell>
          <cell r="AG742">
            <v>4160</v>
          </cell>
          <cell r="AO742">
            <v>4200</v>
          </cell>
        </row>
        <row r="743">
          <cell r="H743">
            <v>4040</v>
          </cell>
          <cell r="Q743">
            <v>4080</v>
          </cell>
          <cell r="Y743">
            <v>4120</v>
          </cell>
          <cell r="AG743">
            <v>4060</v>
          </cell>
          <cell r="AO743">
            <v>4000</v>
          </cell>
        </row>
        <row r="744">
          <cell r="H744">
            <v>3940</v>
          </cell>
          <cell r="Q744">
            <v>3880</v>
          </cell>
          <cell r="Y744">
            <v>3820</v>
          </cell>
          <cell r="AG744">
            <v>3760</v>
          </cell>
          <cell r="AO744">
            <v>3700</v>
          </cell>
        </row>
        <row r="745">
          <cell r="H745">
            <v>3840</v>
          </cell>
          <cell r="Q745">
            <v>3840</v>
          </cell>
          <cell r="Y745">
            <v>3840</v>
          </cell>
          <cell r="AG745">
            <v>3840</v>
          </cell>
          <cell r="AO745">
            <v>3840</v>
          </cell>
        </row>
        <row r="746">
          <cell r="H746">
            <v>4040</v>
          </cell>
          <cell r="Q746">
            <v>3980</v>
          </cell>
          <cell r="Y746">
            <v>3920</v>
          </cell>
          <cell r="AG746">
            <v>3860</v>
          </cell>
          <cell r="AO746">
            <v>3800</v>
          </cell>
        </row>
        <row r="747">
          <cell r="H747">
            <v>4040</v>
          </cell>
          <cell r="Q747">
            <v>3980</v>
          </cell>
          <cell r="Y747">
            <v>3920</v>
          </cell>
          <cell r="AG747">
            <v>3860</v>
          </cell>
          <cell r="AO747">
            <v>3800</v>
          </cell>
        </row>
        <row r="748">
          <cell r="H748">
            <v>4040</v>
          </cell>
          <cell r="Q748">
            <v>4080</v>
          </cell>
          <cell r="Y748">
            <v>4120</v>
          </cell>
          <cell r="AG748">
            <v>4120</v>
          </cell>
          <cell r="AO748">
            <v>4120</v>
          </cell>
        </row>
        <row r="749">
          <cell r="H749">
            <v>3840</v>
          </cell>
          <cell r="Q749">
            <v>3840</v>
          </cell>
          <cell r="Y749">
            <v>3840</v>
          </cell>
          <cell r="AG749">
            <v>3840</v>
          </cell>
          <cell r="AO749">
            <v>3840</v>
          </cell>
        </row>
        <row r="750">
          <cell r="H750">
            <v>3940</v>
          </cell>
          <cell r="Q750">
            <v>3880</v>
          </cell>
          <cell r="Y750">
            <v>3780</v>
          </cell>
          <cell r="AG750">
            <v>3680</v>
          </cell>
          <cell r="AO750">
            <v>3580</v>
          </cell>
        </row>
        <row r="751">
          <cell r="H751">
            <v>3960</v>
          </cell>
          <cell r="Q751">
            <v>3960</v>
          </cell>
          <cell r="Y751">
            <v>3960</v>
          </cell>
          <cell r="AG751">
            <v>3960</v>
          </cell>
          <cell r="AO751">
            <v>3960</v>
          </cell>
        </row>
        <row r="752">
          <cell r="H752">
            <v>4040</v>
          </cell>
          <cell r="Q752">
            <v>4080</v>
          </cell>
          <cell r="Y752">
            <v>4120</v>
          </cell>
          <cell r="AG752">
            <v>4120</v>
          </cell>
          <cell r="AO752">
            <v>4120</v>
          </cell>
        </row>
        <row r="753">
          <cell r="H753">
            <v>3760</v>
          </cell>
          <cell r="Q753">
            <v>3760</v>
          </cell>
          <cell r="Y753">
            <v>3760</v>
          </cell>
          <cell r="AG753">
            <v>3760</v>
          </cell>
          <cell r="AO753">
            <v>3760</v>
          </cell>
        </row>
        <row r="754">
          <cell r="H754">
            <v>4040</v>
          </cell>
          <cell r="Q754">
            <v>4080</v>
          </cell>
          <cell r="Y754">
            <v>4120</v>
          </cell>
          <cell r="AG754">
            <v>4120</v>
          </cell>
          <cell r="AO754">
            <v>4120</v>
          </cell>
        </row>
        <row r="755">
          <cell r="H755">
            <v>3940</v>
          </cell>
          <cell r="Q755">
            <v>3880</v>
          </cell>
          <cell r="Y755">
            <v>3820</v>
          </cell>
          <cell r="AG755">
            <v>3760</v>
          </cell>
          <cell r="AO755">
            <v>3700</v>
          </cell>
        </row>
        <row r="756">
          <cell r="H756">
            <v>3940</v>
          </cell>
          <cell r="Q756">
            <v>3880</v>
          </cell>
          <cell r="Y756">
            <v>3820</v>
          </cell>
          <cell r="AG756">
            <v>3760</v>
          </cell>
          <cell r="AO756">
            <v>3700</v>
          </cell>
        </row>
        <row r="757">
          <cell r="H757">
            <v>3760</v>
          </cell>
          <cell r="Q757">
            <v>3760</v>
          </cell>
          <cell r="Y757">
            <v>3760</v>
          </cell>
          <cell r="AG757">
            <v>3760</v>
          </cell>
          <cell r="AO757">
            <v>3760</v>
          </cell>
        </row>
        <row r="758">
          <cell r="H758">
            <v>4000</v>
          </cell>
          <cell r="Q758">
            <v>4000</v>
          </cell>
          <cell r="Y758">
            <v>4000</v>
          </cell>
          <cell r="AG758">
            <v>4000</v>
          </cell>
          <cell r="AO758">
            <v>4000</v>
          </cell>
        </row>
        <row r="759">
          <cell r="H759">
            <v>4040</v>
          </cell>
          <cell r="Q759">
            <v>3980</v>
          </cell>
          <cell r="Y759">
            <v>3920</v>
          </cell>
          <cell r="AG759">
            <v>3860</v>
          </cell>
          <cell r="AO759">
            <v>3760</v>
          </cell>
        </row>
        <row r="760">
          <cell r="H760">
            <v>4040</v>
          </cell>
          <cell r="Q760">
            <v>4080</v>
          </cell>
          <cell r="Y760">
            <v>4120</v>
          </cell>
          <cell r="AG760">
            <v>4060</v>
          </cell>
          <cell r="AO760">
            <v>4000</v>
          </cell>
        </row>
        <row r="761">
          <cell r="H761">
            <v>4040</v>
          </cell>
          <cell r="Q761">
            <v>4080</v>
          </cell>
          <cell r="Y761">
            <v>4020</v>
          </cell>
          <cell r="AG761">
            <v>3960</v>
          </cell>
          <cell r="AO761">
            <v>3860</v>
          </cell>
        </row>
        <row r="762">
          <cell r="H762">
            <v>4040</v>
          </cell>
          <cell r="Q762">
            <v>3980</v>
          </cell>
          <cell r="Y762">
            <v>3880</v>
          </cell>
          <cell r="AG762">
            <v>3780</v>
          </cell>
          <cell r="AO762">
            <v>3680</v>
          </cell>
        </row>
        <row r="763">
          <cell r="H763">
            <v>4040</v>
          </cell>
          <cell r="Q763">
            <v>4080</v>
          </cell>
          <cell r="Y763">
            <v>4120</v>
          </cell>
          <cell r="AG763">
            <v>4120</v>
          </cell>
          <cell r="AO763">
            <v>4120</v>
          </cell>
        </row>
        <row r="764">
          <cell r="H764">
            <v>4000</v>
          </cell>
          <cell r="Q764">
            <v>4000</v>
          </cell>
          <cell r="Y764">
            <v>4000</v>
          </cell>
          <cell r="AG764">
            <v>4000</v>
          </cell>
          <cell r="AO764">
            <v>4000</v>
          </cell>
        </row>
        <row r="765">
          <cell r="H765">
            <v>4040</v>
          </cell>
          <cell r="Q765">
            <v>4080</v>
          </cell>
          <cell r="Y765">
            <v>4020</v>
          </cell>
          <cell r="AG765">
            <v>3960</v>
          </cell>
          <cell r="AO765">
            <v>3900</v>
          </cell>
        </row>
        <row r="766">
          <cell r="H766">
            <v>4040</v>
          </cell>
          <cell r="Q766">
            <v>4080</v>
          </cell>
          <cell r="Y766">
            <v>4020</v>
          </cell>
          <cell r="AG766">
            <v>3960</v>
          </cell>
          <cell r="AO766">
            <v>3900</v>
          </cell>
        </row>
        <row r="767">
          <cell r="H767">
            <v>4040</v>
          </cell>
          <cell r="Q767">
            <v>4080</v>
          </cell>
          <cell r="Y767">
            <v>4080</v>
          </cell>
          <cell r="AG767">
            <v>4080</v>
          </cell>
          <cell r="AO767">
            <v>4080</v>
          </cell>
        </row>
        <row r="768">
          <cell r="H768">
            <v>3880</v>
          </cell>
          <cell r="Q768">
            <v>3880</v>
          </cell>
          <cell r="Y768">
            <v>3880</v>
          </cell>
          <cell r="AG768">
            <v>3880</v>
          </cell>
          <cell r="AO768">
            <v>3880</v>
          </cell>
        </row>
        <row r="769">
          <cell r="H769">
            <v>3720</v>
          </cell>
          <cell r="Q769">
            <v>3720</v>
          </cell>
          <cell r="Y769">
            <v>3720</v>
          </cell>
          <cell r="AG769">
            <v>3720</v>
          </cell>
          <cell r="AO769">
            <v>3720</v>
          </cell>
        </row>
        <row r="770">
          <cell r="H770">
            <v>3880</v>
          </cell>
          <cell r="Q770">
            <v>3880</v>
          </cell>
          <cell r="Y770">
            <v>3880</v>
          </cell>
          <cell r="AG770">
            <v>3880</v>
          </cell>
          <cell r="AO770">
            <v>3880</v>
          </cell>
        </row>
        <row r="771">
          <cell r="H771">
            <v>4040</v>
          </cell>
          <cell r="Q771">
            <v>4040</v>
          </cell>
          <cell r="Y771">
            <v>4040</v>
          </cell>
          <cell r="AG771">
            <v>4040</v>
          </cell>
          <cell r="AO771">
            <v>4040</v>
          </cell>
        </row>
        <row r="772">
          <cell r="H772">
            <v>3640</v>
          </cell>
          <cell r="Q772">
            <v>3640</v>
          </cell>
          <cell r="Y772">
            <v>3640</v>
          </cell>
          <cell r="AG772">
            <v>3640</v>
          </cell>
          <cell r="AO772">
            <v>3640</v>
          </cell>
        </row>
        <row r="773">
          <cell r="H773">
            <v>3960</v>
          </cell>
          <cell r="Q773">
            <v>3960</v>
          </cell>
          <cell r="Y773">
            <v>3960</v>
          </cell>
          <cell r="AG773">
            <v>3960</v>
          </cell>
          <cell r="AO773">
            <v>3960</v>
          </cell>
        </row>
        <row r="774">
          <cell r="H774">
            <v>3840</v>
          </cell>
          <cell r="Q774">
            <v>3840</v>
          </cell>
          <cell r="Y774">
            <v>3840</v>
          </cell>
          <cell r="AG774">
            <v>3840</v>
          </cell>
          <cell r="AO774">
            <v>3840</v>
          </cell>
        </row>
        <row r="775">
          <cell r="H775">
            <v>3760</v>
          </cell>
          <cell r="Q775">
            <v>3760</v>
          </cell>
          <cell r="Y775">
            <v>3760</v>
          </cell>
          <cell r="AG775">
            <v>3760</v>
          </cell>
          <cell r="AO775">
            <v>3760</v>
          </cell>
        </row>
        <row r="776">
          <cell r="H776">
            <v>3960</v>
          </cell>
          <cell r="Q776">
            <v>3960</v>
          </cell>
          <cell r="Y776">
            <v>3960</v>
          </cell>
          <cell r="AG776">
            <v>3960</v>
          </cell>
          <cell r="AO776">
            <v>3960</v>
          </cell>
        </row>
        <row r="777">
          <cell r="H777">
            <v>3920</v>
          </cell>
          <cell r="Q777">
            <v>3920</v>
          </cell>
          <cell r="Y777">
            <v>3920</v>
          </cell>
          <cell r="AG777">
            <v>3920</v>
          </cell>
          <cell r="AO777">
            <v>3920</v>
          </cell>
        </row>
        <row r="778">
          <cell r="H778">
            <v>3840</v>
          </cell>
          <cell r="Q778">
            <v>3840</v>
          </cell>
          <cell r="Y778">
            <v>3840</v>
          </cell>
          <cell r="AG778">
            <v>3840</v>
          </cell>
          <cell r="AO778">
            <v>3840</v>
          </cell>
        </row>
        <row r="779">
          <cell r="H779">
            <v>4040</v>
          </cell>
          <cell r="Q779">
            <v>4040</v>
          </cell>
          <cell r="Y779">
            <v>4040</v>
          </cell>
          <cell r="AG779">
            <v>4040</v>
          </cell>
          <cell r="AO779">
            <v>4040</v>
          </cell>
        </row>
        <row r="780">
          <cell r="H780">
            <v>4040</v>
          </cell>
          <cell r="Q780">
            <v>4040</v>
          </cell>
          <cell r="Y780">
            <v>4040</v>
          </cell>
          <cell r="AG780">
            <v>4040</v>
          </cell>
          <cell r="AO780">
            <v>4040</v>
          </cell>
        </row>
        <row r="781">
          <cell r="H781">
            <v>3940</v>
          </cell>
          <cell r="Q781">
            <v>3880</v>
          </cell>
          <cell r="Y781">
            <v>3820</v>
          </cell>
          <cell r="AG781">
            <v>3760</v>
          </cell>
          <cell r="AO781">
            <v>3700</v>
          </cell>
        </row>
        <row r="782">
          <cell r="H782">
            <v>4040</v>
          </cell>
          <cell r="Q782">
            <v>4080</v>
          </cell>
          <cell r="Y782">
            <v>4120</v>
          </cell>
          <cell r="AG782">
            <v>4160</v>
          </cell>
          <cell r="AO782">
            <v>4100</v>
          </cell>
        </row>
        <row r="783">
          <cell r="H783">
            <v>4040</v>
          </cell>
          <cell r="Q783">
            <v>3980</v>
          </cell>
          <cell r="Y783">
            <v>3920</v>
          </cell>
          <cell r="AG783">
            <v>3860</v>
          </cell>
          <cell r="AO783">
            <v>3760</v>
          </cell>
        </row>
        <row r="784">
          <cell r="H784">
            <v>4040</v>
          </cell>
          <cell r="Q784">
            <v>4080</v>
          </cell>
          <cell r="Y784">
            <v>4120</v>
          </cell>
          <cell r="AG784">
            <v>4160</v>
          </cell>
          <cell r="AO784">
            <v>4100</v>
          </cell>
        </row>
        <row r="785">
          <cell r="H785">
            <v>3840</v>
          </cell>
          <cell r="Q785">
            <v>3840</v>
          </cell>
          <cell r="Y785">
            <v>3840</v>
          </cell>
          <cell r="AG785">
            <v>3840</v>
          </cell>
          <cell r="AO785">
            <v>3840</v>
          </cell>
        </row>
        <row r="786">
          <cell r="H786">
            <v>3800</v>
          </cell>
          <cell r="Q786">
            <v>3800</v>
          </cell>
          <cell r="Y786">
            <v>3800</v>
          </cell>
          <cell r="AG786">
            <v>3800</v>
          </cell>
          <cell r="AO786">
            <v>3800</v>
          </cell>
        </row>
        <row r="787">
          <cell r="H787">
            <v>4040</v>
          </cell>
          <cell r="Q787">
            <v>4080</v>
          </cell>
          <cell r="Y787">
            <v>4020</v>
          </cell>
          <cell r="AG787">
            <v>3920</v>
          </cell>
          <cell r="AO787">
            <v>3820</v>
          </cell>
        </row>
        <row r="788">
          <cell r="H788">
            <v>4040</v>
          </cell>
          <cell r="Q788">
            <v>3980</v>
          </cell>
          <cell r="Y788">
            <v>3920</v>
          </cell>
          <cell r="AG788">
            <v>3860</v>
          </cell>
          <cell r="AO788">
            <v>3800</v>
          </cell>
        </row>
        <row r="789">
          <cell r="H789">
            <v>4000</v>
          </cell>
          <cell r="Q789">
            <v>4000</v>
          </cell>
          <cell r="Y789">
            <v>4000</v>
          </cell>
          <cell r="AG789">
            <v>4000</v>
          </cell>
          <cell r="AO789">
            <v>4000</v>
          </cell>
        </row>
        <row r="790">
          <cell r="H790">
            <v>3800</v>
          </cell>
          <cell r="Q790">
            <v>3800</v>
          </cell>
          <cell r="Y790">
            <v>3800</v>
          </cell>
          <cell r="AG790">
            <v>3800</v>
          </cell>
          <cell r="AO790">
            <v>3800</v>
          </cell>
        </row>
        <row r="791">
          <cell r="H791">
            <v>4040</v>
          </cell>
          <cell r="Q791">
            <v>4080</v>
          </cell>
          <cell r="Y791">
            <v>4120</v>
          </cell>
          <cell r="AG791">
            <v>4120</v>
          </cell>
          <cell r="AO791">
            <v>4120</v>
          </cell>
        </row>
        <row r="792">
          <cell r="H792">
            <v>4040</v>
          </cell>
          <cell r="Q792">
            <v>3980</v>
          </cell>
          <cell r="Y792">
            <v>3920</v>
          </cell>
          <cell r="AG792">
            <v>3860</v>
          </cell>
          <cell r="AO792">
            <v>3760</v>
          </cell>
        </row>
        <row r="793">
          <cell r="H793">
            <v>3640</v>
          </cell>
          <cell r="Q793">
            <v>3640</v>
          </cell>
          <cell r="Y793">
            <v>3640</v>
          </cell>
          <cell r="AG793">
            <v>3640</v>
          </cell>
          <cell r="AO793">
            <v>3640</v>
          </cell>
        </row>
        <row r="794">
          <cell r="H794">
            <v>4000</v>
          </cell>
          <cell r="Q794">
            <v>4000</v>
          </cell>
          <cell r="Y794">
            <v>4000</v>
          </cell>
          <cell r="AG794">
            <v>4000</v>
          </cell>
          <cell r="AO794">
            <v>4000</v>
          </cell>
        </row>
        <row r="795">
          <cell r="H795">
            <v>3940</v>
          </cell>
          <cell r="Q795">
            <v>3880</v>
          </cell>
          <cell r="Y795">
            <v>3820</v>
          </cell>
          <cell r="AG795">
            <v>3760</v>
          </cell>
          <cell r="AO795">
            <v>3700</v>
          </cell>
        </row>
        <row r="796">
          <cell r="H796">
            <v>3760</v>
          </cell>
          <cell r="Q796">
            <v>3760</v>
          </cell>
          <cell r="Y796">
            <v>3760</v>
          </cell>
          <cell r="AG796">
            <v>3760</v>
          </cell>
          <cell r="AO796">
            <v>3760</v>
          </cell>
        </row>
        <row r="797">
          <cell r="H797">
            <v>4040</v>
          </cell>
          <cell r="Q797">
            <v>4080</v>
          </cell>
          <cell r="Y797">
            <v>4080</v>
          </cell>
          <cell r="AG797">
            <v>4080</v>
          </cell>
          <cell r="AO797">
            <v>4080</v>
          </cell>
        </row>
        <row r="798">
          <cell r="H798">
            <v>3940</v>
          </cell>
          <cell r="Q798">
            <v>3880</v>
          </cell>
          <cell r="Y798">
            <v>3820</v>
          </cell>
          <cell r="AG798">
            <v>3760</v>
          </cell>
          <cell r="AO798">
            <v>3700</v>
          </cell>
        </row>
        <row r="799">
          <cell r="H799">
            <v>4040</v>
          </cell>
          <cell r="Q799">
            <v>4080</v>
          </cell>
          <cell r="Y799">
            <v>4120</v>
          </cell>
          <cell r="AG799">
            <v>4160</v>
          </cell>
          <cell r="AO799">
            <v>4100</v>
          </cell>
        </row>
        <row r="800">
          <cell r="H800">
            <v>3960</v>
          </cell>
          <cell r="Q800">
            <v>3960</v>
          </cell>
          <cell r="Y800">
            <v>3960</v>
          </cell>
          <cell r="AG800">
            <v>3960</v>
          </cell>
          <cell r="AO800">
            <v>3960</v>
          </cell>
        </row>
        <row r="801">
          <cell r="H801">
            <v>3940</v>
          </cell>
          <cell r="Q801">
            <v>3880</v>
          </cell>
          <cell r="Y801">
            <v>3820</v>
          </cell>
          <cell r="AG801">
            <v>3760</v>
          </cell>
          <cell r="AO801">
            <v>3700</v>
          </cell>
        </row>
        <row r="802">
          <cell r="H802">
            <v>4040</v>
          </cell>
          <cell r="Q802">
            <v>4080</v>
          </cell>
          <cell r="Y802">
            <v>4020</v>
          </cell>
          <cell r="AG802">
            <v>3920</v>
          </cell>
          <cell r="AO802">
            <v>3820</v>
          </cell>
        </row>
        <row r="803">
          <cell r="H803">
            <v>4040</v>
          </cell>
          <cell r="Q803">
            <v>3980</v>
          </cell>
          <cell r="Y803">
            <v>3920</v>
          </cell>
          <cell r="AG803">
            <v>3860</v>
          </cell>
          <cell r="AO803">
            <v>3800</v>
          </cell>
        </row>
        <row r="804">
          <cell r="H804">
            <v>4040</v>
          </cell>
          <cell r="Q804">
            <v>4080</v>
          </cell>
          <cell r="Y804">
            <v>4020</v>
          </cell>
          <cell r="AG804">
            <v>3960</v>
          </cell>
          <cell r="AO804">
            <v>3900</v>
          </cell>
        </row>
        <row r="805">
          <cell r="H805">
            <v>4040</v>
          </cell>
          <cell r="Q805">
            <v>4080</v>
          </cell>
          <cell r="Y805">
            <v>4080</v>
          </cell>
          <cell r="AG805">
            <v>4080</v>
          </cell>
          <cell r="AO805">
            <v>4080</v>
          </cell>
        </row>
        <row r="806">
          <cell r="H806">
            <v>3920</v>
          </cell>
          <cell r="Q806">
            <v>3920</v>
          </cell>
          <cell r="Y806">
            <v>3920</v>
          </cell>
          <cell r="AG806">
            <v>3920</v>
          </cell>
          <cell r="AO806">
            <v>3920</v>
          </cell>
        </row>
        <row r="807">
          <cell r="H807">
            <v>3940</v>
          </cell>
          <cell r="Q807">
            <v>3880</v>
          </cell>
          <cell r="Y807">
            <v>3820</v>
          </cell>
          <cell r="AG807">
            <v>3760</v>
          </cell>
          <cell r="AO807">
            <v>3700</v>
          </cell>
        </row>
        <row r="808">
          <cell r="H808">
            <v>4040</v>
          </cell>
          <cell r="Q808">
            <v>4080</v>
          </cell>
          <cell r="Y808">
            <v>4020</v>
          </cell>
          <cell r="AG808">
            <v>3960</v>
          </cell>
          <cell r="AO808">
            <v>3900</v>
          </cell>
        </row>
        <row r="809">
          <cell r="H809">
            <v>4040</v>
          </cell>
          <cell r="Q809">
            <v>4080</v>
          </cell>
          <cell r="Y809">
            <v>4080</v>
          </cell>
          <cell r="AG809">
            <v>4080</v>
          </cell>
          <cell r="AO809">
            <v>4080</v>
          </cell>
        </row>
        <row r="810">
          <cell r="H810">
            <v>3940</v>
          </cell>
          <cell r="Q810">
            <v>3880</v>
          </cell>
          <cell r="Y810">
            <v>3820</v>
          </cell>
          <cell r="AG810">
            <v>3760</v>
          </cell>
          <cell r="AO810">
            <v>3700</v>
          </cell>
        </row>
        <row r="811">
          <cell r="H811">
            <v>4040</v>
          </cell>
          <cell r="Q811">
            <v>4080</v>
          </cell>
          <cell r="Y811">
            <v>4120</v>
          </cell>
          <cell r="AG811">
            <v>4160</v>
          </cell>
          <cell r="AO811">
            <v>4200</v>
          </cell>
        </row>
        <row r="812">
          <cell r="H812">
            <v>3960</v>
          </cell>
          <cell r="Q812">
            <v>3960</v>
          </cell>
          <cell r="Y812">
            <v>3960</v>
          </cell>
          <cell r="AG812">
            <v>3960</v>
          </cell>
          <cell r="AO812">
            <v>3960</v>
          </cell>
        </row>
        <row r="813">
          <cell r="H813">
            <v>4000</v>
          </cell>
          <cell r="Q813">
            <v>4000</v>
          </cell>
          <cell r="Y813">
            <v>4000</v>
          </cell>
          <cell r="AG813">
            <v>4000</v>
          </cell>
          <cell r="AO813">
            <v>4000</v>
          </cell>
        </row>
        <row r="814">
          <cell r="H814">
            <v>3600</v>
          </cell>
          <cell r="Q814">
            <v>3600</v>
          </cell>
          <cell r="Y814">
            <v>3600</v>
          </cell>
          <cell r="AG814">
            <v>3600</v>
          </cell>
          <cell r="AO814">
            <v>3600</v>
          </cell>
        </row>
        <row r="815">
          <cell r="H815">
            <v>4040</v>
          </cell>
          <cell r="Q815">
            <v>3980</v>
          </cell>
          <cell r="Y815">
            <v>3920</v>
          </cell>
          <cell r="AG815">
            <v>3860</v>
          </cell>
          <cell r="AO815">
            <v>3800</v>
          </cell>
        </row>
        <row r="816">
          <cell r="H816">
            <v>3840</v>
          </cell>
          <cell r="Q816">
            <v>3840</v>
          </cell>
          <cell r="Y816">
            <v>3840</v>
          </cell>
          <cell r="AG816">
            <v>3840</v>
          </cell>
          <cell r="AO816">
            <v>3840</v>
          </cell>
        </row>
        <row r="817">
          <cell r="H817">
            <v>3680</v>
          </cell>
          <cell r="Q817">
            <v>3680</v>
          </cell>
          <cell r="Y817">
            <v>3680</v>
          </cell>
          <cell r="AG817">
            <v>3680</v>
          </cell>
          <cell r="AO817">
            <v>3680</v>
          </cell>
        </row>
        <row r="818">
          <cell r="H818">
            <v>4000</v>
          </cell>
          <cell r="Q818">
            <v>4000</v>
          </cell>
          <cell r="Y818">
            <v>4000</v>
          </cell>
          <cell r="AG818">
            <v>4000</v>
          </cell>
          <cell r="AO818">
            <v>4000</v>
          </cell>
        </row>
        <row r="819">
          <cell r="H819">
            <v>3880</v>
          </cell>
          <cell r="Q819">
            <v>3880</v>
          </cell>
          <cell r="Y819">
            <v>3880</v>
          </cell>
          <cell r="AG819">
            <v>3880</v>
          </cell>
          <cell r="AO819">
            <v>3880</v>
          </cell>
        </row>
        <row r="820">
          <cell r="H820">
            <v>4040</v>
          </cell>
          <cell r="Q820">
            <v>4040</v>
          </cell>
          <cell r="Y820">
            <v>4040</v>
          </cell>
          <cell r="AG820">
            <v>4040</v>
          </cell>
          <cell r="AO820">
            <v>4040</v>
          </cell>
        </row>
        <row r="821">
          <cell r="H821">
            <v>4040</v>
          </cell>
          <cell r="Q821">
            <v>4080</v>
          </cell>
          <cell r="Y821">
            <v>4020</v>
          </cell>
          <cell r="AG821">
            <v>3960</v>
          </cell>
          <cell r="AO821">
            <v>3900</v>
          </cell>
        </row>
        <row r="822">
          <cell r="H822">
            <v>3940</v>
          </cell>
          <cell r="Q822">
            <v>3880</v>
          </cell>
          <cell r="Y822">
            <v>3820</v>
          </cell>
          <cell r="AG822">
            <v>3720</v>
          </cell>
          <cell r="AO822">
            <v>3620</v>
          </cell>
        </row>
        <row r="823">
          <cell r="H823">
            <v>3800</v>
          </cell>
          <cell r="Q823">
            <v>3800</v>
          </cell>
          <cell r="Y823">
            <v>3800</v>
          </cell>
          <cell r="AG823">
            <v>3800</v>
          </cell>
          <cell r="AO823">
            <v>3800</v>
          </cell>
        </row>
        <row r="824">
          <cell r="H824">
            <v>3940</v>
          </cell>
          <cell r="Q824">
            <v>3880</v>
          </cell>
          <cell r="Y824">
            <v>3780</v>
          </cell>
          <cell r="AG824">
            <v>3680</v>
          </cell>
          <cell r="AO824">
            <v>3580</v>
          </cell>
        </row>
        <row r="825">
          <cell r="H825">
            <v>3940</v>
          </cell>
          <cell r="Q825">
            <v>3880</v>
          </cell>
          <cell r="Y825">
            <v>3820</v>
          </cell>
          <cell r="AG825">
            <v>3760</v>
          </cell>
          <cell r="AO825">
            <v>3660</v>
          </cell>
        </row>
        <row r="826">
          <cell r="H826">
            <v>4040</v>
          </cell>
          <cell r="Q826">
            <v>4080</v>
          </cell>
          <cell r="Y826">
            <v>4120</v>
          </cell>
          <cell r="AG826">
            <v>4160</v>
          </cell>
          <cell r="AO826">
            <v>4200</v>
          </cell>
        </row>
        <row r="827">
          <cell r="H827">
            <v>4040</v>
          </cell>
          <cell r="Q827">
            <v>4080</v>
          </cell>
          <cell r="Y827">
            <v>4120</v>
          </cell>
          <cell r="AG827">
            <v>4060</v>
          </cell>
          <cell r="AO827">
            <v>4000</v>
          </cell>
        </row>
        <row r="828">
          <cell r="H828">
            <v>4040</v>
          </cell>
          <cell r="Q828">
            <v>3980</v>
          </cell>
          <cell r="Y828">
            <v>3920</v>
          </cell>
          <cell r="AG828">
            <v>3860</v>
          </cell>
          <cell r="AO828">
            <v>3800</v>
          </cell>
        </row>
        <row r="829">
          <cell r="H829">
            <v>3940</v>
          </cell>
          <cell r="Q829">
            <v>3880</v>
          </cell>
          <cell r="Y829">
            <v>3820</v>
          </cell>
          <cell r="AG829">
            <v>3760</v>
          </cell>
          <cell r="AO829">
            <v>3700</v>
          </cell>
        </row>
        <row r="830">
          <cell r="H830">
            <v>4040</v>
          </cell>
          <cell r="Q830">
            <v>4080</v>
          </cell>
          <cell r="Y830">
            <v>4020</v>
          </cell>
          <cell r="AG830">
            <v>3960</v>
          </cell>
          <cell r="AO830">
            <v>3900</v>
          </cell>
        </row>
        <row r="831">
          <cell r="H831">
            <v>4040</v>
          </cell>
          <cell r="Q831">
            <v>4080</v>
          </cell>
          <cell r="Y831">
            <v>4020</v>
          </cell>
          <cell r="AG831">
            <v>3960</v>
          </cell>
          <cell r="AO831">
            <v>3900</v>
          </cell>
        </row>
        <row r="832">
          <cell r="H832">
            <v>3840</v>
          </cell>
          <cell r="Q832">
            <v>3840</v>
          </cell>
          <cell r="Y832">
            <v>3840</v>
          </cell>
          <cell r="AG832">
            <v>3840</v>
          </cell>
          <cell r="AO832">
            <v>3840</v>
          </cell>
        </row>
        <row r="833">
          <cell r="H833">
            <v>4040</v>
          </cell>
          <cell r="Q833">
            <v>4080</v>
          </cell>
          <cell r="Y833">
            <v>4020</v>
          </cell>
          <cell r="AG833">
            <v>3960</v>
          </cell>
          <cell r="AO833">
            <v>3900</v>
          </cell>
        </row>
        <row r="834">
          <cell r="H834">
            <v>3840</v>
          </cell>
          <cell r="Q834">
            <v>3840</v>
          </cell>
          <cell r="Y834">
            <v>3840</v>
          </cell>
          <cell r="AG834">
            <v>3840</v>
          </cell>
          <cell r="AO834">
            <v>3840</v>
          </cell>
        </row>
        <row r="835">
          <cell r="H835">
            <v>3360</v>
          </cell>
          <cell r="Q835">
            <v>3360</v>
          </cell>
          <cell r="Y835">
            <v>3360</v>
          </cell>
          <cell r="AG835">
            <v>3360</v>
          </cell>
          <cell r="AO835">
            <v>3360</v>
          </cell>
        </row>
        <row r="836">
          <cell r="H836">
            <v>4040</v>
          </cell>
          <cell r="Q836">
            <v>4080</v>
          </cell>
          <cell r="Y836">
            <v>4020</v>
          </cell>
          <cell r="AG836">
            <v>3960</v>
          </cell>
          <cell r="AO836">
            <v>3900</v>
          </cell>
        </row>
        <row r="837">
          <cell r="H837">
            <v>3800</v>
          </cell>
          <cell r="Q837">
            <v>3800</v>
          </cell>
          <cell r="Y837">
            <v>3800</v>
          </cell>
          <cell r="AG837">
            <v>3800</v>
          </cell>
          <cell r="AO837">
            <v>3800</v>
          </cell>
        </row>
        <row r="838">
          <cell r="H838">
            <v>3800</v>
          </cell>
          <cell r="Q838">
            <v>3800</v>
          </cell>
          <cell r="Y838">
            <v>3800</v>
          </cell>
          <cell r="AG838">
            <v>3800</v>
          </cell>
          <cell r="AO838">
            <v>3800</v>
          </cell>
        </row>
        <row r="839">
          <cell r="H839">
            <v>4000</v>
          </cell>
          <cell r="Q839">
            <v>4000</v>
          </cell>
          <cell r="Y839">
            <v>4000</v>
          </cell>
          <cell r="AG839">
            <v>4000</v>
          </cell>
          <cell r="AO839">
            <v>4000</v>
          </cell>
        </row>
        <row r="840">
          <cell r="H840">
            <v>4040</v>
          </cell>
          <cell r="Q840">
            <v>3980</v>
          </cell>
          <cell r="Y840">
            <v>3920</v>
          </cell>
          <cell r="AG840">
            <v>3860</v>
          </cell>
          <cell r="AO840">
            <v>3800</v>
          </cell>
        </row>
        <row r="841">
          <cell r="H841">
            <v>4040</v>
          </cell>
          <cell r="Q841">
            <v>4040</v>
          </cell>
          <cell r="Y841">
            <v>4040</v>
          </cell>
          <cell r="AG841">
            <v>4040</v>
          </cell>
          <cell r="AO841">
            <v>4040</v>
          </cell>
        </row>
        <row r="842">
          <cell r="H842">
            <v>4040</v>
          </cell>
          <cell r="Q842">
            <v>4080</v>
          </cell>
          <cell r="Y842">
            <v>4120</v>
          </cell>
          <cell r="AG842">
            <v>4060</v>
          </cell>
          <cell r="AO842">
            <v>4000</v>
          </cell>
        </row>
        <row r="843">
          <cell r="H843">
            <v>3940</v>
          </cell>
          <cell r="Q843">
            <v>3880</v>
          </cell>
          <cell r="Y843">
            <v>3820</v>
          </cell>
          <cell r="AG843">
            <v>3760</v>
          </cell>
          <cell r="AO843">
            <v>3700</v>
          </cell>
        </row>
        <row r="844">
          <cell r="H844">
            <v>3720</v>
          </cell>
          <cell r="Q844">
            <v>3720</v>
          </cell>
          <cell r="Y844">
            <v>3720</v>
          </cell>
          <cell r="AG844">
            <v>3720</v>
          </cell>
          <cell r="AO844">
            <v>3720</v>
          </cell>
        </row>
        <row r="845">
          <cell r="H845">
            <v>4040</v>
          </cell>
          <cell r="Q845">
            <v>4040</v>
          </cell>
          <cell r="Y845">
            <v>4040</v>
          </cell>
          <cell r="AG845">
            <v>4040</v>
          </cell>
          <cell r="AO845">
            <v>4040</v>
          </cell>
        </row>
        <row r="846">
          <cell r="H846">
            <v>4040</v>
          </cell>
          <cell r="Q846">
            <v>4080</v>
          </cell>
          <cell r="Y846">
            <v>4020</v>
          </cell>
          <cell r="AG846">
            <v>3960</v>
          </cell>
          <cell r="AO846">
            <v>3900</v>
          </cell>
        </row>
        <row r="847">
          <cell r="H847">
            <v>4040</v>
          </cell>
          <cell r="Q847">
            <v>3980</v>
          </cell>
          <cell r="Y847">
            <v>3920</v>
          </cell>
          <cell r="AG847">
            <v>3860</v>
          </cell>
          <cell r="AO847">
            <v>3800</v>
          </cell>
        </row>
        <row r="848">
          <cell r="H848">
            <v>4000</v>
          </cell>
          <cell r="Q848">
            <v>4000</v>
          </cell>
          <cell r="Y848">
            <v>4000</v>
          </cell>
          <cell r="AG848">
            <v>4000</v>
          </cell>
          <cell r="AO848">
            <v>4000</v>
          </cell>
        </row>
        <row r="849">
          <cell r="H849">
            <v>3920</v>
          </cell>
          <cell r="Q849">
            <v>3920</v>
          </cell>
          <cell r="Y849">
            <v>3920</v>
          </cell>
          <cell r="AG849">
            <v>3920</v>
          </cell>
          <cell r="AO849">
            <v>3920</v>
          </cell>
        </row>
        <row r="850">
          <cell r="H850">
            <v>3920</v>
          </cell>
          <cell r="Q850">
            <v>3920</v>
          </cell>
          <cell r="Y850">
            <v>3920</v>
          </cell>
          <cell r="AG850">
            <v>3920</v>
          </cell>
          <cell r="AO850">
            <v>3920</v>
          </cell>
        </row>
        <row r="851">
          <cell r="H851">
            <v>4040</v>
          </cell>
          <cell r="Q851">
            <v>4080</v>
          </cell>
          <cell r="Y851">
            <v>4020</v>
          </cell>
          <cell r="AG851">
            <v>3960</v>
          </cell>
          <cell r="AO851">
            <v>3900</v>
          </cell>
        </row>
        <row r="852">
          <cell r="H852">
            <v>4040</v>
          </cell>
          <cell r="Q852">
            <v>3980</v>
          </cell>
          <cell r="Y852">
            <v>3920</v>
          </cell>
          <cell r="AG852">
            <v>3860</v>
          </cell>
          <cell r="AO852">
            <v>3800</v>
          </cell>
        </row>
        <row r="853">
          <cell r="H853">
            <v>4040</v>
          </cell>
          <cell r="Q853">
            <v>4080</v>
          </cell>
          <cell r="Y853">
            <v>4080</v>
          </cell>
          <cell r="AG853">
            <v>4080</v>
          </cell>
          <cell r="AO853">
            <v>4080</v>
          </cell>
        </row>
        <row r="854">
          <cell r="H854">
            <v>4040</v>
          </cell>
          <cell r="Q854">
            <v>4080</v>
          </cell>
          <cell r="Y854">
            <v>4080</v>
          </cell>
          <cell r="AG854">
            <v>4080</v>
          </cell>
          <cell r="AO854">
            <v>4080</v>
          </cell>
        </row>
        <row r="855">
          <cell r="H855">
            <v>3840</v>
          </cell>
          <cell r="Q855">
            <v>3840</v>
          </cell>
          <cell r="Y855">
            <v>3840</v>
          </cell>
          <cell r="AG855">
            <v>3840</v>
          </cell>
          <cell r="AO855">
            <v>3840</v>
          </cell>
        </row>
        <row r="856">
          <cell r="H856">
            <v>4040</v>
          </cell>
          <cell r="Q856">
            <v>4080</v>
          </cell>
          <cell r="Y856">
            <v>4120</v>
          </cell>
          <cell r="AG856">
            <v>4160</v>
          </cell>
          <cell r="AO856">
            <v>4160</v>
          </cell>
        </row>
        <row r="857">
          <cell r="H857">
            <v>4040</v>
          </cell>
          <cell r="Q857">
            <v>4080</v>
          </cell>
          <cell r="Y857">
            <v>4120</v>
          </cell>
          <cell r="AG857">
            <v>4060</v>
          </cell>
          <cell r="AO857">
            <v>4000</v>
          </cell>
        </row>
        <row r="858">
          <cell r="H858">
            <v>3600</v>
          </cell>
          <cell r="Q858">
            <v>3600</v>
          </cell>
          <cell r="Y858">
            <v>3600</v>
          </cell>
          <cell r="AG858">
            <v>3600</v>
          </cell>
          <cell r="AO858">
            <v>3600</v>
          </cell>
        </row>
        <row r="859">
          <cell r="H859">
            <v>4040</v>
          </cell>
          <cell r="Q859">
            <v>4080</v>
          </cell>
          <cell r="Y859">
            <v>4080</v>
          </cell>
          <cell r="AG859">
            <v>4080</v>
          </cell>
          <cell r="AO859">
            <v>4080</v>
          </cell>
        </row>
        <row r="860">
          <cell r="H860">
            <v>4040</v>
          </cell>
          <cell r="Q860">
            <v>4040</v>
          </cell>
          <cell r="Y860">
            <v>4040</v>
          </cell>
          <cell r="AG860">
            <v>4040</v>
          </cell>
          <cell r="AO860">
            <v>4040</v>
          </cell>
        </row>
        <row r="861">
          <cell r="H861">
            <v>3720</v>
          </cell>
          <cell r="Q861">
            <v>3720</v>
          </cell>
          <cell r="Y861">
            <v>3720</v>
          </cell>
          <cell r="AG861">
            <v>3720</v>
          </cell>
          <cell r="AO861">
            <v>3720</v>
          </cell>
        </row>
        <row r="862">
          <cell r="H862">
            <v>3600</v>
          </cell>
          <cell r="Q862">
            <v>3600</v>
          </cell>
          <cell r="Y862">
            <v>3600</v>
          </cell>
          <cell r="AG862">
            <v>3600</v>
          </cell>
          <cell r="AO862">
            <v>3600</v>
          </cell>
        </row>
        <row r="863">
          <cell r="H863">
            <v>3880</v>
          </cell>
          <cell r="Q863">
            <v>3880</v>
          </cell>
          <cell r="Y863">
            <v>3880</v>
          </cell>
          <cell r="AG863">
            <v>3880</v>
          </cell>
          <cell r="AO863">
            <v>3880</v>
          </cell>
        </row>
        <row r="864">
          <cell r="H864">
            <v>4040</v>
          </cell>
          <cell r="Q864">
            <v>3980</v>
          </cell>
          <cell r="Y864">
            <v>3920</v>
          </cell>
          <cell r="AG864">
            <v>3860</v>
          </cell>
          <cell r="AO864">
            <v>3800</v>
          </cell>
        </row>
        <row r="865">
          <cell r="H865">
            <v>4040</v>
          </cell>
          <cell r="Q865">
            <v>3980</v>
          </cell>
          <cell r="Y865">
            <v>3920</v>
          </cell>
          <cell r="AG865">
            <v>3860</v>
          </cell>
          <cell r="AO865">
            <v>3800</v>
          </cell>
        </row>
        <row r="866">
          <cell r="H866">
            <v>3840</v>
          </cell>
          <cell r="Q866">
            <v>3840</v>
          </cell>
          <cell r="Y866">
            <v>3840</v>
          </cell>
          <cell r="AG866">
            <v>3840</v>
          </cell>
          <cell r="AO866">
            <v>3840</v>
          </cell>
        </row>
        <row r="867">
          <cell r="H867">
            <v>3840</v>
          </cell>
          <cell r="Q867">
            <v>3840</v>
          </cell>
          <cell r="Y867">
            <v>3840</v>
          </cell>
          <cell r="AG867">
            <v>3840</v>
          </cell>
          <cell r="AO867">
            <v>3840</v>
          </cell>
        </row>
        <row r="868">
          <cell r="H868">
            <v>4040</v>
          </cell>
          <cell r="Q868">
            <v>4040</v>
          </cell>
          <cell r="Y868">
            <v>4040</v>
          </cell>
          <cell r="AG868">
            <v>4040</v>
          </cell>
          <cell r="AO868">
            <v>4040</v>
          </cell>
        </row>
        <row r="869">
          <cell r="H869">
            <v>4040</v>
          </cell>
          <cell r="Q869">
            <v>4080</v>
          </cell>
          <cell r="Y869">
            <v>4120</v>
          </cell>
          <cell r="AG869">
            <v>4160</v>
          </cell>
          <cell r="AO869">
            <v>4100</v>
          </cell>
        </row>
        <row r="870">
          <cell r="H870">
            <v>3940</v>
          </cell>
          <cell r="Q870">
            <v>3880</v>
          </cell>
          <cell r="Y870">
            <v>3780</v>
          </cell>
          <cell r="AG870">
            <v>3680</v>
          </cell>
          <cell r="AO870">
            <v>3580</v>
          </cell>
        </row>
        <row r="871">
          <cell r="H871">
            <v>4040</v>
          </cell>
          <cell r="Q871">
            <v>4080</v>
          </cell>
          <cell r="Y871">
            <v>4120</v>
          </cell>
          <cell r="AG871">
            <v>4160</v>
          </cell>
          <cell r="AO871">
            <v>4100</v>
          </cell>
        </row>
        <row r="872">
          <cell r="H872">
            <v>4040</v>
          </cell>
          <cell r="Q872">
            <v>4080</v>
          </cell>
          <cell r="Y872">
            <v>4120</v>
          </cell>
          <cell r="AG872">
            <v>4060</v>
          </cell>
          <cell r="AO872">
            <v>4000</v>
          </cell>
        </row>
        <row r="873">
          <cell r="H873">
            <v>4040</v>
          </cell>
          <cell r="Q873">
            <v>4080</v>
          </cell>
          <cell r="Y873">
            <v>4020</v>
          </cell>
          <cell r="AG873">
            <v>3960</v>
          </cell>
          <cell r="AO873">
            <v>3900</v>
          </cell>
        </row>
        <row r="874">
          <cell r="H874">
            <v>4000</v>
          </cell>
          <cell r="Q874">
            <v>4000</v>
          </cell>
          <cell r="Y874">
            <v>4000</v>
          </cell>
          <cell r="AG874">
            <v>4000</v>
          </cell>
          <cell r="AO874">
            <v>4000</v>
          </cell>
        </row>
        <row r="875">
          <cell r="H875">
            <v>4040</v>
          </cell>
          <cell r="Q875">
            <v>4080</v>
          </cell>
          <cell r="Y875">
            <v>4120</v>
          </cell>
          <cell r="AG875">
            <v>4160</v>
          </cell>
          <cell r="AO875">
            <v>4100</v>
          </cell>
        </row>
        <row r="876">
          <cell r="H876">
            <v>3940</v>
          </cell>
          <cell r="Q876">
            <v>3840</v>
          </cell>
          <cell r="Y876">
            <v>3740</v>
          </cell>
          <cell r="AG876">
            <v>3640</v>
          </cell>
          <cell r="AO876">
            <v>3540</v>
          </cell>
        </row>
        <row r="877">
          <cell r="H877">
            <v>4040</v>
          </cell>
          <cell r="Q877">
            <v>4080</v>
          </cell>
          <cell r="Y877">
            <v>4080</v>
          </cell>
          <cell r="AG877">
            <v>4080</v>
          </cell>
          <cell r="AO877">
            <v>4080</v>
          </cell>
        </row>
        <row r="878">
          <cell r="H878">
            <v>3440</v>
          </cell>
          <cell r="Q878">
            <v>3440</v>
          </cell>
          <cell r="Y878">
            <v>3440</v>
          </cell>
          <cell r="AG878">
            <v>3440</v>
          </cell>
          <cell r="AO878">
            <v>3440</v>
          </cell>
        </row>
        <row r="879">
          <cell r="H879">
            <v>3940</v>
          </cell>
          <cell r="Q879">
            <v>3880</v>
          </cell>
          <cell r="Y879">
            <v>3780</v>
          </cell>
          <cell r="AG879">
            <v>3680</v>
          </cell>
          <cell r="AO879">
            <v>3580</v>
          </cell>
        </row>
        <row r="880">
          <cell r="H880">
            <v>4040</v>
          </cell>
          <cell r="Q880">
            <v>4080</v>
          </cell>
          <cell r="Y880">
            <v>4120</v>
          </cell>
          <cell r="AG880">
            <v>4120</v>
          </cell>
          <cell r="AO880">
            <v>4120</v>
          </cell>
        </row>
        <row r="881">
          <cell r="H881">
            <v>3720</v>
          </cell>
          <cell r="Q881">
            <v>3720</v>
          </cell>
          <cell r="Y881">
            <v>3720</v>
          </cell>
          <cell r="AG881">
            <v>3720</v>
          </cell>
          <cell r="AO881">
            <v>3720</v>
          </cell>
        </row>
        <row r="882">
          <cell r="H882">
            <v>3940</v>
          </cell>
          <cell r="Q882">
            <v>3880</v>
          </cell>
          <cell r="Y882">
            <v>3820</v>
          </cell>
          <cell r="AG882">
            <v>3760</v>
          </cell>
          <cell r="AO882">
            <v>3700</v>
          </cell>
        </row>
        <row r="883">
          <cell r="H883">
            <v>4040</v>
          </cell>
          <cell r="Q883">
            <v>4080</v>
          </cell>
          <cell r="Y883">
            <v>4080</v>
          </cell>
          <cell r="AG883">
            <v>4080</v>
          </cell>
          <cell r="AO883">
            <v>4080</v>
          </cell>
        </row>
        <row r="884">
          <cell r="H884">
            <v>3920</v>
          </cell>
          <cell r="Q884">
            <v>3920</v>
          </cell>
          <cell r="Y884">
            <v>3920</v>
          </cell>
          <cell r="AG884">
            <v>3920</v>
          </cell>
          <cell r="AO884">
            <v>3920</v>
          </cell>
        </row>
        <row r="885">
          <cell r="H885">
            <v>3920</v>
          </cell>
          <cell r="Q885">
            <v>3920</v>
          </cell>
          <cell r="Y885">
            <v>3920</v>
          </cell>
          <cell r="AG885">
            <v>3920</v>
          </cell>
          <cell r="AO885">
            <v>3920</v>
          </cell>
        </row>
        <row r="886">
          <cell r="H886">
            <v>4000</v>
          </cell>
          <cell r="Q886">
            <v>4000</v>
          </cell>
          <cell r="Y886">
            <v>4000</v>
          </cell>
          <cell r="AG886">
            <v>4000</v>
          </cell>
          <cell r="AO886">
            <v>4000</v>
          </cell>
        </row>
        <row r="887">
          <cell r="H887">
            <v>4040</v>
          </cell>
          <cell r="Q887">
            <v>3980</v>
          </cell>
          <cell r="Y887">
            <v>3920</v>
          </cell>
          <cell r="AG887">
            <v>3860</v>
          </cell>
          <cell r="AO887">
            <v>3800</v>
          </cell>
        </row>
        <row r="888">
          <cell r="H888">
            <v>4040</v>
          </cell>
          <cell r="Q888">
            <v>3980</v>
          </cell>
          <cell r="Y888">
            <v>3920</v>
          </cell>
          <cell r="AG888">
            <v>3860</v>
          </cell>
          <cell r="AO888">
            <v>3800</v>
          </cell>
        </row>
        <row r="889">
          <cell r="H889">
            <v>4040</v>
          </cell>
          <cell r="Q889">
            <v>4080</v>
          </cell>
          <cell r="Y889">
            <v>4120</v>
          </cell>
          <cell r="AG889">
            <v>4160</v>
          </cell>
          <cell r="AO889">
            <v>4200</v>
          </cell>
        </row>
        <row r="890">
          <cell r="H890">
            <v>4040</v>
          </cell>
          <cell r="Q890">
            <v>4080</v>
          </cell>
          <cell r="Y890">
            <v>4120</v>
          </cell>
          <cell r="AG890">
            <v>4160</v>
          </cell>
          <cell r="AO890">
            <v>4100</v>
          </cell>
        </row>
        <row r="891">
          <cell r="H891">
            <v>3960</v>
          </cell>
          <cell r="Q891">
            <v>3960</v>
          </cell>
          <cell r="Y891">
            <v>3960</v>
          </cell>
          <cell r="AG891">
            <v>3960</v>
          </cell>
          <cell r="AO891">
            <v>3960</v>
          </cell>
        </row>
        <row r="892">
          <cell r="H892">
            <v>4040</v>
          </cell>
          <cell r="Q892">
            <v>4080</v>
          </cell>
          <cell r="Y892">
            <v>4020</v>
          </cell>
          <cell r="AG892">
            <v>3960</v>
          </cell>
          <cell r="AO892">
            <v>3900</v>
          </cell>
        </row>
        <row r="893">
          <cell r="H893">
            <v>3960</v>
          </cell>
          <cell r="Q893">
            <v>3960</v>
          </cell>
          <cell r="Y893">
            <v>3960</v>
          </cell>
          <cell r="AG893">
            <v>3960</v>
          </cell>
          <cell r="AO893">
            <v>3960</v>
          </cell>
        </row>
        <row r="894">
          <cell r="H894">
            <v>4040</v>
          </cell>
          <cell r="Q894">
            <v>4080</v>
          </cell>
          <cell r="Y894">
            <v>4020</v>
          </cell>
          <cell r="AG894">
            <v>3960</v>
          </cell>
          <cell r="AO894">
            <v>3900</v>
          </cell>
        </row>
        <row r="895">
          <cell r="H895">
            <v>3800</v>
          </cell>
          <cell r="Q895">
            <v>3800</v>
          </cell>
          <cell r="Y895">
            <v>3800</v>
          </cell>
          <cell r="AG895">
            <v>3800</v>
          </cell>
          <cell r="AO895">
            <v>3800</v>
          </cell>
        </row>
        <row r="896">
          <cell r="H896">
            <v>4040</v>
          </cell>
          <cell r="Q896">
            <v>4040</v>
          </cell>
          <cell r="Y896">
            <v>4040</v>
          </cell>
          <cell r="AG896">
            <v>4040</v>
          </cell>
          <cell r="AO896">
            <v>4040</v>
          </cell>
        </row>
        <row r="897">
          <cell r="H897">
            <v>4040</v>
          </cell>
          <cell r="Q897">
            <v>3980</v>
          </cell>
          <cell r="Y897">
            <v>3920</v>
          </cell>
          <cell r="AG897">
            <v>3860</v>
          </cell>
          <cell r="AO897">
            <v>3800</v>
          </cell>
        </row>
        <row r="898">
          <cell r="H898">
            <v>4040</v>
          </cell>
          <cell r="Q898">
            <v>4040</v>
          </cell>
          <cell r="Y898">
            <v>4040</v>
          </cell>
          <cell r="AG898">
            <v>4040</v>
          </cell>
          <cell r="AO898">
            <v>4040</v>
          </cell>
        </row>
        <row r="899">
          <cell r="H899">
            <v>3880</v>
          </cell>
          <cell r="Q899">
            <v>3880</v>
          </cell>
          <cell r="Y899">
            <v>3880</v>
          </cell>
          <cell r="AG899">
            <v>3880</v>
          </cell>
          <cell r="AO899">
            <v>3880</v>
          </cell>
        </row>
        <row r="900">
          <cell r="H900">
            <v>4040</v>
          </cell>
          <cell r="Q900">
            <v>3980</v>
          </cell>
          <cell r="Y900">
            <v>3920</v>
          </cell>
          <cell r="AG900">
            <v>3860</v>
          </cell>
          <cell r="AO900">
            <v>3800</v>
          </cell>
        </row>
        <row r="901">
          <cell r="H901">
            <v>4040</v>
          </cell>
          <cell r="Q901">
            <v>4080</v>
          </cell>
          <cell r="Y901">
            <v>4020</v>
          </cell>
          <cell r="AG901">
            <v>3960</v>
          </cell>
          <cell r="AO901">
            <v>3900</v>
          </cell>
        </row>
        <row r="902">
          <cell r="H902">
            <v>4040</v>
          </cell>
          <cell r="Q902">
            <v>4080</v>
          </cell>
          <cell r="Y902">
            <v>4080</v>
          </cell>
          <cell r="AG902">
            <v>4080</v>
          </cell>
          <cell r="AO902">
            <v>4080</v>
          </cell>
        </row>
        <row r="903">
          <cell r="H903">
            <v>4040</v>
          </cell>
          <cell r="Q903">
            <v>3980</v>
          </cell>
          <cell r="Y903">
            <v>3920</v>
          </cell>
          <cell r="AG903">
            <v>3860</v>
          </cell>
          <cell r="AO903">
            <v>3800</v>
          </cell>
        </row>
        <row r="904">
          <cell r="H904">
            <v>4000</v>
          </cell>
          <cell r="Q904">
            <v>4000</v>
          </cell>
          <cell r="Y904">
            <v>4000</v>
          </cell>
          <cell r="AG904">
            <v>4000</v>
          </cell>
          <cell r="AO904">
            <v>4000</v>
          </cell>
        </row>
        <row r="905">
          <cell r="H905">
            <v>3960</v>
          </cell>
          <cell r="Q905">
            <v>3960</v>
          </cell>
          <cell r="Y905">
            <v>3960</v>
          </cell>
          <cell r="AG905">
            <v>3960</v>
          </cell>
          <cell r="AO905">
            <v>3960</v>
          </cell>
        </row>
        <row r="906">
          <cell r="H906">
            <v>4040</v>
          </cell>
          <cell r="Q906">
            <v>3980</v>
          </cell>
          <cell r="Y906">
            <v>3920</v>
          </cell>
          <cell r="AG906">
            <v>3860</v>
          </cell>
          <cell r="AO906">
            <v>3800</v>
          </cell>
        </row>
        <row r="907">
          <cell r="H907">
            <v>4040</v>
          </cell>
          <cell r="Q907">
            <v>4080</v>
          </cell>
          <cell r="Y907">
            <v>4120</v>
          </cell>
          <cell r="AG907">
            <v>4160</v>
          </cell>
          <cell r="AO907">
            <v>4200</v>
          </cell>
        </row>
        <row r="908">
          <cell r="H908">
            <v>4040</v>
          </cell>
          <cell r="Q908">
            <v>4080</v>
          </cell>
          <cell r="Y908">
            <v>4120</v>
          </cell>
          <cell r="AG908">
            <v>4060</v>
          </cell>
          <cell r="AO908">
            <v>4000</v>
          </cell>
        </row>
        <row r="909">
          <cell r="H909">
            <v>4040</v>
          </cell>
          <cell r="Q909">
            <v>3980</v>
          </cell>
          <cell r="Y909">
            <v>3920</v>
          </cell>
          <cell r="AG909">
            <v>3860</v>
          </cell>
          <cell r="AO909">
            <v>3800</v>
          </cell>
        </row>
        <row r="910">
          <cell r="H910">
            <v>4040</v>
          </cell>
          <cell r="Q910">
            <v>4080</v>
          </cell>
          <cell r="Y910">
            <v>4120</v>
          </cell>
          <cell r="AG910">
            <v>4120</v>
          </cell>
          <cell r="AO910">
            <v>4120</v>
          </cell>
        </row>
        <row r="911">
          <cell r="H911">
            <v>4040</v>
          </cell>
          <cell r="Q911">
            <v>3980</v>
          </cell>
          <cell r="Y911">
            <v>3880</v>
          </cell>
          <cell r="AG911">
            <v>3780</v>
          </cell>
          <cell r="AO911">
            <v>3680</v>
          </cell>
        </row>
        <row r="912">
          <cell r="H912">
            <v>4040</v>
          </cell>
          <cell r="Q912">
            <v>3980</v>
          </cell>
          <cell r="Y912">
            <v>3920</v>
          </cell>
          <cell r="AG912">
            <v>3860</v>
          </cell>
          <cell r="AO912">
            <v>3800</v>
          </cell>
        </row>
        <row r="913">
          <cell r="H913">
            <v>4040</v>
          </cell>
          <cell r="Q913">
            <v>4080</v>
          </cell>
          <cell r="Y913">
            <v>4020</v>
          </cell>
          <cell r="AG913">
            <v>3920</v>
          </cell>
          <cell r="AO913">
            <v>3820</v>
          </cell>
        </row>
        <row r="914">
          <cell r="H914">
            <v>4040</v>
          </cell>
          <cell r="Q914">
            <v>3980</v>
          </cell>
          <cell r="Y914">
            <v>3920</v>
          </cell>
          <cell r="AG914">
            <v>3860</v>
          </cell>
          <cell r="AO914">
            <v>3800</v>
          </cell>
        </row>
        <row r="915">
          <cell r="H915">
            <v>4040</v>
          </cell>
          <cell r="Q915">
            <v>3980</v>
          </cell>
          <cell r="Y915">
            <v>3920</v>
          </cell>
          <cell r="AG915">
            <v>3860</v>
          </cell>
          <cell r="AO915">
            <v>3800</v>
          </cell>
        </row>
        <row r="916">
          <cell r="H916">
            <v>4000</v>
          </cell>
          <cell r="Q916">
            <v>4000</v>
          </cell>
          <cell r="Y916">
            <v>4000</v>
          </cell>
          <cell r="AG916">
            <v>4000</v>
          </cell>
          <cell r="AO916">
            <v>4000</v>
          </cell>
        </row>
        <row r="917">
          <cell r="H917">
            <v>3880</v>
          </cell>
          <cell r="Q917">
            <v>3880</v>
          </cell>
          <cell r="Y917">
            <v>3880</v>
          </cell>
          <cell r="AG917">
            <v>3880</v>
          </cell>
          <cell r="AO917">
            <v>3880</v>
          </cell>
        </row>
        <row r="918">
          <cell r="H918">
            <v>3880</v>
          </cell>
          <cell r="Q918">
            <v>3880</v>
          </cell>
          <cell r="Y918">
            <v>3880</v>
          </cell>
          <cell r="AG918">
            <v>3880</v>
          </cell>
          <cell r="AO918">
            <v>3880</v>
          </cell>
        </row>
        <row r="919">
          <cell r="H919">
            <v>4000</v>
          </cell>
          <cell r="Q919">
            <v>4000</v>
          </cell>
          <cell r="Y919">
            <v>4000</v>
          </cell>
          <cell r="AG919">
            <v>4000</v>
          </cell>
          <cell r="AO919">
            <v>4000</v>
          </cell>
        </row>
        <row r="920">
          <cell r="H920">
            <v>3960</v>
          </cell>
          <cell r="Q920">
            <v>3960</v>
          </cell>
          <cell r="Y920">
            <v>3960</v>
          </cell>
          <cell r="AG920">
            <v>3960</v>
          </cell>
          <cell r="AO920">
            <v>3960</v>
          </cell>
        </row>
        <row r="921">
          <cell r="H921">
            <v>4040</v>
          </cell>
          <cell r="Q921">
            <v>4040</v>
          </cell>
          <cell r="Y921">
            <v>4040</v>
          </cell>
          <cell r="AG921">
            <v>4040</v>
          </cell>
          <cell r="AO921">
            <v>4040</v>
          </cell>
        </row>
        <row r="922">
          <cell r="H922">
            <v>3680</v>
          </cell>
          <cell r="Q922">
            <v>3680</v>
          </cell>
          <cell r="Y922">
            <v>3680</v>
          </cell>
          <cell r="AG922">
            <v>3680</v>
          </cell>
          <cell r="AO922">
            <v>3680</v>
          </cell>
        </row>
        <row r="923">
          <cell r="H923">
            <v>3800</v>
          </cell>
          <cell r="Q923">
            <v>3800</v>
          </cell>
          <cell r="Y923">
            <v>3800</v>
          </cell>
          <cell r="AG923">
            <v>3800</v>
          </cell>
          <cell r="AO923">
            <v>3800</v>
          </cell>
        </row>
        <row r="924">
          <cell r="H924">
            <v>3960</v>
          </cell>
          <cell r="Q924">
            <v>3960</v>
          </cell>
          <cell r="Y924">
            <v>3960</v>
          </cell>
          <cell r="AG924">
            <v>3960</v>
          </cell>
          <cell r="AO924">
            <v>3960</v>
          </cell>
        </row>
        <row r="925">
          <cell r="H925">
            <v>3680</v>
          </cell>
          <cell r="Q925">
            <v>3680</v>
          </cell>
          <cell r="Y925">
            <v>3680</v>
          </cell>
          <cell r="AG925">
            <v>3680</v>
          </cell>
          <cell r="AO925">
            <v>3680</v>
          </cell>
        </row>
        <row r="926">
          <cell r="H926">
            <v>4040</v>
          </cell>
          <cell r="Q926">
            <v>4080</v>
          </cell>
          <cell r="Y926">
            <v>4120</v>
          </cell>
          <cell r="AG926">
            <v>4060</v>
          </cell>
          <cell r="AO926">
            <v>4000</v>
          </cell>
        </row>
        <row r="927">
          <cell r="H927">
            <v>3880</v>
          </cell>
          <cell r="Q927">
            <v>3880</v>
          </cell>
          <cell r="Y927">
            <v>3880</v>
          </cell>
          <cell r="AG927">
            <v>3880</v>
          </cell>
          <cell r="AO927">
            <v>3880</v>
          </cell>
        </row>
        <row r="928">
          <cell r="H928">
            <v>3640</v>
          </cell>
          <cell r="Q928">
            <v>3640</v>
          </cell>
          <cell r="Y928">
            <v>3640</v>
          </cell>
          <cell r="AG928">
            <v>3640</v>
          </cell>
          <cell r="AO928">
            <v>3640</v>
          </cell>
        </row>
        <row r="929">
          <cell r="H929">
            <v>4040</v>
          </cell>
          <cell r="Q929">
            <v>4040</v>
          </cell>
          <cell r="Y929">
            <v>4040</v>
          </cell>
          <cell r="AG929">
            <v>4040</v>
          </cell>
          <cell r="AO929">
            <v>4040</v>
          </cell>
        </row>
        <row r="930">
          <cell r="H930">
            <v>3880</v>
          </cell>
          <cell r="Q930">
            <v>3880</v>
          </cell>
          <cell r="Y930">
            <v>3880</v>
          </cell>
          <cell r="AG930">
            <v>3880</v>
          </cell>
          <cell r="AO930">
            <v>3880</v>
          </cell>
        </row>
        <row r="931">
          <cell r="H931">
            <v>4040</v>
          </cell>
          <cell r="Q931">
            <v>4080</v>
          </cell>
          <cell r="Y931">
            <v>4120</v>
          </cell>
          <cell r="AG931">
            <v>4160</v>
          </cell>
          <cell r="AO931">
            <v>4200</v>
          </cell>
        </row>
        <row r="932">
          <cell r="H932">
            <v>4040</v>
          </cell>
          <cell r="Q932">
            <v>4080</v>
          </cell>
          <cell r="Y932">
            <v>4120</v>
          </cell>
          <cell r="AG932">
            <v>4060</v>
          </cell>
          <cell r="AO932">
            <v>4000</v>
          </cell>
        </row>
        <row r="933">
          <cell r="H933">
            <v>4000</v>
          </cell>
          <cell r="Q933">
            <v>4000</v>
          </cell>
          <cell r="Y933">
            <v>4000</v>
          </cell>
          <cell r="AG933">
            <v>4000</v>
          </cell>
          <cell r="AO933">
            <v>4000</v>
          </cell>
        </row>
        <row r="934">
          <cell r="H934">
            <v>4040</v>
          </cell>
          <cell r="Q934">
            <v>4080</v>
          </cell>
          <cell r="Y934">
            <v>4080</v>
          </cell>
          <cell r="AG934">
            <v>4080</v>
          </cell>
          <cell r="AO934">
            <v>4080</v>
          </cell>
        </row>
        <row r="935">
          <cell r="H935">
            <v>4040</v>
          </cell>
          <cell r="Q935">
            <v>4040</v>
          </cell>
          <cell r="Y935">
            <v>4040</v>
          </cell>
          <cell r="AG935">
            <v>4040</v>
          </cell>
          <cell r="AO935">
            <v>4040</v>
          </cell>
        </row>
        <row r="936">
          <cell r="H936">
            <v>4040</v>
          </cell>
          <cell r="Q936">
            <v>3980</v>
          </cell>
          <cell r="Y936">
            <v>3920</v>
          </cell>
          <cell r="AG936">
            <v>3860</v>
          </cell>
          <cell r="AO936">
            <v>3800</v>
          </cell>
        </row>
        <row r="937">
          <cell r="H937">
            <v>3800</v>
          </cell>
          <cell r="Q937">
            <v>3800</v>
          </cell>
          <cell r="Y937">
            <v>3800</v>
          </cell>
          <cell r="AG937">
            <v>3800</v>
          </cell>
          <cell r="AO937">
            <v>3800</v>
          </cell>
        </row>
        <row r="938">
          <cell r="H938">
            <v>4040</v>
          </cell>
          <cell r="Q938">
            <v>4040</v>
          </cell>
          <cell r="Y938">
            <v>4040</v>
          </cell>
          <cell r="AG938">
            <v>4040</v>
          </cell>
          <cell r="AO938">
            <v>4040</v>
          </cell>
        </row>
        <row r="939">
          <cell r="H939">
            <v>4040</v>
          </cell>
          <cell r="Q939">
            <v>3980</v>
          </cell>
          <cell r="Y939">
            <v>3920</v>
          </cell>
          <cell r="AG939">
            <v>3860</v>
          </cell>
          <cell r="AO939">
            <v>3800</v>
          </cell>
        </row>
        <row r="940">
          <cell r="H940">
            <v>3800</v>
          </cell>
          <cell r="Q940">
            <v>3800</v>
          </cell>
          <cell r="Y940">
            <v>3800</v>
          </cell>
          <cell r="AG940">
            <v>3800</v>
          </cell>
          <cell r="AO940">
            <v>3800</v>
          </cell>
        </row>
        <row r="941">
          <cell r="H941">
            <v>4040</v>
          </cell>
          <cell r="Q941">
            <v>4080</v>
          </cell>
          <cell r="Y941">
            <v>4020</v>
          </cell>
          <cell r="AG941">
            <v>3960</v>
          </cell>
          <cell r="AO941">
            <v>3900</v>
          </cell>
        </row>
        <row r="942">
          <cell r="H942">
            <v>4040</v>
          </cell>
          <cell r="Q942">
            <v>4080</v>
          </cell>
          <cell r="Y942">
            <v>4020</v>
          </cell>
          <cell r="AG942">
            <v>3960</v>
          </cell>
          <cell r="AO942">
            <v>3900</v>
          </cell>
        </row>
        <row r="943">
          <cell r="H943">
            <v>3880</v>
          </cell>
          <cell r="Q943">
            <v>3880</v>
          </cell>
          <cell r="Y943">
            <v>3880</v>
          </cell>
          <cell r="AG943">
            <v>3880</v>
          </cell>
          <cell r="AO943">
            <v>3880</v>
          </cell>
        </row>
        <row r="944">
          <cell r="H944">
            <v>4040</v>
          </cell>
          <cell r="Q944">
            <v>4080</v>
          </cell>
          <cell r="Y944">
            <v>4120</v>
          </cell>
          <cell r="AG944">
            <v>4160</v>
          </cell>
          <cell r="AO944">
            <v>4200</v>
          </cell>
        </row>
        <row r="945">
          <cell r="H945">
            <v>3940</v>
          </cell>
          <cell r="Q945">
            <v>3840</v>
          </cell>
          <cell r="Y945">
            <v>3740</v>
          </cell>
          <cell r="AG945">
            <v>3640</v>
          </cell>
          <cell r="AO945">
            <v>3540</v>
          </cell>
        </row>
        <row r="946">
          <cell r="H946">
            <v>3880</v>
          </cell>
          <cell r="Q946">
            <v>3880</v>
          </cell>
          <cell r="Y946">
            <v>3880</v>
          </cell>
          <cell r="AG946">
            <v>3880</v>
          </cell>
          <cell r="AO946">
            <v>3880</v>
          </cell>
        </row>
        <row r="947">
          <cell r="H947">
            <v>4040</v>
          </cell>
          <cell r="Q947">
            <v>4080</v>
          </cell>
          <cell r="Y947">
            <v>4020</v>
          </cell>
          <cell r="AG947">
            <v>3960</v>
          </cell>
          <cell r="AO947">
            <v>3900</v>
          </cell>
        </row>
        <row r="948">
          <cell r="H948">
            <v>4040</v>
          </cell>
          <cell r="Q948">
            <v>3980</v>
          </cell>
          <cell r="Y948">
            <v>3920</v>
          </cell>
          <cell r="AG948">
            <v>3860</v>
          </cell>
          <cell r="AO948">
            <v>3800</v>
          </cell>
        </row>
        <row r="949">
          <cell r="H949">
            <v>4040</v>
          </cell>
          <cell r="Q949">
            <v>4080</v>
          </cell>
          <cell r="Y949">
            <v>4120</v>
          </cell>
          <cell r="AG949">
            <v>4160</v>
          </cell>
          <cell r="AO949">
            <v>4200</v>
          </cell>
        </row>
        <row r="950">
          <cell r="H950">
            <v>4040</v>
          </cell>
          <cell r="Q950">
            <v>4080</v>
          </cell>
          <cell r="Y950">
            <v>4120</v>
          </cell>
          <cell r="AG950">
            <v>4160</v>
          </cell>
          <cell r="AO950">
            <v>4100</v>
          </cell>
        </row>
        <row r="951">
          <cell r="H951">
            <v>3920</v>
          </cell>
          <cell r="Q951">
            <v>3920</v>
          </cell>
          <cell r="Y951">
            <v>3920</v>
          </cell>
          <cell r="AG951">
            <v>3920</v>
          </cell>
          <cell r="AO951">
            <v>3920</v>
          </cell>
        </row>
        <row r="952">
          <cell r="H952">
            <v>4040</v>
          </cell>
          <cell r="Q952">
            <v>4080</v>
          </cell>
          <cell r="Y952">
            <v>4120</v>
          </cell>
          <cell r="AG952">
            <v>4060</v>
          </cell>
          <cell r="AO952">
            <v>4000</v>
          </cell>
        </row>
        <row r="953">
          <cell r="H953">
            <v>4040</v>
          </cell>
          <cell r="Q953">
            <v>4040</v>
          </cell>
          <cell r="Y953">
            <v>4040</v>
          </cell>
          <cell r="AG953">
            <v>4040</v>
          </cell>
          <cell r="AO953">
            <v>4040</v>
          </cell>
        </row>
        <row r="954">
          <cell r="H954">
            <v>4040</v>
          </cell>
          <cell r="Q954">
            <v>4080</v>
          </cell>
          <cell r="Y954">
            <v>4020</v>
          </cell>
          <cell r="AG954">
            <v>3960</v>
          </cell>
          <cell r="AO954">
            <v>3900</v>
          </cell>
        </row>
        <row r="955">
          <cell r="H955">
            <v>3920</v>
          </cell>
          <cell r="Q955">
            <v>3920</v>
          </cell>
          <cell r="Y955">
            <v>3920</v>
          </cell>
          <cell r="AG955">
            <v>3920</v>
          </cell>
          <cell r="AO955">
            <v>3920</v>
          </cell>
        </row>
        <row r="956">
          <cell r="H956">
            <v>4040</v>
          </cell>
          <cell r="Q956">
            <v>3980</v>
          </cell>
          <cell r="Y956">
            <v>3920</v>
          </cell>
          <cell r="AG956">
            <v>3860</v>
          </cell>
          <cell r="AO956">
            <v>3800</v>
          </cell>
        </row>
        <row r="957">
          <cell r="H957">
            <v>4000</v>
          </cell>
          <cell r="Q957">
            <v>4000</v>
          </cell>
          <cell r="Y957">
            <v>4000</v>
          </cell>
          <cell r="AG957">
            <v>4000</v>
          </cell>
          <cell r="AO957">
            <v>4000</v>
          </cell>
        </row>
        <row r="958">
          <cell r="H958">
            <v>4040</v>
          </cell>
          <cell r="Q958">
            <v>4080</v>
          </cell>
          <cell r="Y958">
            <v>4120</v>
          </cell>
          <cell r="AG958">
            <v>4120</v>
          </cell>
          <cell r="AO958">
            <v>4120</v>
          </cell>
        </row>
        <row r="959">
          <cell r="H959">
            <v>4040</v>
          </cell>
          <cell r="Q959">
            <v>4080</v>
          </cell>
          <cell r="Y959">
            <v>4020</v>
          </cell>
          <cell r="AG959">
            <v>3960</v>
          </cell>
          <cell r="AO959">
            <v>3900</v>
          </cell>
        </row>
        <row r="960">
          <cell r="H960">
            <v>4040</v>
          </cell>
          <cell r="Q960">
            <v>4080</v>
          </cell>
          <cell r="Y960">
            <v>4080</v>
          </cell>
          <cell r="AG960">
            <v>4080</v>
          </cell>
          <cell r="AO960">
            <v>4080</v>
          </cell>
        </row>
        <row r="961">
          <cell r="H961">
            <v>3720</v>
          </cell>
          <cell r="Q961">
            <v>3720</v>
          </cell>
          <cell r="Y961">
            <v>3720</v>
          </cell>
          <cell r="AG961">
            <v>3720</v>
          </cell>
          <cell r="AO961">
            <v>3720</v>
          </cell>
        </row>
        <row r="962">
          <cell r="H962">
            <v>4040</v>
          </cell>
          <cell r="Q962">
            <v>4080</v>
          </cell>
          <cell r="Y962">
            <v>4120</v>
          </cell>
          <cell r="AG962">
            <v>4160</v>
          </cell>
          <cell r="AO962">
            <v>4100</v>
          </cell>
        </row>
        <row r="963">
          <cell r="H963">
            <v>3940</v>
          </cell>
          <cell r="Q963">
            <v>3880</v>
          </cell>
          <cell r="Y963">
            <v>3820</v>
          </cell>
          <cell r="AG963">
            <v>3720</v>
          </cell>
          <cell r="AO963">
            <v>3620</v>
          </cell>
        </row>
        <row r="964">
          <cell r="H964">
            <v>3760</v>
          </cell>
          <cell r="Q964">
            <v>3760</v>
          </cell>
          <cell r="Y964">
            <v>3760</v>
          </cell>
          <cell r="AG964">
            <v>3760</v>
          </cell>
          <cell r="AO964">
            <v>3760</v>
          </cell>
        </row>
        <row r="965">
          <cell r="H965">
            <v>3840</v>
          </cell>
          <cell r="Q965">
            <v>3840</v>
          </cell>
          <cell r="Y965">
            <v>3840</v>
          </cell>
          <cell r="AG965">
            <v>3840</v>
          </cell>
          <cell r="AO965">
            <v>3840</v>
          </cell>
        </row>
        <row r="966">
          <cell r="H966">
            <v>4040</v>
          </cell>
          <cell r="Q966">
            <v>3980</v>
          </cell>
          <cell r="Y966">
            <v>3920</v>
          </cell>
          <cell r="AG966">
            <v>3860</v>
          </cell>
          <cell r="AO966">
            <v>3800</v>
          </cell>
        </row>
        <row r="967">
          <cell r="H967">
            <v>4040</v>
          </cell>
          <cell r="Q967">
            <v>4080</v>
          </cell>
          <cell r="Y967">
            <v>4120</v>
          </cell>
          <cell r="AG967">
            <v>4160</v>
          </cell>
          <cell r="AO967">
            <v>4200</v>
          </cell>
        </row>
        <row r="968">
          <cell r="H968">
            <v>4040</v>
          </cell>
          <cell r="Q968">
            <v>4080</v>
          </cell>
          <cell r="Y968">
            <v>4080</v>
          </cell>
          <cell r="AG968">
            <v>4080</v>
          </cell>
          <cell r="AO968">
            <v>4080</v>
          </cell>
        </row>
        <row r="969">
          <cell r="H969">
            <v>3940</v>
          </cell>
          <cell r="Q969">
            <v>3880</v>
          </cell>
          <cell r="Y969">
            <v>3780</v>
          </cell>
          <cell r="AG969">
            <v>3680</v>
          </cell>
          <cell r="AO969">
            <v>3580</v>
          </cell>
        </row>
        <row r="970">
          <cell r="H970">
            <v>4040</v>
          </cell>
          <cell r="Q970">
            <v>4040</v>
          </cell>
          <cell r="Y970">
            <v>4040</v>
          </cell>
          <cell r="AG970">
            <v>4040</v>
          </cell>
          <cell r="AO970">
            <v>4040</v>
          </cell>
        </row>
        <row r="971">
          <cell r="H971">
            <v>3960</v>
          </cell>
          <cell r="Q971">
            <v>3960</v>
          </cell>
          <cell r="Y971">
            <v>3960</v>
          </cell>
          <cell r="AG971">
            <v>3960</v>
          </cell>
          <cell r="AO971">
            <v>3960</v>
          </cell>
        </row>
        <row r="972">
          <cell r="H972">
            <v>4040</v>
          </cell>
          <cell r="Q972">
            <v>3980</v>
          </cell>
          <cell r="Y972">
            <v>3920</v>
          </cell>
          <cell r="AG972">
            <v>3860</v>
          </cell>
          <cell r="AO972">
            <v>3800</v>
          </cell>
        </row>
        <row r="973">
          <cell r="H973">
            <v>4040</v>
          </cell>
          <cell r="Q973">
            <v>4080</v>
          </cell>
          <cell r="Y973">
            <v>4120</v>
          </cell>
          <cell r="AG973">
            <v>4120</v>
          </cell>
          <cell r="AO973">
            <v>4120</v>
          </cell>
        </row>
        <row r="974">
          <cell r="H974">
            <v>4000</v>
          </cell>
          <cell r="Q974">
            <v>4000</v>
          </cell>
          <cell r="Y974">
            <v>4000</v>
          </cell>
          <cell r="AG974">
            <v>4000</v>
          </cell>
          <cell r="AO974">
            <v>4000</v>
          </cell>
        </row>
        <row r="975">
          <cell r="H975">
            <v>3940</v>
          </cell>
          <cell r="Q975">
            <v>3880</v>
          </cell>
          <cell r="Y975">
            <v>3820</v>
          </cell>
          <cell r="AG975">
            <v>3760</v>
          </cell>
          <cell r="AO975">
            <v>3700</v>
          </cell>
        </row>
        <row r="976">
          <cell r="H976">
            <v>3760</v>
          </cell>
          <cell r="Q976">
            <v>3760</v>
          </cell>
          <cell r="Y976">
            <v>3760</v>
          </cell>
          <cell r="AG976">
            <v>3760</v>
          </cell>
          <cell r="AO976">
            <v>3760</v>
          </cell>
        </row>
        <row r="977">
          <cell r="H977">
            <v>4040</v>
          </cell>
          <cell r="Q977">
            <v>3980</v>
          </cell>
          <cell r="Y977">
            <v>3920</v>
          </cell>
          <cell r="AG977">
            <v>3860</v>
          </cell>
          <cell r="AO977">
            <v>3760</v>
          </cell>
        </row>
        <row r="978">
          <cell r="H978">
            <v>4040</v>
          </cell>
          <cell r="Q978">
            <v>3980</v>
          </cell>
          <cell r="Y978">
            <v>3920</v>
          </cell>
          <cell r="AG978">
            <v>3860</v>
          </cell>
          <cell r="AO978">
            <v>3800</v>
          </cell>
        </row>
        <row r="979">
          <cell r="H979">
            <v>3840</v>
          </cell>
          <cell r="Q979">
            <v>3840</v>
          </cell>
          <cell r="Y979">
            <v>3840</v>
          </cell>
          <cell r="AG979">
            <v>3840</v>
          </cell>
          <cell r="AO979">
            <v>3840</v>
          </cell>
        </row>
        <row r="980">
          <cell r="H980">
            <v>4040</v>
          </cell>
          <cell r="Q980">
            <v>3980</v>
          </cell>
          <cell r="Y980">
            <v>3920</v>
          </cell>
          <cell r="AG980">
            <v>3820</v>
          </cell>
          <cell r="AO980">
            <v>3720</v>
          </cell>
        </row>
        <row r="981">
          <cell r="H981">
            <v>4040</v>
          </cell>
          <cell r="Q981">
            <v>4080</v>
          </cell>
          <cell r="Y981">
            <v>4020</v>
          </cell>
          <cell r="AG981">
            <v>3960</v>
          </cell>
          <cell r="AO981">
            <v>3900</v>
          </cell>
        </row>
        <row r="982">
          <cell r="H982">
            <v>4040</v>
          </cell>
          <cell r="Q982">
            <v>4080</v>
          </cell>
          <cell r="Y982">
            <v>4120</v>
          </cell>
          <cell r="AG982">
            <v>4160</v>
          </cell>
          <cell r="AO982">
            <v>4100</v>
          </cell>
        </row>
        <row r="983">
          <cell r="H983">
            <v>3680</v>
          </cell>
          <cell r="Q983">
            <v>3680</v>
          </cell>
          <cell r="Y983">
            <v>3680</v>
          </cell>
          <cell r="AG983">
            <v>3680</v>
          </cell>
          <cell r="AO983">
            <v>3680</v>
          </cell>
        </row>
        <row r="984">
          <cell r="H984">
            <v>3760</v>
          </cell>
          <cell r="Q984">
            <v>3760</v>
          </cell>
          <cell r="Y984">
            <v>3760</v>
          </cell>
          <cell r="AG984">
            <v>3760</v>
          </cell>
          <cell r="AO984">
            <v>3760</v>
          </cell>
        </row>
        <row r="985">
          <cell r="H985">
            <v>3720</v>
          </cell>
          <cell r="Q985">
            <v>3720</v>
          </cell>
          <cell r="Y985">
            <v>3720</v>
          </cell>
          <cell r="AG985">
            <v>3720</v>
          </cell>
          <cell r="AO985">
            <v>3720</v>
          </cell>
        </row>
        <row r="986">
          <cell r="H986">
            <v>4040</v>
          </cell>
          <cell r="Q986">
            <v>4040</v>
          </cell>
          <cell r="Y986">
            <v>4040</v>
          </cell>
          <cell r="AG986">
            <v>4040</v>
          </cell>
          <cell r="AO986">
            <v>4040</v>
          </cell>
        </row>
        <row r="987">
          <cell r="H987">
            <v>3920</v>
          </cell>
          <cell r="Q987">
            <v>3920</v>
          </cell>
          <cell r="Y987">
            <v>3920</v>
          </cell>
          <cell r="AG987">
            <v>3920</v>
          </cell>
          <cell r="AO987">
            <v>3920</v>
          </cell>
        </row>
        <row r="988">
          <cell r="H988">
            <v>4040</v>
          </cell>
          <cell r="Q988">
            <v>4080</v>
          </cell>
          <cell r="Y988">
            <v>4120</v>
          </cell>
          <cell r="AG988">
            <v>4120</v>
          </cell>
          <cell r="AO988">
            <v>4120</v>
          </cell>
        </row>
        <row r="989">
          <cell r="H989">
            <v>4040</v>
          </cell>
          <cell r="Q989">
            <v>4080</v>
          </cell>
          <cell r="Y989">
            <v>4020</v>
          </cell>
          <cell r="AG989">
            <v>3920</v>
          </cell>
          <cell r="AO989">
            <v>3820</v>
          </cell>
        </row>
        <row r="990">
          <cell r="H990">
            <v>3840</v>
          </cell>
          <cell r="Q990">
            <v>3840</v>
          </cell>
          <cell r="Y990">
            <v>3840</v>
          </cell>
          <cell r="AG990">
            <v>3840</v>
          </cell>
          <cell r="AO990">
            <v>3840</v>
          </cell>
        </row>
        <row r="991">
          <cell r="H991">
            <v>4040</v>
          </cell>
          <cell r="Q991">
            <v>4080</v>
          </cell>
          <cell r="Y991">
            <v>4120</v>
          </cell>
          <cell r="AG991">
            <v>4120</v>
          </cell>
          <cell r="AO991">
            <v>4120</v>
          </cell>
        </row>
        <row r="992">
          <cell r="H992">
            <v>4040</v>
          </cell>
          <cell r="Q992">
            <v>4080</v>
          </cell>
          <cell r="Y992">
            <v>4020</v>
          </cell>
          <cell r="AG992">
            <v>3960</v>
          </cell>
          <cell r="AO992">
            <v>3900</v>
          </cell>
        </row>
        <row r="993">
          <cell r="H993">
            <v>4040</v>
          </cell>
          <cell r="Q993">
            <v>4080</v>
          </cell>
          <cell r="Y993">
            <v>4120</v>
          </cell>
          <cell r="AG993">
            <v>4060</v>
          </cell>
          <cell r="AO993">
            <v>4000</v>
          </cell>
        </row>
        <row r="994">
          <cell r="H994">
            <v>3720</v>
          </cell>
          <cell r="Q994">
            <v>3720</v>
          </cell>
          <cell r="Y994">
            <v>3720</v>
          </cell>
          <cell r="AG994">
            <v>3720</v>
          </cell>
          <cell r="AO994">
            <v>3720</v>
          </cell>
        </row>
        <row r="995">
          <cell r="H995">
            <v>4040</v>
          </cell>
          <cell r="Q995">
            <v>3980</v>
          </cell>
          <cell r="Y995">
            <v>3920</v>
          </cell>
          <cell r="AG995">
            <v>3860</v>
          </cell>
          <cell r="AO995">
            <v>3800</v>
          </cell>
        </row>
        <row r="996">
          <cell r="H996">
            <v>4040</v>
          </cell>
          <cell r="Q996">
            <v>3980</v>
          </cell>
          <cell r="Y996">
            <v>3920</v>
          </cell>
          <cell r="AG996">
            <v>3860</v>
          </cell>
          <cell r="AO996">
            <v>3800</v>
          </cell>
        </row>
        <row r="997">
          <cell r="H997">
            <v>3800</v>
          </cell>
          <cell r="Q997">
            <v>3800</v>
          </cell>
          <cell r="Y997">
            <v>3800</v>
          </cell>
          <cell r="AG997">
            <v>3800</v>
          </cell>
          <cell r="AO997">
            <v>3800</v>
          </cell>
        </row>
        <row r="998">
          <cell r="H998">
            <v>4040</v>
          </cell>
          <cell r="Q998">
            <v>4040</v>
          </cell>
          <cell r="Y998">
            <v>4040</v>
          </cell>
          <cell r="AG998">
            <v>4040</v>
          </cell>
          <cell r="AO998">
            <v>4040</v>
          </cell>
        </row>
        <row r="999">
          <cell r="H999">
            <v>3960</v>
          </cell>
          <cell r="Q999">
            <v>3960</v>
          </cell>
          <cell r="Y999">
            <v>3960</v>
          </cell>
          <cell r="AG999">
            <v>3960</v>
          </cell>
          <cell r="AO999">
            <v>3960</v>
          </cell>
        </row>
        <row r="1000">
          <cell r="H1000">
            <v>3720</v>
          </cell>
          <cell r="Q1000">
            <v>3720</v>
          </cell>
          <cell r="Y1000">
            <v>3720</v>
          </cell>
          <cell r="AG1000">
            <v>3720</v>
          </cell>
          <cell r="AO1000">
            <v>3720</v>
          </cell>
        </row>
        <row r="1001">
          <cell r="H1001">
            <v>4040</v>
          </cell>
          <cell r="Q1001">
            <v>3980</v>
          </cell>
          <cell r="Y1001">
            <v>3920</v>
          </cell>
          <cell r="AG1001">
            <v>3860</v>
          </cell>
          <cell r="AO1001">
            <v>3800</v>
          </cell>
        </row>
        <row r="1002">
          <cell r="H1002">
            <v>4000</v>
          </cell>
          <cell r="Q1002">
            <v>4000</v>
          </cell>
          <cell r="Y1002">
            <v>4000</v>
          </cell>
          <cell r="AG1002">
            <v>4000</v>
          </cell>
          <cell r="AO1002">
            <v>4000</v>
          </cell>
        </row>
        <row r="1003">
          <cell r="H1003">
            <v>4040</v>
          </cell>
          <cell r="Q1003">
            <v>4080</v>
          </cell>
          <cell r="Y1003">
            <v>4120</v>
          </cell>
          <cell r="AG1003">
            <v>4160</v>
          </cell>
          <cell r="AO1003">
            <v>4100</v>
          </cell>
        </row>
        <row r="1004">
          <cell r="H1004">
            <v>4040</v>
          </cell>
          <cell r="Q1004">
            <v>4040</v>
          </cell>
          <cell r="Y1004">
            <v>4040</v>
          </cell>
          <cell r="AG1004">
            <v>4040</v>
          </cell>
          <cell r="AO1004">
            <v>4040</v>
          </cell>
        </row>
        <row r="1005">
          <cell r="H1005">
            <v>4040</v>
          </cell>
          <cell r="Q1005">
            <v>3980</v>
          </cell>
          <cell r="Y1005">
            <v>3920</v>
          </cell>
          <cell r="AG1005">
            <v>3860</v>
          </cell>
          <cell r="AO1005">
            <v>3800</v>
          </cell>
        </row>
        <row r="1006">
          <cell r="H1006">
            <v>3920</v>
          </cell>
          <cell r="Q1006">
            <v>3920</v>
          </cell>
          <cell r="Y1006">
            <v>3920</v>
          </cell>
          <cell r="AG1006">
            <v>3920</v>
          </cell>
          <cell r="AO1006">
            <v>3920</v>
          </cell>
        </row>
        <row r="1007">
          <cell r="H1007">
            <v>4040</v>
          </cell>
          <cell r="Q1007">
            <v>3980</v>
          </cell>
          <cell r="Y1007">
            <v>3880</v>
          </cell>
          <cell r="AG1007">
            <v>3780</v>
          </cell>
          <cell r="AO1007">
            <v>3680</v>
          </cell>
        </row>
        <row r="1008">
          <cell r="H1008">
            <v>4040</v>
          </cell>
          <cell r="Q1008">
            <v>4080</v>
          </cell>
          <cell r="Y1008">
            <v>4020</v>
          </cell>
          <cell r="AG1008">
            <v>3960</v>
          </cell>
          <cell r="AO1008">
            <v>3900</v>
          </cell>
        </row>
        <row r="1009">
          <cell r="H1009">
            <v>4040</v>
          </cell>
          <cell r="Q1009">
            <v>4080</v>
          </cell>
          <cell r="Y1009">
            <v>4120</v>
          </cell>
          <cell r="AG1009">
            <v>4160</v>
          </cell>
          <cell r="AO1009">
            <v>4100</v>
          </cell>
        </row>
        <row r="1010">
          <cell r="H1010">
            <v>4040</v>
          </cell>
          <cell r="Q1010">
            <v>3980</v>
          </cell>
          <cell r="Y1010">
            <v>3920</v>
          </cell>
          <cell r="AG1010">
            <v>3820</v>
          </cell>
          <cell r="AO1010">
            <v>3720</v>
          </cell>
        </row>
        <row r="1011">
          <cell r="H1011">
            <v>3940</v>
          </cell>
          <cell r="Q1011">
            <v>3880</v>
          </cell>
          <cell r="Y1011">
            <v>3820</v>
          </cell>
          <cell r="AG1011">
            <v>3760</v>
          </cell>
          <cell r="AO1011">
            <v>3700</v>
          </cell>
        </row>
        <row r="1012">
          <cell r="H1012">
            <v>4040</v>
          </cell>
          <cell r="Q1012">
            <v>4080</v>
          </cell>
          <cell r="Y1012">
            <v>4020</v>
          </cell>
          <cell r="AG1012">
            <v>3960</v>
          </cell>
          <cell r="AO1012">
            <v>3900</v>
          </cell>
        </row>
        <row r="1013">
          <cell r="H1013">
            <v>4040</v>
          </cell>
          <cell r="Q1013">
            <v>4080</v>
          </cell>
          <cell r="Y1013">
            <v>4080</v>
          </cell>
          <cell r="AG1013">
            <v>4080</v>
          </cell>
          <cell r="AO1013">
            <v>4080</v>
          </cell>
        </row>
        <row r="1014">
          <cell r="H1014">
            <v>4040</v>
          </cell>
          <cell r="Q1014">
            <v>4080</v>
          </cell>
          <cell r="Y1014">
            <v>4020</v>
          </cell>
          <cell r="AG1014">
            <v>3960</v>
          </cell>
          <cell r="AO1014">
            <v>3900</v>
          </cell>
        </row>
        <row r="1015">
          <cell r="H1015">
            <v>3840</v>
          </cell>
          <cell r="Q1015">
            <v>3840</v>
          </cell>
          <cell r="Y1015">
            <v>3840</v>
          </cell>
          <cell r="AG1015">
            <v>3840</v>
          </cell>
          <cell r="AO1015">
            <v>3840</v>
          </cell>
        </row>
        <row r="1016">
          <cell r="H1016">
            <v>4040</v>
          </cell>
          <cell r="Q1016">
            <v>4080</v>
          </cell>
          <cell r="Y1016">
            <v>4120</v>
          </cell>
          <cell r="AG1016">
            <v>4160</v>
          </cell>
          <cell r="AO1016">
            <v>4100</v>
          </cell>
        </row>
        <row r="1017">
          <cell r="H1017">
            <v>4040</v>
          </cell>
          <cell r="Q1017">
            <v>3980</v>
          </cell>
          <cell r="Y1017">
            <v>3920</v>
          </cell>
          <cell r="AG1017">
            <v>3860</v>
          </cell>
          <cell r="AO1017">
            <v>3800</v>
          </cell>
        </row>
        <row r="1018">
          <cell r="H1018">
            <v>4040</v>
          </cell>
          <cell r="Q1018">
            <v>4080</v>
          </cell>
          <cell r="Y1018">
            <v>4120</v>
          </cell>
          <cell r="AG1018">
            <v>4160</v>
          </cell>
          <cell r="AO1018">
            <v>4100</v>
          </cell>
        </row>
        <row r="1019">
          <cell r="H1019">
            <v>4000</v>
          </cell>
          <cell r="Q1019">
            <v>4000</v>
          </cell>
          <cell r="Y1019">
            <v>4000</v>
          </cell>
          <cell r="AG1019">
            <v>4000</v>
          </cell>
          <cell r="AO1019">
            <v>4000</v>
          </cell>
        </row>
        <row r="1020">
          <cell r="H1020">
            <v>3940</v>
          </cell>
          <cell r="Q1020">
            <v>3880</v>
          </cell>
          <cell r="Y1020">
            <v>3820</v>
          </cell>
          <cell r="AG1020">
            <v>3720</v>
          </cell>
          <cell r="AO1020">
            <v>3620</v>
          </cell>
        </row>
        <row r="1021">
          <cell r="H1021">
            <v>4000</v>
          </cell>
          <cell r="Q1021">
            <v>4000</v>
          </cell>
          <cell r="Y1021">
            <v>4000</v>
          </cell>
          <cell r="AG1021">
            <v>4000</v>
          </cell>
          <cell r="AO1021">
            <v>4000</v>
          </cell>
        </row>
        <row r="1022">
          <cell r="H1022">
            <v>4040</v>
          </cell>
          <cell r="Q1022">
            <v>4080</v>
          </cell>
          <cell r="Y1022">
            <v>4020</v>
          </cell>
          <cell r="AG1022">
            <v>3960</v>
          </cell>
          <cell r="AO1022">
            <v>3900</v>
          </cell>
        </row>
        <row r="1023">
          <cell r="H1023">
            <v>4000</v>
          </cell>
          <cell r="Q1023">
            <v>4000</v>
          </cell>
          <cell r="Y1023">
            <v>4000</v>
          </cell>
          <cell r="AG1023">
            <v>4000</v>
          </cell>
          <cell r="AO1023">
            <v>4000</v>
          </cell>
        </row>
        <row r="1024">
          <cell r="H1024">
            <v>4040</v>
          </cell>
          <cell r="Q1024">
            <v>4080</v>
          </cell>
          <cell r="Y1024">
            <v>4020</v>
          </cell>
          <cell r="AG1024">
            <v>3960</v>
          </cell>
          <cell r="AO1024">
            <v>3900</v>
          </cell>
        </row>
        <row r="1025">
          <cell r="H1025">
            <v>3800</v>
          </cell>
          <cell r="Q1025">
            <v>3800</v>
          </cell>
          <cell r="Y1025">
            <v>3800</v>
          </cell>
          <cell r="AG1025">
            <v>3800</v>
          </cell>
          <cell r="AO1025">
            <v>3800</v>
          </cell>
        </row>
        <row r="1026">
          <cell r="H1026">
            <v>4040</v>
          </cell>
          <cell r="Q1026">
            <v>4040</v>
          </cell>
          <cell r="Y1026">
            <v>4040</v>
          </cell>
          <cell r="AG1026">
            <v>4040</v>
          </cell>
          <cell r="AO1026">
            <v>4040</v>
          </cell>
        </row>
        <row r="1027">
          <cell r="H1027">
            <v>4040</v>
          </cell>
          <cell r="Q1027">
            <v>4040</v>
          </cell>
          <cell r="Y1027">
            <v>4040</v>
          </cell>
          <cell r="AG1027">
            <v>4040</v>
          </cell>
          <cell r="AO1027">
            <v>4040</v>
          </cell>
        </row>
        <row r="1028">
          <cell r="H1028">
            <v>3940</v>
          </cell>
          <cell r="Q1028">
            <v>3880</v>
          </cell>
          <cell r="Y1028">
            <v>3820</v>
          </cell>
          <cell r="AG1028">
            <v>3760</v>
          </cell>
          <cell r="AO1028">
            <v>3700</v>
          </cell>
        </row>
        <row r="1029">
          <cell r="H1029">
            <v>3920</v>
          </cell>
          <cell r="Q1029">
            <v>3920</v>
          </cell>
          <cell r="Y1029">
            <v>3920</v>
          </cell>
          <cell r="AG1029">
            <v>3920</v>
          </cell>
          <cell r="AO1029">
            <v>3920</v>
          </cell>
        </row>
        <row r="1030">
          <cell r="H1030">
            <v>4040</v>
          </cell>
          <cell r="Q1030">
            <v>3980</v>
          </cell>
          <cell r="Y1030">
            <v>3920</v>
          </cell>
          <cell r="AG1030">
            <v>3860</v>
          </cell>
          <cell r="AO1030">
            <v>3800</v>
          </cell>
        </row>
        <row r="1031">
          <cell r="H1031">
            <v>4040</v>
          </cell>
          <cell r="Q1031">
            <v>4080</v>
          </cell>
          <cell r="Y1031">
            <v>4020</v>
          </cell>
          <cell r="AG1031">
            <v>3960</v>
          </cell>
          <cell r="AO1031">
            <v>3900</v>
          </cell>
        </row>
        <row r="1032">
          <cell r="H1032">
            <v>3940</v>
          </cell>
          <cell r="Q1032">
            <v>3880</v>
          </cell>
          <cell r="Y1032">
            <v>3820</v>
          </cell>
          <cell r="AG1032">
            <v>3760</v>
          </cell>
          <cell r="AO1032">
            <v>3700</v>
          </cell>
        </row>
        <row r="1033">
          <cell r="H1033">
            <v>4040</v>
          </cell>
          <cell r="Q1033">
            <v>3980</v>
          </cell>
          <cell r="Y1033">
            <v>3920</v>
          </cell>
          <cell r="AG1033">
            <v>3860</v>
          </cell>
          <cell r="AO1033">
            <v>3760</v>
          </cell>
        </row>
        <row r="1034">
          <cell r="H1034">
            <v>4040</v>
          </cell>
          <cell r="Q1034">
            <v>4080</v>
          </cell>
          <cell r="Y1034">
            <v>4020</v>
          </cell>
          <cell r="AG1034">
            <v>3920</v>
          </cell>
          <cell r="AO1034">
            <v>3820</v>
          </cell>
        </row>
        <row r="1035">
          <cell r="H1035">
            <v>4040</v>
          </cell>
          <cell r="Q1035">
            <v>3980</v>
          </cell>
          <cell r="Y1035">
            <v>3920</v>
          </cell>
          <cell r="AG1035">
            <v>3860</v>
          </cell>
          <cell r="AO1035">
            <v>3800</v>
          </cell>
        </row>
        <row r="1036">
          <cell r="H1036">
            <v>4040</v>
          </cell>
          <cell r="Q1036">
            <v>4080</v>
          </cell>
          <cell r="Y1036">
            <v>4120</v>
          </cell>
          <cell r="AG1036">
            <v>4060</v>
          </cell>
          <cell r="AO1036">
            <v>3960</v>
          </cell>
        </row>
        <row r="1037">
          <cell r="H1037">
            <v>4040</v>
          </cell>
          <cell r="Q1037">
            <v>4080</v>
          </cell>
          <cell r="Y1037">
            <v>4120</v>
          </cell>
          <cell r="AG1037">
            <v>4060</v>
          </cell>
          <cell r="AO1037">
            <v>4000</v>
          </cell>
        </row>
        <row r="1038">
          <cell r="H1038">
            <v>4040</v>
          </cell>
          <cell r="Q1038">
            <v>3980</v>
          </cell>
          <cell r="Y1038">
            <v>3920</v>
          </cell>
          <cell r="AG1038">
            <v>3860</v>
          </cell>
          <cell r="AO1038">
            <v>3800</v>
          </cell>
        </row>
        <row r="1039">
          <cell r="H1039">
            <v>3880</v>
          </cell>
          <cell r="Q1039">
            <v>3880</v>
          </cell>
          <cell r="Y1039">
            <v>3880</v>
          </cell>
          <cell r="AG1039">
            <v>3880</v>
          </cell>
          <cell r="AO1039">
            <v>3880</v>
          </cell>
        </row>
        <row r="1040">
          <cell r="H1040">
            <v>4000</v>
          </cell>
          <cell r="Q1040">
            <v>4000</v>
          </cell>
          <cell r="Y1040">
            <v>4000</v>
          </cell>
          <cell r="AG1040">
            <v>4000</v>
          </cell>
          <cell r="AO1040">
            <v>4000</v>
          </cell>
        </row>
        <row r="1041">
          <cell r="H1041">
            <v>3940</v>
          </cell>
          <cell r="Q1041">
            <v>3880</v>
          </cell>
          <cell r="Y1041">
            <v>3820</v>
          </cell>
          <cell r="AG1041">
            <v>3760</v>
          </cell>
          <cell r="AO1041">
            <v>3700</v>
          </cell>
        </row>
        <row r="1042">
          <cell r="H1042">
            <v>4040</v>
          </cell>
          <cell r="Q1042">
            <v>4040</v>
          </cell>
          <cell r="Y1042">
            <v>4040</v>
          </cell>
          <cell r="AG1042">
            <v>4040</v>
          </cell>
          <cell r="AO1042">
            <v>4040</v>
          </cell>
        </row>
        <row r="1043">
          <cell r="H1043">
            <v>4040</v>
          </cell>
          <cell r="Q1043">
            <v>4080</v>
          </cell>
          <cell r="Y1043">
            <v>4120</v>
          </cell>
          <cell r="AG1043">
            <v>4160</v>
          </cell>
          <cell r="AO1043">
            <v>4200</v>
          </cell>
        </row>
        <row r="1044">
          <cell r="H1044">
            <v>3800</v>
          </cell>
          <cell r="Q1044">
            <v>3800</v>
          </cell>
          <cell r="Y1044">
            <v>3800</v>
          </cell>
          <cell r="AG1044">
            <v>3800</v>
          </cell>
          <cell r="AO1044">
            <v>3800</v>
          </cell>
        </row>
        <row r="1045">
          <cell r="H1045">
            <v>4040</v>
          </cell>
          <cell r="Q1045">
            <v>4080</v>
          </cell>
          <cell r="Y1045">
            <v>4120</v>
          </cell>
          <cell r="AG1045">
            <v>4120</v>
          </cell>
          <cell r="AO1045">
            <v>4120</v>
          </cell>
        </row>
        <row r="1046">
          <cell r="H1046">
            <v>3800</v>
          </cell>
          <cell r="Q1046">
            <v>3800</v>
          </cell>
          <cell r="Y1046">
            <v>3800</v>
          </cell>
          <cell r="AG1046">
            <v>3800</v>
          </cell>
          <cell r="AO1046">
            <v>3800</v>
          </cell>
        </row>
        <row r="1047">
          <cell r="H1047">
            <v>4040</v>
          </cell>
          <cell r="Q1047">
            <v>4080</v>
          </cell>
          <cell r="Y1047">
            <v>4120</v>
          </cell>
          <cell r="AG1047">
            <v>4160</v>
          </cell>
          <cell r="AO1047">
            <v>4160</v>
          </cell>
        </row>
        <row r="1048">
          <cell r="H1048">
            <v>4040</v>
          </cell>
          <cell r="Q1048">
            <v>4080</v>
          </cell>
          <cell r="Y1048">
            <v>4080</v>
          </cell>
          <cell r="AG1048">
            <v>4080</v>
          </cell>
          <cell r="AO1048">
            <v>4080</v>
          </cell>
        </row>
        <row r="1049">
          <cell r="H1049">
            <v>4040</v>
          </cell>
          <cell r="Q1049">
            <v>4040</v>
          </cell>
          <cell r="Y1049">
            <v>4040</v>
          </cell>
          <cell r="AG1049">
            <v>4040</v>
          </cell>
          <cell r="AO1049">
            <v>4040</v>
          </cell>
        </row>
        <row r="1050">
          <cell r="H1050">
            <v>3940</v>
          </cell>
          <cell r="Q1050">
            <v>3880</v>
          </cell>
          <cell r="Y1050">
            <v>3820</v>
          </cell>
          <cell r="AG1050">
            <v>3760</v>
          </cell>
          <cell r="AO1050">
            <v>3700</v>
          </cell>
        </row>
        <row r="1051">
          <cell r="H1051">
            <v>4040</v>
          </cell>
          <cell r="Q1051">
            <v>4080</v>
          </cell>
          <cell r="Y1051">
            <v>4120</v>
          </cell>
          <cell r="AG1051">
            <v>4120</v>
          </cell>
          <cell r="AO1051">
            <v>4120</v>
          </cell>
        </row>
        <row r="1052">
          <cell r="H1052">
            <v>4040</v>
          </cell>
          <cell r="Q1052">
            <v>4040</v>
          </cell>
          <cell r="Y1052">
            <v>4040</v>
          </cell>
          <cell r="AG1052">
            <v>4040</v>
          </cell>
          <cell r="AO1052">
            <v>4040</v>
          </cell>
        </row>
        <row r="1053">
          <cell r="H1053">
            <v>4040</v>
          </cell>
          <cell r="Q1053">
            <v>4080</v>
          </cell>
          <cell r="Y1053">
            <v>4020</v>
          </cell>
          <cell r="AG1053">
            <v>3960</v>
          </cell>
          <cell r="AO1053">
            <v>3860</v>
          </cell>
        </row>
        <row r="1054">
          <cell r="H1054">
            <v>4040</v>
          </cell>
          <cell r="Q1054">
            <v>4080</v>
          </cell>
          <cell r="Y1054">
            <v>4120</v>
          </cell>
          <cell r="AG1054">
            <v>4160</v>
          </cell>
          <cell r="AO1054">
            <v>4200</v>
          </cell>
        </row>
        <row r="1055">
          <cell r="H1055">
            <v>4040</v>
          </cell>
          <cell r="Q1055">
            <v>4080</v>
          </cell>
          <cell r="Y1055">
            <v>4120</v>
          </cell>
          <cell r="AG1055">
            <v>4120</v>
          </cell>
          <cell r="AO1055">
            <v>4120</v>
          </cell>
        </row>
        <row r="1056">
          <cell r="H1056">
            <v>4040</v>
          </cell>
          <cell r="Q1056">
            <v>3980</v>
          </cell>
          <cell r="Y1056">
            <v>3920</v>
          </cell>
          <cell r="AG1056">
            <v>3860</v>
          </cell>
          <cell r="AO1056">
            <v>3800</v>
          </cell>
        </row>
        <row r="1057">
          <cell r="H1057">
            <v>4040</v>
          </cell>
          <cell r="Q1057">
            <v>4080</v>
          </cell>
          <cell r="Y1057">
            <v>4120</v>
          </cell>
          <cell r="AG1057">
            <v>4160</v>
          </cell>
          <cell r="AO1057">
            <v>4200</v>
          </cell>
        </row>
        <row r="1058">
          <cell r="H1058">
            <v>3760</v>
          </cell>
          <cell r="Q1058">
            <v>3760</v>
          </cell>
          <cell r="Y1058">
            <v>3760</v>
          </cell>
          <cell r="AG1058">
            <v>3760</v>
          </cell>
          <cell r="AO1058">
            <v>3760</v>
          </cell>
        </row>
        <row r="1059">
          <cell r="H1059">
            <v>3940</v>
          </cell>
          <cell r="Q1059">
            <v>3880</v>
          </cell>
          <cell r="Y1059">
            <v>3820</v>
          </cell>
          <cell r="AG1059">
            <v>3760</v>
          </cell>
          <cell r="AO1059">
            <v>3700</v>
          </cell>
        </row>
        <row r="1060">
          <cell r="H1060">
            <v>4040</v>
          </cell>
          <cell r="Q1060">
            <v>4080</v>
          </cell>
          <cell r="Y1060">
            <v>4120</v>
          </cell>
          <cell r="AG1060">
            <v>4120</v>
          </cell>
          <cell r="AO1060">
            <v>4120</v>
          </cell>
        </row>
        <row r="1061">
          <cell r="H1061">
            <v>4040</v>
          </cell>
          <cell r="Q1061">
            <v>4080</v>
          </cell>
          <cell r="Y1061">
            <v>4080</v>
          </cell>
          <cell r="AG1061">
            <v>4080</v>
          </cell>
          <cell r="AO1061">
            <v>4080</v>
          </cell>
        </row>
        <row r="1062">
          <cell r="H1062">
            <v>3940</v>
          </cell>
          <cell r="Q1062">
            <v>3880</v>
          </cell>
          <cell r="Y1062">
            <v>3820</v>
          </cell>
          <cell r="AG1062">
            <v>3760</v>
          </cell>
          <cell r="AO1062">
            <v>3700</v>
          </cell>
        </row>
        <row r="1063">
          <cell r="H1063">
            <v>4040</v>
          </cell>
          <cell r="Q1063">
            <v>4080</v>
          </cell>
          <cell r="Y1063">
            <v>4020</v>
          </cell>
          <cell r="AG1063">
            <v>3920</v>
          </cell>
          <cell r="AO1063">
            <v>3820</v>
          </cell>
        </row>
        <row r="1064">
          <cell r="H1064">
            <v>3840</v>
          </cell>
          <cell r="Q1064">
            <v>3840</v>
          </cell>
          <cell r="Y1064">
            <v>3840</v>
          </cell>
          <cell r="AG1064">
            <v>3840</v>
          </cell>
          <cell r="AO1064">
            <v>3840</v>
          </cell>
        </row>
        <row r="1065">
          <cell r="H1065">
            <v>4040</v>
          </cell>
          <cell r="Q1065">
            <v>3980</v>
          </cell>
          <cell r="Y1065">
            <v>3920</v>
          </cell>
          <cell r="AG1065">
            <v>3860</v>
          </cell>
          <cell r="AO1065">
            <v>3760</v>
          </cell>
        </row>
        <row r="1066">
          <cell r="H1066">
            <v>4040</v>
          </cell>
          <cell r="Q1066">
            <v>4080</v>
          </cell>
          <cell r="Y1066">
            <v>4120</v>
          </cell>
          <cell r="AG1066">
            <v>4160</v>
          </cell>
          <cell r="AO1066">
            <v>4200</v>
          </cell>
        </row>
        <row r="1067">
          <cell r="H1067">
            <v>4040</v>
          </cell>
          <cell r="Q1067">
            <v>4080</v>
          </cell>
          <cell r="Y1067">
            <v>4120</v>
          </cell>
          <cell r="AG1067">
            <v>4120</v>
          </cell>
          <cell r="AO1067">
            <v>4120</v>
          </cell>
        </row>
        <row r="1068">
          <cell r="H1068">
            <v>4040</v>
          </cell>
          <cell r="Q1068">
            <v>3980</v>
          </cell>
          <cell r="Y1068">
            <v>3920</v>
          </cell>
          <cell r="AG1068">
            <v>3860</v>
          </cell>
          <cell r="AO1068">
            <v>3800</v>
          </cell>
        </row>
        <row r="1069">
          <cell r="H1069">
            <v>4040</v>
          </cell>
          <cell r="Q1069">
            <v>3980</v>
          </cell>
          <cell r="Y1069">
            <v>3880</v>
          </cell>
          <cell r="AG1069">
            <v>3780</v>
          </cell>
          <cell r="AO1069">
            <v>3680</v>
          </cell>
        </row>
        <row r="1070">
          <cell r="H1070">
            <v>3640</v>
          </cell>
          <cell r="Q1070">
            <v>3640</v>
          </cell>
          <cell r="Y1070">
            <v>3640</v>
          </cell>
          <cell r="AG1070">
            <v>3640</v>
          </cell>
          <cell r="AO1070">
            <v>3640</v>
          </cell>
        </row>
        <row r="1071">
          <cell r="H1071">
            <v>4000</v>
          </cell>
          <cell r="Q1071">
            <v>4000</v>
          </cell>
          <cell r="Y1071">
            <v>4000</v>
          </cell>
          <cell r="AG1071">
            <v>4000</v>
          </cell>
          <cell r="AO1071">
            <v>4000</v>
          </cell>
        </row>
        <row r="1072">
          <cell r="H1072">
            <v>4040</v>
          </cell>
          <cell r="Q1072">
            <v>4080</v>
          </cell>
          <cell r="Y1072">
            <v>4020</v>
          </cell>
          <cell r="AG1072">
            <v>3960</v>
          </cell>
          <cell r="AO1072">
            <v>3900</v>
          </cell>
        </row>
        <row r="1073">
          <cell r="H1073">
            <v>3800</v>
          </cell>
          <cell r="Q1073">
            <v>3800</v>
          </cell>
          <cell r="Y1073">
            <v>3800</v>
          </cell>
          <cell r="AG1073">
            <v>3800</v>
          </cell>
          <cell r="AO1073">
            <v>3800</v>
          </cell>
        </row>
        <row r="1074">
          <cell r="H1074">
            <v>3940</v>
          </cell>
          <cell r="Q1074">
            <v>3880</v>
          </cell>
          <cell r="Y1074">
            <v>3820</v>
          </cell>
          <cell r="AG1074">
            <v>3760</v>
          </cell>
          <cell r="AO1074">
            <v>3700</v>
          </cell>
        </row>
        <row r="1075">
          <cell r="H1075">
            <v>3640</v>
          </cell>
          <cell r="Q1075">
            <v>3640</v>
          </cell>
          <cell r="Y1075">
            <v>3640</v>
          </cell>
          <cell r="AG1075">
            <v>3640</v>
          </cell>
          <cell r="AO1075">
            <v>3640</v>
          </cell>
        </row>
        <row r="1076">
          <cell r="H1076">
            <v>4040</v>
          </cell>
          <cell r="Q1076">
            <v>4080</v>
          </cell>
          <cell r="Y1076">
            <v>4020</v>
          </cell>
          <cell r="AG1076">
            <v>3920</v>
          </cell>
          <cell r="AO1076">
            <v>3820</v>
          </cell>
        </row>
        <row r="1077">
          <cell r="H1077">
            <v>3940</v>
          </cell>
          <cell r="Q1077">
            <v>3880</v>
          </cell>
          <cell r="Y1077">
            <v>3820</v>
          </cell>
          <cell r="AG1077">
            <v>3760</v>
          </cell>
          <cell r="AO1077">
            <v>3700</v>
          </cell>
        </row>
        <row r="1078">
          <cell r="H1078">
            <v>4040</v>
          </cell>
          <cell r="Q1078">
            <v>4080</v>
          </cell>
          <cell r="Y1078">
            <v>4120</v>
          </cell>
          <cell r="AG1078">
            <v>4160</v>
          </cell>
          <cell r="AO1078">
            <v>4200</v>
          </cell>
        </row>
        <row r="1079">
          <cell r="H1079">
            <v>4040</v>
          </cell>
          <cell r="Q1079">
            <v>4080</v>
          </cell>
          <cell r="Y1079">
            <v>4120</v>
          </cell>
          <cell r="AG1079">
            <v>4160</v>
          </cell>
          <cell r="AO1079">
            <v>4100</v>
          </cell>
        </row>
        <row r="1080">
          <cell r="H1080">
            <v>4040</v>
          </cell>
          <cell r="Q1080">
            <v>4080</v>
          </cell>
          <cell r="Y1080">
            <v>4080</v>
          </cell>
          <cell r="AG1080">
            <v>4080</v>
          </cell>
          <cell r="AO1080">
            <v>4080</v>
          </cell>
        </row>
        <row r="1081">
          <cell r="H1081">
            <v>3800</v>
          </cell>
          <cell r="Q1081">
            <v>3800</v>
          </cell>
          <cell r="Y1081">
            <v>3800</v>
          </cell>
          <cell r="AG1081">
            <v>3800</v>
          </cell>
          <cell r="AO1081">
            <v>3800</v>
          </cell>
        </row>
        <row r="1082">
          <cell r="H1082">
            <v>4040</v>
          </cell>
          <cell r="Q1082">
            <v>4080</v>
          </cell>
          <cell r="Y1082">
            <v>4020</v>
          </cell>
          <cell r="AG1082">
            <v>3960</v>
          </cell>
          <cell r="AO1082">
            <v>3900</v>
          </cell>
        </row>
        <row r="1083">
          <cell r="H1083">
            <v>3940</v>
          </cell>
          <cell r="Q1083">
            <v>3880</v>
          </cell>
          <cell r="Y1083">
            <v>3820</v>
          </cell>
          <cell r="AG1083">
            <v>3760</v>
          </cell>
          <cell r="AO1083">
            <v>3660</v>
          </cell>
        </row>
        <row r="1084">
          <cell r="H1084">
            <v>4040</v>
          </cell>
          <cell r="Q1084">
            <v>4080</v>
          </cell>
          <cell r="Y1084">
            <v>4080</v>
          </cell>
          <cell r="AG1084">
            <v>4080</v>
          </cell>
          <cell r="AO1084">
            <v>4080</v>
          </cell>
        </row>
        <row r="1085">
          <cell r="H1085">
            <v>3840</v>
          </cell>
          <cell r="Q1085">
            <v>3840</v>
          </cell>
          <cell r="Y1085">
            <v>3840</v>
          </cell>
          <cell r="AG1085">
            <v>3840</v>
          </cell>
          <cell r="AO1085">
            <v>3840</v>
          </cell>
        </row>
        <row r="1086">
          <cell r="H1086">
            <v>3940</v>
          </cell>
          <cell r="Q1086">
            <v>3880</v>
          </cell>
          <cell r="Y1086">
            <v>3820</v>
          </cell>
          <cell r="AG1086">
            <v>3760</v>
          </cell>
          <cell r="AO1086">
            <v>3660</v>
          </cell>
        </row>
        <row r="1087">
          <cell r="H1087">
            <v>3720</v>
          </cell>
          <cell r="Q1087">
            <v>3720</v>
          </cell>
          <cell r="Y1087">
            <v>3720</v>
          </cell>
          <cell r="AG1087">
            <v>3720</v>
          </cell>
          <cell r="AO1087">
            <v>3720</v>
          </cell>
        </row>
        <row r="1088">
          <cell r="H1088">
            <v>3840</v>
          </cell>
          <cell r="Q1088">
            <v>3840</v>
          </cell>
          <cell r="Y1088">
            <v>3840</v>
          </cell>
          <cell r="AG1088">
            <v>3840</v>
          </cell>
          <cell r="AO1088">
            <v>3840</v>
          </cell>
        </row>
        <row r="1089">
          <cell r="H1089">
            <v>3940</v>
          </cell>
          <cell r="Q1089">
            <v>3840</v>
          </cell>
          <cell r="Y1089">
            <v>3740</v>
          </cell>
          <cell r="AG1089">
            <v>3640</v>
          </cell>
          <cell r="AO1089">
            <v>3540</v>
          </cell>
        </row>
        <row r="1090">
          <cell r="H1090">
            <v>3840</v>
          </cell>
          <cell r="Q1090">
            <v>3840</v>
          </cell>
          <cell r="Y1090">
            <v>3840</v>
          </cell>
          <cell r="AG1090">
            <v>3840</v>
          </cell>
          <cell r="AO1090">
            <v>3840</v>
          </cell>
        </row>
        <row r="1091">
          <cell r="H1091">
            <v>4000</v>
          </cell>
          <cell r="Q1091">
            <v>4000</v>
          </cell>
          <cell r="Y1091">
            <v>4000</v>
          </cell>
          <cell r="AG1091">
            <v>4000</v>
          </cell>
          <cell r="AO1091">
            <v>4000</v>
          </cell>
        </row>
        <row r="1092">
          <cell r="H1092">
            <v>3960</v>
          </cell>
          <cell r="Q1092">
            <v>3960</v>
          </cell>
          <cell r="Y1092">
            <v>3960</v>
          </cell>
          <cell r="AG1092">
            <v>3960</v>
          </cell>
          <cell r="AO1092">
            <v>3960</v>
          </cell>
        </row>
        <row r="1093">
          <cell r="H1093">
            <v>4040</v>
          </cell>
          <cell r="Q1093">
            <v>4080</v>
          </cell>
          <cell r="Y1093">
            <v>4120</v>
          </cell>
          <cell r="AG1093">
            <v>4160</v>
          </cell>
          <cell r="AO1093">
            <v>4100</v>
          </cell>
        </row>
        <row r="1094">
          <cell r="H1094">
            <v>4040</v>
          </cell>
          <cell r="Q1094">
            <v>4080</v>
          </cell>
          <cell r="Y1094">
            <v>4020</v>
          </cell>
          <cell r="AG1094">
            <v>3960</v>
          </cell>
          <cell r="AO1094">
            <v>3900</v>
          </cell>
        </row>
        <row r="1095">
          <cell r="H1095">
            <v>3940</v>
          </cell>
          <cell r="Q1095">
            <v>3880</v>
          </cell>
          <cell r="Y1095">
            <v>3820</v>
          </cell>
          <cell r="AG1095">
            <v>3760</v>
          </cell>
          <cell r="AO1095">
            <v>3660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4EB39-B701-2747-A597-B0B1280C049D}">
  <dimension ref="A1:G1501"/>
  <sheetViews>
    <sheetView workbookViewId="0">
      <selection activeCell="E1510" sqref="E1510"/>
    </sheetView>
  </sheetViews>
  <sheetFormatPr baseColWidth="10" defaultColWidth="8.83203125" defaultRowHeight="15" x14ac:dyDescent="0.2"/>
  <cols>
    <col min="1" max="3" width="8.83203125" style="1"/>
    <col min="4" max="4" width="13.83203125" style="1" customWidth="1"/>
    <col min="5" max="5" width="15.1640625" style="1" customWidth="1"/>
    <col min="6" max="6" width="12.1640625" style="1" customWidth="1"/>
    <col min="7" max="7" width="11.5" style="1" customWidth="1"/>
    <col min="8" max="16384" width="8.83203125" style="1"/>
  </cols>
  <sheetData>
    <row r="1" spans="1:7" x14ac:dyDescent="0.2">
      <c r="A1" s="1" t="s">
        <v>18</v>
      </c>
      <c r="B1" s="1" t="s">
        <v>29</v>
      </c>
      <c r="C1" s="1" t="s">
        <v>28</v>
      </c>
      <c r="D1" s="1" t="s">
        <v>1581</v>
      </c>
      <c r="E1" s="1" t="s">
        <v>1580</v>
      </c>
      <c r="F1" s="1" t="s">
        <v>1579</v>
      </c>
      <c r="G1" s="1" t="s">
        <v>1578</v>
      </c>
    </row>
    <row r="2" spans="1:7" x14ac:dyDescent="0.2">
      <c r="A2" s="1" t="s">
        <v>1577</v>
      </c>
      <c r="B2" s="1">
        <v>1</v>
      </c>
      <c r="C2" s="1">
        <v>103</v>
      </c>
      <c r="D2" s="1">
        <f>MIN(B2:B1093)</f>
        <v>0</v>
      </c>
      <c r="E2" s="1">
        <f>MAX(B2:B1093)</f>
        <v>9</v>
      </c>
      <c r="F2" s="1">
        <f>MIN(C2:C1093)</f>
        <v>84</v>
      </c>
      <c r="G2" s="1">
        <f>MAX(C2:C1093)</f>
        <v>121</v>
      </c>
    </row>
    <row r="3" spans="1:7" x14ac:dyDescent="0.2">
      <c r="A3" s="1" t="s">
        <v>1576</v>
      </c>
      <c r="B3" s="1">
        <v>1</v>
      </c>
      <c r="C3" s="1">
        <v>97</v>
      </c>
    </row>
    <row r="4" spans="1:7" x14ac:dyDescent="0.2">
      <c r="A4" s="1" t="s">
        <v>1575</v>
      </c>
      <c r="B4" s="1">
        <v>1</v>
      </c>
      <c r="C4" s="1">
        <v>99</v>
      </c>
    </row>
    <row r="5" spans="1:7" x14ac:dyDescent="0.2">
      <c r="A5" s="1" t="s">
        <v>1574</v>
      </c>
      <c r="B5" s="1">
        <v>4</v>
      </c>
      <c r="C5" s="1">
        <v>105</v>
      </c>
    </row>
    <row r="6" spans="1:7" x14ac:dyDescent="0.2">
      <c r="A6" s="1" t="s">
        <v>1573</v>
      </c>
      <c r="B6" s="1">
        <v>6</v>
      </c>
      <c r="C6" s="1">
        <v>101</v>
      </c>
    </row>
    <row r="7" spans="1:7" x14ac:dyDescent="0.2">
      <c r="A7" s="1" t="s">
        <v>1572</v>
      </c>
      <c r="B7" s="1">
        <v>1</v>
      </c>
      <c r="C7" s="1">
        <v>105</v>
      </c>
    </row>
    <row r="8" spans="1:7" x14ac:dyDescent="0.2">
      <c r="A8" s="1" t="s">
        <v>1571</v>
      </c>
      <c r="B8" s="1">
        <v>4</v>
      </c>
      <c r="C8" s="1">
        <v>97</v>
      </c>
    </row>
    <row r="9" spans="1:7" x14ac:dyDescent="0.2">
      <c r="A9" s="1" t="s">
        <v>1570</v>
      </c>
      <c r="B9" s="1">
        <v>2</v>
      </c>
      <c r="C9" s="1">
        <v>103</v>
      </c>
    </row>
    <row r="10" spans="1:7" x14ac:dyDescent="0.2">
      <c r="A10" s="1" t="s">
        <v>1569</v>
      </c>
      <c r="B10" s="1">
        <v>2</v>
      </c>
      <c r="C10" s="1">
        <v>98</v>
      </c>
    </row>
    <row r="11" spans="1:7" x14ac:dyDescent="0.2">
      <c r="A11" s="1" t="s">
        <v>1568</v>
      </c>
      <c r="B11" s="1">
        <v>4</v>
      </c>
      <c r="C11" s="1">
        <v>108</v>
      </c>
    </row>
    <row r="12" spans="1:7" x14ac:dyDescent="0.2">
      <c r="A12" s="1" t="s">
        <v>1567</v>
      </c>
      <c r="B12" s="1">
        <v>0</v>
      </c>
      <c r="C12" s="1">
        <v>101</v>
      </c>
    </row>
    <row r="13" spans="1:7" x14ac:dyDescent="0.2">
      <c r="A13" s="1" t="s">
        <v>1566</v>
      </c>
      <c r="B13" s="1">
        <v>2</v>
      </c>
      <c r="C13" s="1">
        <v>93</v>
      </c>
    </row>
    <row r="14" spans="1:7" x14ac:dyDescent="0.2">
      <c r="A14" s="1" t="s">
        <v>1565</v>
      </c>
      <c r="B14" s="1">
        <v>4</v>
      </c>
      <c r="C14" s="1">
        <v>95</v>
      </c>
    </row>
    <row r="15" spans="1:7" x14ac:dyDescent="0.2">
      <c r="A15" s="1" t="s">
        <v>1564</v>
      </c>
      <c r="B15" s="1">
        <v>5</v>
      </c>
      <c r="C15" s="1">
        <v>103</v>
      </c>
    </row>
    <row r="16" spans="1:7" x14ac:dyDescent="0.2">
      <c r="A16" s="1" t="s">
        <v>1563</v>
      </c>
      <c r="B16" s="1">
        <v>1</v>
      </c>
      <c r="C16" s="1">
        <v>105</v>
      </c>
    </row>
    <row r="17" spans="1:3" x14ac:dyDescent="0.2">
      <c r="A17" s="1" t="s">
        <v>1562</v>
      </c>
      <c r="B17" s="1">
        <v>3</v>
      </c>
      <c r="C17" s="1">
        <v>94</v>
      </c>
    </row>
    <row r="18" spans="1:3" x14ac:dyDescent="0.2">
      <c r="A18" s="1" t="s">
        <v>1561</v>
      </c>
      <c r="B18" s="1">
        <v>2</v>
      </c>
      <c r="C18" s="1">
        <v>99</v>
      </c>
    </row>
    <row r="19" spans="1:3" x14ac:dyDescent="0.2">
      <c r="A19" s="1" t="s">
        <v>1560</v>
      </c>
      <c r="B19" s="1">
        <v>1</v>
      </c>
      <c r="C19" s="1">
        <v>111</v>
      </c>
    </row>
    <row r="20" spans="1:3" x14ac:dyDescent="0.2">
      <c r="A20" s="1" t="s">
        <v>1559</v>
      </c>
      <c r="B20" s="1">
        <v>4</v>
      </c>
      <c r="C20" s="1">
        <v>102</v>
      </c>
    </row>
    <row r="21" spans="1:3" x14ac:dyDescent="0.2">
      <c r="A21" s="1" t="s">
        <v>1558</v>
      </c>
      <c r="B21" s="1">
        <v>3</v>
      </c>
      <c r="C21" s="1">
        <v>104</v>
      </c>
    </row>
    <row r="22" spans="1:3" x14ac:dyDescent="0.2">
      <c r="A22" s="1" t="s">
        <v>1557</v>
      </c>
      <c r="B22" s="1">
        <v>1</v>
      </c>
      <c r="C22" s="1">
        <v>99</v>
      </c>
    </row>
    <row r="23" spans="1:3" x14ac:dyDescent="0.2">
      <c r="A23" s="1" t="s">
        <v>1556</v>
      </c>
      <c r="B23" s="1">
        <v>4</v>
      </c>
      <c r="C23" s="1">
        <v>103</v>
      </c>
    </row>
    <row r="24" spans="1:3" x14ac:dyDescent="0.2">
      <c r="A24" s="1" t="s">
        <v>1555</v>
      </c>
      <c r="B24" s="1">
        <v>2</v>
      </c>
      <c r="C24" s="1">
        <v>95</v>
      </c>
    </row>
    <row r="25" spans="1:3" x14ac:dyDescent="0.2">
      <c r="A25" s="1" t="s">
        <v>1554</v>
      </c>
      <c r="B25" s="1">
        <v>1</v>
      </c>
      <c r="C25" s="1">
        <v>110</v>
      </c>
    </row>
    <row r="26" spans="1:3" x14ac:dyDescent="0.2">
      <c r="A26" s="1" t="s">
        <v>1553</v>
      </c>
      <c r="B26" s="1">
        <v>2</v>
      </c>
      <c r="C26" s="1">
        <v>101</v>
      </c>
    </row>
    <row r="27" spans="1:3" x14ac:dyDescent="0.2">
      <c r="A27" s="1" t="s">
        <v>1552</v>
      </c>
      <c r="B27" s="1">
        <v>1</v>
      </c>
      <c r="C27" s="1">
        <v>110</v>
      </c>
    </row>
    <row r="28" spans="1:3" x14ac:dyDescent="0.2">
      <c r="A28" s="1" t="s">
        <v>1551</v>
      </c>
      <c r="B28" s="1">
        <v>0</v>
      </c>
      <c r="C28" s="1">
        <v>111</v>
      </c>
    </row>
    <row r="29" spans="1:3" x14ac:dyDescent="0.2">
      <c r="A29" s="1" t="s">
        <v>1550</v>
      </c>
      <c r="B29" s="1">
        <v>4</v>
      </c>
      <c r="C29" s="1">
        <v>110</v>
      </c>
    </row>
    <row r="30" spans="1:3" x14ac:dyDescent="0.2">
      <c r="A30" s="1" t="s">
        <v>1549</v>
      </c>
      <c r="B30" s="1">
        <v>2</v>
      </c>
      <c r="C30" s="1">
        <v>109</v>
      </c>
    </row>
    <row r="31" spans="1:3" x14ac:dyDescent="0.2">
      <c r="A31" s="1" t="s">
        <v>1548</v>
      </c>
      <c r="B31" s="1">
        <v>1</v>
      </c>
      <c r="C31" s="1">
        <v>106</v>
      </c>
    </row>
    <row r="32" spans="1:3" x14ac:dyDescent="0.2">
      <c r="A32" s="1" t="s">
        <v>1547</v>
      </c>
      <c r="B32" s="1">
        <v>2</v>
      </c>
      <c r="C32" s="1">
        <v>111</v>
      </c>
    </row>
    <row r="33" spans="1:3" x14ac:dyDescent="0.2">
      <c r="A33" s="1" t="s">
        <v>1546</v>
      </c>
      <c r="B33" s="1">
        <v>2</v>
      </c>
      <c r="C33" s="1">
        <v>105</v>
      </c>
    </row>
    <row r="34" spans="1:3" x14ac:dyDescent="0.2">
      <c r="A34" s="1" t="s">
        <v>1545</v>
      </c>
      <c r="B34" s="1">
        <v>1</v>
      </c>
      <c r="C34" s="1">
        <v>97</v>
      </c>
    </row>
    <row r="35" spans="1:3" x14ac:dyDescent="0.2">
      <c r="A35" s="1" t="s">
        <v>1544</v>
      </c>
      <c r="B35" s="1">
        <v>2</v>
      </c>
      <c r="C35" s="1">
        <v>104</v>
      </c>
    </row>
    <row r="36" spans="1:3" x14ac:dyDescent="0.2">
      <c r="A36" s="1" t="s">
        <v>1543</v>
      </c>
      <c r="B36" s="1">
        <v>2</v>
      </c>
      <c r="C36" s="1">
        <v>108</v>
      </c>
    </row>
    <row r="37" spans="1:3" x14ac:dyDescent="0.2">
      <c r="A37" s="1" t="s">
        <v>1542</v>
      </c>
      <c r="B37" s="1">
        <v>3</v>
      </c>
      <c r="C37" s="1">
        <v>101</v>
      </c>
    </row>
    <row r="38" spans="1:3" x14ac:dyDescent="0.2">
      <c r="A38" s="1" t="s">
        <v>1541</v>
      </c>
      <c r="B38" s="1">
        <v>4</v>
      </c>
      <c r="C38" s="1">
        <v>100</v>
      </c>
    </row>
    <row r="39" spans="1:3" x14ac:dyDescent="0.2">
      <c r="A39" s="1" t="s">
        <v>1540</v>
      </c>
      <c r="B39" s="1">
        <v>1</v>
      </c>
      <c r="C39" s="1">
        <v>104</v>
      </c>
    </row>
    <row r="40" spans="1:3" x14ac:dyDescent="0.2">
      <c r="A40" s="1" t="s">
        <v>1539</v>
      </c>
      <c r="B40" s="1">
        <v>2</v>
      </c>
      <c r="C40" s="1">
        <v>96</v>
      </c>
    </row>
    <row r="41" spans="1:3" x14ac:dyDescent="0.2">
      <c r="A41" s="1" t="s">
        <v>1538</v>
      </c>
      <c r="B41" s="1">
        <v>4</v>
      </c>
      <c r="C41" s="1">
        <v>99</v>
      </c>
    </row>
    <row r="42" spans="1:3" x14ac:dyDescent="0.2">
      <c r="A42" s="1" t="s">
        <v>1537</v>
      </c>
      <c r="B42" s="1">
        <v>5</v>
      </c>
      <c r="C42" s="1">
        <v>109</v>
      </c>
    </row>
    <row r="43" spans="1:3" x14ac:dyDescent="0.2">
      <c r="A43" s="1" t="s">
        <v>1536</v>
      </c>
      <c r="B43" s="1">
        <v>1</v>
      </c>
      <c r="C43" s="1">
        <v>114</v>
      </c>
    </row>
    <row r="44" spans="1:3" x14ac:dyDescent="0.2">
      <c r="A44" s="1" t="s">
        <v>1535</v>
      </c>
      <c r="B44" s="1">
        <v>6</v>
      </c>
      <c r="C44" s="1">
        <v>99</v>
      </c>
    </row>
    <row r="45" spans="1:3" x14ac:dyDescent="0.2">
      <c r="A45" s="1" t="s">
        <v>1534</v>
      </c>
      <c r="B45" s="1">
        <v>4</v>
      </c>
      <c r="C45" s="1">
        <v>120</v>
      </c>
    </row>
    <row r="46" spans="1:3" x14ac:dyDescent="0.2">
      <c r="A46" s="1" t="s">
        <v>1533</v>
      </c>
      <c r="B46" s="1">
        <v>1</v>
      </c>
      <c r="C46" s="1">
        <v>109</v>
      </c>
    </row>
    <row r="47" spans="1:3" x14ac:dyDescent="0.2">
      <c r="A47" s="1" t="s">
        <v>1532</v>
      </c>
      <c r="B47" s="1">
        <v>2</v>
      </c>
      <c r="C47" s="1">
        <v>107</v>
      </c>
    </row>
    <row r="48" spans="1:3" x14ac:dyDescent="0.2">
      <c r="A48" s="1" t="s">
        <v>1531</v>
      </c>
      <c r="B48" s="1">
        <v>5</v>
      </c>
      <c r="C48" s="1">
        <v>108</v>
      </c>
    </row>
    <row r="49" spans="1:3" x14ac:dyDescent="0.2">
      <c r="A49" s="1" t="s">
        <v>1530</v>
      </c>
      <c r="B49" s="1">
        <v>1</v>
      </c>
      <c r="C49" s="1">
        <v>113</v>
      </c>
    </row>
    <row r="50" spans="1:3" x14ac:dyDescent="0.2">
      <c r="A50" s="1" t="s">
        <v>1529</v>
      </c>
      <c r="B50" s="1">
        <v>7</v>
      </c>
      <c r="C50" s="1">
        <v>106</v>
      </c>
    </row>
    <row r="51" spans="1:3" x14ac:dyDescent="0.2">
      <c r="A51" s="1" t="s">
        <v>1528</v>
      </c>
      <c r="B51" s="1">
        <v>3</v>
      </c>
      <c r="C51" s="1">
        <v>104</v>
      </c>
    </row>
    <row r="52" spans="1:3" x14ac:dyDescent="0.2">
      <c r="A52" s="1" t="s">
        <v>1527</v>
      </c>
      <c r="B52" s="1">
        <v>2</v>
      </c>
      <c r="C52" s="1">
        <v>113</v>
      </c>
    </row>
    <row r="53" spans="1:3" x14ac:dyDescent="0.2">
      <c r="A53" s="1" t="s">
        <v>1526</v>
      </c>
      <c r="B53" s="1">
        <v>0</v>
      </c>
      <c r="C53" s="1">
        <v>88</v>
      </c>
    </row>
    <row r="54" spans="1:3" x14ac:dyDescent="0.2">
      <c r="A54" s="1" t="s">
        <v>1525</v>
      </c>
      <c r="B54" s="1">
        <v>2</v>
      </c>
      <c r="C54" s="1">
        <v>102</v>
      </c>
    </row>
    <row r="55" spans="1:3" x14ac:dyDescent="0.2">
      <c r="A55" s="1" t="s">
        <v>1524</v>
      </c>
      <c r="B55" s="1">
        <v>3</v>
      </c>
      <c r="C55" s="1">
        <v>102</v>
      </c>
    </row>
    <row r="56" spans="1:3" x14ac:dyDescent="0.2">
      <c r="A56" s="1" t="s">
        <v>1523</v>
      </c>
      <c r="B56" s="1">
        <v>2</v>
      </c>
      <c r="C56" s="1">
        <v>103</v>
      </c>
    </row>
    <row r="57" spans="1:3" x14ac:dyDescent="0.2">
      <c r="A57" s="1" t="s">
        <v>1522</v>
      </c>
      <c r="B57" s="1">
        <v>2</v>
      </c>
      <c r="C57" s="1">
        <v>104</v>
      </c>
    </row>
    <row r="58" spans="1:3" x14ac:dyDescent="0.2">
      <c r="A58" s="1" t="s">
        <v>1521</v>
      </c>
      <c r="B58" s="1">
        <v>2</v>
      </c>
      <c r="C58" s="1">
        <v>98</v>
      </c>
    </row>
    <row r="59" spans="1:3" x14ac:dyDescent="0.2">
      <c r="A59" s="1" t="s">
        <v>1520</v>
      </c>
      <c r="B59" s="1">
        <v>5</v>
      </c>
      <c r="C59" s="1">
        <v>99</v>
      </c>
    </row>
    <row r="60" spans="1:3" x14ac:dyDescent="0.2">
      <c r="A60" s="1" t="s">
        <v>1519</v>
      </c>
      <c r="B60" s="1">
        <v>1</v>
      </c>
      <c r="C60" s="1">
        <v>100</v>
      </c>
    </row>
    <row r="61" spans="1:3" x14ac:dyDescent="0.2">
      <c r="A61" s="1" t="s">
        <v>1518</v>
      </c>
      <c r="B61" s="1">
        <v>1</v>
      </c>
      <c r="C61" s="1">
        <v>92</v>
      </c>
    </row>
    <row r="62" spans="1:3" x14ac:dyDescent="0.2">
      <c r="A62" s="1" t="s">
        <v>1517</v>
      </c>
      <c r="B62" s="1">
        <v>3</v>
      </c>
      <c r="C62" s="1">
        <v>105</v>
      </c>
    </row>
    <row r="63" spans="1:3" x14ac:dyDescent="0.2">
      <c r="A63" s="1" t="s">
        <v>1516</v>
      </c>
      <c r="B63" s="1">
        <v>6</v>
      </c>
      <c r="C63" s="1">
        <v>102</v>
      </c>
    </row>
    <row r="64" spans="1:3" x14ac:dyDescent="0.2">
      <c r="A64" s="1" t="s">
        <v>1515</v>
      </c>
      <c r="B64" s="1">
        <v>0</v>
      </c>
      <c r="C64" s="1">
        <v>99</v>
      </c>
    </row>
    <row r="65" spans="1:3" x14ac:dyDescent="0.2">
      <c r="A65" s="1" t="s">
        <v>1514</v>
      </c>
      <c r="B65" s="1">
        <v>9</v>
      </c>
      <c r="C65" s="1">
        <v>98</v>
      </c>
    </row>
    <row r="66" spans="1:3" x14ac:dyDescent="0.2">
      <c r="A66" s="1" t="s">
        <v>1513</v>
      </c>
      <c r="B66" s="1">
        <v>3</v>
      </c>
      <c r="C66" s="1">
        <v>101</v>
      </c>
    </row>
    <row r="67" spans="1:3" x14ac:dyDescent="0.2">
      <c r="A67" s="1" t="s">
        <v>1512</v>
      </c>
      <c r="B67" s="1">
        <v>1</v>
      </c>
      <c r="C67" s="1">
        <v>102</v>
      </c>
    </row>
    <row r="68" spans="1:3" x14ac:dyDescent="0.2">
      <c r="A68" s="1" t="s">
        <v>1511</v>
      </c>
      <c r="B68" s="1">
        <v>5</v>
      </c>
      <c r="C68" s="1">
        <v>109</v>
      </c>
    </row>
    <row r="69" spans="1:3" x14ac:dyDescent="0.2">
      <c r="A69" s="1" t="s">
        <v>1510</v>
      </c>
      <c r="B69" s="1">
        <v>3</v>
      </c>
      <c r="C69" s="1">
        <v>102</v>
      </c>
    </row>
    <row r="70" spans="1:3" x14ac:dyDescent="0.2">
      <c r="A70" s="1" t="s">
        <v>1509</v>
      </c>
      <c r="B70" s="1">
        <v>1</v>
      </c>
      <c r="C70" s="1">
        <v>118</v>
      </c>
    </row>
    <row r="71" spans="1:3" x14ac:dyDescent="0.2">
      <c r="A71" s="1" t="s">
        <v>1508</v>
      </c>
      <c r="B71" s="1">
        <v>6</v>
      </c>
      <c r="C71" s="1">
        <v>98</v>
      </c>
    </row>
    <row r="72" spans="1:3" x14ac:dyDescent="0.2">
      <c r="A72" s="1" t="s">
        <v>1507</v>
      </c>
      <c r="B72" s="1">
        <v>1</v>
      </c>
      <c r="C72" s="1">
        <v>99</v>
      </c>
    </row>
    <row r="73" spans="1:3" x14ac:dyDescent="0.2">
      <c r="A73" s="1" t="s">
        <v>1506</v>
      </c>
      <c r="B73" s="1">
        <v>1</v>
      </c>
      <c r="C73" s="1">
        <v>99</v>
      </c>
    </row>
    <row r="74" spans="1:3" x14ac:dyDescent="0.2">
      <c r="A74" s="1" t="s">
        <v>1505</v>
      </c>
      <c r="B74" s="1">
        <v>3</v>
      </c>
      <c r="C74" s="1">
        <v>101</v>
      </c>
    </row>
    <row r="75" spans="1:3" x14ac:dyDescent="0.2">
      <c r="A75" s="1" t="s">
        <v>1504</v>
      </c>
      <c r="B75" s="1">
        <v>2</v>
      </c>
      <c r="C75" s="1">
        <v>86</v>
      </c>
    </row>
    <row r="76" spans="1:3" x14ac:dyDescent="0.2">
      <c r="A76" s="1" t="s">
        <v>1503</v>
      </c>
      <c r="B76" s="1">
        <v>0</v>
      </c>
      <c r="C76" s="1">
        <v>104</v>
      </c>
    </row>
    <row r="77" spans="1:3" x14ac:dyDescent="0.2">
      <c r="A77" s="1" t="s">
        <v>1502</v>
      </c>
      <c r="B77" s="1">
        <v>4</v>
      </c>
      <c r="C77" s="1">
        <v>101</v>
      </c>
    </row>
    <row r="78" spans="1:3" x14ac:dyDescent="0.2">
      <c r="A78" s="1" t="s">
        <v>1501</v>
      </c>
      <c r="B78" s="1">
        <v>2</v>
      </c>
      <c r="C78" s="1">
        <v>95</v>
      </c>
    </row>
    <row r="79" spans="1:3" x14ac:dyDescent="0.2">
      <c r="A79" s="1" t="s">
        <v>1500</v>
      </c>
      <c r="B79" s="1">
        <v>0</v>
      </c>
      <c r="C79" s="1">
        <v>106</v>
      </c>
    </row>
    <row r="80" spans="1:3" x14ac:dyDescent="0.2">
      <c r="A80" s="1" t="s">
        <v>1499</v>
      </c>
      <c r="B80" s="1">
        <v>5</v>
      </c>
      <c r="C80" s="1">
        <v>108</v>
      </c>
    </row>
    <row r="81" spans="1:3" x14ac:dyDescent="0.2">
      <c r="A81" s="1" t="s">
        <v>1498</v>
      </c>
      <c r="B81" s="1">
        <v>3</v>
      </c>
      <c r="C81" s="1">
        <v>93</v>
      </c>
    </row>
    <row r="82" spans="1:3" x14ac:dyDescent="0.2">
      <c r="A82" s="1" t="s">
        <v>1497</v>
      </c>
      <c r="B82" s="1">
        <v>2</v>
      </c>
      <c r="C82" s="1">
        <v>105</v>
      </c>
    </row>
    <row r="83" spans="1:3" x14ac:dyDescent="0.2">
      <c r="A83" s="1" t="s">
        <v>1496</v>
      </c>
      <c r="B83" s="1">
        <v>1</v>
      </c>
      <c r="C83" s="1">
        <v>98</v>
      </c>
    </row>
    <row r="84" spans="1:3" x14ac:dyDescent="0.2">
      <c r="A84" s="1" t="s">
        <v>1495</v>
      </c>
      <c r="B84" s="1">
        <v>0</v>
      </c>
      <c r="C84" s="1">
        <v>107</v>
      </c>
    </row>
    <row r="85" spans="1:3" x14ac:dyDescent="0.2">
      <c r="A85" s="1" t="s">
        <v>1494</v>
      </c>
      <c r="B85" s="1">
        <v>1</v>
      </c>
      <c r="C85" s="1">
        <v>101</v>
      </c>
    </row>
    <row r="86" spans="1:3" x14ac:dyDescent="0.2">
      <c r="A86" s="1" t="s">
        <v>1493</v>
      </c>
      <c r="B86" s="1">
        <v>6</v>
      </c>
      <c r="C86" s="1">
        <v>106</v>
      </c>
    </row>
    <row r="87" spans="1:3" x14ac:dyDescent="0.2">
      <c r="A87" s="1" t="s">
        <v>1492</v>
      </c>
      <c r="B87" s="1">
        <v>3</v>
      </c>
      <c r="C87" s="1">
        <v>111</v>
      </c>
    </row>
    <row r="88" spans="1:3" x14ac:dyDescent="0.2">
      <c r="A88" s="1" t="s">
        <v>1491</v>
      </c>
      <c r="B88" s="1">
        <v>0</v>
      </c>
      <c r="C88" s="1">
        <v>108</v>
      </c>
    </row>
    <row r="89" spans="1:3" x14ac:dyDescent="0.2">
      <c r="A89" s="1" t="s">
        <v>1490</v>
      </c>
      <c r="B89" s="1">
        <v>0</v>
      </c>
      <c r="C89" s="1">
        <v>112</v>
      </c>
    </row>
    <row r="90" spans="1:3" x14ac:dyDescent="0.2">
      <c r="A90" s="1" t="s">
        <v>1489</v>
      </c>
      <c r="B90" s="1">
        <v>6</v>
      </c>
      <c r="C90" s="1">
        <v>100</v>
      </c>
    </row>
    <row r="91" spans="1:3" x14ac:dyDescent="0.2">
      <c r="A91" s="1" t="s">
        <v>1488</v>
      </c>
      <c r="B91" s="1">
        <v>0</v>
      </c>
      <c r="C91" s="1">
        <v>109</v>
      </c>
    </row>
    <row r="92" spans="1:3" x14ac:dyDescent="0.2">
      <c r="A92" s="1" t="s">
        <v>1487</v>
      </c>
      <c r="B92" s="1">
        <v>3</v>
      </c>
      <c r="C92" s="1">
        <v>106</v>
      </c>
    </row>
    <row r="93" spans="1:3" x14ac:dyDescent="0.2">
      <c r="A93" s="1" t="s">
        <v>1486</v>
      </c>
      <c r="B93" s="1">
        <v>2</v>
      </c>
      <c r="C93" s="1">
        <v>117</v>
      </c>
    </row>
    <row r="94" spans="1:3" x14ac:dyDescent="0.2">
      <c r="A94" s="1" t="s">
        <v>1485</v>
      </c>
      <c r="B94" s="1">
        <v>1</v>
      </c>
      <c r="C94" s="1">
        <v>111</v>
      </c>
    </row>
    <row r="95" spans="1:3" x14ac:dyDescent="0.2">
      <c r="A95" s="1" t="s">
        <v>1484</v>
      </c>
      <c r="B95" s="1">
        <v>4</v>
      </c>
      <c r="C95" s="1">
        <v>104</v>
      </c>
    </row>
    <row r="96" spans="1:3" x14ac:dyDescent="0.2">
      <c r="A96" s="1" t="s">
        <v>1483</v>
      </c>
      <c r="B96" s="1">
        <v>3</v>
      </c>
      <c r="C96" s="1">
        <v>93</v>
      </c>
    </row>
    <row r="97" spans="1:3" x14ac:dyDescent="0.2">
      <c r="A97" s="1" t="s">
        <v>1482</v>
      </c>
      <c r="B97" s="1">
        <v>1</v>
      </c>
      <c r="C97" s="1">
        <v>102</v>
      </c>
    </row>
    <row r="98" spans="1:3" x14ac:dyDescent="0.2">
      <c r="A98" s="1" t="s">
        <v>1481</v>
      </c>
      <c r="B98" s="1">
        <v>6</v>
      </c>
      <c r="C98" s="1">
        <v>99</v>
      </c>
    </row>
    <row r="99" spans="1:3" x14ac:dyDescent="0.2">
      <c r="A99" s="1" t="s">
        <v>1480</v>
      </c>
      <c r="B99" s="1">
        <v>3</v>
      </c>
      <c r="C99" s="1">
        <v>104</v>
      </c>
    </row>
    <row r="100" spans="1:3" x14ac:dyDescent="0.2">
      <c r="A100" s="1" t="s">
        <v>1479</v>
      </c>
      <c r="B100" s="1">
        <v>0</v>
      </c>
      <c r="C100" s="1">
        <v>107</v>
      </c>
    </row>
    <row r="101" spans="1:3" x14ac:dyDescent="0.2">
      <c r="A101" s="1" t="s">
        <v>1478</v>
      </c>
      <c r="B101" s="1">
        <v>9</v>
      </c>
      <c r="C101" s="1">
        <v>100</v>
      </c>
    </row>
    <row r="102" spans="1:3" x14ac:dyDescent="0.2">
      <c r="A102" s="1" t="s">
        <v>1477</v>
      </c>
      <c r="B102" s="1">
        <v>3</v>
      </c>
      <c r="C102" s="1">
        <v>101</v>
      </c>
    </row>
    <row r="103" spans="1:3" x14ac:dyDescent="0.2">
      <c r="A103" s="1" t="s">
        <v>1476</v>
      </c>
      <c r="B103" s="1">
        <v>1</v>
      </c>
      <c r="C103" s="1">
        <v>103</v>
      </c>
    </row>
    <row r="104" spans="1:3" x14ac:dyDescent="0.2">
      <c r="A104" s="1" t="s">
        <v>1475</v>
      </c>
      <c r="B104" s="1">
        <v>2</v>
      </c>
      <c r="C104" s="1">
        <v>99</v>
      </c>
    </row>
    <row r="105" spans="1:3" x14ac:dyDescent="0.2">
      <c r="A105" s="1" t="s">
        <v>1474</v>
      </c>
      <c r="B105" s="1">
        <v>1</v>
      </c>
      <c r="C105" s="1">
        <v>106</v>
      </c>
    </row>
    <row r="106" spans="1:3" x14ac:dyDescent="0.2">
      <c r="A106" s="1" t="s">
        <v>1473</v>
      </c>
      <c r="B106" s="1">
        <v>2</v>
      </c>
      <c r="C106" s="1">
        <v>102</v>
      </c>
    </row>
    <row r="107" spans="1:3" x14ac:dyDescent="0.2">
      <c r="A107" s="1" t="s">
        <v>1472</v>
      </c>
      <c r="B107" s="1">
        <v>4</v>
      </c>
      <c r="C107" s="1">
        <v>89</v>
      </c>
    </row>
    <row r="108" spans="1:3" x14ac:dyDescent="0.2">
      <c r="A108" s="1" t="s">
        <v>1471</v>
      </c>
      <c r="B108" s="1">
        <v>1</v>
      </c>
      <c r="C108" s="1">
        <v>110</v>
      </c>
    </row>
    <row r="109" spans="1:3" x14ac:dyDescent="0.2">
      <c r="A109" s="1" t="s">
        <v>1470</v>
      </c>
      <c r="B109" s="1">
        <v>1</v>
      </c>
      <c r="C109" s="1">
        <v>115</v>
      </c>
    </row>
    <row r="110" spans="1:3" x14ac:dyDescent="0.2">
      <c r="A110" s="1" t="s">
        <v>1469</v>
      </c>
      <c r="B110" s="1">
        <v>0</v>
      </c>
      <c r="C110" s="1">
        <v>112</v>
      </c>
    </row>
    <row r="111" spans="1:3" x14ac:dyDescent="0.2">
      <c r="A111" s="1" t="s">
        <v>1468</v>
      </c>
      <c r="B111" s="1">
        <v>3</v>
      </c>
      <c r="C111" s="1">
        <v>103</v>
      </c>
    </row>
    <row r="112" spans="1:3" x14ac:dyDescent="0.2">
      <c r="A112" s="1" t="s">
        <v>1467</v>
      </c>
      <c r="B112" s="1">
        <v>2</v>
      </c>
      <c r="C112" s="1">
        <v>111</v>
      </c>
    </row>
    <row r="113" spans="1:3" x14ac:dyDescent="0.2">
      <c r="A113" s="1" t="s">
        <v>1466</v>
      </c>
      <c r="B113" s="1">
        <v>8</v>
      </c>
      <c r="C113" s="1">
        <v>108</v>
      </c>
    </row>
    <row r="114" spans="1:3" x14ac:dyDescent="0.2">
      <c r="A114" s="1" t="s">
        <v>1465</v>
      </c>
      <c r="B114" s="1">
        <v>3</v>
      </c>
      <c r="C114" s="1">
        <v>107</v>
      </c>
    </row>
    <row r="115" spans="1:3" x14ac:dyDescent="0.2">
      <c r="A115" s="1" t="s">
        <v>1464</v>
      </c>
      <c r="B115" s="1">
        <v>0</v>
      </c>
      <c r="C115" s="1">
        <v>104</v>
      </c>
    </row>
    <row r="116" spans="1:3" x14ac:dyDescent="0.2">
      <c r="A116" s="1" t="s">
        <v>1463</v>
      </c>
      <c r="B116" s="1">
        <v>5</v>
      </c>
      <c r="C116" s="1">
        <v>102</v>
      </c>
    </row>
    <row r="117" spans="1:3" x14ac:dyDescent="0.2">
      <c r="A117" s="1" t="s">
        <v>1462</v>
      </c>
      <c r="B117" s="1">
        <v>1</v>
      </c>
      <c r="C117" s="1">
        <v>101</v>
      </c>
    </row>
    <row r="118" spans="1:3" x14ac:dyDescent="0.2">
      <c r="A118" s="1" t="s">
        <v>1461</v>
      </c>
      <c r="B118" s="1">
        <v>0</v>
      </c>
      <c r="C118" s="1">
        <v>100</v>
      </c>
    </row>
    <row r="119" spans="1:3" x14ac:dyDescent="0.2">
      <c r="A119" s="1" t="s">
        <v>1460</v>
      </c>
      <c r="B119" s="1">
        <v>5</v>
      </c>
      <c r="C119" s="1">
        <v>98</v>
      </c>
    </row>
    <row r="120" spans="1:3" x14ac:dyDescent="0.2">
      <c r="A120" s="1" t="s">
        <v>1459</v>
      </c>
      <c r="B120" s="1">
        <v>0</v>
      </c>
      <c r="C120" s="1">
        <v>100</v>
      </c>
    </row>
    <row r="121" spans="1:3" x14ac:dyDescent="0.2">
      <c r="A121" s="1" t="s">
        <v>1458</v>
      </c>
      <c r="B121" s="1">
        <v>1</v>
      </c>
      <c r="C121" s="1">
        <v>108</v>
      </c>
    </row>
    <row r="122" spans="1:3" x14ac:dyDescent="0.2">
      <c r="A122" s="1" t="s">
        <v>1457</v>
      </c>
      <c r="B122" s="1">
        <v>4</v>
      </c>
      <c r="C122" s="1">
        <v>97</v>
      </c>
    </row>
    <row r="123" spans="1:3" x14ac:dyDescent="0.2">
      <c r="A123" s="1" t="s">
        <v>1456</v>
      </c>
      <c r="B123" s="1">
        <v>1</v>
      </c>
      <c r="C123" s="1">
        <v>105</v>
      </c>
    </row>
    <row r="124" spans="1:3" x14ac:dyDescent="0.2">
      <c r="A124" s="1" t="s">
        <v>1455</v>
      </c>
      <c r="B124" s="1">
        <v>2</v>
      </c>
      <c r="C124" s="1">
        <v>106</v>
      </c>
    </row>
    <row r="125" spans="1:3" x14ac:dyDescent="0.2">
      <c r="A125" s="1" t="s">
        <v>1454</v>
      </c>
      <c r="B125" s="1">
        <v>5</v>
      </c>
      <c r="C125" s="1">
        <v>91</v>
      </c>
    </row>
    <row r="126" spans="1:3" x14ac:dyDescent="0.2">
      <c r="A126" s="1" t="s">
        <v>1453</v>
      </c>
      <c r="B126" s="1">
        <v>2</v>
      </c>
      <c r="C126" s="1">
        <v>109</v>
      </c>
    </row>
    <row r="127" spans="1:3" x14ac:dyDescent="0.2">
      <c r="A127" s="1" t="s">
        <v>1452</v>
      </c>
      <c r="B127" s="1">
        <v>1</v>
      </c>
      <c r="C127" s="1">
        <v>98</v>
      </c>
    </row>
    <row r="128" spans="1:3" x14ac:dyDescent="0.2">
      <c r="A128" s="1" t="s">
        <v>1451</v>
      </c>
      <c r="B128" s="1">
        <v>3</v>
      </c>
      <c r="C128" s="1">
        <v>94</v>
      </c>
    </row>
    <row r="129" spans="1:3" x14ac:dyDescent="0.2">
      <c r="A129" s="1" t="s">
        <v>1450</v>
      </c>
      <c r="B129" s="1">
        <v>0</v>
      </c>
      <c r="C129" s="1">
        <v>115</v>
      </c>
    </row>
    <row r="130" spans="1:3" x14ac:dyDescent="0.2">
      <c r="A130" s="1" t="s">
        <v>1449</v>
      </c>
      <c r="B130" s="1">
        <v>0</v>
      </c>
      <c r="C130" s="1">
        <v>106</v>
      </c>
    </row>
    <row r="131" spans="1:3" x14ac:dyDescent="0.2">
      <c r="A131" s="1" t="s">
        <v>1448</v>
      </c>
      <c r="B131" s="1">
        <v>1</v>
      </c>
      <c r="C131" s="1">
        <v>102</v>
      </c>
    </row>
    <row r="132" spans="1:3" x14ac:dyDescent="0.2">
      <c r="A132" s="1" t="s">
        <v>1447</v>
      </c>
      <c r="B132" s="1">
        <v>5</v>
      </c>
      <c r="C132" s="1">
        <v>112</v>
      </c>
    </row>
    <row r="133" spans="1:3" x14ac:dyDescent="0.2">
      <c r="A133" s="1" t="s">
        <v>1446</v>
      </c>
      <c r="B133" s="1">
        <v>2</v>
      </c>
      <c r="C133" s="1">
        <v>113</v>
      </c>
    </row>
    <row r="134" spans="1:3" x14ac:dyDescent="0.2">
      <c r="A134" s="1" t="s">
        <v>1445</v>
      </c>
      <c r="B134" s="1">
        <v>2</v>
      </c>
      <c r="C134" s="1">
        <v>110</v>
      </c>
    </row>
    <row r="135" spans="1:3" x14ac:dyDescent="0.2">
      <c r="A135" s="1" t="s">
        <v>1444</v>
      </c>
      <c r="B135" s="1">
        <v>5</v>
      </c>
      <c r="C135" s="1">
        <v>108</v>
      </c>
    </row>
    <row r="136" spans="1:3" x14ac:dyDescent="0.2">
      <c r="A136" s="1" t="s">
        <v>1443</v>
      </c>
      <c r="B136" s="1">
        <v>3</v>
      </c>
      <c r="C136" s="1">
        <v>111</v>
      </c>
    </row>
    <row r="137" spans="1:3" x14ac:dyDescent="0.2">
      <c r="A137" s="1" t="s">
        <v>1442</v>
      </c>
      <c r="B137" s="1">
        <v>4</v>
      </c>
      <c r="C137" s="1">
        <v>111</v>
      </c>
    </row>
    <row r="138" spans="1:3" x14ac:dyDescent="0.2">
      <c r="A138" s="1" t="s">
        <v>1441</v>
      </c>
      <c r="B138" s="1">
        <v>1</v>
      </c>
      <c r="C138" s="1">
        <v>105</v>
      </c>
    </row>
    <row r="139" spans="1:3" x14ac:dyDescent="0.2">
      <c r="A139" s="1" t="s">
        <v>1440</v>
      </c>
      <c r="B139" s="1">
        <v>0</v>
      </c>
      <c r="C139" s="1">
        <v>108</v>
      </c>
    </row>
    <row r="140" spans="1:3" x14ac:dyDescent="0.2">
      <c r="A140" s="1" t="s">
        <v>1439</v>
      </c>
      <c r="B140" s="1">
        <v>5</v>
      </c>
      <c r="C140" s="1">
        <v>102</v>
      </c>
    </row>
    <row r="141" spans="1:3" x14ac:dyDescent="0.2">
      <c r="A141" s="1" t="s">
        <v>1438</v>
      </c>
      <c r="B141" s="1">
        <v>4</v>
      </c>
      <c r="C141" s="1">
        <v>100</v>
      </c>
    </row>
    <row r="142" spans="1:3" x14ac:dyDescent="0.2">
      <c r="A142" s="1" t="s">
        <v>1437</v>
      </c>
      <c r="B142" s="1">
        <v>1</v>
      </c>
      <c r="C142" s="1">
        <v>101</v>
      </c>
    </row>
    <row r="143" spans="1:3" x14ac:dyDescent="0.2">
      <c r="A143" s="1" t="s">
        <v>1436</v>
      </c>
      <c r="B143" s="1">
        <v>4</v>
      </c>
      <c r="C143" s="1">
        <v>95</v>
      </c>
    </row>
    <row r="144" spans="1:3" x14ac:dyDescent="0.2">
      <c r="A144" s="1" t="s">
        <v>1435</v>
      </c>
      <c r="B144" s="1">
        <v>3</v>
      </c>
      <c r="C144" s="1">
        <v>99</v>
      </c>
    </row>
    <row r="145" spans="1:3" x14ac:dyDescent="0.2">
      <c r="A145" s="1" t="s">
        <v>1434</v>
      </c>
      <c r="B145" s="1">
        <v>1</v>
      </c>
      <c r="C145" s="1">
        <v>112</v>
      </c>
    </row>
    <row r="146" spans="1:3" x14ac:dyDescent="0.2">
      <c r="A146" s="1" t="s">
        <v>1433</v>
      </c>
      <c r="B146" s="1">
        <v>1</v>
      </c>
      <c r="C146" s="1">
        <v>103</v>
      </c>
    </row>
    <row r="147" spans="1:3" x14ac:dyDescent="0.2">
      <c r="A147" s="1" t="s">
        <v>1432</v>
      </c>
      <c r="B147" s="1">
        <v>4</v>
      </c>
      <c r="C147" s="1">
        <v>103</v>
      </c>
    </row>
    <row r="148" spans="1:3" x14ac:dyDescent="0.2">
      <c r="A148" s="1" t="s">
        <v>1431</v>
      </c>
      <c r="B148" s="1">
        <v>0</v>
      </c>
      <c r="C148" s="1">
        <v>105</v>
      </c>
    </row>
    <row r="149" spans="1:3" x14ac:dyDescent="0.2">
      <c r="A149" s="1" t="s">
        <v>1430</v>
      </c>
      <c r="B149" s="1">
        <v>6</v>
      </c>
      <c r="C149" s="1">
        <v>104</v>
      </c>
    </row>
    <row r="150" spans="1:3" x14ac:dyDescent="0.2">
      <c r="A150" s="1" t="s">
        <v>1429</v>
      </c>
      <c r="B150" s="1">
        <v>1</v>
      </c>
      <c r="C150" s="1">
        <v>104</v>
      </c>
    </row>
    <row r="151" spans="1:3" x14ac:dyDescent="0.2">
      <c r="A151" s="1" t="s">
        <v>1428</v>
      </c>
      <c r="B151" s="1">
        <v>1</v>
      </c>
      <c r="C151" s="1">
        <v>106</v>
      </c>
    </row>
    <row r="152" spans="1:3" x14ac:dyDescent="0.2">
      <c r="A152" s="1" t="s">
        <v>1427</v>
      </c>
      <c r="B152" s="1">
        <v>4</v>
      </c>
      <c r="C152" s="1">
        <v>107</v>
      </c>
    </row>
    <row r="153" spans="1:3" x14ac:dyDescent="0.2">
      <c r="A153" s="1" t="s">
        <v>1426</v>
      </c>
      <c r="B153" s="1">
        <v>1</v>
      </c>
      <c r="C153" s="1">
        <v>108</v>
      </c>
    </row>
    <row r="154" spans="1:3" x14ac:dyDescent="0.2">
      <c r="A154" s="1" t="s">
        <v>1425</v>
      </c>
      <c r="B154" s="1">
        <v>0</v>
      </c>
      <c r="C154" s="1">
        <v>113</v>
      </c>
    </row>
    <row r="155" spans="1:3" x14ac:dyDescent="0.2">
      <c r="A155" s="1" t="s">
        <v>1424</v>
      </c>
      <c r="B155" s="1">
        <v>1</v>
      </c>
      <c r="C155" s="1">
        <v>97</v>
      </c>
    </row>
    <row r="156" spans="1:3" x14ac:dyDescent="0.2">
      <c r="A156" s="1" t="s">
        <v>1423</v>
      </c>
      <c r="B156" s="1">
        <v>2</v>
      </c>
      <c r="C156" s="1">
        <v>112</v>
      </c>
    </row>
    <row r="157" spans="1:3" x14ac:dyDescent="0.2">
      <c r="A157" s="1" t="s">
        <v>1422</v>
      </c>
      <c r="B157" s="1">
        <v>0</v>
      </c>
      <c r="C157" s="1">
        <v>110</v>
      </c>
    </row>
    <row r="158" spans="1:3" x14ac:dyDescent="0.2">
      <c r="A158" s="1" t="s">
        <v>1421</v>
      </c>
      <c r="B158" s="1">
        <v>2</v>
      </c>
      <c r="C158" s="1">
        <v>95</v>
      </c>
    </row>
    <row r="159" spans="1:3" x14ac:dyDescent="0.2">
      <c r="A159" s="1" t="s">
        <v>1420</v>
      </c>
      <c r="B159" s="1">
        <v>4</v>
      </c>
      <c r="C159" s="1">
        <v>105</v>
      </c>
    </row>
    <row r="160" spans="1:3" x14ac:dyDescent="0.2">
      <c r="A160" s="1" t="s">
        <v>1419</v>
      </c>
      <c r="B160" s="1">
        <v>2</v>
      </c>
      <c r="C160" s="1">
        <v>105</v>
      </c>
    </row>
    <row r="161" spans="1:3" x14ac:dyDescent="0.2">
      <c r="A161" s="1" t="s">
        <v>1418</v>
      </c>
      <c r="B161" s="1">
        <v>4</v>
      </c>
      <c r="C161" s="1">
        <v>94</v>
      </c>
    </row>
    <row r="162" spans="1:3" x14ac:dyDescent="0.2">
      <c r="A162" s="1" t="s">
        <v>1417</v>
      </c>
      <c r="B162" s="1">
        <v>3</v>
      </c>
      <c r="C162" s="1">
        <v>94</v>
      </c>
    </row>
    <row r="163" spans="1:3" x14ac:dyDescent="0.2">
      <c r="A163" s="1" t="s">
        <v>1416</v>
      </c>
      <c r="B163" s="1">
        <v>0</v>
      </c>
      <c r="C163" s="1">
        <v>108</v>
      </c>
    </row>
    <row r="164" spans="1:3" x14ac:dyDescent="0.2">
      <c r="A164" s="1" t="s">
        <v>1415</v>
      </c>
      <c r="B164" s="1">
        <v>2</v>
      </c>
      <c r="C164" s="1">
        <v>106</v>
      </c>
    </row>
    <row r="165" spans="1:3" x14ac:dyDescent="0.2">
      <c r="A165" s="1" t="s">
        <v>1414</v>
      </c>
      <c r="B165" s="1">
        <v>1</v>
      </c>
      <c r="C165" s="1">
        <v>105</v>
      </c>
    </row>
    <row r="166" spans="1:3" x14ac:dyDescent="0.2">
      <c r="A166" s="1" t="s">
        <v>1413</v>
      </c>
      <c r="B166" s="1">
        <v>1</v>
      </c>
      <c r="C166" s="1">
        <v>96</v>
      </c>
    </row>
    <row r="167" spans="1:3" x14ac:dyDescent="0.2">
      <c r="A167" s="1" t="s">
        <v>1412</v>
      </c>
      <c r="B167" s="1">
        <v>2</v>
      </c>
      <c r="C167" s="1">
        <v>98</v>
      </c>
    </row>
    <row r="168" spans="1:3" x14ac:dyDescent="0.2">
      <c r="A168" s="1" t="s">
        <v>1411</v>
      </c>
      <c r="B168" s="1">
        <v>3</v>
      </c>
      <c r="C168" s="1">
        <v>99</v>
      </c>
    </row>
    <row r="169" spans="1:3" x14ac:dyDescent="0.2">
      <c r="A169" s="1" t="s">
        <v>1410</v>
      </c>
      <c r="B169" s="1">
        <v>1</v>
      </c>
      <c r="C169" s="1">
        <v>104</v>
      </c>
    </row>
    <row r="170" spans="1:3" x14ac:dyDescent="0.2">
      <c r="A170" s="1" t="s">
        <v>1409</v>
      </c>
      <c r="B170" s="1">
        <v>1</v>
      </c>
      <c r="C170" s="1">
        <v>96</v>
      </c>
    </row>
    <row r="171" spans="1:3" x14ac:dyDescent="0.2">
      <c r="A171" s="1" t="s">
        <v>1408</v>
      </c>
      <c r="B171" s="1">
        <v>2</v>
      </c>
      <c r="C171" s="1">
        <v>107</v>
      </c>
    </row>
    <row r="172" spans="1:3" x14ac:dyDescent="0.2">
      <c r="A172" s="1" t="s">
        <v>1407</v>
      </c>
      <c r="B172" s="1">
        <v>1</v>
      </c>
      <c r="C172" s="1">
        <v>110</v>
      </c>
    </row>
    <row r="173" spans="1:3" x14ac:dyDescent="0.2">
      <c r="A173" s="1" t="s">
        <v>1406</v>
      </c>
      <c r="B173" s="1">
        <v>4</v>
      </c>
      <c r="C173" s="1">
        <v>108</v>
      </c>
    </row>
    <row r="174" spans="1:3" x14ac:dyDescent="0.2">
      <c r="A174" s="1" t="s">
        <v>1405</v>
      </c>
      <c r="B174" s="1">
        <v>2</v>
      </c>
      <c r="C174" s="1">
        <v>117</v>
      </c>
    </row>
    <row r="175" spans="1:3" x14ac:dyDescent="0.2">
      <c r="A175" s="1" t="s">
        <v>1404</v>
      </c>
      <c r="B175" s="1">
        <v>4</v>
      </c>
      <c r="C175" s="1">
        <v>116</v>
      </c>
    </row>
    <row r="176" spans="1:3" x14ac:dyDescent="0.2">
      <c r="A176" s="1" t="s">
        <v>1403</v>
      </c>
      <c r="B176" s="1">
        <v>3</v>
      </c>
      <c r="C176" s="1">
        <v>100</v>
      </c>
    </row>
    <row r="177" spans="1:3" x14ac:dyDescent="0.2">
      <c r="A177" s="1" t="s">
        <v>1402</v>
      </c>
      <c r="B177" s="1">
        <v>2</v>
      </c>
      <c r="C177" s="1">
        <v>102</v>
      </c>
    </row>
    <row r="178" spans="1:3" x14ac:dyDescent="0.2">
      <c r="A178" s="1" t="s">
        <v>1401</v>
      </c>
      <c r="B178" s="1">
        <v>1</v>
      </c>
      <c r="C178" s="1">
        <v>107</v>
      </c>
    </row>
    <row r="179" spans="1:3" x14ac:dyDescent="0.2">
      <c r="A179" s="1" t="s">
        <v>1400</v>
      </c>
      <c r="B179" s="1">
        <v>3</v>
      </c>
      <c r="C179" s="1">
        <v>88</v>
      </c>
    </row>
    <row r="180" spans="1:3" x14ac:dyDescent="0.2">
      <c r="A180" s="1" t="s">
        <v>1399</v>
      </c>
      <c r="B180" s="1">
        <v>5</v>
      </c>
      <c r="C180" s="1">
        <v>108</v>
      </c>
    </row>
    <row r="181" spans="1:3" x14ac:dyDescent="0.2">
      <c r="A181" s="1" t="s">
        <v>1398</v>
      </c>
      <c r="B181" s="1">
        <v>1</v>
      </c>
      <c r="C181" s="1">
        <v>99</v>
      </c>
    </row>
    <row r="182" spans="1:3" x14ac:dyDescent="0.2">
      <c r="A182" s="1" t="s">
        <v>1397</v>
      </c>
      <c r="B182" s="1">
        <v>2</v>
      </c>
      <c r="C182" s="1">
        <v>108</v>
      </c>
    </row>
    <row r="183" spans="1:3" x14ac:dyDescent="0.2">
      <c r="A183" s="1" t="s">
        <v>1396</v>
      </c>
      <c r="B183" s="1">
        <v>0</v>
      </c>
      <c r="C183" s="1">
        <v>105</v>
      </c>
    </row>
    <row r="184" spans="1:3" x14ac:dyDescent="0.2">
      <c r="A184" s="1" t="s">
        <v>1395</v>
      </c>
      <c r="B184" s="1">
        <v>1</v>
      </c>
      <c r="C184" s="1">
        <v>95</v>
      </c>
    </row>
    <row r="185" spans="1:3" x14ac:dyDescent="0.2">
      <c r="A185" s="1" t="s">
        <v>1394</v>
      </c>
      <c r="B185" s="1">
        <v>5</v>
      </c>
      <c r="C185" s="1">
        <v>99</v>
      </c>
    </row>
    <row r="186" spans="1:3" x14ac:dyDescent="0.2">
      <c r="A186" s="1" t="s">
        <v>1393</v>
      </c>
      <c r="B186" s="1">
        <v>1</v>
      </c>
      <c r="C186" s="1">
        <v>106</v>
      </c>
    </row>
    <row r="187" spans="1:3" x14ac:dyDescent="0.2">
      <c r="A187" s="1" t="s">
        <v>1392</v>
      </c>
      <c r="B187" s="1">
        <v>0</v>
      </c>
      <c r="C187" s="1">
        <v>95</v>
      </c>
    </row>
    <row r="188" spans="1:3" x14ac:dyDescent="0.2">
      <c r="A188" s="1" t="s">
        <v>1391</v>
      </c>
      <c r="B188" s="1">
        <v>2</v>
      </c>
      <c r="C188" s="1">
        <v>104</v>
      </c>
    </row>
    <row r="189" spans="1:3" x14ac:dyDescent="0.2">
      <c r="A189" s="1" t="s">
        <v>1390</v>
      </c>
      <c r="B189" s="1">
        <v>2</v>
      </c>
      <c r="C189" s="1">
        <v>106</v>
      </c>
    </row>
    <row r="190" spans="1:3" x14ac:dyDescent="0.2">
      <c r="A190" s="1" t="s">
        <v>1389</v>
      </c>
      <c r="B190" s="1">
        <v>1</v>
      </c>
      <c r="C190" s="1">
        <v>110</v>
      </c>
    </row>
    <row r="191" spans="1:3" x14ac:dyDescent="0.2">
      <c r="A191" s="1" t="s">
        <v>1388</v>
      </c>
      <c r="B191" s="1">
        <v>4</v>
      </c>
      <c r="C191" s="1">
        <v>94</v>
      </c>
    </row>
    <row r="192" spans="1:3" x14ac:dyDescent="0.2">
      <c r="A192" s="1" t="s">
        <v>1387</v>
      </c>
      <c r="B192" s="1">
        <v>2</v>
      </c>
      <c r="C192" s="1">
        <v>102</v>
      </c>
    </row>
    <row r="193" spans="1:3" x14ac:dyDescent="0.2">
      <c r="A193" s="1" t="s">
        <v>1386</v>
      </c>
      <c r="B193" s="1">
        <v>1</v>
      </c>
      <c r="C193" s="1">
        <v>101</v>
      </c>
    </row>
    <row r="194" spans="1:3" x14ac:dyDescent="0.2">
      <c r="A194" s="1" t="s">
        <v>1385</v>
      </c>
      <c r="B194" s="1">
        <v>6</v>
      </c>
      <c r="C194" s="1">
        <v>114</v>
      </c>
    </row>
    <row r="195" spans="1:3" x14ac:dyDescent="0.2">
      <c r="A195" s="1" t="s">
        <v>1384</v>
      </c>
      <c r="B195" s="1">
        <v>5</v>
      </c>
      <c r="C195" s="1">
        <v>102</v>
      </c>
    </row>
    <row r="196" spans="1:3" x14ac:dyDescent="0.2">
      <c r="A196" s="1" t="s">
        <v>1383</v>
      </c>
      <c r="B196" s="1">
        <v>2</v>
      </c>
      <c r="C196" s="1">
        <v>102</v>
      </c>
    </row>
    <row r="197" spans="1:3" x14ac:dyDescent="0.2">
      <c r="A197" s="1" t="s">
        <v>1382</v>
      </c>
      <c r="B197" s="1">
        <v>7</v>
      </c>
      <c r="C197" s="1">
        <v>103</v>
      </c>
    </row>
    <row r="198" spans="1:3" x14ac:dyDescent="0.2">
      <c r="A198" s="1" t="s">
        <v>1381</v>
      </c>
      <c r="B198" s="1">
        <v>3</v>
      </c>
      <c r="C198" s="1">
        <v>113</v>
      </c>
    </row>
    <row r="199" spans="1:3" x14ac:dyDescent="0.2">
      <c r="A199" s="1" t="s">
        <v>1380</v>
      </c>
      <c r="B199" s="1">
        <v>0</v>
      </c>
      <c r="C199" s="1">
        <v>105</v>
      </c>
    </row>
    <row r="200" spans="1:3" x14ac:dyDescent="0.2">
      <c r="A200" s="1" t="s">
        <v>1379</v>
      </c>
      <c r="B200" s="1">
        <v>3</v>
      </c>
      <c r="C200" s="1">
        <v>102</v>
      </c>
    </row>
    <row r="201" spans="1:3" x14ac:dyDescent="0.2">
      <c r="A201" s="1" t="s">
        <v>1378</v>
      </c>
      <c r="B201" s="1">
        <v>4</v>
      </c>
      <c r="C201" s="1">
        <v>91</v>
      </c>
    </row>
    <row r="202" spans="1:3" x14ac:dyDescent="0.2">
      <c r="A202" s="1" t="s">
        <v>1377</v>
      </c>
      <c r="B202" s="1">
        <v>0</v>
      </c>
      <c r="C202" s="1">
        <v>109</v>
      </c>
    </row>
    <row r="203" spans="1:3" x14ac:dyDescent="0.2">
      <c r="A203" s="1" t="s">
        <v>1376</v>
      </c>
      <c r="B203" s="1">
        <v>2</v>
      </c>
      <c r="C203" s="1">
        <v>99</v>
      </c>
    </row>
    <row r="204" spans="1:3" x14ac:dyDescent="0.2">
      <c r="A204" s="1" t="s">
        <v>1375</v>
      </c>
      <c r="B204" s="1">
        <v>2</v>
      </c>
      <c r="C204" s="1">
        <v>102</v>
      </c>
    </row>
    <row r="205" spans="1:3" x14ac:dyDescent="0.2">
      <c r="A205" s="1" t="s">
        <v>1374</v>
      </c>
      <c r="B205" s="1">
        <v>3</v>
      </c>
      <c r="C205" s="1">
        <v>108</v>
      </c>
    </row>
    <row r="206" spans="1:3" x14ac:dyDescent="0.2">
      <c r="A206" s="1" t="s">
        <v>1373</v>
      </c>
      <c r="B206" s="1">
        <v>5</v>
      </c>
      <c r="C206" s="1">
        <v>94</v>
      </c>
    </row>
    <row r="207" spans="1:3" x14ac:dyDescent="0.2">
      <c r="A207" s="1" t="s">
        <v>1372</v>
      </c>
      <c r="B207" s="1">
        <v>4</v>
      </c>
      <c r="C207" s="1">
        <v>100</v>
      </c>
    </row>
    <row r="208" spans="1:3" x14ac:dyDescent="0.2">
      <c r="A208" s="1" t="s">
        <v>1371</v>
      </c>
      <c r="B208" s="1">
        <v>2</v>
      </c>
      <c r="C208" s="1">
        <v>101</v>
      </c>
    </row>
    <row r="209" spans="1:3" x14ac:dyDescent="0.2">
      <c r="A209" s="1" t="s">
        <v>1370</v>
      </c>
      <c r="B209" s="1">
        <v>5</v>
      </c>
      <c r="C209" s="1">
        <v>98</v>
      </c>
    </row>
    <row r="210" spans="1:3" x14ac:dyDescent="0.2">
      <c r="A210" s="1" t="s">
        <v>1369</v>
      </c>
      <c r="B210" s="1">
        <v>2</v>
      </c>
      <c r="C210" s="1">
        <v>103</v>
      </c>
    </row>
    <row r="211" spans="1:3" x14ac:dyDescent="0.2">
      <c r="A211" s="1" t="s">
        <v>1368</v>
      </c>
      <c r="B211" s="1">
        <v>2</v>
      </c>
      <c r="C211" s="1">
        <v>97</v>
      </c>
    </row>
    <row r="212" spans="1:3" x14ac:dyDescent="0.2">
      <c r="A212" s="1" t="s">
        <v>1367</v>
      </c>
      <c r="B212" s="1">
        <v>4</v>
      </c>
      <c r="C212" s="1">
        <v>113</v>
      </c>
    </row>
    <row r="213" spans="1:3" x14ac:dyDescent="0.2">
      <c r="A213" s="1" t="s">
        <v>1366</v>
      </c>
      <c r="B213" s="1">
        <v>2</v>
      </c>
      <c r="C213" s="1">
        <v>105</v>
      </c>
    </row>
    <row r="214" spans="1:3" x14ac:dyDescent="0.2">
      <c r="A214" s="1" t="s">
        <v>1365</v>
      </c>
      <c r="B214" s="1">
        <v>4</v>
      </c>
      <c r="C214" s="1">
        <v>104</v>
      </c>
    </row>
    <row r="215" spans="1:3" x14ac:dyDescent="0.2">
      <c r="A215" s="1" t="s">
        <v>1364</v>
      </c>
      <c r="B215" s="1">
        <v>4</v>
      </c>
      <c r="C215" s="1">
        <v>105</v>
      </c>
    </row>
    <row r="216" spans="1:3" x14ac:dyDescent="0.2">
      <c r="A216" s="1" t="s">
        <v>1363</v>
      </c>
      <c r="B216" s="1">
        <v>2</v>
      </c>
      <c r="C216" s="1">
        <v>99</v>
      </c>
    </row>
    <row r="217" spans="1:3" x14ac:dyDescent="0.2">
      <c r="A217" s="1" t="s">
        <v>1362</v>
      </c>
      <c r="B217" s="1">
        <v>2</v>
      </c>
      <c r="C217" s="1">
        <v>111</v>
      </c>
    </row>
    <row r="218" spans="1:3" x14ac:dyDescent="0.2">
      <c r="A218" s="1" t="s">
        <v>1361</v>
      </c>
      <c r="B218" s="1">
        <v>5</v>
      </c>
      <c r="C218" s="1">
        <v>103</v>
      </c>
    </row>
    <row r="219" spans="1:3" x14ac:dyDescent="0.2">
      <c r="A219" s="1" t="s">
        <v>1360</v>
      </c>
      <c r="B219" s="1">
        <v>3</v>
      </c>
      <c r="C219" s="1">
        <v>102</v>
      </c>
    </row>
    <row r="220" spans="1:3" x14ac:dyDescent="0.2">
      <c r="A220" s="1" t="s">
        <v>1359</v>
      </c>
      <c r="B220" s="1">
        <v>1</v>
      </c>
      <c r="C220" s="1">
        <v>92</v>
      </c>
    </row>
    <row r="221" spans="1:3" x14ac:dyDescent="0.2">
      <c r="A221" s="1" t="s">
        <v>1358</v>
      </c>
      <c r="B221" s="1">
        <v>3</v>
      </c>
      <c r="C221" s="1">
        <v>100</v>
      </c>
    </row>
    <row r="222" spans="1:3" x14ac:dyDescent="0.2">
      <c r="A222" s="1" t="s">
        <v>1357</v>
      </c>
      <c r="B222" s="1">
        <v>1</v>
      </c>
      <c r="C222" s="1">
        <v>94</v>
      </c>
    </row>
    <row r="223" spans="1:3" x14ac:dyDescent="0.2">
      <c r="A223" s="1" t="s">
        <v>1356</v>
      </c>
      <c r="B223" s="1">
        <v>2</v>
      </c>
      <c r="C223" s="1">
        <v>99</v>
      </c>
    </row>
    <row r="224" spans="1:3" x14ac:dyDescent="0.2">
      <c r="A224" s="1" t="s">
        <v>1355</v>
      </c>
      <c r="B224" s="1">
        <v>1</v>
      </c>
      <c r="C224" s="1">
        <v>93</v>
      </c>
    </row>
    <row r="225" spans="1:3" x14ac:dyDescent="0.2">
      <c r="A225" s="1" t="s">
        <v>1354</v>
      </c>
      <c r="B225" s="1">
        <v>2</v>
      </c>
      <c r="C225" s="1">
        <v>111</v>
      </c>
    </row>
    <row r="226" spans="1:3" x14ac:dyDescent="0.2">
      <c r="A226" s="1" t="s">
        <v>1353</v>
      </c>
      <c r="B226" s="1">
        <v>0</v>
      </c>
      <c r="C226" s="1">
        <v>103</v>
      </c>
    </row>
    <row r="227" spans="1:3" x14ac:dyDescent="0.2">
      <c r="A227" s="1" t="s">
        <v>1352</v>
      </c>
      <c r="B227" s="1">
        <v>3</v>
      </c>
      <c r="C227" s="1">
        <v>95</v>
      </c>
    </row>
    <row r="228" spans="1:3" x14ac:dyDescent="0.2">
      <c r="A228" s="1" t="s">
        <v>1351</v>
      </c>
      <c r="B228" s="1">
        <v>1</v>
      </c>
      <c r="C228" s="1">
        <v>103</v>
      </c>
    </row>
    <row r="229" spans="1:3" x14ac:dyDescent="0.2">
      <c r="A229" s="1" t="s">
        <v>1350</v>
      </c>
      <c r="B229" s="1">
        <v>1</v>
      </c>
      <c r="C229" s="1">
        <v>99</v>
      </c>
    </row>
    <row r="230" spans="1:3" x14ac:dyDescent="0.2">
      <c r="A230" s="1" t="s">
        <v>1349</v>
      </c>
      <c r="B230" s="1">
        <v>5</v>
      </c>
      <c r="C230" s="1">
        <v>101</v>
      </c>
    </row>
    <row r="231" spans="1:3" x14ac:dyDescent="0.2">
      <c r="A231" s="1" t="s">
        <v>1348</v>
      </c>
      <c r="B231" s="1">
        <v>2</v>
      </c>
      <c r="C231" s="1">
        <v>100</v>
      </c>
    </row>
    <row r="232" spans="1:3" x14ac:dyDescent="0.2">
      <c r="A232" s="1" t="s">
        <v>1347</v>
      </c>
      <c r="B232" s="1">
        <v>1</v>
      </c>
      <c r="C232" s="1">
        <v>109</v>
      </c>
    </row>
    <row r="233" spans="1:3" x14ac:dyDescent="0.2">
      <c r="A233" s="1" t="s">
        <v>1346</v>
      </c>
      <c r="B233" s="1">
        <v>1</v>
      </c>
      <c r="C233" s="1">
        <v>95</v>
      </c>
    </row>
    <row r="234" spans="1:3" x14ac:dyDescent="0.2">
      <c r="A234" s="1" t="s">
        <v>1345</v>
      </c>
      <c r="B234" s="1">
        <v>2</v>
      </c>
      <c r="C234" s="1">
        <v>98</v>
      </c>
    </row>
    <row r="235" spans="1:3" x14ac:dyDescent="0.2">
      <c r="A235" s="1" t="s">
        <v>1344</v>
      </c>
      <c r="B235" s="1">
        <v>1</v>
      </c>
      <c r="C235" s="1">
        <v>105</v>
      </c>
    </row>
    <row r="236" spans="1:3" x14ac:dyDescent="0.2">
      <c r="A236" s="1" t="s">
        <v>1343</v>
      </c>
      <c r="B236" s="1">
        <v>3</v>
      </c>
      <c r="C236" s="1">
        <v>107</v>
      </c>
    </row>
    <row r="237" spans="1:3" x14ac:dyDescent="0.2">
      <c r="A237" s="1" t="s">
        <v>1342</v>
      </c>
      <c r="B237" s="1">
        <v>2</v>
      </c>
      <c r="C237" s="1">
        <v>102</v>
      </c>
    </row>
    <row r="238" spans="1:3" x14ac:dyDescent="0.2">
      <c r="A238" s="1" t="s">
        <v>1341</v>
      </c>
      <c r="B238" s="1">
        <v>0</v>
      </c>
      <c r="C238" s="1">
        <v>114</v>
      </c>
    </row>
    <row r="239" spans="1:3" x14ac:dyDescent="0.2">
      <c r="A239" s="1" t="s">
        <v>1340</v>
      </c>
      <c r="B239" s="1">
        <v>7</v>
      </c>
      <c r="C239" s="1">
        <v>112</v>
      </c>
    </row>
    <row r="240" spans="1:3" x14ac:dyDescent="0.2">
      <c r="A240" s="1" t="s">
        <v>1339</v>
      </c>
      <c r="B240" s="1">
        <v>4</v>
      </c>
      <c r="C240" s="1">
        <v>100</v>
      </c>
    </row>
    <row r="241" spans="1:3" x14ac:dyDescent="0.2">
      <c r="A241" s="1" t="s">
        <v>1338</v>
      </c>
      <c r="B241" s="1">
        <v>0</v>
      </c>
      <c r="C241" s="1">
        <v>102</v>
      </c>
    </row>
    <row r="242" spans="1:3" x14ac:dyDescent="0.2">
      <c r="A242" s="1" t="s">
        <v>1337</v>
      </c>
      <c r="B242" s="1">
        <v>1</v>
      </c>
      <c r="C242" s="1">
        <v>102</v>
      </c>
    </row>
    <row r="243" spans="1:3" x14ac:dyDescent="0.2">
      <c r="A243" s="1" t="s">
        <v>1336</v>
      </c>
      <c r="B243" s="1">
        <v>3</v>
      </c>
      <c r="C243" s="1">
        <v>95</v>
      </c>
    </row>
    <row r="244" spans="1:3" x14ac:dyDescent="0.2">
      <c r="A244" s="1" t="s">
        <v>1335</v>
      </c>
      <c r="B244" s="1">
        <v>3</v>
      </c>
      <c r="C244" s="1">
        <v>105</v>
      </c>
    </row>
    <row r="245" spans="1:3" x14ac:dyDescent="0.2">
      <c r="A245" s="1" t="s">
        <v>1334</v>
      </c>
      <c r="B245" s="1">
        <v>2</v>
      </c>
      <c r="C245" s="1">
        <v>108</v>
      </c>
    </row>
    <row r="246" spans="1:3" x14ac:dyDescent="0.2">
      <c r="A246" s="1" t="s">
        <v>1333</v>
      </c>
      <c r="B246" s="1">
        <v>4</v>
      </c>
      <c r="C246" s="1">
        <v>99</v>
      </c>
    </row>
    <row r="247" spans="1:3" x14ac:dyDescent="0.2">
      <c r="A247" s="1" t="s">
        <v>1332</v>
      </c>
      <c r="B247" s="1">
        <v>1</v>
      </c>
      <c r="C247" s="1">
        <v>103</v>
      </c>
    </row>
    <row r="248" spans="1:3" x14ac:dyDescent="0.2">
      <c r="A248" s="1" t="s">
        <v>1331</v>
      </c>
      <c r="B248" s="1">
        <v>3</v>
      </c>
      <c r="C248" s="1">
        <v>104</v>
      </c>
    </row>
    <row r="249" spans="1:3" x14ac:dyDescent="0.2">
      <c r="A249" s="1" t="s">
        <v>1330</v>
      </c>
      <c r="B249" s="1">
        <v>3</v>
      </c>
      <c r="C249" s="1">
        <v>104</v>
      </c>
    </row>
    <row r="250" spans="1:3" x14ac:dyDescent="0.2">
      <c r="A250" s="1" t="s">
        <v>1329</v>
      </c>
      <c r="B250" s="1">
        <v>1</v>
      </c>
      <c r="C250" s="1">
        <v>106</v>
      </c>
    </row>
    <row r="251" spans="1:3" x14ac:dyDescent="0.2">
      <c r="A251" s="1" t="s">
        <v>1328</v>
      </c>
      <c r="B251" s="1">
        <v>1</v>
      </c>
      <c r="C251" s="1">
        <v>108</v>
      </c>
    </row>
    <row r="252" spans="1:3" x14ac:dyDescent="0.2">
      <c r="A252" s="1" t="s">
        <v>1327</v>
      </c>
      <c r="B252" s="1">
        <v>2</v>
      </c>
      <c r="C252" s="1">
        <v>101</v>
      </c>
    </row>
    <row r="253" spans="1:3" x14ac:dyDescent="0.2">
      <c r="A253" s="1" t="s">
        <v>1326</v>
      </c>
      <c r="B253" s="1">
        <v>0</v>
      </c>
      <c r="C253" s="1">
        <v>102</v>
      </c>
    </row>
    <row r="254" spans="1:3" x14ac:dyDescent="0.2">
      <c r="A254" s="1" t="s">
        <v>1325</v>
      </c>
      <c r="B254" s="1">
        <v>1</v>
      </c>
      <c r="C254" s="1">
        <v>103</v>
      </c>
    </row>
    <row r="255" spans="1:3" x14ac:dyDescent="0.2">
      <c r="A255" s="1" t="s">
        <v>1324</v>
      </c>
      <c r="B255" s="1">
        <v>3</v>
      </c>
      <c r="C255" s="1">
        <v>109</v>
      </c>
    </row>
    <row r="256" spans="1:3" x14ac:dyDescent="0.2">
      <c r="A256" s="1" t="s">
        <v>1323</v>
      </c>
      <c r="B256" s="1">
        <v>1</v>
      </c>
      <c r="C256" s="1">
        <v>103</v>
      </c>
    </row>
    <row r="257" spans="1:3" x14ac:dyDescent="0.2">
      <c r="A257" s="1" t="s">
        <v>1322</v>
      </c>
      <c r="B257" s="1">
        <v>5</v>
      </c>
      <c r="C257" s="1">
        <v>112</v>
      </c>
    </row>
    <row r="258" spans="1:3" x14ac:dyDescent="0.2">
      <c r="A258" s="1" t="s">
        <v>1321</v>
      </c>
      <c r="B258" s="1">
        <v>5</v>
      </c>
      <c r="C258" s="1">
        <v>107</v>
      </c>
    </row>
    <row r="259" spans="1:3" x14ac:dyDescent="0.2">
      <c r="A259" s="1" t="s">
        <v>1320</v>
      </c>
      <c r="B259" s="1">
        <v>4</v>
      </c>
      <c r="C259" s="1">
        <v>101</v>
      </c>
    </row>
    <row r="260" spans="1:3" x14ac:dyDescent="0.2">
      <c r="A260" s="1" t="s">
        <v>1319</v>
      </c>
      <c r="B260" s="1">
        <v>2</v>
      </c>
      <c r="C260" s="1">
        <v>102</v>
      </c>
    </row>
    <row r="261" spans="1:3" x14ac:dyDescent="0.2">
      <c r="A261" s="1" t="s">
        <v>1318</v>
      </c>
      <c r="B261" s="1">
        <v>3</v>
      </c>
      <c r="C261" s="1">
        <v>109</v>
      </c>
    </row>
    <row r="262" spans="1:3" x14ac:dyDescent="0.2">
      <c r="A262" s="1" t="s">
        <v>1317</v>
      </c>
      <c r="B262" s="1">
        <v>0</v>
      </c>
      <c r="C262" s="1">
        <v>105</v>
      </c>
    </row>
    <row r="263" spans="1:3" x14ac:dyDescent="0.2">
      <c r="A263" s="1" t="s">
        <v>1316</v>
      </c>
      <c r="B263" s="1">
        <v>4</v>
      </c>
      <c r="C263" s="1">
        <v>98</v>
      </c>
    </row>
    <row r="264" spans="1:3" x14ac:dyDescent="0.2">
      <c r="A264" s="1" t="s">
        <v>1315</v>
      </c>
      <c r="B264" s="1">
        <v>1</v>
      </c>
      <c r="C264" s="1">
        <v>112</v>
      </c>
    </row>
    <row r="265" spans="1:3" x14ac:dyDescent="0.2">
      <c r="A265" s="1" t="s">
        <v>1314</v>
      </c>
      <c r="B265" s="1">
        <v>3</v>
      </c>
      <c r="C265" s="1">
        <v>94</v>
      </c>
    </row>
    <row r="266" spans="1:3" x14ac:dyDescent="0.2">
      <c r="A266" s="1" t="s">
        <v>1313</v>
      </c>
      <c r="B266" s="1">
        <v>0</v>
      </c>
      <c r="C266" s="1">
        <v>90</v>
      </c>
    </row>
    <row r="267" spans="1:3" x14ac:dyDescent="0.2">
      <c r="A267" s="1" t="s">
        <v>1312</v>
      </c>
      <c r="B267" s="1">
        <v>2</v>
      </c>
      <c r="C267" s="1">
        <v>105</v>
      </c>
    </row>
    <row r="268" spans="1:3" x14ac:dyDescent="0.2">
      <c r="A268" s="1" t="s">
        <v>1311</v>
      </c>
      <c r="B268" s="1">
        <v>1</v>
      </c>
      <c r="C268" s="1">
        <v>108</v>
      </c>
    </row>
    <row r="269" spans="1:3" x14ac:dyDescent="0.2">
      <c r="A269" s="1" t="s">
        <v>1310</v>
      </c>
      <c r="B269" s="1">
        <v>1</v>
      </c>
      <c r="C269" s="1">
        <v>101</v>
      </c>
    </row>
    <row r="270" spans="1:3" x14ac:dyDescent="0.2">
      <c r="A270" s="1" t="s">
        <v>1309</v>
      </c>
      <c r="B270" s="1">
        <v>2</v>
      </c>
      <c r="C270" s="1">
        <v>94</v>
      </c>
    </row>
    <row r="271" spans="1:3" x14ac:dyDescent="0.2">
      <c r="A271" s="1" t="s">
        <v>1308</v>
      </c>
      <c r="B271" s="1">
        <v>0</v>
      </c>
      <c r="C271" s="1">
        <v>102</v>
      </c>
    </row>
    <row r="272" spans="1:3" x14ac:dyDescent="0.2">
      <c r="A272" s="1" t="s">
        <v>1307</v>
      </c>
      <c r="B272" s="1">
        <v>2</v>
      </c>
      <c r="C272" s="1">
        <v>110</v>
      </c>
    </row>
    <row r="273" spans="1:3" x14ac:dyDescent="0.2">
      <c r="A273" s="1" t="s">
        <v>1306</v>
      </c>
      <c r="B273" s="1">
        <v>0</v>
      </c>
      <c r="C273" s="1">
        <v>107</v>
      </c>
    </row>
    <row r="274" spans="1:3" x14ac:dyDescent="0.2">
      <c r="A274" s="1" t="s">
        <v>1305</v>
      </c>
      <c r="B274" s="1">
        <v>0</v>
      </c>
      <c r="C274" s="1">
        <v>103</v>
      </c>
    </row>
    <row r="275" spans="1:3" x14ac:dyDescent="0.2">
      <c r="A275" s="1" t="s">
        <v>1304</v>
      </c>
      <c r="B275" s="1">
        <v>5</v>
      </c>
      <c r="C275" s="1">
        <v>102</v>
      </c>
    </row>
    <row r="276" spans="1:3" x14ac:dyDescent="0.2">
      <c r="A276" s="1" t="s">
        <v>1303</v>
      </c>
      <c r="B276" s="1">
        <v>2</v>
      </c>
      <c r="C276" s="1">
        <v>98</v>
      </c>
    </row>
    <row r="277" spans="1:3" x14ac:dyDescent="0.2">
      <c r="A277" s="1" t="s">
        <v>1302</v>
      </c>
      <c r="B277" s="1">
        <v>1</v>
      </c>
      <c r="C277" s="1">
        <v>108</v>
      </c>
    </row>
    <row r="278" spans="1:3" x14ac:dyDescent="0.2">
      <c r="A278" s="1" t="s">
        <v>1301</v>
      </c>
      <c r="B278" s="1">
        <v>0</v>
      </c>
      <c r="C278" s="1">
        <v>96</v>
      </c>
    </row>
    <row r="279" spans="1:3" x14ac:dyDescent="0.2">
      <c r="A279" s="1" t="s">
        <v>1300</v>
      </c>
      <c r="B279" s="1">
        <v>4</v>
      </c>
      <c r="C279" s="1">
        <v>100</v>
      </c>
    </row>
    <row r="280" spans="1:3" x14ac:dyDescent="0.2">
      <c r="A280" s="1" t="s">
        <v>1299</v>
      </c>
      <c r="B280" s="1">
        <v>2</v>
      </c>
      <c r="C280" s="1">
        <v>112</v>
      </c>
    </row>
    <row r="281" spans="1:3" x14ac:dyDescent="0.2">
      <c r="A281" s="1" t="s">
        <v>1298</v>
      </c>
      <c r="B281" s="1">
        <v>3</v>
      </c>
      <c r="C281" s="1">
        <v>104</v>
      </c>
    </row>
    <row r="282" spans="1:3" x14ac:dyDescent="0.2">
      <c r="A282" s="1" t="s">
        <v>1297</v>
      </c>
      <c r="B282" s="1">
        <v>2</v>
      </c>
      <c r="C282" s="1">
        <v>106</v>
      </c>
    </row>
    <row r="283" spans="1:3" x14ac:dyDescent="0.2">
      <c r="A283" s="1" t="s">
        <v>1296</v>
      </c>
      <c r="B283" s="1">
        <v>5</v>
      </c>
      <c r="C283" s="1">
        <v>103</v>
      </c>
    </row>
    <row r="284" spans="1:3" x14ac:dyDescent="0.2">
      <c r="A284" s="1" t="s">
        <v>1295</v>
      </c>
      <c r="B284" s="1">
        <v>3</v>
      </c>
      <c r="C284" s="1">
        <v>103</v>
      </c>
    </row>
    <row r="285" spans="1:3" x14ac:dyDescent="0.2">
      <c r="A285" s="1" t="s">
        <v>1294</v>
      </c>
      <c r="B285" s="1">
        <v>3</v>
      </c>
      <c r="C285" s="1">
        <v>104</v>
      </c>
    </row>
    <row r="286" spans="1:3" x14ac:dyDescent="0.2">
      <c r="A286" s="1" t="s">
        <v>1293</v>
      </c>
      <c r="B286" s="1">
        <v>0</v>
      </c>
      <c r="C286" s="1">
        <v>98</v>
      </c>
    </row>
    <row r="287" spans="1:3" x14ac:dyDescent="0.2">
      <c r="A287" s="1" t="s">
        <v>1292</v>
      </c>
      <c r="B287" s="1">
        <v>2</v>
      </c>
      <c r="C287" s="1">
        <v>87</v>
      </c>
    </row>
    <row r="288" spans="1:3" x14ac:dyDescent="0.2">
      <c r="A288" s="1" t="s">
        <v>1291</v>
      </c>
      <c r="B288" s="1">
        <v>3</v>
      </c>
      <c r="C288" s="1">
        <v>108</v>
      </c>
    </row>
    <row r="289" spans="1:3" x14ac:dyDescent="0.2">
      <c r="A289" s="1" t="s">
        <v>1290</v>
      </c>
      <c r="B289" s="1">
        <v>2</v>
      </c>
      <c r="C289" s="1">
        <v>108</v>
      </c>
    </row>
    <row r="290" spans="1:3" x14ac:dyDescent="0.2">
      <c r="A290" s="1" t="s">
        <v>1289</v>
      </c>
      <c r="B290" s="1">
        <v>2</v>
      </c>
      <c r="C290" s="1">
        <v>98</v>
      </c>
    </row>
    <row r="291" spans="1:3" x14ac:dyDescent="0.2">
      <c r="A291" s="1" t="s">
        <v>1288</v>
      </c>
      <c r="B291" s="1">
        <v>6</v>
      </c>
      <c r="C291" s="1">
        <v>94</v>
      </c>
    </row>
    <row r="292" spans="1:3" x14ac:dyDescent="0.2">
      <c r="A292" s="1" t="s">
        <v>1287</v>
      </c>
      <c r="B292" s="1">
        <v>0</v>
      </c>
      <c r="C292" s="1">
        <v>107</v>
      </c>
    </row>
    <row r="293" spans="1:3" x14ac:dyDescent="0.2">
      <c r="A293" s="1" t="s">
        <v>1286</v>
      </c>
      <c r="B293" s="1">
        <v>5</v>
      </c>
      <c r="C293" s="1">
        <v>94</v>
      </c>
    </row>
    <row r="294" spans="1:3" x14ac:dyDescent="0.2">
      <c r="A294" s="1" t="s">
        <v>1285</v>
      </c>
      <c r="B294" s="1">
        <v>1</v>
      </c>
      <c r="C294" s="1">
        <v>97</v>
      </c>
    </row>
    <row r="295" spans="1:3" x14ac:dyDescent="0.2">
      <c r="A295" s="1" t="s">
        <v>1284</v>
      </c>
      <c r="B295" s="1">
        <v>0</v>
      </c>
      <c r="C295" s="1">
        <v>110</v>
      </c>
    </row>
    <row r="296" spans="1:3" x14ac:dyDescent="0.2">
      <c r="A296" s="1" t="s">
        <v>1283</v>
      </c>
      <c r="B296" s="1">
        <v>5</v>
      </c>
      <c r="C296" s="1">
        <v>107</v>
      </c>
    </row>
    <row r="297" spans="1:3" x14ac:dyDescent="0.2">
      <c r="A297" s="1" t="s">
        <v>1282</v>
      </c>
      <c r="B297" s="1">
        <v>0</v>
      </c>
      <c r="C297" s="1">
        <v>107</v>
      </c>
    </row>
    <row r="298" spans="1:3" x14ac:dyDescent="0.2">
      <c r="A298" s="1" t="s">
        <v>1281</v>
      </c>
      <c r="B298" s="1">
        <v>2</v>
      </c>
      <c r="C298" s="1">
        <v>107</v>
      </c>
    </row>
    <row r="299" spans="1:3" x14ac:dyDescent="0.2">
      <c r="A299" s="1" t="s">
        <v>1280</v>
      </c>
      <c r="B299" s="1">
        <v>4</v>
      </c>
      <c r="C299" s="1">
        <v>102</v>
      </c>
    </row>
    <row r="300" spans="1:3" x14ac:dyDescent="0.2">
      <c r="A300" s="1" t="s">
        <v>1279</v>
      </c>
      <c r="B300" s="1">
        <v>6</v>
      </c>
      <c r="C300" s="1">
        <v>102</v>
      </c>
    </row>
    <row r="301" spans="1:3" x14ac:dyDescent="0.2">
      <c r="A301" s="1" t="s">
        <v>1278</v>
      </c>
      <c r="B301" s="1">
        <v>3</v>
      </c>
      <c r="C301" s="1">
        <v>108</v>
      </c>
    </row>
    <row r="302" spans="1:3" x14ac:dyDescent="0.2">
      <c r="A302" s="1" t="s">
        <v>1277</v>
      </c>
      <c r="B302" s="1">
        <v>6</v>
      </c>
      <c r="C302" s="1">
        <v>94</v>
      </c>
    </row>
    <row r="303" spans="1:3" x14ac:dyDescent="0.2">
      <c r="A303" s="1" t="s">
        <v>1276</v>
      </c>
      <c r="B303" s="1">
        <v>3</v>
      </c>
      <c r="C303" s="1">
        <v>101</v>
      </c>
    </row>
    <row r="304" spans="1:3" x14ac:dyDescent="0.2">
      <c r="A304" s="1" t="s">
        <v>1275</v>
      </c>
      <c r="B304" s="1">
        <v>0</v>
      </c>
      <c r="C304" s="1">
        <v>108</v>
      </c>
    </row>
    <row r="305" spans="1:3" x14ac:dyDescent="0.2">
      <c r="A305" s="1" t="s">
        <v>1274</v>
      </c>
      <c r="B305" s="1">
        <v>6</v>
      </c>
      <c r="C305" s="1">
        <v>103</v>
      </c>
    </row>
    <row r="306" spans="1:3" x14ac:dyDescent="0.2">
      <c r="A306" s="1" t="s">
        <v>1273</v>
      </c>
      <c r="B306" s="1">
        <v>3</v>
      </c>
      <c r="C306" s="1">
        <v>109</v>
      </c>
    </row>
    <row r="307" spans="1:3" x14ac:dyDescent="0.2">
      <c r="A307" s="1" t="s">
        <v>1272</v>
      </c>
      <c r="B307" s="1">
        <v>0</v>
      </c>
      <c r="C307" s="1">
        <v>101</v>
      </c>
    </row>
    <row r="308" spans="1:3" x14ac:dyDescent="0.2">
      <c r="A308" s="1" t="s">
        <v>1271</v>
      </c>
      <c r="B308" s="1">
        <v>0</v>
      </c>
      <c r="C308" s="1">
        <v>101</v>
      </c>
    </row>
    <row r="309" spans="1:3" x14ac:dyDescent="0.2">
      <c r="A309" s="1" t="s">
        <v>1270</v>
      </c>
      <c r="B309" s="1">
        <v>2</v>
      </c>
      <c r="C309" s="1">
        <v>98</v>
      </c>
    </row>
    <row r="310" spans="1:3" x14ac:dyDescent="0.2">
      <c r="A310" s="1" t="s">
        <v>1269</v>
      </c>
      <c r="B310" s="1">
        <v>1</v>
      </c>
      <c r="C310" s="1">
        <v>103</v>
      </c>
    </row>
    <row r="311" spans="1:3" x14ac:dyDescent="0.2">
      <c r="A311" s="1" t="s">
        <v>1268</v>
      </c>
      <c r="B311" s="1">
        <v>7</v>
      </c>
      <c r="C311" s="1">
        <v>104</v>
      </c>
    </row>
    <row r="312" spans="1:3" x14ac:dyDescent="0.2">
      <c r="A312" s="1" t="s">
        <v>1267</v>
      </c>
      <c r="B312" s="1">
        <v>2</v>
      </c>
      <c r="C312" s="1">
        <v>103</v>
      </c>
    </row>
    <row r="313" spans="1:3" x14ac:dyDescent="0.2">
      <c r="A313" s="1" t="s">
        <v>1266</v>
      </c>
      <c r="B313" s="1">
        <v>0</v>
      </c>
      <c r="C313" s="1">
        <v>87</v>
      </c>
    </row>
    <row r="314" spans="1:3" x14ac:dyDescent="0.2">
      <c r="A314" s="1" t="s">
        <v>1265</v>
      </c>
      <c r="B314" s="1">
        <v>8</v>
      </c>
      <c r="C314" s="1">
        <v>96</v>
      </c>
    </row>
    <row r="315" spans="1:3" x14ac:dyDescent="0.2">
      <c r="A315" s="1" t="s">
        <v>1264</v>
      </c>
      <c r="B315" s="1">
        <v>2</v>
      </c>
      <c r="C315" s="1">
        <v>105</v>
      </c>
    </row>
    <row r="316" spans="1:3" x14ac:dyDescent="0.2">
      <c r="A316" s="1" t="s">
        <v>1263</v>
      </c>
      <c r="B316" s="1">
        <v>0</v>
      </c>
      <c r="C316" s="1">
        <v>107</v>
      </c>
    </row>
    <row r="317" spans="1:3" x14ac:dyDescent="0.2">
      <c r="A317" s="1" t="s">
        <v>1262</v>
      </c>
      <c r="B317" s="1">
        <v>2</v>
      </c>
      <c r="C317" s="1">
        <v>96</v>
      </c>
    </row>
    <row r="318" spans="1:3" x14ac:dyDescent="0.2">
      <c r="A318" s="1" t="s">
        <v>1261</v>
      </c>
      <c r="B318" s="1">
        <v>3</v>
      </c>
      <c r="C318" s="1">
        <v>112</v>
      </c>
    </row>
    <row r="319" spans="1:3" x14ac:dyDescent="0.2">
      <c r="A319" s="1" t="s">
        <v>1260</v>
      </c>
      <c r="B319" s="1">
        <v>0</v>
      </c>
      <c r="C319" s="1">
        <v>108</v>
      </c>
    </row>
    <row r="320" spans="1:3" x14ac:dyDescent="0.2">
      <c r="A320" s="1" t="s">
        <v>1259</v>
      </c>
      <c r="B320" s="1">
        <v>3</v>
      </c>
      <c r="C320" s="1">
        <v>104</v>
      </c>
    </row>
    <row r="321" spans="1:3" x14ac:dyDescent="0.2">
      <c r="A321" s="1" t="s">
        <v>1258</v>
      </c>
      <c r="B321" s="1">
        <v>3</v>
      </c>
      <c r="C321" s="1">
        <v>95</v>
      </c>
    </row>
    <row r="322" spans="1:3" x14ac:dyDescent="0.2">
      <c r="A322" s="1" t="s">
        <v>1257</v>
      </c>
      <c r="B322" s="1">
        <v>2</v>
      </c>
      <c r="C322" s="1">
        <v>109</v>
      </c>
    </row>
    <row r="323" spans="1:3" x14ac:dyDescent="0.2">
      <c r="A323" s="1" t="s">
        <v>1256</v>
      </c>
      <c r="B323" s="1">
        <v>2</v>
      </c>
      <c r="C323" s="1">
        <v>108</v>
      </c>
    </row>
    <row r="324" spans="1:3" x14ac:dyDescent="0.2">
      <c r="A324" s="1" t="s">
        <v>1255</v>
      </c>
      <c r="B324" s="1">
        <v>6</v>
      </c>
      <c r="C324" s="1">
        <v>107</v>
      </c>
    </row>
    <row r="325" spans="1:3" x14ac:dyDescent="0.2">
      <c r="A325" s="1" t="s">
        <v>1254</v>
      </c>
      <c r="B325" s="1">
        <v>0</v>
      </c>
      <c r="C325" s="1">
        <v>113</v>
      </c>
    </row>
    <row r="326" spans="1:3" x14ac:dyDescent="0.2">
      <c r="A326" s="1" t="s">
        <v>1253</v>
      </c>
      <c r="B326" s="1">
        <v>7</v>
      </c>
      <c r="C326" s="1">
        <v>87</v>
      </c>
    </row>
    <row r="327" spans="1:3" x14ac:dyDescent="0.2">
      <c r="A327" s="1" t="s">
        <v>1252</v>
      </c>
      <c r="B327" s="1">
        <v>3</v>
      </c>
      <c r="C327" s="1">
        <v>101</v>
      </c>
    </row>
    <row r="328" spans="1:3" x14ac:dyDescent="0.2">
      <c r="A328" s="1" t="s">
        <v>1251</v>
      </c>
      <c r="B328" s="1">
        <v>2</v>
      </c>
      <c r="C328" s="1">
        <v>97</v>
      </c>
    </row>
    <row r="329" spans="1:3" x14ac:dyDescent="0.2">
      <c r="A329" s="1" t="s">
        <v>1250</v>
      </c>
      <c r="B329" s="1">
        <v>7</v>
      </c>
      <c r="C329" s="1">
        <v>97</v>
      </c>
    </row>
    <row r="330" spans="1:3" x14ac:dyDescent="0.2">
      <c r="A330" s="1" t="s">
        <v>1249</v>
      </c>
      <c r="B330" s="1">
        <v>2</v>
      </c>
      <c r="C330" s="1">
        <v>108</v>
      </c>
    </row>
    <row r="331" spans="1:3" x14ac:dyDescent="0.2">
      <c r="A331" s="1" t="s">
        <v>1248</v>
      </c>
      <c r="B331" s="1">
        <v>1</v>
      </c>
      <c r="C331" s="1">
        <v>104</v>
      </c>
    </row>
    <row r="332" spans="1:3" x14ac:dyDescent="0.2">
      <c r="A332" s="1" t="s">
        <v>1247</v>
      </c>
      <c r="B332" s="1">
        <v>1</v>
      </c>
      <c r="C332" s="1">
        <v>86</v>
      </c>
    </row>
    <row r="333" spans="1:3" x14ac:dyDescent="0.2">
      <c r="A333" s="1" t="s">
        <v>1246</v>
      </c>
      <c r="B333" s="1">
        <v>3</v>
      </c>
      <c r="C333" s="1">
        <v>105</v>
      </c>
    </row>
    <row r="334" spans="1:3" x14ac:dyDescent="0.2">
      <c r="A334" s="1" t="s">
        <v>1245</v>
      </c>
      <c r="B334" s="1">
        <v>0</v>
      </c>
      <c r="C334" s="1">
        <v>116</v>
      </c>
    </row>
    <row r="335" spans="1:3" x14ac:dyDescent="0.2">
      <c r="A335" s="1" t="s">
        <v>1244</v>
      </c>
      <c r="B335" s="1">
        <v>2</v>
      </c>
      <c r="C335" s="1">
        <v>91</v>
      </c>
    </row>
    <row r="336" spans="1:3" x14ac:dyDescent="0.2">
      <c r="A336" s="1" t="s">
        <v>1243</v>
      </c>
      <c r="B336" s="1">
        <v>3</v>
      </c>
      <c r="C336" s="1">
        <v>109</v>
      </c>
    </row>
    <row r="337" spans="1:3" x14ac:dyDescent="0.2">
      <c r="A337" s="1" t="s">
        <v>1242</v>
      </c>
      <c r="B337" s="1">
        <v>2</v>
      </c>
      <c r="C337" s="1">
        <v>110</v>
      </c>
    </row>
    <row r="338" spans="1:3" x14ac:dyDescent="0.2">
      <c r="A338" s="1" t="s">
        <v>1241</v>
      </c>
      <c r="B338" s="1">
        <v>2</v>
      </c>
      <c r="C338" s="1">
        <v>100</v>
      </c>
    </row>
    <row r="339" spans="1:3" x14ac:dyDescent="0.2">
      <c r="A339" s="1" t="s">
        <v>1240</v>
      </c>
      <c r="B339" s="1">
        <v>0</v>
      </c>
      <c r="C339" s="1">
        <v>113</v>
      </c>
    </row>
    <row r="340" spans="1:3" x14ac:dyDescent="0.2">
      <c r="A340" s="1" t="s">
        <v>1239</v>
      </c>
      <c r="B340" s="1">
        <v>1</v>
      </c>
      <c r="C340" s="1">
        <v>108</v>
      </c>
    </row>
    <row r="341" spans="1:3" x14ac:dyDescent="0.2">
      <c r="A341" s="1" t="s">
        <v>1238</v>
      </c>
      <c r="B341" s="1">
        <v>6</v>
      </c>
      <c r="C341" s="1">
        <v>101</v>
      </c>
    </row>
    <row r="342" spans="1:3" x14ac:dyDescent="0.2">
      <c r="A342" s="1" t="s">
        <v>1237</v>
      </c>
      <c r="B342" s="1">
        <v>2</v>
      </c>
      <c r="C342" s="1">
        <v>111</v>
      </c>
    </row>
    <row r="343" spans="1:3" x14ac:dyDescent="0.2">
      <c r="A343" s="1" t="s">
        <v>1236</v>
      </c>
      <c r="B343" s="1">
        <v>1</v>
      </c>
      <c r="C343" s="1">
        <v>103</v>
      </c>
    </row>
    <row r="344" spans="1:3" x14ac:dyDescent="0.2">
      <c r="A344" s="1" t="s">
        <v>1235</v>
      </c>
      <c r="B344" s="1">
        <v>2</v>
      </c>
      <c r="C344" s="1">
        <v>96</v>
      </c>
    </row>
    <row r="345" spans="1:3" x14ac:dyDescent="0.2">
      <c r="A345" s="1" t="s">
        <v>1234</v>
      </c>
      <c r="B345" s="1">
        <v>5</v>
      </c>
      <c r="C345" s="1">
        <v>108</v>
      </c>
    </row>
    <row r="346" spans="1:3" x14ac:dyDescent="0.2">
      <c r="A346" s="1" t="s">
        <v>1233</v>
      </c>
      <c r="B346" s="1">
        <v>1</v>
      </c>
      <c r="C346" s="1">
        <v>112</v>
      </c>
    </row>
    <row r="347" spans="1:3" x14ac:dyDescent="0.2">
      <c r="A347" s="1" t="s">
        <v>1232</v>
      </c>
      <c r="B347" s="1">
        <v>6</v>
      </c>
      <c r="C347" s="1">
        <v>99</v>
      </c>
    </row>
    <row r="348" spans="1:3" x14ac:dyDescent="0.2">
      <c r="A348" s="1" t="s">
        <v>1231</v>
      </c>
      <c r="B348" s="1">
        <v>2</v>
      </c>
      <c r="C348" s="1">
        <v>95</v>
      </c>
    </row>
    <row r="349" spans="1:3" x14ac:dyDescent="0.2">
      <c r="A349" s="1" t="s">
        <v>1230</v>
      </c>
      <c r="B349" s="1">
        <v>0</v>
      </c>
      <c r="C349" s="1">
        <v>109</v>
      </c>
    </row>
    <row r="350" spans="1:3" x14ac:dyDescent="0.2">
      <c r="A350" s="1" t="s">
        <v>1229</v>
      </c>
      <c r="B350" s="1">
        <v>1</v>
      </c>
      <c r="C350" s="1">
        <v>106</v>
      </c>
    </row>
    <row r="351" spans="1:3" x14ac:dyDescent="0.2">
      <c r="A351" s="1" t="s">
        <v>1228</v>
      </c>
      <c r="B351" s="1">
        <v>3</v>
      </c>
      <c r="C351" s="1">
        <v>93</v>
      </c>
    </row>
    <row r="352" spans="1:3" x14ac:dyDescent="0.2">
      <c r="A352" s="1" t="s">
        <v>1227</v>
      </c>
      <c r="B352" s="1">
        <v>0</v>
      </c>
      <c r="C352" s="1">
        <v>100</v>
      </c>
    </row>
    <row r="353" spans="1:3" x14ac:dyDescent="0.2">
      <c r="A353" s="1" t="s">
        <v>1226</v>
      </c>
      <c r="B353" s="1">
        <v>0</v>
      </c>
      <c r="C353" s="1">
        <v>90</v>
      </c>
    </row>
    <row r="354" spans="1:3" x14ac:dyDescent="0.2">
      <c r="A354" s="1" t="s">
        <v>1225</v>
      </c>
      <c r="B354" s="1">
        <v>4</v>
      </c>
      <c r="C354" s="1">
        <v>104</v>
      </c>
    </row>
    <row r="355" spans="1:3" x14ac:dyDescent="0.2">
      <c r="A355" s="1" t="s">
        <v>1224</v>
      </c>
      <c r="B355" s="1">
        <v>0</v>
      </c>
      <c r="C355" s="1">
        <v>97</v>
      </c>
    </row>
    <row r="356" spans="1:3" x14ac:dyDescent="0.2">
      <c r="A356" s="1" t="s">
        <v>1223</v>
      </c>
      <c r="B356" s="1">
        <v>3</v>
      </c>
      <c r="C356" s="1">
        <v>100</v>
      </c>
    </row>
    <row r="357" spans="1:3" x14ac:dyDescent="0.2">
      <c r="A357" s="1" t="s">
        <v>1222</v>
      </c>
      <c r="B357" s="1">
        <v>3</v>
      </c>
      <c r="C357" s="1">
        <v>98</v>
      </c>
    </row>
    <row r="358" spans="1:3" x14ac:dyDescent="0.2">
      <c r="A358" s="1" t="s">
        <v>1221</v>
      </c>
      <c r="B358" s="1">
        <v>1</v>
      </c>
      <c r="C358" s="1">
        <v>102</v>
      </c>
    </row>
    <row r="359" spans="1:3" x14ac:dyDescent="0.2">
      <c r="A359" s="1" t="s">
        <v>1220</v>
      </c>
      <c r="B359" s="1">
        <v>3</v>
      </c>
      <c r="C359" s="1">
        <v>98</v>
      </c>
    </row>
    <row r="360" spans="1:3" x14ac:dyDescent="0.2">
      <c r="A360" s="1" t="s">
        <v>1219</v>
      </c>
      <c r="B360" s="1">
        <v>4</v>
      </c>
      <c r="C360" s="1">
        <v>95</v>
      </c>
    </row>
    <row r="361" spans="1:3" x14ac:dyDescent="0.2">
      <c r="A361" s="1" t="s">
        <v>1218</v>
      </c>
      <c r="B361" s="1">
        <v>0</v>
      </c>
      <c r="C361" s="1">
        <v>113</v>
      </c>
    </row>
    <row r="362" spans="1:3" x14ac:dyDescent="0.2">
      <c r="A362" s="1" t="s">
        <v>1217</v>
      </c>
      <c r="B362" s="1">
        <v>3</v>
      </c>
      <c r="C362" s="1">
        <v>108</v>
      </c>
    </row>
    <row r="363" spans="1:3" x14ac:dyDescent="0.2">
      <c r="A363" s="1" t="s">
        <v>1216</v>
      </c>
      <c r="B363" s="1">
        <v>1</v>
      </c>
      <c r="C363" s="1">
        <v>106</v>
      </c>
    </row>
    <row r="364" spans="1:3" x14ac:dyDescent="0.2">
      <c r="A364" s="1" t="s">
        <v>1215</v>
      </c>
      <c r="B364" s="1">
        <v>1</v>
      </c>
      <c r="C364" s="1">
        <v>116</v>
      </c>
    </row>
    <row r="365" spans="1:3" x14ac:dyDescent="0.2">
      <c r="A365" s="1" t="s">
        <v>1214</v>
      </c>
      <c r="B365" s="1">
        <v>3</v>
      </c>
      <c r="C365" s="1">
        <v>99</v>
      </c>
    </row>
    <row r="366" spans="1:3" x14ac:dyDescent="0.2">
      <c r="A366" s="1" t="s">
        <v>1213</v>
      </c>
      <c r="B366" s="1">
        <v>3</v>
      </c>
      <c r="C366" s="1">
        <v>120</v>
      </c>
    </row>
    <row r="367" spans="1:3" x14ac:dyDescent="0.2">
      <c r="A367" s="1" t="s">
        <v>1212</v>
      </c>
      <c r="B367" s="1">
        <v>1</v>
      </c>
      <c r="C367" s="1">
        <v>103</v>
      </c>
    </row>
    <row r="368" spans="1:3" x14ac:dyDescent="0.2">
      <c r="A368" s="1" t="s">
        <v>1211</v>
      </c>
      <c r="B368" s="1">
        <v>2</v>
      </c>
      <c r="C368" s="1">
        <v>101</v>
      </c>
    </row>
    <row r="369" spans="1:3" x14ac:dyDescent="0.2">
      <c r="A369" s="1" t="s">
        <v>1210</v>
      </c>
      <c r="B369" s="1">
        <v>0</v>
      </c>
      <c r="C369" s="1">
        <v>101</v>
      </c>
    </row>
    <row r="370" spans="1:3" x14ac:dyDescent="0.2">
      <c r="A370" s="1" t="s">
        <v>1209</v>
      </c>
      <c r="B370" s="1">
        <v>2</v>
      </c>
      <c r="C370" s="1">
        <v>104</v>
      </c>
    </row>
    <row r="371" spans="1:3" x14ac:dyDescent="0.2">
      <c r="A371" s="1" t="s">
        <v>1208</v>
      </c>
      <c r="B371" s="1">
        <v>4</v>
      </c>
      <c r="C371" s="1">
        <v>98</v>
      </c>
    </row>
    <row r="372" spans="1:3" x14ac:dyDescent="0.2">
      <c r="A372" s="1" t="s">
        <v>1207</v>
      </c>
      <c r="B372" s="1">
        <v>0</v>
      </c>
      <c r="C372" s="1">
        <v>106</v>
      </c>
    </row>
    <row r="373" spans="1:3" x14ac:dyDescent="0.2">
      <c r="A373" s="1" t="s">
        <v>1206</v>
      </c>
      <c r="B373" s="1">
        <v>1</v>
      </c>
      <c r="C373" s="1">
        <v>110</v>
      </c>
    </row>
    <row r="374" spans="1:3" x14ac:dyDescent="0.2">
      <c r="A374" s="1" t="s">
        <v>1205</v>
      </c>
      <c r="B374" s="1">
        <v>2</v>
      </c>
      <c r="C374" s="1">
        <v>111</v>
      </c>
    </row>
    <row r="375" spans="1:3" x14ac:dyDescent="0.2">
      <c r="A375" s="1" t="s">
        <v>1204</v>
      </c>
      <c r="B375" s="1">
        <v>2</v>
      </c>
      <c r="C375" s="1">
        <v>104</v>
      </c>
    </row>
    <row r="376" spans="1:3" x14ac:dyDescent="0.2">
      <c r="A376" s="1" t="s">
        <v>1203</v>
      </c>
      <c r="B376" s="1">
        <v>0</v>
      </c>
      <c r="C376" s="1">
        <v>110</v>
      </c>
    </row>
    <row r="377" spans="1:3" x14ac:dyDescent="0.2">
      <c r="A377" s="1" t="s">
        <v>1202</v>
      </c>
      <c r="B377" s="1">
        <v>1</v>
      </c>
      <c r="C377" s="1">
        <v>104</v>
      </c>
    </row>
    <row r="378" spans="1:3" x14ac:dyDescent="0.2">
      <c r="A378" s="1" t="s">
        <v>1201</v>
      </c>
      <c r="B378" s="1">
        <v>3</v>
      </c>
      <c r="C378" s="1">
        <v>111</v>
      </c>
    </row>
    <row r="379" spans="1:3" x14ac:dyDescent="0.2">
      <c r="A379" s="1" t="s">
        <v>1200</v>
      </c>
      <c r="B379" s="1">
        <v>0</v>
      </c>
      <c r="C379" s="1">
        <v>102</v>
      </c>
    </row>
    <row r="380" spans="1:3" x14ac:dyDescent="0.2">
      <c r="A380" s="1" t="s">
        <v>1199</v>
      </c>
      <c r="B380" s="1">
        <v>3</v>
      </c>
      <c r="C380" s="1">
        <v>109</v>
      </c>
    </row>
    <row r="381" spans="1:3" x14ac:dyDescent="0.2">
      <c r="A381" s="1" t="s">
        <v>1198</v>
      </c>
      <c r="B381" s="1">
        <v>1</v>
      </c>
      <c r="C381" s="1">
        <v>114</v>
      </c>
    </row>
    <row r="382" spans="1:3" x14ac:dyDescent="0.2">
      <c r="A382" s="1" t="s">
        <v>1197</v>
      </c>
      <c r="B382" s="1">
        <v>1</v>
      </c>
      <c r="C382" s="1">
        <v>106</v>
      </c>
    </row>
    <row r="383" spans="1:3" x14ac:dyDescent="0.2">
      <c r="A383" s="1" t="s">
        <v>1196</v>
      </c>
      <c r="B383" s="1">
        <v>3</v>
      </c>
      <c r="C383" s="1">
        <v>106</v>
      </c>
    </row>
    <row r="384" spans="1:3" x14ac:dyDescent="0.2">
      <c r="A384" s="1" t="s">
        <v>1195</v>
      </c>
      <c r="B384" s="1">
        <v>0</v>
      </c>
      <c r="C384" s="1">
        <v>102</v>
      </c>
    </row>
    <row r="385" spans="1:3" x14ac:dyDescent="0.2">
      <c r="A385" s="1" t="s">
        <v>1194</v>
      </c>
      <c r="B385" s="1">
        <v>1</v>
      </c>
      <c r="C385" s="1">
        <v>104</v>
      </c>
    </row>
    <row r="386" spans="1:3" x14ac:dyDescent="0.2">
      <c r="A386" s="1" t="s">
        <v>1193</v>
      </c>
      <c r="B386" s="1">
        <v>4</v>
      </c>
      <c r="C386" s="1">
        <v>95</v>
      </c>
    </row>
    <row r="387" spans="1:3" x14ac:dyDescent="0.2">
      <c r="A387" s="1" t="s">
        <v>1192</v>
      </c>
      <c r="B387" s="1">
        <v>1</v>
      </c>
      <c r="C387" s="1">
        <v>104</v>
      </c>
    </row>
    <row r="388" spans="1:3" x14ac:dyDescent="0.2">
      <c r="A388" s="1" t="s">
        <v>1191</v>
      </c>
      <c r="B388" s="1">
        <v>3</v>
      </c>
      <c r="C388" s="1">
        <v>105</v>
      </c>
    </row>
    <row r="389" spans="1:3" x14ac:dyDescent="0.2">
      <c r="A389" s="1" t="s">
        <v>1190</v>
      </c>
      <c r="B389" s="1">
        <v>3</v>
      </c>
      <c r="C389" s="1">
        <v>98</v>
      </c>
    </row>
    <row r="390" spans="1:3" x14ac:dyDescent="0.2">
      <c r="A390" s="1" t="s">
        <v>1189</v>
      </c>
      <c r="B390" s="1">
        <v>1</v>
      </c>
      <c r="C390" s="1">
        <v>105</v>
      </c>
    </row>
    <row r="391" spans="1:3" x14ac:dyDescent="0.2">
      <c r="A391" s="1" t="s">
        <v>1188</v>
      </c>
      <c r="B391" s="1">
        <v>1</v>
      </c>
      <c r="C391" s="1">
        <v>106</v>
      </c>
    </row>
    <row r="392" spans="1:3" x14ac:dyDescent="0.2">
      <c r="A392" s="1" t="s">
        <v>1187</v>
      </c>
      <c r="B392" s="1">
        <v>5</v>
      </c>
      <c r="C392" s="1">
        <v>104</v>
      </c>
    </row>
    <row r="393" spans="1:3" x14ac:dyDescent="0.2">
      <c r="A393" s="1" t="s">
        <v>1186</v>
      </c>
      <c r="B393" s="1">
        <v>1</v>
      </c>
      <c r="C393" s="1">
        <v>101</v>
      </c>
    </row>
    <row r="394" spans="1:3" x14ac:dyDescent="0.2">
      <c r="A394" s="1" t="s">
        <v>1185</v>
      </c>
      <c r="B394" s="1">
        <v>2</v>
      </c>
      <c r="C394" s="1">
        <v>104</v>
      </c>
    </row>
    <row r="395" spans="1:3" x14ac:dyDescent="0.2">
      <c r="A395" s="1" t="s">
        <v>1184</v>
      </c>
      <c r="B395" s="1">
        <v>4</v>
      </c>
      <c r="C395" s="1">
        <v>91</v>
      </c>
    </row>
    <row r="396" spans="1:3" x14ac:dyDescent="0.2">
      <c r="A396" s="1" t="s">
        <v>1183</v>
      </c>
      <c r="B396" s="1">
        <v>3</v>
      </c>
      <c r="C396" s="1">
        <v>101</v>
      </c>
    </row>
    <row r="397" spans="1:3" x14ac:dyDescent="0.2">
      <c r="A397" s="1" t="s">
        <v>1182</v>
      </c>
      <c r="B397" s="1">
        <v>2</v>
      </c>
      <c r="C397" s="1">
        <v>109</v>
      </c>
    </row>
    <row r="398" spans="1:3" x14ac:dyDescent="0.2">
      <c r="A398" s="1" t="s">
        <v>1181</v>
      </c>
      <c r="B398" s="1">
        <v>1</v>
      </c>
      <c r="C398" s="1">
        <v>104</v>
      </c>
    </row>
    <row r="399" spans="1:3" x14ac:dyDescent="0.2">
      <c r="A399" s="1" t="s">
        <v>1180</v>
      </c>
      <c r="B399" s="1">
        <v>2</v>
      </c>
      <c r="C399" s="1">
        <v>102</v>
      </c>
    </row>
    <row r="400" spans="1:3" x14ac:dyDescent="0.2">
      <c r="A400" s="1" t="s">
        <v>1179</v>
      </c>
      <c r="B400" s="1">
        <v>0</v>
      </c>
      <c r="C400" s="1">
        <v>102</v>
      </c>
    </row>
    <row r="401" spans="1:3" x14ac:dyDescent="0.2">
      <c r="A401" s="1" t="s">
        <v>1178</v>
      </c>
      <c r="B401" s="1">
        <v>3</v>
      </c>
      <c r="C401" s="1">
        <v>98</v>
      </c>
    </row>
    <row r="402" spans="1:3" x14ac:dyDescent="0.2">
      <c r="A402" s="1" t="s">
        <v>1177</v>
      </c>
      <c r="B402" s="1">
        <v>1</v>
      </c>
      <c r="C402" s="1">
        <v>104</v>
      </c>
    </row>
    <row r="403" spans="1:3" x14ac:dyDescent="0.2">
      <c r="A403" s="1" t="s">
        <v>1176</v>
      </c>
      <c r="B403" s="1">
        <v>1</v>
      </c>
      <c r="C403" s="1">
        <v>111</v>
      </c>
    </row>
    <row r="404" spans="1:3" x14ac:dyDescent="0.2">
      <c r="A404" s="1" t="s">
        <v>1175</v>
      </c>
      <c r="B404" s="1">
        <v>7</v>
      </c>
      <c r="C404" s="1">
        <v>98</v>
      </c>
    </row>
    <row r="405" spans="1:3" x14ac:dyDescent="0.2">
      <c r="A405" s="1" t="s">
        <v>1174</v>
      </c>
      <c r="B405" s="1">
        <v>4</v>
      </c>
      <c r="C405" s="1">
        <v>109</v>
      </c>
    </row>
    <row r="406" spans="1:3" x14ac:dyDescent="0.2">
      <c r="A406" s="1" t="s">
        <v>1173</v>
      </c>
      <c r="B406" s="1">
        <v>3</v>
      </c>
      <c r="C406" s="1">
        <v>100</v>
      </c>
    </row>
    <row r="407" spans="1:3" x14ac:dyDescent="0.2">
      <c r="A407" s="1" t="s">
        <v>1172</v>
      </c>
      <c r="B407" s="1">
        <v>3</v>
      </c>
      <c r="C407" s="1">
        <v>103</v>
      </c>
    </row>
    <row r="408" spans="1:3" x14ac:dyDescent="0.2">
      <c r="A408" s="1" t="s">
        <v>1171</v>
      </c>
      <c r="B408" s="1">
        <v>1</v>
      </c>
      <c r="C408" s="1">
        <v>107</v>
      </c>
    </row>
    <row r="409" spans="1:3" x14ac:dyDescent="0.2">
      <c r="A409" s="1" t="s">
        <v>1170</v>
      </c>
      <c r="B409" s="1">
        <v>3</v>
      </c>
      <c r="C409" s="1">
        <v>102</v>
      </c>
    </row>
    <row r="410" spans="1:3" x14ac:dyDescent="0.2">
      <c r="A410" s="1" t="s">
        <v>1169</v>
      </c>
      <c r="B410" s="1">
        <v>4</v>
      </c>
      <c r="C410" s="1">
        <v>109</v>
      </c>
    </row>
    <row r="411" spans="1:3" x14ac:dyDescent="0.2">
      <c r="A411" s="1" t="s">
        <v>1168</v>
      </c>
      <c r="B411" s="1">
        <v>2</v>
      </c>
      <c r="C411" s="1">
        <v>96</v>
      </c>
    </row>
    <row r="412" spans="1:3" x14ac:dyDescent="0.2">
      <c r="A412" s="1" t="s">
        <v>1167</v>
      </c>
      <c r="B412" s="1">
        <v>0</v>
      </c>
      <c r="C412" s="1">
        <v>106</v>
      </c>
    </row>
    <row r="413" spans="1:3" x14ac:dyDescent="0.2">
      <c r="A413" s="1" t="s">
        <v>1166</v>
      </c>
      <c r="B413" s="1">
        <v>4</v>
      </c>
      <c r="C413" s="1">
        <v>102</v>
      </c>
    </row>
    <row r="414" spans="1:3" x14ac:dyDescent="0.2">
      <c r="A414" s="1" t="s">
        <v>1165</v>
      </c>
      <c r="B414" s="1">
        <v>0</v>
      </c>
      <c r="C414" s="1">
        <v>104</v>
      </c>
    </row>
    <row r="415" spans="1:3" x14ac:dyDescent="0.2">
      <c r="A415" s="1" t="s">
        <v>1164</v>
      </c>
      <c r="B415" s="1">
        <v>1</v>
      </c>
      <c r="C415" s="1">
        <v>96</v>
      </c>
    </row>
    <row r="416" spans="1:3" x14ac:dyDescent="0.2">
      <c r="A416" s="1" t="s">
        <v>1163</v>
      </c>
      <c r="B416" s="1">
        <v>9</v>
      </c>
      <c r="C416" s="1">
        <v>92</v>
      </c>
    </row>
    <row r="417" spans="1:3" x14ac:dyDescent="0.2">
      <c r="A417" s="1" t="s">
        <v>1162</v>
      </c>
      <c r="B417" s="1">
        <v>0</v>
      </c>
      <c r="C417" s="1">
        <v>103</v>
      </c>
    </row>
    <row r="418" spans="1:3" x14ac:dyDescent="0.2">
      <c r="A418" s="1" t="s">
        <v>1161</v>
      </c>
      <c r="B418" s="1">
        <v>0</v>
      </c>
      <c r="C418" s="1">
        <v>105</v>
      </c>
    </row>
    <row r="419" spans="1:3" x14ac:dyDescent="0.2">
      <c r="A419" s="1" t="s">
        <v>1160</v>
      </c>
      <c r="B419" s="1">
        <v>2</v>
      </c>
      <c r="C419" s="1">
        <v>103</v>
      </c>
    </row>
    <row r="420" spans="1:3" x14ac:dyDescent="0.2">
      <c r="A420" s="1" t="s">
        <v>1159</v>
      </c>
      <c r="B420" s="1">
        <v>3</v>
      </c>
      <c r="C420" s="1">
        <v>104</v>
      </c>
    </row>
    <row r="421" spans="1:3" x14ac:dyDescent="0.2">
      <c r="A421" s="1" t="s">
        <v>1158</v>
      </c>
      <c r="B421" s="1">
        <v>1</v>
      </c>
      <c r="C421" s="1">
        <v>108</v>
      </c>
    </row>
    <row r="422" spans="1:3" x14ac:dyDescent="0.2">
      <c r="A422" s="1" t="s">
        <v>1157</v>
      </c>
      <c r="B422" s="1">
        <v>3</v>
      </c>
      <c r="C422" s="1">
        <v>100</v>
      </c>
    </row>
    <row r="423" spans="1:3" x14ac:dyDescent="0.2">
      <c r="A423" s="1" t="s">
        <v>1156</v>
      </c>
      <c r="B423" s="1">
        <v>2</v>
      </c>
      <c r="C423" s="1">
        <v>100</v>
      </c>
    </row>
    <row r="424" spans="1:3" x14ac:dyDescent="0.2">
      <c r="A424" s="1" t="s">
        <v>1155</v>
      </c>
      <c r="B424" s="1">
        <v>1</v>
      </c>
      <c r="C424" s="1">
        <v>108</v>
      </c>
    </row>
    <row r="425" spans="1:3" x14ac:dyDescent="0.2">
      <c r="A425" s="1" t="s">
        <v>1154</v>
      </c>
      <c r="B425" s="1">
        <v>5</v>
      </c>
      <c r="C425" s="1">
        <v>97</v>
      </c>
    </row>
    <row r="426" spans="1:3" x14ac:dyDescent="0.2">
      <c r="A426" s="1" t="s">
        <v>1153</v>
      </c>
      <c r="B426" s="1">
        <v>1</v>
      </c>
      <c r="C426" s="1">
        <v>100</v>
      </c>
    </row>
    <row r="427" spans="1:3" x14ac:dyDescent="0.2">
      <c r="A427" s="1" t="s">
        <v>1152</v>
      </c>
      <c r="B427" s="1">
        <v>3</v>
      </c>
      <c r="C427" s="1">
        <v>99</v>
      </c>
    </row>
    <row r="428" spans="1:3" x14ac:dyDescent="0.2">
      <c r="A428" s="1" t="s">
        <v>1151</v>
      </c>
      <c r="B428" s="1">
        <v>5</v>
      </c>
      <c r="C428" s="1">
        <v>101</v>
      </c>
    </row>
    <row r="429" spans="1:3" x14ac:dyDescent="0.2">
      <c r="A429" s="1" t="s">
        <v>1150</v>
      </c>
      <c r="B429" s="1">
        <v>0</v>
      </c>
      <c r="C429" s="1">
        <v>109</v>
      </c>
    </row>
    <row r="430" spans="1:3" x14ac:dyDescent="0.2">
      <c r="A430" s="1" t="s">
        <v>1149</v>
      </c>
      <c r="B430" s="1">
        <v>1</v>
      </c>
      <c r="C430" s="1">
        <v>98</v>
      </c>
    </row>
    <row r="431" spans="1:3" x14ac:dyDescent="0.2">
      <c r="A431" s="1" t="s">
        <v>1148</v>
      </c>
      <c r="B431" s="1">
        <v>2</v>
      </c>
      <c r="C431" s="1">
        <v>102</v>
      </c>
    </row>
    <row r="432" spans="1:3" x14ac:dyDescent="0.2">
      <c r="A432" s="1" t="s">
        <v>1147</v>
      </c>
      <c r="B432" s="1">
        <v>5</v>
      </c>
      <c r="C432" s="1">
        <v>101</v>
      </c>
    </row>
    <row r="433" spans="1:3" x14ac:dyDescent="0.2">
      <c r="A433" s="1" t="s">
        <v>1146</v>
      </c>
      <c r="B433" s="1">
        <v>3</v>
      </c>
      <c r="C433" s="1">
        <v>100</v>
      </c>
    </row>
    <row r="434" spans="1:3" x14ac:dyDescent="0.2">
      <c r="A434" s="1" t="s">
        <v>1145</v>
      </c>
      <c r="B434" s="1">
        <v>2</v>
      </c>
      <c r="C434" s="1">
        <v>99</v>
      </c>
    </row>
    <row r="435" spans="1:3" x14ac:dyDescent="0.2">
      <c r="A435" s="1" t="s">
        <v>1144</v>
      </c>
      <c r="B435" s="1">
        <v>2</v>
      </c>
      <c r="C435" s="1">
        <v>105</v>
      </c>
    </row>
    <row r="436" spans="1:3" x14ac:dyDescent="0.2">
      <c r="A436" s="1" t="s">
        <v>1143</v>
      </c>
      <c r="B436" s="1">
        <v>3</v>
      </c>
      <c r="C436" s="1">
        <v>96</v>
      </c>
    </row>
    <row r="437" spans="1:3" x14ac:dyDescent="0.2">
      <c r="A437" s="1" t="s">
        <v>1142</v>
      </c>
      <c r="B437" s="1">
        <v>5</v>
      </c>
      <c r="C437" s="1">
        <v>101</v>
      </c>
    </row>
    <row r="438" spans="1:3" x14ac:dyDescent="0.2">
      <c r="A438" s="1" t="s">
        <v>1141</v>
      </c>
      <c r="B438" s="1">
        <v>2</v>
      </c>
      <c r="C438" s="1">
        <v>101</v>
      </c>
    </row>
    <row r="439" spans="1:3" x14ac:dyDescent="0.2">
      <c r="A439" s="1" t="s">
        <v>1140</v>
      </c>
      <c r="B439" s="1">
        <v>0</v>
      </c>
      <c r="C439" s="1">
        <v>101</v>
      </c>
    </row>
    <row r="440" spans="1:3" x14ac:dyDescent="0.2">
      <c r="A440" s="1" t="s">
        <v>1139</v>
      </c>
      <c r="B440" s="1">
        <v>4</v>
      </c>
      <c r="C440" s="1">
        <v>95</v>
      </c>
    </row>
    <row r="441" spans="1:3" x14ac:dyDescent="0.2">
      <c r="A441" s="1" t="s">
        <v>1138</v>
      </c>
      <c r="B441" s="1">
        <v>2</v>
      </c>
      <c r="C441" s="1">
        <v>110</v>
      </c>
    </row>
    <row r="442" spans="1:3" x14ac:dyDescent="0.2">
      <c r="A442" s="1" t="s">
        <v>1137</v>
      </c>
      <c r="B442" s="1">
        <v>0</v>
      </c>
      <c r="C442" s="1">
        <v>103</v>
      </c>
    </row>
    <row r="443" spans="1:3" x14ac:dyDescent="0.2">
      <c r="A443" s="1" t="s">
        <v>1136</v>
      </c>
      <c r="B443" s="1">
        <v>3</v>
      </c>
      <c r="C443" s="1">
        <v>111</v>
      </c>
    </row>
    <row r="444" spans="1:3" x14ac:dyDescent="0.2">
      <c r="A444" s="1" t="s">
        <v>1135</v>
      </c>
      <c r="B444" s="1">
        <v>3</v>
      </c>
      <c r="C444" s="1">
        <v>109</v>
      </c>
    </row>
    <row r="445" spans="1:3" x14ac:dyDescent="0.2">
      <c r="A445" s="1" t="s">
        <v>1134</v>
      </c>
      <c r="B445" s="1">
        <v>0</v>
      </c>
      <c r="C445" s="1">
        <v>109</v>
      </c>
    </row>
    <row r="446" spans="1:3" x14ac:dyDescent="0.2">
      <c r="A446" s="1" t="s">
        <v>1133</v>
      </c>
      <c r="B446" s="1">
        <v>3</v>
      </c>
      <c r="C446" s="1">
        <v>100</v>
      </c>
    </row>
    <row r="447" spans="1:3" x14ac:dyDescent="0.2">
      <c r="A447" s="1" t="s">
        <v>1132</v>
      </c>
      <c r="B447" s="1">
        <v>4</v>
      </c>
      <c r="C447" s="1">
        <v>105</v>
      </c>
    </row>
    <row r="448" spans="1:3" x14ac:dyDescent="0.2">
      <c r="A448" s="1" t="s">
        <v>1131</v>
      </c>
      <c r="B448" s="1">
        <v>0</v>
      </c>
      <c r="C448" s="1">
        <v>106</v>
      </c>
    </row>
    <row r="449" spans="1:3" x14ac:dyDescent="0.2">
      <c r="A449" s="1" t="s">
        <v>1130</v>
      </c>
      <c r="B449" s="1">
        <v>5</v>
      </c>
      <c r="C449" s="1">
        <v>106</v>
      </c>
    </row>
    <row r="450" spans="1:3" x14ac:dyDescent="0.2">
      <c r="A450" s="1" t="s">
        <v>1129</v>
      </c>
      <c r="B450" s="1">
        <v>3</v>
      </c>
      <c r="C450" s="1">
        <v>113</v>
      </c>
    </row>
    <row r="451" spans="1:3" x14ac:dyDescent="0.2">
      <c r="A451" s="1" t="s">
        <v>1128</v>
      </c>
      <c r="B451" s="1">
        <v>0</v>
      </c>
      <c r="C451" s="1">
        <v>103</v>
      </c>
    </row>
    <row r="452" spans="1:3" x14ac:dyDescent="0.2">
      <c r="A452" s="1" t="s">
        <v>1127</v>
      </c>
      <c r="B452" s="1">
        <v>7</v>
      </c>
      <c r="C452" s="1">
        <v>96</v>
      </c>
    </row>
    <row r="453" spans="1:3" x14ac:dyDescent="0.2">
      <c r="A453" s="1" t="s">
        <v>1126</v>
      </c>
      <c r="B453" s="1">
        <v>5</v>
      </c>
      <c r="C453" s="1">
        <v>99</v>
      </c>
    </row>
    <row r="454" spans="1:3" x14ac:dyDescent="0.2">
      <c r="A454" s="1" t="s">
        <v>1125</v>
      </c>
      <c r="B454" s="1">
        <v>0</v>
      </c>
      <c r="C454" s="1">
        <v>106</v>
      </c>
    </row>
    <row r="455" spans="1:3" x14ac:dyDescent="0.2">
      <c r="A455" s="1" t="s">
        <v>1124</v>
      </c>
      <c r="B455" s="1">
        <v>3</v>
      </c>
      <c r="C455" s="1">
        <v>95</v>
      </c>
    </row>
    <row r="456" spans="1:3" x14ac:dyDescent="0.2">
      <c r="A456" s="1" t="s">
        <v>1123</v>
      </c>
      <c r="B456" s="1">
        <v>1</v>
      </c>
      <c r="C456" s="1">
        <v>89</v>
      </c>
    </row>
    <row r="457" spans="1:3" x14ac:dyDescent="0.2">
      <c r="A457" s="1" t="s">
        <v>1122</v>
      </c>
      <c r="B457" s="1">
        <v>1</v>
      </c>
      <c r="C457" s="1">
        <v>102</v>
      </c>
    </row>
    <row r="458" spans="1:3" x14ac:dyDescent="0.2">
      <c r="A458" s="1" t="s">
        <v>1121</v>
      </c>
      <c r="B458" s="1">
        <v>4</v>
      </c>
      <c r="C458" s="1">
        <v>104</v>
      </c>
    </row>
    <row r="459" spans="1:3" x14ac:dyDescent="0.2">
      <c r="A459" s="1" t="s">
        <v>1120</v>
      </c>
      <c r="B459" s="1">
        <v>0</v>
      </c>
      <c r="C459" s="1">
        <v>108</v>
      </c>
    </row>
    <row r="460" spans="1:3" x14ac:dyDescent="0.2">
      <c r="A460" s="1" t="s">
        <v>1119</v>
      </c>
      <c r="B460" s="1">
        <v>1</v>
      </c>
      <c r="C460" s="1">
        <v>100</v>
      </c>
    </row>
    <row r="461" spans="1:3" x14ac:dyDescent="0.2">
      <c r="A461" s="1" t="s">
        <v>1118</v>
      </c>
      <c r="B461" s="1">
        <v>6</v>
      </c>
      <c r="C461" s="1">
        <v>101</v>
      </c>
    </row>
    <row r="462" spans="1:3" x14ac:dyDescent="0.2">
      <c r="A462" s="1" t="s">
        <v>1117</v>
      </c>
      <c r="B462" s="1">
        <v>2</v>
      </c>
      <c r="C462" s="1">
        <v>91</v>
      </c>
    </row>
    <row r="463" spans="1:3" x14ac:dyDescent="0.2">
      <c r="A463" s="1" t="s">
        <v>1116</v>
      </c>
      <c r="B463" s="1">
        <v>2</v>
      </c>
      <c r="C463" s="1">
        <v>111</v>
      </c>
    </row>
    <row r="464" spans="1:3" x14ac:dyDescent="0.2">
      <c r="A464" s="1" t="s">
        <v>1115</v>
      </c>
      <c r="B464" s="1">
        <v>2</v>
      </c>
      <c r="C464" s="1">
        <v>97</v>
      </c>
    </row>
    <row r="465" spans="1:3" x14ac:dyDescent="0.2">
      <c r="A465" s="1" t="s">
        <v>1114</v>
      </c>
      <c r="B465" s="1">
        <v>2</v>
      </c>
      <c r="C465" s="1">
        <v>106</v>
      </c>
    </row>
    <row r="466" spans="1:3" x14ac:dyDescent="0.2">
      <c r="A466" s="1" t="s">
        <v>1113</v>
      </c>
      <c r="B466" s="1">
        <v>0</v>
      </c>
      <c r="C466" s="1">
        <v>116</v>
      </c>
    </row>
    <row r="467" spans="1:3" x14ac:dyDescent="0.2">
      <c r="A467" s="1" t="s">
        <v>1112</v>
      </c>
      <c r="B467" s="1">
        <v>3</v>
      </c>
      <c r="C467" s="1">
        <v>105</v>
      </c>
    </row>
    <row r="468" spans="1:3" x14ac:dyDescent="0.2">
      <c r="A468" s="1" t="s">
        <v>1111</v>
      </c>
      <c r="B468" s="1">
        <v>4</v>
      </c>
      <c r="C468" s="1">
        <v>98</v>
      </c>
    </row>
    <row r="469" spans="1:3" x14ac:dyDescent="0.2">
      <c r="A469" s="1" t="s">
        <v>1110</v>
      </c>
      <c r="B469" s="1">
        <v>1</v>
      </c>
      <c r="C469" s="1">
        <v>111</v>
      </c>
    </row>
    <row r="470" spans="1:3" x14ac:dyDescent="0.2">
      <c r="A470" s="1" t="s">
        <v>1109</v>
      </c>
      <c r="B470" s="1">
        <v>2</v>
      </c>
      <c r="C470" s="1">
        <v>100</v>
      </c>
    </row>
    <row r="471" spans="1:3" x14ac:dyDescent="0.2">
      <c r="A471" s="1" t="s">
        <v>1108</v>
      </c>
      <c r="B471" s="1">
        <v>6</v>
      </c>
      <c r="C471" s="1">
        <v>108</v>
      </c>
    </row>
    <row r="472" spans="1:3" x14ac:dyDescent="0.2">
      <c r="A472" s="1" t="s">
        <v>1107</v>
      </c>
      <c r="B472" s="1">
        <v>2</v>
      </c>
      <c r="C472" s="1">
        <v>101</v>
      </c>
    </row>
    <row r="473" spans="1:3" x14ac:dyDescent="0.2">
      <c r="A473" s="1" t="s">
        <v>1106</v>
      </c>
      <c r="B473" s="1">
        <v>5</v>
      </c>
      <c r="C473" s="1">
        <v>88</v>
      </c>
    </row>
    <row r="474" spans="1:3" x14ac:dyDescent="0.2">
      <c r="A474" s="1" t="s">
        <v>1105</v>
      </c>
      <c r="B474" s="1">
        <v>1</v>
      </c>
      <c r="C474" s="1">
        <v>102</v>
      </c>
    </row>
    <row r="475" spans="1:3" x14ac:dyDescent="0.2">
      <c r="A475" s="1" t="s">
        <v>1104</v>
      </c>
      <c r="B475" s="1">
        <v>1</v>
      </c>
      <c r="C475" s="1">
        <v>98</v>
      </c>
    </row>
    <row r="476" spans="1:3" x14ac:dyDescent="0.2">
      <c r="A476" s="1" t="s">
        <v>1103</v>
      </c>
      <c r="B476" s="1">
        <v>3</v>
      </c>
      <c r="C476" s="1">
        <v>103</v>
      </c>
    </row>
    <row r="477" spans="1:3" x14ac:dyDescent="0.2">
      <c r="A477" s="1" t="s">
        <v>1102</v>
      </c>
      <c r="B477" s="1">
        <v>0</v>
      </c>
      <c r="C477" s="1">
        <v>100</v>
      </c>
    </row>
    <row r="478" spans="1:3" x14ac:dyDescent="0.2">
      <c r="A478" s="1" t="s">
        <v>1101</v>
      </c>
      <c r="B478" s="1">
        <v>0</v>
      </c>
      <c r="C478" s="1">
        <v>102</v>
      </c>
    </row>
    <row r="479" spans="1:3" x14ac:dyDescent="0.2">
      <c r="A479" s="1" t="s">
        <v>1100</v>
      </c>
      <c r="B479" s="1">
        <v>7</v>
      </c>
      <c r="C479" s="1">
        <v>104</v>
      </c>
    </row>
    <row r="480" spans="1:3" x14ac:dyDescent="0.2">
      <c r="A480" s="1" t="s">
        <v>1099</v>
      </c>
      <c r="B480" s="1">
        <v>5</v>
      </c>
      <c r="C480" s="1">
        <v>100</v>
      </c>
    </row>
    <row r="481" spans="1:3" x14ac:dyDescent="0.2">
      <c r="A481" s="1" t="s">
        <v>1098</v>
      </c>
      <c r="B481" s="1">
        <v>0</v>
      </c>
      <c r="C481" s="1">
        <v>109</v>
      </c>
    </row>
    <row r="482" spans="1:3" x14ac:dyDescent="0.2">
      <c r="A482" s="1" t="s">
        <v>1097</v>
      </c>
      <c r="B482" s="1">
        <v>4</v>
      </c>
      <c r="C482" s="1">
        <v>92</v>
      </c>
    </row>
    <row r="483" spans="1:3" x14ac:dyDescent="0.2">
      <c r="A483" s="1" t="s">
        <v>1096</v>
      </c>
      <c r="B483" s="1">
        <v>3</v>
      </c>
      <c r="C483" s="1">
        <v>103</v>
      </c>
    </row>
    <row r="484" spans="1:3" x14ac:dyDescent="0.2">
      <c r="A484" s="1" t="s">
        <v>1095</v>
      </c>
      <c r="B484" s="1">
        <v>1</v>
      </c>
      <c r="C484" s="1">
        <v>107</v>
      </c>
    </row>
    <row r="485" spans="1:3" x14ac:dyDescent="0.2">
      <c r="A485" s="1" t="s">
        <v>1094</v>
      </c>
      <c r="B485" s="1">
        <v>3</v>
      </c>
      <c r="C485" s="1">
        <v>106</v>
      </c>
    </row>
    <row r="486" spans="1:3" x14ac:dyDescent="0.2">
      <c r="A486" s="1" t="s">
        <v>1093</v>
      </c>
      <c r="B486" s="1">
        <v>5</v>
      </c>
      <c r="C486" s="1">
        <v>103</v>
      </c>
    </row>
    <row r="487" spans="1:3" x14ac:dyDescent="0.2">
      <c r="A487" s="1" t="s">
        <v>1092</v>
      </c>
      <c r="B487" s="1">
        <v>1</v>
      </c>
      <c r="C487" s="1">
        <v>121</v>
      </c>
    </row>
    <row r="488" spans="1:3" x14ac:dyDescent="0.2">
      <c r="A488" s="1" t="s">
        <v>1091</v>
      </c>
      <c r="B488" s="1">
        <v>4</v>
      </c>
      <c r="C488" s="1">
        <v>89</v>
      </c>
    </row>
    <row r="489" spans="1:3" x14ac:dyDescent="0.2">
      <c r="A489" s="1" t="s">
        <v>1090</v>
      </c>
      <c r="B489" s="1">
        <v>4</v>
      </c>
      <c r="C489" s="1">
        <v>103</v>
      </c>
    </row>
    <row r="490" spans="1:3" x14ac:dyDescent="0.2">
      <c r="A490" s="1" t="s">
        <v>1089</v>
      </c>
      <c r="B490" s="1">
        <v>0</v>
      </c>
      <c r="C490" s="1">
        <v>109</v>
      </c>
    </row>
    <row r="491" spans="1:3" x14ac:dyDescent="0.2">
      <c r="A491" s="1" t="s">
        <v>1088</v>
      </c>
      <c r="B491" s="1">
        <v>6</v>
      </c>
      <c r="C491" s="1">
        <v>98</v>
      </c>
    </row>
    <row r="492" spans="1:3" x14ac:dyDescent="0.2">
      <c r="A492" s="1" t="s">
        <v>1087</v>
      </c>
      <c r="B492" s="1">
        <v>2</v>
      </c>
      <c r="C492" s="1">
        <v>98</v>
      </c>
    </row>
    <row r="493" spans="1:3" x14ac:dyDescent="0.2">
      <c r="A493" s="1" t="s">
        <v>1086</v>
      </c>
      <c r="B493" s="1">
        <v>0</v>
      </c>
      <c r="C493" s="1">
        <v>110</v>
      </c>
    </row>
    <row r="494" spans="1:3" x14ac:dyDescent="0.2">
      <c r="A494" s="1" t="s">
        <v>1085</v>
      </c>
      <c r="B494" s="1">
        <v>3</v>
      </c>
      <c r="C494" s="1">
        <v>101</v>
      </c>
    </row>
    <row r="495" spans="1:3" x14ac:dyDescent="0.2">
      <c r="A495" s="1" t="s">
        <v>1084</v>
      </c>
      <c r="B495" s="1">
        <v>2</v>
      </c>
      <c r="C495" s="1">
        <v>99</v>
      </c>
    </row>
    <row r="496" spans="1:3" x14ac:dyDescent="0.2">
      <c r="A496" s="1" t="s">
        <v>1083</v>
      </c>
      <c r="B496" s="1">
        <v>5</v>
      </c>
      <c r="C496" s="1">
        <v>110</v>
      </c>
    </row>
    <row r="497" spans="1:3" x14ac:dyDescent="0.2">
      <c r="A497" s="1" t="s">
        <v>1082</v>
      </c>
      <c r="B497" s="1">
        <v>4</v>
      </c>
      <c r="C497" s="1">
        <v>102</v>
      </c>
    </row>
    <row r="498" spans="1:3" x14ac:dyDescent="0.2">
      <c r="A498" s="1" t="s">
        <v>1081</v>
      </c>
      <c r="B498" s="1">
        <v>6</v>
      </c>
      <c r="C498" s="1">
        <v>102</v>
      </c>
    </row>
    <row r="499" spans="1:3" x14ac:dyDescent="0.2">
      <c r="A499" s="1" t="s">
        <v>1080</v>
      </c>
      <c r="B499" s="1">
        <v>2</v>
      </c>
      <c r="C499" s="1">
        <v>106</v>
      </c>
    </row>
    <row r="500" spans="1:3" x14ac:dyDescent="0.2">
      <c r="A500" s="1" t="s">
        <v>1079</v>
      </c>
      <c r="B500" s="1">
        <v>4</v>
      </c>
      <c r="C500" s="1">
        <v>102</v>
      </c>
    </row>
    <row r="501" spans="1:3" x14ac:dyDescent="0.2">
      <c r="A501" s="1" t="s">
        <v>1078</v>
      </c>
      <c r="B501" s="1">
        <v>0</v>
      </c>
      <c r="C501" s="1">
        <v>100</v>
      </c>
    </row>
    <row r="502" spans="1:3" x14ac:dyDescent="0.2">
      <c r="A502" s="1" t="s">
        <v>1077</v>
      </c>
      <c r="B502" s="1">
        <v>0</v>
      </c>
      <c r="C502" s="1">
        <v>106</v>
      </c>
    </row>
    <row r="503" spans="1:3" x14ac:dyDescent="0.2">
      <c r="A503" s="1" t="s">
        <v>1076</v>
      </c>
      <c r="B503" s="1">
        <v>1</v>
      </c>
      <c r="C503" s="1">
        <v>101</v>
      </c>
    </row>
    <row r="504" spans="1:3" x14ac:dyDescent="0.2">
      <c r="A504" s="1" t="s">
        <v>1075</v>
      </c>
      <c r="B504" s="1">
        <v>5</v>
      </c>
      <c r="C504" s="1">
        <v>103</v>
      </c>
    </row>
    <row r="505" spans="1:3" x14ac:dyDescent="0.2">
      <c r="A505" s="1" t="s">
        <v>1074</v>
      </c>
      <c r="B505" s="1">
        <v>1</v>
      </c>
      <c r="C505" s="1">
        <v>116</v>
      </c>
    </row>
    <row r="506" spans="1:3" x14ac:dyDescent="0.2">
      <c r="A506" s="1" t="s">
        <v>1073</v>
      </c>
      <c r="B506" s="1">
        <v>3</v>
      </c>
      <c r="C506" s="1">
        <v>104</v>
      </c>
    </row>
    <row r="507" spans="1:3" x14ac:dyDescent="0.2">
      <c r="A507" s="1" t="s">
        <v>1072</v>
      </c>
      <c r="B507" s="1">
        <v>3</v>
      </c>
      <c r="C507" s="1">
        <v>106</v>
      </c>
    </row>
    <row r="508" spans="1:3" x14ac:dyDescent="0.2">
      <c r="A508" s="1" t="s">
        <v>1071</v>
      </c>
      <c r="B508" s="1">
        <v>0</v>
      </c>
      <c r="C508" s="1">
        <v>116</v>
      </c>
    </row>
    <row r="509" spans="1:3" x14ac:dyDescent="0.2">
      <c r="A509" s="1" t="s">
        <v>1070</v>
      </c>
      <c r="B509" s="1">
        <v>1</v>
      </c>
      <c r="C509" s="1">
        <v>104</v>
      </c>
    </row>
    <row r="510" spans="1:3" x14ac:dyDescent="0.2">
      <c r="A510" s="1" t="s">
        <v>1069</v>
      </c>
      <c r="B510" s="1">
        <v>0</v>
      </c>
      <c r="C510" s="1">
        <v>108</v>
      </c>
    </row>
    <row r="511" spans="1:3" x14ac:dyDescent="0.2">
      <c r="A511" s="1" t="s">
        <v>1068</v>
      </c>
      <c r="B511" s="1">
        <v>3</v>
      </c>
      <c r="C511" s="1">
        <v>109</v>
      </c>
    </row>
    <row r="512" spans="1:3" x14ac:dyDescent="0.2">
      <c r="A512" s="1" t="s">
        <v>1067</v>
      </c>
      <c r="B512" s="1">
        <v>6</v>
      </c>
      <c r="C512" s="1">
        <v>105</v>
      </c>
    </row>
    <row r="513" spans="1:3" x14ac:dyDescent="0.2">
      <c r="A513" s="1" t="s">
        <v>1066</v>
      </c>
      <c r="B513" s="1">
        <v>4</v>
      </c>
      <c r="C513" s="1">
        <v>93</v>
      </c>
    </row>
    <row r="514" spans="1:3" x14ac:dyDescent="0.2">
      <c r="A514" s="1" t="s">
        <v>1065</v>
      </c>
      <c r="B514" s="1">
        <v>2</v>
      </c>
      <c r="C514" s="1">
        <v>99</v>
      </c>
    </row>
    <row r="515" spans="1:3" x14ac:dyDescent="0.2">
      <c r="A515" s="1" t="s">
        <v>1064</v>
      </c>
      <c r="B515" s="1">
        <v>4</v>
      </c>
      <c r="C515" s="1">
        <v>101</v>
      </c>
    </row>
    <row r="516" spans="1:3" x14ac:dyDescent="0.2">
      <c r="A516" s="1" t="s">
        <v>1063</v>
      </c>
      <c r="B516" s="1">
        <v>0</v>
      </c>
      <c r="C516" s="1">
        <v>106</v>
      </c>
    </row>
    <row r="517" spans="1:3" x14ac:dyDescent="0.2">
      <c r="A517" s="1" t="s">
        <v>1062</v>
      </c>
      <c r="B517" s="1">
        <v>0</v>
      </c>
      <c r="C517" s="1">
        <v>103</v>
      </c>
    </row>
    <row r="518" spans="1:3" x14ac:dyDescent="0.2">
      <c r="A518" s="1" t="s">
        <v>1061</v>
      </c>
      <c r="B518" s="1">
        <v>4</v>
      </c>
      <c r="C518" s="1">
        <v>106</v>
      </c>
    </row>
    <row r="519" spans="1:3" x14ac:dyDescent="0.2">
      <c r="A519" s="1" t="s">
        <v>1060</v>
      </c>
      <c r="B519" s="1">
        <v>1</v>
      </c>
      <c r="C519" s="1">
        <v>94</v>
      </c>
    </row>
    <row r="520" spans="1:3" x14ac:dyDescent="0.2">
      <c r="A520" s="1" t="s">
        <v>1059</v>
      </c>
      <c r="B520" s="1">
        <v>1</v>
      </c>
      <c r="C520" s="1">
        <v>101</v>
      </c>
    </row>
    <row r="521" spans="1:3" x14ac:dyDescent="0.2">
      <c r="A521" s="1" t="s">
        <v>1058</v>
      </c>
      <c r="B521" s="1">
        <v>4</v>
      </c>
      <c r="C521" s="1">
        <v>96</v>
      </c>
    </row>
    <row r="522" spans="1:3" x14ac:dyDescent="0.2">
      <c r="A522" s="1" t="s">
        <v>1057</v>
      </c>
      <c r="B522" s="1">
        <v>2</v>
      </c>
      <c r="C522" s="1">
        <v>93</v>
      </c>
    </row>
    <row r="523" spans="1:3" x14ac:dyDescent="0.2">
      <c r="A523" s="1" t="s">
        <v>1056</v>
      </c>
      <c r="B523" s="1">
        <v>0</v>
      </c>
      <c r="C523" s="1">
        <v>98</v>
      </c>
    </row>
    <row r="524" spans="1:3" x14ac:dyDescent="0.2">
      <c r="A524" s="1" t="s">
        <v>1055</v>
      </c>
      <c r="B524" s="1">
        <v>3</v>
      </c>
      <c r="C524" s="1">
        <v>106</v>
      </c>
    </row>
    <row r="525" spans="1:3" x14ac:dyDescent="0.2">
      <c r="A525" s="1" t="s">
        <v>1054</v>
      </c>
      <c r="B525" s="1">
        <v>3</v>
      </c>
      <c r="C525" s="1">
        <v>112</v>
      </c>
    </row>
    <row r="526" spans="1:3" x14ac:dyDescent="0.2">
      <c r="A526" s="1" t="s">
        <v>1053</v>
      </c>
      <c r="B526" s="1">
        <v>0</v>
      </c>
      <c r="C526" s="1">
        <v>107</v>
      </c>
    </row>
    <row r="527" spans="1:3" x14ac:dyDescent="0.2">
      <c r="A527" s="1" t="s">
        <v>1052</v>
      </c>
      <c r="B527" s="1">
        <v>3</v>
      </c>
      <c r="C527" s="1">
        <v>113</v>
      </c>
    </row>
    <row r="528" spans="1:3" x14ac:dyDescent="0.2">
      <c r="A528" s="1" t="s">
        <v>1051</v>
      </c>
      <c r="B528" s="1">
        <v>4</v>
      </c>
      <c r="C528" s="1">
        <v>99</v>
      </c>
    </row>
    <row r="529" spans="1:3" x14ac:dyDescent="0.2">
      <c r="A529" s="1" t="s">
        <v>1050</v>
      </c>
      <c r="B529" s="1">
        <v>0</v>
      </c>
      <c r="C529" s="1">
        <v>113</v>
      </c>
    </row>
    <row r="530" spans="1:3" x14ac:dyDescent="0.2">
      <c r="A530" s="1" t="s">
        <v>1049</v>
      </c>
      <c r="B530" s="1">
        <v>2</v>
      </c>
      <c r="C530" s="1">
        <v>98</v>
      </c>
    </row>
    <row r="531" spans="1:3" x14ac:dyDescent="0.2">
      <c r="A531" s="1" t="s">
        <v>1048</v>
      </c>
      <c r="B531" s="1">
        <v>2</v>
      </c>
      <c r="C531" s="1">
        <v>103</v>
      </c>
    </row>
    <row r="532" spans="1:3" x14ac:dyDescent="0.2">
      <c r="A532" s="1" t="s">
        <v>1047</v>
      </c>
      <c r="B532" s="1">
        <v>1</v>
      </c>
      <c r="C532" s="1">
        <v>107</v>
      </c>
    </row>
    <row r="533" spans="1:3" x14ac:dyDescent="0.2">
      <c r="A533" s="1" t="s">
        <v>1046</v>
      </c>
      <c r="B533" s="1">
        <v>1</v>
      </c>
      <c r="C533" s="1">
        <v>105</v>
      </c>
    </row>
    <row r="534" spans="1:3" x14ac:dyDescent="0.2">
      <c r="A534" s="1" t="s">
        <v>1045</v>
      </c>
      <c r="B534" s="1">
        <v>3</v>
      </c>
      <c r="C534" s="1">
        <v>103</v>
      </c>
    </row>
    <row r="535" spans="1:3" x14ac:dyDescent="0.2">
      <c r="A535" s="1" t="s">
        <v>1044</v>
      </c>
      <c r="B535" s="1">
        <v>2</v>
      </c>
      <c r="C535" s="1">
        <v>103</v>
      </c>
    </row>
    <row r="536" spans="1:3" x14ac:dyDescent="0.2">
      <c r="A536" s="1" t="s">
        <v>1043</v>
      </c>
      <c r="B536" s="1">
        <v>5</v>
      </c>
      <c r="C536" s="1">
        <v>95</v>
      </c>
    </row>
    <row r="537" spans="1:3" x14ac:dyDescent="0.2">
      <c r="A537" s="1" t="s">
        <v>1042</v>
      </c>
      <c r="B537" s="1">
        <v>1</v>
      </c>
      <c r="C537" s="1">
        <v>105</v>
      </c>
    </row>
    <row r="538" spans="1:3" x14ac:dyDescent="0.2">
      <c r="A538" s="1" t="s">
        <v>1041</v>
      </c>
      <c r="B538" s="1">
        <v>2</v>
      </c>
      <c r="C538" s="1">
        <v>84</v>
      </c>
    </row>
    <row r="539" spans="1:3" x14ac:dyDescent="0.2">
      <c r="A539" s="1" t="s">
        <v>1040</v>
      </c>
      <c r="B539" s="1">
        <v>3</v>
      </c>
      <c r="C539" s="1">
        <v>109</v>
      </c>
    </row>
    <row r="540" spans="1:3" x14ac:dyDescent="0.2">
      <c r="A540" s="1" t="s">
        <v>1039</v>
      </c>
      <c r="B540" s="1">
        <v>2</v>
      </c>
      <c r="C540" s="1">
        <v>105</v>
      </c>
    </row>
    <row r="541" spans="1:3" x14ac:dyDescent="0.2">
      <c r="A541" s="1" t="s">
        <v>1038</v>
      </c>
      <c r="B541" s="1">
        <v>0</v>
      </c>
      <c r="C541" s="1">
        <v>106</v>
      </c>
    </row>
    <row r="542" spans="1:3" x14ac:dyDescent="0.2">
      <c r="A542" s="1" t="s">
        <v>1037</v>
      </c>
      <c r="B542" s="1">
        <v>2</v>
      </c>
      <c r="C542" s="1">
        <v>97</v>
      </c>
    </row>
    <row r="543" spans="1:3" x14ac:dyDescent="0.2">
      <c r="A543" s="1" t="s">
        <v>1036</v>
      </c>
      <c r="B543" s="1">
        <v>3</v>
      </c>
      <c r="C543" s="1">
        <v>98</v>
      </c>
    </row>
    <row r="544" spans="1:3" x14ac:dyDescent="0.2">
      <c r="A544" s="1" t="s">
        <v>1035</v>
      </c>
      <c r="B544" s="1">
        <v>0</v>
      </c>
      <c r="C544" s="1">
        <v>102</v>
      </c>
    </row>
    <row r="545" spans="1:3" x14ac:dyDescent="0.2">
      <c r="A545" s="1" t="s">
        <v>1034</v>
      </c>
      <c r="B545" s="1">
        <v>3</v>
      </c>
      <c r="C545" s="1">
        <v>107</v>
      </c>
    </row>
    <row r="546" spans="1:3" x14ac:dyDescent="0.2">
      <c r="A546" s="1" t="s">
        <v>1033</v>
      </c>
      <c r="B546" s="1">
        <v>2</v>
      </c>
      <c r="C546" s="1">
        <v>103</v>
      </c>
    </row>
    <row r="547" spans="1:3" x14ac:dyDescent="0.2">
      <c r="A547" s="1" t="s">
        <v>1032</v>
      </c>
      <c r="B547" s="1">
        <v>0</v>
      </c>
      <c r="C547" s="1">
        <v>107</v>
      </c>
    </row>
    <row r="548" spans="1:3" x14ac:dyDescent="0.2">
      <c r="A548" s="1" t="s">
        <v>1031</v>
      </c>
      <c r="B548" s="1">
        <v>2</v>
      </c>
      <c r="C548" s="1">
        <v>99</v>
      </c>
    </row>
    <row r="549" spans="1:3" x14ac:dyDescent="0.2">
      <c r="A549" s="1" t="s">
        <v>1030</v>
      </c>
      <c r="B549" s="1">
        <v>2</v>
      </c>
      <c r="C549" s="1">
        <v>107</v>
      </c>
    </row>
    <row r="550" spans="1:3" x14ac:dyDescent="0.2">
      <c r="A550" s="1" t="s">
        <v>1029</v>
      </c>
      <c r="B550" s="1">
        <v>2</v>
      </c>
      <c r="C550" s="1">
        <v>105</v>
      </c>
    </row>
    <row r="551" spans="1:3" x14ac:dyDescent="0.2">
      <c r="A551" s="1" t="s">
        <v>1028</v>
      </c>
      <c r="B551" s="1">
        <v>3</v>
      </c>
      <c r="C551" s="1">
        <v>100</v>
      </c>
    </row>
    <row r="552" spans="1:3" x14ac:dyDescent="0.2">
      <c r="A552" s="1" t="s">
        <v>1027</v>
      </c>
      <c r="B552" s="1">
        <v>1</v>
      </c>
      <c r="C552" s="1">
        <v>104</v>
      </c>
    </row>
    <row r="553" spans="1:3" x14ac:dyDescent="0.2">
      <c r="A553" s="1" t="s">
        <v>1026</v>
      </c>
      <c r="B553" s="1">
        <v>0</v>
      </c>
      <c r="C553" s="1">
        <v>108</v>
      </c>
    </row>
    <row r="554" spans="1:3" x14ac:dyDescent="0.2">
      <c r="A554" s="1" t="s">
        <v>1025</v>
      </c>
      <c r="B554" s="1">
        <v>2</v>
      </c>
      <c r="C554" s="1">
        <v>106</v>
      </c>
    </row>
    <row r="555" spans="1:3" x14ac:dyDescent="0.2">
      <c r="A555" s="1" t="s">
        <v>1024</v>
      </c>
      <c r="B555" s="1">
        <v>0</v>
      </c>
      <c r="C555" s="1">
        <v>107</v>
      </c>
    </row>
    <row r="556" spans="1:3" x14ac:dyDescent="0.2">
      <c r="A556" s="1" t="s">
        <v>1023</v>
      </c>
      <c r="B556" s="1">
        <v>0</v>
      </c>
      <c r="C556" s="1">
        <v>108</v>
      </c>
    </row>
    <row r="557" spans="1:3" x14ac:dyDescent="0.2">
      <c r="A557" s="1" t="s">
        <v>1022</v>
      </c>
      <c r="B557" s="1">
        <v>1</v>
      </c>
      <c r="C557" s="1">
        <v>101</v>
      </c>
    </row>
    <row r="558" spans="1:3" x14ac:dyDescent="0.2">
      <c r="A558" s="1" t="s">
        <v>1021</v>
      </c>
      <c r="B558" s="1">
        <v>2</v>
      </c>
      <c r="C558" s="1">
        <v>96</v>
      </c>
    </row>
    <row r="559" spans="1:3" x14ac:dyDescent="0.2">
      <c r="A559" s="1" t="s">
        <v>1020</v>
      </c>
      <c r="B559" s="1">
        <v>0</v>
      </c>
      <c r="C559" s="1">
        <v>101</v>
      </c>
    </row>
    <row r="560" spans="1:3" x14ac:dyDescent="0.2">
      <c r="A560" s="1" t="s">
        <v>1019</v>
      </c>
      <c r="B560" s="1">
        <v>8</v>
      </c>
      <c r="C560" s="1">
        <v>104</v>
      </c>
    </row>
    <row r="561" spans="1:3" x14ac:dyDescent="0.2">
      <c r="A561" s="1" t="s">
        <v>1018</v>
      </c>
      <c r="B561" s="1">
        <v>2</v>
      </c>
      <c r="C561" s="1">
        <v>102</v>
      </c>
    </row>
    <row r="562" spans="1:3" x14ac:dyDescent="0.2">
      <c r="A562" s="1" t="s">
        <v>1017</v>
      </c>
      <c r="B562" s="1">
        <v>1</v>
      </c>
      <c r="C562" s="1">
        <v>105</v>
      </c>
    </row>
    <row r="563" spans="1:3" x14ac:dyDescent="0.2">
      <c r="A563" s="1" t="s">
        <v>1016</v>
      </c>
      <c r="B563" s="1">
        <v>3</v>
      </c>
      <c r="C563" s="1">
        <v>97</v>
      </c>
    </row>
    <row r="564" spans="1:3" x14ac:dyDescent="0.2">
      <c r="A564" s="1" t="s">
        <v>1015</v>
      </c>
      <c r="B564" s="1">
        <v>1</v>
      </c>
      <c r="C564" s="1">
        <v>97</v>
      </c>
    </row>
    <row r="565" spans="1:3" x14ac:dyDescent="0.2">
      <c r="A565" s="1" t="s">
        <v>1014</v>
      </c>
      <c r="B565" s="1">
        <v>1</v>
      </c>
      <c r="C565" s="1">
        <v>106</v>
      </c>
    </row>
    <row r="566" spans="1:3" x14ac:dyDescent="0.2">
      <c r="A566" s="1" t="s">
        <v>1013</v>
      </c>
      <c r="B566" s="1">
        <v>6</v>
      </c>
      <c r="C566" s="1">
        <v>99</v>
      </c>
    </row>
    <row r="567" spans="1:3" x14ac:dyDescent="0.2">
      <c r="A567" s="1" t="s">
        <v>1012</v>
      </c>
      <c r="B567" s="1">
        <v>2</v>
      </c>
      <c r="C567" s="1">
        <v>99</v>
      </c>
    </row>
    <row r="568" spans="1:3" x14ac:dyDescent="0.2">
      <c r="A568" s="1" t="s">
        <v>1011</v>
      </c>
      <c r="B568" s="1">
        <v>2</v>
      </c>
      <c r="C568" s="1">
        <v>103</v>
      </c>
    </row>
    <row r="569" spans="1:3" x14ac:dyDescent="0.2">
      <c r="A569" s="1" t="s">
        <v>1010</v>
      </c>
      <c r="B569" s="1">
        <v>3</v>
      </c>
      <c r="C569" s="1">
        <v>108</v>
      </c>
    </row>
    <row r="570" spans="1:3" x14ac:dyDescent="0.2">
      <c r="A570" s="1" t="s">
        <v>1009</v>
      </c>
      <c r="B570" s="1">
        <v>2</v>
      </c>
      <c r="C570" s="1">
        <v>112</v>
      </c>
    </row>
    <row r="571" spans="1:3" x14ac:dyDescent="0.2">
      <c r="A571" s="1" t="s">
        <v>1008</v>
      </c>
      <c r="B571" s="1">
        <v>0</v>
      </c>
      <c r="C571" s="1">
        <v>105</v>
      </c>
    </row>
    <row r="572" spans="1:3" x14ac:dyDescent="0.2">
      <c r="A572" s="1" t="s">
        <v>1007</v>
      </c>
      <c r="B572" s="1">
        <v>2</v>
      </c>
      <c r="C572" s="1">
        <v>104</v>
      </c>
    </row>
    <row r="573" spans="1:3" x14ac:dyDescent="0.2">
      <c r="A573" s="1" t="s">
        <v>1006</v>
      </c>
      <c r="B573" s="1">
        <v>2</v>
      </c>
      <c r="C573" s="1">
        <v>108</v>
      </c>
    </row>
    <row r="574" spans="1:3" x14ac:dyDescent="0.2">
      <c r="A574" s="1" t="s">
        <v>1005</v>
      </c>
      <c r="B574" s="1">
        <v>0</v>
      </c>
      <c r="C574" s="1">
        <v>103</v>
      </c>
    </row>
    <row r="575" spans="1:3" x14ac:dyDescent="0.2">
      <c r="A575" s="1" t="s">
        <v>1004</v>
      </c>
      <c r="B575" s="1">
        <v>4</v>
      </c>
      <c r="C575" s="1">
        <v>103</v>
      </c>
    </row>
    <row r="576" spans="1:3" x14ac:dyDescent="0.2">
      <c r="A576" s="1" t="s">
        <v>1003</v>
      </c>
      <c r="B576" s="1">
        <v>0</v>
      </c>
      <c r="C576" s="1">
        <v>106</v>
      </c>
    </row>
    <row r="577" spans="1:3" x14ac:dyDescent="0.2">
      <c r="A577" s="1" t="s">
        <v>1002</v>
      </c>
      <c r="B577" s="1">
        <v>0</v>
      </c>
      <c r="C577" s="1">
        <v>108</v>
      </c>
    </row>
    <row r="578" spans="1:3" x14ac:dyDescent="0.2">
      <c r="A578" s="1" t="s">
        <v>1001</v>
      </c>
      <c r="B578" s="1">
        <v>4</v>
      </c>
      <c r="C578" s="1">
        <v>92</v>
      </c>
    </row>
    <row r="579" spans="1:3" x14ac:dyDescent="0.2">
      <c r="A579" s="1" t="s">
        <v>1000</v>
      </c>
      <c r="B579" s="1">
        <v>6</v>
      </c>
      <c r="C579" s="1">
        <v>97</v>
      </c>
    </row>
    <row r="580" spans="1:3" x14ac:dyDescent="0.2">
      <c r="A580" s="1" t="s">
        <v>999</v>
      </c>
      <c r="B580" s="1">
        <v>0</v>
      </c>
      <c r="C580" s="1">
        <v>109</v>
      </c>
    </row>
    <row r="581" spans="1:3" x14ac:dyDescent="0.2">
      <c r="A581" s="1" t="s">
        <v>998</v>
      </c>
      <c r="B581" s="1">
        <v>6</v>
      </c>
      <c r="C581" s="1">
        <v>86</v>
      </c>
    </row>
    <row r="582" spans="1:3" x14ac:dyDescent="0.2">
      <c r="A582" s="1" t="s">
        <v>997</v>
      </c>
      <c r="B582" s="1">
        <v>2</v>
      </c>
      <c r="C582" s="1">
        <v>95</v>
      </c>
    </row>
    <row r="583" spans="1:3" x14ac:dyDescent="0.2">
      <c r="A583" s="1" t="s">
        <v>996</v>
      </c>
      <c r="B583" s="1">
        <v>2</v>
      </c>
      <c r="C583" s="1">
        <v>108</v>
      </c>
    </row>
    <row r="584" spans="1:3" x14ac:dyDescent="0.2">
      <c r="A584" s="1" t="s">
        <v>995</v>
      </c>
      <c r="B584" s="1">
        <v>1</v>
      </c>
      <c r="C584" s="1">
        <v>107</v>
      </c>
    </row>
    <row r="585" spans="1:3" x14ac:dyDescent="0.2">
      <c r="A585" s="1" t="s">
        <v>994</v>
      </c>
      <c r="B585" s="1">
        <v>3</v>
      </c>
      <c r="C585" s="1">
        <v>98</v>
      </c>
    </row>
    <row r="586" spans="1:3" x14ac:dyDescent="0.2">
      <c r="A586" s="1" t="s">
        <v>993</v>
      </c>
      <c r="B586" s="1">
        <v>2</v>
      </c>
      <c r="C586" s="1">
        <v>103</v>
      </c>
    </row>
    <row r="587" spans="1:3" x14ac:dyDescent="0.2">
      <c r="A587" s="1" t="s">
        <v>992</v>
      </c>
      <c r="B587" s="1">
        <v>5</v>
      </c>
      <c r="C587" s="1">
        <v>104</v>
      </c>
    </row>
    <row r="588" spans="1:3" x14ac:dyDescent="0.2">
      <c r="A588" s="1" t="s">
        <v>991</v>
      </c>
      <c r="B588" s="1">
        <v>3</v>
      </c>
      <c r="C588" s="1">
        <v>110</v>
      </c>
    </row>
    <row r="589" spans="1:3" x14ac:dyDescent="0.2">
      <c r="A589" s="1" t="s">
        <v>990</v>
      </c>
      <c r="B589" s="1">
        <v>0</v>
      </c>
      <c r="C589" s="1">
        <v>111</v>
      </c>
    </row>
    <row r="590" spans="1:3" x14ac:dyDescent="0.2">
      <c r="A590" s="1" t="s">
        <v>989</v>
      </c>
      <c r="B590" s="1">
        <v>5</v>
      </c>
      <c r="C590" s="1">
        <v>106</v>
      </c>
    </row>
    <row r="591" spans="1:3" x14ac:dyDescent="0.2">
      <c r="A591" s="1" t="s">
        <v>988</v>
      </c>
      <c r="B591" s="1">
        <v>1</v>
      </c>
      <c r="C591" s="1">
        <v>100</v>
      </c>
    </row>
    <row r="592" spans="1:3" x14ac:dyDescent="0.2">
      <c r="A592" s="1" t="s">
        <v>987</v>
      </c>
      <c r="B592" s="1">
        <v>1</v>
      </c>
      <c r="C592" s="1">
        <v>99</v>
      </c>
    </row>
    <row r="593" spans="1:3" x14ac:dyDescent="0.2">
      <c r="A593" s="1" t="s">
        <v>986</v>
      </c>
      <c r="B593" s="1">
        <v>4</v>
      </c>
      <c r="C593" s="1">
        <v>100</v>
      </c>
    </row>
    <row r="594" spans="1:3" x14ac:dyDescent="0.2">
      <c r="A594" s="1" t="s">
        <v>985</v>
      </c>
      <c r="B594" s="1">
        <v>1</v>
      </c>
      <c r="C594" s="1">
        <v>98</v>
      </c>
    </row>
    <row r="595" spans="1:3" x14ac:dyDescent="0.2">
      <c r="A595" s="1" t="s">
        <v>984</v>
      </c>
      <c r="B595" s="1">
        <v>2</v>
      </c>
      <c r="C595" s="1">
        <v>102</v>
      </c>
    </row>
    <row r="596" spans="1:3" x14ac:dyDescent="0.2">
      <c r="A596" s="1" t="s">
        <v>983</v>
      </c>
      <c r="B596" s="1">
        <v>6</v>
      </c>
      <c r="C596" s="1">
        <v>96</v>
      </c>
    </row>
    <row r="597" spans="1:3" x14ac:dyDescent="0.2">
      <c r="A597" s="1" t="s">
        <v>982</v>
      </c>
      <c r="B597" s="1">
        <v>2</v>
      </c>
      <c r="C597" s="1">
        <v>103</v>
      </c>
    </row>
    <row r="598" spans="1:3" x14ac:dyDescent="0.2">
      <c r="A598" s="1" t="s">
        <v>981</v>
      </c>
      <c r="B598" s="1">
        <v>0</v>
      </c>
      <c r="C598" s="1">
        <v>102</v>
      </c>
    </row>
    <row r="599" spans="1:3" x14ac:dyDescent="0.2">
      <c r="A599" s="1" t="s">
        <v>980</v>
      </c>
      <c r="B599" s="1">
        <v>4</v>
      </c>
      <c r="C599" s="1">
        <v>102</v>
      </c>
    </row>
    <row r="600" spans="1:3" x14ac:dyDescent="0.2">
      <c r="A600" s="1" t="s">
        <v>979</v>
      </c>
      <c r="B600" s="1">
        <v>2</v>
      </c>
      <c r="C600" s="1">
        <v>103</v>
      </c>
    </row>
    <row r="601" spans="1:3" x14ac:dyDescent="0.2">
      <c r="A601" s="1" t="s">
        <v>978</v>
      </c>
      <c r="B601" s="1">
        <v>0</v>
      </c>
      <c r="C601" s="1">
        <v>110</v>
      </c>
    </row>
    <row r="602" spans="1:3" x14ac:dyDescent="0.2">
      <c r="A602" s="1" t="s">
        <v>977</v>
      </c>
      <c r="B602" s="1">
        <v>4</v>
      </c>
      <c r="C602" s="1">
        <v>96</v>
      </c>
    </row>
    <row r="603" spans="1:3" x14ac:dyDescent="0.2">
      <c r="A603" s="1" t="s">
        <v>976</v>
      </c>
      <c r="B603" s="1">
        <v>1</v>
      </c>
      <c r="C603" s="1">
        <v>103</v>
      </c>
    </row>
    <row r="604" spans="1:3" x14ac:dyDescent="0.2">
      <c r="A604" s="1" t="s">
        <v>975</v>
      </c>
      <c r="B604" s="1">
        <v>2</v>
      </c>
      <c r="C604" s="1">
        <v>97</v>
      </c>
    </row>
    <row r="605" spans="1:3" x14ac:dyDescent="0.2">
      <c r="A605" s="1" t="s">
        <v>974</v>
      </c>
      <c r="B605" s="1">
        <v>5</v>
      </c>
      <c r="C605" s="1">
        <v>110</v>
      </c>
    </row>
    <row r="606" spans="1:3" x14ac:dyDescent="0.2">
      <c r="A606" s="1" t="s">
        <v>973</v>
      </c>
      <c r="B606" s="1">
        <v>3</v>
      </c>
      <c r="C606" s="1">
        <v>102</v>
      </c>
    </row>
    <row r="607" spans="1:3" x14ac:dyDescent="0.2">
      <c r="A607" s="1" t="s">
        <v>972</v>
      </c>
      <c r="B607" s="1">
        <v>3</v>
      </c>
      <c r="C607" s="1">
        <v>100</v>
      </c>
    </row>
    <row r="608" spans="1:3" x14ac:dyDescent="0.2">
      <c r="A608" s="1" t="s">
        <v>971</v>
      </c>
      <c r="B608" s="1">
        <v>4</v>
      </c>
      <c r="C608" s="1">
        <v>105</v>
      </c>
    </row>
    <row r="609" spans="1:3" x14ac:dyDescent="0.2">
      <c r="A609" s="1" t="s">
        <v>970</v>
      </c>
      <c r="B609" s="1">
        <v>1</v>
      </c>
      <c r="C609" s="1">
        <v>98</v>
      </c>
    </row>
    <row r="610" spans="1:3" x14ac:dyDescent="0.2">
      <c r="A610" s="1" t="s">
        <v>969</v>
      </c>
      <c r="B610" s="1">
        <v>0</v>
      </c>
      <c r="C610" s="1">
        <v>97</v>
      </c>
    </row>
    <row r="611" spans="1:3" x14ac:dyDescent="0.2">
      <c r="A611" s="1" t="s">
        <v>968</v>
      </c>
      <c r="B611" s="1">
        <v>2</v>
      </c>
      <c r="C611" s="1">
        <v>106</v>
      </c>
    </row>
    <row r="612" spans="1:3" x14ac:dyDescent="0.2">
      <c r="A612" s="1" t="s">
        <v>967</v>
      </c>
      <c r="B612" s="1">
        <v>1</v>
      </c>
      <c r="C612" s="1">
        <v>106</v>
      </c>
    </row>
    <row r="613" spans="1:3" x14ac:dyDescent="0.2">
      <c r="A613" s="1" t="s">
        <v>966</v>
      </c>
      <c r="B613" s="1">
        <v>0</v>
      </c>
      <c r="C613" s="1">
        <v>115</v>
      </c>
    </row>
    <row r="614" spans="1:3" x14ac:dyDescent="0.2">
      <c r="A614" s="1" t="s">
        <v>965</v>
      </c>
      <c r="B614" s="1">
        <v>4</v>
      </c>
      <c r="C614" s="1">
        <v>105</v>
      </c>
    </row>
    <row r="615" spans="1:3" x14ac:dyDescent="0.2">
      <c r="A615" s="1" t="s">
        <v>964</v>
      </c>
      <c r="B615" s="1">
        <v>2</v>
      </c>
      <c r="C615" s="1">
        <v>105</v>
      </c>
    </row>
    <row r="616" spans="1:3" x14ac:dyDescent="0.2">
      <c r="A616" s="1" t="s">
        <v>963</v>
      </c>
      <c r="B616" s="1">
        <v>3</v>
      </c>
      <c r="C616" s="1">
        <v>97</v>
      </c>
    </row>
    <row r="617" spans="1:3" x14ac:dyDescent="0.2">
      <c r="A617" s="1" t="s">
        <v>962</v>
      </c>
      <c r="B617" s="1">
        <v>1</v>
      </c>
      <c r="C617" s="1">
        <v>102</v>
      </c>
    </row>
    <row r="618" spans="1:3" x14ac:dyDescent="0.2">
      <c r="A618" s="1" t="s">
        <v>961</v>
      </c>
      <c r="B618" s="1">
        <v>4</v>
      </c>
      <c r="C618" s="1">
        <v>115</v>
      </c>
    </row>
    <row r="619" spans="1:3" x14ac:dyDescent="0.2">
      <c r="A619" s="1" t="s">
        <v>960</v>
      </c>
      <c r="B619" s="1">
        <v>0</v>
      </c>
      <c r="C619" s="1">
        <v>108</v>
      </c>
    </row>
    <row r="620" spans="1:3" x14ac:dyDescent="0.2">
      <c r="A620" s="1" t="s">
        <v>959</v>
      </c>
      <c r="B620" s="1">
        <v>3</v>
      </c>
      <c r="C620" s="1">
        <v>92</v>
      </c>
    </row>
    <row r="621" spans="1:3" x14ac:dyDescent="0.2">
      <c r="A621" s="1" t="s">
        <v>958</v>
      </c>
      <c r="B621" s="1">
        <v>2</v>
      </c>
      <c r="C621" s="1">
        <v>108</v>
      </c>
    </row>
    <row r="622" spans="1:3" x14ac:dyDescent="0.2">
      <c r="A622" s="1" t="s">
        <v>957</v>
      </c>
      <c r="B622" s="1">
        <v>0</v>
      </c>
      <c r="C622" s="1">
        <v>104</v>
      </c>
    </row>
    <row r="623" spans="1:3" x14ac:dyDescent="0.2">
      <c r="A623" s="1" t="s">
        <v>956</v>
      </c>
      <c r="B623" s="1">
        <v>1</v>
      </c>
      <c r="C623" s="1">
        <v>95</v>
      </c>
    </row>
    <row r="624" spans="1:3" x14ac:dyDescent="0.2">
      <c r="A624" s="1" t="s">
        <v>955</v>
      </c>
      <c r="B624" s="1">
        <v>4</v>
      </c>
      <c r="C624" s="1">
        <v>106</v>
      </c>
    </row>
    <row r="625" spans="1:3" x14ac:dyDescent="0.2">
      <c r="A625" s="1" t="s">
        <v>954</v>
      </c>
      <c r="B625" s="1">
        <v>2</v>
      </c>
      <c r="C625" s="1">
        <v>116</v>
      </c>
    </row>
    <row r="626" spans="1:3" x14ac:dyDescent="0.2">
      <c r="A626" s="1" t="s">
        <v>953</v>
      </c>
      <c r="B626" s="1">
        <v>4</v>
      </c>
      <c r="C626" s="1">
        <v>106</v>
      </c>
    </row>
    <row r="627" spans="1:3" x14ac:dyDescent="0.2">
      <c r="A627" s="1" t="s">
        <v>952</v>
      </c>
      <c r="B627" s="1">
        <v>2</v>
      </c>
      <c r="C627" s="1">
        <v>90</v>
      </c>
    </row>
    <row r="628" spans="1:3" x14ac:dyDescent="0.2">
      <c r="A628" s="1" t="s">
        <v>951</v>
      </c>
      <c r="B628" s="1">
        <v>0</v>
      </c>
      <c r="C628" s="1">
        <v>105</v>
      </c>
    </row>
    <row r="629" spans="1:3" x14ac:dyDescent="0.2">
      <c r="A629" s="1" t="s">
        <v>950</v>
      </c>
      <c r="B629" s="1">
        <v>2</v>
      </c>
      <c r="C629" s="1">
        <v>107</v>
      </c>
    </row>
    <row r="630" spans="1:3" x14ac:dyDescent="0.2">
      <c r="A630" s="1" t="s">
        <v>949</v>
      </c>
      <c r="B630" s="1">
        <v>3</v>
      </c>
      <c r="C630" s="1">
        <v>102</v>
      </c>
    </row>
    <row r="631" spans="1:3" x14ac:dyDescent="0.2">
      <c r="A631" s="1" t="s">
        <v>948</v>
      </c>
      <c r="B631" s="1">
        <v>1</v>
      </c>
      <c r="C631" s="1">
        <v>107</v>
      </c>
    </row>
    <row r="632" spans="1:3" x14ac:dyDescent="0.2">
      <c r="A632" s="1" t="s">
        <v>947</v>
      </c>
      <c r="B632" s="1">
        <v>6</v>
      </c>
      <c r="C632" s="1">
        <v>95</v>
      </c>
    </row>
    <row r="633" spans="1:3" x14ac:dyDescent="0.2">
      <c r="A633" s="1" t="s">
        <v>946</v>
      </c>
      <c r="B633" s="1">
        <v>4</v>
      </c>
      <c r="C633" s="1">
        <v>110</v>
      </c>
    </row>
    <row r="634" spans="1:3" x14ac:dyDescent="0.2">
      <c r="A634" s="1" t="s">
        <v>945</v>
      </c>
      <c r="B634" s="1">
        <v>3</v>
      </c>
      <c r="C634" s="1">
        <v>108</v>
      </c>
    </row>
    <row r="635" spans="1:3" x14ac:dyDescent="0.2">
      <c r="A635" s="1" t="s">
        <v>944</v>
      </c>
      <c r="B635" s="1">
        <v>2</v>
      </c>
      <c r="C635" s="1">
        <v>113</v>
      </c>
    </row>
    <row r="636" spans="1:3" x14ac:dyDescent="0.2">
      <c r="A636" s="1" t="s">
        <v>943</v>
      </c>
      <c r="B636" s="1">
        <v>4</v>
      </c>
      <c r="C636" s="1">
        <v>105</v>
      </c>
    </row>
    <row r="637" spans="1:3" x14ac:dyDescent="0.2">
      <c r="A637" s="1" t="s">
        <v>942</v>
      </c>
      <c r="B637" s="1">
        <v>2</v>
      </c>
      <c r="C637" s="1">
        <v>102</v>
      </c>
    </row>
    <row r="638" spans="1:3" x14ac:dyDescent="0.2">
      <c r="A638" s="1" t="s">
        <v>941</v>
      </c>
      <c r="B638" s="1">
        <v>1</v>
      </c>
      <c r="C638" s="1">
        <v>90</v>
      </c>
    </row>
    <row r="639" spans="1:3" x14ac:dyDescent="0.2">
      <c r="A639" s="1" t="s">
        <v>940</v>
      </c>
      <c r="B639" s="1">
        <v>3</v>
      </c>
      <c r="C639" s="1">
        <v>99</v>
      </c>
    </row>
    <row r="640" spans="1:3" x14ac:dyDescent="0.2">
      <c r="A640" s="1" t="s">
        <v>939</v>
      </c>
      <c r="B640" s="1">
        <v>1</v>
      </c>
      <c r="C640" s="1">
        <v>108</v>
      </c>
    </row>
    <row r="641" spans="1:3" x14ac:dyDescent="0.2">
      <c r="A641" s="1" t="s">
        <v>938</v>
      </c>
      <c r="B641" s="1">
        <v>7</v>
      </c>
      <c r="C641" s="1">
        <v>93</v>
      </c>
    </row>
    <row r="642" spans="1:3" x14ac:dyDescent="0.2">
      <c r="A642" s="1" t="s">
        <v>937</v>
      </c>
      <c r="B642" s="1">
        <v>1</v>
      </c>
      <c r="C642" s="1">
        <v>111</v>
      </c>
    </row>
    <row r="643" spans="1:3" x14ac:dyDescent="0.2">
      <c r="A643" s="1" t="s">
        <v>936</v>
      </c>
      <c r="B643" s="1">
        <v>1</v>
      </c>
      <c r="C643" s="1">
        <v>97</v>
      </c>
    </row>
    <row r="644" spans="1:3" x14ac:dyDescent="0.2">
      <c r="A644" s="1" t="s">
        <v>935</v>
      </c>
      <c r="B644" s="1">
        <v>6</v>
      </c>
      <c r="C644" s="1">
        <v>100</v>
      </c>
    </row>
    <row r="645" spans="1:3" x14ac:dyDescent="0.2">
      <c r="A645" s="1" t="s">
        <v>934</v>
      </c>
      <c r="B645" s="1">
        <v>2</v>
      </c>
      <c r="C645" s="1">
        <v>105</v>
      </c>
    </row>
    <row r="646" spans="1:3" x14ac:dyDescent="0.2">
      <c r="A646" s="1" t="s">
        <v>933</v>
      </c>
      <c r="B646" s="1">
        <v>2</v>
      </c>
      <c r="C646" s="1">
        <v>111</v>
      </c>
    </row>
    <row r="647" spans="1:3" x14ac:dyDescent="0.2">
      <c r="A647" s="1" t="s">
        <v>932</v>
      </c>
      <c r="B647" s="1">
        <v>3</v>
      </c>
      <c r="C647" s="1">
        <v>106</v>
      </c>
    </row>
    <row r="648" spans="1:3" x14ac:dyDescent="0.2">
      <c r="A648" s="1" t="s">
        <v>931</v>
      </c>
      <c r="B648" s="1">
        <v>4</v>
      </c>
      <c r="C648" s="1">
        <v>102</v>
      </c>
    </row>
    <row r="649" spans="1:3" x14ac:dyDescent="0.2">
      <c r="A649" s="1" t="s">
        <v>930</v>
      </c>
      <c r="B649" s="1">
        <v>1</v>
      </c>
      <c r="C649" s="1">
        <v>103</v>
      </c>
    </row>
    <row r="650" spans="1:3" x14ac:dyDescent="0.2">
      <c r="A650" s="1" t="s">
        <v>929</v>
      </c>
      <c r="B650" s="1">
        <v>4</v>
      </c>
      <c r="C650" s="1">
        <v>100</v>
      </c>
    </row>
    <row r="651" spans="1:3" x14ac:dyDescent="0.2">
      <c r="A651" s="1" t="s">
        <v>928</v>
      </c>
      <c r="B651" s="1">
        <v>2</v>
      </c>
      <c r="C651" s="1">
        <v>96</v>
      </c>
    </row>
    <row r="652" spans="1:3" x14ac:dyDescent="0.2">
      <c r="A652" s="1" t="s">
        <v>927</v>
      </c>
      <c r="B652" s="1">
        <v>1</v>
      </c>
      <c r="C652" s="1">
        <v>113</v>
      </c>
    </row>
    <row r="653" spans="1:3" x14ac:dyDescent="0.2">
      <c r="A653" s="1" t="s">
        <v>926</v>
      </c>
      <c r="B653" s="1">
        <v>2</v>
      </c>
      <c r="C653" s="1">
        <v>115</v>
      </c>
    </row>
    <row r="654" spans="1:3" x14ac:dyDescent="0.2">
      <c r="A654" s="1" t="s">
        <v>925</v>
      </c>
      <c r="B654" s="1">
        <v>2</v>
      </c>
      <c r="C654" s="1">
        <v>98</v>
      </c>
    </row>
    <row r="655" spans="1:3" x14ac:dyDescent="0.2">
      <c r="A655" s="1" t="s">
        <v>924</v>
      </c>
      <c r="B655" s="1">
        <v>1</v>
      </c>
      <c r="C655" s="1">
        <v>106</v>
      </c>
    </row>
    <row r="656" spans="1:3" x14ac:dyDescent="0.2">
      <c r="A656" s="1" t="s">
        <v>923</v>
      </c>
      <c r="B656" s="1">
        <v>9</v>
      </c>
      <c r="C656" s="1">
        <v>93</v>
      </c>
    </row>
    <row r="657" spans="1:3" x14ac:dyDescent="0.2">
      <c r="A657" s="1" t="s">
        <v>922</v>
      </c>
      <c r="B657" s="1">
        <v>0</v>
      </c>
      <c r="C657" s="1">
        <v>106</v>
      </c>
    </row>
    <row r="658" spans="1:3" x14ac:dyDescent="0.2">
      <c r="A658" s="1" t="s">
        <v>921</v>
      </c>
      <c r="B658" s="1">
        <v>1</v>
      </c>
      <c r="C658" s="1">
        <v>108</v>
      </c>
    </row>
    <row r="659" spans="1:3" x14ac:dyDescent="0.2">
      <c r="A659" s="1" t="s">
        <v>920</v>
      </c>
      <c r="B659" s="1">
        <v>7</v>
      </c>
      <c r="C659" s="1">
        <v>118</v>
      </c>
    </row>
    <row r="660" spans="1:3" x14ac:dyDescent="0.2">
      <c r="A660" s="1" t="s">
        <v>919</v>
      </c>
      <c r="B660" s="1">
        <v>1</v>
      </c>
      <c r="C660" s="1">
        <v>101</v>
      </c>
    </row>
    <row r="661" spans="1:3" x14ac:dyDescent="0.2">
      <c r="A661" s="1" t="s">
        <v>918</v>
      </c>
      <c r="B661" s="1">
        <v>1</v>
      </c>
      <c r="C661" s="1">
        <v>101</v>
      </c>
    </row>
    <row r="662" spans="1:3" x14ac:dyDescent="0.2">
      <c r="A662" s="1" t="s">
        <v>917</v>
      </c>
      <c r="B662" s="1">
        <v>6</v>
      </c>
      <c r="C662" s="1">
        <v>93</v>
      </c>
    </row>
    <row r="663" spans="1:3" x14ac:dyDescent="0.2">
      <c r="A663" s="1" t="s">
        <v>916</v>
      </c>
      <c r="B663" s="1">
        <v>3</v>
      </c>
      <c r="C663" s="1">
        <v>110</v>
      </c>
    </row>
    <row r="664" spans="1:3" x14ac:dyDescent="0.2">
      <c r="A664" s="1" t="s">
        <v>915</v>
      </c>
      <c r="B664" s="1">
        <v>0</v>
      </c>
      <c r="C664" s="1">
        <v>108</v>
      </c>
    </row>
    <row r="665" spans="1:3" x14ac:dyDescent="0.2">
      <c r="A665" s="1" t="s">
        <v>914</v>
      </c>
      <c r="B665" s="1">
        <v>1</v>
      </c>
      <c r="C665" s="1">
        <v>99</v>
      </c>
    </row>
    <row r="666" spans="1:3" x14ac:dyDescent="0.2">
      <c r="A666" s="1" t="s">
        <v>913</v>
      </c>
      <c r="B666" s="1">
        <v>4</v>
      </c>
      <c r="C666" s="1">
        <v>97</v>
      </c>
    </row>
    <row r="667" spans="1:3" x14ac:dyDescent="0.2">
      <c r="A667" s="1" t="s">
        <v>912</v>
      </c>
      <c r="B667" s="1">
        <v>2</v>
      </c>
      <c r="C667" s="1">
        <v>110</v>
      </c>
    </row>
    <row r="668" spans="1:3" x14ac:dyDescent="0.2">
      <c r="A668" s="1" t="s">
        <v>911</v>
      </c>
      <c r="B668" s="1">
        <v>4</v>
      </c>
      <c r="C668" s="1">
        <v>96</v>
      </c>
    </row>
    <row r="669" spans="1:3" x14ac:dyDescent="0.2">
      <c r="A669" s="1" t="s">
        <v>910</v>
      </c>
      <c r="B669" s="1">
        <v>1</v>
      </c>
      <c r="C669" s="1">
        <v>97</v>
      </c>
    </row>
    <row r="670" spans="1:3" x14ac:dyDescent="0.2">
      <c r="A670" s="1" t="s">
        <v>909</v>
      </c>
      <c r="B670" s="1">
        <v>1</v>
      </c>
      <c r="C670" s="1">
        <v>105</v>
      </c>
    </row>
    <row r="671" spans="1:3" x14ac:dyDescent="0.2">
      <c r="A671" s="1" t="s">
        <v>908</v>
      </c>
      <c r="B671" s="1">
        <v>5</v>
      </c>
      <c r="C671" s="1">
        <v>98</v>
      </c>
    </row>
    <row r="672" spans="1:3" x14ac:dyDescent="0.2">
      <c r="A672" s="1" t="s">
        <v>907</v>
      </c>
      <c r="B672" s="1">
        <v>0</v>
      </c>
      <c r="C672" s="1">
        <v>108</v>
      </c>
    </row>
    <row r="673" spans="1:3" x14ac:dyDescent="0.2">
      <c r="A673" s="1" t="s">
        <v>906</v>
      </c>
      <c r="B673" s="1">
        <v>1</v>
      </c>
      <c r="C673" s="1">
        <v>106</v>
      </c>
    </row>
    <row r="674" spans="1:3" x14ac:dyDescent="0.2">
      <c r="A674" s="1" t="s">
        <v>905</v>
      </c>
      <c r="B674" s="1">
        <v>6</v>
      </c>
      <c r="C674" s="1">
        <v>107</v>
      </c>
    </row>
    <row r="675" spans="1:3" x14ac:dyDescent="0.2">
      <c r="A675" s="1" t="s">
        <v>904</v>
      </c>
      <c r="B675" s="1">
        <v>1</v>
      </c>
      <c r="C675" s="1">
        <v>104</v>
      </c>
    </row>
    <row r="676" spans="1:3" x14ac:dyDescent="0.2">
      <c r="A676" s="1" t="s">
        <v>903</v>
      </c>
      <c r="B676" s="1">
        <v>1</v>
      </c>
      <c r="C676" s="1">
        <v>108</v>
      </c>
    </row>
    <row r="677" spans="1:3" x14ac:dyDescent="0.2">
      <c r="A677" s="1" t="s">
        <v>902</v>
      </c>
      <c r="B677" s="1">
        <v>1</v>
      </c>
      <c r="C677" s="1">
        <v>103</v>
      </c>
    </row>
    <row r="678" spans="1:3" x14ac:dyDescent="0.2">
      <c r="A678" s="1" t="s">
        <v>901</v>
      </c>
      <c r="B678" s="1">
        <v>1</v>
      </c>
      <c r="C678" s="1">
        <v>106</v>
      </c>
    </row>
    <row r="679" spans="1:3" x14ac:dyDescent="0.2">
      <c r="A679" s="1" t="s">
        <v>900</v>
      </c>
      <c r="B679" s="1">
        <v>2</v>
      </c>
      <c r="C679" s="1">
        <v>116</v>
      </c>
    </row>
    <row r="680" spans="1:3" x14ac:dyDescent="0.2">
      <c r="A680" s="1" t="s">
        <v>899</v>
      </c>
      <c r="B680" s="1">
        <v>4</v>
      </c>
      <c r="C680" s="1">
        <v>116</v>
      </c>
    </row>
    <row r="681" spans="1:3" x14ac:dyDescent="0.2">
      <c r="A681" s="1" t="s">
        <v>898</v>
      </c>
      <c r="B681" s="1">
        <v>4</v>
      </c>
      <c r="C681" s="1">
        <v>120</v>
      </c>
    </row>
    <row r="682" spans="1:3" x14ac:dyDescent="0.2">
      <c r="A682" s="1" t="s">
        <v>897</v>
      </c>
      <c r="B682" s="1">
        <v>0</v>
      </c>
      <c r="C682" s="1">
        <v>99</v>
      </c>
    </row>
    <row r="683" spans="1:3" x14ac:dyDescent="0.2">
      <c r="A683" s="1" t="s">
        <v>896</v>
      </c>
      <c r="B683" s="1">
        <v>1</v>
      </c>
      <c r="C683" s="1">
        <v>95</v>
      </c>
    </row>
    <row r="684" spans="1:3" x14ac:dyDescent="0.2">
      <c r="A684" s="1" t="s">
        <v>895</v>
      </c>
      <c r="B684" s="1">
        <v>0</v>
      </c>
      <c r="C684" s="1">
        <v>92</v>
      </c>
    </row>
    <row r="685" spans="1:3" x14ac:dyDescent="0.2">
      <c r="A685" s="1" t="s">
        <v>894</v>
      </c>
      <c r="B685" s="1">
        <v>1</v>
      </c>
      <c r="C685" s="1">
        <v>108</v>
      </c>
    </row>
    <row r="686" spans="1:3" x14ac:dyDescent="0.2">
      <c r="A686" s="1" t="s">
        <v>893</v>
      </c>
      <c r="B686" s="1">
        <v>3</v>
      </c>
      <c r="C686" s="1">
        <v>97</v>
      </c>
    </row>
    <row r="687" spans="1:3" x14ac:dyDescent="0.2">
      <c r="A687" s="1" t="s">
        <v>892</v>
      </c>
      <c r="B687" s="1">
        <v>1</v>
      </c>
      <c r="C687" s="1">
        <v>100</v>
      </c>
    </row>
    <row r="688" spans="1:3" x14ac:dyDescent="0.2">
      <c r="A688" s="1" t="s">
        <v>891</v>
      </c>
      <c r="B688" s="1">
        <v>1</v>
      </c>
      <c r="C688" s="1">
        <v>97</v>
      </c>
    </row>
    <row r="689" spans="1:3" x14ac:dyDescent="0.2">
      <c r="A689" s="1" t="s">
        <v>890</v>
      </c>
      <c r="B689" s="1">
        <v>3</v>
      </c>
      <c r="C689" s="1">
        <v>106</v>
      </c>
    </row>
    <row r="690" spans="1:3" x14ac:dyDescent="0.2">
      <c r="A690" s="1" t="s">
        <v>889</v>
      </c>
      <c r="B690" s="1">
        <v>5</v>
      </c>
      <c r="C690" s="1">
        <v>100</v>
      </c>
    </row>
    <row r="691" spans="1:3" x14ac:dyDescent="0.2">
      <c r="A691" s="1" t="s">
        <v>888</v>
      </c>
      <c r="B691" s="1">
        <v>3</v>
      </c>
      <c r="C691" s="1">
        <v>102</v>
      </c>
    </row>
    <row r="692" spans="1:3" x14ac:dyDescent="0.2">
      <c r="A692" s="1" t="s">
        <v>887</v>
      </c>
      <c r="B692" s="1">
        <v>6</v>
      </c>
      <c r="C692" s="1">
        <v>100</v>
      </c>
    </row>
    <row r="693" spans="1:3" x14ac:dyDescent="0.2">
      <c r="A693" s="1" t="s">
        <v>886</v>
      </c>
      <c r="B693" s="1">
        <v>1</v>
      </c>
      <c r="C693" s="1">
        <v>101</v>
      </c>
    </row>
    <row r="694" spans="1:3" x14ac:dyDescent="0.2">
      <c r="A694" s="1" t="s">
        <v>885</v>
      </c>
      <c r="B694" s="1">
        <v>0</v>
      </c>
      <c r="C694" s="1">
        <v>115</v>
      </c>
    </row>
    <row r="695" spans="1:3" x14ac:dyDescent="0.2">
      <c r="A695" s="1" t="s">
        <v>884</v>
      </c>
      <c r="B695" s="1">
        <v>2</v>
      </c>
      <c r="C695" s="1">
        <v>105</v>
      </c>
    </row>
    <row r="696" spans="1:3" x14ac:dyDescent="0.2">
      <c r="A696" s="1" t="s">
        <v>883</v>
      </c>
      <c r="B696" s="1">
        <v>3</v>
      </c>
      <c r="C696" s="1">
        <v>98</v>
      </c>
    </row>
    <row r="697" spans="1:3" x14ac:dyDescent="0.2">
      <c r="A697" s="1" t="s">
        <v>882</v>
      </c>
      <c r="B697" s="1">
        <v>2</v>
      </c>
      <c r="C697" s="1">
        <v>118</v>
      </c>
    </row>
    <row r="698" spans="1:3" x14ac:dyDescent="0.2">
      <c r="A698" s="1" t="s">
        <v>881</v>
      </c>
      <c r="B698" s="1">
        <v>2</v>
      </c>
      <c r="C698" s="1">
        <v>101</v>
      </c>
    </row>
    <row r="699" spans="1:3" x14ac:dyDescent="0.2">
      <c r="A699" s="1" t="s">
        <v>880</v>
      </c>
      <c r="B699" s="1">
        <v>4</v>
      </c>
      <c r="C699" s="1">
        <v>112</v>
      </c>
    </row>
    <row r="700" spans="1:3" x14ac:dyDescent="0.2">
      <c r="A700" s="1" t="s">
        <v>879</v>
      </c>
      <c r="B700" s="1">
        <v>1</v>
      </c>
      <c r="C700" s="1">
        <v>111</v>
      </c>
    </row>
    <row r="701" spans="1:3" x14ac:dyDescent="0.2">
      <c r="A701" s="1" t="s">
        <v>878</v>
      </c>
      <c r="B701" s="1">
        <v>3</v>
      </c>
      <c r="C701" s="1">
        <v>99</v>
      </c>
    </row>
    <row r="702" spans="1:3" x14ac:dyDescent="0.2">
      <c r="A702" s="1" t="s">
        <v>877</v>
      </c>
      <c r="B702" s="1">
        <v>3</v>
      </c>
      <c r="C702" s="1">
        <v>113</v>
      </c>
    </row>
    <row r="703" spans="1:3" x14ac:dyDescent="0.2">
      <c r="A703" s="1" t="s">
        <v>876</v>
      </c>
      <c r="B703" s="1">
        <v>1</v>
      </c>
      <c r="C703" s="1">
        <v>112</v>
      </c>
    </row>
    <row r="704" spans="1:3" x14ac:dyDescent="0.2">
      <c r="A704" s="1" t="s">
        <v>875</v>
      </c>
      <c r="B704" s="1">
        <v>5</v>
      </c>
      <c r="C704" s="1">
        <v>98</v>
      </c>
    </row>
    <row r="705" spans="1:3" x14ac:dyDescent="0.2">
      <c r="A705" s="1" t="s">
        <v>874</v>
      </c>
      <c r="B705" s="1">
        <v>3</v>
      </c>
      <c r="C705" s="1">
        <v>106</v>
      </c>
    </row>
    <row r="706" spans="1:3" x14ac:dyDescent="0.2">
      <c r="A706" s="1" t="s">
        <v>873</v>
      </c>
      <c r="B706" s="1">
        <v>2</v>
      </c>
      <c r="C706" s="1">
        <v>115</v>
      </c>
    </row>
    <row r="707" spans="1:3" x14ac:dyDescent="0.2">
      <c r="A707" s="1" t="s">
        <v>872</v>
      </c>
      <c r="B707" s="1">
        <v>5</v>
      </c>
      <c r="C707" s="1">
        <v>100</v>
      </c>
    </row>
    <row r="708" spans="1:3" x14ac:dyDescent="0.2">
      <c r="A708" s="1" t="s">
        <v>871</v>
      </c>
      <c r="B708" s="1">
        <v>4</v>
      </c>
      <c r="C708" s="1">
        <v>101</v>
      </c>
    </row>
    <row r="709" spans="1:3" x14ac:dyDescent="0.2">
      <c r="A709" s="1" t="s">
        <v>870</v>
      </c>
      <c r="B709" s="1">
        <v>0</v>
      </c>
      <c r="C709" s="1">
        <v>106</v>
      </c>
    </row>
    <row r="710" spans="1:3" x14ac:dyDescent="0.2">
      <c r="A710" s="1" t="s">
        <v>869</v>
      </c>
      <c r="B710" s="1">
        <v>7</v>
      </c>
      <c r="C710" s="1">
        <v>106</v>
      </c>
    </row>
    <row r="711" spans="1:3" x14ac:dyDescent="0.2">
      <c r="A711" s="1" t="s">
        <v>868</v>
      </c>
      <c r="B711" s="1">
        <v>0</v>
      </c>
      <c r="C711" s="1">
        <v>101</v>
      </c>
    </row>
    <row r="712" spans="1:3" x14ac:dyDescent="0.2">
      <c r="A712" s="1" t="s">
        <v>867</v>
      </c>
      <c r="B712" s="1">
        <v>0</v>
      </c>
      <c r="C712" s="1">
        <v>108</v>
      </c>
    </row>
    <row r="713" spans="1:3" x14ac:dyDescent="0.2">
      <c r="A713" s="1" t="s">
        <v>866</v>
      </c>
      <c r="B713" s="1">
        <v>6</v>
      </c>
      <c r="C713" s="1">
        <v>101</v>
      </c>
    </row>
    <row r="714" spans="1:3" x14ac:dyDescent="0.2">
      <c r="A714" s="1" t="s">
        <v>865</v>
      </c>
      <c r="B714" s="1">
        <v>4</v>
      </c>
      <c r="C714" s="1">
        <v>96</v>
      </c>
    </row>
    <row r="715" spans="1:3" x14ac:dyDescent="0.2">
      <c r="A715" s="1" t="s">
        <v>864</v>
      </c>
      <c r="B715" s="1">
        <v>1</v>
      </c>
      <c r="C715" s="1">
        <v>102</v>
      </c>
    </row>
    <row r="716" spans="1:3" x14ac:dyDescent="0.2">
      <c r="A716" s="1" t="s">
        <v>863</v>
      </c>
      <c r="B716" s="1">
        <v>6</v>
      </c>
      <c r="C716" s="1">
        <v>112</v>
      </c>
    </row>
    <row r="717" spans="1:3" x14ac:dyDescent="0.2">
      <c r="A717" s="1" t="s">
        <v>862</v>
      </c>
      <c r="B717" s="1">
        <v>4</v>
      </c>
      <c r="C717" s="1">
        <v>100</v>
      </c>
    </row>
    <row r="718" spans="1:3" x14ac:dyDescent="0.2">
      <c r="A718" s="1" t="s">
        <v>861</v>
      </c>
      <c r="B718" s="1">
        <v>3</v>
      </c>
      <c r="C718" s="1">
        <v>107</v>
      </c>
    </row>
    <row r="719" spans="1:3" x14ac:dyDescent="0.2">
      <c r="A719" s="1" t="s">
        <v>860</v>
      </c>
      <c r="B719" s="1">
        <v>5</v>
      </c>
      <c r="C719" s="1">
        <v>100</v>
      </c>
    </row>
    <row r="720" spans="1:3" x14ac:dyDescent="0.2">
      <c r="A720" s="1" t="s">
        <v>859</v>
      </c>
      <c r="B720" s="1">
        <v>0</v>
      </c>
      <c r="C720" s="1">
        <v>95</v>
      </c>
    </row>
    <row r="721" spans="1:3" x14ac:dyDescent="0.2">
      <c r="A721" s="1" t="s">
        <v>858</v>
      </c>
      <c r="B721" s="1">
        <v>2</v>
      </c>
      <c r="C721" s="1">
        <v>111</v>
      </c>
    </row>
    <row r="722" spans="1:3" x14ac:dyDescent="0.2">
      <c r="A722" s="1" t="s">
        <v>857</v>
      </c>
      <c r="B722" s="1">
        <v>4</v>
      </c>
      <c r="C722" s="1">
        <v>113</v>
      </c>
    </row>
    <row r="723" spans="1:3" x14ac:dyDescent="0.2">
      <c r="A723" s="1" t="s">
        <v>856</v>
      </c>
      <c r="B723" s="1">
        <v>0</v>
      </c>
      <c r="C723" s="1">
        <v>101</v>
      </c>
    </row>
    <row r="724" spans="1:3" x14ac:dyDescent="0.2">
      <c r="A724" s="1" t="s">
        <v>855</v>
      </c>
      <c r="B724" s="1">
        <v>1</v>
      </c>
      <c r="C724" s="1">
        <v>106</v>
      </c>
    </row>
    <row r="725" spans="1:3" x14ac:dyDescent="0.2">
      <c r="A725" s="1" t="s">
        <v>854</v>
      </c>
      <c r="B725" s="1">
        <v>1</v>
      </c>
      <c r="C725" s="1">
        <v>98</v>
      </c>
    </row>
    <row r="726" spans="1:3" x14ac:dyDescent="0.2">
      <c r="A726" s="1" t="s">
        <v>853</v>
      </c>
      <c r="B726" s="1">
        <v>1</v>
      </c>
      <c r="C726" s="1">
        <v>102</v>
      </c>
    </row>
    <row r="727" spans="1:3" x14ac:dyDescent="0.2">
      <c r="A727" s="1" t="s">
        <v>852</v>
      </c>
      <c r="B727" s="1">
        <v>0</v>
      </c>
      <c r="C727" s="1">
        <v>104</v>
      </c>
    </row>
    <row r="728" spans="1:3" x14ac:dyDescent="0.2">
      <c r="A728" s="1" t="s">
        <v>851</v>
      </c>
      <c r="B728" s="1">
        <v>2</v>
      </c>
      <c r="C728" s="1">
        <v>100</v>
      </c>
    </row>
    <row r="729" spans="1:3" x14ac:dyDescent="0.2">
      <c r="A729" s="1" t="s">
        <v>850</v>
      </c>
      <c r="B729" s="1">
        <v>1</v>
      </c>
      <c r="C729" s="1">
        <v>99</v>
      </c>
    </row>
    <row r="730" spans="1:3" x14ac:dyDescent="0.2">
      <c r="A730" s="1" t="s">
        <v>849</v>
      </c>
      <c r="B730" s="1">
        <v>2</v>
      </c>
      <c r="C730" s="1">
        <v>104</v>
      </c>
    </row>
    <row r="731" spans="1:3" x14ac:dyDescent="0.2">
      <c r="A731" s="1" t="s">
        <v>848</v>
      </c>
      <c r="B731" s="1">
        <v>4</v>
      </c>
      <c r="C731" s="1">
        <v>106</v>
      </c>
    </row>
    <row r="732" spans="1:3" x14ac:dyDescent="0.2">
      <c r="A732" s="1" t="s">
        <v>847</v>
      </c>
      <c r="B732" s="1">
        <v>3</v>
      </c>
      <c r="C732" s="1">
        <v>104</v>
      </c>
    </row>
    <row r="733" spans="1:3" x14ac:dyDescent="0.2">
      <c r="A733" s="1" t="s">
        <v>846</v>
      </c>
      <c r="B733" s="1">
        <v>1</v>
      </c>
      <c r="C733" s="1">
        <v>98</v>
      </c>
    </row>
    <row r="734" spans="1:3" x14ac:dyDescent="0.2">
      <c r="A734" s="1" t="s">
        <v>845</v>
      </c>
      <c r="B734" s="1">
        <v>2</v>
      </c>
      <c r="C734" s="1">
        <v>101</v>
      </c>
    </row>
    <row r="735" spans="1:3" x14ac:dyDescent="0.2">
      <c r="A735" s="1" t="s">
        <v>844</v>
      </c>
      <c r="B735" s="1">
        <v>4</v>
      </c>
      <c r="C735" s="1">
        <v>96</v>
      </c>
    </row>
    <row r="736" spans="1:3" x14ac:dyDescent="0.2">
      <c r="A736" s="1" t="s">
        <v>843</v>
      </c>
      <c r="B736" s="1">
        <v>0</v>
      </c>
      <c r="C736" s="1">
        <v>102</v>
      </c>
    </row>
    <row r="737" spans="1:3" x14ac:dyDescent="0.2">
      <c r="A737" s="1" t="s">
        <v>842</v>
      </c>
      <c r="B737" s="1">
        <v>5</v>
      </c>
      <c r="C737" s="1">
        <v>106</v>
      </c>
    </row>
    <row r="738" spans="1:3" x14ac:dyDescent="0.2">
      <c r="A738" s="1" t="s">
        <v>841</v>
      </c>
      <c r="B738" s="1">
        <v>3</v>
      </c>
      <c r="C738" s="1">
        <v>102</v>
      </c>
    </row>
    <row r="739" spans="1:3" x14ac:dyDescent="0.2">
      <c r="A739" s="1" t="s">
        <v>840</v>
      </c>
      <c r="B739" s="1">
        <v>1</v>
      </c>
      <c r="C739" s="1">
        <v>106</v>
      </c>
    </row>
    <row r="740" spans="1:3" x14ac:dyDescent="0.2">
      <c r="A740" s="1" t="s">
        <v>839</v>
      </c>
      <c r="B740" s="1">
        <v>5</v>
      </c>
      <c r="C740" s="1">
        <v>108</v>
      </c>
    </row>
    <row r="741" spans="1:3" x14ac:dyDescent="0.2">
      <c r="A741" s="1" t="s">
        <v>838</v>
      </c>
      <c r="B741" s="1">
        <v>3</v>
      </c>
      <c r="C741" s="1">
        <v>106</v>
      </c>
    </row>
    <row r="742" spans="1:3" x14ac:dyDescent="0.2">
      <c r="A742" s="1" t="s">
        <v>837</v>
      </c>
      <c r="B742" s="1">
        <v>0</v>
      </c>
      <c r="C742" s="1">
        <v>116</v>
      </c>
    </row>
    <row r="743" spans="1:3" x14ac:dyDescent="0.2">
      <c r="A743" s="1" t="s">
        <v>836</v>
      </c>
      <c r="B743" s="1">
        <v>6</v>
      </c>
      <c r="C743" s="1">
        <v>96</v>
      </c>
    </row>
    <row r="744" spans="1:3" x14ac:dyDescent="0.2">
      <c r="A744" s="1" t="s">
        <v>835</v>
      </c>
      <c r="B744" s="1">
        <v>1</v>
      </c>
      <c r="C744" s="1">
        <v>114</v>
      </c>
    </row>
    <row r="745" spans="1:3" x14ac:dyDescent="0.2">
      <c r="A745" s="1" t="s">
        <v>834</v>
      </c>
      <c r="B745" s="1">
        <v>1</v>
      </c>
      <c r="C745" s="1">
        <v>110</v>
      </c>
    </row>
    <row r="746" spans="1:3" x14ac:dyDescent="0.2">
      <c r="A746" s="1" t="s">
        <v>833</v>
      </c>
      <c r="B746" s="1">
        <v>3</v>
      </c>
      <c r="C746" s="1">
        <v>103</v>
      </c>
    </row>
    <row r="747" spans="1:3" x14ac:dyDescent="0.2">
      <c r="A747" s="1" t="s">
        <v>832</v>
      </c>
      <c r="B747" s="1">
        <v>4</v>
      </c>
      <c r="C747" s="1">
        <v>96</v>
      </c>
    </row>
    <row r="748" spans="1:3" x14ac:dyDescent="0.2">
      <c r="A748" s="1" t="s">
        <v>831</v>
      </c>
      <c r="B748" s="1">
        <v>0</v>
      </c>
      <c r="C748" s="1">
        <v>102</v>
      </c>
    </row>
    <row r="749" spans="1:3" x14ac:dyDescent="0.2">
      <c r="A749" s="1" t="s">
        <v>830</v>
      </c>
      <c r="B749" s="1">
        <v>4</v>
      </c>
      <c r="C749" s="1">
        <v>99</v>
      </c>
    </row>
    <row r="750" spans="1:3" x14ac:dyDescent="0.2">
      <c r="A750" s="1" t="s">
        <v>829</v>
      </c>
      <c r="B750" s="1">
        <v>5</v>
      </c>
      <c r="C750" s="1">
        <v>103</v>
      </c>
    </row>
    <row r="751" spans="1:3" x14ac:dyDescent="0.2">
      <c r="A751" s="1" t="s">
        <v>828</v>
      </c>
      <c r="B751" s="1">
        <v>1</v>
      </c>
      <c r="C751" s="1">
        <v>94</v>
      </c>
    </row>
    <row r="752" spans="1:3" x14ac:dyDescent="0.2">
      <c r="A752" s="1" t="s">
        <v>827</v>
      </c>
      <c r="B752" s="1">
        <v>3</v>
      </c>
      <c r="C752" s="1">
        <v>103</v>
      </c>
    </row>
    <row r="753" spans="1:3" x14ac:dyDescent="0.2">
      <c r="A753" s="1" t="s">
        <v>826</v>
      </c>
      <c r="B753" s="1">
        <v>0</v>
      </c>
      <c r="C753" s="1">
        <v>106</v>
      </c>
    </row>
    <row r="754" spans="1:3" x14ac:dyDescent="0.2">
      <c r="A754" s="1" t="s">
        <v>825</v>
      </c>
      <c r="B754" s="1">
        <v>0</v>
      </c>
      <c r="C754" s="1">
        <v>107</v>
      </c>
    </row>
    <row r="755" spans="1:3" x14ac:dyDescent="0.2">
      <c r="A755" s="1" t="s">
        <v>824</v>
      </c>
      <c r="B755" s="1">
        <v>7</v>
      </c>
      <c r="C755" s="1">
        <v>94</v>
      </c>
    </row>
    <row r="756" spans="1:3" x14ac:dyDescent="0.2">
      <c r="A756" s="1" t="s">
        <v>823</v>
      </c>
      <c r="B756" s="1">
        <v>2</v>
      </c>
      <c r="C756" s="1">
        <v>100</v>
      </c>
    </row>
    <row r="757" spans="1:3" x14ac:dyDescent="0.2">
      <c r="A757" s="1" t="s">
        <v>822</v>
      </c>
      <c r="B757" s="1">
        <v>1</v>
      </c>
      <c r="C757" s="1">
        <v>104</v>
      </c>
    </row>
    <row r="758" spans="1:3" x14ac:dyDescent="0.2">
      <c r="A758" s="1" t="s">
        <v>821</v>
      </c>
      <c r="B758" s="1">
        <v>3</v>
      </c>
      <c r="C758" s="1">
        <v>105</v>
      </c>
    </row>
    <row r="759" spans="1:3" x14ac:dyDescent="0.2">
      <c r="A759" s="1" t="s">
        <v>820</v>
      </c>
      <c r="B759" s="1">
        <v>2</v>
      </c>
      <c r="C759" s="1">
        <v>104</v>
      </c>
    </row>
    <row r="760" spans="1:3" x14ac:dyDescent="0.2">
      <c r="A760" s="1" t="s">
        <v>819</v>
      </c>
      <c r="B760" s="1">
        <v>1</v>
      </c>
      <c r="C760" s="1">
        <v>102</v>
      </c>
    </row>
    <row r="761" spans="1:3" x14ac:dyDescent="0.2">
      <c r="A761" s="1" t="s">
        <v>818</v>
      </c>
      <c r="B761" s="1">
        <v>4</v>
      </c>
      <c r="C761" s="1">
        <v>103</v>
      </c>
    </row>
    <row r="762" spans="1:3" x14ac:dyDescent="0.2">
      <c r="A762" s="1" t="s">
        <v>817</v>
      </c>
      <c r="B762" s="1">
        <v>1</v>
      </c>
      <c r="C762" s="1">
        <v>100</v>
      </c>
    </row>
    <row r="763" spans="1:3" x14ac:dyDescent="0.2">
      <c r="A763" s="1" t="s">
        <v>816</v>
      </c>
      <c r="B763" s="1">
        <v>2</v>
      </c>
      <c r="C763" s="1">
        <v>108</v>
      </c>
    </row>
    <row r="764" spans="1:3" x14ac:dyDescent="0.2">
      <c r="A764" s="1" t="s">
        <v>815</v>
      </c>
      <c r="B764" s="1">
        <v>2</v>
      </c>
      <c r="C764" s="1">
        <v>107</v>
      </c>
    </row>
    <row r="765" spans="1:3" x14ac:dyDescent="0.2">
      <c r="A765" s="1" t="s">
        <v>814</v>
      </c>
      <c r="B765" s="1">
        <v>2</v>
      </c>
      <c r="C765" s="1">
        <v>102</v>
      </c>
    </row>
    <row r="766" spans="1:3" x14ac:dyDescent="0.2">
      <c r="A766" s="1" t="s">
        <v>813</v>
      </c>
      <c r="B766" s="1">
        <v>1</v>
      </c>
      <c r="C766" s="1">
        <v>97</v>
      </c>
    </row>
    <row r="767" spans="1:3" x14ac:dyDescent="0.2">
      <c r="A767" s="1" t="s">
        <v>812</v>
      </c>
      <c r="B767" s="1">
        <v>6</v>
      </c>
      <c r="C767" s="1">
        <v>93</v>
      </c>
    </row>
    <row r="768" spans="1:3" x14ac:dyDescent="0.2">
      <c r="A768" s="1" t="s">
        <v>811</v>
      </c>
      <c r="B768" s="1">
        <v>5</v>
      </c>
      <c r="C768" s="1">
        <v>97</v>
      </c>
    </row>
    <row r="769" spans="1:3" x14ac:dyDescent="0.2">
      <c r="A769" s="1" t="s">
        <v>810</v>
      </c>
      <c r="B769" s="1">
        <v>3</v>
      </c>
      <c r="C769" s="1">
        <v>101</v>
      </c>
    </row>
    <row r="770" spans="1:3" x14ac:dyDescent="0.2">
      <c r="A770" s="1" t="s">
        <v>809</v>
      </c>
      <c r="B770" s="1">
        <v>2</v>
      </c>
      <c r="C770" s="1">
        <v>91</v>
      </c>
    </row>
    <row r="771" spans="1:3" x14ac:dyDescent="0.2">
      <c r="A771" s="1" t="s">
        <v>808</v>
      </c>
      <c r="B771" s="1">
        <v>5</v>
      </c>
      <c r="C771" s="1">
        <v>99</v>
      </c>
    </row>
    <row r="772" spans="1:3" x14ac:dyDescent="0.2">
      <c r="A772" s="1" t="s">
        <v>807</v>
      </c>
      <c r="B772" s="1">
        <v>1</v>
      </c>
      <c r="C772" s="1">
        <v>96</v>
      </c>
    </row>
    <row r="773" spans="1:3" x14ac:dyDescent="0.2">
      <c r="A773" s="1" t="s">
        <v>806</v>
      </c>
      <c r="B773" s="1">
        <v>4</v>
      </c>
      <c r="C773" s="1">
        <v>94</v>
      </c>
    </row>
    <row r="774" spans="1:3" x14ac:dyDescent="0.2">
      <c r="A774" s="1" t="s">
        <v>805</v>
      </c>
      <c r="B774" s="1">
        <v>1</v>
      </c>
      <c r="C774" s="1">
        <v>99</v>
      </c>
    </row>
    <row r="775" spans="1:3" x14ac:dyDescent="0.2">
      <c r="A775" s="1" t="s">
        <v>804</v>
      </c>
      <c r="B775" s="1">
        <v>2</v>
      </c>
      <c r="C775" s="1">
        <v>98</v>
      </c>
    </row>
    <row r="776" spans="1:3" x14ac:dyDescent="0.2">
      <c r="A776" s="1" t="s">
        <v>803</v>
      </c>
      <c r="B776" s="1">
        <v>4</v>
      </c>
      <c r="C776" s="1">
        <v>96</v>
      </c>
    </row>
    <row r="777" spans="1:3" x14ac:dyDescent="0.2">
      <c r="A777" s="1" t="s">
        <v>802</v>
      </c>
      <c r="B777" s="1">
        <v>2</v>
      </c>
      <c r="C777" s="1">
        <v>101</v>
      </c>
    </row>
    <row r="778" spans="1:3" x14ac:dyDescent="0.2">
      <c r="A778" s="1" t="s">
        <v>801</v>
      </c>
      <c r="B778" s="1">
        <v>1</v>
      </c>
      <c r="C778" s="1">
        <v>101</v>
      </c>
    </row>
    <row r="779" spans="1:3" x14ac:dyDescent="0.2">
      <c r="A779" s="1" t="s">
        <v>800</v>
      </c>
      <c r="B779" s="1">
        <v>0</v>
      </c>
      <c r="C779" s="1">
        <v>108</v>
      </c>
    </row>
    <row r="780" spans="1:3" x14ac:dyDescent="0.2">
      <c r="A780" s="1" t="s">
        <v>799</v>
      </c>
      <c r="B780" s="1">
        <v>4</v>
      </c>
      <c r="C780" s="1">
        <v>112</v>
      </c>
    </row>
    <row r="781" spans="1:3" x14ac:dyDescent="0.2">
      <c r="A781" s="1" t="s">
        <v>798</v>
      </c>
      <c r="B781" s="1">
        <v>1</v>
      </c>
      <c r="C781" s="1">
        <v>104</v>
      </c>
    </row>
    <row r="782" spans="1:3" x14ac:dyDescent="0.2">
      <c r="A782" s="1" t="s">
        <v>797</v>
      </c>
      <c r="B782" s="1">
        <v>4</v>
      </c>
      <c r="C782" s="1">
        <v>111</v>
      </c>
    </row>
    <row r="783" spans="1:3" x14ac:dyDescent="0.2">
      <c r="A783" s="1" t="s">
        <v>796</v>
      </c>
      <c r="B783" s="1">
        <v>2</v>
      </c>
      <c r="C783" s="1">
        <v>96</v>
      </c>
    </row>
    <row r="784" spans="1:3" x14ac:dyDescent="0.2">
      <c r="A784" s="1" t="s">
        <v>795</v>
      </c>
      <c r="B784" s="1">
        <v>1</v>
      </c>
      <c r="C784" s="1">
        <v>95</v>
      </c>
    </row>
    <row r="785" spans="1:3" x14ac:dyDescent="0.2">
      <c r="A785" s="1" t="s">
        <v>794</v>
      </c>
      <c r="B785" s="1">
        <v>2</v>
      </c>
      <c r="C785" s="1">
        <v>103</v>
      </c>
    </row>
    <row r="786" spans="1:3" x14ac:dyDescent="0.2">
      <c r="A786" s="1" t="s">
        <v>793</v>
      </c>
      <c r="B786" s="1">
        <v>1</v>
      </c>
      <c r="C786" s="1">
        <v>109</v>
      </c>
    </row>
    <row r="787" spans="1:3" x14ac:dyDescent="0.2">
      <c r="A787" s="1" t="s">
        <v>792</v>
      </c>
      <c r="B787" s="1">
        <v>1</v>
      </c>
      <c r="C787" s="1">
        <v>100</v>
      </c>
    </row>
    <row r="788" spans="1:3" x14ac:dyDescent="0.2">
      <c r="A788" s="1" t="s">
        <v>791</v>
      </c>
      <c r="B788" s="1">
        <v>4</v>
      </c>
      <c r="C788" s="1">
        <v>95</v>
      </c>
    </row>
    <row r="789" spans="1:3" x14ac:dyDescent="0.2">
      <c r="A789" s="1" t="s">
        <v>790</v>
      </c>
      <c r="B789" s="1">
        <v>3</v>
      </c>
      <c r="C789" s="1">
        <v>103</v>
      </c>
    </row>
    <row r="790" spans="1:3" x14ac:dyDescent="0.2">
      <c r="A790" s="1" t="s">
        <v>789</v>
      </c>
      <c r="B790" s="1">
        <v>1</v>
      </c>
      <c r="C790" s="1">
        <v>104</v>
      </c>
    </row>
    <row r="791" spans="1:3" x14ac:dyDescent="0.2">
      <c r="A791" s="1" t="s">
        <v>788</v>
      </c>
      <c r="B791" s="1">
        <v>5</v>
      </c>
      <c r="C791" s="1">
        <v>91</v>
      </c>
    </row>
    <row r="792" spans="1:3" x14ac:dyDescent="0.2">
      <c r="A792" s="1" t="s">
        <v>787</v>
      </c>
      <c r="B792" s="1">
        <v>1</v>
      </c>
      <c r="C792" s="1">
        <v>100</v>
      </c>
    </row>
    <row r="793" spans="1:3" x14ac:dyDescent="0.2">
      <c r="A793" s="1" t="s">
        <v>786</v>
      </c>
      <c r="B793" s="1">
        <v>0</v>
      </c>
      <c r="C793" s="1">
        <v>107</v>
      </c>
    </row>
    <row r="794" spans="1:3" x14ac:dyDescent="0.2">
      <c r="A794" s="1" t="s">
        <v>785</v>
      </c>
      <c r="B794" s="1">
        <v>1</v>
      </c>
      <c r="C794" s="1">
        <v>94</v>
      </c>
    </row>
    <row r="795" spans="1:3" x14ac:dyDescent="0.2">
      <c r="A795" s="1" t="s">
        <v>784</v>
      </c>
      <c r="B795" s="1">
        <v>2</v>
      </c>
      <c r="C795" s="1">
        <v>102</v>
      </c>
    </row>
    <row r="796" spans="1:3" x14ac:dyDescent="0.2">
      <c r="A796" s="1" t="s">
        <v>783</v>
      </c>
      <c r="B796" s="1">
        <v>0</v>
      </c>
      <c r="C796" s="1">
        <v>109</v>
      </c>
    </row>
    <row r="797" spans="1:3" x14ac:dyDescent="0.2">
      <c r="A797" s="1" t="s">
        <v>782</v>
      </c>
      <c r="B797" s="1">
        <v>4</v>
      </c>
      <c r="C797" s="1">
        <v>106</v>
      </c>
    </row>
    <row r="798" spans="1:3" x14ac:dyDescent="0.2">
      <c r="A798" s="1" t="s">
        <v>781</v>
      </c>
      <c r="B798" s="1">
        <v>5</v>
      </c>
      <c r="C798" s="1">
        <v>99</v>
      </c>
    </row>
    <row r="799" spans="1:3" x14ac:dyDescent="0.2">
      <c r="A799" s="1" t="s">
        <v>780</v>
      </c>
      <c r="B799" s="1">
        <v>0</v>
      </c>
      <c r="C799" s="1">
        <v>108</v>
      </c>
    </row>
    <row r="800" spans="1:3" x14ac:dyDescent="0.2">
      <c r="A800" s="1" t="s">
        <v>779</v>
      </c>
      <c r="B800" s="1">
        <v>2</v>
      </c>
      <c r="C800" s="1">
        <v>103</v>
      </c>
    </row>
    <row r="801" spans="1:3" x14ac:dyDescent="0.2">
      <c r="A801" s="1" t="s">
        <v>778</v>
      </c>
      <c r="B801" s="1">
        <v>1</v>
      </c>
      <c r="C801" s="1">
        <v>107</v>
      </c>
    </row>
    <row r="802" spans="1:3" x14ac:dyDescent="0.2">
      <c r="A802" s="1" t="s">
        <v>777</v>
      </c>
      <c r="B802" s="1">
        <v>2</v>
      </c>
      <c r="C802" s="1">
        <v>108</v>
      </c>
    </row>
    <row r="803" spans="1:3" x14ac:dyDescent="0.2">
      <c r="A803" s="1" t="s">
        <v>776</v>
      </c>
      <c r="B803" s="1">
        <v>4</v>
      </c>
      <c r="C803" s="1">
        <v>102</v>
      </c>
    </row>
    <row r="804" spans="1:3" x14ac:dyDescent="0.2">
      <c r="A804" s="1" t="s">
        <v>775</v>
      </c>
      <c r="B804" s="1">
        <v>2</v>
      </c>
      <c r="C804" s="1">
        <v>98</v>
      </c>
    </row>
    <row r="805" spans="1:3" x14ac:dyDescent="0.2">
      <c r="A805" s="1" t="s">
        <v>774</v>
      </c>
      <c r="B805" s="1">
        <v>0</v>
      </c>
      <c r="C805" s="1">
        <v>116</v>
      </c>
    </row>
    <row r="806" spans="1:3" x14ac:dyDescent="0.2">
      <c r="A806" s="1" t="s">
        <v>773</v>
      </c>
      <c r="B806" s="1">
        <v>2</v>
      </c>
      <c r="C806" s="1">
        <v>111</v>
      </c>
    </row>
    <row r="807" spans="1:3" x14ac:dyDescent="0.2">
      <c r="A807" s="1" t="s">
        <v>772</v>
      </c>
      <c r="B807" s="1">
        <v>3</v>
      </c>
      <c r="C807" s="1">
        <v>102</v>
      </c>
    </row>
    <row r="808" spans="1:3" x14ac:dyDescent="0.2">
      <c r="A808" s="1" t="s">
        <v>771</v>
      </c>
      <c r="B808" s="1">
        <v>0</v>
      </c>
      <c r="C808" s="1">
        <v>114</v>
      </c>
    </row>
    <row r="809" spans="1:3" x14ac:dyDescent="0.2">
      <c r="A809" s="1" t="s">
        <v>770</v>
      </c>
      <c r="B809" s="1">
        <v>5</v>
      </c>
      <c r="C809" s="1">
        <v>112</v>
      </c>
    </row>
    <row r="810" spans="1:3" x14ac:dyDescent="0.2">
      <c r="A810" s="1" t="s">
        <v>769</v>
      </c>
      <c r="B810" s="1">
        <v>3</v>
      </c>
      <c r="C810" s="1">
        <v>99</v>
      </c>
    </row>
    <row r="811" spans="1:3" x14ac:dyDescent="0.2">
      <c r="A811" s="1" t="s">
        <v>768</v>
      </c>
      <c r="B811" s="1">
        <v>0</v>
      </c>
      <c r="C811" s="1">
        <v>100</v>
      </c>
    </row>
    <row r="812" spans="1:3" x14ac:dyDescent="0.2">
      <c r="A812" s="1" t="s">
        <v>767</v>
      </c>
      <c r="B812" s="1">
        <v>3</v>
      </c>
      <c r="C812" s="1">
        <v>90</v>
      </c>
    </row>
    <row r="813" spans="1:3" x14ac:dyDescent="0.2">
      <c r="A813" s="1" t="s">
        <v>766</v>
      </c>
      <c r="B813" s="1">
        <v>1</v>
      </c>
      <c r="C813" s="1">
        <v>107</v>
      </c>
    </row>
    <row r="814" spans="1:3" x14ac:dyDescent="0.2">
      <c r="A814" s="1" t="s">
        <v>765</v>
      </c>
      <c r="B814" s="1">
        <v>1</v>
      </c>
      <c r="C814" s="1">
        <v>96</v>
      </c>
    </row>
    <row r="815" spans="1:3" x14ac:dyDescent="0.2">
      <c r="A815" s="1" t="s">
        <v>764</v>
      </c>
      <c r="B815" s="1">
        <v>5</v>
      </c>
      <c r="C815" s="1">
        <v>92</v>
      </c>
    </row>
    <row r="816" spans="1:3" x14ac:dyDescent="0.2">
      <c r="A816" s="1" t="s">
        <v>763</v>
      </c>
      <c r="B816" s="1">
        <v>2</v>
      </c>
      <c r="C816" s="1">
        <v>100</v>
      </c>
    </row>
    <row r="817" spans="1:3" x14ac:dyDescent="0.2">
      <c r="A817" s="1" t="s">
        <v>762</v>
      </c>
      <c r="B817" s="1">
        <v>1</v>
      </c>
      <c r="C817" s="1">
        <v>97</v>
      </c>
    </row>
    <row r="818" spans="1:3" x14ac:dyDescent="0.2">
      <c r="A818" s="1" t="s">
        <v>761</v>
      </c>
      <c r="B818" s="1">
        <v>1</v>
      </c>
      <c r="C818" s="1">
        <v>101</v>
      </c>
    </row>
    <row r="819" spans="1:3" x14ac:dyDescent="0.2">
      <c r="A819" s="1" t="s">
        <v>760</v>
      </c>
      <c r="B819" s="1">
        <v>2</v>
      </c>
      <c r="C819" s="1">
        <v>106</v>
      </c>
    </row>
    <row r="820" spans="1:3" x14ac:dyDescent="0.2">
      <c r="A820" s="1" t="s">
        <v>759</v>
      </c>
      <c r="B820" s="1">
        <v>0</v>
      </c>
      <c r="C820" s="1">
        <v>103</v>
      </c>
    </row>
    <row r="821" spans="1:3" x14ac:dyDescent="0.2">
      <c r="A821" s="1" t="s">
        <v>758</v>
      </c>
      <c r="B821" s="1">
        <v>3</v>
      </c>
      <c r="C821" s="1">
        <v>95</v>
      </c>
    </row>
    <row r="822" spans="1:3" x14ac:dyDescent="0.2">
      <c r="A822" s="1" t="s">
        <v>757</v>
      </c>
      <c r="B822" s="1">
        <v>0</v>
      </c>
      <c r="C822" s="1">
        <v>102</v>
      </c>
    </row>
    <row r="823" spans="1:3" x14ac:dyDescent="0.2">
      <c r="A823" s="1" t="s">
        <v>756</v>
      </c>
      <c r="B823" s="1">
        <v>0</v>
      </c>
      <c r="C823" s="1">
        <v>104</v>
      </c>
    </row>
    <row r="824" spans="1:3" x14ac:dyDescent="0.2">
      <c r="A824" s="1" t="s">
        <v>755</v>
      </c>
      <c r="B824" s="1">
        <v>7</v>
      </c>
      <c r="C824" s="1">
        <v>112</v>
      </c>
    </row>
    <row r="825" spans="1:3" x14ac:dyDescent="0.2">
      <c r="A825" s="1" t="s">
        <v>754</v>
      </c>
      <c r="B825" s="1">
        <v>3</v>
      </c>
      <c r="C825" s="1">
        <v>108</v>
      </c>
    </row>
    <row r="826" spans="1:3" x14ac:dyDescent="0.2">
      <c r="A826" s="1" t="s">
        <v>753</v>
      </c>
      <c r="B826" s="1">
        <v>1</v>
      </c>
      <c r="C826" s="1">
        <v>106</v>
      </c>
    </row>
    <row r="827" spans="1:3" x14ac:dyDescent="0.2">
      <c r="A827" s="1" t="s">
        <v>752</v>
      </c>
      <c r="B827" s="1">
        <v>0</v>
      </c>
      <c r="C827" s="1">
        <v>111</v>
      </c>
    </row>
    <row r="828" spans="1:3" x14ac:dyDescent="0.2">
      <c r="A828" s="1" t="s">
        <v>751</v>
      </c>
      <c r="B828" s="1">
        <v>2</v>
      </c>
      <c r="C828" s="1">
        <v>105</v>
      </c>
    </row>
    <row r="829" spans="1:3" x14ac:dyDescent="0.2">
      <c r="A829" s="1" t="s">
        <v>750</v>
      </c>
      <c r="B829" s="1">
        <v>2</v>
      </c>
      <c r="C829" s="1">
        <v>111</v>
      </c>
    </row>
    <row r="830" spans="1:3" x14ac:dyDescent="0.2">
      <c r="A830" s="1" t="s">
        <v>749</v>
      </c>
      <c r="B830" s="1">
        <v>3</v>
      </c>
      <c r="C830" s="1">
        <v>96</v>
      </c>
    </row>
    <row r="831" spans="1:3" x14ac:dyDescent="0.2">
      <c r="A831" s="1" t="s">
        <v>748</v>
      </c>
      <c r="B831" s="1">
        <v>2</v>
      </c>
      <c r="C831" s="1">
        <v>105</v>
      </c>
    </row>
    <row r="832" spans="1:3" x14ac:dyDescent="0.2">
      <c r="A832" s="1" t="s">
        <v>747</v>
      </c>
      <c r="B832" s="1">
        <v>0</v>
      </c>
      <c r="C832" s="1">
        <v>96</v>
      </c>
    </row>
    <row r="833" spans="1:3" x14ac:dyDescent="0.2">
      <c r="A833" s="1" t="s">
        <v>746</v>
      </c>
      <c r="B833" s="1">
        <v>5</v>
      </c>
      <c r="C833" s="1">
        <v>84</v>
      </c>
    </row>
    <row r="834" spans="1:3" x14ac:dyDescent="0.2">
      <c r="A834" s="1" t="s">
        <v>745</v>
      </c>
      <c r="B834" s="1">
        <v>2</v>
      </c>
      <c r="C834" s="1">
        <v>105</v>
      </c>
    </row>
    <row r="835" spans="1:3" x14ac:dyDescent="0.2">
      <c r="A835" s="1" t="s">
        <v>744</v>
      </c>
      <c r="B835" s="1">
        <v>0</v>
      </c>
      <c r="C835" s="1">
        <v>95</v>
      </c>
    </row>
    <row r="836" spans="1:3" x14ac:dyDescent="0.2">
      <c r="A836" s="1" t="s">
        <v>743</v>
      </c>
      <c r="B836" s="1">
        <v>6</v>
      </c>
      <c r="C836" s="1">
        <v>95</v>
      </c>
    </row>
    <row r="837" spans="1:3" x14ac:dyDescent="0.2">
      <c r="A837" s="1" t="s">
        <v>742</v>
      </c>
      <c r="B837" s="1">
        <v>3</v>
      </c>
      <c r="C837" s="1">
        <v>100</v>
      </c>
    </row>
    <row r="838" spans="1:3" x14ac:dyDescent="0.2">
      <c r="A838" s="1" t="s">
        <v>741</v>
      </c>
      <c r="B838" s="1">
        <v>1</v>
      </c>
      <c r="C838" s="1">
        <v>108</v>
      </c>
    </row>
    <row r="839" spans="1:3" x14ac:dyDescent="0.2">
      <c r="A839" s="1" t="s">
        <v>740</v>
      </c>
      <c r="B839" s="1">
        <v>4</v>
      </c>
      <c r="C839" s="1">
        <v>101</v>
      </c>
    </row>
    <row r="840" spans="1:3" x14ac:dyDescent="0.2">
      <c r="A840" s="1" t="s">
        <v>739</v>
      </c>
      <c r="B840" s="1">
        <v>3</v>
      </c>
      <c r="C840" s="1">
        <v>106</v>
      </c>
    </row>
    <row r="841" spans="1:3" x14ac:dyDescent="0.2">
      <c r="A841" s="1" t="s">
        <v>738</v>
      </c>
      <c r="B841" s="1">
        <v>0</v>
      </c>
      <c r="C841" s="1">
        <v>107</v>
      </c>
    </row>
    <row r="842" spans="1:3" x14ac:dyDescent="0.2">
      <c r="A842" s="1" t="s">
        <v>737</v>
      </c>
      <c r="B842" s="1">
        <v>3</v>
      </c>
      <c r="C842" s="1">
        <v>93</v>
      </c>
    </row>
    <row r="843" spans="1:3" x14ac:dyDescent="0.2">
      <c r="A843" s="1" t="s">
        <v>736</v>
      </c>
      <c r="B843" s="1">
        <v>3</v>
      </c>
      <c r="C843" s="1">
        <v>101</v>
      </c>
    </row>
    <row r="844" spans="1:3" x14ac:dyDescent="0.2">
      <c r="A844" s="1" t="s">
        <v>735</v>
      </c>
      <c r="B844" s="1">
        <v>2</v>
      </c>
      <c r="C844" s="1">
        <v>111</v>
      </c>
    </row>
    <row r="845" spans="1:3" x14ac:dyDescent="0.2">
      <c r="A845" s="1" t="s">
        <v>734</v>
      </c>
      <c r="B845" s="1">
        <v>1</v>
      </c>
      <c r="C845" s="1">
        <v>107</v>
      </c>
    </row>
    <row r="846" spans="1:3" x14ac:dyDescent="0.2">
      <c r="A846" s="1" t="s">
        <v>733</v>
      </c>
      <c r="B846" s="1">
        <v>2</v>
      </c>
      <c r="C846" s="1">
        <v>100</v>
      </c>
    </row>
    <row r="847" spans="1:3" x14ac:dyDescent="0.2">
      <c r="A847" s="1" t="s">
        <v>732</v>
      </c>
      <c r="B847" s="1">
        <v>1</v>
      </c>
      <c r="C847" s="1">
        <v>98</v>
      </c>
    </row>
    <row r="848" spans="1:3" x14ac:dyDescent="0.2">
      <c r="A848" s="1" t="s">
        <v>731</v>
      </c>
      <c r="B848" s="1">
        <v>3</v>
      </c>
      <c r="C848" s="1">
        <v>98</v>
      </c>
    </row>
    <row r="849" spans="1:3" x14ac:dyDescent="0.2">
      <c r="A849" s="1" t="s">
        <v>730</v>
      </c>
      <c r="B849" s="1">
        <v>2</v>
      </c>
      <c r="C849" s="1">
        <v>105</v>
      </c>
    </row>
    <row r="850" spans="1:3" x14ac:dyDescent="0.2">
      <c r="A850" s="1" t="s">
        <v>729</v>
      </c>
      <c r="B850" s="1">
        <v>1</v>
      </c>
      <c r="C850" s="1">
        <v>105</v>
      </c>
    </row>
    <row r="851" spans="1:3" x14ac:dyDescent="0.2">
      <c r="A851" s="1" t="s">
        <v>728</v>
      </c>
      <c r="B851" s="1">
        <v>4</v>
      </c>
      <c r="C851" s="1">
        <v>102</v>
      </c>
    </row>
    <row r="852" spans="1:3" x14ac:dyDescent="0.2">
      <c r="A852" s="1" t="s">
        <v>727</v>
      </c>
      <c r="B852" s="1">
        <v>7</v>
      </c>
      <c r="C852" s="1">
        <v>102</v>
      </c>
    </row>
    <row r="853" spans="1:3" x14ac:dyDescent="0.2">
      <c r="A853" s="1" t="s">
        <v>726</v>
      </c>
      <c r="B853" s="1">
        <v>0</v>
      </c>
      <c r="C853" s="1">
        <v>96</v>
      </c>
    </row>
    <row r="854" spans="1:3" x14ac:dyDescent="0.2">
      <c r="A854" s="1" t="s">
        <v>725</v>
      </c>
      <c r="B854" s="1">
        <v>6</v>
      </c>
      <c r="C854" s="1">
        <v>104</v>
      </c>
    </row>
    <row r="855" spans="1:3" x14ac:dyDescent="0.2">
      <c r="A855" s="1" t="s">
        <v>724</v>
      </c>
      <c r="B855" s="1">
        <v>3</v>
      </c>
      <c r="C855" s="1">
        <v>109</v>
      </c>
    </row>
    <row r="856" spans="1:3" x14ac:dyDescent="0.2">
      <c r="A856" s="1" t="s">
        <v>723</v>
      </c>
      <c r="B856" s="1">
        <v>0</v>
      </c>
      <c r="C856" s="1">
        <v>90</v>
      </c>
    </row>
    <row r="857" spans="1:3" x14ac:dyDescent="0.2">
      <c r="A857" s="1" t="s">
        <v>722</v>
      </c>
      <c r="B857" s="1">
        <v>2</v>
      </c>
      <c r="C857" s="1">
        <v>102</v>
      </c>
    </row>
    <row r="858" spans="1:3" x14ac:dyDescent="0.2">
      <c r="A858" s="1" t="s">
        <v>721</v>
      </c>
      <c r="B858" s="1">
        <v>4</v>
      </c>
      <c r="C858" s="1">
        <v>101</v>
      </c>
    </row>
    <row r="859" spans="1:3" x14ac:dyDescent="0.2">
      <c r="A859" s="1" t="s">
        <v>720</v>
      </c>
      <c r="B859" s="1">
        <v>2</v>
      </c>
      <c r="C859" s="1">
        <v>93</v>
      </c>
    </row>
    <row r="860" spans="1:3" x14ac:dyDescent="0.2">
      <c r="A860" s="1" t="s">
        <v>719</v>
      </c>
      <c r="B860" s="1">
        <v>4</v>
      </c>
      <c r="C860" s="1">
        <v>90</v>
      </c>
    </row>
    <row r="861" spans="1:3" x14ac:dyDescent="0.2">
      <c r="A861" s="1" t="s">
        <v>718</v>
      </c>
      <c r="B861" s="1">
        <v>2</v>
      </c>
      <c r="C861" s="1">
        <v>97</v>
      </c>
    </row>
    <row r="862" spans="1:3" x14ac:dyDescent="0.2">
      <c r="A862" s="1" t="s">
        <v>717</v>
      </c>
      <c r="B862" s="1">
        <v>1</v>
      </c>
      <c r="C862" s="1">
        <v>105</v>
      </c>
    </row>
    <row r="863" spans="1:3" x14ac:dyDescent="0.2">
      <c r="A863" s="1" t="s">
        <v>716</v>
      </c>
      <c r="B863" s="1">
        <v>1</v>
      </c>
      <c r="C863" s="1">
        <v>110</v>
      </c>
    </row>
    <row r="864" spans="1:3" x14ac:dyDescent="0.2">
      <c r="A864" s="1" t="s">
        <v>715</v>
      </c>
      <c r="B864" s="1">
        <v>5</v>
      </c>
      <c r="C864" s="1">
        <v>96</v>
      </c>
    </row>
    <row r="865" spans="1:3" x14ac:dyDescent="0.2">
      <c r="A865" s="1" t="s">
        <v>714</v>
      </c>
      <c r="B865" s="1">
        <v>1</v>
      </c>
      <c r="C865" s="1">
        <v>96</v>
      </c>
    </row>
    <row r="866" spans="1:3" x14ac:dyDescent="0.2">
      <c r="A866" s="1" t="s">
        <v>713</v>
      </c>
      <c r="B866" s="1">
        <v>2</v>
      </c>
      <c r="C866" s="1">
        <v>101</v>
      </c>
    </row>
    <row r="867" spans="1:3" x14ac:dyDescent="0.2">
      <c r="A867" s="1" t="s">
        <v>712</v>
      </c>
      <c r="B867" s="1">
        <v>4</v>
      </c>
      <c r="C867" s="1">
        <v>106</v>
      </c>
    </row>
    <row r="868" spans="1:3" x14ac:dyDescent="0.2">
      <c r="A868" s="1" t="s">
        <v>711</v>
      </c>
      <c r="B868" s="1">
        <v>0</v>
      </c>
      <c r="C868" s="1">
        <v>102</v>
      </c>
    </row>
    <row r="869" spans="1:3" x14ac:dyDescent="0.2">
      <c r="A869" s="1" t="s">
        <v>710</v>
      </c>
      <c r="B869" s="1">
        <v>4</v>
      </c>
      <c r="C869" s="1">
        <v>107</v>
      </c>
    </row>
    <row r="870" spans="1:3" x14ac:dyDescent="0.2">
      <c r="A870" s="1" t="s">
        <v>709</v>
      </c>
      <c r="B870" s="1">
        <v>3</v>
      </c>
      <c r="C870" s="1">
        <v>109</v>
      </c>
    </row>
    <row r="871" spans="1:3" x14ac:dyDescent="0.2">
      <c r="A871" s="1" t="s">
        <v>708</v>
      </c>
      <c r="B871" s="1">
        <v>2</v>
      </c>
      <c r="C871" s="1">
        <v>108</v>
      </c>
    </row>
    <row r="872" spans="1:3" x14ac:dyDescent="0.2">
      <c r="A872" s="1" t="s">
        <v>707</v>
      </c>
      <c r="B872" s="1">
        <v>3</v>
      </c>
      <c r="C872" s="1">
        <v>100</v>
      </c>
    </row>
    <row r="873" spans="1:3" x14ac:dyDescent="0.2">
      <c r="A873" s="1" t="s">
        <v>706</v>
      </c>
      <c r="B873" s="1">
        <v>4</v>
      </c>
      <c r="C873" s="1">
        <v>106</v>
      </c>
    </row>
    <row r="874" spans="1:3" x14ac:dyDescent="0.2">
      <c r="A874" s="1" t="s">
        <v>705</v>
      </c>
      <c r="B874" s="1">
        <v>0</v>
      </c>
      <c r="C874" s="1">
        <v>101</v>
      </c>
    </row>
    <row r="875" spans="1:3" x14ac:dyDescent="0.2">
      <c r="A875" s="1" t="s">
        <v>704</v>
      </c>
      <c r="B875" s="1">
        <v>6</v>
      </c>
      <c r="C875" s="1">
        <v>102</v>
      </c>
    </row>
    <row r="876" spans="1:3" x14ac:dyDescent="0.2">
      <c r="A876" s="1" t="s">
        <v>703</v>
      </c>
      <c r="B876" s="1">
        <v>2</v>
      </c>
      <c r="C876" s="1">
        <v>86</v>
      </c>
    </row>
    <row r="877" spans="1:3" x14ac:dyDescent="0.2">
      <c r="A877" s="1" t="s">
        <v>702</v>
      </c>
      <c r="B877" s="1">
        <v>0</v>
      </c>
      <c r="C877" s="1">
        <v>102</v>
      </c>
    </row>
    <row r="878" spans="1:3" x14ac:dyDescent="0.2">
      <c r="A878" s="1" t="s">
        <v>701</v>
      </c>
      <c r="B878" s="1">
        <v>5</v>
      </c>
      <c r="C878" s="1">
        <v>103</v>
      </c>
    </row>
    <row r="879" spans="1:3" x14ac:dyDescent="0.2">
      <c r="A879" s="1" t="s">
        <v>700</v>
      </c>
      <c r="B879" s="1">
        <v>2</v>
      </c>
      <c r="C879" s="1">
        <v>93</v>
      </c>
    </row>
    <row r="880" spans="1:3" x14ac:dyDescent="0.2">
      <c r="A880" s="1" t="s">
        <v>699</v>
      </c>
      <c r="B880" s="1">
        <v>0</v>
      </c>
      <c r="C880" s="1">
        <v>106</v>
      </c>
    </row>
    <row r="881" spans="1:3" x14ac:dyDescent="0.2">
      <c r="A881" s="1" t="s">
        <v>698</v>
      </c>
      <c r="B881" s="1">
        <v>4</v>
      </c>
      <c r="C881" s="1">
        <v>102</v>
      </c>
    </row>
    <row r="882" spans="1:3" x14ac:dyDescent="0.2">
      <c r="A882" s="1" t="s">
        <v>697</v>
      </c>
      <c r="B882" s="1">
        <v>5</v>
      </c>
      <c r="C882" s="1">
        <v>98</v>
      </c>
    </row>
    <row r="883" spans="1:3" x14ac:dyDescent="0.2">
      <c r="A883" s="1" t="s">
        <v>696</v>
      </c>
      <c r="B883" s="1">
        <v>0</v>
      </c>
      <c r="C883" s="1">
        <v>98</v>
      </c>
    </row>
    <row r="884" spans="1:3" x14ac:dyDescent="0.2">
      <c r="A884" s="1" t="s">
        <v>695</v>
      </c>
      <c r="B884" s="1">
        <v>6</v>
      </c>
      <c r="C884" s="1">
        <v>100</v>
      </c>
    </row>
    <row r="885" spans="1:3" x14ac:dyDescent="0.2">
      <c r="A885" s="1" t="s">
        <v>694</v>
      </c>
      <c r="B885" s="1">
        <v>1</v>
      </c>
      <c r="C885" s="1">
        <v>106</v>
      </c>
    </row>
    <row r="886" spans="1:3" x14ac:dyDescent="0.2">
      <c r="A886" s="1" t="s">
        <v>693</v>
      </c>
      <c r="B886" s="1">
        <v>1</v>
      </c>
      <c r="C886" s="1">
        <v>106</v>
      </c>
    </row>
    <row r="887" spans="1:3" x14ac:dyDescent="0.2">
      <c r="A887" s="1" t="s">
        <v>692</v>
      </c>
      <c r="B887" s="1">
        <v>5</v>
      </c>
      <c r="C887" s="1">
        <v>111</v>
      </c>
    </row>
    <row r="888" spans="1:3" x14ac:dyDescent="0.2">
      <c r="A888" s="1" t="s">
        <v>691</v>
      </c>
      <c r="B888" s="1">
        <v>4</v>
      </c>
      <c r="C888" s="1">
        <v>108</v>
      </c>
    </row>
    <row r="889" spans="1:3" x14ac:dyDescent="0.2">
      <c r="A889" s="1" t="s">
        <v>690</v>
      </c>
      <c r="B889" s="1">
        <v>1</v>
      </c>
      <c r="C889" s="1">
        <v>99</v>
      </c>
    </row>
    <row r="890" spans="1:3" x14ac:dyDescent="0.2">
      <c r="A890" s="1" t="s">
        <v>689</v>
      </c>
      <c r="B890" s="1">
        <v>2</v>
      </c>
      <c r="C890" s="1">
        <v>111</v>
      </c>
    </row>
    <row r="891" spans="1:3" x14ac:dyDescent="0.2">
      <c r="A891" s="1" t="s">
        <v>688</v>
      </c>
      <c r="B891" s="1">
        <v>3</v>
      </c>
      <c r="C891" s="1">
        <v>99</v>
      </c>
    </row>
    <row r="892" spans="1:3" x14ac:dyDescent="0.2">
      <c r="A892" s="1" t="s">
        <v>687</v>
      </c>
      <c r="B892" s="1">
        <v>2</v>
      </c>
      <c r="C892" s="1">
        <v>106</v>
      </c>
    </row>
    <row r="893" spans="1:3" x14ac:dyDescent="0.2">
      <c r="A893" s="1" t="s">
        <v>686</v>
      </c>
      <c r="B893" s="1">
        <v>2</v>
      </c>
      <c r="C893" s="1">
        <v>95</v>
      </c>
    </row>
    <row r="894" spans="1:3" x14ac:dyDescent="0.2">
      <c r="A894" s="1" t="s">
        <v>685</v>
      </c>
      <c r="B894" s="1">
        <v>4</v>
      </c>
      <c r="C894" s="1">
        <v>101</v>
      </c>
    </row>
    <row r="895" spans="1:3" x14ac:dyDescent="0.2">
      <c r="A895" s="1" t="s">
        <v>684</v>
      </c>
      <c r="B895" s="1">
        <v>1</v>
      </c>
      <c r="C895" s="1">
        <v>105</v>
      </c>
    </row>
    <row r="896" spans="1:3" x14ac:dyDescent="0.2">
      <c r="A896" s="1" t="s">
        <v>683</v>
      </c>
      <c r="B896" s="1">
        <v>2</v>
      </c>
      <c r="C896" s="1">
        <v>101</v>
      </c>
    </row>
    <row r="897" spans="1:3" x14ac:dyDescent="0.2">
      <c r="A897" s="1" t="s">
        <v>682</v>
      </c>
      <c r="B897" s="1">
        <v>1</v>
      </c>
      <c r="C897" s="1">
        <v>97</v>
      </c>
    </row>
    <row r="898" spans="1:3" x14ac:dyDescent="0.2">
      <c r="A898" s="1" t="s">
        <v>681</v>
      </c>
      <c r="B898" s="1">
        <v>1</v>
      </c>
      <c r="C898" s="1">
        <v>105</v>
      </c>
    </row>
    <row r="899" spans="1:3" x14ac:dyDescent="0.2">
      <c r="A899" s="1" t="s">
        <v>680</v>
      </c>
      <c r="B899" s="1">
        <v>2</v>
      </c>
      <c r="C899" s="1">
        <v>113</v>
      </c>
    </row>
    <row r="900" spans="1:3" x14ac:dyDescent="0.2">
      <c r="A900" s="1" t="s">
        <v>679</v>
      </c>
      <c r="B900" s="1">
        <v>2</v>
      </c>
      <c r="C900" s="1">
        <v>102</v>
      </c>
    </row>
    <row r="901" spans="1:3" x14ac:dyDescent="0.2">
      <c r="A901" s="1" t="s">
        <v>678</v>
      </c>
      <c r="B901" s="1">
        <v>1</v>
      </c>
      <c r="C901" s="1">
        <v>106</v>
      </c>
    </row>
    <row r="902" spans="1:3" x14ac:dyDescent="0.2">
      <c r="A902" s="1" t="s">
        <v>677</v>
      </c>
      <c r="B902" s="1">
        <v>3</v>
      </c>
      <c r="C902" s="1">
        <v>100</v>
      </c>
    </row>
    <row r="903" spans="1:3" x14ac:dyDescent="0.2">
      <c r="A903" s="1" t="s">
        <v>676</v>
      </c>
      <c r="B903" s="1">
        <v>1</v>
      </c>
      <c r="C903" s="1">
        <v>99</v>
      </c>
    </row>
    <row r="904" spans="1:3" x14ac:dyDescent="0.2">
      <c r="A904" s="1" t="s">
        <v>675</v>
      </c>
      <c r="B904" s="1">
        <v>1</v>
      </c>
      <c r="C904" s="1">
        <v>106</v>
      </c>
    </row>
    <row r="905" spans="1:3" x14ac:dyDescent="0.2">
      <c r="A905" s="1" t="s">
        <v>674</v>
      </c>
      <c r="B905" s="1">
        <v>5</v>
      </c>
      <c r="C905" s="1">
        <v>109</v>
      </c>
    </row>
    <row r="906" spans="1:3" x14ac:dyDescent="0.2">
      <c r="A906" s="1" t="s">
        <v>673</v>
      </c>
      <c r="B906" s="1">
        <v>3</v>
      </c>
      <c r="C906" s="1">
        <v>106</v>
      </c>
    </row>
    <row r="907" spans="1:3" x14ac:dyDescent="0.2">
      <c r="A907" s="1" t="s">
        <v>672</v>
      </c>
      <c r="B907" s="1">
        <v>1</v>
      </c>
      <c r="C907" s="1">
        <v>114</v>
      </c>
    </row>
    <row r="908" spans="1:3" x14ac:dyDescent="0.2">
      <c r="A908" s="1" t="s">
        <v>671</v>
      </c>
      <c r="B908" s="1">
        <v>4</v>
      </c>
      <c r="C908" s="1">
        <v>103</v>
      </c>
    </row>
    <row r="909" spans="1:3" x14ac:dyDescent="0.2">
      <c r="A909" s="1" t="s">
        <v>670</v>
      </c>
      <c r="B909" s="1">
        <v>1</v>
      </c>
      <c r="C909" s="1">
        <v>102</v>
      </c>
    </row>
    <row r="910" spans="1:3" x14ac:dyDescent="0.2">
      <c r="A910" s="1" t="s">
        <v>669</v>
      </c>
      <c r="B910" s="1">
        <v>1</v>
      </c>
      <c r="C910" s="1">
        <v>106</v>
      </c>
    </row>
    <row r="911" spans="1:3" x14ac:dyDescent="0.2">
      <c r="A911" s="1" t="s">
        <v>668</v>
      </c>
      <c r="B911" s="1">
        <v>2</v>
      </c>
      <c r="C911" s="1">
        <v>103</v>
      </c>
    </row>
    <row r="912" spans="1:3" x14ac:dyDescent="0.2">
      <c r="A912" s="1" t="s">
        <v>667</v>
      </c>
      <c r="B912" s="1">
        <v>1</v>
      </c>
      <c r="C912" s="1">
        <v>114</v>
      </c>
    </row>
    <row r="913" spans="1:3" x14ac:dyDescent="0.2">
      <c r="A913" s="1" t="s">
        <v>666</v>
      </c>
      <c r="B913" s="1">
        <v>1</v>
      </c>
      <c r="C913" s="1">
        <v>107</v>
      </c>
    </row>
    <row r="914" spans="1:3" x14ac:dyDescent="0.2">
      <c r="A914" s="1" t="s">
        <v>665</v>
      </c>
      <c r="B914" s="1">
        <v>2</v>
      </c>
      <c r="C914" s="1">
        <v>100</v>
      </c>
    </row>
    <row r="915" spans="1:3" x14ac:dyDescent="0.2">
      <c r="A915" s="1" t="s">
        <v>664</v>
      </c>
      <c r="B915" s="1">
        <v>1</v>
      </c>
      <c r="C915" s="1">
        <v>97</v>
      </c>
    </row>
    <row r="916" spans="1:3" x14ac:dyDescent="0.2">
      <c r="A916" s="1" t="s">
        <v>663</v>
      </c>
      <c r="B916" s="1">
        <v>0</v>
      </c>
      <c r="C916" s="1">
        <v>97</v>
      </c>
    </row>
    <row r="917" spans="1:3" x14ac:dyDescent="0.2">
      <c r="A917" s="1" t="s">
        <v>662</v>
      </c>
      <c r="B917" s="1">
        <v>6</v>
      </c>
      <c r="C917" s="1">
        <v>100</v>
      </c>
    </row>
    <row r="918" spans="1:3" x14ac:dyDescent="0.2">
      <c r="A918" s="1" t="s">
        <v>661</v>
      </c>
      <c r="B918" s="1">
        <v>1</v>
      </c>
      <c r="C918" s="1">
        <v>99</v>
      </c>
    </row>
    <row r="919" spans="1:3" x14ac:dyDescent="0.2">
      <c r="A919" s="1" t="s">
        <v>660</v>
      </c>
      <c r="B919" s="1">
        <v>1</v>
      </c>
      <c r="C919" s="1">
        <v>101</v>
      </c>
    </row>
    <row r="920" spans="1:3" x14ac:dyDescent="0.2">
      <c r="A920" s="1" t="s">
        <v>659</v>
      </c>
      <c r="B920" s="1">
        <v>1</v>
      </c>
      <c r="C920" s="1">
        <v>92</v>
      </c>
    </row>
    <row r="921" spans="1:3" x14ac:dyDescent="0.2">
      <c r="A921" s="1" t="s">
        <v>658</v>
      </c>
      <c r="B921" s="1">
        <v>1</v>
      </c>
      <c r="C921" s="1">
        <v>95</v>
      </c>
    </row>
    <row r="922" spans="1:3" x14ac:dyDescent="0.2">
      <c r="A922" s="1" t="s">
        <v>657</v>
      </c>
      <c r="B922" s="1">
        <v>3</v>
      </c>
      <c r="C922" s="1">
        <v>99</v>
      </c>
    </row>
    <row r="923" spans="1:3" x14ac:dyDescent="0.2">
      <c r="A923" s="1" t="s">
        <v>656</v>
      </c>
      <c r="B923" s="1">
        <v>8</v>
      </c>
      <c r="C923" s="1">
        <v>92</v>
      </c>
    </row>
    <row r="924" spans="1:3" x14ac:dyDescent="0.2">
      <c r="A924" s="1" t="s">
        <v>655</v>
      </c>
      <c r="B924" s="1">
        <v>3</v>
      </c>
      <c r="C924" s="1">
        <v>105</v>
      </c>
    </row>
    <row r="925" spans="1:3" x14ac:dyDescent="0.2">
      <c r="A925" s="1" t="s">
        <v>654</v>
      </c>
      <c r="B925" s="1">
        <v>0</v>
      </c>
      <c r="C925" s="1">
        <v>97</v>
      </c>
    </row>
    <row r="926" spans="1:3" x14ac:dyDescent="0.2">
      <c r="A926" s="1" t="s">
        <v>653</v>
      </c>
      <c r="B926" s="1">
        <v>5</v>
      </c>
      <c r="C926" s="1">
        <v>91</v>
      </c>
    </row>
    <row r="927" spans="1:3" x14ac:dyDescent="0.2">
      <c r="A927" s="1" t="s">
        <v>652</v>
      </c>
      <c r="B927" s="1">
        <v>2</v>
      </c>
      <c r="C927" s="1">
        <v>101</v>
      </c>
    </row>
    <row r="928" spans="1:3" x14ac:dyDescent="0.2">
      <c r="A928" s="1" t="s">
        <v>651</v>
      </c>
      <c r="B928" s="1">
        <v>1</v>
      </c>
      <c r="C928" s="1">
        <v>97</v>
      </c>
    </row>
    <row r="929" spans="1:3" x14ac:dyDescent="0.2">
      <c r="A929" s="1" t="s">
        <v>650</v>
      </c>
      <c r="B929" s="1">
        <v>5</v>
      </c>
      <c r="C929" s="1">
        <v>105</v>
      </c>
    </row>
    <row r="930" spans="1:3" x14ac:dyDescent="0.2">
      <c r="A930" s="1" t="s">
        <v>649</v>
      </c>
      <c r="B930" s="1">
        <v>3</v>
      </c>
      <c r="C930" s="1">
        <v>114</v>
      </c>
    </row>
    <row r="931" spans="1:3" x14ac:dyDescent="0.2">
      <c r="A931" s="1" t="s">
        <v>648</v>
      </c>
      <c r="B931" s="1">
        <v>0</v>
      </c>
      <c r="C931" s="1">
        <v>100</v>
      </c>
    </row>
    <row r="932" spans="1:3" x14ac:dyDescent="0.2">
      <c r="A932" s="1" t="s">
        <v>647</v>
      </c>
      <c r="B932" s="1">
        <v>2</v>
      </c>
      <c r="C932" s="1">
        <v>102</v>
      </c>
    </row>
    <row r="933" spans="1:3" x14ac:dyDescent="0.2">
      <c r="A933" s="1" t="s">
        <v>646</v>
      </c>
      <c r="B933" s="1">
        <v>4</v>
      </c>
      <c r="C933" s="1">
        <v>101</v>
      </c>
    </row>
    <row r="934" spans="1:3" x14ac:dyDescent="0.2">
      <c r="A934" s="1" t="s">
        <v>645</v>
      </c>
      <c r="B934" s="1">
        <v>1</v>
      </c>
      <c r="C934" s="1">
        <v>109</v>
      </c>
    </row>
    <row r="935" spans="1:3" x14ac:dyDescent="0.2">
      <c r="A935" s="1" t="s">
        <v>644</v>
      </c>
      <c r="B935" s="1">
        <v>3</v>
      </c>
      <c r="C935" s="1">
        <v>95</v>
      </c>
    </row>
    <row r="936" spans="1:3" x14ac:dyDescent="0.2">
      <c r="A936" s="1" t="s">
        <v>643</v>
      </c>
      <c r="B936" s="1">
        <v>5</v>
      </c>
      <c r="C936" s="1">
        <v>101</v>
      </c>
    </row>
    <row r="937" spans="1:3" x14ac:dyDescent="0.2">
      <c r="A937" s="1" t="s">
        <v>642</v>
      </c>
      <c r="B937" s="1">
        <v>1</v>
      </c>
      <c r="C937" s="1">
        <v>106</v>
      </c>
    </row>
    <row r="938" spans="1:3" x14ac:dyDescent="0.2">
      <c r="A938" s="1" t="s">
        <v>641</v>
      </c>
      <c r="B938" s="1">
        <v>2</v>
      </c>
      <c r="C938" s="1">
        <v>95</v>
      </c>
    </row>
    <row r="939" spans="1:3" x14ac:dyDescent="0.2">
      <c r="A939" s="1" t="s">
        <v>640</v>
      </c>
      <c r="B939" s="1">
        <v>2</v>
      </c>
      <c r="C939" s="1">
        <v>110</v>
      </c>
    </row>
    <row r="940" spans="1:3" x14ac:dyDescent="0.2">
      <c r="A940" s="1" t="s">
        <v>639</v>
      </c>
      <c r="B940" s="1">
        <v>2</v>
      </c>
      <c r="C940" s="1">
        <v>105</v>
      </c>
    </row>
    <row r="941" spans="1:3" x14ac:dyDescent="0.2">
      <c r="A941" s="1" t="s">
        <v>638</v>
      </c>
      <c r="B941" s="1">
        <v>2</v>
      </c>
      <c r="C941" s="1">
        <v>97</v>
      </c>
    </row>
    <row r="942" spans="1:3" x14ac:dyDescent="0.2">
      <c r="A942" s="1" t="s">
        <v>637</v>
      </c>
      <c r="B942" s="1">
        <v>6</v>
      </c>
      <c r="C942" s="1">
        <v>108</v>
      </c>
    </row>
    <row r="943" spans="1:3" x14ac:dyDescent="0.2">
      <c r="A943" s="1" t="s">
        <v>636</v>
      </c>
      <c r="B943" s="1">
        <v>0</v>
      </c>
      <c r="C943" s="1">
        <v>101</v>
      </c>
    </row>
    <row r="944" spans="1:3" x14ac:dyDescent="0.2">
      <c r="A944" s="1" t="s">
        <v>635</v>
      </c>
      <c r="B944" s="1">
        <v>5</v>
      </c>
      <c r="C944" s="1">
        <v>97</v>
      </c>
    </row>
    <row r="945" spans="1:3" x14ac:dyDescent="0.2">
      <c r="A945" s="1" t="s">
        <v>634</v>
      </c>
      <c r="B945" s="1">
        <v>2</v>
      </c>
      <c r="C945" s="1">
        <v>105</v>
      </c>
    </row>
    <row r="946" spans="1:3" x14ac:dyDescent="0.2">
      <c r="A946" s="1" t="s">
        <v>633</v>
      </c>
      <c r="B946" s="1">
        <v>1</v>
      </c>
      <c r="C946" s="1">
        <v>105</v>
      </c>
    </row>
    <row r="947" spans="1:3" x14ac:dyDescent="0.2">
      <c r="A947" s="1" t="s">
        <v>632</v>
      </c>
      <c r="B947" s="1">
        <v>8</v>
      </c>
      <c r="C947" s="1">
        <v>110</v>
      </c>
    </row>
    <row r="948" spans="1:3" x14ac:dyDescent="0.2">
      <c r="A948" s="1" t="s">
        <v>631</v>
      </c>
      <c r="B948" s="1">
        <v>4</v>
      </c>
      <c r="C948" s="1">
        <v>111</v>
      </c>
    </row>
    <row r="949" spans="1:3" x14ac:dyDescent="0.2">
      <c r="A949" s="1" t="s">
        <v>630</v>
      </c>
      <c r="B949" s="1">
        <v>3</v>
      </c>
      <c r="C949" s="1">
        <v>98</v>
      </c>
    </row>
    <row r="950" spans="1:3" x14ac:dyDescent="0.2">
      <c r="A950" s="1" t="s">
        <v>629</v>
      </c>
      <c r="B950" s="1">
        <v>3</v>
      </c>
      <c r="C950" s="1">
        <v>108</v>
      </c>
    </row>
    <row r="951" spans="1:3" x14ac:dyDescent="0.2">
      <c r="A951" s="1" t="s">
        <v>628</v>
      </c>
      <c r="B951" s="1">
        <v>3</v>
      </c>
      <c r="C951" s="1">
        <v>101</v>
      </c>
    </row>
    <row r="952" spans="1:3" x14ac:dyDescent="0.2">
      <c r="A952" s="1" t="s">
        <v>627</v>
      </c>
      <c r="B952" s="1">
        <v>2</v>
      </c>
      <c r="C952" s="1">
        <v>113</v>
      </c>
    </row>
    <row r="953" spans="1:3" x14ac:dyDescent="0.2">
      <c r="A953" s="1" t="s">
        <v>626</v>
      </c>
      <c r="B953" s="1">
        <v>1</v>
      </c>
      <c r="C953" s="1">
        <v>98</v>
      </c>
    </row>
    <row r="954" spans="1:3" x14ac:dyDescent="0.2">
      <c r="A954" s="1" t="s">
        <v>625</v>
      </c>
      <c r="B954" s="1">
        <v>1</v>
      </c>
      <c r="C954" s="1">
        <v>116</v>
      </c>
    </row>
    <row r="955" spans="1:3" x14ac:dyDescent="0.2">
      <c r="A955" s="1" t="s">
        <v>624</v>
      </c>
      <c r="B955" s="1">
        <v>0</v>
      </c>
      <c r="C955" s="1">
        <v>100</v>
      </c>
    </row>
    <row r="956" spans="1:3" x14ac:dyDescent="0.2">
      <c r="A956" s="1" t="s">
        <v>623</v>
      </c>
      <c r="B956" s="1">
        <v>5</v>
      </c>
      <c r="C956" s="1">
        <v>103</v>
      </c>
    </row>
    <row r="957" spans="1:3" x14ac:dyDescent="0.2">
      <c r="A957" s="1" t="s">
        <v>622</v>
      </c>
      <c r="B957" s="1">
        <v>2</v>
      </c>
      <c r="C957" s="1">
        <v>107</v>
      </c>
    </row>
    <row r="958" spans="1:3" x14ac:dyDescent="0.2">
      <c r="A958" s="1" t="s">
        <v>621</v>
      </c>
      <c r="B958" s="1">
        <v>2</v>
      </c>
      <c r="C958" s="1">
        <v>102</v>
      </c>
    </row>
    <row r="959" spans="1:3" x14ac:dyDescent="0.2">
      <c r="A959" s="1" t="s">
        <v>620</v>
      </c>
      <c r="B959" s="1">
        <v>2</v>
      </c>
      <c r="C959" s="1">
        <v>93</v>
      </c>
    </row>
    <row r="960" spans="1:3" x14ac:dyDescent="0.2">
      <c r="A960" s="1" t="s">
        <v>619</v>
      </c>
      <c r="B960" s="1">
        <v>4</v>
      </c>
      <c r="C960" s="1">
        <v>107</v>
      </c>
    </row>
    <row r="961" spans="1:3" x14ac:dyDescent="0.2">
      <c r="A961" s="1" t="s">
        <v>618</v>
      </c>
      <c r="B961" s="1">
        <v>0</v>
      </c>
      <c r="C961" s="1">
        <v>103</v>
      </c>
    </row>
    <row r="962" spans="1:3" x14ac:dyDescent="0.2">
      <c r="A962" s="1" t="s">
        <v>617</v>
      </c>
      <c r="B962" s="1">
        <v>3</v>
      </c>
      <c r="C962" s="1">
        <v>94</v>
      </c>
    </row>
    <row r="963" spans="1:3" x14ac:dyDescent="0.2">
      <c r="A963" s="1" t="s">
        <v>616</v>
      </c>
      <c r="B963" s="1">
        <v>4</v>
      </c>
      <c r="C963" s="1">
        <v>96</v>
      </c>
    </row>
    <row r="964" spans="1:3" x14ac:dyDescent="0.2">
      <c r="A964" s="1" t="s">
        <v>615</v>
      </c>
      <c r="B964" s="1">
        <v>1</v>
      </c>
      <c r="C964" s="1">
        <v>109</v>
      </c>
    </row>
    <row r="965" spans="1:3" x14ac:dyDescent="0.2">
      <c r="A965" s="1" t="s">
        <v>614</v>
      </c>
      <c r="B965" s="1">
        <v>5</v>
      </c>
      <c r="C965" s="1">
        <v>105</v>
      </c>
    </row>
    <row r="966" spans="1:3" x14ac:dyDescent="0.2">
      <c r="A966" s="1" t="s">
        <v>613</v>
      </c>
      <c r="B966" s="1">
        <v>6</v>
      </c>
      <c r="C966" s="1">
        <v>102</v>
      </c>
    </row>
    <row r="967" spans="1:3" x14ac:dyDescent="0.2">
      <c r="A967" s="1" t="s">
        <v>612</v>
      </c>
      <c r="B967" s="1">
        <v>0</v>
      </c>
      <c r="C967" s="1">
        <v>102</v>
      </c>
    </row>
    <row r="968" spans="1:3" x14ac:dyDescent="0.2">
      <c r="A968" s="1" t="s">
        <v>611</v>
      </c>
      <c r="B968" s="1">
        <v>3</v>
      </c>
      <c r="C968" s="1">
        <v>101</v>
      </c>
    </row>
    <row r="969" spans="1:3" x14ac:dyDescent="0.2">
      <c r="A969" s="1" t="s">
        <v>610</v>
      </c>
      <c r="B969" s="1">
        <v>2</v>
      </c>
      <c r="C969" s="1">
        <v>99</v>
      </c>
    </row>
    <row r="970" spans="1:3" x14ac:dyDescent="0.2">
      <c r="A970" s="1" t="s">
        <v>609</v>
      </c>
      <c r="B970" s="1">
        <v>1</v>
      </c>
      <c r="C970" s="1">
        <v>111</v>
      </c>
    </row>
    <row r="971" spans="1:3" x14ac:dyDescent="0.2">
      <c r="A971" s="1" t="s">
        <v>608</v>
      </c>
      <c r="B971" s="1">
        <v>3</v>
      </c>
      <c r="C971" s="1">
        <v>103</v>
      </c>
    </row>
    <row r="972" spans="1:3" x14ac:dyDescent="0.2">
      <c r="A972" s="1" t="s">
        <v>607</v>
      </c>
      <c r="B972" s="1">
        <v>3</v>
      </c>
      <c r="C972" s="1">
        <v>100</v>
      </c>
    </row>
    <row r="973" spans="1:3" x14ac:dyDescent="0.2">
      <c r="A973" s="1" t="s">
        <v>606</v>
      </c>
      <c r="B973" s="1">
        <v>0</v>
      </c>
      <c r="C973" s="1">
        <v>106</v>
      </c>
    </row>
    <row r="974" spans="1:3" x14ac:dyDescent="0.2">
      <c r="A974" s="1" t="s">
        <v>605</v>
      </c>
      <c r="B974" s="1">
        <v>3</v>
      </c>
      <c r="C974" s="1">
        <v>94</v>
      </c>
    </row>
    <row r="975" spans="1:3" x14ac:dyDescent="0.2">
      <c r="A975" s="1" t="s">
        <v>604</v>
      </c>
      <c r="B975" s="1">
        <v>1</v>
      </c>
      <c r="C975" s="1">
        <v>104</v>
      </c>
    </row>
    <row r="976" spans="1:3" x14ac:dyDescent="0.2">
      <c r="A976" s="1" t="s">
        <v>603</v>
      </c>
      <c r="B976" s="1">
        <v>1</v>
      </c>
      <c r="C976" s="1">
        <v>109</v>
      </c>
    </row>
    <row r="977" spans="1:3" x14ac:dyDescent="0.2">
      <c r="A977" s="1" t="s">
        <v>602</v>
      </c>
      <c r="B977" s="1">
        <v>2</v>
      </c>
      <c r="C977" s="1">
        <v>96</v>
      </c>
    </row>
    <row r="978" spans="1:3" x14ac:dyDescent="0.2">
      <c r="A978" s="1" t="s">
        <v>601</v>
      </c>
      <c r="B978" s="1">
        <v>1</v>
      </c>
      <c r="C978" s="1">
        <v>103</v>
      </c>
    </row>
    <row r="979" spans="1:3" x14ac:dyDescent="0.2">
      <c r="A979" s="1" t="s">
        <v>600</v>
      </c>
      <c r="B979" s="1">
        <v>2</v>
      </c>
      <c r="C979" s="1">
        <v>106</v>
      </c>
    </row>
    <row r="980" spans="1:3" x14ac:dyDescent="0.2">
      <c r="A980" s="1" t="s">
        <v>599</v>
      </c>
      <c r="B980" s="1">
        <v>4</v>
      </c>
      <c r="C980" s="1">
        <v>109</v>
      </c>
    </row>
    <row r="981" spans="1:3" x14ac:dyDescent="0.2">
      <c r="A981" s="1" t="s">
        <v>598</v>
      </c>
      <c r="B981" s="1">
        <v>1</v>
      </c>
      <c r="C981" s="1">
        <v>92</v>
      </c>
    </row>
    <row r="982" spans="1:3" x14ac:dyDescent="0.2">
      <c r="A982" s="1" t="s">
        <v>597</v>
      </c>
      <c r="B982" s="1">
        <v>1</v>
      </c>
      <c r="C982" s="1">
        <v>94</v>
      </c>
    </row>
    <row r="983" spans="1:3" x14ac:dyDescent="0.2">
      <c r="A983" s="1" t="s">
        <v>596</v>
      </c>
      <c r="B983" s="1">
        <v>5</v>
      </c>
      <c r="C983" s="1">
        <v>93</v>
      </c>
    </row>
    <row r="984" spans="1:3" x14ac:dyDescent="0.2">
      <c r="A984" s="1" t="s">
        <v>595</v>
      </c>
      <c r="B984" s="1">
        <v>1</v>
      </c>
      <c r="C984" s="1">
        <v>101</v>
      </c>
    </row>
    <row r="985" spans="1:3" x14ac:dyDescent="0.2">
      <c r="A985" s="1" t="s">
        <v>594</v>
      </c>
      <c r="B985" s="1">
        <v>0</v>
      </c>
      <c r="C985" s="1">
        <v>98</v>
      </c>
    </row>
    <row r="986" spans="1:3" x14ac:dyDescent="0.2">
      <c r="A986" s="1" t="s">
        <v>593</v>
      </c>
      <c r="B986" s="1">
        <v>5</v>
      </c>
      <c r="C986" s="1">
        <v>103</v>
      </c>
    </row>
    <row r="987" spans="1:3" x14ac:dyDescent="0.2">
      <c r="A987" s="1" t="s">
        <v>592</v>
      </c>
      <c r="B987" s="1">
        <v>2</v>
      </c>
      <c r="C987" s="1">
        <v>103</v>
      </c>
    </row>
    <row r="988" spans="1:3" x14ac:dyDescent="0.2">
      <c r="A988" s="1" t="s">
        <v>591</v>
      </c>
      <c r="B988" s="1">
        <v>2</v>
      </c>
      <c r="C988" s="1">
        <v>96</v>
      </c>
    </row>
    <row r="989" spans="1:3" x14ac:dyDescent="0.2">
      <c r="A989" s="1" t="s">
        <v>590</v>
      </c>
      <c r="B989" s="1">
        <v>3</v>
      </c>
      <c r="C989" s="1">
        <v>103</v>
      </c>
    </row>
    <row r="990" spans="1:3" x14ac:dyDescent="0.2">
      <c r="A990" s="1" t="s">
        <v>589</v>
      </c>
      <c r="B990" s="1">
        <v>2</v>
      </c>
      <c r="C990" s="1">
        <v>111</v>
      </c>
    </row>
    <row r="991" spans="1:3" x14ac:dyDescent="0.2">
      <c r="A991" s="1" t="s">
        <v>588</v>
      </c>
      <c r="B991" s="1">
        <v>3</v>
      </c>
      <c r="C991" s="1">
        <v>105</v>
      </c>
    </row>
    <row r="992" spans="1:3" x14ac:dyDescent="0.2">
      <c r="A992" s="1" t="s">
        <v>587</v>
      </c>
      <c r="B992" s="1">
        <v>6</v>
      </c>
      <c r="C992" s="1">
        <v>93</v>
      </c>
    </row>
    <row r="993" spans="1:3" x14ac:dyDescent="0.2">
      <c r="A993" s="1" t="s">
        <v>586</v>
      </c>
      <c r="B993" s="1">
        <v>1</v>
      </c>
      <c r="C993" s="1">
        <v>105</v>
      </c>
    </row>
    <row r="994" spans="1:3" x14ac:dyDescent="0.2">
      <c r="A994" s="1" t="s">
        <v>585</v>
      </c>
      <c r="B994" s="1">
        <v>1</v>
      </c>
      <c r="C994" s="1">
        <v>112</v>
      </c>
    </row>
    <row r="995" spans="1:3" x14ac:dyDescent="0.2">
      <c r="A995" s="1" t="s">
        <v>584</v>
      </c>
      <c r="B995" s="1">
        <v>3</v>
      </c>
      <c r="C995" s="1">
        <v>95</v>
      </c>
    </row>
    <row r="996" spans="1:3" x14ac:dyDescent="0.2">
      <c r="A996" s="1" t="s">
        <v>583</v>
      </c>
      <c r="B996" s="1">
        <v>3</v>
      </c>
      <c r="C996" s="1">
        <v>101</v>
      </c>
    </row>
    <row r="997" spans="1:3" x14ac:dyDescent="0.2">
      <c r="A997" s="1" t="s">
        <v>582</v>
      </c>
      <c r="B997" s="1">
        <v>2</v>
      </c>
      <c r="C997" s="1">
        <v>99</v>
      </c>
    </row>
    <row r="998" spans="1:3" x14ac:dyDescent="0.2">
      <c r="A998" s="1" t="s">
        <v>581</v>
      </c>
      <c r="B998" s="1">
        <v>3</v>
      </c>
      <c r="C998" s="1">
        <v>93</v>
      </c>
    </row>
    <row r="999" spans="1:3" x14ac:dyDescent="0.2">
      <c r="A999" s="1" t="s">
        <v>580</v>
      </c>
      <c r="B999" s="1">
        <v>1</v>
      </c>
      <c r="C999" s="1">
        <v>107</v>
      </c>
    </row>
    <row r="1000" spans="1:3" x14ac:dyDescent="0.2">
      <c r="A1000" s="1" t="s">
        <v>579</v>
      </c>
      <c r="B1000" s="1">
        <v>4</v>
      </c>
      <c r="C1000" s="1">
        <v>100</v>
      </c>
    </row>
    <row r="1001" spans="1:3" x14ac:dyDescent="0.2">
      <c r="A1001" s="1" t="s">
        <v>578</v>
      </c>
      <c r="B1001" s="1">
        <v>4</v>
      </c>
      <c r="C1001" s="1">
        <v>109</v>
      </c>
    </row>
    <row r="1002" spans="1:3" x14ac:dyDescent="0.2">
      <c r="A1002" s="1" t="s">
        <v>577</v>
      </c>
      <c r="B1002" s="1">
        <v>3</v>
      </c>
      <c r="C1002" s="1">
        <v>101</v>
      </c>
    </row>
    <row r="1003" spans="1:3" x14ac:dyDescent="0.2">
      <c r="A1003" s="1" t="s">
        <v>576</v>
      </c>
      <c r="B1003" s="1">
        <v>1</v>
      </c>
      <c r="C1003" s="1">
        <v>105</v>
      </c>
    </row>
    <row r="1004" spans="1:3" x14ac:dyDescent="0.2">
      <c r="A1004" s="1" t="s">
        <v>575</v>
      </c>
      <c r="B1004" s="1">
        <v>2</v>
      </c>
      <c r="C1004" s="1">
        <v>98</v>
      </c>
    </row>
    <row r="1005" spans="1:3" x14ac:dyDescent="0.2">
      <c r="A1005" s="1" t="s">
        <v>574</v>
      </c>
      <c r="B1005" s="1">
        <v>1</v>
      </c>
      <c r="C1005" s="1">
        <v>102</v>
      </c>
    </row>
    <row r="1006" spans="1:3" x14ac:dyDescent="0.2">
      <c r="A1006" s="1" t="s">
        <v>573</v>
      </c>
      <c r="B1006" s="1">
        <v>2</v>
      </c>
      <c r="C1006" s="1">
        <v>109</v>
      </c>
    </row>
    <row r="1007" spans="1:3" x14ac:dyDescent="0.2">
      <c r="A1007" s="1" t="s">
        <v>572</v>
      </c>
      <c r="B1007" s="1">
        <v>4</v>
      </c>
      <c r="C1007" s="1">
        <v>114</v>
      </c>
    </row>
    <row r="1008" spans="1:3" x14ac:dyDescent="0.2">
      <c r="A1008" s="1" t="s">
        <v>571</v>
      </c>
      <c r="B1008" s="1">
        <v>1</v>
      </c>
      <c r="C1008" s="1">
        <v>103</v>
      </c>
    </row>
    <row r="1009" spans="1:3" x14ac:dyDescent="0.2">
      <c r="A1009" s="1" t="s">
        <v>570</v>
      </c>
      <c r="B1009" s="1">
        <v>0</v>
      </c>
      <c r="C1009" s="1">
        <v>107</v>
      </c>
    </row>
    <row r="1010" spans="1:3" x14ac:dyDescent="0.2">
      <c r="A1010" s="1" t="s">
        <v>569</v>
      </c>
      <c r="B1010" s="1">
        <v>2</v>
      </c>
      <c r="C1010" s="1">
        <v>108</v>
      </c>
    </row>
    <row r="1011" spans="1:3" x14ac:dyDescent="0.2">
      <c r="A1011" s="1" t="s">
        <v>568</v>
      </c>
      <c r="B1011" s="1">
        <v>5</v>
      </c>
      <c r="C1011" s="1">
        <v>102</v>
      </c>
    </row>
    <row r="1012" spans="1:3" x14ac:dyDescent="0.2">
      <c r="A1012" s="1" t="s">
        <v>567</v>
      </c>
      <c r="B1012" s="1">
        <v>2</v>
      </c>
      <c r="C1012" s="1">
        <v>113</v>
      </c>
    </row>
    <row r="1013" spans="1:3" x14ac:dyDescent="0.2">
      <c r="A1013" s="1" t="s">
        <v>566</v>
      </c>
      <c r="B1013" s="1">
        <v>5</v>
      </c>
      <c r="C1013" s="1">
        <v>96</v>
      </c>
    </row>
    <row r="1014" spans="1:3" x14ac:dyDescent="0.2">
      <c r="A1014" s="1" t="s">
        <v>565</v>
      </c>
      <c r="B1014" s="1">
        <v>4</v>
      </c>
      <c r="C1014" s="1">
        <v>108</v>
      </c>
    </row>
    <row r="1015" spans="1:3" x14ac:dyDescent="0.2">
      <c r="A1015" s="1" t="s">
        <v>564</v>
      </c>
      <c r="B1015" s="1">
        <v>1</v>
      </c>
      <c r="C1015" s="1">
        <v>114</v>
      </c>
    </row>
    <row r="1016" spans="1:3" x14ac:dyDescent="0.2">
      <c r="A1016" s="1" t="s">
        <v>563</v>
      </c>
      <c r="B1016" s="1">
        <v>4</v>
      </c>
      <c r="C1016" s="1">
        <v>105</v>
      </c>
    </row>
    <row r="1017" spans="1:3" x14ac:dyDescent="0.2">
      <c r="A1017" s="1" t="s">
        <v>562</v>
      </c>
      <c r="B1017" s="1">
        <v>0</v>
      </c>
      <c r="C1017" s="1">
        <v>100</v>
      </c>
    </row>
    <row r="1018" spans="1:3" x14ac:dyDescent="0.2">
      <c r="A1018" s="1" t="s">
        <v>561</v>
      </c>
      <c r="B1018" s="1">
        <v>0</v>
      </c>
      <c r="C1018" s="1">
        <v>103</v>
      </c>
    </row>
    <row r="1019" spans="1:3" x14ac:dyDescent="0.2">
      <c r="A1019" s="1" t="s">
        <v>560</v>
      </c>
      <c r="B1019" s="1">
        <v>2</v>
      </c>
      <c r="C1019" s="1">
        <v>100</v>
      </c>
    </row>
    <row r="1020" spans="1:3" x14ac:dyDescent="0.2">
      <c r="A1020" s="1" t="s">
        <v>559</v>
      </c>
      <c r="B1020" s="1">
        <v>2</v>
      </c>
      <c r="C1020" s="1">
        <v>109</v>
      </c>
    </row>
    <row r="1021" spans="1:3" x14ac:dyDescent="0.2">
      <c r="A1021" s="1" t="s">
        <v>558</v>
      </c>
      <c r="B1021" s="1">
        <v>1</v>
      </c>
      <c r="C1021" s="1">
        <v>100</v>
      </c>
    </row>
    <row r="1022" spans="1:3" x14ac:dyDescent="0.2">
      <c r="A1022" s="1" t="s">
        <v>557</v>
      </c>
      <c r="B1022" s="1">
        <v>2</v>
      </c>
      <c r="C1022" s="1">
        <v>110</v>
      </c>
    </row>
    <row r="1023" spans="1:3" x14ac:dyDescent="0.2">
      <c r="A1023" s="1" t="s">
        <v>556</v>
      </c>
      <c r="B1023" s="1">
        <v>4</v>
      </c>
      <c r="C1023" s="1">
        <v>95</v>
      </c>
    </row>
    <row r="1024" spans="1:3" x14ac:dyDescent="0.2">
      <c r="A1024" s="1" t="s">
        <v>555</v>
      </c>
      <c r="B1024" s="1">
        <v>1</v>
      </c>
      <c r="C1024" s="1">
        <v>101</v>
      </c>
    </row>
    <row r="1025" spans="1:3" x14ac:dyDescent="0.2">
      <c r="A1025" s="1" t="s">
        <v>554</v>
      </c>
      <c r="B1025" s="1">
        <v>1</v>
      </c>
      <c r="C1025" s="1">
        <v>101</v>
      </c>
    </row>
    <row r="1026" spans="1:3" x14ac:dyDescent="0.2">
      <c r="A1026" s="1" t="s">
        <v>553</v>
      </c>
      <c r="B1026" s="1">
        <v>0</v>
      </c>
      <c r="C1026" s="1">
        <v>106</v>
      </c>
    </row>
    <row r="1027" spans="1:3" x14ac:dyDescent="0.2">
      <c r="A1027" s="1" t="s">
        <v>552</v>
      </c>
      <c r="B1027" s="1">
        <v>0</v>
      </c>
      <c r="C1027" s="1">
        <v>98</v>
      </c>
    </row>
    <row r="1028" spans="1:3" x14ac:dyDescent="0.2">
      <c r="A1028" s="1" t="s">
        <v>551</v>
      </c>
      <c r="B1028" s="1">
        <v>1</v>
      </c>
      <c r="C1028" s="1">
        <v>113</v>
      </c>
    </row>
    <row r="1029" spans="1:3" x14ac:dyDescent="0.2">
      <c r="A1029" s="1" t="s">
        <v>550</v>
      </c>
      <c r="B1029" s="1">
        <v>2</v>
      </c>
      <c r="C1029" s="1">
        <v>106</v>
      </c>
    </row>
    <row r="1030" spans="1:3" x14ac:dyDescent="0.2">
      <c r="A1030" s="1" t="s">
        <v>549</v>
      </c>
      <c r="B1030" s="1">
        <v>0</v>
      </c>
      <c r="C1030" s="1">
        <v>113</v>
      </c>
    </row>
    <row r="1031" spans="1:3" x14ac:dyDescent="0.2">
      <c r="A1031" s="1" t="s">
        <v>548</v>
      </c>
      <c r="B1031" s="1">
        <v>1</v>
      </c>
      <c r="C1031" s="1">
        <v>104</v>
      </c>
    </row>
    <row r="1032" spans="1:3" x14ac:dyDescent="0.2">
      <c r="A1032" s="1" t="s">
        <v>547</v>
      </c>
      <c r="B1032" s="1">
        <v>2</v>
      </c>
      <c r="C1032" s="1">
        <v>103</v>
      </c>
    </row>
    <row r="1033" spans="1:3" x14ac:dyDescent="0.2">
      <c r="A1033" s="1" t="s">
        <v>546</v>
      </c>
      <c r="B1033" s="1">
        <v>1</v>
      </c>
      <c r="C1033" s="1">
        <v>106</v>
      </c>
    </row>
    <row r="1034" spans="1:3" x14ac:dyDescent="0.2">
      <c r="A1034" s="1" t="s">
        <v>545</v>
      </c>
      <c r="B1034" s="1">
        <v>3</v>
      </c>
      <c r="C1034" s="1">
        <v>104</v>
      </c>
    </row>
    <row r="1035" spans="1:3" x14ac:dyDescent="0.2">
      <c r="A1035" s="1" t="s">
        <v>544</v>
      </c>
      <c r="B1035" s="1">
        <v>3</v>
      </c>
      <c r="C1035" s="1">
        <v>107</v>
      </c>
    </row>
    <row r="1036" spans="1:3" x14ac:dyDescent="0.2">
      <c r="A1036" s="1" t="s">
        <v>543</v>
      </c>
      <c r="B1036" s="1">
        <v>1</v>
      </c>
      <c r="C1036" s="1">
        <v>114</v>
      </c>
    </row>
    <row r="1037" spans="1:3" x14ac:dyDescent="0.2">
      <c r="A1037" s="1" t="s">
        <v>542</v>
      </c>
      <c r="B1037" s="1">
        <v>2</v>
      </c>
      <c r="C1037" s="1">
        <v>97</v>
      </c>
    </row>
    <row r="1038" spans="1:3" x14ac:dyDescent="0.2">
      <c r="A1038" s="1" t="s">
        <v>541</v>
      </c>
      <c r="B1038" s="1">
        <v>4</v>
      </c>
      <c r="C1038" s="1">
        <v>100</v>
      </c>
    </row>
    <row r="1039" spans="1:3" x14ac:dyDescent="0.2">
      <c r="A1039" s="1" t="s">
        <v>540</v>
      </c>
      <c r="B1039" s="1">
        <v>0</v>
      </c>
      <c r="C1039" s="1">
        <v>116</v>
      </c>
    </row>
    <row r="1040" spans="1:3" x14ac:dyDescent="0.2">
      <c r="A1040" s="1" t="s">
        <v>539</v>
      </c>
      <c r="B1040" s="1">
        <v>7</v>
      </c>
      <c r="C1040" s="1">
        <v>101</v>
      </c>
    </row>
    <row r="1041" spans="1:3" x14ac:dyDescent="0.2">
      <c r="A1041" s="1" t="s">
        <v>538</v>
      </c>
      <c r="B1041" s="1">
        <v>7</v>
      </c>
      <c r="C1041" s="1">
        <v>107</v>
      </c>
    </row>
    <row r="1042" spans="1:3" x14ac:dyDescent="0.2">
      <c r="A1042" s="1" t="s">
        <v>537</v>
      </c>
      <c r="B1042" s="1">
        <v>3</v>
      </c>
      <c r="C1042" s="1">
        <v>95</v>
      </c>
    </row>
    <row r="1043" spans="1:3" x14ac:dyDescent="0.2">
      <c r="A1043" s="1" t="s">
        <v>536</v>
      </c>
      <c r="B1043" s="1">
        <v>3</v>
      </c>
      <c r="C1043" s="1">
        <v>103</v>
      </c>
    </row>
    <row r="1044" spans="1:3" x14ac:dyDescent="0.2">
      <c r="A1044" s="1" t="s">
        <v>535</v>
      </c>
      <c r="B1044" s="1">
        <v>3</v>
      </c>
      <c r="C1044" s="1">
        <v>95</v>
      </c>
    </row>
    <row r="1045" spans="1:3" x14ac:dyDescent="0.2">
      <c r="A1045" s="1" t="s">
        <v>534</v>
      </c>
      <c r="B1045" s="1">
        <v>4</v>
      </c>
      <c r="C1045" s="1">
        <v>104</v>
      </c>
    </row>
    <row r="1046" spans="1:3" x14ac:dyDescent="0.2">
      <c r="A1046" s="1" t="s">
        <v>533</v>
      </c>
      <c r="B1046" s="1">
        <v>3</v>
      </c>
      <c r="C1046" s="1">
        <v>102</v>
      </c>
    </row>
    <row r="1047" spans="1:3" x14ac:dyDescent="0.2">
      <c r="A1047" s="1" t="s">
        <v>532</v>
      </c>
      <c r="B1047" s="1">
        <v>2</v>
      </c>
      <c r="C1047" s="1">
        <v>101</v>
      </c>
    </row>
    <row r="1048" spans="1:3" x14ac:dyDescent="0.2">
      <c r="A1048" s="1" t="s">
        <v>531</v>
      </c>
      <c r="B1048" s="1">
        <v>0</v>
      </c>
      <c r="C1048" s="1">
        <v>111</v>
      </c>
    </row>
    <row r="1049" spans="1:3" x14ac:dyDescent="0.2">
      <c r="A1049" s="1" t="s">
        <v>530</v>
      </c>
      <c r="B1049" s="1">
        <v>4</v>
      </c>
      <c r="C1049" s="1">
        <v>103</v>
      </c>
    </row>
    <row r="1050" spans="1:3" x14ac:dyDescent="0.2">
      <c r="A1050" s="1" t="s">
        <v>529</v>
      </c>
      <c r="B1050" s="1">
        <v>6</v>
      </c>
      <c r="C1050" s="1">
        <v>101</v>
      </c>
    </row>
    <row r="1051" spans="1:3" x14ac:dyDescent="0.2">
      <c r="A1051" s="1" t="s">
        <v>528</v>
      </c>
      <c r="B1051" s="1">
        <v>2</v>
      </c>
      <c r="C1051" s="1">
        <v>104</v>
      </c>
    </row>
    <row r="1052" spans="1:3" x14ac:dyDescent="0.2">
      <c r="A1052" s="1" t="s">
        <v>527</v>
      </c>
      <c r="B1052" s="1">
        <v>5</v>
      </c>
      <c r="C1052" s="1">
        <v>105</v>
      </c>
    </row>
    <row r="1053" spans="1:3" x14ac:dyDescent="0.2">
      <c r="A1053" s="1" t="s">
        <v>526</v>
      </c>
      <c r="B1053" s="1">
        <v>4</v>
      </c>
      <c r="C1053" s="1">
        <v>103</v>
      </c>
    </row>
    <row r="1054" spans="1:3" x14ac:dyDescent="0.2">
      <c r="A1054" s="1" t="s">
        <v>525</v>
      </c>
      <c r="B1054" s="1">
        <v>1</v>
      </c>
      <c r="C1054" s="1">
        <v>106</v>
      </c>
    </row>
    <row r="1055" spans="1:3" x14ac:dyDescent="0.2">
      <c r="A1055" s="1" t="s">
        <v>524</v>
      </c>
      <c r="B1055" s="1">
        <v>5</v>
      </c>
      <c r="C1055" s="1">
        <v>105</v>
      </c>
    </row>
    <row r="1056" spans="1:3" x14ac:dyDescent="0.2">
      <c r="A1056" s="1" t="s">
        <v>523</v>
      </c>
      <c r="B1056" s="1">
        <v>5</v>
      </c>
      <c r="C1056" s="1">
        <v>94</v>
      </c>
    </row>
    <row r="1057" spans="1:3" x14ac:dyDescent="0.2">
      <c r="A1057" s="1" t="s">
        <v>522</v>
      </c>
      <c r="B1057" s="1">
        <v>0</v>
      </c>
      <c r="C1057" s="1">
        <v>111</v>
      </c>
    </row>
    <row r="1058" spans="1:3" x14ac:dyDescent="0.2">
      <c r="A1058" s="1" t="s">
        <v>521</v>
      </c>
      <c r="B1058" s="1">
        <v>3</v>
      </c>
      <c r="C1058" s="1">
        <v>103</v>
      </c>
    </row>
    <row r="1059" spans="1:3" x14ac:dyDescent="0.2">
      <c r="A1059" s="1" t="s">
        <v>520</v>
      </c>
      <c r="B1059" s="1">
        <v>5</v>
      </c>
      <c r="C1059" s="1">
        <v>102</v>
      </c>
    </row>
    <row r="1060" spans="1:3" x14ac:dyDescent="0.2">
      <c r="A1060" s="1" t="s">
        <v>519</v>
      </c>
      <c r="B1060" s="1">
        <v>0</v>
      </c>
      <c r="C1060" s="1">
        <v>121</v>
      </c>
    </row>
    <row r="1061" spans="1:3" x14ac:dyDescent="0.2">
      <c r="A1061" s="1" t="s">
        <v>518</v>
      </c>
      <c r="B1061" s="1">
        <v>2</v>
      </c>
      <c r="C1061" s="1">
        <v>103</v>
      </c>
    </row>
    <row r="1062" spans="1:3" x14ac:dyDescent="0.2">
      <c r="A1062" s="1" t="s">
        <v>517</v>
      </c>
      <c r="B1062" s="1">
        <v>1</v>
      </c>
      <c r="C1062" s="1">
        <v>96</v>
      </c>
    </row>
    <row r="1063" spans="1:3" x14ac:dyDescent="0.2">
      <c r="A1063" s="1" t="s">
        <v>516</v>
      </c>
      <c r="B1063" s="1">
        <v>1</v>
      </c>
      <c r="C1063" s="1">
        <v>104</v>
      </c>
    </row>
    <row r="1064" spans="1:3" x14ac:dyDescent="0.2">
      <c r="A1064" s="1" t="s">
        <v>515</v>
      </c>
      <c r="B1064" s="1">
        <v>6</v>
      </c>
      <c r="C1064" s="1">
        <v>105</v>
      </c>
    </row>
    <row r="1065" spans="1:3" x14ac:dyDescent="0.2">
      <c r="A1065" s="1" t="s">
        <v>514</v>
      </c>
      <c r="B1065" s="1">
        <v>3</v>
      </c>
      <c r="C1065" s="1">
        <v>103</v>
      </c>
    </row>
    <row r="1066" spans="1:3" x14ac:dyDescent="0.2">
      <c r="A1066" s="1" t="s">
        <v>513</v>
      </c>
      <c r="B1066" s="1">
        <v>1</v>
      </c>
      <c r="C1066" s="1">
        <v>109</v>
      </c>
    </row>
    <row r="1067" spans="1:3" x14ac:dyDescent="0.2">
      <c r="A1067" s="1" t="s">
        <v>512</v>
      </c>
      <c r="B1067" s="1">
        <v>1</v>
      </c>
      <c r="C1067" s="1">
        <v>102</v>
      </c>
    </row>
    <row r="1068" spans="1:3" x14ac:dyDescent="0.2">
      <c r="A1068" s="1" t="s">
        <v>511</v>
      </c>
      <c r="B1068" s="1">
        <v>2</v>
      </c>
      <c r="C1068" s="1">
        <v>91</v>
      </c>
    </row>
    <row r="1069" spans="1:3" x14ac:dyDescent="0.2">
      <c r="A1069" s="1" t="s">
        <v>510</v>
      </c>
      <c r="B1069" s="1">
        <v>1</v>
      </c>
      <c r="C1069" s="1">
        <v>100</v>
      </c>
    </row>
    <row r="1070" spans="1:3" x14ac:dyDescent="0.2">
      <c r="A1070" s="1" t="s">
        <v>509</v>
      </c>
      <c r="B1070" s="1">
        <v>2</v>
      </c>
      <c r="C1070" s="1">
        <v>108</v>
      </c>
    </row>
    <row r="1071" spans="1:3" x14ac:dyDescent="0.2">
      <c r="A1071" s="1" t="s">
        <v>508</v>
      </c>
      <c r="B1071" s="1">
        <v>2</v>
      </c>
      <c r="C1071" s="1">
        <v>95</v>
      </c>
    </row>
    <row r="1072" spans="1:3" x14ac:dyDescent="0.2">
      <c r="A1072" s="1" t="s">
        <v>507</v>
      </c>
      <c r="B1072" s="1">
        <v>0</v>
      </c>
      <c r="C1072" s="1">
        <v>107</v>
      </c>
    </row>
    <row r="1073" spans="1:3" x14ac:dyDescent="0.2">
      <c r="A1073" s="1" t="s">
        <v>506</v>
      </c>
      <c r="B1073" s="1">
        <v>3</v>
      </c>
      <c r="C1073" s="1">
        <v>91</v>
      </c>
    </row>
    <row r="1074" spans="1:3" x14ac:dyDescent="0.2">
      <c r="A1074" s="1" t="s">
        <v>505</v>
      </c>
      <c r="B1074" s="1">
        <v>2</v>
      </c>
      <c r="C1074" s="1">
        <v>103</v>
      </c>
    </row>
    <row r="1075" spans="1:3" x14ac:dyDescent="0.2">
      <c r="A1075" s="1" t="s">
        <v>504</v>
      </c>
      <c r="B1075" s="1">
        <v>0</v>
      </c>
      <c r="C1075" s="1">
        <v>105</v>
      </c>
    </row>
    <row r="1076" spans="1:3" x14ac:dyDescent="0.2">
      <c r="A1076" s="1" t="s">
        <v>503</v>
      </c>
      <c r="B1076" s="1">
        <v>7</v>
      </c>
      <c r="C1076" s="1">
        <v>110</v>
      </c>
    </row>
    <row r="1077" spans="1:3" x14ac:dyDescent="0.2">
      <c r="A1077" s="1" t="s">
        <v>502</v>
      </c>
      <c r="B1077" s="1">
        <v>4</v>
      </c>
      <c r="C1077" s="1">
        <v>120</v>
      </c>
    </row>
    <row r="1078" spans="1:3" x14ac:dyDescent="0.2">
      <c r="A1078" s="1" t="s">
        <v>501</v>
      </c>
      <c r="B1078" s="1">
        <v>3</v>
      </c>
      <c r="C1078" s="1">
        <v>102</v>
      </c>
    </row>
    <row r="1079" spans="1:3" x14ac:dyDescent="0.2">
      <c r="A1079" s="1" t="s">
        <v>500</v>
      </c>
      <c r="B1079" s="1">
        <v>9</v>
      </c>
      <c r="C1079" s="1">
        <v>95</v>
      </c>
    </row>
    <row r="1080" spans="1:3" x14ac:dyDescent="0.2">
      <c r="A1080" s="1" t="s">
        <v>499</v>
      </c>
      <c r="B1080" s="1">
        <v>2</v>
      </c>
      <c r="C1080" s="1">
        <v>107</v>
      </c>
    </row>
    <row r="1081" spans="1:3" x14ac:dyDescent="0.2">
      <c r="A1081" s="1" t="s">
        <v>498</v>
      </c>
      <c r="B1081" s="1">
        <v>0</v>
      </c>
      <c r="C1081" s="1">
        <v>104</v>
      </c>
    </row>
    <row r="1082" spans="1:3" x14ac:dyDescent="0.2">
      <c r="A1082" s="1" t="s">
        <v>497</v>
      </c>
      <c r="B1082" s="1">
        <v>2</v>
      </c>
      <c r="C1082" s="1">
        <v>102</v>
      </c>
    </row>
    <row r="1083" spans="1:3" x14ac:dyDescent="0.2">
      <c r="A1083" s="1" t="s">
        <v>496</v>
      </c>
      <c r="B1083" s="1">
        <v>1</v>
      </c>
      <c r="C1083" s="1">
        <v>96</v>
      </c>
    </row>
    <row r="1084" spans="1:3" x14ac:dyDescent="0.2">
      <c r="A1084" s="1" t="s">
        <v>495</v>
      </c>
      <c r="B1084" s="1">
        <v>0</v>
      </c>
      <c r="C1084" s="1">
        <v>104</v>
      </c>
    </row>
    <row r="1085" spans="1:3" x14ac:dyDescent="0.2">
      <c r="A1085" s="1" t="s">
        <v>494</v>
      </c>
      <c r="B1085" s="1">
        <v>5</v>
      </c>
      <c r="C1085" s="1">
        <v>93</v>
      </c>
    </row>
    <row r="1086" spans="1:3" x14ac:dyDescent="0.2">
      <c r="A1086" s="1" t="s">
        <v>493</v>
      </c>
      <c r="B1086" s="1">
        <v>7</v>
      </c>
      <c r="C1086" s="1">
        <v>96</v>
      </c>
    </row>
    <row r="1087" spans="1:3" x14ac:dyDescent="0.2">
      <c r="A1087" s="1" t="s">
        <v>492</v>
      </c>
      <c r="B1087" s="1">
        <v>0</v>
      </c>
      <c r="C1087" s="1">
        <v>101</v>
      </c>
    </row>
    <row r="1088" spans="1:3" x14ac:dyDescent="0.2">
      <c r="A1088" s="1" t="s">
        <v>491</v>
      </c>
      <c r="B1088" s="1">
        <v>3</v>
      </c>
      <c r="C1088" s="1">
        <v>96</v>
      </c>
    </row>
    <row r="1089" spans="1:3" x14ac:dyDescent="0.2">
      <c r="A1089" s="1" t="s">
        <v>490</v>
      </c>
      <c r="B1089" s="1">
        <v>2</v>
      </c>
      <c r="C1089" s="1">
        <v>100</v>
      </c>
    </row>
    <row r="1090" spans="1:3" x14ac:dyDescent="0.2">
      <c r="A1090" s="1" t="s">
        <v>489</v>
      </c>
      <c r="B1090" s="1">
        <v>0</v>
      </c>
      <c r="C1090" s="1">
        <v>99</v>
      </c>
    </row>
    <row r="1091" spans="1:3" x14ac:dyDescent="0.2">
      <c r="A1091" s="1" t="s">
        <v>488</v>
      </c>
      <c r="B1091" s="1">
        <v>4</v>
      </c>
      <c r="C1091" s="1">
        <v>105</v>
      </c>
    </row>
    <row r="1092" spans="1:3" x14ac:dyDescent="0.2">
      <c r="A1092" s="1" t="s">
        <v>487</v>
      </c>
      <c r="B1092" s="1">
        <v>2</v>
      </c>
      <c r="C1092" s="1">
        <v>109</v>
      </c>
    </row>
    <row r="1093" spans="1:3" x14ac:dyDescent="0.2">
      <c r="A1093" s="1" t="s">
        <v>486</v>
      </c>
      <c r="B1093" s="1">
        <v>0</v>
      </c>
      <c r="C1093" s="1">
        <v>104</v>
      </c>
    </row>
    <row r="1094" spans="1:3" x14ac:dyDescent="0.2">
      <c r="A1094" s="1" t="s">
        <v>485</v>
      </c>
      <c r="B1094" s="1">
        <f t="shared" ref="B1094:B1157" ca="1" si="0">RANDBETWEEN(D$2,E$2)</f>
        <v>6</v>
      </c>
      <c r="C1094" s="1">
        <f ca="1">RANDBETWEEN(F$2,G$2)</f>
        <v>92</v>
      </c>
    </row>
    <row r="1095" spans="1:3" x14ac:dyDescent="0.2">
      <c r="A1095" s="1" t="s">
        <v>484</v>
      </c>
      <c r="B1095" s="1">
        <f t="shared" ca="1" si="0"/>
        <v>2</v>
      </c>
      <c r="C1095" s="1">
        <f t="shared" ref="C1095:C1158" ca="1" si="1">RANDBETWEEN(84,121)</f>
        <v>118</v>
      </c>
    </row>
    <row r="1096" spans="1:3" x14ac:dyDescent="0.2">
      <c r="A1096" s="1" t="s">
        <v>483</v>
      </c>
      <c r="B1096" s="1">
        <f t="shared" ca="1" si="0"/>
        <v>7</v>
      </c>
      <c r="C1096" s="1">
        <f t="shared" ca="1" si="1"/>
        <v>90</v>
      </c>
    </row>
    <row r="1097" spans="1:3" x14ac:dyDescent="0.2">
      <c r="A1097" s="1" t="s">
        <v>482</v>
      </c>
      <c r="B1097" s="1">
        <f t="shared" ca="1" si="0"/>
        <v>8</v>
      </c>
      <c r="C1097" s="1">
        <f t="shared" ca="1" si="1"/>
        <v>101</v>
      </c>
    </row>
    <row r="1098" spans="1:3" x14ac:dyDescent="0.2">
      <c r="A1098" s="1" t="s">
        <v>481</v>
      </c>
      <c r="B1098" s="1">
        <f t="shared" ca="1" si="0"/>
        <v>3</v>
      </c>
      <c r="C1098" s="1">
        <f t="shared" ca="1" si="1"/>
        <v>84</v>
      </c>
    </row>
    <row r="1099" spans="1:3" x14ac:dyDescent="0.2">
      <c r="A1099" s="1" t="s">
        <v>480</v>
      </c>
      <c r="B1099" s="1">
        <f t="shared" ca="1" si="0"/>
        <v>2</v>
      </c>
      <c r="C1099" s="1">
        <f t="shared" ca="1" si="1"/>
        <v>99</v>
      </c>
    </row>
    <row r="1100" spans="1:3" x14ac:dyDescent="0.2">
      <c r="A1100" s="1" t="s">
        <v>479</v>
      </c>
      <c r="B1100" s="1">
        <f t="shared" ca="1" si="0"/>
        <v>1</v>
      </c>
      <c r="C1100" s="1">
        <f t="shared" ca="1" si="1"/>
        <v>111</v>
      </c>
    </row>
    <row r="1101" spans="1:3" x14ac:dyDescent="0.2">
      <c r="A1101" s="1" t="s">
        <v>478</v>
      </c>
      <c r="B1101" s="1">
        <f t="shared" ca="1" si="0"/>
        <v>4</v>
      </c>
      <c r="C1101" s="1">
        <f t="shared" ca="1" si="1"/>
        <v>93</v>
      </c>
    </row>
    <row r="1102" spans="1:3" x14ac:dyDescent="0.2">
      <c r="A1102" s="1" t="s">
        <v>477</v>
      </c>
      <c r="B1102" s="1">
        <f t="shared" ca="1" si="0"/>
        <v>1</v>
      </c>
      <c r="C1102" s="1">
        <f t="shared" ca="1" si="1"/>
        <v>112</v>
      </c>
    </row>
    <row r="1103" spans="1:3" x14ac:dyDescent="0.2">
      <c r="A1103" s="1" t="s">
        <v>476</v>
      </c>
      <c r="B1103" s="1">
        <f t="shared" ca="1" si="0"/>
        <v>6</v>
      </c>
      <c r="C1103" s="1">
        <f t="shared" ca="1" si="1"/>
        <v>90</v>
      </c>
    </row>
    <row r="1104" spans="1:3" x14ac:dyDescent="0.2">
      <c r="A1104" s="1" t="s">
        <v>475</v>
      </c>
      <c r="B1104" s="1">
        <f t="shared" ca="1" si="0"/>
        <v>2</v>
      </c>
      <c r="C1104" s="1">
        <f t="shared" ca="1" si="1"/>
        <v>114</v>
      </c>
    </row>
    <row r="1105" spans="1:3" x14ac:dyDescent="0.2">
      <c r="A1105" s="1" t="s">
        <v>474</v>
      </c>
      <c r="B1105" s="1">
        <f t="shared" ca="1" si="0"/>
        <v>1</v>
      </c>
      <c r="C1105" s="1">
        <f t="shared" ca="1" si="1"/>
        <v>91</v>
      </c>
    </row>
    <row r="1106" spans="1:3" x14ac:dyDescent="0.2">
      <c r="A1106" s="1" t="s">
        <v>473</v>
      </c>
      <c r="B1106" s="1">
        <f t="shared" ca="1" si="0"/>
        <v>2</v>
      </c>
      <c r="C1106" s="1">
        <f t="shared" ca="1" si="1"/>
        <v>121</v>
      </c>
    </row>
    <row r="1107" spans="1:3" x14ac:dyDescent="0.2">
      <c r="A1107" s="1" t="s">
        <v>472</v>
      </c>
      <c r="B1107" s="1">
        <f t="shared" ca="1" si="0"/>
        <v>9</v>
      </c>
      <c r="C1107" s="1">
        <f t="shared" ca="1" si="1"/>
        <v>106</v>
      </c>
    </row>
    <row r="1108" spans="1:3" x14ac:dyDescent="0.2">
      <c r="A1108" s="1" t="s">
        <v>471</v>
      </c>
      <c r="B1108" s="1">
        <f t="shared" ca="1" si="0"/>
        <v>8</v>
      </c>
      <c r="C1108" s="1">
        <f t="shared" ca="1" si="1"/>
        <v>119</v>
      </c>
    </row>
    <row r="1109" spans="1:3" x14ac:dyDescent="0.2">
      <c r="A1109" s="1" t="s">
        <v>470</v>
      </c>
      <c r="B1109" s="1">
        <f t="shared" ca="1" si="0"/>
        <v>7</v>
      </c>
      <c r="C1109" s="1">
        <f t="shared" ca="1" si="1"/>
        <v>103</v>
      </c>
    </row>
    <row r="1110" spans="1:3" x14ac:dyDescent="0.2">
      <c r="A1110" s="1" t="s">
        <v>469</v>
      </c>
      <c r="B1110" s="1">
        <f t="shared" ca="1" si="0"/>
        <v>8</v>
      </c>
      <c r="C1110" s="1">
        <f t="shared" ca="1" si="1"/>
        <v>117</v>
      </c>
    </row>
    <row r="1111" spans="1:3" x14ac:dyDescent="0.2">
      <c r="A1111" s="1" t="s">
        <v>468</v>
      </c>
      <c r="B1111" s="1">
        <f t="shared" ca="1" si="0"/>
        <v>2</v>
      </c>
      <c r="C1111" s="1">
        <f t="shared" ca="1" si="1"/>
        <v>108</v>
      </c>
    </row>
    <row r="1112" spans="1:3" x14ac:dyDescent="0.2">
      <c r="A1112" s="1" t="s">
        <v>467</v>
      </c>
      <c r="B1112" s="1">
        <f t="shared" ca="1" si="0"/>
        <v>8</v>
      </c>
      <c r="C1112" s="1">
        <f t="shared" ca="1" si="1"/>
        <v>112</v>
      </c>
    </row>
    <row r="1113" spans="1:3" x14ac:dyDescent="0.2">
      <c r="A1113" s="1" t="s">
        <v>466</v>
      </c>
      <c r="B1113" s="1">
        <f t="shared" ca="1" si="0"/>
        <v>1</v>
      </c>
      <c r="C1113" s="1">
        <f t="shared" ca="1" si="1"/>
        <v>105</v>
      </c>
    </row>
    <row r="1114" spans="1:3" x14ac:dyDescent="0.2">
      <c r="A1114" s="1" t="s">
        <v>465</v>
      </c>
      <c r="B1114" s="1">
        <f t="shared" ca="1" si="0"/>
        <v>1</v>
      </c>
      <c r="C1114" s="1">
        <f t="shared" ca="1" si="1"/>
        <v>95</v>
      </c>
    </row>
    <row r="1115" spans="1:3" x14ac:dyDescent="0.2">
      <c r="A1115" s="1" t="s">
        <v>464</v>
      </c>
      <c r="B1115" s="1">
        <f t="shared" ca="1" si="0"/>
        <v>3</v>
      </c>
      <c r="C1115" s="1">
        <f t="shared" ca="1" si="1"/>
        <v>117</v>
      </c>
    </row>
    <row r="1116" spans="1:3" x14ac:dyDescent="0.2">
      <c r="A1116" s="1" t="s">
        <v>463</v>
      </c>
      <c r="B1116" s="1">
        <f t="shared" ca="1" si="0"/>
        <v>3</v>
      </c>
      <c r="C1116" s="1">
        <f t="shared" ca="1" si="1"/>
        <v>114</v>
      </c>
    </row>
    <row r="1117" spans="1:3" x14ac:dyDescent="0.2">
      <c r="A1117" s="1" t="s">
        <v>462</v>
      </c>
      <c r="B1117" s="1">
        <f t="shared" ca="1" si="0"/>
        <v>8</v>
      </c>
      <c r="C1117" s="1">
        <f t="shared" ca="1" si="1"/>
        <v>86</v>
      </c>
    </row>
    <row r="1118" spans="1:3" x14ac:dyDescent="0.2">
      <c r="A1118" s="1" t="s">
        <v>461</v>
      </c>
      <c r="B1118" s="1">
        <f t="shared" ca="1" si="0"/>
        <v>7</v>
      </c>
      <c r="C1118" s="1">
        <f t="shared" ca="1" si="1"/>
        <v>91</v>
      </c>
    </row>
    <row r="1119" spans="1:3" x14ac:dyDescent="0.2">
      <c r="A1119" s="1" t="s">
        <v>460</v>
      </c>
      <c r="B1119" s="1">
        <f t="shared" ca="1" si="0"/>
        <v>7</v>
      </c>
      <c r="C1119" s="1">
        <f t="shared" ca="1" si="1"/>
        <v>103</v>
      </c>
    </row>
    <row r="1120" spans="1:3" x14ac:dyDescent="0.2">
      <c r="A1120" s="1" t="s">
        <v>459</v>
      </c>
      <c r="B1120" s="1">
        <f t="shared" ca="1" si="0"/>
        <v>1</v>
      </c>
      <c r="C1120" s="1">
        <f t="shared" ca="1" si="1"/>
        <v>89</v>
      </c>
    </row>
    <row r="1121" spans="1:3" x14ac:dyDescent="0.2">
      <c r="A1121" s="1" t="s">
        <v>458</v>
      </c>
      <c r="B1121" s="1">
        <f t="shared" ca="1" si="0"/>
        <v>6</v>
      </c>
      <c r="C1121" s="1">
        <f t="shared" ca="1" si="1"/>
        <v>102</v>
      </c>
    </row>
    <row r="1122" spans="1:3" x14ac:dyDescent="0.2">
      <c r="A1122" s="1" t="s">
        <v>457</v>
      </c>
      <c r="B1122" s="1">
        <f t="shared" ca="1" si="0"/>
        <v>7</v>
      </c>
      <c r="C1122" s="1">
        <f t="shared" ca="1" si="1"/>
        <v>94</v>
      </c>
    </row>
    <row r="1123" spans="1:3" x14ac:dyDescent="0.2">
      <c r="A1123" s="1" t="s">
        <v>456</v>
      </c>
      <c r="B1123" s="1">
        <f t="shared" ca="1" si="0"/>
        <v>2</v>
      </c>
      <c r="C1123" s="1">
        <f t="shared" ca="1" si="1"/>
        <v>88</v>
      </c>
    </row>
    <row r="1124" spans="1:3" x14ac:dyDescent="0.2">
      <c r="A1124" s="1" t="s">
        <v>455</v>
      </c>
      <c r="B1124" s="1">
        <f t="shared" ca="1" si="0"/>
        <v>7</v>
      </c>
      <c r="C1124" s="1">
        <f t="shared" ca="1" si="1"/>
        <v>91</v>
      </c>
    </row>
    <row r="1125" spans="1:3" x14ac:dyDescent="0.2">
      <c r="A1125" s="1" t="s">
        <v>454</v>
      </c>
      <c r="B1125" s="1">
        <f t="shared" ca="1" si="0"/>
        <v>1</v>
      </c>
      <c r="C1125" s="1">
        <f t="shared" ca="1" si="1"/>
        <v>88</v>
      </c>
    </row>
    <row r="1126" spans="1:3" x14ac:dyDescent="0.2">
      <c r="A1126" s="1" t="s">
        <v>453</v>
      </c>
      <c r="B1126" s="1">
        <f t="shared" ca="1" si="0"/>
        <v>3</v>
      </c>
      <c r="C1126" s="1">
        <f t="shared" ca="1" si="1"/>
        <v>91</v>
      </c>
    </row>
    <row r="1127" spans="1:3" x14ac:dyDescent="0.2">
      <c r="A1127" s="1" t="s">
        <v>452</v>
      </c>
      <c r="B1127" s="1">
        <f t="shared" ca="1" si="0"/>
        <v>9</v>
      </c>
      <c r="C1127" s="1">
        <f t="shared" ca="1" si="1"/>
        <v>102</v>
      </c>
    </row>
    <row r="1128" spans="1:3" x14ac:dyDescent="0.2">
      <c r="A1128" s="1" t="s">
        <v>451</v>
      </c>
      <c r="B1128" s="1">
        <f t="shared" ca="1" si="0"/>
        <v>5</v>
      </c>
      <c r="C1128" s="1">
        <f t="shared" ca="1" si="1"/>
        <v>90</v>
      </c>
    </row>
    <row r="1129" spans="1:3" x14ac:dyDescent="0.2">
      <c r="A1129" s="1" t="s">
        <v>450</v>
      </c>
      <c r="B1129" s="1">
        <f t="shared" ca="1" si="0"/>
        <v>1</v>
      </c>
      <c r="C1129" s="1">
        <f t="shared" ca="1" si="1"/>
        <v>109</v>
      </c>
    </row>
    <row r="1130" spans="1:3" x14ac:dyDescent="0.2">
      <c r="A1130" s="1" t="s">
        <v>449</v>
      </c>
      <c r="B1130" s="1">
        <f t="shared" ca="1" si="0"/>
        <v>0</v>
      </c>
      <c r="C1130" s="1">
        <f t="shared" ca="1" si="1"/>
        <v>92</v>
      </c>
    </row>
    <row r="1131" spans="1:3" x14ac:dyDescent="0.2">
      <c r="A1131" s="1" t="s">
        <v>448</v>
      </c>
      <c r="B1131" s="1">
        <f t="shared" ca="1" si="0"/>
        <v>2</v>
      </c>
      <c r="C1131" s="1">
        <f t="shared" ca="1" si="1"/>
        <v>96</v>
      </c>
    </row>
    <row r="1132" spans="1:3" x14ac:dyDescent="0.2">
      <c r="A1132" s="1" t="s">
        <v>447</v>
      </c>
      <c r="B1132" s="1">
        <f t="shared" ca="1" si="0"/>
        <v>7</v>
      </c>
      <c r="C1132" s="1">
        <f t="shared" ca="1" si="1"/>
        <v>86</v>
      </c>
    </row>
    <row r="1133" spans="1:3" x14ac:dyDescent="0.2">
      <c r="A1133" s="1" t="s">
        <v>446</v>
      </c>
      <c r="B1133" s="1">
        <f t="shared" ca="1" si="0"/>
        <v>4</v>
      </c>
      <c r="C1133" s="1">
        <f t="shared" ca="1" si="1"/>
        <v>100</v>
      </c>
    </row>
    <row r="1134" spans="1:3" x14ac:dyDescent="0.2">
      <c r="A1134" s="1" t="s">
        <v>445</v>
      </c>
      <c r="B1134" s="1">
        <f t="shared" ca="1" si="0"/>
        <v>8</v>
      </c>
      <c r="C1134" s="1">
        <f t="shared" ca="1" si="1"/>
        <v>97</v>
      </c>
    </row>
    <row r="1135" spans="1:3" x14ac:dyDescent="0.2">
      <c r="A1135" s="1" t="s">
        <v>444</v>
      </c>
      <c r="B1135" s="1">
        <f t="shared" ca="1" si="0"/>
        <v>0</v>
      </c>
      <c r="C1135" s="1">
        <f t="shared" ca="1" si="1"/>
        <v>107</v>
      </c>
    </row>
    <row r="1136" spans="1:3" x14ac:dyDescent="0.2">
      <c r="A1136" s="1" t="s">
        <v>443</v>
      </c>
      <c r="B1136" s="1">
        <f t="shared" ca="1" si="0"/>
        <v>2</v>
      </c>
      <c r="C1136" s="1">
        <f t="shared" ca="1" si="1"/>
        <v>121</v>
      </c>
    </row>
    <row r="1137" spans="1:3" x14ac:dyDescent="0.2">
      <c r="A1137" s="1" t="s">
        <v>442</v>
      </c>
      <c r="B1137" s="1">
        <f t="shared" ca="1" si="0"/>
        <v>3</v>
      </c>
      <c r="C1137" s="1">
        <f t="shared" ca="1" si="1"/>
        <v>107</v>
      </c>
    </row>
    <row r="1138" spans="1:3" x14ac:dyDescent="0.2">
      <c r="A1138" s="1" t="s">
        <v>441</v>
      </c>
      <c r="B1138" s="1">
        <f t="shared" ca="1" si="0"/>
        <v>3</v>
      </c>
      <c r="C1138" s="1">
        <f t="shared" ca="1" si="1"/>
        <v>106</v>
      </c>
    </row>
    <row r="1139" spans="1:3" x14ac:dyDescent="0.2">
      <c r="A1139" s="1" t="s">
        <v>440</v>
      </c>
      <c r="B1139" s="1">
        <f t="shared" ca="1" si="0"/>
        <v>6</v>
      </c>
      <c r="C1139" s="1">
        <f t="shared" ca="1" si="1"/>
        <v>85</v>
      </c>
    </row>
    <row r="1140" spans="1:3" x14ac:dyDescent="0.2">
      <c r="A1140" s="1" t="s">
        <v>439</v>
      </c>
      <c r="B1140" s="1">
        <f t="shared" ca="1" si="0"/>
        <v>3</v>
      </c>
      <c r="C1140" s="1">
        <f t="shared" ca="1" si="1"/>
        <v>116</v>
      </c>
    </row>
    <row r="1141" spans="1:3" x14ac:dyDescent="0.2">
      <c r="A1141" s="1" t="s">
        <v>438</v>
      </c>
      <c r="B1141" s="1">
        <f t="shared" ca="1" si="0"/>
        <v>8</v>
      </c>
      <c r="C1141" s="1">
        <f t="shared" ca="1" si="1"/>
        <v>118</v>
      </c>
    </row>
    <row r="1142" spans="1:3" x14ac:dyDescent="0.2">
      <c r="A1142" s="1" t="s">
        <v>437</v>
      </c>
      <c r="B1142" s="1">
        <f t="shared" ca="1" si="0"/>
        <v>8</v>
      </c>
      <c r="C1142" s="1">
        <f t="shared" ca="1" si="1"/>
        <v>85</v>
      </c>
    </row>
    <row r="1143" spans="1:3" x14ac:dyDescent="0.2">
      <c r="A1143" s="1" t="s">
        <v>436</v>
      </c>
      <c r="B1143" s="1">
        <f t="shared" ca="1" si="0"/>
        <v>6</v>
      </c>
      <c r="C1143" s="1">
        <f t="shared" ca="1" si="1"/>
        <v>115</v>
      </c>
    </row>
    <row r="1144" spans="1:3" x14ac:dyDescent="0.2">
      <c r="A1144" s="1" t="s">
        <v>435</v>
      </c>
      <c r="B1144" s="1">
        <f t="shared" ca="1" si="0"/>
        <v>3</v>
      </c>
      <c r="C1144" s="1">
        <f t="shared" ca="1" si="1"/>
        <v>120</v>
      </c>
    </row>
    <row r="1145" spans="1:3" x14ac:dyDescent="0.2">
      <c r="A1145" s="1" t="s">
        <v>434</v>
      </c>
      <c r="B1145" s="1">
        <f t="shared" ca="1" si="0"/>
        <v>0</v>
      </c>
      <c r="C1145" s="1">
        <f t="shared" ca="1" si="1"/>
        <v>105</v>
      </c>
    </row>
    <row r="1146" spans="1:3" x14ac:dyDescent="0.2">
      <c r="A1146" s="1" t="s">
        <v>433</v>
      </c>
      <c r="B1146" s="1">
        <f t="shared" ca="1" si="0"/>
        <v>2</v>
      </c>
      <c r="C1146" s="1">
        <f t="shared" ca="1" si="1"/>
        <v>87</v>
      </c>
    </row>
    <row r="1147" spans="1:3" x14ac:dyDescent="0.2">
      <c r="A1147" s="1" t="s">
        <v>432</v>
      </c>
      <c r="B1147" s="1">
        <f t="shared" ca="1" si="0"/>
        <v>9</v>
      </c>
      <c r="C1147" s="1">
        <f t="shared" ca="1" si="1"/>
        <v>109</v>
      </c>
    </row>
    <row r="1148" spans="1:3" x14ac:dyDescent="0.2">
      <c r="A1148" s="1" t="s">
        <v>431</v>
      </c>
      <c r="B1148" s="1">
        <f t="shared" ca="1" si="0"/>
        <v>0</v>
      </c>
      <c r="C1148" s="1">
        <f t="shared" ca="1" si="1"/>
        <v>100</v>
      </c>
    </row>
    <row r="1149" spans="1:3" x14ac:dyDescent="0.2">
      <c r="A1149" s="1" t="s">
        <v>430</v>
      </c>
      <c r="B1149" s="1">
        <f t="shared" ca="1" si="0"/>
        <v>9</v>
      </c>
      <c r="C1149" s="1">
        <f t="shared" ca="1" si="1"/>
        <v>118</v>
      </c>
    </row>
    <row r="1150" spans="1:3" x14ac:dyDescent="0.2">
      <c r="A1150" s="1" t="s">
        <v>429</v>
      </c>
      <c r="B1150" s="1">
        <f t="shared" ca="1" si="0"/>
        <v>7</v>
      </c>
      <c r="C1150" s="1">
        <f t="shared" ca="1" si="1"/>
        <v>115</v>
      </c>
    </row>
    <row r="1151" spans="1:3" x14ac:dyDescent="0.2">
      <c r="A1151" s="1" t="s">
        <v>428</v>
      </c>
      <c r="B1151" s="1">
        <f t="shared" ca="1" si="0"/>
        <v>2</v>
      </c>
      <c r="C1151" s="1">
        <f t="shared" ca="1" si="1"/>
        <v>108</v>
      </c>
    </row>
    <row r="1152" spans="1:3" x14ac:dyDescent="0.2">
      <c r="A1152" s="1" t="s">
        <v>427</v>
      </c>
      <c r="B1152" s="1">
        <f t="shared" ca="1" si="0"/>
        <v>0</v>
      </c>
      <c r="C1152" s="1">
        <f t="shared" ca="1" si="1"/>
        <v>85</v>
      </c>
    </row>
    <row r="1153" spans="1:3" x14ac:dyDescent="0.2">
      <c r="A1153" s="1" t="s">
        <v>426</v>
      </c>
      <c r="B1153" s="1">
        <f t="shared" ca="1" si="0"/>
        <v>8</v>
      </c>
      <c r="C1153" s="1">
        <f t="shared" ca="1" si="1"/>
        <v>103</v>
      </c>
    </row>
    <row r="1154" spans="1:3" x14ac:dyDescent="0.2">
      <c r="A1154" s="1" t="s">
        <v>425</v>
      </c>
      <c r="B1154" s="1">
        <f t="shared" ca="1" si="0"/>
        <v>3</v>
      </c>
      <c r="C1154" s="1">
        <f t="shared" ca="1" si="1"/>
        <v>92</v>
      </c>
    </row>
    <row r="1155" spans="1:3" x14ac:dyDescent="0.2">
      <c r="A1155" s="1" t="s">
        <v>424</v>
      </c>
      <c r="B1155" s="1">
        <f t="shared" ca="1" si="0"/>
        <v>8</v>
      </c>
      <c r="C1155" s="1">
        <f t="shared" ca="1" si="1"/>
        <v>101</v>
      </c>
    </row>
    <row r="1156" spans="1:3" x14ac:dyDescent="0.2">
      <c r="A1156" s="1" t="s">
        <v>423</v>
      </c>
      <c r="B1156" s="1">
        <f t="shared" ca="1" si="0"/>
        <v>3</v>
      </c>
      <c r="C1156" s="1">
        <f t="shared" ca="1" si="1"/>
        <v>85</v>
      </c>
    </row>
    <row r="1157" spans="1:3" x14ac:dyDescent="0.2">
      <c r="A1157" s="1" t="s">
        <v>422</v>
      </c>
      <c r="B1157" s="1">
        <f t="shared" ca="1" si="0"/>
        <v>2</v>
      </c>
      <c r="C1157" s="1">
        <f t="shared" ca="1" si="1"/>
        <v>118</v>
      </c>
    </row>
    <row r="1158" spans="1:3" x14ac:dyDescent="0.2">
      <c r="A1158" s="1" t="s">
        <v>421</v>
      </c>
      <c r="B1158" s="1">
        <f t="shared" ref="B1158:B1221" ca="1" si="2">RANDBETWEEN(D$2,E$2)</f>
        <v>1</v>
      </c>
      <c r="C1158" s="1">
        <f t="shared" ca="1" si="1"/>
        <v>119</v>
      </c>
    </row>
    <row r="1159" spans="1:3" x14ac:dyDescent="0.2">
      <c r="A1159" s="1" t="s">
        <v>420</v>
      </c>
      <c r="B1159" s="1">
        <f t="shared" ca="1" si="2"/>
        <v>1</v>
      </c>
      <c r="C1159" s="1">
        <f t="shared" ref="C1159:C1222" ca="1" si="3">RANDBETWEEN(84,121)</f>
        <v>119</v>
      </c>
    </row>
    <row r="1160" spans="1:3" x14ac:dyDescent="0.2">
      <c r="A1160" s="1" t="s">
        <v>419</v>
      </c>
      <c r="B1160" s="1">
        <f t="shared" ca="1" si="2"/>
        <v>9</v>
      </c>
      <c r="C1160" s="1">
        <f t="shared" ca="1" si="3"/>
        <v>96</v>
      </c>
    </row>
    <row r="1161" spans="1:3" x14ac:dyDescent="0.2">
      <c r="A1161" s="1" t="s">
        <v>418</v>
      </c>
      <c r="B1161" s="1">
        <f t="shared" ca="1" si="2"/>
        <v>8</v>
      </c>
      <c r="C1161" s="1">
        <f t="shared" ca="1" si="3"/>
        <v>105</v>
      </c>
    </row>
    <row r="1162" spans="1:3" x14ac:dyDescent="0.2">
      <c r="A1162" s="1" t="s">
        <v>417</v>
      </c>
      <c r="B1162" s="1">
        <f t="shared" ca="1" si="2"/>
        <v>1</v>
      </c>
      <c r="C1162" s="1">
        <f t="shared" ca="1" si="3"/>
        <v>114</v>
      </c>
    </row>
    <row r="1163" spans="1:3" x14ac:dyDescent="0.2">
      <c r="A1163" s="1" t="s">
        <v>416</v>
      </c>
      <c r="B1163" s="1">
        <f t="shared" ca="1" si="2"/>
        <v>4</v>
      </c>
      <c r="C1163" s="1">
        <f t="shared" ca="1" si="3"/>
        <v>109</v>
      </c>
    </row>
    <row r="1164" spans="1:3" x14ac:dyDescent="0.2">
      <c r="A1164" s="1" t="s">
        <v>415</v>
      </c>
      <c r="B1164" s="1">
        <f t="shared" ca="1" si="2"/>
        <v>1</v>
      </c>
      <c r="C1164" s="1">
        <f t="shared" ca="1" si="3"/>
        <v>121</v>
      </c>
    </row>
    <row r="1165" spans="1:3" x14ac:dyDescent="0.2">
      <c r="A1165" s="1" t="s">
        <v>414</v>
      </c>
      <c r="B1165" s="1">
        <f t="shared" ca="1" si="2"/>
        <v>4</v>
      </c>
      <c r="C1165" s="1">
        <f t="shared" ca="1" si="3"/>
        <v>119</v>
      </c>
    </row>
    <row r="1166" spans="1:3" x14ac:dyDescent="0.2">
      <c r="A1166" s="1" t="s">
        <v>413</v>
      </c>
      <c r="B1166" s="1">
        <f t="shared" ca="1" si="2"/>
        <v>7</v>
      </c>
      <c r="C1166" s="1">
        <f t="shared" ca="1" si="3"/>
        <v>99</v>
      </c>
    </row>
    <row r="1167" spans="1:3" x14ac:dyDescent="0.2">
      <c r="A1167" s="1" t="s">
        <v>412</v>
      </c>
      <c r="B1167" s="1">
        <f t="shared" ca="1" si="2"/>
        <v>3</v>
      </c>
      <c r="C1167" s="1">
        <f t="shared" ca="1" si="3"/>
        <v>104</v>
      </c>
    </row>
    <row r="1168" spans="1:3" x14ac:dyDescent="0.2">
      <c r="A1168" s="1" t="s">
        <v>411</v>
      </c>
      <c r="B1168" s="1">
        <f t="shared" ca="1" si="2"/>
        <v>8</v>
      </c>
      <c r="C1168" s="1">
        <f t="shared" ca="1" si="3"/>
        <v>106</v>
      </c>
    </row>
    <row r="1169" spans="1:3" x14ac:dyDescent="0.2">
      <c r="A1169" s="1" t="s">
        <v>410</v>
      </c>
      <c r="B1169" s="1">
        <f t="shared" ca="1" si="2"/>
        <v>6</v>
      </c>
      <c r="C1169" s="1">
        <f t="shared" ca="1" si="3"/>
        <v>116</v>
      </c>
    </row>
    <row r="1170" spans="1:3" x14ac:dyDescent="0.2">
      <c r="A1170" s="1" t="s">
        <v>409</v>
      </c>
      <c r="B1170" s="1">
        <f t="shared" ca="1" si="2"/>
        <v>1</v>
      </c>
      <c r="C1170" s="1">
        <f t="shared" ca="1" si="3"/>
        <v>90</v>
      </c>
    </row>
    <row r="1171" spans="1:3" x14ac:dyDescent="0.2">
      <c r="A1171" s="1" t="s">
        <v>408</v>
      </c>
      <c r="B1171" s="1">
        <f t="shared" ca="1" si="2"/>
        <v>1</v>
      </c>
      <c r="C1171" s="1">
        <f t="shared" ca="1" si="3"/>
        <v>90</v>
      </c>
    </row>
    <row r="1172" spans="1:3" x14ac:dyDescent="0.2">
      <c r="A1172" s="1" t="s">
        <v>407</v>
      </c>
      <c r="B1172" s="1">
        <f t="shared" ca="1" si="2"/>
        <v>4</v>
      </c>
      <c r="C1172" s="1">
        <f t="shared" ca="1" si="3"/>
        <v>119</v>
      </c>
    </row>
    <row r="1173" spans="1:3" x14ac:dyDescent="0.2">
      <c r="A1173" s="1" t="s">
        <v>406</v>
      </c>
      <c r="B1173" s="1">
        <f t="shared" ca="1" si="2"/>
        <v>6</v>
      </c>
      <c r="C1173" s="1">
        <f t="shared" ca="1" si="3"/>
        <v>106</v>
      </c>
    </row>
    <row r="1174" spans="1:3" x14ac:dyDescent="0.2">
      <c r="A1174" s="1" t="s">
        <v>405</v>
      </c>
      <c r="B1174" s="1">
        <f t="shared" ca="1" si="2"/>
        <v>3</v>
      </c>
      <c r="C1174" s="1">
        <f t="shared" ca="1" si="3"/>
        <v>113</v>
      </c>
    </row>
    <row r="1175" spans="1:3" x14ac:dyDescent="0.2">
      <c r="A1175" s="1" t="s">
        <v>404</v>
      </c>
      <c r="B1175" s="1">
        <f t="shared" ca="1" si="2"/>
        <v>6</v>
      </c>
      <c r="C1175" s="1">
        <f t="shared" ca="1" si="3"/>
        <v>90</v>
      </c>
    </row>
    <row r="1176" spans="1:3" x14ac:dyDescent="0.2">
      <c r="A1176" s="1" t="s">
        <v>403</v>
      </c>
      <c r="B1176" s="1">
        <f t="shared" ca="1" si="2"/>
        <v>4</v>
      </c>
      <c r="C1176" s="1">
        <f t="shared" ca="1" si="3"/>
        <v>94</v>
      </c>
    </row>
    <row r="1177" spans="1:3" x14ac:dyDescent="0.2">
      <c r="A1177" s="1" t="s">
        <v>402</v>
      </c>
      <c r="B1177" s="1">
        <f t="shared" ca="1" si="2"/>
        <v>3</v>
      </c>
      <c r="C1177" s="1">
        <f t="shared" ca="1" si="3"/>
        <v>108</v>
      </c>
    </row>
    <row r="1178" spans="1:3" x14ac:dyDescent="0.2">
      <c r="A1178" s="1" t="s">
        <v>401</v>
      </c>
      <c r="B1178" s="1">
        <f t="shared" ca="1" si="2"/>
        <v>1</v>
      </c>
      <c r="C1178" s="1">
        <f t="shared" ca="1" si="3"/>
        <v>98</v>
      </c>
    </row>
    <row r="1179" spans="1:3" x14ac:dyDescent="0.2">
      <c r="A1179" s="1" t="s">
        <v>400</v>
      </c>
      <c r="B1179" s="1">
        <f t="shared" ca="1" si="2"/>
        <v>8</v>
      </c>
      <c r="C1179" s="1">
        <f t="shared" ca="1" si="3"/>
        <v>108</v>
      </c>
    </row>
    <row r="1180" spans="1:3" x14ac:dyDescent="0.2">
      <c r="A1180" s="1" t="s">
        <v>399</v>
      </c>
      <c r="B1180" s="1">
        <f t="shared" ca="1" si="2"/>
        <v>4</v>
      </c>
      <c r="C1180" s="1">
        <f t="shared" ca="1" si="3"/>
        <v>115</v>
      </c>
    </row>
    <row r="1181" spans="1:3" x14ac:dyDescent="0.2">
      <c r="A1181" s="1" t="s">
        <v>398</v>
      </c>
      <c r="B1181" s="1">
        <f t="shared" ca="1" si="2"/>
        <v>0</v>
      </c>
      <c r="C1181" s="1">
        <f t="shared" ca="1" si="3"/>
        <v>96</v>
      </c>
    </row>
    <row r="1182" spans="1:3" x14ac:dyDescent="0.2">
      <c r="A1182" s="1" t="s">
        <v>397</v>
      </c>
      <c r="B1182" s="1">
        <f t="shared" ca="1" si="2"/>
        <v>7</v>
      </c>
      <c r="C1182" s="1">
        <f t="shared" ca="1" si="3"/>
        <v>121</v>
      </c>
    </row>
    <row r="1183" spans="1:3" x14ac:dyDescent="0.2">
      <c r="A1183" s="1" t="s">
        <v>396</v>
      </c>
      <c r="B1183" s="1">
        <f t="shared" ca="1" si="2"/>
        <v>7</v>
      </c>
      <c r="C1183" s="1">
        <f t="shared" ca="1" si="3"/>
        <v>92</v>
      </c>
    </row>
    <row r="1184" spans="1:3" x14ac:dyDescent="0.2">
      <c r="A1184" s="1" t="s">
        <v>395</v>
      </c>
      <c r="B1184" s="1">
        <f t="shared" ca="1" si="2"/>
        <v>8</v>
      </c>
      <c r="C1184" s="1">
        <f t="shared" ca="1" si="3"/>
        <v>84</v>
      </c>
    </row>
    <row r="1185" spans="1:3" x14ac:dyDescent="0.2">
      <c r="A1185" s="1" t="s">
        <v>394</v>
      </c>
      <c r="B1185" s="1">
        <f t="shared" ca="1" si="2"/>
        <v>4</v>
      </c>
      <c r="C1185" s="1">
        <f t="shared" ca="1" si="3"/>
        <v>94</v>
      </c>
    </row>
    <row r="1186" spans="1:3" x14ac:dyDescent="0.2">
      <c r="A1186" s="1" t="s">
        <v>393</v>
      </c>
      <c r="B1186" s="1">
        <f t="shared" ca="1" si="2"/>
        <v>7</v>
      </c>
      <c r="C1186" s="1">
        <f t="shared" ca="1" si="3"/>
        <v>117</v>
      </c>
    </row>
    <row r="1187" spans="1:3" x14ac:dyDescent="0.2">
      <c r="A1187" s="1" t="s">
        <v>392</v>
      </c>
      <c r="B1187" s="1">
        <f t="shared" ca="1" si="2"/>
        <v>5</v>
      </c>
      <c r="C1187" s="1">
        <f t="shared" ca="1" si="3"/>
        <v>99</v>
      </c>
    </row>
    <row r="1188" spans="1:3" x14ac:dyDescent="0.2">
      <c r="A1188" s="1" t="s">
        <v>391</v>
      </c>
      <c r="B1188" s="1">
        <f t="shared" ca="1" si="2"/>
        <v>2</v>
      </c>
      <c r="C1188" s="1">
        <f t="shared" ca="1" si="3"/>
        <v>99</v>
      </c>
    </row>
    <row r="1189" spans="1:3" x14ac:dyDescent="0.2">
      <c r="A1189" s="1" t="s">
        <v>390</v>
      </c>
      <c r="B1189" s="1">
        <f t="shared" ca="1" si="2"/>
        <v>8</v>
      </c>
      <c r="C1189" s="1">
        <f t="shared" ca="1" si="3"/>
        <v>106</v>
      </c>
    </row>
    <row r="1190" spans="1:3" x14ac:dyDescent="0.2">
      <c r="A1190" s="1" t="s">
        <v>389</v>
      </c>
      <c r="B1190" s="1">
        <f t="shared" ca="1" si="2"/>
        <v>7</v>
      </c>
      <c r="C1190" s="1">
        <f t="shared" ca="1" si="3"/>
        <v>114</v>
      </c>
    </row>
    <row r="1191" spans="1:3" x14ac:dyDescent="0.2">
      <c r="A1191" s="1" t="s">
        <v>388</v>
      </c>
      <c r="B1191" s="1">
        <f t="shared" ca="1" si="2"/>
        <v>3</v>
      </c>
      <c r="C1191" s="1">
        <f t="shared" ca="1" si="3"/>
        <v>110</v>
      </c>
    </row>
    <row r="1192" spans="1:3" x14ac:dyDescent="0.2">
      <c r="A1192" s="1" t="s">
        <v>387</v>
      </c>
      <c r="B1192" s="1">
        <f t="shared" ca="1" si="2"/>
        <v>9</v>
      </c>
      <c r="C1192" s="1">
        <f t="shared" ca="1" si="3"/>
        <v>111</v>
      </c>
    </row>
    <row r="1193" spans="1:3" x14ac:dyDescent="0.2">
      <c r="A1193" s="1" t="s">
        <v>386</v>
      </c>
      <c r="B1193" s="1">
        <f t="shared" ca="1" si="2"/>
        <v>6</v>
      </c>
      <c r="C1193" s="1">
        <f t="shared" ca="1" si="3"/>
        <v>117</v>
      </c>
    </row>
    <row r="1194" spans="1:3" x14ac:dyDescent="0.2">
      <c r="A1194" s="1" t="s">
        <v>385</v>
      </c>
      <c r="B1194" s="1">
        <f t="shared" ca="1" si="2"/>
        <v>0</v>
      </c>
      <c r="C1194" s="1">
        <f t="shared" ca="1" si="3"/>
        <v>95</v>
      </c>
    </row>
    <row r="1195" spans="1:3" x14ac:dyDescent="0.2">
      <c r="A1195" s="1" t="s">
        <v>384</v>
      </c>
      <c r="B1195" s="1">
        <f t="shared" ca="1" si="2"/>
        <v>3</v>
      </c>
      <c r="C1195" s="1">
        <f t="shared" ca="1" si="3"/>
        <v>105</v>
      </c>
    </row>
    <row r="1196" spans="1:3" x14ac:dyDescent="0.2">
      <c r="A1196" s="1" t="s">
        <v>383</v>
      </c>
      <c r="B1196" s="1">
        <f t="shared" ca="1" si="2"/>
        <v>4</v>
      </c>
      <c r="C1196" s="1">
        <f t="shared" ca="1" si="3"/>
        <v>89</v>
      </c>
    </row>
    <row r="1197" spans="1:3" x14ac:dyDescent="0.2">
      <c r="A1197" s="1" t="s">
        <v>382</v>
      </c>
      <c r="B1197" s="1">
        <f t="shared" ca="1" si="2"/>
        <v>0</v>
      </c>
      <c r="C1197" s="1">
        <f t="shared" ca="1" si="3"/>
        <v>107</v>
      </c>
    </row>
    <row r="1198" spans="1:3" x14ac:dyDescent="0.2">
      <c r="A1198" s="1" t="s">
        <v>381</v>
      </c>
      <c r="B1198" s="1">
        <f t="shared" ca="1" si="2"/>
        <v>0</v>
      </c>
      <c r="C1198" s="1">
        <f t="shared" ca="1" si="3"/>
        <v>113</v>
      </c>
    </row>
    <row r="1199" spans="1:3" x14ac:dyDescent="0.2">
      <c r="A1199" s="1" t="s">
        <v>380</v>
      </c>
      <c r="B1199" s="1">
        <f t="shared" ca="1" si="2"/>
        <v>3</v>
      </c>
      <c r="C1199" s="1">
        <f t="shared" ca="1" si="3"/>
        <v>119</v>
      </c>
    </row>
    <row r="1200" spans="1:3" x14ac:dyDescent="0.2">
      <c r="A1200" s="1" t="s">
        <v>379</v>
      </c>
      <c r="B1200" s="1">
        <f t="shared" ca="1" si="2"/>
        <v>5</v>
      </c>
      <c r="C1200" s="1">
        <f t="shared" ca="1" si="3"/>
        <v>107</v>
      </c>
    </row>
    <row r="1201" spans="1:3" x14ac:dyDescent="0.2">
      <c r="A1201" s="1" t="s">
        <v>378</v>
      </c>
      <c r="B1201" s="1">
        <f t="shared" ca="1" si="2"/>
        <v>5</v>
      </c>
      <c r="C1201" s="1">
        <f t="shared" ca="1" si="3"/>
        <v>120</v>
      </c>
    </row>
    <row r="1202" spans="1:3" x14ac:dyDescent="0.2">
      <c r="A1202" s="1" t="s">
        <v>377</v>
      </c>
      <c r="B1202" s="1">
        <f t="shared" ca="1" si="2"/>
        <v>4</v>
      </c>
      <c r="C1202" s="1">
        <f t="shared" ca="1" si="3"/>
        <v>114</v>
      </c>
    </row>
    <row r="1203" spans="1:3" x14ac:dyDescent="0.2">
      <c r="A1203" s="1" t="s">
        <v>376</v>
      </c>
      <c r="B1203" s="1">
        <f t="shared" ca="1" si="2"/>
        <v>0</v>
      </c>
      <c r="C1203" s="1">
        <f t="shared" ca="1" si="3"/>
        <v>108</v>
      </c>
    </row>
    <row r="1204" spans="1:3" x14ac:dyDescent="0.2">
      <c r="A1204" s="1" t="s">
        <v>375</v>
      </c>
      <c r="B1204" s="1">
        <f t="shared" ca="1" si="2"/>
        <v>6</v>
      </c>
      <c r="C1204" s="1">
        <f t="shared" ca="1" si="3"/>
        <v>92</v>
      </c>
    </row>
    <row r="1205" spans="1:3" x14ac:dyDescent="0.2">
      <c r="A1205" s="1" t="s">
        <v>374</v>
      </c>
      <c r="B1205" s="1">
        <f t="shared" ca="1" si="2"/>
        <v>4</v>
      </c>
      <c r="C1205" s="1">
        <f t="shared" ca="1" si="3"/>
        <v>88</v>
      </c>
    </row>
    <row r="1206" spans="1:3" x14ac:dyDescent="0.2">
      <c r="A1206" s="1" t="s">
        <v>373</v>
      </c>
      <c r="B1206" s="1">
        <f t="shared" ca="1" si="2"/>
        <v>6</v>
      </c>
      <c r="C1206" s="1">
        <f t="shared" ca="1" si="3"/>
        <v>100</v>
      </c>
    </row>
    <row r="1207" spans="1:3" x14ac:dyDescent="0.2">
      <c r="A1207" s="1" t="s">
        <v>372</v>
      </c>
      <c r="B1207" s="1">
        <f t="shared" ca="1" si="2"/>
        <v>4</v>
      </c>
      <c r="C1207" s="1">
        <f t="shared" ca="1" si="3"/>
        <v>107</v>
      </c>
    </row>
    <row r="1208" spans="1:3" x14ac:dyDescent="0.2">
      <c r="A1208" s="1" t="s">
        <v>371</v>
      </c>
      <c r="B1208" s="1">
        <f t="shared" ca="1" si="2"/>
        <v>3</v>
      </c>
      <c r="C1208" s="1">
        <f t="shared" ca="1" si="3"/>
        <v>112</v>
      </c>
    </row>
    <row r="1209" spans="1:3" x14ac:dyDescent="0.2">
      <c r="A1209" s="1" t="s">
        <v>370</v>
      </c>
      <c r="B1209" s="1">
        <f t="shared" ca="1" si="2"/>
        <v>0</v>
      </c>
      <c r="C1209" s="1">
        <f t="shared" ca="1" si="3"/>
        <v>115</v>
      </c>
    </row>
    <row r="1210" spans="1:3" x14ac:dyDescent="0.2">
      <c r="A1210" s="1" t="s">
        <v>369</v>
      </c>
      <c r="B1210" s="1">
        <f t="shared" ca="1" si="2"/>
        <v>7</v>
      </c>
      <c r="C1210" s="1">
        <f t="shared" ca="1" si="3"/>
        <v>91</v>
      </c>
    </row>
    <row r="1211" spans="1:3" x14ac:dyDescent="0.2">
      <c r="A1211" s="1" t="s">
        <v>368</v>
      </c>
      <c r="B1211" s="1">
        <f t="shared" ca="1" si="2"/>
        <v>5</v>
      </c>
      <c r="C1211" s="1">
        <f t="shared" ca="1" si="3"/>
        <v>88</v>
      </c>
    </row>
    <row r="1212" spans="1:3" x14ac:dyDescent="0.2">
      <c r="A1212" s="1" t="s">
        <v>367</v>
      </c>
      <c r="B1212" s="1">
        <f t="shared" ca="1" si="2"/>
        <v>8</v>
      </c>
      <c r="C1212" s="1">
        <f t="shared" ca="1" si="3"/>
        <v>99</v>
      </c>
    </row>
    <row r="1213" spans="1:3" x14ac:dyDescent="0.2">
      <c r="A1213" s="1" t="s">
        <v>366</v>
      </c>
      <c r="B1213" s="1">
        <f t="shared" ca="1" si="2"/>
        <v>2</v>
      </c>
      <c r="C1213" s="1">
        <f t="shared" ca="1" si="3"/>
        <v>105</v>
      </c>
    </row>
    <row r="1214" spans="1:3" x14ac:dyDescent="0.2">
      <c r="A1214" s="1" t="s">
        <v>365</v>
      </c>
      <c r="B1214" s="1">
        <f t="shared" ca="1" si="2"/>
        <v>2</v>
      </c>
      <c r="C1214" s="1">
        <f t="shared" ca="1" si="3"/>
        <v>111</v>
      </c>
    </row>
    <row r="1215" spans="1:3" x14ac:dyDescent="0.2">
      <c r="A1215" s="1" t="s">
        <v>364</v>
      </c>
      <c r="B1215" s="1">
        <f t="shared" ca="1" si="2"/>
        <v>8</v>
      </c>
      <c r="C1215" s="1">
        <f t="shared" ca="1" si="3"/>
        <v>117</v>
      </c>
    </row>
    <row r="1216" spans="1:3" x14ac:dyDescent="0.2">
      <c r="A1216" s="1" t="s">
        <v>363</v>
      </c>
      <c r="B1216" s="1">
        <f t="shared" ca="1" si="2"/>
        <v>4</v>
      </c>
      <c r="C1216" s="1">
        <f t="shared" ca="1" si="3"/>
        <v>110</v>
      </c>
    </row>
    <row r="1217" spans="1:3" x14ac:dyDescent="0.2">
      <c r="A1217" s="1" t="s">
        <v>362</v>
      </c>
      <c r="B1217" s="1">
        <f t="shared" ca="1" si="2"/>
        <v>9</v>
      </c>
      <c r="C1217" s="1">
        <f t="shared" ca="1" si="3"/>
        <v>90</v>
      </c>
    </row>
    <row r="1218" spans="1:3" x14ac:dyDescent="0.2">
      <c r="A1218" s="1" t="s">
        <v>361</v>
      </c>
      <c r="B1218" s="1">
        <f t="shared" ca="1" si="2"/>
        <v>3</v>
      </c>
      <c r="C1218" s="1">
        <f t="shared" ca="1" si="3"/>
        <v>91</v>
      </c>
    </row>
    <row r="1219" spans="1:3" x14ac:dyDescent="0.2">
      <c r="A1219" s="1" t="s">
        <v>360</v>
      </c>
      <c r="B1219" s="1">
        <f t="shared" ca="1" si="2"/>
        <v>1</v>
      </c>
      <c r="C1219" s="1">
        <f t="shared" ca="1" si="3"/>
        <v>87</v>
      </c>
    </row>
    <row r="1220" spans="1:3" x14ac:dyDescent="0.2">
      <c r="A1220" s="1" t="s">
        <v>359</v>
      </c>
      <c r="B1220" s="1">
        <f t="shared" ca="1" si="2"/>
        <v>3</v>
      </c>
      <c r="C1220" s="1">
        <f t="shared" ca="1" si="3"/>
        <v>111</v>
      </c>
    </row>
    <row r="1221" spans="1:3" x14ac:dyDescent="0.2">
      <c r="A1221" s="1" t="s">
        <v>358</v>
      </c>
      <c r="B1221" s="1">
        <f t="shared" ca="1" si="2"/>
        <v>6</v>
      </c>
      <c r="C1221" s="1">
        <f t="shared" ca="1" si="3"/>
        <v>95</v>
      </c>
    </row>
    <row r="1222" spans="1:3" x14ac:dyDescent="0.2">
      <c r="A1222" s="1" t="s">
        <v>357</v>
      </c>
      <c r="B1222" s="1">
        <f t="shared" ref="B1222:B1285" ca="1" si="4">RANDBETWEEN(D$2,E$2)</f>
        <v>5</v>
      </c>
      <c r="C1222" s="1">
        <f t="shared" ca="1" si="3"/>
        <v>92</v>
      </c>
    </row>
    <row r="1223" spans="1:3" x14ac:dyDescent="0.2">
      <c r="A1223" s="1" t="s">
        <v>356</v>
      </c>
      <c r="B1223" s="1">
        <f t="shared" ca="1" si="4"/>
        <v>5</v>
      </c>
      <c r="C1223" s="1">
        <f t="shared" ref="C1223:C1286" ca="1" si="5">RANDBETWEEN(84,121)</f>
        <v>103</v>
      </c>
    </row>
    <row r="1224" spans="1:3" x14ac:dyDescent="0.2">
      <c r="A1224" s="1" t="s">
        <v>355</v>
      </c>
      <c r="B1224" s="1">
        <f t="shared" ca="1" si="4"/>
        <v>4</v>
      </c>
      <c r="C1224" s="1">
        <f t="shared" ca="1" si="5"/>
        <v>100</v>
      </c>
    </row>
    <row r="1225" spans="1:3" x14ac:dyDescent="0.2">
      <c r="A1225" s="1" t="s">
        <v>354</v>
      </c>
      <c r="B1225" s="1">
        <f t="shared" ca="1" si="4"/>
        <v>1</v>
      </c>
      <c r="C1225" s="1">
        <f t="shared" ca="1" si="5"/>
        <v>102</v>
      </c>
    </row>
    <row r="1226" spans="1:3" x14ac:dyDescent="0.2">
      <c r="A1226" s="1" t="s">
        <v>353</v>
      </c>
      <c r="B1226" s="1">
        <f t="shared" ca="1" si="4"/>
        <v>1</v>
      </c>
      <c r="C1226" s="1">
        <f t="shared" ca="1" si="5"/>
        <v>100</v>
      </c>
    </row>
    <row r="1227" spans="1:3" x14ac:dyDescent="0.2">
      <c r="A1227" s="1" t="s">
        <v>352</v>
      </c>
      <c r="B1227" s="1">
        <f t="shared" ca="1" si="4"/>
        <v>2</v>
      </c>
      <c r="C1227" s="1">
        <f t="shared" ca="1" si="5"/>
        <v>87</v>
      </c>
    </row>
    <row r="1228" spans="1:3" x14ac:dyDescent="0.2">
      <c r="A1228" s="1" t="s">
        <v>351</v>
      </c>
      <c r="B1228" s="1">
        <f t="shared" ca="1" si="4"/>
        <v>5</v>
      </c>
      <c r="C1228" s="1">
        <f t="shared" ca="1" si="5"/>
        <v>115</v>
      </c>
    </row>
    <row r="1229" spans="1:3" x14ac:dyDescent="0.2">
      <c r="A1229" s="1" t="s">
        <v>350</v>
      </c>
      <c r="B1229" s="1">
        <f t="shared" ca="1" si="4"/>
        <v>3</v>
      </c>
      <c r="C1229" s="1">
        <f t="shared" ca="1" si="5"/>
        <v>117</v>
      </c>
    </row>
    <row r="1230" spans="1:3" x14ac:dyDescent="0.2">
      <c r="A1230" s="1" t="s">
        <v>349</v>
      </c>
      <c r="B1230" s="1">
        <f t="shared" ca="1" si="4"/>
        <v>2</v>
      </c>
      <c r="C1230" s="1">
        <f t="shared" ca="1" si="5"/>
        <v>110</v>
      </c>
    </row>
    <row r="1231" spans="1:3" x14ac:dyDescent="0.2">
      <c r="A1231" s="1" t="s">
        <v>348</v>
      </c>
      <c r="B1231" s="1">
        <f t="shared" ca="1" si="4"/>
        <v>5</v>
      </c>
      <c r="C1231" s="1">
        <f t="shared" ca="1" si="5"/>
        <v>106</v>
      </c>
    </row>
    <row r="1232" spans="1:3" x14ac:dyDescent="0.2">
      <c r="A1232" s="1" t="s">
        <v>347</v>
      </c>
      <c r="B1232" s="1">
        <f t="shared" ca="1" si="4"/>
        <v>6</v>
      </c>
      <c r="C1232" s="1">
        <f t="shared" ca="1" si="5"/>
        <v>120</v>
      </c>
    </row>
    <row r="1233" spans="1:3" x14ac:dyDescent="0.2">
      <c r="A1233" s="1" t="s">
        <v>346</v>
      </c>
      <c r="B1233" s="1">
        <f t="shared" ca="1" si="4"/>
        <v>8</v>
      </c>
      <c r="C1233" s="1">
        <f t="shared" ca="1" si="5"/>
        <v>109</v>
      </c>
    </row>
    <row r="1234" spans="1:3" x14ac:dyDescent="0.2">
      <c r="A1234" s="1" t="s">
        <v>345</v>
      </c>
      <c r="B1234" s="1">
        <f t="shared" ca="1" si="4"/>
        <v>1</v>
      </c>
      <c r="C1234" s="1">
        <f t="shared" ca="1" si="5"/>
        <v>87</v>
      </c>
    </row>
    <row r="1235" spans="1:3" x14ac:dyDescent="0.2">
      <c r="A1235" s="1" t="s">
        <v>344</v>
      </c>
      <c r="B1235" s="1">
        <f t="shared" ca="1" si="4"/>
        <v>4</v>
      </c>
      <c r="C1235" s="1">
        <f t="shared" ca="1" si="5"/>
        <v>111</v>
      </c>
    </row>
    <row r="1236" spans="1:3" x14ac:dyDescent="0.2">
      <c r="A1236" s="1" t="s">
        <v>343</v>
      </c>
      <c r="B1236" s="1">
        <f t="shared" ca="1" si="4"/>
        <v>3</v>
      </c>
      <c r="C1236" s="1">
        <f t="shared" ca="1" si="5"/>
        <v>107</v>
      </c>
    </row>
    <row r="1237" spans="1:3" x14ac:dyDescent="0.2">
      <c r="A1237" s="1" t="s">
        <v>342</v>
      </c>
      <c r="B1237" s="1">
        <f t="shared" ca="1" si="4"/>
        <v>0</v>
      </c>
      <c r="C1237" s="1">
        <f t="shared" ca="1" si="5"/>
        <v>91</v>
      </c>
    </row>
    <row r="1238" spans="1:3" x14ac:dyDescent="0.2">
      <c r="A1238" s="1" t="s">
        <v>341</v>
      </c>
      <c r="B1238" s="1">
        <f t="shared" ca="1" si="4"/>
        <v>9</v>
      </c>
      <c r="C1238" s="1">
        <f t="shared" ca="1" si="5"/>
        <v>87</v>
      </c>
    </row>
    <row r="1239" spans="1:3" x14ac:dyDescent="0.2">
      <c r="A1239" s="1" t="s">
        <v>340</v>
      </c>
      <c r="B1239" s="1">
        <f t="shared" ca="1" si="4"/>
        <v>6</v>
      </c>
      <c r="C1239" s="1">
        <f t="shared" ca="1" si="5"/>
        <v>100</v>
      </c>
    </row>
    <row r="1240" spans="1:3" x14ac:dyDescent="0.2">
      <c r="A1240" s="1" t="s">
        <v>339</v>
      </c>
      <c r="B1240" s="1">
        <f t="shared" ca="1" si="4"/>
        <v>5</v>
      </c>
      <c r="C1240" s="1">
        <f t="shared" ca="1" si="5"/>
        <v>119</v>
      </c>
    </row>
    <row r="1241" spans="1:3" x14ac:dyDescent="0.2">
      <c r="A1241" s="1" t="s">
        <v>338</v>
      </c>
      <c r="B1241" s="1">
        <f t="shared" ca="1" si="4"/>
        <v>4</v>
      </c>
      <c r="C1241" s="1">
        <f t="shared" ca="1" si="5"/>
        <v>92</v>
      </c>
    </row>
    <row r="1242" spans="1:3" x14ac:dyDescent="0.2">
      <c r="A1242" s="1" t="s">
        <v>337</v>
      </c>
      <c r="B1242" s="1">
        <f t="shared" ca="1" si="4"/>
        <v>8</v>
      </c>
      <c r="C1242" s="1">
        <f t="shared" ca="1" si="5"/>
        <v>98</v>
      </c>
    </row>
    <row r="1243" spans="1:3" x14ac:dyDescent="0.2">
      <c r="A1243" s="1" t="s">
        <v>336</v>
      </c>
      <c r="B1243" s="1">
        <f t="shared" ca="1" si="4"/>
        <v>8</v>
      </c>
      <c r="C1243" s="1">
        <f t="shared" ca="1" si="5"/>
        <v>113</v>
      </c>
    </row>
    <row r="1244" spans="1:3" x14ac:dyDescent="0.2">
      <c r="A1244" s="1" t="s">
        <v>335</v>
      </c>
      <c r="B1244" s="1">
        <f t="shared" ca="1" si="4"/>
        <v>5</v>
      </c>
      <c r="C1244" s="1">
        <f t="shared" ca="1" si="5"/>
        <v>111</v>
      </c>
    </row>
    <row r="1245" spans="1:3" x14ac:dyDescent="0.2">
      <c r="A1245" s="1" t="s">
        <v>334</v>
      </c>
      <c r="B1245" s="1">
        <f t="shared" ca="1" si="4"/>
        <v>7</v>
      </c>
      <c r="C1245" s="1">
        <f t="shared" ca="1" si="5"/>
        <v>111</v>
      </c>
    </row>
    <row r="1246" spans="1:3" x14ac:dyDescent="0.2">
      <c r="A1246" s="1" t="s">
        <v>333</v>
      </c>
      <c r="B1246" s="1">
        <f t="shared" ca="1" si="4"/>
        <v>6</v>
      </c>
      <c r="C1246" s="1">
        <f t="shared" ca="1" si="5"/>
        <v>111</v>
      </c>
    </row>
    <row r="1247" spans="1:3" x14ac:dyDescent="0.2">
      <c r="A1247" s="1" t="s">
        <v>332</v>
      </c>
      <c r="B1247" s="1">
        <f t="shared" ca="1" si="4"/>
        <v>3</v>
      </c>
      <c r="C1247" s="1">
        <f t="shared" ca="1" si="5"/>
        <v>106</v>
      </c>
    </row>
    <row r="1248" spans="1:3" x14ac:dyDescent="0.2">
      <c r="A1248" s="1" t="s">
        <v>331</v>
      </c>
      <c r="B1248" s="1">
        <f t="shared" ca="1" si="4"/>
        <v>7</v>
      </c>
      <c r="C1248" s="1">
        <f t="shared" ca="1" si="5"/>
        <v>95</v>
      </c>
    </row>
    <row r="1249" spans="1:3" x14ac:dyDescent="0.2">
      <c r="A1249" s="1" t="s">
        <v>330</v>
      </c>
      <c r="B1249" s="1">
        <f t="shared" ca="1" si="4"/>
        <v>0</v>
      </c>
      <c r="C1249" s="1">
        <f t="shared" ca="1" si="5"/>
        <v>92</v>
      </c>
    </row>
    <row r="1250" spans="1:3" x14ac:dyDescent="0.2">
      <c r="A1250" s="1" t="s">
        <v>329</v>
      </c>
      <c r="B1250" s="1">
        <f t="shared" ca="1" si="4"/>
        <v>9</v>
      </c>
      <c r="C1250" s="1">
        <f t="shared" ca="1" si="5"/>
        <v>121</v>
      </c>
    </row>
    <row r="1251" spans="1:3" x14ac:dyDescent="0.2">
      <c r="A1251" s="1" t="s">
        <v>328</v>
      </c>
      <c r="B1251" s="1">
        <f t="shared" ca="1" si="4"/>
        <v>0</v>
      </c>
      <c r="C1251" s="1">
        <f t="shared" ca="1" si="5"/>
        <v>87</v>
      </c>
    </row>
    <row r="1252" spans="1:3" x14ac:dyDescent="0.2">
      <c r="A1252" s="1" t="s">
        <v>327</v>
      </c>
      <c r="B1252" s="1">
        <f t="shared" ca="1" si="4"/>
        <v>6</v>
      </c>
      <c r="C1252" s="1">
        <f t="shared" ca="1" si="5"/>
        <v>91</v>
      </c>
    </row>
    <row r="1253" spans="1:3" x14ac:dyDescent="0.2">
      <c r="A1253" s="1" t="s">
        <v>326</v>
      </c>
      <c r="B1253" s="1">
        <f t="shared" ca="1" si="4"/>
        <v>9</v>
      </c>
      <c r="C1253" s="1">
        <f t="shared" ca="1" si="5"/>
        <v>89</v>
      </c>
    </row>
    <row r="1254" spans="1:3" x14ac:dyDescent="0.2">
      <c r="A1254" s="1" t="s">
        <v>325</v>
      </c>
      <c r="B1254" s="1">
        <f t="shared" ca="1" si="4"/>
        <v>9</v>
      </c>
      <c r="C1254" s="1">
        <f t="shared" ca="1" si="5"/>
        <v>113</v>
      </c>
    </row>
    <row r="1255" spans="1:3" x14ac:dyDescent="0.2">
      <c r="A1255" s="1" t="s">
        <v>324</v>
      </c>
      <c r="B1255" s="1">
        <f t="shared" ca="1" si="4"/>
        <v>2</v>
      </c>
      <c r="C1255" s="1">
        <f t="shared" ca="1" si="5"/>
        <v>97</v>
      </c>
    </row>
    <row r="1256" spans="1:3" x14ac:dyDescent="0.2">
      <c r="A1256" s="1" t="s">
        <v>323</v>
      </c>
      <c r="B1256" s="1">
        <f t="shared" ca="1" si="4"/>
        <v>8</v>
      </c>
      <c r="C1256" s="1">
        <f t="shared" ca="1" si="5"/>
        <v>98</v>
      </c>
    </row>
    <row r="1257" spans="1:3" x14ac:dyDescent="0.2">
      <c r="A1257" s="1" t="s">
        <v>322</v>
      </c>
      <c r="B1257" s="1">
        <f t="shared" ca="1" si="4"/>
        <v>4</v>
      </c>
      <c r="C1257" s="1">
        <f t="shared" ca="1" si="5"/>
        <v>87</v>
      </c>
    </row>
    <row r="1258" spans="1:3" x14ac:dyDescent="0.2">
      <c r="A1258" s="1" t="s">
        <v>321</v>
      </c>
      <c r="B1258" s="1">
        <f t="shared" ca="1" si="4"/>
        <v>7</v>
      </c>
      <c r="C1258" s="1">
        <f t="shared" ca="1" si="5"/>
        <v>121</v>
      </c>
    </row>
    <row r="1259" spans="1:3" x14ac:dyDescent="0.2">
      <c r="A1259" s="1" t="s">
        <v>320</v>
      </c>
      <c r="B1259" s="1">
        <f t="shared" ca="1" si="4"/>
        <v>8</v>
      </c>
      <c r="C1259" s="1">
        <f t="shared" ca="1" si="5"/>
        <v>88</v>
      </c>
    </row>
    <row r="1260" spans="1:3" x14ac:dyDescent="0.2">
      <c r="A1260" s="1" t="s">
        <v>319</v>
      </c>
      <c r="B1260" s="1">
        <f t="shared" ca="1" si="4"/>
        <v>8</v>
      </c>
      <c r="C1260" s="1">
        <f t="shared" ca="1" si="5"/>
        <v>113</v>
      </c>
    </row>
    <row r="1261" spans="1:3" x14ac:dyDescent="0.2">
      <c r="A1261" s="1" t="s">
        <v>318</v>
      </c>
      <c r="B1261" s="1">
        <f t="shared" ca="1" si="4"/>
        <v>0</v>
      </c>
      <c r="C1261" s="1">
        <f t="shared" ca="1" si="5"/>
        <v>99</v>
      </c>
    </row>
    <row r="1262" spans="1:3" x14ac:dyDescent="0.2">
      <c r="A1262" s="1" t="s">
        <v>317</v>
      </c>
      <c r="B1262" s="1">
        <f t="shared" ca="1" si="4"/>
        <v>4</v>
      </c>
      <c r="C1262" s="1">
        <f t="shared" ca="1" si="5"/>
        <v>93</v>
      </c>
    </row>
    <row r="1263" spans="1:3" x14ac:dyDescent="0.2">
      <c r="A1263" s="1" t="s">
        <v>316</v>
      </c>
      <c r="B1263" s="1">
        <f t="shared" ca="1" si="4"/>
        <v>1</v>
      </c>
      <c r="C1263" s="1">
        <f t="shared" ca="1" si="5"/>
        <v>106</v>
      </c>
    </row>
    <row r="1264" spans="1:3" x14ac:dyDescent="0.2">
      <c r="A1264" s="1" t="s">
        <v>315</v>
      </c>
      <c r="B1264" s="1">
        <f t="shared" ca="1" si="4"/>
        <v>6</v>
      </c>
      <c r="C1264" s="1">
        <f t="shared" ca="1" si="5"/>
        <v>95</v>
      </c>
    </row>
    <row r="1265" spans="1:3" x14ac:dyDescent="0.2">
      <c r="A1265" s="1" t="s">
        <v>314</v>
      </c>
      <c r="B1265" s="1">
        <f t="shared" ca="1" si="4"/>
        <v>8</v>
      </c>
      <c r="C1265" s="1">
        <f t="shared" ca="1" si="5"/>
        <v>106</v>
      </c>
    </row>
    <row r="1266" spans="1:3" x14ac:dyDescent="0.2">
      <c r="A1266" s="1" t="s">
        <v>313</v>
      </c>
      <c r="B1266" s="1">
        <f t="shared" ca="1" si="4"/>
        <v>1</v>
      </c>
      <c r="C1266" s="1">
        <f t="shared" ca="1" si="5"/>
        <v>110</v>
      </c>
    </row>
    <row r="1267" spans="1:3" x14ac:dyDescent="0.2">
      <c r="A1267" s="1" t="s">
        <v>312</v>
      </c>
      <c r="B1267" s="1">
        <f t="shared" ca="1" si="4"/>
        <v>8</v>
      </c>
      <c r="C1267" s="1">
        <f t="shared" ca="1" si="5"/>
        <v>106</v>
      </c>
    </row>
    <row r="1268" spans="1:3" x14ac:dyDescent="0.2">
      <c r="A1268" s="1" t="s">
        <v>311</v>
      </c>
      <c r="B1268" s="1">
        <f t="shared" ca="1" si="4"/>
        <v>0</v>
      </c>
      <c r="C1268" s="1">
        <f t="shared" ca="1" si="5"/>
        <v>95</v>
      </c>
    </row>
    <row r="1269" spans="1:3" x14ac:dyDescent="0.2">
      <c r="A1269" s="1" t="s">
        <v>310</v>
      </c>
      <c r="B1269" s="1">
        <f t="shared" ca="1" si="4"/>
        <v>2</v>
      </c>
      <c r="C1269" s="1">
        <f t="shared" ca="1" si="5"/>
        <v>91</v>
      </c>
    </row>
    <row r="1270" spans="1:3" x14ac:dyDescent="0.2">
      <c r="A1270" s="1" t="s">
        <v>309</v>
      </c>
      <c r="B1270" s="1">
        <f t="shared" ca="1" si="4"/>
        <v>5</v>
      </c>
      <c r="C1270" s="1">
        <f t="shared" ca="1" si="5"/>
        <v>89</v>
      </c>
    </row>
    <row r="1271" spans="1:3" x14ac:dyDescent="0.2">
      <c r="A1271" s="1" t="s">
        <v>308</v>
      </c>
      <c r="B1271" s="1">
        <f t="shared" ca="1" si="4"/>
        <v>4</v>
      </c>
      <c r="C1271" s="1">
        <f t="shared" ca="1" si="5"/>
        <v>117</v>
      </c>
    </row>
    <row r="1272" spans="1:3" x14ac:dyDescent="0.2">
      <c r="A1272" s="1" t="s">
        <v>307</v>
      </c>
      <c r="B1272" s="1">
        <f t="shared" ca="1" si="4"/>
        <v>8</v>
      </c>
      <c r="C1272" s="1">
        <f t="shared" ca="1" si="5"/>
        <v>86</v>
      </c>
    </row>
    <row r="1273" spans="1:3" x14ac:dyDescent="0.2">
      <c r="A1273" s="1" t="s">
        <v>306</v>
      </c>
      <c r="B1273" s="1">
        <f t="shared" ca="1" si="4"/>
        <v>2</v>
      </c>
      <c r="C1273" s="1">
        <f t="shared" ca="1" si="5"/>
        <v>110</v>
      </c>
    </row>
    <row r="1274" spans="1:3" x14ac:dyDescent="0.2">
      <c r="A1274" s="1" t="s">
        <v>305</v>
      </c>
      <c r="B1274" s="1">
        <f t="shared" ca="1" si="4"/>
        <v>5</v>
      </c>
      <c r="C1274" s="1">
        <f t="shared" ca="1" si="5"/>
        <v>114</v>
      </c>
    </row>
    <row r="1275" spans="1:3" x14ac:dyDescent="0.2">
      <c r="A1275" s="1" t="s">
        <v>304</v>
      </c>
      <c r="B1275" s="1">
        <f t="shared" ca="1" si="4"/>
        <v>4</v>
      </c>
      <c r="C1275" s="1">
        <f t="shared" ca="1" si="5"/>
        <v>84</v>
      </c>
    </row>
    <row r="1276" spans="1:3" x14ac:dyDescent="0.2">
      <c r="A1276" s="1" t="s">
        <v>303</v>
      </c>
      <c r="B1276" s="1">
        <f t="shared" ca="1" si="4"/>
        <v>1</v>
      </c>
      <c r="C1276" s="1">
        <f t="shared" ca="1" si="5"/>
        <v>115</v>
      </c>
    </row>
    <row r="1277" spans="1:3" x14ac:dyDescent="0.2">
      <c r="A1277" s="1" t="s">
        <v>302</v>
      </c>
      <c r="B1277" s="1">
        <f t="shared" ca="1" si="4"/>
        <v>1</v>
      </c>
      <c r="C1277" s="1">
        <f t="shared" ca="1" si="5"/>
        <v>112</v>
      </c>
    </row>
    <row r="1278" spans="1:3" x14ac:dyDescent="0.2">
      <c r="A1278" s="1" t="s">
        <v>301</v>
      </c>
      <c r="B1278" s="1">
        <f t="shared" ca="1" si="4"/>
        <v>4</v>
      </c>
      <c r="C1278" s="1">
        <f t="shared" ca="1" si="5"/>
        <v>105</v>
      </c>
    </row>
    <row r="1279" spans="1:3" x14ac:dyDescent="0.2">
      <c r="A1279" s="1" t="s">
        <v>300</v>
      </c>
      <c r="B1279" s="1">
        <f t="shared" ca="1" si="4"/>
        <v>4</v>
      </c>
      <c r="C1279" s="1">
        <f t="shared" ca="1" si="5"/>
        <v>99</v>
      </c>
    </row>
    <row r="1280" spans="1:3" x14ac:dyDescent="0.2">
      <c r="A1280" s="1" t="s">
        <v>299</v>
      </c>
      <c r="B1280" s="1">
        <f t="shared" ca="1" si="4"/>
        <v>1</v>
      </c>
      <c r="C1280" s="1">
        <f t="shared" ca="1" si="5"/>
        <v>120</v>
      </c>
    </row>
    <row r="1281" spans="1:3" x14ac:dyDescent="0.2">
      <c r="A1281" s="1" t="s">
        <v>298</v>
      </c>
      <c r="B1281" s="1">
        <f t="shared" ca="1" si="4"/>
        <v>2</v>
      </c>
      <c r="C1281" s="1">
        <f t="shared" ca="1" si="5"/>
        <v>92</v>
      </c>
    </row>
    <row r="1282" spans="1:3" x14ac:dyDescent="0.2">
      <c r="A1282" s="1" t="s">
        <v>297</v>
      </c>
      <c r="B1282" s="1">
        <f t="shared" ca="1" si="4"/>
        <v>2</v>
      </c>
      <c r="C1282" s="1">
        <f t="shared" ca="1" si="5"/>
        <v>115</v>
      </c>
    </row>
    <row r="1283" spans="1:3" x14ac:dyDescent="0.2">
      <c r="A1283" s="1" t="s">
        <v>296</v>
      </c>
      <c r="B1283" s="1">
        <f t="shared" ca="1" si="4"/>
        <v>1</v>
      </c>
      <c r="C1283" s="1">
        <f t="shared" ca="1" si="5"/>
        <v>84</v>
      </c>
    </row>
    <row r="1284" spans="1:3" x14ac:dyDescent="0.2">
      <c r="A1284" s="1" t="s">
        <v>295</v>
      </c>
      <c r="B1284" s="1">
        <f t="shared" ca="1" si="4"/>
        <v>5</v>
      </c>
      <c r="C1284" s="1">
        <f t="shared" ca="1" si="5"/>
        <v>87</v>
      </c>
    </row>
    <row r="1285" spans="1:3" x14ac:dyDescent="0.2">
      <c r="A1285" s="1" t="s">
        <v>294</v>
      </c>
      <c r="B1285" s="1">
        <f t="shared" ca="1" si="4"/>
        <v>5</v>
      </c>
      <c r="C1285" s="1">
        <f t="shared" ca="1" si="5"/>
        <v>87</v>
      </c>
    </row>
    <row r="1286" spans="1:3" x14ac:dyDescent="0.2">
      <c r="A1286" s="1" t="s">
        <v>293</v>
      </c>
      <c r="B1286" s="1">
        <f t="shared" ref="B1286:B1349" ca="1" si="6">RANDBETWEEN(D$2,E$2)</f>
        <v>2</v>
      </c>
      <c r="C1286" s="1">
        <f t="shared" ca="1" si="5"/>
        <v>95</v>
      </c>
    </row>
    <row r="1287" spans="1:3" x14ac:dyDescent="0.2">
      <c r="A1287" s="1" t="s">
        <v>292</v>
      </c>
      <c r="B1287" s="1">
        <f t="shared" ca="1" si="6"/>
        <v>6</v>
      </c>
      <c r="C1287" s="1">
        <f t="shared" ref="C1287:C1350" ca="1" si="7">RANDBETWEEN(84,121)</f>
        <v>101</v>
      </c>
    </row>
    <row r="1288" spans="1:3" x14ac:dyDescent="0.2">
      <c r="A1288" s="1" t="s">
        <v>291</v>
      </c>
      <c r="B1288" s="1">
        <f t="shared" ca="1" si="6"/>
        <v>1</v>
      </c>
      <c r="C1288" s="1">
        <f t="shared" ca="1" si="7"/>
        <v>118</v>
      </c>
    </row>
    <row r="1289" spans="1:3" x14ac:dyDescent="0.2">
      <c r="A1289" s="1" t="s">
        <v>290</v>
      </c>
      <c r="B1289" s="1">
        <f t="shared" ca="1" si="6"/>
        <v>8</v>
      </c>
      <c r="C1289" s="1">
        <f t="shared" ca="1" si="7"/>
        <v>94</v>
      </c>
    </row>
    <row r="1290" spans="1:3" x14ac:dyDescent="0.2">
      <c r="A1290" s="1" t="s">
        <v>289</v>
      </c>
      <c r="B1290" s="1">
        <f t="shared" ca="1" si="6"/>
        <v>0</v>
      </c>
      <c r="C1290" s="1">
        <f t="shared" ca="1" si="7"/>
        <v>92</v>
      </c>
    </row>
    <row r="1291" spans="1:3" x14ac:dyDescent="0.2">
      <c r="A1291" s="1" t="s">
        <v>288</v>
      </c>
      <c r="B1291" s="1">
        <f t="shared" ca="1" si="6"/>
        <v>3</v>
      </c>
      <c r="C1291" s="1">
        <f t="shared" ca="1" si="7"/>
        <v>115</v>
      </c>
    </row>
    <row r="1292" spans="1:3" x14ac:dyDescent="0.2">
      <c r="A1292" s="1" t="s">
        <v>287</v>
      </c>
      <c r="B1292" s="1">
        <f t="shared" ca="1" si="6"/>
        <v>9</v>
      </c>
      <c r="C1292" s="1">
        <f t="shared" ca="1" si="7"/>
        <v>90</v>
      </c>
    </row>
    <row r="1293" spans="1:3" x14ac:dyDescent="0.2">
      <c r="A1293" s="1" t="s">
        <v>286</v>
      </c>
      <c r="B1293" s="1">
        <f t="shared" ca="1" si="6"/>
        <v>4</v>
      </c>
      <c r="C1293" s="1">
        <f t="shared" ca="1" si="7"/>
        <v>96</v>
      </c>
    </row>
    <row r="1294" spans="1:3" x14ac:dyDescent="0.2">
      <c r="A1294" s="1" t="s">
        <v>285</v>
      </c>
      <c r="B1294" s="1">
        <f t="shared" ca="1" si="6"/>
        <v>2</v>
      </c>
      <c r="C1294" s="1">
        <f t="shared" ca="1" si="7"/>
        <v>114</v>
      </c>
    </row>
    <row r="1295" spans="1:3" x14ac:dyDescent="0.2">
      <c r="A1295" s="1" t="s">
        <v>284</v>
      </c>
      <c r="B1295" s="1">
        <f t="shared" ca="1" si="6"/>
        <v>0</v>
      </c>
      <c r="C1295" s="1">
        <f t="shared" ca="1" si="7"/>
        <v>104</v>
      </c>
    </row>
    <row r="1296" spans="1:3" x14ac:dyDescent="0.2">
      <c r="A1296" s="1" t="s">
        <v>283</v>
      </c>
      <c r="B1296" s="1">
        <f t="shared" ca="1" si="6"/>
        <v>8</v>
      </c>
      <c r="C1296" s="1">
        <f t="shared" ca="1" si="7"/>
        <v>86</v>
      </c>
    </row>
    <row r="1297" spans="1:3" x14ac:dyDescent="0.2">
      <c r="A1297" s="1" t="s">
        <v>282</v>
      </c>
      <c r="B1297" s="1">
        <f t="shared" ca="1" si="6"/>
        <v>1</v>
      </c>
      <c r="C1297" s="1">
        <f t="shared" ca="1" si="7"/>
        <v>96</v>
      </c>
    </row>
    <row r="1298" spans="1:3" x14ac:dyDescent="0.2">
      <c r="A1298" s="1" t="s">
        <v>281</v>
      </c>
      <c r="B1298" s="1">
        <f t="shared" ca="1" si="6"/>
        <v>8</v>
      </c>
      <c r="C1298" s="1">
        <f t="shared" ca="1" si="7"/>
        <v>92</v>
      </c>
    </row>
    <row r="1299" spans="1:3" x14ac:dyDescent="0.2">
      <c r="A1299" s="1" t="s">
        <v>280</v>
      </c>
      <c r="B1299" s="1">
        <f t="shared" ca="1" si="6"/>
        <v>7</v>
      </c>
      <c r="C1299" s="1">
        <f t="shared" ca="1" si="7"/>
        <v>89</v>
      </c>
    </row>
    <row r="1300" spans="1:3" x14ac:dyDescent="0.2">
      <c r="A1300" s="1" t="s">
        <v>279</v>
      </c>
      <c r="B1300" s="1">
        <f t="shared" ca="1" si="6"/>
        <v>8</v>
      </c>
      <c r="C1300" s="1">
        <f t="shared" ca="1" si="7"/>
        <v>117</v>
      </c>
    </row>
    <row r="1301" spans="1:3" x14ac:dyDescent="0.2">
      <c r="A1301" s="1" t="s">
        <v>278</v>
      </c>
      <c r="B1301" s="1">
        <f t="shared" ca="1" si="6"/>
        <v>4</v>
      </c>
      <c r="C1301" s="1">
        <f t="shared" ca="1" si="7"/>
        <v>95</v>
      </c>
    </row>
    <row r="1302" spans="1:3" x14ac:dyDescent="0.2">
      <c r="A1302" s="1" t="s">
        <v>277</v>
      </c>
      <c r="B1302" s="1">
        <f t="shared" ca="1" si="6"/>
        <v>7</v>
      </c>
      <c r="C1302" s="1">
        <f t="shared" ca="1" si="7"/>
        <v>110</v>
      </c>
    </row>
    <row r="1303" spans="1:3" x14ac:dyDescent="0.2">
      <c r="A1303" s="1" t="s">
        <v>276</v>
      </c>
      <c r="B1303" s="1">
        <f t="shared" ca="1" si="6"/>
        <v>2</v>
      </c>
      <c r="C1303" s="1">
        <f t="shared" ca="1" si="7"/>
        <v>116</v>
      </c>
    </row>
    <row r="1304" spans="1:3" x14ac:dyDescent="0.2">
      <c r="A1304" s="1" t="s">
        <v>275</v>
      </c>
      <c r="B1304" s="1">
        <f t="shared" ca="1" si="6"/>
        <v>5</v>
      </c>
      <c r="C1304" s="1">
        <f t="shared" ca="1" si="7"/>
        <v>110</v>
      </c>
    </row>
    <row r="1305" spans="1:3" x14ac:dyDescent="0.2">
      <c r="A1305" s="1" t="s">
        <v>274</v>
      </c>
      <c r="B1305" s="1">
        <f t="shared" ca="1" si="6"/>
        <v>9</v>
      </c>
      <c r="C1305" s="1">
        <f t="shared" ca="1" si="7"/>
        <v>104</v>
      </c>
    </row>
    <row r="1306" spans="1:3" x14ac:dyDescent="0.2">
      <c r="A1306" s="1" t="s">
        <v>273</v>
      </c>
      <c r="B1306" s="1">
        <f t="shared" ca="1" si="6"/>
        <v>1</v>
      </c>
      <c r="C1306" s="1">
        <f t="shared" ca="1" si="7"/>
        <v>85</v>
      </c>
    </row>
    <row r="1307" spans="1:3" x14ac:dyDescent="0.2">
      <c r="A1307" s="1" t="s">
        <v>272</v>
      </c>
      <c r="B1307" s="1">
        <f t="shared" ca="1" si="6"/>
        <v>9</v>
      </c>
      <c r="C1307" s="1">
        <f t="shared" ca="1" si="7"/>
        <v>105</v>
      </c>
    </row>
    <row r="1308" spans="1:3" x14ac:dyDescent="0.2">
      <c r="A1308" s="1" t="s">
        <v>271</v>
      </c>
      <c r="B1308" s="1">
        <f t="shared" ca="1" si="6"/>
        <v>9</v>
      </c>
      <c r="C1308" s="1">
        <f t="shared" ca="1" si="7"/>
        <v>90</v>
      </c>
    </row>
    <row r="1309" spans="1:3" x14ac:dyDescent="0.2">
      <c r="A1309" s="1" t="s">
        <v>270</v>
      </c>
      <c r="B1309" s="1">
        <f t="shared" ca="1" si="6"/>
        <v>5</v>
      </c>
      <c r="C1309" s="1">
        <f t="shared" ca="1" si="7"/>
        <v>109</v>
      </c>
    </row>
    <row r="1310" spans="1:3" x14ac:dyDescent="0.2">
      <c r="A1310" s="1" t="s">
        <v>269</v>
      </c>
      <c r="B1310" s="1">
        <f t="shared" ca="1" si="6"/>
        <v>0</v>
      </c>
      <c r="C1310" s="1">
        <f t="shared" ca="1" si="7"/>
        <v>91</v>
      </c>
    </row>
    <row r="1311" spans="1:3" x14ac:dyDescent="0.2">
      <c r="A1311" s="1" t="s">
        <v>268</v>
      </c>
      <c r="B1311" s="1">
        <f t="shared" ca="1" si="6"/>
        <v>5</v>
      </c>
      <c r="C1311" s="1">
        <f t="shared" ca="1" si="7"/>
        <v>95</v>
      </c>
    </row>
    <row r="1312" spans="1:3" x14ac:dyDescent="0.2">
      <c r="A1312" s="1" t="s">
        <v>267</v>
      </c>
      <c r="B1312" s="1">
        <f t="shared" ca="1" si="6"/>
        <v>4</v>
      </c>
      <c r="C1312" s="1">
        <f t="shared" ca="1" si="7"/>
        <v>114</v>
      </c>
    </row>
    <row r="1313" spans="1:3" x14ac:dyDescent="0.2">
      <c r="A1313" s="1" t="s">
        <v>266</v>
      </c>
      <c r="B1313" s="1">
        <f t="shared" ca="1" si="6"/>
        <v>2</v>
      </c>
      <c r="C1313" s="1">
        <f t="shared" ca="1" si="7"/>
        <v>107</v>
      </c>
    </row>
    <row r="1314" spans="1:3" x14ac:dyDescent="0.2">
      <c r="A1314" s="1" t="s">
        <v>265</v>
      </c>
      <c r="B1314" s="1">
        <f t="shared" ca="1" si="6"/>
        <v>9</v>
      </c>
      <c r="C1314" s="1">
        <f t="shared" ca="1" si="7"/>
        <v>96</v>
      </c>
    </row>
    <row r="1315" spans="1:3" x14ac:dyDescent="0.2">
      <c r="A1315" s="1" t="s">
        <v>264</v>
      </c>
      <c r="B1315" s="1">
        <f t="shared" ca="1" si="6"/>
        <v>0</v>
      </c>
      <c r="C1315" s="1">
        <f t="shared" ca="1" si="7"/>
        <v>93</v>
      </c>
    </row>
    <row r="1316" spans="1:3" x14ac:dyDescent="0.2">
      <c r="A1316" s="1" t="s">
        <v>263</v>
      </c>
      <c r="B1316" s="1">
        <f t="shared" ca="1" si="6"/>
        <v>7</v>
      </c>
      <c r="C1316" s="1">
        <f t="shared" ca="1" si="7"/>
        <v>95</v>
      </c>
    </row>
    <row r="1317" spans="1:3" x14ac:dyDescent="0.2">
      <c r="A1317" s="1" t="s">
        <v>262</v>
      </c>
      <c r="B1317" s="1">
        <f t="shared" ca="1" si="6"/>
        <v>0</v>
      </c>
      <c r="C1317" s="1">
        <f t="shared" ca="1" si="7"/>
        <v>114</v>
      </c>
    </row>
    <row r="1318" spans="1:3" x14ac:dyDescent="0.2">
      <c r="A1318" s="1" t="s">
        <v>261</v>
      </c>
      <c r="B1318" s="1">
        <f t="shared" ca="1" si="6"/>
        <v>6</v>
      </c>
      <c r="C1318" s="1">
        <f t="shared" ca="1" si="7"/>
        <v>90</v>
      </c>
    </row>
    <row r="1319" spans="1:3" x14ac:dyDescent="0.2">
      <c r="A1319" s="1" t="s">
        <v>260</v>
      </c>
      <c r="B1319" s="1">
        <f t="shared" ca="1" si="6"/>
        <v>5</v>
      </c>
      <c r="C1319" s="1">
        <f t="shared" ca="1" si="7"/>
        <v>118</v>
      </c>
    </row>
    <row r="1320" spans="1:3" x14ac:dyDescent="0.2">
      <c r="A1320" s="1" t="s">
        <v>259</v>
      </c>
      <c r="B1320" s="1">
        <f t="shared" ca="1" si="6"/>
        <v>4</v>
      </c>
      <c r="C1320" s="1">
        <f t="shared" ca="1" si="7"/>
        <v>86</v>
      </c>
    </row>
    <row r="1321" spans="1:3" x14ac:dyDescent="0.2">
      <c r="A1321" s="1" t="s">
        <v>258</v>
      </c>
      <c r="B1321" s="1">
        <f t="shared" ca="1" si="6"/>
        <v>3</v>
      </c>
      <c r="C1321" s="1">
        <f t="shared" ca="1" si="7"/>
        <v>85</v>
      </c>
    </row>
    <row r="1322" spans="1:3" x14ac:dyDescent="0.2">
      <c r="A1322" s="1" t="s">
        <v>257</v>
      </c>
      <c r="B1322" s="1">
        <f t="shared" ca="1" si="6"/>
        <v>2</v>
      </c>
      <c r="C1322" s="1">
        <f t="shared" ca="1" si="7"/>
        <v>103</v>
      </c>
    </row>
    <row r="1323" spans="1:3" x14ac:dyDescent="0.2">
      <c r="A1323" s="1" t="s">
        <v>256</v>
      </c>
      <c r="B1323" s="1">
        <f t="shared" ca="1" si="6"/>
        <v>1</v>
      </c>
      <c r="C1323" s="1">
        <f t="shared" ca="1" si="7"/>
        <v>117</v>
      </c>
    </row>
    <row r="1324" spans="1:3" x14ac:dyDescent="0.2">
      <c r="A1324" s="1" t="s">
        <v>255</v>
      </c>
      <c r="B1324" s="1">
        <f t="shared" ca="1" si="6"/>
        <v>1</v>
      </c>
      <c r="C1324" s="1">
        <f t="shared" ca="1" si="7"/>
        <v>88</v>
      </c>
    </row>
    <row r="1325" spans="1:3" x14ac:dyDescent="0.2">
      <c r="A1325" s="1" t="s">
        <v>254</v>
      </c>
      <c r="B1325" s="1">
        <f t="shared" ca="1" si="6"/>
        <v>6</v>
      </c>
      <c r="C1325" s="1">
        <f t="shared" ca="1" si="7"/>
        <v>98</v>
      </c>
    </row>
    <row r="1326" spans="1:3" x14ac:dyDescent="0.2">
      <c r="A1326" s="1" t="s">
        <v>253</v>
      </c>
      <c r="B1326" s="1">
        <f t="shared" ca="1" si="6"/>
        <v>3</v>
      </c>
      <c r="C1326" s="1">
        <f t="shared" ca="1" si="7"/>
        <v>84</v>
      </c>
    </row>
    <row r="1327" spans="1:3" x14ac:dyDescent="0.2">
      <c r="A1327" s="1" t="s">
        <v>252</v>
      </c>
      <c r="B1327" s="1">
        <f t="shared" ca="1" si="6"/>
        <v>3</v>
      </c>
      <c r="C1327" s="1">
        <f t="shared" ca="1" si="7"/>
        <v>102</v>
      </c>
    </row>
    <row r="1328" spans="1:3" x14ac:dyDescent="0.2">
      <c r="A1328" s="1" t="s">
        <v>251</v>
      </c>
      <c r="B1328" s="1">
        <f t="shared" ca="1" si="6"/>
        <v>2</v>
      </c>
      <c r="C1328" s="1">
        <f t="shared" ca="1" si="7"/>
        <v>105</v>
      </c>
    </row>
    <row r="1329" spans="1:3" x14ac:dyDescent="0.2">
      <c r="A1329" s="1" t="s">
        <v>250</v>
      </c>
      <c r="B1329" s="1">
        <f t="shared" ca="1" si="6"/>
        <v>8</v>
      </c>
      <c r="C1329" s="1">
        <f t="shared" ca="1" si="7"/>
        <v>100</v>
      </c>
    </row>
    <row r="1330" spans="1:3" x14ac:dyDescent="0.2">
      <c r="A1330" s="1" t="s">
        <v>249</v>
      </c>
      <c r="B1330" s="1">
        <f t="shared" ca="1" si="6"/>
        <v>6</v>
      </c>
      <c r="C1330" s="1">
        <f t="shared" ca="1" si="7"/>
        <v>121</v>
      </c>
    </row>
    <row r="1331" spans="1:3" x14ac:dyDescent="0.2">
      <c r="A1331" s="1" t="s">
        <v>248</v>
      </c>
      <c r="B1331" s="1">
        <f t="shared" ca="1" si="6"/>
        <v>2</v>
      </c>
      <c r="C1331" s="1">
        <f t="shared" ca="1" si="7"/>
        <v>85</v>
      </c>
    </row>
    <row r="1332" spans="1:3" x14ac:dyDescent="0.2">
      <c r="A1332" s="1" t="s">
        <v>247</v>
      </c>
      <c r="B1332" s="1">
        <f t="shared" ca="1" si="6"/>
        <v>0</v>
      </c>
      <c r="C1332" s="1">
        <f t="shared" ca="1" si="7"/>
        <v>121</v>
      </c>
    </row>
    <row r="1333" spans="1:3" x14ac:dyDescent="0.2">
      <c r="A1333" s="1" t="s">
        <v>246</v>
      </c>
      <c r="B1333" s="1">
        <f t="shared" ca="1" si="6"/>
        <v>4</v>
      </c>
      <c r="C1333" s="1">
        <f t="shared" ca="1" si="7"/>
        <v>110</v>
      </c>
    </row>
    <row r="1334" spans="1:3" x14ac:dyDescent="0.2">
      <c r="A1334" s="1" t="s">
        <v>245</v>
      </c>
      <c r="B1334" s="1">
        <f t="shared" ca="1" si="6"/>
        <v>4</v>
      </c>
      <c r="C1334" s="1">
        <f t="shared" ca="1" si="7"/>
        <v>110</v>
      </c>
    </row>
    <row r="1335" spans="1:3" x14ac:dyDescent="0.2">
      <c r="A1335" s="1" t="s">
        <v>244</v>
      </c>
      <c r="B1335" s="1">
        <f t="shared" ca="1" si="6"/>
        <v>5</v>
      </c>
      <c r="C1335" s="1">
        <f t="shared" ca="1" si="7"/>
        <v>116</v>
      </c>
    </row>
    <row r="1336" spans="1:3" x14ac:dyDescent="0.2">
      <c r="A1336" s="1" t="s">
        <v>243</v>
      </c>
      <c r="B1336" s="1">
        <f t="shared" ca="1" si="6"/>
        <v>0</v>
      </c>
      <c r="C1336" s="1">
        <f t="shared" ca="1" si="7"/>
        <v>121</v>
      </c>
    </row>
    <row r="1337" spans="1:3" x14ac:dyDescent="0.2">
      <c r="A1337" s="1" t="s">
        <v>242</v>
      </c>
      <c r="B1337" s="1">
        <f t="shared" ca="1" si="6"/>
        <v>9</v>
      </c>
      <c r="C1337" s="1">
        <f t="shared" ca="1" si="7"/>
        <v>90</v>
      </c>
    </row>
    <row r="1338" spans="1:3" x14ac:dyDescent="0.2">
      <c r="A1338" s="1" t="s">
        <v>241</v>
      </c>
      <c r="B1338" s="1">
        <f t="shared" ca="1" si="6"/>
        <v>5</v>
      </c>
      <c r="C1338" s="1">
        <f t="shared" ca="1" si="7"/>
        <v>116</v>
      </c>
    </row>
    <row r="1339" spans="1:3" x14ac:dyDescent="0.2">
      <c r="A1339" s="1" t="s">
        <v>240</v>
      </c>
      <c r="B1339" s="1">
        <f t="shared" ca="1" si="6"/>
        <v>7</v>
      </c>
      <c r="C1339" s="1">
        <f t="shared" ca="1" si="7"/>
        <v>107</v>
      </c>
    </row>
    <row r="1340" spans="1:3" x14ac:dyDescent="0.2">
      <c r="A1340" s="1" t="s">
        <v>239</v>
      </c>
      <c r="B1340" s="1">
        <f t="shared" ca="1" si="6"/>
        <v>8</v>
      </c>
      <c r="C1340" s="1">
        <f t="shared" ca="1" si="7"/>
        <v>92</v>
      </c>
    </row>
    <row r="1341" spans="1:3" x14ac:dyDescent="0.2">
      <c r="A1341" s="1" t="s">
        <v>238</v>
      </c>
      <c r="B1341" s="1">
        <f t="shared" ca="1" si="6"/>
        <v>8</v>
      </c>
      <c r="C1341" s="1">
        <f t="shared" ca="1" si="7"/>
        <v>108</v>
      </c>
    </row>
    <row r="1342" spans="1:3" x14ac:dyDescent="0.2">
      <c r="A1342" s="1" t="s">
        <v>237</v>
      </c>
      <c r="B1342" s="1">
        <f t="shared" ca="1" si="6"/>
        <v>4</v>
      </c>
      <c r="C1342" s="1">
        <f t="shared" ca="1" si="7"/>
        <v>95</v>
      </c>
    </row>
    <row r="1343" spans="1:3" x14ac:dyDescent="0.2">
      <c r="A1343" s="1" t="s">
        <v>236</v>
      </c>
      <c r="B1343" s="1">
        <f t="shared" ca="1" si="6"/>
        <v>2</v>
      </c>
      <c r="C1343" s="1">
        <f t="shared" ca="1" si="7"/>
        <v>112</v>
      </c>
    </row>
    <row r="1344" spans="1:3" x14ac:dyDescent="0.2">
      <c r="A1344" s="1" t="s">
        <v>235</v>
      </c>
      <c r="B1344" s="1">
        <f t="shared" ca="1" si="6"/>
        <v>9</v>
      </c>
      <c r="C1344" s="1">
        <f t="shared" ca="1" si="7"/>
        <v>102</v>
      </c>
    </row>
    <row r="1345" spans="1:3" x14ac:dyDescent="0.2">
      <c r="A1345" s="1" t="s">
        <v>234</v>
      </c>
      <c r="B1345" s="1">
        <f t="shared" ca="1" si="6"/>
        <v>1</v>
      </c>
      <c r="C1345" s="1">
        <f t="shared" ca="1" si="7"/>
        <v>105</v>
      </c>
    </row>
    <row r="1346" spans="1:3" x14ac:dyDescent="0.2">
      <c r="A1346" s="1" t="s">
        <v>233</v>
      </c>
      <c r="B1346" s="1">
        <f t="shared" ca="1" si="6"/>
        <v>6</v>
      </c>
      <c r="C1346" s="1">
        <f t="shared" ca="1" si="7"/>
        <v>112</v>
      </c>
    </row>
    <row r="1347" spans="1:3" x14ac:dyDescent="0.2">
      <c r="A1347" s="1" t="s">
        <v>232</v>
      </c>
      <c r="B1347" s="1">
        <f t="shared" ca="1" si="6"/>
        <v>7</v>
      </c>
      <c r="C1347" s="1">
        <f t="shared" ca="1" si="7"/>
        <v>95</v>
      </c>
    </row>
    <row r="1348" spans="1:3" x14ac:dyDescent="0.2">
      <c r="A1348" s="1" t="s">
        <v>231</v>
      </c>
      <c r="B1348" s="1">
        <f t="shared" ca="1" si="6"/>
        <v>8</v>
      </c>
      <c r="C1348" s="1">
        <f t="shared" ca="1" si="7"/>
        <v>90</v>
      </c>
    </row>
    <row r="1349" spans="1:3" x14ac:dyDescent="0.2">
      <c r="A1349" s="1" t="s">
        <v>230</v>
      </c>
      <c r="B1349" s="1">
        <f t="shared" ca="1" si="6"/>
        <v>0</v>
      </c>
      <c r="C1349" s="1">
        <f t="shared" ca="1" si="7"/>
        <v>88</v>
      </c>
    </row>
    <row r="1350" spans="1:3" x14ac:dyDescent="0.2">
      <c r="A1350" s="1" t="s">
        <v>229</v>
      </c>
      <c r="B1350" s="1">
        <f t="shared" ref="B1350:B1413" ca="1" si="8">RANDBETWEEN(D$2,E$2)</f>
        <v>0</v>
      </c>
      <c r="C1350" s="1">
        <f t="shared" ca="1" si="7"/>
        <v>100</v>
      </c>
    </row>
    <row r="1351" spans="1:3" x14ac:dyDescent="0.2">
      <c r="A1351" s="1" t="s">
        <v>228</v>
      </c>
      <c r="B1351" s="1">
        <f t="shared" ca="1" si="8"/>
        <v>0</v>
      </c>
      <c r="C1351" s="1">
        <f t="shared" ref="C1351:C1414" ca="1" si="9">RANDBETWEEN(84,121)</f>
        <v>87</v>
      </c>
    </row>
    <row r="1352" spans="1:3" x14ac:dyDescent="0.2">
      <c r="A1352" s="1" t="s">
        <v>227</v>
      </c>
      <c r="B1352" s="1">
        <f t="shared" ca="1" si="8"/>
        <v>3</v>
      </c>
      <c r="C1352" s="1">
        <f t="shared" ca="1" si="9"/>
        <v>112</v>
      </c>
    </row>
    <row r="1353" spans="1:3" x14ac:dyDescent="0.2">
      <c r="A1353" s="1" t="s">
        <v>226</v>
      </c>
      <c r="B1353" s="1">
        <f t="shared" ca="1" si="8"/>
        <v>3</v>
      </c>
      <c r="C1353" s="1">
        <f t="shared" ca="1" si="9"/>
        <v>107</v>
      </c>
    </row>
    <row r="1354" spans="1:3" x14ac:dyDescent="0.2">
      <c r="A1354" s="1" t="s">
        <v>225</v>
      </c>
      <c r="B1354" s="1">
        <f t="shared" ca="1" si="8"/>
        <v>3</v>
      </c>
      <c r="C1354" s="1">
        <f t="shared" ca="1" si="9"/>
        <v>119</v>
      </c>
    </row>
    <row r="1355" spans="1:3" x14ac:dyDescent="0.2">
      <c r="A1355" s="1" t="s">
        <v>224</v>
      </c>
      <c r="B1355" s="1">
        <f t="shared" ca="1" si="8"/>
        <v>7</v>
      </c>
      <c r="C1355" s="1">
        <f t="shared" ca="1" si="9"/>
        <v>105</v>
      </c>
    </row>
    <row r="1356" spans="1:3" x14ac:dyDescent="0.2">
      <c r="A1356" s="1" t="s">
        <v>223</v>
      </c>
      <c r="B1356" s="1">
        <f t="shared" ca="1" si="8"/>
        <v>7</v>
      </c>
      <c r="C1356" s="1">
        <f t="shared" ca="1" si="9"/>
        <v>97</v>
      </c>
    </row>
    <row r="1357" spans="1:3" x14ac:dyDescent="0.2">
      <c r="A1357" s="1" t="s">
        <v>222</v>
      </c>
      <c r="B1357" s="1">
        <f t="shared" ca="1" si="8"/>
        <v>1</v>
      </c>
      <c r="C1357" s="1">
        <f t="shared" ca="1" si="9"/>
        <v>121</v>
      </c>
    </row>
    <row r="1358" spans="1:3" x14ac:dyDescent="0.2">
      <c r="A1358" s="1" t="s">
        <v>221</v>
      </c>
      <c r="B1358" s="1">
        <f t="shared" ca="1" si="8"/>
        <v>8</v>
      </c>
      <c r="C1358" s="1">
        <f t="shared" ca="1" si="9"/>
        <v>86</v>
      </c>
    </row>
    <row r="1359" spans="1:3" x14ac:dyDescent="0.2">
      <c r="A1359" s="1" t="s">
        <v>220</v>
      </c>
      <c r="B1359" s="1">
        <f t="shared" ca="1" si="8"/>
        <v>7</v>
      </c>
      <c r="C1359" s="1">
        <f t="shared" ca="1" si="9"/>
        <v>101</v>
      </c>
    </row>
    <row r="1360" spans="1:3" x14ac:dyDescent="0.2">
      <c r="A1360" s="1" t="s">
        <v>219</v>
      </c>
      <c r="B1360" s="1">
        <f t="shared" ca="1" si="8"/>
        <v>4</v>
      </c>
      <c r="C1360" s="1">
        <f t="shared" ca="1" si="9"/>
        <v>111</v>
      </c>
    </row>
    <row r="1361" spans="1:3" x14ac:dyDescent="0.2">
      <c r="A1361" s="1" t="s">
        <v>218</v>
      </c>
      <c r="B1361" s="1">
        <f t="shared" ca="1" si="8"/>
        <v>4</v>
      </c>
      <c r="C1361" s="1">
        <f t="shared" ca="1" si="9"/>
        <v>92</v>
      </c>
    </row>
    <row r="1362" spans="1:3" x14ac:dyDescent="0.2">
      <c r="A1362" s="1" t="s">
        <v>217</v>
      </c>
      <c r="B1362" s="1">
        <f t="shared" ca="1" si="8"/>
        <v>8</v>
      </c>
      <c r="C1362" s="1">
        <f t="shared" ca="1" si="9"/>
        <v>88</v>
      </c>
    </row>
    <row r="1363" spans="1:3" x14ac:dyDescent="0.2">
      <c r="A1363" s="1" t="s">
        <v>216</v>
      </c>
      <c r="B1363" s="1">
        <f t="shared" ca="1" si="8"/>
        <v>0</v>
      </c>
      <c r="C1363" s="1">
        <f t="shared" ca="1" si="9"/>
        <v>117</v>
      </c>
    </row>
    <row r="1364" spans="1:3" x14ac:dyDescent="0.2">
      <c r="A1364" s="1" t="s">
        <v>215</v>
      </c>
      <c r="B1364" s="1">
        <f t="shared" ca="1" si="8"/>
        <v>3</v>
      </c>
      <c r="C1364" s="1">
        <f t="shared" ca="1" si="9"/>
        <v>109</v>
      </c>
    </row>
    <row r="1365" spans="1:3" x14ac:dyDescent="0.2">
      <c r="A1365" s="1" t="s">
        <v>214</v>
      </c>
      <c r="B1365" s="1">
        <f t="shared" ca="1" si="8"/>
        <v>6</v>
      </c>
      <c r="C1365" s="1">
        <f t="shared" ca="1" si="9"/>
        <v>90</v>
      </c>
    </row>
    <row r="1366" spans="1:3" x14ac:dyDescent="0.2">
      <c r="A1366" s="1" t="s">
        <v>213</v>
      </c>
      <c r="B1366" s="1">
        <f t="shared" ca="1" si="8"/>
        <v>4</v>
      </c>
      <c r="C1366" s="1">
        <f t="shared" ca="1" si="9"/>
        <v>96</v>
      </c>
    </row>
    <row r="1367" spans="1:3" x14ac:dyDescent="0.2">
      <c r="A1367" s="1" t="s">
        <v>212</v>
      </c>
      <c r="B1367" s="1">
        <f t="shared" ca="1" si="8"/>
        <v>1</v>
      </c>
      <c r="C1367" s="1">
        <f t="shared" ca="1" si="9"/>
        <v>106</v>
      </c>
    </row>
    <row r="1368" spans="1:3" x14ac:dyDescent="0.2">
      <c r="A1368" s="1" t="s">
        <v>211</v>
      </c>
      <c r="B1368" s="1">
        <f t="shared" ca="1" si="8"/>
        <v>6</v>
      </c>
      <c r="C1368" s="1">
        <f t="shared" ca="1" si="9"/>
        <v>121</v>
      </c>
    </row>
    <row r="1369" spans="1:3" x14ac:dyDescent="0.2">
      <c r="A1369" s="1" t="s">
        <v>210</v>
      </c>
      <c r="B1369" s="1">
        <f t="shared" ca="1" si="8"/>
        <v>0</v>
      </c>
      <c r="C1369" s="1">
        <f t="shared" ca="1" si="9"/>
        <v>96</v>
      </c>
    </row>
    <row r="1370" spans="1:3" x14ac:dyDescent="0.2">
      <c r="A1370" s="1" t="s">
        <v>209</v>
      </c>
      <c r="B1370" s="1">
        <f t="shared" ca="1" si="8"/>
        <v>0</v>
      </c>
      <c r="C1370" s="1">
        <f t="shared" ca="1" si="9"/>
        <v>101</v>
      </c>
    </row>
    <row r="1371" spans="1:3" x14ac:dyDescent="0.2">
      <c r="A1371" s="1" t="s">
        <v>208</v>
      </c>
      <c r="B1371" s="1">
        <f t="shared" ca="1" si="8"/>
        <v>0</v>
      </c>
      <c r="C1371" s="1">
        <f t="shared" ca="1" si="9"/>
        <v>118</v>
      </c>
    </row>
    <row r="1372" spans="1:3" x14ac:dyDescent="0.2">
      <c r="A1372" s="1" t="s">
        <v>207</v>
      </c>
      <c r="B1372" s="1">
        <f t="shared" ca="1" si="8"/>
        <v>7</v>
      </c>
      <c r="C1372" s="1">
        <f t="shared" ca="1" si="9"/>
        <v>97</v>
      </c>
    </row>
    <row r="1373" spans="1:3" x14ac:dyDescent="0.2">
      <c r="A1373" s="1" t="s">
        <v>206</v>
      </c>
      <c r="B1373" s="1">
        <f t="shared" ca="1" si="8"/>
        <v>5</v>
      </c>
      <c r="C1373" s="1">
        <f t="shared" ca="1" si="9"/>
        <v>116</v>
      </c>
    </row>
    <row r="1374" spans="1:3" x14ac:dyDescent="0.2">
      <c r="A1374" s="1" t="s">
        <v>205</v>
      </c>
      <c r="B1374" s="1">
        <f t="shared" ca="1" si="8"/>
        <v>0</v>
      </c>
      <c r="C1374" s="1">
        <f t="shared" ca="1" si="9"/>
        <v>119</v>
      </c>
    </row>
    <row r="1375" spans="1:3" x14ac:dyDescent="0.2">
      <c r="A1375" s="1" t="s">
        <v>204</v>
      </c>
      <c r="B1375" s="1">
        <f t="shared" ca="1" si="8"/>
        <v>0</v>
      </c>
      <c r="C1375" s="1">
        <f t="shared" ca="1" si="9"/>
        <v>94</v>
      </c>
    </row>
    <row r="1376" spans="1:3" x14ac:dyDescent="0.2">
      <c r="A1376" s="1" t="s">
        <v>203</v>
      </c>
      <c r="B1376" s="1">
        <f t="shared" ca="1" si="8"/>
        <v>0</v>
      </c>
      <c r="C1376" s="1">
        <f t="shared" ca="1" si="9"/>
        <v>109</v>
      </c>
    </row>
    <row r="1377" spans="1:3" x14ac:dyDescent="0.2">
      <c r="A1377" s="1" t="s">
        <v>202</v>
      </c>
      <c r="B1377" s="1">
        <f t="shared" ca="1" si="8"/>
        <v>3</v>
      </c>
      <c r="C1377" s="1">
        <f t="shared" ca="1" si="9"/>
        <v>112</v>
      </c>
    </row>
    <row r="1378" spans="1:3" x14ac:dyDescent="0.2">
      <c r="A1378" s="1" t="s">
        <v>201</v>
      </c>
      <c r="B1378" s="1">
        <f t="shared" ca="1" si="8"/>
        <v>6</v>
      </c>
      <c r="C1378" s="1">
        <f t="shared" ca="1" si="9"/>
        <v>111</v>
      </c>
    </row>
    <row r="1379" spans="1:3" x14ac:dyDescent="0.2">
      <c r="A1379" s="1" t="s">
        <v>200</v>
      </c>
      <c r="B1379" s="1">
        <f t="shared" ca="1" si="8"/>
        <v>4</v>
      </c>
      <c r="C1379" s="1">
        <f t="shared" ca="1" si="9"/>
        <v>102</v>
      </c>
    </row>
    <row r="1380" spans="1:3" x14ac:dyDescent="0.2">
      <c r="A1380" s="1" t="s">
        <v>199</v>
      </c>
      <c r="B1380" s="1">
        <f t="shared" ca="1" si="8"/>
        <v>8</v>
      </c>
      <c r="C1380" s="1">
        <f t="shared" ca="1" si="9"/>
        <v>89</v>
      </c>
    </row>
    <row r="1381" spans="1:3" x14ac:dyDescent="0.2">
      <c r="A1381" s="1" t="s">
        <v>198</v>
      </c>
      <c r="B1381" s="1">
        <f t="shared" ca="1" si="8"/>
        <v>7</v>
      </c>
      <c r="C1381" s="1">
        <f t="shared" ca="1" si="9"/>
        <v>88</v>
      </c>
    </row>
    <row r="1382" spans="1:3" x14ac:dyDescent="0.2">
      <c r="A1382" s="1" t="s">
        <v>197</v>
      </c>
      <c r="B1382" s="1">
        <f t="shared" ca="1" si="8"/>
        <v>3</v>
      </c>
      <c r="C1382" s="1">
        <f t="shared" ca="1" si="9"/>
        <v>111</v>
      </c>
    </row>
    <row r="1383" spans="1:3" x14ac:dyDescent="0.2">
      <c r="A1383" s="1" t="s">
        <v>196</v>
      </c>
      <c r="B1383" s="1">
        <f t="shared" ca="1" si="8"/>
        <v>8</v>
      </c>
      <c r="C1383" s="1">
        <f t="shared" ca="1" si="9"/>
        <v>92</v>
      </c>
    </row>
    <row r="1384" spans="1:3" x14ac:dyDescent="0.2">
      <c r="A1384" s="1" t="s">
        <v>195</v>
      </c>
      <c r="B1384" s="1">
        <f t="shared" ca="1" si="8"/>
        <v>7</v>
      </c>
      <c r="C1384" s="1">
        <f t="shared" ca="1" si="9"/>
        <v>109</v>
      </c>
    </row>
    <row r="1385" spans="1:3" x14ac:dyDescent="0.2">
      <c r="A1385" s="1" t="s">
        <v>194</v>
      </c>
      <c r="B1385" s="1">
        <f t="shared" ca="1" si="8"/>
        <v>2</v>
      </c>
      <c r="C1385" s="1">
        <f t="shared" ca="1" si="9"/>
        <v>94</v>
      </c>
    </row>
    <row r="1386" spans="1:3" x14ac:dyDescent="0.2">
      <c r="A1386" s="1" t="s">
        <v>193</v>
      </c>
      <c r="B1386" s="1">
        <f t="shared" ca="1" si="8"/>
        <v>1</v>
      </c>
      <c r="C1386" s="1">
        <f t="shared" ca="1" si="9"/>
        <v>103</v>
      </c>
    </row>
    <row r="1387" spans="1:3" x14ac:dyDescent="0.2">
      <c r="A1387" s="1" t="s">
        <v>192</v>
      </c>
      <c r="B1387" s="1">
        <f t="shared" ca="1" si="8"/>
        <v>1</v>
      </c>
      <c r="C1387" s="1">
        <f t="shared" ca="1" si="9"/>
        <v>113</v>
      </c>
    </row>
    <row r="1388" spans="1:3" x14ac:dyDescent="0.2">
      <c r="A1388" s="1" t="s">
        <v>191</v>
      </c>
      <c r="B1388" s="1">
        <f t="shared" ca="1" si="8"/>
        <v>8</v>
      </c>
      <c r="C1388" s="1">
        <f t="shared" ca="1" si="9"/>
        <v>118</v>
      </c>
    </row>
    <row r="1389" spans="1:3" x14ac:dyDescent="0.2">
      <c r="A1389" s="1" t="s">
        <v>190</v>
      </c>
      <c r="B1389" s="1">
        <f t="shared" ca="1" si="8"/>
        <v>3</v>
      </c>
      <c r="C1389" s="1">
        <f t="shared" ca="1" si="9"/>
        <v>103</v>
      </c>
    </row>
    <row r="1390" spans="1:3" x14ac:dyDescent="0.2">
      <c r="A1390" s="1" t="s">
        <v>189</v>
      </c>
      <c r="B1390" s="1">
        <f t="shared" ca="1" si="8"/>
        <v>3</v>
      </c>
      <c r="C1390" s="1">
        <f t="shared" ca="1" si="9"/>
        <v>93</v>
      </c>
    </row>
    <row r="1391" spans="1:3" x14ac:dyDescent="0.2">
      <c r="A1391" s="1" t="s">
        <v>188</v>
      </c>
      <c r="B1391" s="1">
        <f t="shared" ca="1" si="8"/>
        <v>3</v>
      </c>
      <c r="C1391" s="1">
        <f t="shared" ca="1" si="9"/>
        <v>118</v>
      </c>
    </row>
    <row r="1392" spans="1:3" x14ac:dyDescent="0.2">
      <c r="A1392" s="1" t="s">
        <v>187</v>
      </c>
      <c r="B1392" s="1">
        <f t="shared" ca="1" si="8"/>
        <v>5</v>
      </c>
      <c r="C1392" s="1">
        <f t="shared" ca="1" si="9"/>
        <v>84</v>
      </c>
    </row>
    <row r="1393" spans="1:3" x14ac:dyDescent="0.2">
      <c r="A1393" s="1" t="s">
        <v>186</v>
      </c>
      <c r="B1393" s="1">
        <f t="shared" ca="1" si="8"/>
        <v>5</v>
      </c>
      <c r="C1393" s="1">
        <f t="shared" ca="1" si="9"/>
        <v>112</v>
      </c>
    </row>
    <row r="1394" spans="1:3" x14ac:dyDescent="0.2">
      <c r="A1394" s="1" t="s">
        <v>185</v>
      </c>
      <c r="B1394" s="1">
        <f t="shared" ca="1" si="8"/>
        <v>2</v>
      </c>
      <c r="C1394" s="1">
        <f t="shared" ca="1" si="9"/>
        <v>114</v>
      </c>
    </row>
    <row r="1395" spans="1:3" x14ac:dyDescent="0.2">
      <c r="A1395" s="1" t="s">
        <v>184</v>
      </c>
      <c r="B1395" s="1">
        <f t="shared" ca="1" si="8"/>
        <v>8</v>
      </c>
      <c r="C1395" s="1">
        <f t="shared" ca="1" si="9"/>
        <v>90</v>
      </c>
    </row>
    <row r="1396" spans="1:3" x14ac:dyDescent="0.2">
      <c r="A1396" s="1" t="s">
        <v>183</v>
      </c>
      <c r="B1396" s="1">
        <f t="shared" ca="1" si="8"/>
        <v>9</v>
      </c>
      <c r="C1396" s="1">
        <f t="shared" ca="1" si="9"/>
        <v>114</v>
      </c>
    </row>
    <row r="1397" spans="1:3" x14ac:dyDescent="0.2">
      <c r="A1397" s="1" t="s">
        <v>182</v>
      </c>
      <c r="B1397" s="1">
        <f t="shared" ca="1" si="8"/>
        <v>4</v>
      </c>
      <c r="C1397" s="1">
        <f t="shared" ca="1" si="9"/>
        <v>111</v>
      </c>
    </row>
    <row r="1398" spans="1:3" x14ac:dyDescent="0.2">
      <c r="A1398" s="1" t="s">
        <v>181</v>
      </c>
      <c r="B1398" s="1">
        <f t="shared" ca="1" si="8"/>
        <v>9</v>
      </c>
      <c r="C1398" s="1">
        <f t="shared" ca="1" si="9"/>
        <v>120</v>
      </c>
    </row>
    <row r="1399" spans="1:3" x14ac:dyDescent="0.2">
      <c r="A1399" s="1" t="s">
        <v>180</v>
      </c>
      <c r="B1399" s="1">
        <f t="shared" ca="1" si="8"/>
        <v>0</v>
      </c>
      <c r="C1399" s="1">
        <f t="shared" ca="1" si="9"/>
        <v>95</v>
      </c>
    </row>
    <row r="1400" spans="1:3" x14ac:dyDescent="0.2">
      <c r="A1400" s="1" t="s">
        <v>179</v>
      </c>
      <c r="B1400" s="1">
        <f t="shared" ca="1" si="8"/>
        <v>0</v>
      </c>
      <c r="C1400" s="1">
        <f t="shared" ca="1" si="9"/>
        <v>91</v>
      </c>
    </row>
    <row r="1401" spans="1:3" x14ac:dyDescent="0.2">
      <c r="A1401" s="1" t="s">
        <v>178</v>
      </c>
      <c r="B1401" s="1">
        <f t="shared" ca="1" si="8"/>
        <v>5</v>
      </c>
      <c r="C1401" s="1">
        <f t="shared" ca="1" si="9"/>
        <v>106</v>
      </c>
    </row>
    <row r="1402" spans="1:3" x14ac:dyDescent="0.2">
      <c r="A1402" s="1" t="s">
        <v>177</v>
      </c>
      <c r="B1402" s="1">
        <f t="shared" ca="1" si="8"/>
        <v>2</v>
      </c>
      <c r="C1402" s="1">
        <f t="shared" ca="1" si="9"/>
        <v>88</v>
      </c>
    </row>
    <row r="1403" spans="1:3" x14ac:dyDescent="0.2">
      <c r="A1403" s="1" t="s">
        <v>176</v>
      </c>
      <c r="B1403" s="1">
        <f t="shared" ca="1" si="8"/>
        <v>7</v>
      </c>
      <c r="C1403" s="1">
        <f t="shared" ca="1" si="9"/>
        <v>120</v>
      </c>
    </row>
    <row r="1404" spans="1:3" x14ac:dyDescent="0.2">
      <c r="A1404" s="1" t="s">
        <v>175</v>
      </c>
      <c r="B1404" s="1">
        <f t="shared" ca="1" si="8"/>
        <v>9</v>
      </c>
      <c r="C1404" s="1">
        <f t="shared" ca="1" si="9"/>
        <v>91</v>
      </c>
    </row>
    <row r="1405" spans="1:3" x14ac:dyDescent="0.2">
      <c r="A1405" s="1" t="s">
        <v>174</v>
      </c>
      <c r="B1405" s="1">
        <f t="shared" ca="1" si="8"/>
        <v>4</v>
      </c>
      <c r="C1405" s="1">
        <f t="shared" ca="1" si="9"/>
        <v>103</v>
      </c>
    </row>
    <row r="1406" spans="1:3" x14ac:dyDescent="0.2">
      <c r="A1406" s="1" t="s">
        <v>173</v>
      </c>
      <c r="B1406" s="1">
        <f t="shared" ca="1" si="8"/>
        <v>7</v>
      </c>
      <c r="C1406" s="1">
        <f t="shared" ca="1" si="9"/>
        <v>109</v>
      </c>
    </row>
    <row r="1407" spans="1:3" x14ac:dyDescent="0.2">
      <c r="A1407" s="1" t="s">
        <v>172</v>
      </c>
      <c r="B1407" s="1">
        <f t="shared" ca="1" si="8"/>
        <v>4</v>
      </c>
      <c r="C1407" s="1">
        <f t="shared" ca="1" si="9"/>
        <v>118</v>
      </c>
    </row>
    <row r="1408" spans="1:3" x14ac:dyDescent="0.2">
      <c r="A1408" s="1" t="s">
        <v>171</v>
      </c>
      <c r="B1408" s="1">
        <f t="shared" ca="1" si="8"/>
        <v>5</v>
      </c>
      <c r="C1408" s="1">
        <f t="shared" ca="1" si="9"/>
        <v>115</v>
      </c>
    </row>
    <row r="1409" spans="1:3" x14ac:dyDescent="0.2">
      <c r="A1409" s="1" t="s">
        <v>170</v>
      </c>
      <c r="B1409" s="1">
        <f t="shared" ca="1" si="8"/>
        <v>9</v>
      </c>
      <c r="C1409" s="1">
        <f t="shared" ca="1" si="9"/>
        <v>89</v>
      </c>
    </row>
    <row r="1410" spans="1:3" x14ac:dyDescent="0.2">
      <c r="A1410" s="1" t="s">
        <v>169</v>
      </c>
      <c r="B1410" s="1">
        <f t="shared" ca="1" si="8"/>
        <v>2</v>
      </c>
      <c r="C1410" s="1">
        <f t="shared" ca="1" si="9"/>
        <v>84</v>
      </c>
    </row>
    <row r="1411" spans="1:3" x14ac:dyDescent="0.2">
      <c r="A1411" s="1" t="s">
        <v>168</v>
      </c>
      <c r="B1411" s="1">
        <f t="shared" ca="1" si="8"/>
        <v>2</v>
      </c>
      <c r="C1411" s="1">
        <f t="shared" ca="1" si="9"/>
        <v>96</v>
      </c>
    </row>
    <row r="1412" spans="1:3" x14ac:dyDescent="0.2">
      <c r="A1412" s="1" t="s">
        <v>167</v>
      </c>
      <c r="B1412" s="1">
        <f t="shared" ca="1" si="8"/>
        <v>7</v>
      </c>
      <c r="C1412" s="1">
        <f t="shared" ca="1" si="9"/>
        <v>112</v>
      </c>
    </row>
    <row r="1413" spans="1:3" x14ac:dyDescent="0.2">
      <c r="A1413" s="1" t="s">
        <v>166</v>
      </c>
      <c r="B1413" s="1">
        <f t="shared" ca="1" si="8"/>
        <v>3</v>
      </c>
      <c r="C1413" s="1">
        <f t="shared" ca="1" si="9"/>
        <v>91</v>
      </c>
    </row>
    <row r="1414" spans="1:3" x14ac:dyDescent="0.2">
      <c r="A1414" s="1" t="s">
        <v>165</v>
      </c>
      <c r="B1414" s="1">
        <f t="shared" ref="B1414:B1477" ca="1" si="10">RANDBETWEEN(D$2,E$2)</f>
        <v>9</v>
      </c>
      <c r="C1414" s="1">
        <f t="shared" ca="1" si="9"/>
        <v>114</v>
      </c>
    </row>
    <row r="1415" spans="1:3" x14ac:dyDescent="0.2">
      <c r="A1415" s="1" t="s">
        <v>164</v>
      </c>
      <c r="B1415" s="1">
        <f t="shared" ca="1" si="10"/>
        <v>4</v>
      </c>
      <c r="C1415" s="1">
        <f t="shared" ref="C1415:C1478" ca="1" si="11">RANDBETWEEN(84,121)</f>
        <v>115</v>
      </c>
    </row>
    <row r="1416" spans="1:3" x14ac:dyDescent="0.2">
      <c r="A1416" s="1" t="s">
        <v>163</v>
      </c>
      <c r="B1416" s="1">
        <f t="shared" ca="1" si="10"/>
        <v>3</v>
      </c>
      <c r="C1416" s="1">
        <f t="shared" ca="1" si="11"/>
        <v>84</v>
      </c>
    </row>
    <row r="1417" spans="1:3" x14ac:dyDescent="0.2">
      <c r="A1417" s="1" t="s">
        <v>162</v>
      </c>
      <c r="B1417" s="1">
        <f t="shared" ca="1" si="10"/>
        <v>2</v>
      </c>
      <c r="C1417" s="1">
        <f t="shared" ca="1" si="11"/>
        <v>101</v>
      </c>
    </row>
    <row r="1418" spans="1:3" x14ac:dyDescent="0.2">
      <c r="A1418" s="1" t="s">
        <v>161</v>
      </c>
      <c r="B1418" s="1">
        <f t="shared" ca="1" si="10"/>
        <v>7</v>
      </c>
      <c r="C1418" s="1">
        <f t="shared" ca="1" si="11"/>
        <v>96</v>
      </c>
    </row>
    <row r="1419" spans="1:3" x14ac:dyDescent="0.2">
      <c r="A1419" s="1" t="s">
        <v>160</v>
      </c>
      <c r="B1419" s="1">
        <f t="shared" ca="1" si="10"/>
        <v>0</v>
      </c>
      <c r="C1419" s="1">
        <f t="shared" ca="1" si="11"/>
        <v>89</v>
      </c>
    </row>
    <row r="1420" spans="1:3" x14ac:dyDescent="0.2">
      <c r="A1420" s="1" t="s">
        <v>159</v>
      </c>
      <c r="B1420" s="1">
        <f t="shared" ca="1" si="10"/>
        <v>0</v>
      </c>
      <c r="C1420" s="1">
        <f t="shared" ca="1" si="11"/>
        <v>90</v>
      </c>
    </row>
    <row r="1421" spans="1:3" x14ac:dyDescent="0.2">
      <c r="A1421" s="1" t="s">
        <v>158</v>
      </c>
      <c r="B1421" s="1">
        <f t="shared" ca="1" si="10"/>
        <v>1</v>
      </c>
      <c r="C1421" s="1">
        <f t="shared" ca="1" si="11"/>
        <v>108</v>
      </c>
    </row>
    <row r="1422" spans="1:3" x14ac:dyDescent="0.2">
      <c r="A1422" s="1" t="s">
        <v>157</v>
      </c>
      <c r="B1422" s="1">
        <f t="shared" ca="1" si="10"/>
        <v>5</v>
      </c>
      <c r="C1422" s="1">
        <f t="shared" ca="1" si="11"/>
        <v>86</v>
      </c>
    </row>
    <row r="1423" spans="1:3" x14ac:dyDescent="0.2">
      <c r="A1423" s="1" t="s">
        <v>156</v>
      </c>
      <c r="B1423" s="1">
        <f t="shared" ca="1" si="10"/>
        <v>5</v>
      </c>
      <c r="C1423" s="1">
        <f t="shared" ca="1" si="11"/>
        <v>101</v>
      </c>
    </row>
    <row r="1424" spans="1:3" x14ac:dyDescent="0.2">
      <c r="A1424" s="1" t="s">
        <v>155</v>
      </c>
      <c r="B1424" s="1">
        <f t="shared" ca="1" si="10"/>
        <v>1</v>
      </c>
      <c r="C1424" s="1">
        <f t="shared" ca="1" si="11"/>
        <v>110</v>
      </c>
    </row>
    <row r="1425" spans="1:3" x14ac:dyDescent="0.2">
      <c r="A1425" s="1" t="s">
        <v>154</v>
      </c>
      <c r="B1425" s="1">
        <f t="shared" ca="1" si="10"/>
        <v>6</v>
      </c>
      <c r="C1425" s="1">
        <f t="shared" ca="1" si="11"/>
        <v>104</v>
      </c>
    </row>
    <row r="1426" spans="1:3" x14ac:dyDescent="0.2">
      <c r="A1426" s="1" t="s">
        <v>153</v>
      </c>
      <c r="B1426" s="1">
        <f t="shared" ca="1" si="10"/>
        <v>7</v>
      </c>
      <c r="C1426" s="1">
        <f t="shared" ca="1" si="11"/>
        <v>116</v>
      </c>
    </row>
    <row r="1427" spans="1:3" x14ac:dyDescent="0.2">
      <c r="A1427" s="1" t="s">
        <v>152</v>
      </c>
      <c r="B1427" s="1">
        <f t="shared" ca="1" si="10"/>
        <v>3</v>
      </c>
      <c r="C1427" s="1">
        <f t="shared" ca="1" si="11"/>
        <v>111</v>
      </c>
    </row>
    <row r="1428" spans="1:3" x14ac:dyDescent="0.2">
      <c r="A1428" s="1" t="s">
        <v>151</v>
      </c>
      <c r="B1428" s="1">
        <f t="shared" ca="1" si="10"/>
        <v>5</v>
      </c>
      <c r="C1428" s="1">
        <f t="shared" ca="1" si="11"/>
        <v>121</v>
      </c>
    </row>
    <row r="1429" spans="1:3" x14ac:dyDescent="0.2">
      <c r="A1429" s="1" t="s">
        <v>150</v>
      </c>
      <c r="B1429" s="1">
        <f t="shared" ca="1" si="10"/>
        <v>4</v>
      </c>
      <c r="C1429" s="1">
        <f t="shared" ca="1" si="11"/>
        <v>111</v>
      </c>
    </row>
    <row r="1430" spans="1:3" x14ac:dyDescent="0.2">
      <c r="A1430" s="1" t="s">
        <v>149</v>
      </c>
      <c r="B1430" s="1">
        <f t="shared" ca="1" si="10"/>
        <v>1</v>
      </c>
      <c r="C1430" s="1">
        <f t="shared" ca="1" si="11"/>
        <v>108</v>
      </c>
    </row>
    <row r="1431" spans="1:3" x14ac:dyDescent="0.2">
      <c r="A1431" s="1" t="s">
        <v>148</v>
      </c>
      <c r="B1431" s="1">
        <f t="shared" ca="1" si="10"/>
        <v>3</v>
      </c>
      <c r="C1431" s="1">
        <f t="shared" ca="1" si="11"/>
        <v>98</v>
      </c>
    </row>
    <row r="1432" spans="1:3" x14ac:dyDescent="0.2">
      <c r="A1432" s="1" t="s">
        <v>147</v>
      </c>
      <c r="B1432" s="1">
        <f t="shared" ca="1" si="10"/>
        <v>8</v>
      </c>
      <c r="C1432" s="1">
        <f t="shared" ca="1" si="11"/>
        <v>91</v>
      </c>
    </row>
    <row r="1433" spans="1:3" x14ac:dyDescent="0.2">
      <c r="A1433" s="1" t="s">
        <v>146</v>
      </c>
      <c r="B1433" s="1">
        <f t="shared" ca="1" si="10"/>
        <v>9</v>
      </c>
      <c r="C1433" s="1">
        <f t="shared" ca="1" si="11"/>
        <v>94</v>
      </c>
    </row>
    <row r="1434" spans="1:3" x14ac:dyDescent="0.2">
      <c r="A1434" s="1" t="s">
        <v>145</v>
      </c>
      <c r="B1434" s="1">
        <f t="shared" ca="1" si="10"/>
        <v>4</v>
      </c>
      <c r="C1434" s="1">
        <f t="shared" ca="1" si="11"/>
        <v>108</v>
      </c>
    </row>
    <row r="1435" spans="1:3" x14ac:dyDescent="0.2">
      <c r="A1435" s="1" t="s">
        <v>144</v>
      </c>
      <c r="B1435" s="1">
        <f t="shared" ca="1" si="10"/>
        <v>0</v>
      </c>
      <c r="C1435" s="1">
        <f t="shared" ca="1" si="11"/>
        <v>103</v>
      </c>
    </row>
    <row r="1436" spans="1:3" x14ac:dyDescent="0.2">
      <c r="A1436" s="1" t="s">
        <v>143</v>
      </c>
      <c r="B1436" s="1">
        <f t="shared" ca="1" si="10"/>
        <v>9</v>
      </c>
      <c r="C1436" s="1">
        <f t="shared" ca="1" si="11"/>
        <v>88</v>
      </c>
    </row>
    <row r="1437" spans="1:3" x14ac:dyDescent="0.2">
      <c r="A1437" s="1" t="s">
        <v>142</v>
      </c>
      <c r="B1437" s="1">
        <f t="shared" ca="1" si="10"/>
        <v>8</v>
      </c>
      <c r="C1437" s="1">
        <f t="shared" ca="1" si="11"/>
        <v>100</v>
      </c>
    </row>
    <row r="1438" spans="1:3" x14ac:dyDescent="0.2">
      <c r="A1438" s="1" t="s">
        <v>141</v>
      </c>
      <c r="B1438" s="1">
        <f t="shared" ca="1" si="10"/>
        <v>6</v>
      </c>
      <c r="C1438" s="1">
        <f t="shared" ca="1" si="11"/>
        <v>97</v>
      </c>
    </row>
    <row r="1439" spans="1:3" x14ac:dyDescent="0.2">
      <c r="A1439" s="1" t="s">
        <v>140</v>
      </c>
      <c r="B1439" s="1">
        <f t="shared" ca="1" si="10"/>
        <v>0</v>
      </c>
      <c r="C1439" s="1">
        <f t="shared" ca="1" si="11"/>
        <v>87</v>
      </c>
    </row>
    <row r="1440" spans="1:3" x14ac:dyDescent="0.2">
      <c r="A1440" s="1" t="s">
        <v>139</v>
      </c>
      <c r="B1440" s="1">
        <f t="shared" ca="1" si="10"/>
        <v>3</v>
      </c>
      <c r="C1440" s="1">
        <f t="shared" ca="1" si="11"/>
        <v>118</v>
      </c>
    </row>
    <row r="1441" spans="1:3" x14ac:dyDescent="0.2">
      <c r="A1441" s="1" t="s">
        <v>138</v>
      </c>
      <c r="B1441" s="1">
        <f t="shared" ca="1" si="10"/>
        <v>8</v>
      </c>
      <c r="C1441" s="1">
        <f t="shared" ca="1" si="11"/>
        <v>117</v>
      </c>
    </row>
    <row r="1442" spans="1:3" x14ac:dyDescent="0.2">
      <c r="A1442" s="1" t="s">
        <v>137</v>
      </c>
      <c r="B1442" s="1">
        <f t="shared" ca="1" si="10"/>
        <v>6</v>
      </c>
      <c r="C1442" s="1">
        <f t="shared" ca="1" si="11"/>
        <v>92</v>
      </c>
    </row>
    <row r="1443" spans="1:3" x14ac:dyDescent="0.2">
      <c r="A1443" s="1" t="s">
        <v>136</v>
      </c>
      <c r="B1443" s="1">
        <f t="shared" ca="1" si="10"/>
        <v>4</v>
      </c>
      <c r="C1443" s="1">
        <f t="shared" ca="1" si="11"/>
        <v>94</v>
      </c>
    </row>
    <row r="1444" spans="1:3" x14ac:dyDescent="0.2">
      <c r="A1444" s="1" t="s">
        <v>135</v>
      </c>
      <c r="B1444" s="1">
        <f t="shared" ca="1" si="10"/>
        <v>0</v>
      </c>
      <c r="C1444" s="1">
        <f t="shared" ca="1" si="11"/>
        <v>117</v>
      </c>
    </row>
    <row r="1445" spans="1:3" x14ac:dyDescent="0.2">
      <c r="A1445" s="1" t="s">
        <v>134</v>
      </c>
      <c r="B1445" s="1">
        <f t="shared" ca="1" si="10"/>
        <v>7</v>
      </c>
      <c r="C1445" s="1">
        <f t="shared" ca="1" si="11"/>
        <v>121</v>
      </c>
    </row>
    <row r="1446" spans="1:3" x14ac:dyDescent="0.2">
      <c r="A1446" s="1" t="s">
        <v>133</v>
      </c>
      <c r="B1446" s="1">
        <f t="shared" ca="1" si="10"/>
        <v>2</v>
      </c>
      <c r="C1446" s="1">
        <f t="shared" ca="1" si="11"/>
        <v>117</v>
      </c>
    </row>
    <row r="1447" spans="1:3" x14ac:dyDescent="0.2">
      <c r="A1447" s="1" t="s">
        <v>132</v>
      </c>
      <c r="B1447" s="1">
        <f t="shared" ca="1" si="10"/>
        <v>5</v>
      </c>
      <c r="C1447" s="1">
        <f t="shared" ca="1" si="11"/>
        <v>113</v>
      </c>
    </row>
    <row r="1448" spans="1:3" x14ac:dyDescent="0.2">
      <c r="A1448" s="1" t="s">
        <v>131</v>
      </c>
      <c r="B1448" s="1">
        <f t="shared" ca="1" si="10"/>
        <v>3</v>
      </c>
      <c r="C1448" s="1">
        <f t="shared" ca="1" si="11"/>
        <v>113</v>
      </c>
    </row>
    <row r="1449" spans="1:3" x14ac:dyDescent="0.2">
      <c r="A1449" s="1" t="s">
        <v>130</v>
      </c>
      <c r="B1449" s="1">
        <f t="shared" ca="1" si="10"/>
        <v>4</v>
      </c>
      <c r="C1449" s="1">
        <f t="shared" ca="1" si="11"/>
        <v>86</v>
      </c>
    </row>
    <row r="1450" spans="1:3" x14ac:dyDescent="0.2">
      <c r="A1450" s="1" t="s">
        <v>129</v>
      </c>
      <c r="B1450" s="1">
        <f t="shared" ca="1" si="10"/>
        <v>3</v>
      </c>
      <c r="C1450" s="1">
        <f t="shared" ca="1" si="11"/>
        <v>100</v>
      </c>
    </row>
    <row r="1451" spans="1:3" x14ac:dyDescent="0.2">
      <c r="A1451" s="1" t="s">
        <v>128</v>
      </c>
      <c r="B1451" s="1">
        <f t="shared" ca="1" si="10"/>
        <v>6</v>
      </c>
      <c r="C1451" s="1">
        <f t="shared" ca="1" si="11"/>
        <v>95</v>
      </c>
    </row>
    <row r="1452" spans="1:3" x14ac:dyDescent="0.2">
      <c r="A1452" s="1" t="s">
        <v>127</v>
      </c>
      <c r="B1452" s="1">
        <f t="shared" ca="1" si="10"/>
        <v>1</v>
      </c>
      <c r="C1452" s="1">
        <f t="shared" ca="1" si="11"/>
        <v>111</v>
      </c>
    </row>
    <row r="1453" spans="1:3" x14ac:dyDescent="0.2">
      <c r="A1453" s="1" t="s">
        <v>126</v>
      </c>
      <c r="B1453" s="1">
        <f t="shared" ca="1" si="10"/>
        <v>5</v>
      </c>
      <c r="C1453" s="1">
        <f t="shared" ca="1" si="11"/>
        <v>116</v>
      </c>
    </row>
    <row r="1454" spans="1:3" x14ac:dyDescent="0.2">
      <c r="A1454" s="1" t="s">
        <v>125</v>
      </c>
      <c r="B1454" s="1">
        <f t="shared" ca="1" si="10"/>
        <v>6</v>
      </c>
      <c r="C1454" s="1">
        <f t="shared" ca="1" si="11"/>
        <v>85</v>
      </c>
    </row>
    <row r="1455" spans="1:3" x14ac:dyDescent="0.2">
      <c r="A1455" s="1" t="s">
        <v>124</v>
      </c>
      <c r="B1455" s="1">
        <f t="shared" ca="1" si="10"/>
        <v>8</v>
      </c>
      <c r="C1455" s="1">
        <f t="shared" ca="1" si="11"/>
        <v>116</v>
      </c>
    </row>
    <row r="1456" spans="1:3" x14ac:dyDescent="0.2">
      <c r="A1456" s="1" t="s">
        <v>123</v>
      </c>
      <c r="B1456" s="1">
        <f t="shared" ca="1" si="10"/>
        <v>0</v>
      </c>
      <c r="C1456" s="1">
        <f t="shared" ca="1" si="11"/>
        <v>102</v>
      </c>
    </row>
    <row r="1457" spans="1:3" x14ac:dyDescent="0.2">
      <c r="A1457" s="1" t="s">
        <v>122</v>
      </c>
      <c r="B1457" s="1">
        <f t="shared" ca="1" si="10"/>
        <v>5</v>
      </c>
      <c r="C1457" s="1">
        <f t="shared" ca="1" si="11"/>
        <v>100</v>
      </c>
    </row>
    <row r="1458" spans="1:3" x14ac:dyDescent="0.2">
      <c r="A1458" s="1" t="s">
        <v>121</v>
      </c>
      <c r="B1458" s="1">
        <f t="shared" ca="1" si="10"/>
        <v>5</v>
      </c>
      <c r="C1458" s="1">
        <f t="shared" ca="1" si="11"/>
        <v>110</v>
      </c>
    </row>
    <row r="1459" spans="1:3" x14ac:dyDescent="0.2">
      <c r="A1459" s="1" t="s">
        <v>120</v>
      </c>
      <c r="B1459" s="1">
        <f t="shared" ca="1" si="10"/>
        <v>6</v>
      </c>
      <c r="C1459" s="1">
        <f t="shared" ca="1" si="11"/>
        <v>103</v>
      </c>
    </row>
    <row r="1460" spans="1:3" x14ac:dyDescent="0.2">
      <c r="A1460" s="1" t="s">
        <v>119</v>
      </c>
      <c r="B1460" s="1">
        <f t="shared" ca="1" si="10"/>
        <v>7</v>
      </c>
      <c r="C1460" s="1">
        <f t="shared" ca="1" si="11"/>
        <v>85</v>
      </c>
    </row>
    <row r="1461" spans="1:3" x14ac:dyDescent="0.2">
      <c r="A1461" s="1" t="s">
        <v>118</v>
      </c>
      <c r="B1461" s="1">
        <f t="shared" ca="1" si="10"/>
        <v>1</v>
      </c>
      <c r="C1461" s="1">
        <f t="shared" ca="1" si="11"/>
        <v>116</v>
      </c>
    </row>
    <row r="1462" spans="1:3" x14ac:dyDescent="0.2">
      <c r="A1462" s="1" t="s">
        <v>117</v>
      </c>
      <c r="B1462" s="1">
        <f t="shared" ca="1" si="10"/>
        <v>3</v>
      </c>
      <c r="C1462" s="1">
        <f t="shared" ca="1" si="11"/>
        <v>98</v>
      </c>
    </row>
    <row r="1463" spans="1:3" x14ac:dyDescent="0.2">
      <c r="A1463" s="1" t="s">
        <v>116</v>
      </c>
      <c r="B1463" s="1">
        <f t="shared" ca="1" si="10"/>
        <v>9</v>
      </c>
      <c r="C1463" s="1">
        <f t="shared" ca="1" si="11"/>
        <v>97</v>
      </c>
    </row>
    <row r="1464" spans="1:3" x14ac:dyDescent="0.2">
      <c r="A1464" s="1" t="s">
        <v>115</v>
      </c>
      <c r="B1464" s="1">
        <f t="shared" ca="1" si="10"/>
        <v>8</v>
      </c>
      <c r="C1464" s="1">
        <f t="shared" ca="1" si="11"/>
        <v>118</v>
      </c>
    </row>
    <row r="1465" spans="1:3" x14ac:dyDescent="0.2">
      <c r="A1465" s="1" t="s">
        <v>114</v>
      </c>
      <c r="B1465" s="1">
        <f t="shared" ca="1" si="10"/>
        <v>3</v>
      </c>
      <c r="C1465" s="1">
        <f t="shared" ca="1" si="11"/>
        <v>111</v>
      </c>
    </row>
    <row r="1466" spans="1:3" x14ac:dyDescent="0.2">
      <c r="A1466" s="1" t="s">
        <v>113</v>
      </c>
      <c r="B1466" s="1">
        <f t="shared" ca="1" si="10"/>
        <v>6</v>
      </c>
      <c r="C1466" s="1">
        <f t="shared" ca="1" si="11"/>
        <v>87</v>
      </c>
    </row>
    <row r="1467" spans="1:3" x14ac:dyDescent="0.2">
      <c r="A1467" s="1" t="s">
        <v>112</v>
      </c>
      <c r="B1467" s="1">
        <f t="shared" ca="1" si="10"/>
        <v>0</v>
      </c>
      <c r="C1467" s="1">
        <f t="shared" ca="1" si="11"/>
        <v>88</v>
      </c>
    </row>
    <row r="1468" spans="1:3" x14ac:dyDescent="0.2">
      <c r="A1468" s="1" t="s">
        <v>111</v>
      </c>
      <c r="B1468" s="1">
        <f t="shared" ca="1" si="10"/>
        <v>6</v>
      </c>
      <c r="C1468" s="1">
        <f t="shared" ca="1" si="11"/>
        <v>86</v>
      </c>
    </row>
    <row r="1469" spans="1:3" x14ac:dyDescent="0.2">
      <c r="A1469" s="1" t="s">
        <v>110</v>
      </c>
      <c r="B1469" s="1">
        <f t="shared" ca="1" si="10"/>
        <v>2</v>
      </c>
      <c r="C1469" s="1">
        <f t="shared" ca="1" si="11"/>
        <v>84</v>
      </c>
    </row>
    <row r="1470" spans="1:3" x14ac:dyDescent="0.2">
      <c r="A1470" s="1" t="s">
        <v>109</v>
      </c>
      <c r="B1470" s="1">
        <f t="shared" ca="1" si="10"/>
        <v>2</v>
      </c>
      <c r="C1470" s="1">
        <f t="shared" ca="1" si="11"/>
        <v>90</v>
      </c>
    </row>
    <row r="1471" spans="1:3" x14ac:dyDescent="0.2">
      <c r="A1471" s="1" t="s">
        <v>108</v>
      </c>
      <c r="B1471" s="1">
        <f t="shared" ca="1" si="10"/>
        <v>6</v>
      </c>
      <c r="C1471" s="1">
        <f t="shared" ca="1" si="11"/>
        <v>114</v>
      </c>
    </row>
    <row r="1472" spans="1:3" x14ac:dyDescent="0.2">
      <c r="A1472" s="1" t="s">
        <v>107</v>
      </c>
      <c r="B1472" s="1">
        <f t="shared" ca="1" si="10"/>
        <v>9</v>
      </c>
      <c r="C1472" s="1">
        <f t="shared" ca="1" si="11"/>
        <v>117</v>
      </c>
    </row>
    <row r="1473" spans="1:3" x14ac:dyDescent="0.2">
      <c r="A1473" s="1" t="s">
        <v>106</v>
      </c>
      <c r="B1473" s="1">
        <f t="shared" ca="1" si="10"/>
        <v>5</v>
      </c>
      <c r="C1473" s="1">
        <f t="shared" ca="1" si="11"/>
        <v>97</v>
      </c>
    </row>
    <row r="1474" spans="1:3" x14ac:dyDescent="0.2">
      <c r="A1474" s="1" t="s">
        <v>105</v>
      </c>
      <c r="B1474" s="1">
        <f t="shared" ca="1" si="10"/>
        <v>1</v>
      </c>
      <c r="C1474" s="1">
        <f t="shared" ca="1" si="11"/>
        <v>100</v>
      </c>
    </row>
    <row r="1475" spans="1:3" x14ac:dyDescent="0.2">
      <c r="A1475" s="1" t="s">
        <v>104</v>
      </c>
      <c r="B1475" s="1">
        <f t="shared" ca="1" si="10"/>
        <v>3</v>
      </c>
      <c r="C1475" s="1">
        <f t="shared" ca="1" si="11"/>
        <v>95</v>
      </c>
    </row>
    <row r="1476" spans="1:3" x14ac:dyDescent="0.2">
      <c r="A1476" s="1" t="s">
        <v>103</v>
      </c>
      <c r="B1476" s="1">
        <f t="shared" ca="1" si="10"/>
        <v>6</v>
      </c>
      <c r="C1476" s="1">
        <f t="shared" ca="1" si="11"/>
        <v>108</v>
      </c>
    </row>
    <row r="1477" spans="1:3" x14ac:dyDescent="0.2">
      <c r="A1477" s="1" t="s">
        <v>102</v>
      </c>
      <c r="B1477" s="1">
        <f t="shared" ca="1" si="10"/>
        <v>4</v>
      </c>
      <c r="C1477" s="1">
        <f t="shared" ca="1" si="11"/>
        <v>110</v>
      </c>
    </row>
    <row r="1478" spans="1:3" x14ac:dyDescent="0.2">
      <c r="A1478" s="1" t="s">
        <v>101</v>
      </c>
      <c r="B1478" s="1">
        <f t="shared" ref="B1478:B1501" ca="1" si="12">RANDBETWEEN(D$2,E$2)</f>
        <v>2</v>
      </c>
      <c r="C1478" s="1">
        <f t="shared" ca="1" si="11"/>
        <v>86</v>
      </c>
    </row>
    <row r="1479" spans="1:3" x14ac:dyDescent="0.2">
      <c r="A1479" s="1" t="s">
        <v>100</v>
      </c>
      <c r="B1479" s="1">
        <f t="shared" ca="1" si="12"/>
        <v>3</v>
      </c>
      <c r="C1479" s="1">
        <f t="shared" ref="C1479:C1501" ca="1" si="13">RANDBETWEEN(84,121)</f>
        <v>108</v>
      </c>
    </row>
    <row r="1480" spans="1:3" x14ac:dyDescent="0.2">
      <c r="A1480" s="1" t="s">
        <v>99</v>
      </c>
      <c r="B1480" s="1">
        <f t="shared" ca="1" si="12"/>
        <v>4</v>
      </c>
      <c r="C1480" s="1">
        <f t="shared" ca="1" si="13"/>
        <v>85</v>
      </c>
    </row>
    <row r="1481" spans="1:3" x14ac:dyDescent="0.2">
      <c r="A1481" s="1" t="s">
        <v>98</v>
      </c>
      <c r="B1481" s="1">
        <f t="shared" ca="1" si="12"/>
        <v>0</v>
      </c>
      <c r="C1481" s="1">
        <f t="shared" ca="1" si="13"/>
        <v>98</v>
      </c>
    </row>
    <row r="1482" spans="1:3" x14ac:dyDescent="0.2">
      <c r="A1482" s="1" t="s">
        <v>97</v>
      </c>
      <c r="B1482" s="1">
        <f t="shared" ca="1" si="12"/>
        <v>3</v>
      </c>
      <c r="C1482" s="1">
        <f t="shared" ca="1" si="13"/>
        <v>103</v>
      </c>
    </row>
    <row r="1483" spans="1:3" x14ac:dyDescent="0.2">
      <c r="A1483" s="1" t="s">
        <v>96</v>
      </c>
      <c r="B1483" s="1">
        <f t="shared" ca="1" si="12"/>
        <v>7</v>
      </c>
      <c r="C1483" s="1">
        <f t="shared" ca="1" si="13"/>
        <v>120</v>
      </c>
    </row>
    <row r="1484" spans="1:3" x14ac:dyDescent="0.2">
      <c r="A1484" s="1" t="s">
        <v>95</v>
      </c>
      <c r="B1484" s="1">
        <f t="shared" ca="1" si="12"/>
        <v>0</v>
      </c>
      <c r="C1484" s="1">
        <f t="shared" ca="1" si="13"/>
        <v>84</v>
      </c>
    </row>
    <row r="1485" spans="1:3" x14ac:dyDescent="0.2">
      <c r="A1485" s="1" t="s">
        <v>94</v>
      </c>
      <c r="B1485" s="1">
        <f t="shared" ca="1" si="12"/>
        <v>5</v>
      </c>
      <c r="C1485" s="1">
        <f t="shared" ca="1" si="13"/>
        <v>85</v>
      </c>
    </row>
    <row r="1486" spans="1:3" x14ac:dyDescent="0.2">
      <c r="A1486" s="1" t="s">
        <v>93</v>
      </c>
      <c r="B1486" s="1">
        <f t="shared" ca="1" si="12"/>
        <v>7</v>
      </c>
      <c r="C1486" s="1">
        <f t="shared" ca="1" si="13"/>
        <v>98</v>
      </c>
    </row>
    <row r="1487" spans="1:3" x14ac:dyDescent="0.2">
      <c r="A1487" s="1" t="s">
        <v>92</v>
      </c>
      <c r="B1487" s="1">
        <f t="shared" ca="1" si="12"/>
        <v>1</v>
      </c>
      <c r="C1487" s="1">
        <f t="shared" ca="1" si="13"/>
        <v>95</v>
      </c>
    </row>
    <row r="1488" spans="1:3" x14ac:dyDescent="0.2">
      <c r="A1488" s="1" t="s">
        <v>91</v>
      </c>
      <c r="B1488" s="1">
        <f t="shared" ca="1" si="12"/>
        <v>7</v>
      </c>
      <c r="C1488" s="1">
        <f t="shared" ca="1" si="13"/>
        <v>93</v>
      </c>
    </row>
    <row r="1489" spans="1:3" x14ac:dyDescent="0.2">
      <c r="A1489" s="1" t="s">
        <v>90</v>
      </c>
      <c r="B1489" s="1">
        <f t="shared" ca="1" si="12"/>
        <v>3</v>
      </c>
      <c r="C1489" s="1">
        <f t="shared" ca="1" si="13"/>
        <v>100</v>
      </c>
    </row>
    <row r="1490" spans="1:3" x14ac:dyDescent="0.2">
      <c r="A1490" s="1" t="s">
        <v>89</v>
      </c>
      <c r="B1490" s="1">
        <f t="shared" ca="1" si="12"/>
        <v>4</v>
      </c>
      <c r="C1490" s="1">
        <f t="shared" ca="1" si="13"/>
        <v>105</v>
      </c>
    </row>
    <row r="1491" spans="1:3" x14ac:dyDescent="0.2">
      <c r="A1491" s="1" t="s">
        <v>88</v>
      </c>
      <c r="B1491" s="1">
        <f t="shared" ca="1" si="12"/>
        <v>8</v>
      </c>
      <c r="C1491" s="1">
        <f t="shared" ca="1" si="13"/>
        <v>96</v>
      </c>
    </row>
    <row r="1492" spans="1:3" x14ac:dyDescent="0.2">
      <c r="A1492" s="1" t="s">
        <v>87</v>
      </c>
      <c r="B1492" s="1">
        <f t="shared" ca="1" si="12"/>
        <v>5</v>
      </c>
      <c r="C1492" s="1">
        <f t="shared" ca="1" si="13"/>
        <v>113</v>
      </c>
    </row>
    <row r="1493" spans="1:3" x14ac:dyDescent="0.2">
      <c r="A1493" s="1" t="s">
        <v>86</v>
      </c>
      <c r="B1493" s="1">
        <f t="shared" ca="1" si="12"/>
        <v>0</v>
      </c>
      <c r="C1493" s="1">
        <f t="shared" ca="1" si="13"/>
        <v>119</v>
      </c>
    </row>
    <row r="1494" spans="1:3" x14ac:dyDescent="0.2">
      <c r="A1494" s="1" t="s">
        <v>85</v>
      </c>
      <c r="B1494" s="1">
        <f t="shared" ca="1" si="12"/>
        <v>4</v>
      </c>
      <c r="C1494" s="1">
        <f t="shared" ca="1" si="13"/>
        <v>119</v>
      </c>
    </row>
    <row r="1495" spans="1:3" x14ac:dyDescent="0.2">
      <c r="A1495" s="1" t="s">
        <v>84</v>
      </c>
      <c r="B1495" s="1">
        <f t="shared" ca="1" si="12"/>
        <v>1</v>
      </c>
      <c r="C1495" s="1">
        <f t="shared" ca="1" si="13"/>
        <v>93</v>
      </c>
    </row>
    <row r="1496" spans="1:3" x14ac:dyDescent="0.2">
      <c r="A1496" s="1" t="s">
        <v>83</v>
      </c>
      <c r="B1496" s="1">
        <f t="shared" ca="1" si="12"/>
        <v>9</v>
      </c>
      <c r="C1496" s="1">
        <f t="shared" ca="1" si="13"/>
        <v>93</v>
      </c>
    </row>
    <row r="1497" spans="1:3" x14ac:dyDescent="0.2">
      <c r="A1497" s="1" t="s">
        <v>82</v>
      </c>
      <c r="B1497" s="1">
        <f t="shared" ca="1" si="12"/>
        <v>2</v>
      </c>
      <c r="C1497" s="1">
        <f t="shared" ca="1" si="13"/>
        <v>112</v>
      </c>
    </row>
    <row r="1498" spans="1:3" x14ac:dyDescent="0.2">
      <c r="A1498" s="1" t="s">
        <v>81</v>
      </c>
      <c r="B1498" s="1">
        <f t="shared" ca="1" si="12"/>
        <v>3</v>
      </c>
      <c r="C1498" s="1">
        <f t="shared" ca="1" si="13"/>
        <v>119</v>
      </c>
    </row>
    <row r="1499" spans="1:3" x14ac:dyDescent="0.2">
      <c r="A1499" s="1" t="s">
        <v>80</v>
      </c>
      <c r="B1499" s="1">
        <f t="shared" ca="1" si="12"/>
        <v>0</v>
      </c>
      <c r="C1499" s="1">
        <f t="shared" ca="1" si="13"/>
        <v>87</v>
      </c>
    </row>
    <row r="1500" spans="1:3" x14ac:dyDescent="0.2">
      <c r="A1500" s="1" t="s">
        <v>79</v>
      </c>
      <c r="B1500" s="1">
        <f t="shared" ca="1" si="12"/>
        <v>7</v>
      </c>
      <c r="C1500" s="1">
        <f t="shared" ca="1" si="13"/>
        <v>118</v>
      </c>
    </row>
    <row r="1501" spans="1:3" x14ac:dyDescent="0.2">
      <c r="A1501" s="1" t="s">
        <v>1582</v>
      </c>
      <c r="B1501" s="1">
        <f t="shared" ca="1" si="12"/>
        <v>2</v>
      </c>
      <c r="C1501" s="1">
        <f t="shared" ca="1" si="13"/>
        <v>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21F54-5ABC-0643-A633-887530A34C34}">
  <dimension ref="A1:J1503"/>
  <sheetViews>
    <sheetView zoomScaleNormal="100" workbookViewId="0">
      <selection activeCell="E3" sqref="E3"/>
    </sheetView>
  </sheetViews>
  <sheetFormatPr baseColWidth="10" defaultColWidth="8.83203125" defaultRowHeight="15" x14ac:dyDescent="0.2"/>
  <cols>
    <col min="1" max="1" width="8.83203125" style="5"/>
    <col min="2" max="2" width="8.83203125" style="4"/>
    <col min="3" max="3" width="12.83203125" style="3" customWidth="1"/>
    <col min="4" max="4" width="15.5" style="2" customWidth="1"/>
    <col min="5" max="6" width="13.83203125" style="2" customWidth="1"/>
    <col min="7" max="7" width="12.33203125" style="1" bestFit="1" customWidth="1"/>
    <col min="8" max="8" width="12" style="1" bestFit="1" customWidth="1"/>
    <col min="9" max="9" width="11" style="1" bestFit="1" customWidth="1"/>
    <col min="10" max="10" width="10.83203125" style="1" bestFit="1" customWidth="1"/>
    <col min="11" max="16384" width="8.83203125" style="1"/>
  </cols>
  <sheetData>
    <row r="1" spans="1:10" x14ac:dyDescent="0.2">
      <c r="A1" s="7" t="s">
        <v>22</v>
      </c>
      <c r="B1" s="9" t="s">
        <v>21</v>
      </c>
      <c r="C1" s="8" t="s">
        <v>20</v>
      </c>
      <c r="D1" s="8" t="s">
        <v>19</v>
      </c>
      <c r="E1" s="8" t="s">
        <v>29</v>
      </c>
      <c r="F1" s="8" t="s">
        <v>28</v>
      </c>
      <c r="G1" s="9" t="s">
        <v>30</v>
      </c>
      <c r="H1" s="9" t="s">
        <v>31</v>
      </c>
      <c r="I1" s="9" t="s">
        <v>32</v>
      </c>
      <c r="J1" s="9" t="s">
        <v>33</v>
      </c>
    </row>
    <row r="2" spans="1:10" x14ac:dyDescent="0.2">
      <c r="A2" s="7">
        <v>1</v>
      </c>
      <c r="B2" s="1" t="s">
        <v>5</v>
      </c>
      <c r="C2" s="6">
        <v>44197</v>
      </c>
      <c r="D2" s="2" t="s">
        <v>3</v>
      </c>
      <c r="E2" s="2">
        <v>1</v>
      </c>
      <c r="F2" s="2">
        <v>103</v>
      </c>
      <c r="G2" s="1">
        <f>MAX(E2:E1093)</f>
        <v>9</v>
      </c>
      <c r="H2" s="1">
        <f>MIN(E2:E1093)</f>
        <v>0</v>
      </c>
      <c r="I2" s="1">
        <f>MAX(F2:F1093)</f>
        <v>121</v>
      </c>
      <c r="J2" s="1">
        <f>MIN(F2:F1093)</f>
        <v>84</v>
      </c>
    </row>
    <row r="3" spans="1:10" x14ac:dyDescent="0.2">
      <c r="A3" s="7">
        <v>2</v>
      </c>
      <c r="B3" s="1" t="s">
        <v>5</v>
      </c>
      <c r="C3" s="6">
        <v>44197</v>
      </c>
      <c r="D3" s="2" t="s">
        <v>2</v>
      </c>
      <c r="E3" s="2">
        <v>1</v>
      </c>
      <c r="F3" s="2">
        <v>97</v>
      </c>
    </row>
    <row r="4" spans="1:10" x14ac:dyDescent="0.2">
      <c r="A4" s="7">
        <v>3</v>
      </c>
      <c r="B4" s="1" t="s">
        <v>5</v>
      </c>
      <c r="C4" s="6">
        <v>44197</v>
      </c>
      <c r="D4" s="2" t="s">
        <v>0</v>
      </c>
      <c r="E4" s="2">
        <v>1</v>
      </c>
      <c r="F4" s="2">
        <v>99</v>
      </c>
    </row>
    <row r="5" spans="1:10" x14ac:dyDescent="0.2">
      <c r="A5" s="7">
        <v>4</v>
      </c>
      <c r="B5" s="1" t="s">
        <v>4</v>
      </c>
      <c r="C5" s="6">
        <v>44198</v>
      </c>
      <c r="D5" s="2" t="s">
        <v>3</v>
      </c>
      <c r="E5" s="2">
        <v>4</v>
      </c>
      <c r="F5" s="2">
        <v>105</v>
      </c>
    </row>
    <row r="6" spans="1:10" x14ac:dyDescent="0.2">
      <c r="A6" s="7">
        <v>5</v>
      </c>
      <c r="B6" s="1" t="s">
        <v>4</v>
      </c>
      <c r="C6" s="6">
        <v>44198</v>
      </c>
      <c r="D6" s="2" t="s">
        <v>2</v>
      </c>
      <c r="E6" s="2">
        <v>6</v>
      </c>
      <c r="F6" s="2">
        <v>101</v>
      </c>
    </row>
    <row r="7" spans="1:10" x14ac:dyDescent="0.2">
      <c r="A7" s="7">
        <v>6</v>
      </c>
      <c r="B7" s="1" t="s">
        <v>4</v>
      </c>
      <c r="C7" s="6">
        <v>44198</v>
      </c>
      <c r="D7" s="2" t="s">
        <v>0</v>
      </c>
      <c r="E7" s="2">
        <v>1</v>
      </c>
      <c r="F7" s="2">
        <v>105</v>
      </c>
    </row>
    <row r="8" spans="1:10" x14ac:dyDescent="0.2">
      <c r="A8" s="7">
        <v>7</v>
      </c>
      <c r="B8" s="1" t="s">
        <v>1</v>
      </c>
      <c r="C8" s="6">
        <v>44199</v>
      </c>
      <c r="D8" s="2" t="s">
        <v>3</v>
      </c>
      <c r="E8" s="2">
        <v>4</v>
      </c>
      <c r="F8" s="2">
        <v>97</v>
      </c>
    </row>
    <row r="9" spans="1:10" x14ac:dyDescent="0.2">
      <c r="A9" s="7">
        <v>8</v>
      </c>
      <c r="B9" s="1" t="s">
        <v>1</v>
      </c>
      <c r="C9" s="6">
        <v>44199</v>
      </c>
      <c r="D9" s="2" t="s">
        <v>2</v>
      </c>
      <c r="E9" s="2">
        <v>2</v>
      </c>
      <c r="F9" s="2">
        <v>103</v>
      </c>
    </row>
    <row r="10" spans="1:10" x14ac:dyDescent="0.2">
      <c r="A10" s="7">
        <v>9</v>
      </c>
      <c r="B10" s="1" t="s">
        <v>1</v>
      </c>
      <c r="C10" s="6">
        <v>44199</v>
      </c>
      <c r="D10" s="2" t="s">
        <v>0</v>
      </c>
      <c r="E10" s="2">
        <v>2</v>
      </c>
      <c r="F10" s="2">
        <v>98</v>
      </c>
    </row>
    <row r="11" spans="1:10" x14ac:dyDescent="0.2">
      <c r="A11" s="7">
        <v>10</v>
      </c>
      <c r="B11" s="1" t="s">
        <v>9</v>
      </c>
      <c r="C11" s="6">
        <v>44200</v>
      </c>
      <c r="D11" s="2" t="s">
        <v>3</v>
      </c>
      <c r="E11" s="2">
        <v>4</v>
      </c>
      <c r="F11" s="2">
        <v>108</v>
      </c>
    </row>
    <row r="12" spans="1:10" x14ac:dyDescent="0.2">
      <c r="A12" s="7">
        <v>11</v>
      </c>
      <c r="B12" s="1" t="s">
        <v>9</v>
      </c>
      <c r="C12" s="6">
        <v>44200</v>
      </c>
      <c r="D12" s="2" t="s">
        <v>2</v>
      </c>
      <c r="E12" s="2">
        <v>0</v>
      </c>
      <c r="F12" s="2">
        <v>101</v>
      </c>
    </row>
    <row r="13" spans="1:10" x14ac:dyDescent="0.2">
      <c r="A13" s="7">
        <v>12</v>
      </c>
      <c r="B13" s="1" t="s">
        <v>9</v>
      </c>
      <c r="C13" s="6">
        <v>44200</v>
      </c>
      <c r="D13" s="2" t="s">
        <v>0</v>
      </c>
      <c r="E13" s="2">
        <v>2</v>
      </c>
      <c r="F13" s="2">
        <v>93</v>
      </c>
    </row>
    <row r="14" spans="1:10" x14ac:dyDescent="0.2">
      <c r="A14" s="7">
        <v>13</v>
      </c>
      <c r="B14" s="1" t="s">
        <v>8</v>
      </c>
      <c r="C14" s="6">
        <v>44201</v>
      </c>
      <c r="D14" s="2" t="s">
        <v>3</v>
      </c>
      <c r="E14" s="2">
        <v>4</v>
      </c>
      <c r="F14" s="2">
        <v>95</v>
      </c>
    </row>
    <row r="15" spans="1:10" x14ac:dyDescent="0.2">
      <c r="A15" s="7">
        <v>14</v>
      </c>
      <c r="B15" s="1" t="s">
        <v>8</v>
      </c>
      <c r="C15" s="6">
        <v>44201</v>
      </c>
      <c r="D15" s="2" t="s">
        <v>2</v>
      </c>
      <c r="E15" s="2">
        <v>5</v>
      </c>
      <c r="F15" s="2">
        <v>103</v>
      </c>
    </row>
    <row r="16" spans="1:10" x14ac:dyDescent="0.2">
      <c r="A16" s="7">
        <v>15</v>
      </c>
      <c r="B16" s="1" t="s">
        <v>8</v>
      </c>
      <c r="C16" s="6">
        <v>44201</v>
      </c>
      <c r="D16" s="2" t="s">
        <v>0</v>
      </c>
      <c r="E16" s="2">
        <v>1</v>
      </c>
      <c r="F16" s="2">
        <v>105</v>
      </c>
    </row>
    <row r="17" spans="1:6" x14ac:dyDescent="0.2">
      <c r="A17" s="7">
        <v>16</v>
      </c>
      <c r="B17" s="1" t="s">
        <v>7</v>
      </c>
      <c r="C17" s="6">
        <v>44202</v>
      </c>
      <c r="D17" s="2" t="s">
        <v>3</v>
      </c>
      <c r="E17" s="2">
        <v>3</v>
      </c>
      <c r="F17" s="2">
        <v>94</v>
      </c>
    </row>
    <row r="18" spans="1:6" x14ac:dyDescent="0.2">
      <c r="A18" s="7">
        <v>17</v>
      </c>
      <c r="B18" s="1" t="s">
        <v>7</v>
      </c>
      <c r="C18" s="6">
        <v>44202</v>
      </c>
      <c r="D18" s="2" t="s">
        <v>2</v>
      </c>
      <c r="E18" s="2">
        <v>2</v>
      </c>
      <c r="F18" s="2">
        <v>99</v>
      </c>
    </row>
    <row r="19" spans="1:6" x14ac:dyDescent="0.2">
      <c r="A19" s="7">
        <v>18</v>
      </c>
      <c r="B19" s="1" t="s">
        <v>7</v>
      </c>
      <c r="C19" s="6">
        <v>44202</v>
      </c>
      <c r="D19" s="2" t="s">
        <v>0</v>
      </c>
      <c r="E19" s="2">
        <v>1</v>
      </c>
      <c r="F19" s="2">
        <v>111</v>
      </c>
    </row>
    <row r="20" spans="1:6" x14ac:dyDescent="0.2">
      <c r="A20" s="7">
        <v>19</v>
      </c>
      <c r="B20" s="1" t="s">
        <v>6</v>
      </c>
      <c r="C20" s="6">
        <v>44203</v>
      </c>
      <c r="D20" s="2" t="s">
        <v>3</v>
      </c>
      <c r="E20" s="2">
        <v>4</v>
      </c>
      <c r="F20" s="2">
        <v>102</v>
      </c>
    </row>
    <row r="21" spans="1:6" x14ac:dyDescent="0.2">
      <c r="A21" s="7">
        <v>20</v>
      </c>
      <c r="B21" s="1" t="s">
        <v>6</v>
      </c>
      <c r="C21" s="6">
        <v>44203</v>
      </c>
      <c r="D21" s="2" t="s">
        <v>2</v>
      </c>
      <c r="E21" s="2">
        <v>3</v>
      </c>
      <c r="F21" s="2">
        <v>104</v>
      </c>
    </row>
    <row r="22" spans="1:6" x14ac:dyDescent="0.2">
      <c r="A22" s="7">
        <v>21</v>
      </c>
      <c r="B22" s="1" t="s">
        <v>6</v>
      </c>
      <c r="C22" s="6">
        <v>44203</v>
      </c>
      <c r="D22" s="2" t="s">
        <v>0</v>
      </c>
      <c r="E22" s="2">
        <v>1</v>
      </c>
      <c r="F22" s="2">
        <v>99</v>
      </c>
    </row>
    <row r="23" spans="1:6" x14ac:dyDescent="0.2">
      <c r="A23" s="7">
        <v>22</v>
      </c>
      <c r="B23" s="1" t="s">
        <v>5</v>
      </c>
      <c r="C23" s="6">
        <v>44204</v>
      </c>
      <c r="D23" s="2" t="s">
        <v>3</v>
      </c>
      <c r="E23" s="2">
        <v>4</v>
      </c>
      <c r="F23" s="2">
        <v>103</v>
      </c>
    </row>
    <row r="24" spans="1:6" x14ac:dyDescent="0.2">
      <c r="A24" s="7">
        <v>23</v>
      </c>
      <c r="B24" s="1" t="s">
        <v>5</v>
      </c>
      <c r="C24" s="6">
        <v>44204</v>
      </c>
      <c r="D24" s="2" t="s">
        <v>2</v>
      </c>
      <c r="E24" s="2">
        <v>2</v>
      </c>
      <c r="F24" s="2">
        <v>95</v>
      </c>
    </row>
    <row r="25" spans="1:6" x14ac:dyDescent="0.2">
      <c r="A25" s="7">
        <v>24</v>
      </c>
      <c r="B25" s="1" t="s">
        <v>5</v>
      </c>
      <c r="C25" s="6">
        <v>44204</v>
      </c>
      <c r="D25" s="2" t="s">
        <v>0</v>
      </c>
      <c r="E25" s="2">
        <v>1</v>
      </c>
      <c r="F25" s="2">
        <v>110</v>
      </c>
    </row>
    <row r="26" spans="1:6" x14ac:dyDescent="0.2">
      <c r="A26" s="7">
        <v>25</v>
      </c>
      <c r="B26" s="1" t="s">
        <v>4</v>
      </c>
      <c r="C26" s="6">
        <v>44205</v>
      </c>
      <c r="D26" s="2" t="s">
        <v>3</v>
      </c>
      <c r="E26" s="2">
        <v>2</v>
      </c>
      <c r="F26" s="2">
        <v>101</v>
      </c>
    </row>
    <row r="27" spans="1:6" x14ac:dyDescent="0.2">
      <c r="A27" s="7">
        <v>26</v>
      </c>
      <c r="B27" s="1" t="s">
        <v>4</v>
      </c>
      <c r="C27" s="6">
        <v>44205</v>
      </c>
      <c r="D27" s="2" t="s">
        <v>2</v>
      </c>
      <c r="E27" s="2">
        <v>1</v>
      </c>
      <c r="F27" s="2">
        <v>110</v>
      </c>
    </row>
    <row r="28" spans="1:6" x14ac:dyDescent="0.2">
      <c r="A28" s="7">
        <v>27</v>
      </c>
      <c r="B28" s="1" t="s">
        <v>4</v>
      </c>
      <c r="C28" s="6">
        <v>44205</v>
      </c>
      <c r="D28" s="2" t="s">
        <v>0</v>
      </c>
      <c r="E28" s="2">
        <v>0</v>
      </c>
      <c r="F28" s="2">
        <v>111</v>
      </c>
    </row>
    <row r="29" spans="1:6" x14ac:dyDescent="0.2">
      <c r="A29" s="7">
        <v>28</v>
      </c>
      <c r="B29" s="1" t="s">
        <v>1</v>
      </c>
      <c r="C29" s="6">
        <v>44206</v>
      </c>
      <c r="D29" s="2" t="s">
        <v>3</v>
      </c>
      <c r="E29" s="2">
        <v>4</v>
      </c>
      <c r="F29" s="2">
        <v>110</v>
      </c>
    </row>
    <row r="30" spans="1:6" x14ac:dyDescent="0.2">
      <c r="A30" s="7">
        <v>29</v>
      </c>
      <c r="B30" s="1" t="s">
        <v>1</v>
      </c>
      <c r="C30" s="6">
        <v>44206</v>
      </c>
      <c r="D30" s="2" t="s">
        <v>2</v>
      </c>
      <c r="E30" s="2">
        <v>2</v>
      </c>
      <c r="F30" s="2">
        <v>109</v>
      </c>
    </row>
    <row r="31" spans="1:6" x14ac:dyDescent="0.2">
      <c r="A31" s="7">
        <v>30</v>
      </c>
      <c r="B31" s="1" t="s">
        <v>1</v>
      </c>
      <c r="C31" s="6">
        <v>44206</v>
      </c>
      <c r="D31" s="2" t="s">
        <v>0</v>
      </c>
      <c r="E31" s="2">
        <v>1</v>
      </c>
      <c r="F31" s="2">
        <v>106</v>
      </c>
    </row>
    <row r="32" spans="1:6" x14ac:dyDescent="0.2">
      <c r="A32" s="7">
        <v>31</v>
      </c>
      <c r="B32" s="1" t="s">
        <v>9</v>
      </c>
      <c r="C32" s="6">
        <v>44207</v>
      </c>
      <c r="D32" s="2" t="s">
        <v>3</v>
      </c>
      <c r="E32" s="2">
        <v>2</v>
      </c>
      <c r="F32" s="2">
        <v>111</v>
      </c>
    </row>
    <row r="33" spans="1:6" x14ac:dyDescent="0.2">
      <c r="A33" s="7">
        <v>32</v>
      </c>
      <c r="B33" s="1" t="s">
        <v>9</v>
      </c>
      <c r="C33" s="6">
        <v>44207</v>
      </c>
      <c r="D33" s="2" t="s">
        <v>2</v>
      </c>
      <c r="E33" s="2">
        <v>2</v>
      </c>
      <c r="F33" s="2">
        <v>105</v>
      </c>
    </row>
    <row r="34" spans="1:6" x14ac:dyDescent="0.2">
      <c r="A34" s="7">
        <v>33</v>
      </c>
      <c r="B34" s="1" t="s">
        <v>9</v>
      </c>
      <c r="C34" s="6">
        <v>44207</v>
      </c>
      <c r="D34" s="2" t="s">
        <v>0</v>
      </c>
      <c r="E34" s="2">
        <v>1</v>
      </c>
      <c r="F34" s="2">
        <v>97</v>
      </c>
    </row>
    <row r="35" spans="1:6" x14ac:dyDescent="0.2">
      <c r="A35" s="7">
        <v>34</v>
      </c>
      <c r="B35" s="1" t="s">
        <v>8</v>
      </c>
      <c r="C35" s="6">
        <v>44208</v>
      </c>
      <c r="D35" s="2" t="s">
        <v>3</v>
      </c>
      <c r="E35" s="2">
        <v>2</v>
      </c>
      <c r="F35" s="2">
        <v>104</v>
      </c>
    </row>
    <row r="36" spans="1:6" x14ac:dyDescent="0.2">
      <c r="A36" s="7">
        <v>35</v>
      </c>
      <c r="B36" s="1" t="s">
        <v>8</v>
      </c>
      <c r="C36" s="6">
        <v>44208</v>
      </c>
      <c r="D36" s="2" t="s">
        <v>2</v>
      </c>
      <c r="E36" s="2">
        <v>2</v>
      </c>
      <c r="F36" s="2">
        <v>108</v>
      </c>
    </row>
    <row r="37" spans="1:6" x14ac:dyDescent="0.2">
      <c r="A37" s="7">
        <v>36</v>
      </c>
      <c r="B37" s="1" t="s">
        <v>8</v>
      </c>
      <c r="C37" s="6">
        <v>44208</v>
      </c>
      <c r="D37" s="2" t="s">
        <v>0</v>
      </c>
      <c r="E37" s="2">
        <v>3</v>
      </c>
      <c r="F37" s="2">
        <v>101</v>
      </c>
    </row>
    <row r="38" spans="1:6" x14ac:dyDescent="0.2">
      <c r="A38" s="7">
        <v>37</v>
      </c>
      <c r="B38" s="1" t="s">
        <v>7</v>
      </c>
      <c r="C38" s="6">
        <v>44209</v>
      </c>
      <c r="D38" s="2" t="s">
        <v>3</v>
      </c>
      <c r="E38" s="2">
        <v>4</v>
      </c>
      <c r="F38" s="2">
        <v>100</v>
      </c>
    </row>
    <row r="39" spans="1:6" x14ac:dyDescent="0.2">
      <c r="A39" s="7">
        <v>38</v>
      </c>
      <c r="B39" s="1" t="s">
        <v>7</v>
      </c>
      <c r="C39" s="6">
        <v>44209</v>
      </c>
      <c r="D39" s="2" t="s">
        <v>2</v>
      </c>
      <c r="E39" s="2">
        <v>1</v>
      </c>
      <c r="F39" s="2">
        <v>104</v>
      </c>
    </row>
    <row r="40" spans="1:6" x14ac:dyDescent="0.2">
      <c r="A40" s="7">
        <v>39</v>
      </c>
      <c r="B40" s="1" t="s">
        <v>7</v>
      </c>
      <c r="C40" s="6">
        <v>44209</v>
      </c>
      <c r="D40" s="2" t="s">
        <v>0</v>
      </c>
      <c r="E40" s="2">
        <v>2</v>
      </c>
      <c r="F40" s="2">
        <v>96</v>
      </c>
    </row>
    <row r="41" spans="1:6" x14ac:dyDescent="0.2">
      <c r="A41" s="7">
        <v>40</v>
      </c>
      <c r="B41" s="1" t="s">
        <v>6</v>
      </c>
      <c r="C41" s="6">
        <v>44210</v>
      </c>
      <c r="D41" s="2" t="s">
        <v>3</v>
      </c>
      <c r="E41" s="2">
        <v>4</v>
      </c>
      <c r="F41" s="2">
        <v>99</v>
      </c>
    </row>
    <row r="42" spans="1:6" x14ac:dyDescent="0.2">
      <c r="A42" s="7">
        <v>41</v>
      </c>
      <c r="B42" s="1" t="s">
        <v>6</v>
      </c>
      <c r="C42" s="6">
        <v>44210</v>
      </c>
      <c r="D42" s="2" t="s">
        <v>2</v>
      </c>
      <c r="E42" s="2">
        <v>5</v>
      </c>
      <c r="F42" s="2">
        <v>109</v>
      </c>
    </row>
    <row r="43" spans="1:6" x14ac:dyDescent="0.2">
      <c r="A43" s="7">
        <v>42</v>
      </c>
      <c r="B43" s="1" t="s">
        <v>6</v>
      </c>
      <c r="C43" s="6">
        <v>44210</v>
      </c>
      <c r="D43" s="2" t="s">
        <v>0</v>
      </c>
      <c r="E43" s="2">
        <v>1</v>
      </c>
      <c r="F43" s="2">
        <v>114</v>
      </c>
    </row>
    <row r="44" spans="1:6" x14ac:dyDescent="0.2">
      <c r="A44" s="7">
        <v>43</v>
      </c>
      <c r="B44" s="1" t="s">
        <v>5</v>
      </c>
      <c r="C44" s="6">
        <v>44211</v>
      </c>
      <c r="D44" s="2" t="s">
        <v>3</v>
      </c>
      <c r="E44" s="2">
        <v>6</v>
      </c>
      <c r="F44" s="2">
        <v>99</v>
      </c>
    </row>
    <row r="45" spans="1:6" x14ac:dyDescent="0.2">
      <c r="A45" s="7">
        <v>44</v>
      </c>
      <c r="B45" s="1" t="s">
        <v>5</v>
      </c>
      <c r="C45" s="6">
        <v>44211</v>
      </c>
      <c r="D45" s="2" t="s">
        <v>2</v>
      </c>
      <c r="E45" s="2">
        <v>4</v>
      </c>
      <c r="F45" s="2">
        <v>120</v>
      </c>
    </row>
    <row r="46" spans="1:6" x14ac:dyDescent="0.2">
      <c r="A46" s="7">
        <v>45</v>
      </c>
      <c r="B46" s="1" t="s">
        <v>5</v>
      </c>
      <c r="C46" s="6">
        <v>44211</v>
      </c>
      <c r="D46" s="2" t="s">
        <v>0</v>
      </c>
      <c r="E46" s="2">
        <v>1</v>
      </c>
      <c r="F46" s="2">
        <v>109</v>
      </c>
    </row>
    <row r="47" spans="1:6" x14ac:dyDescent="0.2">
      <c r="A47" s="7">
        <v>46</v>
      </c>
      <c r="B47" s="1" t="s">
        <v>4</v>
      </c>
      <c r="C47" s="6">
        <v>44212</v>
      </c>
      <c r="D47" s="2" t="s">
        <v>3</v>
      </c>
      <c r="E47" s="2">
        <v>2</v>
      </c>
      <c r="F47" s="2">
        <v>107</v>
      </c>
    </row>
    <row r="48" spans="1:6" x14ac:dyDescent="0.2">
      <c r="A48" s="7">
        <v>47</v>
      </c>
      <c r="B48" s="1" t="s">
        <v>4</v>
      </c>
      <c r="C48" s="6">
        <v>44212</v>
      </c>
      <c r="D48" s="2" t="s">
        <v>2</v>
      </c>
      <c r="E48" s="2">
        <v>5</v>
      </c>
      <c r="F48" s="2">
        <v>108</v>
      </c>
    </row>
    <row r="49" spans="1:6" x14ac:dyDescent="0.2">
      <c r="A49" s="7">
        <v>48</v>
      </c>
      <c r="B49" s="1" t="s">
        <v>4</v>
      </c>
      <c r="C49" s="6">
        <v>44212</v>
      </c>
      <c r="D49" s="2" t="s">
        <v>0</v>
      </c>
      <c r="E49" s="2">
        <v>1</v>
      </c>
      <c r="F49" s="2">
        <v>113</v>
      </c>
    </row>
    <row r="50" spans="1:6" x14ac:dyDescent="0.2">
      <c r="A50" s="7">
        <v>49</v>
      </c>
      <c r="B50" s="1" t="s">
        <v>1</v>
      </c>
      <c r="C50" s="6">
        <v>44213</v>
      </c>
      <c r="D50" s="2" t="s">
        <v>3</v>
      </c>
      <c r="E50" s="2">
        <v>7</v>
      </c>
      <c r="F50" s="2">
        <v>106</v>
      </c>
    </row>
    <row r="51" spans="1:6" x14ac:dyDescent="0.2">
      <c r="A51" s="7">
        <v>50</v>
      </c>
      <c r="B51" s="1" t="s">
        <v>1</v>
      </c>
      <c r="C51" s="6">
        <v>44213</v>
      </c>
      <c r="D51" s="2" t="s">
        <v>2</v>
      </c>
      <c r="E51" s="2">
        <v>3</v>
      </c>
      <c r="F51" s="2">
        <v>104</v>
      </c>
    </row>
    <row r="52" spans="1:6" x14ac:dyDescent="0.2">
      <c r="A52" s="7">
        <v>51</v>
      </c>
      <c r="B52" s="1" t="s">
        <v>1</v>
      </c>
      <c r="C52" s="6">
        <v>44213</v>
      </c>
      <c r="D52" s="2" t="s">
        <v>0</v>
      </c>
      <c r="E52" s="2">
        <v>2</v>
      </c>
      <c r="F52" s="2">
        <v>113</v>
      </c>
    </row>
    <row r="53" spans="1:6" x14ac:dyDescent="0.2">
      <c r="A53" s="7">
        <v>52</v>
      </c>
      <c r="B53" s="1" t="s">
        <v>9</v>
      </c>
      <c r="C53" s="6">
        <v>44214</v>
      </c>
      <c r="D53" s="2" t="s">
        <v>3</v>
      </c>
      <c r="E53" s="2">
        <v>0</v>
      </c>
      <c r="F53" s="2">
        <v>88</v>
      </c>
    </row>
    <row r="54" spans="1:6" x14ac:dyDescent="0.2">
      <c r="A54" s="7">
        <v>53</v>
      </c>
      <c r="B54" s="1" t="s">
        <v>9</v>
      </c>
      <c r="C54" s="6">
        <v>44214</v>
      </c>
      <c r="D54" s="2" t="s">
        <v>2</v>
      </c>
      <c r="E54" s="2">
        <v>2</v>
      </c>
      <c r="F54" s="2">
        <v>102</v>
      </c>
    </row>
    <row r="55" spans="1:6" x14ac:dyDescent="0.2">
      <c r="A55" s="7">
        <v>54</v>
      </c>
      <c r="B55" s="1" t="s">
        <v>9</v>
      </c>
      <c r="C55" s="6">
        <v>44214</v>
      </c>
      <c r="D55" s="2" t="s">
        <v>0</v>
      </c>
      <c r="E55" s="2">
        <v>3</v>
      </c>
      <c r="F55" s="2">
        <v>102</v>
      </c>
    </row>
    <row r="56" spans="1:6" x14ac:dyDescent="0.2">
      <c r="A56" s="7">
        <v>55</v>
      </c>
      <c r="B56" s="1" t="s">
        <v>8</v>
      </c>
      <c r="C56" s="6">
        <v>44215</v>
      </c>
      <c r="D56" s="2" t="s">
        <v>3</v>
      </c>
      <c r="E56" s="2">
        <v>2</v>
      </c>
      <c r="F56" s="2">
        <v>103</v>
      </c>
    </row>
    <row r="57" spans="1:6" x14ac:dyDescent="0.2">
      <c r="A57" s="7">
        <v>56</v>
      </c>
      <c r="B57" s="1" t="s">
        <v>8</v>
      </c>
      <c r="C57" s="6">
        <v>44215</v>
      </c>
      <c r="D57" s="2" t="s">
        <v>2</v>
      </c>
      <c r="E57" s="2">
        <v>2</v>
      </c>
      <c r="F57" s="2">
        <v>104</v>
      </c>
    </row>
    <row r="58" spans="1:6" x14ac:dyDescent="0.2">
      <c r="A58" s="7">
        <v>57</v>
      </c>
      <c r="B58" s="1" t="s">
        <v>8</v>
      </c>
      <c r="C58" s="6">
        <v>44215</v>
      </c>
      <c r="D58" s="2" t="s">
        <v>0</v>
      </c>
      <c r="E58" s="2">
        <v>2</v>
      </c>
      <c r="F58" s="2">
        <v>98</v>
      </c>
    </row>
    <row r="59" spans="1:6" x14ac:dyDescent="0.2">
      <c r="A59" s="7">
        <v>58</v>
      </c>
      <c r="B59" s="1" t="s">
        <v>7</v>
      </c>
      <c r="C59" s="6">
        <v>44216</v>
      </c>
      <c r="D59" s="2" t="s">
        <v>3</v>
      </c>
      <c r="E59" s="2">
        <v>5</v>
      </c>
      <c r="F59" s="2">
        <v>99</v>
      </c>
    </row>
    <row r="60" spans="1:6" x14ac:dyDescent="0.2">
      <c r="A60" s="7">
        <v>59</v>
      </c>
      <c r="B60" s="1" t="s">
        <v>7</v>
      </c>
      <c r="C60" s="6">
        <v>44216</v>
      </c>
      <c r="D60" s="2" t="s">
        <v>2</v>
      </c>
      <c r="E60" s="2">
        <v>1</v>
      </c>
      <c r="F60" s="2">
        <v>100</v>
      </c>
    </row>
    <row r="61" spans="1:6" x14ac:dyDescent="0.2">
      <c r="A61" s="7">
        <v>60</v>
      </c>
      <c r="B61" s="1" t="s">
        <v>7</v>
      </c>
      <c r="C61" s="6">
        <v>44216</v>
      </c>
      <c r="D61" s="2" t="s">
        <v>0</v>
      </c>
      <c r="E61" s="2">
        <v>1</v>
      </c>
      <c r="F61" s="2">
        <v>92</v>
      </c>
    </row>
    <row r="62" spans="1:6" x14ac:dyDescent="0.2">
      <c r="A62" s="7">
        <v>61</v>
      </c>
      <c r="B62" s="1" t="s">
        <v>6</v>
      </c>
      <c r="C62" s="6">
        <v>44217</v>
      </c>
      <c r="D62" s="2" t="s">
        <v>3</v>
      </c>
      <c r="E62" s="2">
        <v>3</v>
      </c>
      <c r="F62" s="2">
        <v>105</v>
      </c>
    </row>
    <row r="63" spans="1:6" x14ac:dyDescent="0.2">
      <c r="A63" s="7">
        <v>62</v>
      </c>
      <c r="B63" s="1" t="s">
        <v>6</v>
      </c>
      <c r="C63" s="6">
        <v>44217</v>
      </c>
      <c r="D63" s="2" t="s">
        <v>2</v>
      </c>
      <c r="E63" s="2">
        <v>6</v>
      </c>
      <c r="F63" s="2">
        <v>102</v>
      </c>
    </row>
    <row r="64" spans="1:6" x14ac:dyDescent="0.2">
      <c r="A64" s="7">
        <v>63</v>
      </c>
      <c r="B64" s="1" t="s">
        <v>6</v>
      </c>
      <c r="C64" s="6">
        <v>44217</v>
      </c>
      <c r="D64" s="2" t="s">
        <v>0</v>
      </c>
      <c r="E64" s="2">
        <v>0</v>
      </c>
      <c r="F64" s="2">
        <v>99</v>
      </c>
    </row>
    <row r="65" spans="1:6" x14ac:dyDescent="0.2">
      <c r="A65" s="7">
        <v>64</v>
      </c>
      <c r="B65" s="1" t="s">
        <v>5</v>
      </c>
      <c r="C65" s="6">
        <v>44218</v>
      </c>
      <c r="D65" s="2" t="s">
        <v>3</v>
      </c>
      <c r="E65" s="2">
        <v>9</v>
      </c>
      <c r="F65" s="2">
        <v>98</v>
      </c>
    </row>
    <row r="66" spans="1:6" x14ac:dyDescent="0.2">
      <c r="A66" s="7">
        <v>65</v>
      </c>
      <c r="B66" s="1" t="s">
        <v>5</v>
      </c>
      <c r="C66" s="6">
        <v>44218</v>
      </c>
      <c r="D66" s="2" t="s">
        <v>2</v>
      </c>
      <c r="E66" s="2">
        <v>3</v>
      </c>
      <c r="F66" s="2">
        <v>101</v>
      </c>
    </row>
    <row r="67" spans="1:6" x14ac:dyDescent="0.2">
      <c r="A67" s="7">
        <v>66</v>
      </c>
      <c r="B67" s="1" t="s">
        <v>5</v>
      </c>
      <c r="C67" s="6">
        <v>44218</v>
      </c>
      <c r="D67" s="2" t="s">
        <v>0</v>
      </c>
      <c r="E67" s="2">
        <v>1</v>
      </c>
      <c r="F67" s="2">
        <v>102</v>
      </c>
    </row>
    <row r="68" spans="1:6" x14ac:dyDescent="0.2">
      <c r="A68" s="7">
        <v>67</v>
      </c>
      <c r="B68" s="1" t="s">
        <v>4</v>
      </c>
      <c r="C68" s="6">
        <v>44219</v>
      </c>
      <c r="D68" s="2" t="s">
        <v>3</v>
      </c>
      <c r="E68" s="2">
        <v>5</v>
      </c>
      <c r="F68" s="2">
        <v>109</v>
      </c>
    </row>
    <row r="69" spans="1:6" x14ac:dyDescent="0.2">
      <c r="A69" s="7">
        <v>68</v>
      </c>
      <c r="B69" s="1" t="s">
        <v>4</v>
      </c>
      <c r="C69" s="6">
        <v>44219</v>
      </c>
      <c r="D69" s="2" t="s">
        <v>2</v>
      </c>
      <c r="E69" s="2">
        <v>3</v>
      </c>
      <c r="F69" s="2">
        <v>102</v>
      </c>
    </row>
    <row r="70" spans="1:6" x14ac:dyDescent="0.2">
      <c r="A70" s="7">
        <v>69</v>
      </c>
      <c r="B70" s="1" t="s">
        <v>4</v>
      </c>
      <c r="C70" s="6">
        <v>44219</v>
      </c>
      <c r="D70" s="2" t="s">
        <v>0</v>
      </c>
      <c r="E70" s="2">
        <v>1</v>
      </c>
      <c r="F70" s="2">
        <v>118</v>
      </c>
    </row>
    <row r="71" spans="1:6" x14ac:dyDescent="0.2">
      <c r="A71" s="7">
        <v>70</v>
      </c>
      <c r="B71" s="1" t="s">
        <v>1</v>
      </c>
      <c r="C71" s="6">
        <v>44220</v>
      </c>
      <c r="D71" s="2" t="s">
        <v>3</v>
      </c>
      <c r="E71" s="2">
        <v>6</v>
      </c>
      <c r="F71" s="2">
        <v>98</v>
      </c>
    </row>
    <row r="72" spans="1:6" x14ac:dyDescent="0.2">
      <c r="A72" s="7">
        <v>71</v>
      </c>
      <c r="B72" s="1" t="s">
        <v>1</v>
      </c>
      <c r="C72" s="6">
        <v>44220</v>
      </c>
      <c r="D72" s="2" t="s">
        <v>2</v>
      </c>
      <c r="E72" s="2">
        <v>1</v>
      </c>
      <c r="F72" s="2">
        <v>99</v>
      </c>
    </row>
    <row r="73" spans="1:6" x14ac:dyDescent="0.2">
      <c r="A73" s="7">
        <v>72</v>
      </c>
      <c r="B73" s="1" t="s">
        <v>1</v>
      </c>
      <c r="C73" s="6">
        <v>44220</v>
      </c>
      <c r="D73" s="2" t="s">
        <v>0</v>
      </c>
      <c r="E73" s="2">
        <v>1</v>
      </c>
      <c r="F73" s="2">
        <v>99</v>
      </c>
    </row>
    <row r="74" spans="1:6" x14ac:dyDescent="0.2">
      <c r="A74" s="7">
        <v>73</v>
      </c>
      <c r="B74" s="1" t="s">
        <v>9</v>
      </c>
      <c r="C74" s="6">
        <v>44221</v>
      </c>
      <c r="D74" s="2" t="s">
        <v>3</v>
      </c>
      <c r="E74" s="2">
        <v>3</v>
      </c>
      <c r="F74" s="2">
        <v>101</v>
      </c>
    </row>
    <row r="75" spans="1:6" x14ac:dyDescent="0.2">
      <c r="A75" s="7">
        <v>74</v>
      </c>
      <c r="B75" s="1" t="s">
        <v>9</v>
      </c>
      <c r="C75" s="6">
        <v>44221</v>
      </c>
      <c r="D75" s="2" t="s">
        <v>2</v>
      </c>
      <c r="E75" s="2">
        <v>2</v>
      </c>
      <c r="F75" s="2">
        <v>86</v>
      </c>
    </row>
    <row r="76" spans="1:6" x14ac:dyDescent="0.2">
      <c r="A76" s="7">
        <v>75</v>
      </c>
      <c r="B76" s="1" t="s">
        <v>9</v>
      </c>
      <c r="C76" s="6">
        <v>44221</v>
      </c>
      <c r="D76" s="2" t="s">
        <v>0</v>
      </c>
      <c r="E76" s="2">
        <v>0</v>
      </c>
      <c r="F76" s="2">
        <v>104</v>
      </c>
    </row>
    <row r="77" spans="1:6" x14ac:dyDescent="0.2">
      <c r="A77" s="7">
        <v>76</v>
      </c>
      <c r="B77" s="1" t="s">
        <v>8</v>
      </c>
      <c r="C77" s="6">
        <v>44222</v>
      </c>
      <c r="D77" s="2" t="s">
        <v>3</v>
      </c>
      <c r="E77" s="2">
        <v>4</v>
      </c>
      <c r="F77" s="2">
        <v>101</v>
      </c>
    </row>
    <row r="78" spans="1:6" x14ac:dyDescent="0.2">
      <c r="A78" s="7">
        <v>77</v>
      </c>
      <c r="B78" s="1" t="s">
        <v>8</v>
      </c>
      <c r="C78" s="6">
        <v>44222</v>
      </c>
      <c r="D78" s="2" t="s">
        <v>2</v>
      </c>
      <c r="E78" s="2">
        <v>2</v>
      </c>
      <c r="F78" s="2">
        <v>95</v>
      </c>
    </row>
    <row r="79" spans="1:6" x14ac:dyDescent="0.2">
      <c r="A79" s="7">
        <v>78</v>
      </c>
      <c r="B79" s="1" t="s">
        <v>8</v>
      </c>
      <c r="C79" s="6">
        <v>44222</v>
      </c>
      <c r="D79" s="2" t="s">
        <v>0</v>
      </c>
      <c r="E79" s="2">
        <v>0</v>
      </c>
      <c r="F79" s="2">
        <v>106</v>
      </c>
    </row>
    <row r="80" spans="1:6" x14ac:dyDescent="0.2">
      <c r="A80" s="7">
        <v>79</v>
      </c>
      <c r="B80" s="1" t="s">
        <v>7</v>
      </c>
      <c r="C80" s="6">
        <v>44223</v>
      </c>
      <c r="D80" s="2" t="s">
        <v>3</v>
      </c>
      <c r="E80" s="2">
        <v>5</v>
      </c>
      <c r="F80" s="2">
        <v>108</v>
      </c>
    </row>
    <row r="81" spans="1:6" x14ac:dyDescent="0.2">
      <c r="A81" s="7">
        <v>80</v>
      </c>
      <c r="B81" s="1" t="s">
        <v>7</v>
      </c>
      <c r="C81" s="6">
        <v>44223</v>
      </c>
      <c r="D81" s="2" t="s">
        <v>2</v>
      </c>
      <c r="E81" s="2">
        <v>3</v>
      </c>
      <c r="F81" s="2">
        <v>93</v>
      </c>
    </row>
    <row r="82" spans="1:6" x14ac:dyDescent="0.2">
      <c r="A82" s="7">
        <v>81</v>
      </c>
      <c r="B82" s="1" t="s">
        <v>7</v>
      </c>
      <c r="C82" s="6">
        <v>44223</v>
      </c>
      <c r="D82" s="2" t="s">
        <v>0</v>
      </c>
      <c r="E82" s="2">
        <v>2</v>
      </c>
      <c r="F82" s="2">
        <v>105</v>
      </c>
    </row>
    <row r="83" spans="1:6" x14ac:dyDescent="0.2">
      <c r="A83" s="7">
        <v>82</v>
      </c>
      <c r="B83" s="1" t="s">
        <v>6</v>
      </c>
      <c r="C83" s="6">
        <v>44224</v>
      </c>
      <c r="D83" s="2" t="s">
        <v>3</v>
      </c>
      <c r="E83" s="2">
        <v>1</v>
      </c>
      <c r="F83" s="2">
        <v>98</v>
      </c>
    </row>
    <row r="84" spans="1:6" x14ac:dyDescent="0.2">
      <c r="A84" s="7">
        <v>83</v>
      </c>
      <c r="B84" s="1" t="s">
        <v>6</v>
      </c>
      <c r="C84" s="6">
        <v>44224</v>
      </c>
      <c r="D84" s="2" t="s">
        <v>2</v>
      </c>
      <c r="E84" s="2">
        <v>0</v>
      </c>
      <c r="F84" s="2">
        <v>107</v>
      </c>
    </row>
    <row r="85" spans="1:6" x14ac:dyDescent="0.2">
      <c r="A85" s="7">
        <v>84</v>
      </c>
      <c r="B85" s="1" t="s">
        <v>6</v>
      </c>
      <c r="C85" s="6">
        <v>44224</v>
      </c>
      <c r="D85" s="2" t="s">
        <v>0</v>
      </c>
      <c r="E85" s="2">
        <v>1</v>
      </c>
      <c r="F85" s="2">
        <v>101</v>
      </c>
    </row>
    <row r="86" spans="1:6" x14ac:dyDescent="0.2">
      <c r="A86" s="7">
        <v>85</v>
      </c>
      <c r="B86" s="1" t="s">
        <v>5</v>
      </c>
      <c r="C86" s="6">
        <v>44225</v>
      </c>
      <c r="D86" s="2" t="s">
        <v>3</v>
      </c>
      <c r="E86" s="2">
        <v>6</v>
      </c>
      <c r="F86" s="2">
        <v>106</v>
      </c>
    </row>
    <row r="87" spans="1:6" x14ac:dyDescent="0.2">
      <c r="A87" s="7">
        <v>86</v>
      </c>
      <c r="B87" s="1" t="s">
        <v>5</v>
      </c>
      <c r="C87" s="6">
        <v>44225</v>
      </c>
      <c r="D87" s="2" t="s">
        <v>2</v>
      </c>
      <c r="E87" s="2">
        <v>3</v>
      </c>
      <c r="F87" s="2">
        <v>111</v>
      </c>
    </row>
    <row r="88" spans="1:6" x14ac:dyDescent="0.2">
      <c r="A88" s="7">
        <v>87</v>
      </c>
      <c r="B88" s="1" t="s">
        <v>5</v>
      </c>
      <c r="C88" s="6">
        <v>44225</v>
      </c>
      <c r="D88" s="2" t="s">
        <v>0</v>
      </c>
      <c r="E88" s="2">
        <v>0</v>
      </c>
      <c r="F88" s="2">
        <v>108</v>
      </c>
    </row>
    <row r="89" spans="1:6" x14ac:dyDescent="0.2">
      <c r="A89" s="7">
        <v>88</v>
      </c>
      <c r="B89" s="1" t="s">
        <v>4</v>
      </c>
      <c r="C89" s="6">
        <v>44226</v>
      </c>
      <c r="D89" s="2" t="s">
        <v>3</v>
      </c>
      <c r="E89" s="2">
        <v>0</v>
      </c>
      <c r="F89" s="2">
        <v>112</v>
      </c>
    </row>
    <row r="90" spans="1:6" x14ac:dyDescent="0.2">
      <c r="A90" s="7">
        <v>89</v>
      </c>
      <c r="B90" s="1" t="s">
        <v>4</v>
      </c>
      <c r="C90" s="6">
        <v>44226</v>
      </c>
      <c r="D90" s="2" t="s">
        <v>2</v>
      </c>
      <c r="E90" s="2">
        <v>6</v>
      </c>
      <c r="F90" s="2">
        <v>100</v>
      </c>
    </row>
    <row r="91" spans="1:6" x14ac:dyDescent="0.2">
      <c r="A91" s="7">
        <v>90</v>
      </c>
      <c r="B91" s="1" t="s">
        <v>4</v>
      </c>
      <c r="C91" s="6">
        <v>44226</v>
      </c>
      <c r="D91" s="2" t="s">
        <v>0</v>
      </c>
      <c r="E91" s="2">
        <v>0</v>
      </c>
      <c r="F91" s="2">
        <v>109</v>
      </c>
    </row>
    <row r="92" spans="1:6" x14ac:dyDescent="0.2">
      <c r="A92" s="7">
        <v>91</v>
      </c>
      <c r="B92" s="1" t="s">
        <v>1</v>
      </c>
      <c r="C92" s="6">
        <v>44227</v>
      </c>
      <c r="D92" s="2" t="s">
        <v>3</v>
      </c>
      <c r="E92" s="2">
        <v>3</v>
      </c>
      <c r="F92" s="2">
        <v>106</v>
      </c>
    </row>
    <row r="93" spans="1:6" x14ac:dyDescent="0.2">
      <c r="A93" s="7">
        <v>92</v>
      </c>
      <c r="B93" s="1" t="s">
        <v>1</v>
      </c>
      <c r="C93" s="6">
        <v>44227</v>
      </c>
      <c r="D93" s="2" t="s">
        <v>2</v>
      </c>
      <c r="E93" s="2">
        <v>2</v>
      </c>
      <c r="F93" s="2">
        <v>117</v>
      </c>
    </row>
    <row r="94" spans="1:6" x14ac:dyDescent="0.2">
      <c r="A94" s="7">
        <v>93</v>
      </c>
      <c r="B94" s="1" t="s">
        <v>1</v>
      </c>
      <c r="C94" s="6">
        <v>44227</v>
      </c>
      <c r="D94" s="2" t="s">
        <v>0</v>
      </c>
      <c r="E94" s="2">
        <v>1</v>
      </c>
      <c r="F94" s="2">
        <v>111</v>
      </c>
    </row>
    <row r="95" spans="1:6" x14ac:dyDescent="0.2">
      <c r="A95" s="7">
        <v>94</v>
      </c>
      <c r="B95" s="1" t="s">
        <v>9</v>
      </c>
      <c r="C95" s="6">
        <v>44228</v>
      </c>
      <c r="D95" s="2" t="s">
        <v>3</v>
      </c>
      <c r="E95" s="2">
        <v>4</v>
      </c>
      <c r="F95" s="2">
        <v>104</v>
      </c>
    </row>
    <row r="96" spans="1:6" x14ac:dyDescent="0.2">
      <c r="A96" s="7">
        <v>95</v>
      </c>
      <c r="B96" s="1" t="s">
        <v>9</v>
      </c>
      <c r="C96" s="6">
        <v>44228</v>
      </c>
      <c r="D96" s="2" t="s">
        <v>2</v>
      </c>
      <c r="E96" s="2">
        <v>3</v>
      </c>
      <c r="F96" s="2">
        <v>93</v>
      </c>
    </row>
    <row r="97" spans="1:6" x14ac:dyDescent="0.2">
      <c r="A97" s="7">
        <v>96</v>
      </c>
      <c r="B97" s="1" t="s">
        <v>9</v>
      </c>
      <c r="C97" s="6">
        <v>44228</v>
      </c>
      <c r="D97" s="2" t="s">
        <v>0</v>
      </c>
      <c r="E97" s="2">
        <v>1</v>
      </c>
      <c r="F97" s="2">
        <v>102</v>
      </c>
    </row>
    <row r="98" spans="1:6" x14ac:dyDescent="0.2">
      <c r="A98" s="7">
        <v>97</v>
      </c>
      <c r="B98" s="1" t="s">
        <v>8</v>
      </c>
      <c r="C98" s="6">
        <v>44229</v>
      </c>
      <c r="D98" s="2" t="s">
        <v>3</v>
      </c>
      <c r="E98" s="2">
        <v>6</v>
      </c>
      <c r="F98" s="2">
        <v>99</v>
      </c>
    </row>
    <row r="99" spans="1:6" x14ac:dyDescent="0.2">
      <c r="A99" s="7">
        <v>98</v>
      </c>
      <c r="B99" s="1" t="s">
        <v>8</v>
      </c>
      <c r="C99" s="6">
        <v>44229</v>
      </c>
      <c r="D99" s="2" t="s">
        <v>2</v>
      </c>
      <c r="E99" s="2">
        <v>3</v>
      </c>
      <c r="F99" s="2">
        <v>104</v>
      </c>
    </row>
    <row r="100" spans="1:6" x14ac:dyDescent="0.2">
      <c r="A100" s="7">
        <v>99</v>
      </c>
      <c r="B100" s="1" t="s">
        <v>8</v>
      </c>
      <c r="C100" s="6">
        <v>44229</v>
      </c>
      <c r="D100" s="2" t="s">
        <v>0</v>
      </c>
      <c r="E100" s="2">
        <v>0</v>
      </c>
      <c r="F100" s="2">
        <v>107</v>
      </c>
    </row>
    <row r="101" spans="1:6" x14ac:dyDescent="0.2">
      <c r="A101" s="7">
        <v>100</v>
      </c>
      <c r="B101" s="1" t="s">
        <v>7</v>
      </c>
      <c r="C101" s="6">
        <v>44230</v>
      </c>
      <c r="D101" s="2" t="s">
        <v>3</v>
      </c>
      <c r="E101" s="2">
        <v>9</v>
      </c>
      <c r="F101" s="2">
        <v>100</v>
      </c>
    </row>
    <row r="102" spans="1:6" x14ac:dyDescent="0.2">
      <c r="A102" s="7">
        <v>101</v>
      </c>
      <c r="B102" s="1" t="s">
        <v>7</v>
      </c>
      <c r="C102" s="6">
        <v>44230</v>
      </c>
      <c r="D102" s="2" t="s">
        <v>2</v>
      </c>
      <c r="E102" s="2">
        <v>3</v>
      </c>
      <c r="F102" s="2">
        <v>101</v>
      </c>
    </row>
    <row r="103" spans="1:6" x14ac:dyDescent="0.2">
      <c r="A103" s="7">
        <v>102</v>
      </c>
      <c r="B103" s="1" t="s">
        <v>7</v>
      </c>
      <c r="C103" s="6">
        <v>44230</v>
      </c>
      <c r="D103" s="2" t="s">
        <v>0</v>
      </c>
      <c r="E103" s="2">
        <v>1</v>
      </c>
      <c r="F103" s="2">
        <v>103</v>
      </c>
    </row>
    <row r="104" spans="1:6" x14ac:dyDescent="0.2">
      <c r="A104" s="7">
        <v>103</v>
      </c>
      <c r="B104" s="1" t="s">
        <v>6</v>
      </c>
      <c r="C104" s="6">
        <v>44231</v>
      </c>
      <c r="D104" s="2" t="s">
        <v>3</v>
      </c>
      <c r="E104" s="2">
        <v>2</v>
      </c>
      <c r="F104" s="2">
        <v>99</v>
      </c>
    </row>
    <row r="105" spans="1:6" x14ac:dyDescent="0.2">
      <c r="A105" s="7">
        <v>104</v>
      </c>
      <c r="B105" s="1" t="s">
        <v>6</v>
      </c>
      <c r="C105" s="6">
        <v>44231</v>
      </c>
      <c r="D105" s="2" t="s">
        <v>2</v>
      </c>
      <c r="E105" s="2">
        <v>1</v>
      </c>
      <c r="F105" s="2">
        <v>106</v>
      </c>
    </row>
    <row r="106" spans="1:6" x14ac:dyDescent="0.2">
      <c r="A106" s="7">
        <v>105</v>
      </c>
      <c r="B106" s="1" t="s">
        <v>6</v>
      </c>
      <c r="C106" s="6">
        <v>44231</v>
      </c>
      <c r="D106" s="2" t="s">
        <v>0</v>
      </c>
      <c r="E106" s="2">
        <v>2</v>
      </c>
      <c r="F106" s="2">
        <v>102</v>
      </c>
    </row>
    <row r="107" spans="1:6" x14ac:dyDescent="0.2">
      <c r="A107" s="7">
        <v>106</v>
      </c>
      <c r="B107" s="1" t="s">
        <v>5</v>
      </c>
      <c r="C107" s="6">
        <v>44232</v>
      </c>
      <c r="D107" s="2" t="s">
        <v>3</v>
      </c>
      <c r="E107" s="2">
        <v>4</v>
      </c>
      <c r="F107" s="2">
        <v>89</v>
      </c>
    </row>
    <row r="108" spans="1:6" x14ac:dyDescent="0.2">
      <c r="A108" s="7">
        <v>107</v>
      </c>
      <c r="B108" s="1" t="s">
        <v>5</v>
      </c>
      <c r="C108" s="6">
        <v>44232</v>
      </c>
      <c r="D108" s="2" t="s">
        <v>2</v>
      </c>
      <c r="E108" s="2">
        <v>1</v>
      </c>
      <c r="F108" s="2">
        <v>110</v>
      </c>
    </row>
    <row r="109" spans="1:6" x14ac:dyDescent="0.2">
      <c r="A109" s="7">
        <v>108</v>
      </c>
      <c r="B109" s="1" t="s">
        <v>5</v>
      </c>
      <c r="C109" s="6">
        <v>44232</v>
      </c>
      <c r="D109" s="2" t="s">
        <v>0</v>
      </c>
      <c r="E109" s="2">
        <v>1</v>
      </c>
      <c r="F109" s="2">
        <v>115</v>
      </c>
    </row>
    <row r="110" spans="1:6" x14ac:dyDescent="0.2">
      <c r="A110" s="7">
        <v>109</v>
      </c>
      <c r="B110" s="1" t="s">
        <v>4</v>
      </c>
      <c r="C110" s="6">
        <v>44233</v>
      </c>
      <c r="D110" s="2" t="s">
        <v>3</v>
      </c>
      <c r="E110" s="2">
        <v>0</v>
      </c>
      <c r="F110" s="2">
        <v>112</v>
      </c>
    </row>
    <row r="111" spans="1:6" x14ac:dyDescent="0.2">
      <c r="A111" s="7">
        <v>110</v>
      </c>
      <c r="B111" s="1" t="s">
        <v>4</v>
      </c>
      <c r="C111" s="6">
        <v>44233</v>
      </c>
      <c r="D111" s="2" t="s">
        <v>2</v>
      </c>
      <c r="E111" s="2">
        <v>3</v>
      </c>
      <c r="F111" s="2">
        <v>103</v>
      </c>
    </row>
    <row r="112" spans="1:6" x14ac:dyDescent="0.2">
      <c r="A112" s="7">
        <v>111</v>
      </c>
      <c r="B112" s="1" t="s">
        <v>4</v>
      </c>
      <c r="C112" s="6">
        <v>44233</v>
      </c>
      <c r="D112" s="2" t="s">
        <v>0</v>
      </c>
      <c r="E112" s="2">
        <v>2</v>
      </c>
      <c r="F112" s="2">
        <v>111</v>
      </c>
    </row>
    <row r="113" spans="1:6" x14ac:dyDescent="0.2">
      <c r="A113" s="7">
        <v>112</v>
      </c>
      <c r="B113" s="1" t="s">
        <v>1</v>
      </c>
      <c r="C113" s="6">
        <v>44234</v>
      </c>
      <c r="D113" s="2" t="s">
        <v>3</v>
      </c>
      <c r="E113" s="2">
        <v>8</v>
      </c>
      <c r="F113" s="2">
        <v>108</v>
      </c>
    </row>
    <row r="114" spans="1:6" x14ac:dyDescent="0.2">
      <c r="A114" s="7">
        <v>113</v>
      </c>
      <c r="B114" s="1" t="s">
        <v>1</v>
      </c>
      <c r="C114" s="6">
        <v>44234</v>
      </c>
      <c r="D114" s="2" t="s">
        <v>2</v>
      </c>
      <c r="E114" s="2">
        <v>3</v>
      </c>
      <c r="F114" s="2">
        <v>107</v>
      </c>
    </row>
    <row r="115" spans="1:6" x14ac:dyDescent="0.2">
      <c r="A115" s="7">
        <v>114</v>
      </c>
      <c r="B115" s="1" t="s">
        <v>1</v>
      </c>
      <c r="C115" s="6">
        <v>44234</v>
      </c>
      <c r="D115" s="2" t="s">
        <v>0</v>
      </c>
      <c r="E115" s="2">
        <v>0</v>
      </c>
      <c r="F115" s="2">
        <v>104</v>
      </c>
    </row>
    <row r="116" spans="1:6" x14ac:dyDescent="0.2">
      <c r="A116" s="7">
        <v>115</v>
      </c>
      <c r="B116" s="1" t="s">
        <v>9</v>
      </c>
      <c r="C116" s="6">
        <v>44235</v>
      </c>
      <c r="D116" s="2" t="s">
        <v>3</v>
      </c>
      <c r="E116" s="2">
        <v>5</v>
      </c>
      <c r="F116" s="2">
        <v>102</v>
      </c>
    </row>
    <row r="117" spans="1:6" x14ac:dyDescent="0.2">
      <c r="A117" s="7">
        <v>116</v>
      </c>
      <c r="B117" s="1" t="s">
        <v>9</v>
      </c>
      <c r="C117" s="6">
        <v>44235</v>
      </c>
      <c r="D117" s="2" t="s">
        <v>2</v>
      </c>
      <c r="E117" s="2">
        <v>1</v>
      </c>
      <c r="F117" s="2">
        <v>101</v>
      </c>
    </row>
    <row r="118" spans="1:6" x14ac:dyDescent="0.2">
      <c r="A118" s="7">
        <v>117</v>
      </c>
      <c r="B118" s="1" t="s">
        <v>9</v>
      </c>
      <c r="C118" s="6">
        <v>44235</v>
      </c>
      <c r="D118" s="2" t="s">
        <v>0</v>
      </c>
      <c r="E118" s="2">
        <v>0</v>
      </c>
      <c r="F118" s="2">
        <v>100</v>
      </c>
    </row>
    <row r="119" spans="1:6" x14ac:dyDescent="0.2">
      <c r="A119" s="7">
        <v>118</v>
      </c>
      <c r="B119" s="1" t="s">
        <v>8</v>
      </c>
      <c r="C119" s="6">
        <v>44236</v>
      </c>
      <c r="D119" s="2" t="s">
        <v>3</v>
      </c>
      <c r="E119" s="2">
        <v>5</v>
      </c>
      <c r="F119" s="2">
        <v>98</v>
      </c>
    </row>
    <row r="120" spans="1:6" x14ac:dyDescent="0.2">
      <c r="A120" s="7">
        <v>119</v>
      </c>
      <c r="B120" s="1" t="s">
        <v>8</v>
      </c>
      <c r="C120" s="6">
        <v>44236</v>
      </c>
      <c r="D120" s="2" t="s">
        <v>2</v>
      </c>
      <c r="E120" s="2">
        <v>0</v>
      </c>
      <c r="F120" s="2">
        <v>100</v>
      </c>
    </row>
    <row r="121" spans="1:6" x14ac:dyDescent="0.2">
      <c r="A121" s="7">
        <v>120</v>
      </c>
      <c r="B121" s="1" t="s">
        <v>8</v>
      </c>
      <c r="C121" s="6">
        <v>44236</v>
      </c>
      <c r="D121" s="2" t="s">
        <v>0</v>
      </c>
      <c r="E121" s="2">
        <v>1</v>
      </c>
      <c r="F121" s="2">
        <v>108</v>
      </c>
    </row>
    <row r="122" spans="1:6" x14ac:dyDescent="0.2">
      <c r="A122" s="7">
        <v>121</v>
      </c>
      <c r="B122" s="1" t="s">
        <v>7</v>
      </c>
      <c r="C122" s="6">
        <v>44237</v>
      </c>
      <c r="D122" s="2" t="s">
        <v>3</v>
      </c>
      <c r="E122" s="2">
        <v>4</v>
      </c>
      <c r="F122" s="2">
        <v>97</v>
      </c>
    </row>
    <row r="123" spans="1:6" x14ac:dyDescent="0.2">
      <c r="A123" s="7">
        <v>122</v>
      </c>
      <c r="B123" s="1" t="s">
        <v>7</v>
      </c>
      <c r="C123" s="6">
        <v>44237</v>
      </c>
      <c r="D123" s="2" t="s">
        <v>2</v>
      </c>
      <c r="E123" s="2">
        <v>1</v>
      </c>
      <c r="F123" s="2">
        <v>105</v>
      </c>
    </row>
    <row r="124" spans="1:6" x14ac:dyDescent="0.2">
      <c r="A124" s="7">
        <v>123</v>
      </c>
      <c r="B124" s="1" t="s">
        <v>7</v>
      </c>
      <c r="C124" s="6">
        <v>44237</v>
      </c>
      <c r="D124" s="2" t="s">
        <v>0</v>
      </c>
      <c r="E124" s="2">
        <v>2</v>
      </c>
      <c r="F124" s="2">
        <v>106</v>
      </c>
    </row>
    <row r="125" spans="1:6" x14ac:dyDescent="0.2">
      <c r="A125" s="7">
        <v>124</v>
      </c>
      <c r="B125" s="1" t="s">
        <v>6</v>
      </c>
      <c r="C125" s="6">
        <v>44238</v>
      </c>
      <c r="D125" s="2" t="s">
        <v>3</v>
      </c>
      <c r="E125" s="2">
        <v>5</v>
      </c>
      <c r="F125" s="2">
        <v>91</v>
      </c>
    </row>
    <row r="126" spans="1:6" x14ac:dyDescent="0.2">
      <c r="A126" s="7">
        <v>125</v>
      </c>
      <c r="B126" s="1" t="s">
        <v>6</v>
      </c>
      <c r="C126" s="6">
        <v>44238</v>
      </c>
      <c r="D126" s="2" t="s">
        <v>2</v>
      </c>
      <c r="E126" s="2">
        <v>2</v>
      </c>
      <c r="F126" s="2">
        <v>109</v>
      </c>
    </row>
    <row r="127" spans="1:6" x14ac:dyDescent="0.2">
      <c r="A127" s="7">
        <v>126</v>
      </c>
      <c r="B127" s="1" t="s">
        <v>6</v>
      </c>
      <c r="C127" s="6">
        <v>44238</v>
      </c>
      <c r="D127" s="2" t="s">
        <v>0</v>
      </c>
      <c r="E127" s="2">
        <v>1</v>
      </c>
      <c r="F127" s="2">
        <v>98</v>
      </c>
    </row>
    <row r="128" spans="1:6" x14ac:dyDescent="0.2">
      <c r="A128" s="7">
        <v>127</v>
      </c>
      <c r="B128" s="1" t="s">
        <v>5</v>
      </c>
      <c r="C128" s="6">
        <v>44239</v>
      </c>
      <c r="D128" s="2" t="s">
        <v>3</v>
      </c>
      <c r="E128" s="2">
        <v>3</v>
      </c>
      <c r="F128" s="2">
        <v>94</v>
      </c>
    </row>
    <row r="129" spans="1:6" x14ac:dyDescent="0.2">
      <c r="A129" s="7">
        <v>128</v>
      </c>
      <c r="B129" s="1" t="s">
        <v>5</v>
      </c>
      <c r="C129" s="6">
        <v>44239</v>
      </c>
      <c r="D129" s="2" t="s">
        <v>2</v>
      </c>
      <c r="E129" s="2">
        <v>0</v>
      </c>
      <c r="F129" s="2">
        <v>115</v>
      </c>
    </row>
    <row r="130" spans="1:6" x14ac:dyDescent="0.2">
      <c r="A130" s="7">
        <v>129</v>
      </c>
      <c r="B130" s="1" t="s">
        <v>5</v>
      </c>
      <c r="C130" s="6">
        <v>44239</v>
      </c>
      <c r="D130" s="2" t="s">
        <v>0</v>
      </c>
      <c r="E130" s="2">
        <v>0</v>
      </c>
      <c r="F130" s="2">
        <v>106</v>
      </c>
    </row>
    <row r="131" spans="1:6" x14ac:dyDescent="0.2">
      <c r="A131" s="7">
        <v>130</v>
      </c>
      <c r="B131" s="1" t="s">
        <v>4</v>
      </c>
      <c r="C131" s="6">
        <v>44240</v>
      </c>
      <c r="D131" s="2" t="s">
        <v>3</v>
      </c>
      <c r="E131" s="2">
        <v>1</v>
      </c>
      <c r="F131" s="2">
        <v>102</v>
      </c>
    </row>
    <row r="132" spans="1:6" x14ac:dyDescent="0.2">
      <c r="A132" s="7">
        <v>131</v>
      </c>
      <c r="B132" s="1" t="s">
        <v>4</v>
      </c>
      <c r="C132" s="6">
        <v>44240</v>
      </c>
      <c r="D132" s="2" t="s">
        <v>2</v>
      </c>
      <c r="E132" s="2">
        <v>5</v>
      </c>
      <c r="F132" s="2">
        <v>112</v>
      </c>
    </row>
    <row r="133" spans="1:6" x14ac:dyDescent="0.2">
      <c r="A133" s="7">
        <v>132</v>
      </c>
      <c r="B133" s="1" t="s">
        <v>4</v>
      </c>
      <c r="C133" s="6">
        <v>44240</v>
      </c>
      <c r="D133" s="2" t="s">
        <v>0</v>
      </c>
      <c r="E133" s="2">
        <v>2</v>
      </c>
      <c r="F133" s="2">
        <v>113</v>
      </c>
    </row>
    <row r="134" spans="1:6" x14ac:dyDescent="0.2">
      <c r="A134" s="7">
        <v>133</v>
      </c>
      <c r="B134" s="1" t="s">
        <v>1</v>
      </c>
      <c r="C134" s="6">
        <v>44241</v>
      </c>
      <c r="D134" s="2" t="s">
        <v>3</v>
      </c>
      <c r="E134" s="2">
        <v>2</v>
      </c>
      <c r="F134" s="2">
        <v>110</v>
      </c>
    </row>
    <row r="135" spans="1:6" x14ac:dyDescent="0.2">
      <c r="A135" s="7">
        <v>134</v>
      </c>
      <c r="B135" s="1" t="s">
        <v>1</v>
      </c>
      <c r="C135" s="6">
        <v>44241</v>
      </c>
      <c r="D135" s="2" t="s">
        <v>2</v>
      </c>
      <c r="E135" s="2">
        <v>5</v>
      </c>
      <c r="F135" s="2">
        <v>108</v>
      </c>
    </row>
    <row r="136" spans="1:6" x14ac:dyDescent="0.2">
      <c r="A136" s="7">
        <v>135</v>
      </c>
      <c r="B136" s="1" t="s">
        <v>1</v>
      </c>
      <c r="C136" s="6">
        <v>44241</v>
      </c>
      <c r="D136" s="2" t="s">
        <v>0</v>
      </c>
      <c r="E136" s="2">
        <v>3</v>
      </c>
      <c r="F136" s="2">
        <v>111</v>
      </c>
    </row>
    <row r="137" spans="1:6" x14ac:dyDescent="0.2">
      <c r="A137" s="7">
        <v>136</v>
      </c>
      <c r="B137" s="1" t="s">
        <v>9</v>
      </c>
      <c r="C137" s="6">
        <v>44242</v>
      </c>
      <c r="D137" s="2" t="s">
        <v>3</v>
      </c>
      <c r="E137" s="2">
        <v>4</v>
      </c>
      <c r="F137" s="2">
        <v>111</v>
      </c>
    </row>
    <row r="138" spans="1:6" x14ac:dyDescent="0.2">
      <c r="A138" s="7">
        <v>137</v>
      </c>
      <c r="B138" s="1" t="s">
        <v>9</v>
      </c>
      <c r="C138" s="6">
        <v>44242</v>
      </c>
      <c r="D138" s="2" t="s">
        <v>2</v>
      </c>
      <c r="E138" s="2">
        <v>1</v>
      </c>
      <c r="F138" s="2">
        <v>105</v>
      </c>
    </row>
    <row r="139" spans="1:6" x14ac:dyDescent="0.2">
      <c r="A139" s="7">
        <v>138</v>
      </c>
      <c r="B139" s="1" t="s">
        <v>9</v>
      </c>
      <c r="C139" s="6">
        <v>44242</v>
      </c>
      <c r="D139" s="2" t="s">
        <v>0</v>
      </c>
      <c r="E139" s="2">
        <v>0</v>
      </c>
      <c r="F139" s="2">
        <v>108</v>
      </c>
    </row>
    <row r="140" spans="1:6" x14ac:dyDescent="0.2">
      <c r="A140" s="7">
        <v>139</v>
      </c>
      <c r="B140" s="1" t="s">
        <v>8</v>
      </c>
      <c r="C140" s="6">
        <v>44243</v>
      </c>
      <c r="D140" s="2" t="s">
        <v>3</v>
      </c>
      <c r="E140" s="2">
        <v>5</v>
      </c>
      <c r="F140" s="2">
        <v>102</v>
      </c>
    </row>
    <row r="141" spans="1:6" x14ac:dyDescent="0.2">
      <c r="A141" s="7">
        <v>140</v>
      </c>
      <c r="B141" s="1" t="s">
        <v>8</v>
      </c>
      <c r="C141" s="6">
        <v>44243</v>
      </c>
      <c r="D141" s="2" t="s">
        <v>2</v>
      </c>
      <c r="E141" s="2">
        <v>4</v>
      </c>
      <c r="F141" s="2">
        <v>100</v>
      </c>
    </row>
    <row r="142" spans="1:6" x14ac:dyDescent="0.2">
      <c r="A142" s="7">
        <v>141</v>
      </c>
      <c r="B142" s="1" t="s">
        <v>8</v>
      </c>
      <c r="C142" s="6">
        <v>44243</v>
      </c>
      <c r="D142" s="2" t="s">
        <v>0</v>
      </c>
      <c r="E142" s="2">
        <v>1</v>
      </c>
      <c r="F142" s="2">
        <v>101</v>
      </c>
    </row>
    <row r="143" spans="1:6" x14ac:dyDescent="0.2">
      <c r="A143" s="7">
        <v>142</v>
      </c>
      <c r="B143" s="1" t="s">
        <v>7</v>
      </c>
      <c r="C143" s="6">
        <v>44244</v>
      </c>
      <c r="D143" s="2" t="s">
        <v>3</v>
      </c>
      <c r="E143" s="2">
        <v>4</v>
      </c>
      <c r="F143" s="2">
        <v>95</v>
      </c>
    </row>
    <row r="144" spans="1:6" x14ac:dyDescent="0.2">
      <c r="A144" s="7">
        <v>143</v>
      </c>
      <c r="B144" s="1" t="s">
        <v>7</v>
      </c>
      <c r="C144" s="6">
        <v>44244</v>
      </c>
      <c r="D144" s="2" t="s">
        <v>2</v>
      </c>
      <c r="E144" s="2">
        <v>3</v>
      </c>
      <c r="F144" s="2">
        <v>99</v>
      </c>
    </row>
    <row r="145" spans="1:6" x14ac:dyDescent="0.2">
      <c r="A145" s="7">
        <v>144</v>
      </c>
      <c r="B145" s="1" t="s">
        <v>7</v>
      </c>
      <c r="C145" s="6">
        <v>44244</v>
      </c>
      <c r="D145" s="2" t="s">
        <v>0</v>
      </c>
      <c r="E145" s="2">
        <v>1</v>
      </c>
      <c r="F145" s="2">
        <v>112</v>
      </c>
    </row>
    <row r="146" spans="1:6" x14ac:dyDescent="0.2">
      <c r="A146" s="7">
        <v>145</v>
      </c>
      <c r="B146" s="1" t="s">
        <v>6</v>
      </c>
      <c r="C146" s="6">
        <v>44245</v>
      </c>
      <c r="D146" s="2" t="s">
        <v>3</v>
      </c>
      <c r="E146" s="2">
        <v>1</v>
      </c>
      <c r="F146" s="2">
        <v>103</v>
      </c>
    </row>
    <row r="147" spans="1:6" x14ac:dyDescent="0.2">
      <c r="A147" s="7">
        <v>146</v>
      </c>
      <c r="B147" s="1" t="s">
        <v>6</v>
      </c>
      <c r="C147" s="6">
        <v>44245</v>
      </c>
      <c r="D147" s="2" t="s">
        <v>2</v>
      </c>
      <c r="E147" s="2">
        <v>4</v>
      </c>
      <c r="F147" s="2">
        <v>103</v>
      </c>
    </row>
    <row r="148" spans="1:6" x14ac:dyDescent="0.2">
      <c r="A148" s="7">
        <v>147</v>
      </c>
      <c r="B148" s="1" t="s">
        <v>6</v>
      </c>
      <c r="C148" s="6">
        <v>44245</v>
      </c>
      <c r="D148" s="2" t="s">
        <v>0</v>
      </c>
      <c r="E148" s="2">
        <v>0</v>
      </c>
      <c r="F148" s="2">
        <v>105</v>
      </c>
    </row>
    <row r="149" spans="1:6" x14ac:dyDescent="0.2">
      <c r="A149" s="7">
        <v>148</v>
      </c>
      <c r="B149" s="1" t="s">
        <v>5</v>
      </c>
      <c r="C149" s="6">
        <v>44246</v>
      </c>
      <c r="D149" s="2" t="s">
        <v>3</v>
      </c>
      <c r="E149" s="2">
        <v>6</v>
      </c>
      <c r="F149" s="2">
        <v>104</v>
      </c>
    </row>
    <row r="150" spans="1:6" x14ac:dyDescent="0.2">
      <c r="A150" s="7">
        <v>149</v>
      </c>
      <c r="B150" s="1" t="s">
        <v>5</v>
      </c>
      <c r="C150" s="6">
        <v>44246</v>
      </c>
      <c r="D150" s="2" t="s">
        <v>2</v>
      </c>
      <c r="E150" s="2">
        <v>1</v>
      </c>
      <c r="F150" s="2">
        <v>104</v>
      </c>
    </row>
    <row r="151" spans="1:6" x14ac:dyDescent="0.2">
      <c r="A151" s="7">
        <v>150</v>
      </c>
      <c r="B151" s="1" t="s">
        <v>5</v>
      </c>
      <c r="C151" s="6">
        <v>44246</v>
      </c>
      <c r="D151" s="2" t="s">
        <v>0</v>
      </c>
      <c r="E151" s="2">
        <v>1</v>
      </c>
      <c r="F151" s="2">
        <v>106</v>
      </c>
    </row>
    <row r="152" spans="1:6" x14ac:dyDescent="0.2">
      <c r="A152" s="7">
        <v>151</v>
      </c>
      <c r="B152" s="1" t="s">
        <v>4</v>
      </c>
      <c r="C152" s="6">
        <v>44247</v>
      </c>
      <c r="D152" s="2" t="s">
        <v>3</v>
      </c>
      <c r="E152" s="2">
        <v>4</v>
      </c>
      <c r="F152" s="2">
        <v>107</v>
      </c>
    </row>
    <row r="153" spans="1:6" x14ac:dyDescent="0.2">
      <c r="A153" s="7">
        <v>152</v>
      </c>
      <c r="B153" s="1" t="s">
        <v>4</v>
      </c>
      <c r="C153" s="6">
        <v>44247</v>
      </c>
      <c r="D153" s="2" t="s">
        <v>2</v>
      </c>
      <c r="E153" s="2">
        <v>1</v>
      </c>
      <c r="F153" s="2">
        <v>108</v>
      </c>
    </row>
    <row r="154" spans="1:6" x14ac:dyDescent="0.2">
      <c r="A154" s="7">
        <v>153</v>
      </c>
      <c r="B154" s="1" t="s">
        <v>4</v>
      </c>
      <c r="C154" s="6">
        <v>44247</v>
      </c>
      <c r="D154" s="2" t="s">
        <v>0</v>
      </c>
      <c r="E154" s="2">
        <v>0</v>
      </c>
      <c r="F154" s="2">
        <v>113</v>
      </c>
    </row>
    <row r="155" spans="1:6" x14ac:dyDescent="0.2">
      <c r="A155" s="7">
        <v>154</v>
      </c>
      <c r="B155" s="1" t="s">
        <v>1</v>
      </c>
      <c r="C155" s="6">
        <v>44248</v>
      </c>
      <c r="D155" s="2" t="s">
        <v>3</v>
      </c>
      <c r="E155" s="2">
        <v>1</v>
      </c>
      <c r="F155" s="2">
        <v>97</v>
      </c>
    </row>
    <row r="156" spans="1:6" x14ac:dyDescent="0.2">
      <c r="A156" s="7">
        <v>155</v>
      </c>
      <c r="B156" s="1" t="s">
        <v>1</v>
      </c>
      <c r="C156" s="6">
        <v>44248</v>
      </c>
      <c r="D156" s="2" t="s">
        <v>2</v>
      </c>
      <c r="E156" s="2">
        <v>2</v>
      </c>
      <c r="F156" s="2">
        <v>112</v>
      </c>
    </row>
    <row r="157" spans="1:6" x14ac:dyDescent="0.2">
      <c r="A157" s="7">
        <v>156</v>
      </c>
      <c r="B157" s="1" t="s">
        <v>1</v>
      </c>
      <c r="C157" s="6">
        <v>44248</v>
      </c>
      <c r="D157" s="2" t="s">
        <v>0</v>
      </c>
      <c r="E157" s="2">
        <v>0</v>
      </c>
      <c r="F157" s="2">
        <v>110</v>
      </c>
    </row>
    <row r="158" spans="1:6" x14ac:dyDescent="0.2">
      <c r="A158" s="7">
        <v>157</v>
      </c>
      <c r="B158" s="1" t="s">
        <v>9</v>
      </c>
      <c r="C158" s="6">
        <v>44249</v>
      </c>
      <c r="D158" s="2" t="s">
        <v>3</v>
      </c>
      <c r="E158" s="2">
        <v>2</v>
      </c>
      <c r="F158" s="2">
        <v>95</v>
      </c>
    </row>
    <row r="159" spans="1:6" x14ac:dyDescent="0.2">
      <c r="A159" s="7">
        <v>158</v>
      </c>
      <c r="B159" s="1" t="s">
        <v>9</v>
      </c>
      <c r="C159" s="6">
        <v>44249</v>
      </c>
      <c r="D159" s="2" t="s">
        <v>2</v>
      </c>
      <c r="E159" s="2">
        <v>4</v>
      </c>
      <c r="F159" s="2">
        <v>105</v>
      </c>
    </row>
    <row r="160" spans="1:6" x14ac:dyDescent="0.2">
      <c r="A160" s="7">
        <v>159</v>
      </c>
      <c r="B160" s="1" t="s">
        <v>9</v>
      </c>
      <c r="C160" s="6">
        <v>44249</v>
      </c>
      <c r="D160" s="2" t="s">
        <v>0</v>
      </c>
      <c r="E160" s="2">
        <v>2</v>
      </c>
      <c r="F160" s="2">
        <v>105</v>
      </c>
    </row>
    <row r="161" spans="1:6" x14ac:dyDescent="0.2">
      <c r="A161" s="7">
        <v>160</v>
      </c>
      <c r="B161" s="1" t="s">
        <v>8</v>
      </c>
      <c r="C161" s="6">
        <v>44250</v>
      </c>
      <c r="D161" s="2" t="s">
        <v>3</v>
      </c>
      <c r="E161" s="2">
        <v>4</v>
      </c>
      <c r="F161" s="2">
        <v>94</v>
      </c>
    </row>
    <row r="162" spans="1:6" x14ac:dyDescent="0.2">
      <c r="A162" s="7">
        <v>161</v>
      </c>
      <c r="B162" s="1" t="s">
        <v>8</v>
      </c>
      <c r="C162" s="6">
        <v>44250</v>
      </c>
      <c r="D162" s="2" t="s">
        <v>2</v>
      </c>
      <c r="E162" s="2">
        <v>3</v>
      </c>
      <c r="F162" s="2">
        <v>94</v>
      </c>
    </row>
    <row r="163" spans="1:6" x14ac:dyDescent="0.2">
      <c r="A163" s="7">
        <v>162</v>
      </c>
      <c r="B163" s="1" t="s">
        <v>8</v>
      </c>
      <c r="C163" s="6">
        <v>44250</v>
      </c>
      <c r="D163" s="2" t="s">
        <v>0</v>
      </c>
      <c r="E163" s="2">
        <v>0</v>
      </c>
      <c r="F163" s="2">
        <v>108</v>
      </c>
    </row>
    <row r="164" spans="1:6" x14ac:dyDescent="0.2">
      <c r="A164" s="7">
        <v>163</v>
      </c>
      <c r="B164" s="1" t="s">
        <v>7</v>
      </c>
      <c r="C164" s="6">
        <v>44251</v>
      </c>
      <c r="D164" s="2" t="s">
        <v>3</v>
      </c>
      <c r="E164" s="2">
        <v>2</v>
      </c>
      <c r="F164" s="2">
        <v>106</v>
      </c>
    </row>
    <row r="165" spans="1:6" x14ac:dyDescent="0.2">
      <c r="A165" s="7">
        <v>164</v>
      </c>
      <c r="B165" s="1" t="s">
        <v>7</v>
      </c>
      <c r="C165" s="6">
        <v>44251</v>
      </c>
      <c r="D165" s="2" t="s">
        <v>2</v>
      </c>
      <c r="E165" s="2">
        <v>1</v>
      </c>
      <c r="F165" s="2">
        <v>105</v>
      </c>
    </row>
    <row r="166" spans="1:6" x14ac:dyDescent="0.2">
      <c r="A166" s="7">
        <v>165</v>
      </c>
      <c r="B166" s="1" t="s">
        <v>7</v>
      </c>
      <c r="C166" s="6">
        <v>44251</v>
      </c>
      <c r="D166" s="2" t="s">
        <v>0</v>
      </c>
      <c r="E166" s="2">
        <v>1</v>
      </c>
      <c r="F166" s="2">
        <v>96</v>
      </c>
    </row>
    <row r="167" spans="1:6" x14ac:dyDescent="0.2">
      <c r="A167" s="7">
        <v>166</v>
      </c>
      <c r="B167" s="1" t="s">
        <v>6</v>
      </c>
      <c r="C167" s="6">
        <v>44252</v>
      </c>
      <c r="D167" s="2" t="s">
        <v>3</v>
      </c>
      <c r="E167" s="2">
        <v>2</v>
      </c>
      <c r="F167" s="2">
        <v>98</v>
      </c>
    </row>
    <row r="168" spans="1:6" x14ac:dyDescent="0.2">
      <c r="A168" s="7">
        <v>167</v>
      </c>
      <c r="B168" s="1" t="s">
        <v>6</v>
      </c>
      <c r="C168" s="6">
        <v>44252</v>
      </c>
      <c r="D168" s="2" t="s">
        <v>2</v>
      </c>
      <c r="E168" s="2">
        <v>3</v>
      </c>
      <c r="F168" s="2">
        <v>99</v>
      </c>
    </row>
    <row r="169" spans="1:6" x14ac:dyDescent="0.2">
      <c r="A169" s="7">
        <v>168</v>
      </c>
      <c r="B169" s="1" t="s">
        <v>6</v>
      </c>
      <c r="C169" s="6">
        <v>44252</v>
      </c>
      <c r="D169" s="2" t="s">
        <v>0</v>
      </c>
      <c r="E169" s="2">
        <v>1</v>
      </c>
      <c r="F169" s="2">
        <v>104</v>
      </c>
    </row>
    <row r="170" spans="1:6" x14ac:dyDescent="0.2">
      <c r="A170" s="7">
        <v>169</v>
      </c>
      <c r="B170" s="1" t="s">
        <v>5</v>
      </c>
      <c r="C170" s="6">
        <v>44253</v>
      </c>
      <c r="D170" s="2" t="s">
        <v>3</v>
      </c>
      <c r="E170" s="2">
        <v>1</v>
      </c>
      <c r="F170" s="2">
        <v>96</v>
      </c>
    </row>
    <row r="171" spans="1:6" x14ac:dyDescent="0.2">
      <c r="A171" s="7">
        <v>170</v>
      </c>
      <c r="B171" s="1" t="s">
        <v>5</v>
      </c>
      <c r="C171" s="6">
        <v>44253</v>
      </c>
      <c r="D171" s="2" t="s">
        <v>2</v>
      </c>
      <c r="E171" s="2">
        <v>2</v>
      </c>
      <c r="F171" s="2">
        <v>107</v>
      </c>
    </row>
    <row r="172" spans="1:6" x14ac:dyDescent="0.2">
      <c r="A172" s="7">
        <v>171</v>
      </c>
      <c r="B172" s="1" t="s">
        <v>5</v>
      </c>
      <c r="C172" s="6">
        <v>44253</v>
      </c>
      <c r="D172" s="2" t="s">
        <v>0</v>
      </c>
      <c r="E172" s="2">
        <v>1</v>
      </c>
      <c r="F172" s="2">
        <v>110</v>
      </c>
    </row>
    <row r="173" spans="1:6" x14ac:dyDescent="0.2">
      <c r="A173" s="7">
        <v>172</v>
      </c>
      <c r="B173" s="1" t="s">
        <v>4</v>
      </c>
      <c r="C173" s="6">
        <v>44254</v>
      </c>
      <c r="D173" s="2" t="s">
        <v>3</v>
      </c>
      <c r="E173" s="2">
        <v>4</v>
      </c>
      <c r="F173" s="2">
        <v>108</v>
      </c>
    </row>
    <row r="174" spans="1:6" x14ac:dyDescent="0.2">
      <c r="A174" s="7">
        <v>173</v>
      </c>
      <c r="B174" s="1" t="s">
        <v>4</v>
      </c>
      <c r="C174" s="6">
        <v>44254</v>
      </c>
      <c r="D174" s="2" t="s">
        <v>2</v>
      </c>
      <c r="E174" s="2">
        <v>2</v>
      </c>
      <c r="F174" s="2">
        <v>117</v>
      </c>
    </row>
    <row r="175" spans="1:6" x14ac:dyDescent="0.2">
      <c r="A175" s="7">
        <v>174</v>
      </c>
      <c r="B175" s="1" t="s">
        <v>4</v>
      </c>
      <c r="C175" s="6">
        <v>44254</v>
      </c>
      <c r="D175" s="2" t="s">
        <v>0</v>
      </c>
      <c r="E175" s="2">
        <v>4</v>
      </c>
      <c r="F175" s="2">
        <v>116</v>
      </c>
    </row>
    <row r="176" spans="1:6" x14ac:dyDescent="0.2">
      <c r="A176" s="7">
        <v>175</v>
      </c>
      <c r="B176" s="1" t="s">
        <v>1</v>
      </c>
      <c r="C176" s="6">
        <v>44255</v>
      </c>
      <c r="D176" s="2" t="s">
        <v>3</v>
      </c>
      <c r="E176" s="2">
        <v>3</v>
      </c>
      <c r="F176" s="2">
        <v>100</v>
      </c>
    </row>
    <row r="177" spans="1:6" x14ac:dyDescent="0.2">
      <c r="A177" s="7">
        <v>176</v>
      </c>
      <c r="B177" s="1" t="s">
        <v>1</v>
      </c>
      <c r="C177" s="6">
        <v>44255</v>
      </c>
      <c r="D177" s="2" t="s">
        <v>2</v>
      </c>
      <c r="E177" s="2">
        <v>2</v>
      </c>
      <c r="F177" s="2">
        <v>102</v>
      </c>
    </row>
    <row r="178" spans="1:6" x14ac:dyDescent="0.2">
      <c r="A178" s="7">
        <v>177</v>
      </c>
      <c r="B178" s="1" t="s">
        <v>1</v>
      </c>
      <c r="C178" s="6">
        <v>44255</v>
      </c>
      <c r="D178" s="2" t="s">
        <v>0</v>
      </c>
      <c r="E178" s="2">
        <v>1</v>
      </c>
      <c r="F178" s="2">
        <v>107</v>
      </c>
    </row>
    <row r="179" spans="1:6" x14ac:dyDescent="0.2">
      <c r="A179" s="7">
        <v>178</v>
      </c>
      <c r="B179" s="1" t="s">
        <v>9</v>
      </c>
      <c r="C179" s="6">
        <v>44256</v>
      </c>
      <c r="D179" s="2" t="s">
        <v>3</v>
      </c>
      <c r="E179" s="2">
        <v>3</v>
      </c>
      <c r="F179" s="2">
        <v>88</v>
      </c>
    </row>
    <row r="180" spans="1:6" x14ac:dyDescent="0.2">
      <c r="A180" s="7">
        <v>179</v>
      </c>
      <c r="B180" s="1" t="s">
        <v>9</v>
      </c>
      <c r="C180" s="6">
        <v>44256</v>
      </c>
      <c r="D180" s="2" t="s">
        <v>2</v>
      </c>
      <c r="E180" s="2">
        <v>5</v>
      </c>
      <c r="F180" s="2">
        <v>108</v>
      </c>
    </row>
    <row r="181" spans="1:6" x14ac:dyDescent="0.2">
      <c r="A181" s="7">
        <v>180</v>
      </c>
      <c r="B181" s="1" t="s">
        <v>9</v>
      </c>
      <c r="C181" s="6">
        <v>44256</v>
      </c>
      <c r="D181" s="2" t="s">
        <v>0</v>
      </c>
      <c r="E181" s="2">
        <v>1</v>
      </c>
      <c r="F181" s="2">
        <v>99</v>
      </c>
    </row>
    <row r="182" spans="1:6" x14ac:dyDescent="0.2">
      <c r="A182" s="7">
        <v>181</v>
      </c>
      <c r="B182" s="1" t="s">
        <v>8</v>
      </c>
      <c r="C182" s="6">
        <v>44257</v>
      </c>
      <c r="D182" s="2" t="s">
        <v>3</v>
      </c>
      <c r="E182" s="2">
        <v>2</v>
      </c>
      <c r="F182" s="2">
        <v>108</v>
      </c>
    </row>
    <row r="183" spans="1:6" x14ac:dyDescent="0.2">
      <c r="A183" s="7">
        <v>182</v>
      </c>
      <c r="B183" s="1" t="s">
        <v>8</v>
      </c>
      <c r="C183" s="6">
        <v>44257</v>
      </c>
      <c r="D183" s="2" t="s">
        <v>2</v>
      </c>
      <c r="E183" s="2">
        <v>0</v>
      </c>
      <c r="F183" s="2">
        <v>105</v>
      </c>
    </row>
    <row r="184" spans="1:6" x14ac:dyDescent="0.2">
      <c r="A184" s="7">
        <v>183</v>
      </c>
      <c r="B184" s="1" t="s">
        <v>8</v>
      </c>
      <c r="C184" s="6">
        <v>44257</v>
      </c>
      <c r="D184" s="2" t="s">
        <v>0</v>
      </c>
      <c r="E184" s="2">
        <v>1</v>
      </c>
      <c r="F184" s="2">
        <v>95</v>
      </c>
    </row>
    <row r="185" spans="1:6" x14ac:dyDescent="0.2">
      <c r="A185" s="7">
        <v>184</v>
      </c>
      <c r="B185" s="1" t="s">
        <v>7</v>
      </c>
      <c r="C185" s="6">
        <v>44258</v>
      </c>
      <c r="D185" s="2" t="s">
        <v>3</v>
      </c>
      <c r="E185" s="2">
        <v>5</v>
      </c>
      <c r="F185" s="2">
        <v>99</v>
      </c>
    </row>
    <row r="186" spans="1:6" x14ac:dyDescent="0.2">
      <c r="A186" s="7">
        <v>185</v>
      </c>
      <c r="B186" s="1" t="s">
        <v>7</v>
      </c>
      <c r="C186" s="6">
        <v>44258</v>
      </c>
      <c r="D186" s="2" t="s">
        <v>2</v>
      </c>
      <c r="E186" s="2">
        <v>1</v>
      </c>
      <c r="F186" s="2">
        <v>106</v>
      </c>
    </row>
    <row r="187" spans="1:6" x14ac:dyDescent="0.2">
      <c r="A187" s="7">
        <v>186</v>
      </c>
      <c r="B187" s="1" t="s">
        <v>7</v>
      </c>
      <c r="C187" s="6">
        <v>44258</v>
      </c>
      <c r="D187" s="2" t="s">
        <v>0</v>
      </c>
      <c r="E187" s="2">
        <v>0</v>
      </c>
      <c r="F187" s="2">
        <v>95</v>
      </c>
    </row>
    <row r="188" spans="1:6" x14ac:dyDescent="0.2">
      <c r="A188" s="7">
        <v>187</v>
      </c>
      <c r="B188" s="1" t="s">
        <v>6</v>
      </c>
      <c r="C188" s="6">
        <v>44259</v>
      </c>
      <c r="D188" s="2" t="s">
        <v>3</v>
      </c>
      <c r="E188" s="2">
        <v>2</v>
      </c>
      <c r="F188" s="2">
        <v>104</v>
      </c>
    </row>
    <row r="189" spans="1:6" x14ac:dyDescent="0.2">
      <c r="A189" s="7">
        <v>188</v>
      </c>
      <c r="B189" s="1" t="s">
        <v>6</v>
      </c>
      <c r="C189" s="6">
        <v>44259</v>
      </c>
      <c r="D189" s="2" t="s">
        <v>2</v>
      </c>
      <c r="E189" s="2">
        <v>2</v>
      </c>
      <c r="F189" s="2">
        <v>106</v>
      </c>
    </row>
    <row r="190" spans="1:6" x14ac:dyDescent="0.2">
      <c r="A190" s="7">
        <v>189</v>
      </c>
      <c r="B190" s="1" t="s">
        <v>6</v>
      </c>
      <c r="C190" s="6">
        <v>44259</v>
      </c>
      <c r="D190" s="2" t="s">
        <v>0</v>
      </c>
      <c r="E190" s="2">
        <v>1</v>
      </c>
      <c r="F190" s="2">
        <v>110</v>
      </c>
    </row>
    <row r="191" spans="1:6" x14ac:dyDescent="0.2">
      <c r="A191" s="7">
        <v>190</v>
      </c>
      <c r="B191" s="1" t="s">
        <v>5</v>
      </c>
      <c r="C191" s="6">
        <v>44260</v>
      </c>
      <c r="D191" s="2" t="s">
        <v>3</v>
      </c>
      <c r="E191" s="2">
        <v>4</v>
      </c>
      <c r="F191" s="2">
        <v>94</v>
      </c>
    </row>
    <row r="192" spans="1:6" x14ac:dyDescent="0.2">
      <c r="A192" s="7">
        <v>191</v>
      </c>
      <c r="B192" s="1" t="s">
        <v>5</v>
      </c>
      <c r="C192" s="6">
        <v>44260</v>
      </c>
      <c r="D192" s="2" t="s">
        <v>2</v>
      </c>
      <c r="E192" s="2">
        <v>2</v>
      </c>
      <c r="F192" s="2">
        <v>102</v>
      </c>
    </row>
    <row r="193" spans="1:6" x14ac:dyDescent="0.2">
      <c r="A193" s="7">
        <v>192</v>
      </c>
      <c r="B193" s="1" t="s">
        <v>5</v>
      </c>
      <c r="C193" s="6">
        <v>44260</v>
      </c>
      <c r="D193" s="2" t="s">
        <v>0</v>
      </c>
      <c r="E193" s="2">
        <v>1</v>
      </c>
      <c r="F193" s="2">
        <v>101</v>
      </c>
    </row>
    <row r="194" spans="1:6" x14ac:dyDescent="0.2">
      <c r="A194" s="7">
        <v>193</v>
      </c>
      <c r="B194" s="1" t="s">
        <v>4</v>
      </c>
      <c r="C194" s="6">
        <v>44261</v>
      </c>
      <c r="D194" s="2" t="s">
        <v>3</v>
      </c>
      <c r="E194" s="2">
        <v>6</v>
      </c>
      <c r="F194" s="2">
        <v>114</v>
      </c>
    </row>
    <row r="195" spans="1:6" x14ac:dyDescent="0.2">
      <c r="A195" s="7">
        <v>194</v>
      </c>
      <c r="B195" s="1" t="s">
        <v>4</v>
      </c>
      <c r="C195" s="6">
        <v>44261</v>
      </c>
      <c r="D195" s="2" t="s">
        <v>2</v>
      </c>
      <c r="E195" s="2">
        <v>5</v>
      </c>
      <c r="F195" s="2">
        <v>102</v>
      </c>
    </row>
    <row r="196" spans="1:6" x14ac:dyDescent="0.2">
      <c r="A196" s="7">
        <v>195</v>
      </c>
      <c r="B196" s="1" t="s">
        <v>4</v>
      </c>
      <c r="C196" s="6">
        <v>44261</v>
      </c>
      <c r="D196" s="2" t="s">
        <v>0</v>
      </c>
      <c r="E196" s="2">
        <v>2</v>
      </c>
      <c r="F196" s="2">
        <v>102</v>
      </c>
    </row>
    <row r="197" spans="1:6" x14ac:dyDescent="0.2">
      <c r="A197" s="7">
        <v>196</v>
      </c>
      <c r="B197" s="1" t="s">
        <v>1</v>
      </c>
      <c r="C197" s="6">
        <v>44262</v>
      </c>
      <c r="D197" s="2" t="s">
        <v>3</v>
      </c>
      <c r="E197" s="2">
        <v>7</v>
      </c>
      <c r="F197" s="2">
        <v>103</v>
      </c>
    </row>
    <row r="198" spans="1:6" x14ac:dyDescent="0.2">
      <c r="A198" s="7">
        <v>197</v>
      </c>
      <c r="B198" s="1" t="s">
        <v>1</v>
      </c>
      <c r="C198" s="6">
        <v>44262</v>
      </c>
      <c r="D198" s="2" t="s">
        <v>2</v>
      </c>
      <c r="E198" s="2">
        <v>3</v>
      </c>
      <c r="F198" s="2">
        <v>113</v>
      </c>
    </row>
    <row r="199" spans="1:6" x14ac:dyDescent="0.2">
      <c r="A199" s="7">
        <v>198</v>
      </c>
      <c r="B199" s="1" t="s">
        <v>1</v>
      </c>
      <c r="C199" s="6">
        <v>44262</v>
      </c>
      <c r="D199" s="2" t="s">
        <v>0</v>
      </c>
      <c r="E199" s="2">
        <v>0</v>
      </c>
      <c r="F199" s="2">
        <v>105</v>
      </c>
    </row>
    <row r="200" spans="1:6" x14ac:dyDescent="0.2">
      <c r="A200" s="7">
        <v>199</v>
      </c>
      <c r="B200" s="1" t="s">
        <v>9</v>
      </c>
      <c r="C200" s="6">
        <v>44263</v>
      </c>
      <c r="D200" s="2" t="s">
        <v>3</v>
      </c>
      <c r="E200" s="2">
        <v>3</v>
      </c>
      <c r="F200" s="2">
        <v>102</v>
      </c>
    </row>
    <row r="201" spans="1:6" x14ac:dyDescent="0.2">
      <c r="A201" s="7">
        <v>200</v>
      </c>
      <c r="B201" s="1" t="s">
        <v>9</v>
      </c>
      <c r="C201" s="6">
        <v>44263</v>
      </c>
      <c r="D201" s="2" t="s">
        <v>2</v>
      </c>
      <c r="E201" s="2">
        <v>4</v>
      </c>
      <c r="F201" s="2">
        <v>91</v>
      </c>
    </row>
    <row r="202" spans="1:6" x14ac:dyDescent="0.2">
      <c r="A202" s="7">
        <v>201</v>
      </c>
      <c r="B202" s="1" t="s">
        <v>9</v>
      </c>
      <c r="C202" s="6">
        <v>44263</v>
      </c>
      <c r="D202" s="2" t="s">
        <v>0</v>
      </c>
      <c r="E202" s="2">
        <v>0</v>
      </c>
      <c r="F202" s="2">
        <v>109</v>
      </c>
    </row>
    <row r="203" spans="1:6" x14ac:dyDescent="0.2">
      <c r="A203" s="7">
        <v>202</v>
      </c>
      <c r="B203" s="1" t="s">
        <v>8</v>
      </c>
      <c r="C203" s="6">
        <v>44264</v>
      </c>
      <c r="D203" s="2" t="s">
        <v>3</v>
      </c>
      <c r="E203" s="2">
        <v>2</v>
      </c>
      <c r="F203" s="2">
        <v>99</v>
      </c>
    </row>
    <row r="204" spans="1:6" x14ac:dyDescent="0.2">
      <c r="A204" s="7">
        <v>203</v>
      </c>
      <c r="B204" s="1" t="s">
        <v>8</v>
      </c>
      <c r="C204" s="6">
        <v>44264</v>
      </c>
      <c r="D204" s="2" t="s">
        <v>2</v>
      </c>
      <c r="E204" s="2">
        <v>2</v>
      </c>
      <c r="F204" s="2">
        <v>102</v>
      </c>
    </row>
    <row r="205" spans="1:6" x14ac:dyDescent="0.2">
      <c r="A205" s="7">
        <v>204</v>
      </c>
      <c r="B205" s="1" t="s">
        <v>8</v>
      </c>
      <c r="C205" s="6">
        <v>44264</v>
      </c>
      <c r="D205" s="2" t="s">
        <v>0</v>
      </c>
      <c r="E205" s="2">
        <v>3</v>
      </c>
      <c r="F205" s="2">
        <v>108</v>
      </c>
    </row>
    <row r="206" spans="1:6" x14ac:dyDescent="0.2">
      <c r="A206" s="7">
        <v>205</v>
      </c>
      <c r="B206" s="1" t="s">
        <v>7</v>
      </c>
      <c r="C206" s="6">
        <v>44265</v>
      </c>
      <c r="D206" s="2" t="s">
        <v>3</v>
      </c>
      <c r="E206" s="2">
        <v>5</v>
      </c>
      <c r="F206" s="2">
        <v>94</v>
      </c>
    </row>
    <row r="207" spans="1:6" x14ac:dyDescent="0.2">
      <c r="A207" s="7">
        <v>206</v>
      </c>
      <c r="B207" s="1" t="s">
        <v>7</v>
      </c>
      <c r="C207" s="6">
        <v>44265</v>
      </c>
      <c r="D207" s="2" t="s">
        <v>2</v>
      </c>
      <c r="E207" s="2">
        <v>4</v>
      </c>
      <c r="F207" s="2">
        <v>100</v>
      </c>
    </row>
    <row r="208" spans="1:6" x14ac:dyDescent="0.2">
      <c r="A208" s="7">
        <v>207</v>
      </c>
      <c r="B208" s="1" t="s">
        <v>7</v>
      </c>
      <c r="C208" s="6">
        <v>44265</v>
      </c>
      <c r="D208" s="2" t="s">
        <v>0</v>
      </c>
      <c r="E208" s="2">
        <v>2</v>
      </c>
      <c r="F208" s="2">
        <v>101</v>
      </c>
    </row>
    <row r="209" spans="1:6" x14ac:dyDescent="0.2">
      <c r="A209" s="7">
        <v>208</v>
      </c>
      <c r="B209" s="1" t="s">
        <v>6</v>
      </c>
      <c r="C209" s="6">
        <v>44266</v>
      </c>
      <c r="D209" s="2" t="s">
        <v>3</v>
      </c>
      <c r="E209" s="2">
        <v>5</v>
      </c>
      <c r="F209" s="2">
        <v>98</v>
      </c>
    </row>
    <row r="210" spans="1:6" x14ac:dyDescent="0.2">
      <c r="A210" s="7">
        <v>209</v>
      </c>
      <c r="B210" s="1" t="s">
        <v>6</v>
      </c>
      <c r="C210" s="6">
        <v>44266</v>
      </c>
      <c r="D210" s="2" t="s">
        <v>2</v>
      </c>
      <c r="E210" s="2">
        <v>2</v>
      </c>
      <c r="F210" s="2">
        <v>103</v>
      </c>
    </row>
    <row r="211" spans="1:6" x14ac:dyDescent="0.2">
      <c r="A211" s="7">
        <v>210</v>
      </c>
      <c r="B211" s="1" t="s">
        <v>6</v>
      </c>
      <c r="C211" s="6">
        <v>44266</v>
      </c>
      <c r="D211" s="2" t="s">
        <v>0</v>
      </c>
      <c r="E211" s="2">
        <v>2</v>
      </c>
      <c r="F211" s="2">
        <v>97</v>
      </c>
    </row>
    <row r="212" spans="1:6" x14ac:dyDescent="0.2">
      <c r="A212" s="7">
        <v>211</v>
      </c>
      <c r="B212" s="1" t="s">
        <v>5</v>
      </c>
      <c r="C212" s="6">
        <v>44267</v>
      </c>
      <c r="D212" s="2" t="s">
        <v>3</v>
      </c>
      <c r="E212" s="2">
        <v>4</v>
      </c>
      <c r="F212" s="2">
        <v>113</v>
      </c>
    </row>
    <row r="213" spans="1:6" x14ac:dyDescent="0.2">
      <c r="A213" s="7">
        <v>212</v>
      </c>
      <c r="B213" s="1" t="s">
        <v>5</v>
      </c>
      <c r="C213" s="6">
        <v>44267</v>
      </c>
      <c r="D213" s="2" t="s">
        <v>2</v>
      </c>
      <c r="E213" s="2">
        <v>2</v>
      </c>
      <c r="F213" s="2">
        <v>105</v>
      </c>
    </row>
    <row r="214" spans="1:6" x14ac:dyDescent="0.2">
      <c r="A214" s="7">
        <v>213</v>
      </c>
      <c r="B214" s="1" t="s">
        <v>5</v>
      </c>
      <c r="C214" s="6">
        <v>44267</v>
      </c>
      <c r="D214" s="2" t="s">
        <v>0</v>
      </c>
      <c r="E214" s="2">
        <v>4</v>
      </c>
      <c r="F214" s="2">
        <v>104</v>
      </c>
    </row>
    <row r="215" spans="1:6" x14ac:dyDescent="0.2">
      <c r="A215" s="7">
        <v>214</v>
      </c>
      <c r="B215" s="1" t="s">
        <v>4</v>
      </c>
      <c r="C215" s="6">
        <v>44268</v>
      </c>
      <c r="D215" s="2" t="s">
        <v>3</v>
      </c>
      <c r="E215" s="2">
        <v>4</v>
      </c>
      <c r="F215" s="2">
        <v>105</v>
      </c>
    </row>
    <row r="216" spans="1:6" x14ac:dyDescent="0.2">
      <c r="A216" s="7">
        <v>215</v>
      </c>
      <c r="B216" s="1" t="s">
        <v>4</v>
      </c>
      <c r="C216" s="6">
        <v>44268</v>
      </c>
      <c r="D216" s="2" t="s">
        <v>2</v>
      </c>
      <c r="E216" s="2">
        <v>2</v>
      </c>
      <c r="F216" s="2">
        <v>99</v>
      </c>
    </row>
    <row r="217" spans="1:6" x14ac:dyDescent="0.2">
      <c r="A217" s="7">
        <v>216</v>
      </c>
      <c r="B217" s="1" t="s">
        <v>4</v>
      </c>
      <c r="C217" s="6">
        <v>44268</v>
      </c>
      <c r="D217" s="2" t="s">
        <v>0</v>
      </c>
      <c r="E217" s="2">
        <v>2</v>
      </c>
      <c r="F217" s="2">
        <v>111</v>
      </c>
    </row>
    <row r="218" spans="1:6" x14ac:dyDescent="0.2">
      <c r="A218" s="7">
        <v>217</v>
      </c>
      <c r="B218" s="1" t="s">
        <v>1</v>
      </c>
      <c r="C218" s="6">
        <v>44269</v>
      </c>
      <c r="D218" s="2" t="s">
        <v>3</v>
      </c>
      <c r="E218" s="2">
        <v>5</v>
      </c>
      <c r="F218" s="2">
        <v>103</v>
      </c>
    </row>
    <row r="219" spans="1:6" x14ac:dyDescent="0.2">
      <c r="A219" s="7">
        <v>218</v>
      </c>
      <c r="B219" s="1" t="s">
        <v>1</v>
      </c>
      <c r="C219" s="6">
        <v>44269</v>
      </c>
      <c r="D219" s="2" t="s">
        <v>2</v>
      </c>
      <c r="E219" s="2">
        <v>3</v>
      </c>
      <c r="F219" s="2">
        <v>102</v>
      </c>
    </row>
    <row r="220" spans="1:6" x14ac:dyDescent="0.2">
      <c r="A220" s="7">
        <v>219</v>
      </c>
      <c r="B220" s="1" t="s">
        <v>1</v>
      </c>
      <c r="C220" s="6">
        <v>44269</v>
      </c>
      <c r="D220" s="2" t="s">
        <v>0</v>
      </c>
      <c r="E220" s="2">
        <v>1</v>
      </c>
      <c r="F220" s="2">
        <v>92</v>
      </c>
    </row>
    <row r="221" spans="1:6" x14ac:dyDescent="0.2">
      <c r="A221" s="7">
        <v>220</v>
      </c>
      <c r="B221" s="1" t="s">
        <v>9</v>
      </c>
      <c r="C221" s="6">
        <v>44270</v>
      </c>
      <c r="D221" s="2" t="s">
        <v>3</v>
      </c>
      <c r="E221" s="2">
        <v>3</v>
      </c>
      <c r="F221" s="2">
        <v>100</v>
      </c>
    </row>
    <row r="222" spans="1:6" x14ac:dyDescent="0.2">
      <c r="A222" s="7">
        <v>221</v>
      </c>
      <c r="B222" s="1" t="s">
        <v>9</v>
      </c>
      <c r="C222" s="6">
        <v>44270</v>
      </c>
      <c r="D222" s="2" t="s">
        <v>2</v>
      </c>
      <c r="E222" s="2">
        <v>1</v>
      </c>
      <c r="F222" s="2">
        <v>94</v>
      </c>
    </row>
    <row r="223" spans="1:6" x14ac:dyDescent="0.2">
      <c r="A223" s="7">
        <v>222</v>
      </c>
      <c r="B223" s="1" t="s">
        <v>9</v>
      </c>
      <c r="C223" s="6">
        <v>44270</v>
      </c>
      <c r="D223" s="2" t="s">
        <v>0</v>
      </c>
      <c r="E223" s="2">
        <v>2</v>
      </c>
      <c r="F223" s="2">
        <v>99</v>
      </c>
    </row>
    <row r="224" spans="1:6" x14ac:dyDescent="0.2">
      <c r="A224" s="7">
        <v>223</v>
      </c>
      <c r="B224" s="1" t="s">
        <v>8</v>
      </c>
      <c r="C224" s="6">
        <v>44271</v>
      </c>
      <c r="D224" s="2" t="s">
        <v>3</v>
      </c>
      <c r="E224" s="2">
        <v>1</v>
      </c>
      <c r="F224" s="2">
        <v>93</v>
      </c>
    </row>
    <row r="225" spans="1:6" x14ac:dyDescent="0.2">
      <c r="A225" s="7">
        <v>224</v>
      </c>
      <c r="B225" s="1" t="s">
        <v>8</v>
      </c>
      <c r="C225" s="6">
        <v>44271</v>
      </c>
      <c r="D225" s="2" t="s">
        <v>2</v>
      </c>
      <c r="E225" s="2">
        <v>2</v>
      </c>
      <c r="F225" s="2">
        <v>111</v>
      </c>
    </row>
    <row r="226" spans="1:6" x14ac:dyDescent="0.2">
      <c r="A226" s="7">
        <v>225</v>
      </c>
      <c r="B226" s="1" t="s">
        <v>8</v>
      </c>
      <c r="C226" s="6">
        <v>44271</v>
      </c>
      <c r="D226" s="2" t="s">
        <v>0</v>
      </c>
      <c r="E226" s="2">
        <v>0</v>
      </c>
      <c r="F226" s="2">
        <v>103</v>
      </c>
    </row>
    <row r="227" spans="1:6" x14ac:dyDescent="0.2">
      <c r="A227" s="7">
        <v>226</v>
      </c>
      <c r="B227" s="1" t="s">
        <v>7</v>
      </c>
      <c r="C227" s="6">
        <v>44272</v>
      </c>
      <c r="D227" s="2" t="s">
        <v>3</v>
      </c>
      <c r="E227" s="2">
        <v>3</v>
      </c>
      <c r="F227" s="2">
        <v>95</v>
      </c>
    </row>
    <row r="228" spans="1:6" x14ac:dyDescent="0.2">
      <c r="A228" s="7">
        <v>227</v>
      </c>
      <c r="B228" s="1" t="s">
        <v>7</v>
      </c>
      <c r="C228" s="6">
        <v>44272</v>
      </c>
      <c r="D228" s="2" t="s">
        <v>2</v>
      </c>
      <c r="E228" s="2">
        <v>1</v>
      </c>
      <c r="F228" s="2">
        <v>103</v>
      </c>
    </row>
    <row r="229" spans="1:6" x14ac:dyDescent="0.2">
      <c r="A229" s="7">
        <v>228</v>
      </c>
      <c r="B229" s="1" t="s">
        <v>7</v>
      </c>
      <c r="C229" s="6">
        <v>44272</v>
      </c>
      <c r="D229" s="2" t="s">
        <v>0</v>
      </c>
      <c r="E229" s="2">
        <v>1</v>
      </c>
      <c r="F229" s="2">
        <v>99</v>
      </c>
    </row>
    <row r="230" spans="1:6" x14ac:dyDescent="0.2">
      <c r="A230" s="7">
        <v>229</v>
      </c>
      <c r="B230" s="1" t="s">
        <v>6</v>
      </c>
      <c r="C230" s="6">
        <v>44273</v>
      </c>
      <c r="D230" s="2" t="s">
        <v>3</v>
      </c>
      <c r="E230" s="2">
        <v>5</v>
      </c>
      <c r="F230" s="2">
        <v>101</v>
      </c>
    </row>
    <row r="231" spans="1:6" x14ac:dyDescent="0.2">
      <c r="A231" s="7">
        <v>230</v>
      </c>
      <c r="B231" s="1" t="s">
        <v>6</v>
      </c>
      <c r="C231" s="6">
        <v>44273</v>
      </c>
      <c r="D231" s="2" t="s">
        <v>2</v>
      </c>
      <c r="E231" s="2">
        <v>2</v>
      </c>
      <c r="F231" s="2">
        <v>100</v>
      </c>
    </row>
    <row r="232" spans="1:6" x14ac:dyDescent="0.2">
      <c r="A232" s="7">
        <v>231</v>
      </c>
      <c r="B232" s="1" t="s">
        <v>6</v>
      </c>
      <c r="C232" s="6">
        <v>44273</v>
      </c>
      <c r="D232" s="2" t="s">
        <v>0</v>
      </c>
      <c r="E232" s="2">
        <v>1</v>
      </c>
      <c r="F232" s="2">
        <v>109</v>
      </c>
    </row>
    <row r="233" spans="1:6" x14ac:dyDescent="0.2">
      <c r="A233" s="7">
        <v>232</v>
      </c>
      <c r="B233" s="1" t="s">
        <v>5</v>
      </c>
      <c r="C233" s="6">
        <v>44274</v>
      </c>
      <c r="D233" s="2" t="s">
        <v>3</v>
      </c>
      <c r="E233" s="2">
        <v>1</v>
      </c>
      <c r="F233" s="2">
        <v>95</v>
      </c>
    </row>
    <row r="234" spans="1:6" x14ac:dyDescent="0.2">
      <c r="A234" s="7">
        <v>233</v>
      </c>
      <c r="B234" s="1" t="s">
        <v>5</v>
      </c>
      <c r="C234" s="6">
        <v>44274</v>
      </c>
      <c r="D234" s="2" t="s">
        <v>2</v>
      </c>
      <c r="E234" s="2">
        <v>2</v>
      </c>
      <c r="F234" s="2">
        <v>98</v>
      </c>
    </row>
    <row r="235" spans="1:6" x14ac:dyDescent="0.2">
      <c r="A235" s="7">
        <v>234</v>
      </c>
      <c r="B235" s="1" t="s">
        <v>5</v>
      </c>
      <c r="C235" s="6">
        <v>44274</v>
      </c>
      <c r="D235" s="2" t="s">
        <v>0</v>
      </c>
      <c r="E235" s="2">
        <v>1</v>
      </c>
      <c r="F235" s="2">
        <v>105</v>
      </c>
    </row>
    <row r="236" spans="1:6" x14ac:dyDescent="0.2">
      <c r="A236" s="7">
        <v>235</v>
      </c>
      <c r="B236" s="1" t="s">
        <v>4</v>
      </c>
      <c r="C236" s="6">
        <v>44275</v>
      </c>
      <c r="D236" s="2" t="s">
        <v>3</v>
      </c>
      <c r="E236" s="2">
        <v>3</v>
      </c>
      <c r="F236" s="2">
        <v>107</v>
      </c>
    </row>
    <row r="237" spans="1:6" x14ac:dyDescent="0.2">
      <c r="A237" s="7">
        <v>236</v>
      </c>
      <c r="B237" s="1" t="s">
        <v>4</v>
      </c>
      <c r="C237" s="6">
        <v>44275</v>
      </c>
      <c r="D237" s="2" t="s">
        <v>2</v>
      </c>
      <c r="E237" s="2">
        <v>2</v>
      </c>
      <c r="F237" s="2">
        <v>102</v>
      </c>
    </row>
    <row r="238" spans="1:6" x14ac:dyDescent="0.2">
      <c r="A238" s="7">
        <v>237</v>
      </c>
      <c r="B238" s="1" t="s">
        <v>4</v>
      </c>
      <c r="C238" s="6">
        <v>44275</v>
      </c>
      <c r="D238" s="2" t="s">
        <v>0</v>
      </c>
      <c r="E238" s="2">
        <v>0</v>
      </c>
      <c r="F238" s="2">
        <v>114</v>
      </c>
    </row>
    <row r="239" spans="1:6" x14ac:dyDescent="0.2">
      <c r="A239" s="7">
        <v>238</v>
      </c>
      <c r="B239" s="1" t="s">
        <v>1</v>
      </c>
      <c r="C239" s="6">
        <v>44276</v>
      </c>
      <c r="D239" s="2" t="s">
        <v>3</v>
      </c>
      <c r="E239" s="2">
        <v>7</v>
      </c>
      <c r="F239" s="2">
        <v>112</v>
      </c>
    </row>
    <row r="240" spans="1:6" x14ac:dyDescent="0.2">
      <c r="A240" s="7">
        <v>239</v>
      </c>
      <c r="B240" s="1" t="s">
        <v>1</v>
      </c>
      <c r="C240" s="6">
        <v>44276</v>
      </c>
      <c r="D240" s="2" t="s">
        <v>2</v>
      </c>
      <c r="E240" s="2">
        <v>4</v>
      </c>
      <c r="F240" s="2">
        <v>100</v>
      </c>
    </row>
    <row r="241" spans="1:6" x14ac:dyDescent="0.2">
      <c r="A241" s="7">
        <v>240</v>
      </c>
      <c r="B241" s="1" t="s">
        <v>1</v>
      </c>
      <c r="C241" s="6">
        <v>44276</v>
      </c>
      <c r="D241" s="2" t="s">
        <v>0</v>
      </c>
      <c r="E241" s="2">
        <v>0</v>
      </c>
      <c r="F241" s="2">
        <v>102</v>
      </c>
    </row>
    <row r="242" spans="1:6" x14ac:dyDescent="0.2">
      <c r="A242" s="7">
        <v>241</v>
      </c>
      <c r="B242" s="1" t="s">
        <v>9</v>
      </c>
      <c r="C242" s="6">
        <v>44277</v>
      </c>
      <c r="D242" s="2" t="s">
        <v>3</v>
      </c>
      <c r="E242" s="2">
        <v>1</v>
      </c>
      <c r="F242" s="2">
        <v>102</v>
      </c>
    </row>
    <row r="243" spans="1:6" x14ac:dyDescent="0.2">
      <c r="A243" s="7">
        <v>242</v>
      </c>
      <c r="B243" s="1" t="s">
        <v>9</v>
      </c>
      <c r="C243" s="6">
        <v>44277</v>
      </c>
      <c r="D243" s="2" t="s">
        <v>2</v>
      </c>
      <c r="E243" s="2">
        <v>3</v>
      </c>
      <c r="F243" s="2">
        <v>95</v>
      </c>
    </row>
    <row r="244" spans="1:6" x14ac:dyDescent="0.2">
      <c r="A244" s="7">
        <v>243</v>
      </c>
      <c r="B244" s="1" t="s">
        <v>9</v>
      </c>
      <c r="C244" s="6">
        <v>44277</v>
      </c>
      <c r="D244" s="2" t="s">
        <v>0</v>
      </c>
      <c r="E244" s="2">
        <v>3</v>
      </c>
      <c r="F244" s="2">
        <v>105</v>
      </c>
    </row>
    <row r="245" spans="1:6" x14ac:dyDescent="0.2">
      <c r="A245" s="7">
        <v>244</v>
      </c>
      <c r="B245" s="1" t="s">
        <v>8</v>
      </c>
      <c r="C245" s="6">
        <v>44278</v>
      </c>
      <c r="D245" s="2" t="s">
        <v>3</v>
      </c>
      <c r="E245" s="2">
        <v>2</v>
      </c>
      <c r="F245" s="2">
        <v>108</v>
      </c>
    </row>
    <row r="246" spans="1:6" x14ac:dyDescent="0.2">
      <c r="A246" s="7">
        <v>245</v>
      </c>
      <c r="B246" s="1" t="s">
        <v>8</v>
      </c>
      <c r="C246" s="6">
        <v>44278</v>
      </c>
      <c r="D246" s="2" t="s">
        <v>2</v>
      </c>
      <c r="E246" s="2">
        <v>4</v>
      </c>
      <c r="F246" s="2">
        <v>99</v>
      </c>
    </row>
    <row r="247" spans="1:6" x14ac:dyDescent="0.2">
      <c r="A247" s="7">
        <v>246</v>
      </c>
      <c r="B247" s="1" t="s">
        <v>8</v>
      </c>
      <c r="C247" s="6">
        <v>44278</v>
      </c>
      <c r="D247" s="2" t="s">
        <v>0</v>
      </c>
      <c r="E247" s="2">
        <v>1</v>
      </c>
      <c r="F247" s="2">
        <v>103</v>
      </c>
    </row>
    <row r="248" spans="1:6" x14ac:dyDescent="0.2">
      <c r="A248" s="7">
        <v>247</v>
      </c>
      <c r="B248" s="1" t="s">
        <v>7</v>
      </c>
      <c r="C248" s="6">
        <v>44279</v>
      </c>
      <c r="D248" s="2" t="s">
        <v>3</v>
      </c>
      <c r="E248" s="2">
        <v>3</v>
      </c>
      <c r="F248" s="2">
        <v>104</v>
      </c>
    </row>
    <row r="249" spans="1:6" x14ac:dyDescent="0.2">
      <c r="A249" s="7">
        <v>248</v>
      </c>
      <c r="B249" s="1" t="s">
        <v>7</v>
      </c>
      <c r="C249" s="6">
        <v>44279</v>
      </c>
      <c r="D249" s="2" t="s">
        <v>2</v>
      </c>
      <c r="E249" s="2">
        <v>3</v>
      </c>
      <c r="F249" s="2">
        <v>104</v>
      </c>
    </row>
    <row r="250" spans="1:6" x14ac:dyDescent="0.2">
      <c r="A250" s="7">
        <v>249</v>
      </c>
      <c r="B250" s="1" t="s">
        <v>7</v>
      </c>
      <c r="C250" s="6">
        <v>44279</v>
      </c>
      <c r="D250" s="2" t="s">
        <v>0</v>
      </c>
      <c r="E250" s="2">
        <v>1</v>
      </c>
      <c r="F250" s="2">
        <v>106</v>
      </c>
    </row>
    <row r="251" spans="1:6" x14ac:dyDescent="0.2">
      <c r="A251" s="7">
        <v>250</v>
      </c>
      <c r="B251" s="1" t="s">
        <v>6</v>
      </c>
      <c r="C251" s="6">
        <v>44280</v>
      </c>
      <c r="D251" s="2" t="s">
        <v>3</v>
      </c>
      <c r="E251" s="2">
        <v>1</v>
      </c>
      <c r="F251" s="2">
        <v>108</v>
      </c>
    </row>
    <row r="252" spans="1:6" x14ac:dyDescent="0.2">
      <c r="A252" s="7">
        <v>251</v>
      </c>
      <c r="B252" s="1" t="s">
        <v>6</v>
      </c>
      <c r="C252" s="6">
        <v>44280</v>
      </c>
      <c r="D252" s="2" t="s">
        <v>2</v>
      </c>
      <c r="E252" s="2">
        <v>2</v>
      </c>
      <c r="F252" s="2">
        <v>101</v>
      </c>
    </row>
    <row r="253" spans="1:6" x14ac:dyDescent="0.2">
      <c r="A253" s="7">
        <v>252</v>
      </c>
      <c r="B253" s="1" t="s">
        <v>6</v>
      </c>
      <c r="C253" s="6">
        <v>44280</v>
      </c>
      <c r="D253" s="2" t="s">
        <v>0</v>
      </c>
      <c r="E253" s="2">
        <v>0</v>
      </c>
      <c r="F253" s="2">
        <v>102</v>
      </c>
    </row>
    <row r="254" spans="1:6" x14ac:dyDescent="0.2">
      <c r="A254" s="7">
        <v>253</v>
      </c>
      <c r="B254" s="1" t="s">
        <v>5</v>
      </c>
      <c r="C254" s="6">
        <v>44281</v>
      </c>
      <c r="D254" s="2" t="s">
        <v>3</v>
      </c>
      <c r="E254" s="2">
        <v>1</v>
      </c>
      <c r="F254" s="2">
        <v>103</v>
      </c>
    </row>
    <row r="255" spans="1:6" x14ac:dyDescent="0.2">
      <c r="A255" s="7">
        <v>254</v>
      </c>
      <c r="B255" s="1" t="s">
        <v>5</v>
      </c>
      <c r="C255" s="6">
        <v>44281</v>
      </c>
      <c r="D255" s="2" t="s">
        <v>2</v>
      </c>
      <c r="E255" s="2">
        <v>3</v>
      </c>
      <c r="F255" s="2">
        <v>109</v>
      </c>
    </row>
    <row r="256" spans="1:6" x14ac:dyDescent="0.2">
      <c r="A256" s="7">
        <v>255</v>
      </c>
      <c r="B256" s="1" t="s">
        <v>5</v>
      </c>
      <c r="C256" s="6">
        <v>44281</v>
      </c>
      <c r="D256" s="2" t="s">
        <v>0</v>
      </c>
      <c r="E256" s="2">
        <v>1</v>
      </c>
      <c r="F256" s="2">
        <v>103</v>
      </c>
    </row>
    <row r="257" spans="1:6" x14ac:dyDescent="0.2">
      <c r="A257" s="7">
        <v>256</v>
      </c>
      <c r="B257" s="1" t="s">
        <v>4</v>
      </c>
      <c r="C257" s="6">
        <v>44282</v>
      </c>
      <c r="D257" s="2" t="s">
        <v>3</v>
      </c>
      <c r="E257" s="2">
        <v>5</v>
      </c>
      <c r="F257" s="2">
        <v>112</v>
      </c>
    </row>
    <row r="258" spans="1:6" x14ac:dyDescent="0.2">
      <c r="A258" s="7">
        <v>257</v>
      </c>
      <c r="B258" s="1" t="s">
        <v>4</v>
      </c>
      <c r="C258" s="6">
        <v>44282</v>
      </c>
      <c r="D258" s="2" t="s">
        <v>2</v>
      </c>
      <c r="E258" s="2">
        <v>5</v>
      </c>
      <c r="F258" s="2">
        <v>107</v>
      </c>
    </row>
    <row r="259" spans="1:6" x14ac:dyDescent="0.2">
      <c r="A259" s="7">
        <v>258</v>
      </c>
      <c r="B259" s="1" t="s">
        <v>4</v>
      </c>
      <c r="C259" s="6">
        <v>44282</v>
      </c>
      <c r="D259" s="2" t="s">
        <v>0</v>
      </c>
      <c r="E259" s="2">
        <v>4</v>
      </c>
      <c r="F259" s="2">
        <v>101</v>
      </c>
    </row>
    <row r="260" spans="1:6" x14ac:dyDescent="0.2">
      <c r="A260" s="7">
        <v>259</v>
      </c>
      <c r="B260" s="1" t="s">
        <v>1</v>
      </c>
      <c r="C260" s="6">
        <v>44283</v>
      </c>
      <c r="D260" s="2" t="s">
        <v>3</v>
      </c>
      <c r="E260" s="2">
        <v>2</v>
      </c>
      <c r="F260" s="2">
        <v>102</v>
      </c>
    </row>
    <row r="261" spans="1:6" x14ac:dyDescent="0.2">
      <c r="A261" s="7">
        <v>260</v>
      </c>
      <c r="B261" s="1" t="s">
        <v>1</v>
      </c>
      <c r="C261" s="6">
        <v>44283</v>
      </c>
      <c r="D261" s="2" t="s">
        <v>2</v>
      </c>
      <c r="E261" s="2">
        <v>3</v>
      </c>
      <c r="F261" s="2">
        <v>109</v>
      </c>
    </row>
    <row r="262" spans="1:6" x14ac:dyDescent="0.2">
      <c r="A262" s="7">
        <v>261</v>
      </c>
      <c r="B262" s="1" t="s">
        <v>1</v>
      </c>
      <c r="C262" s="6">
        <v>44283</v>
      </c>
      <c r="D262" s="2" t="s">
        <v>0</v>
      </c>
      <c r="E262" s="2">
        <v>0</v>
      </c>
      <c r="F262" s="2">
        <v>105</v>
      </c>
    </row>
    <row r="263" spans="1:6" x14ac:dyDescent="0.2">
      <c r="A263" s="7">
        <v>262</v>
      </c>
      <c r="B263" s="1" t="s">
        <v>9</v>
      </c>
      <c r="C263" s="6">
        <v>44284</v>
      </c>
      <c r="D263" s="2" t="s">
        <v>3</v>
      </c>
      <c r="E263" s="2">
        <v>4</v>
      </c>
      <c r="F263" s="2">
        <v>98</v>
      </c>
    </row>
    <row r="264" spans="1:6" x14ac:dyDescent="0.2">
      <c r="A264" s="7">
        <v>263</v>
      </c>
      <c r="B264" s="1" t="s">
        <v>9</v>
      </c>
      <c r="C264" s="6">
        <v>44284</v>
      </c>
      <c r="D264" s="2" t="s">
        <v>2</v>
      </c>
      <c r="E264" s="2">
        <v>1</v>
      </c>
      <c r="F264" s="2">
        <v>112</v>
      </c>
    </row>
    <row r="265" spans="1:6" x14ac:dyDescent="0.2">
      <c r="A265" s="7">
        <v>264</v>
      </c>
      <c r="B265" s="1" t="s">
        <v>9</v>
      </c>
      <c r="C265" s="6">
        <v>44284</v>
      </c>
      <c r="D265" s="2" t="s">
        <v>0</v>
      </c>
      <c r="E265" s="2">
        <v>3</v>
      </c>
      <c r="F265" s="2">
        <v>94</v>
      </c>
    </row>
    <row r="266" spans="1:6" x14ac:dyDescent="0.2">
      <c r="A266" s="7">
        <v>265</v>
      </c>
      <c r="B266" s="1" t="s">
        <v>8</v>
      </c>
      <c r="C266" s="6">
        <v>44285</v>
      </c>
      <c r="D266" s="2" t="s">
        <v>3</v>
      </c>
      <c r="E266" s="2">
        <v>0</v>
      </c>
      <c r="F266" s="2">
        <v>90</v>
      </c>
    </row>
    <row r="267" spans="1:6" x14ac:dyDescent="0.2">
      <c r="A267" s="7">
        <v>266</v>
      </c>
      <c r="B267" s="1" t="s">
        <v>8</v>
      </c>
      <c r="C267" s="6">
        <v>44285</v>
      </c>
      <c r="D267" s="2" t="s">
        <v>2</v>
      </c>
      <c r="E267" s="2">
        <v>2</v>
      </c>
      <c r="F267" s="2">
        <v>105</v>
      </c>
    </row>
    <row r="268" spans="1:6" x14ac:dyDescent="0.2">
      <c r="A268" s="7">
        <v>267</v>
      </c>
      <c r="B268" s="1" t="s">
        <v>8</v>
      </c>
      <c r="C268" s="6">
        <v>44285</v>
      </c>
      <c r="D268" s="2" t="s">
        <v>0</v>
      </c>
      <c r="E268" s="2">
        <v>1</v>
      </c>
      <c r="F268" s="2">
        <v>108</v>
      </c>
    </row>
    <row r="269" spans="1:6" x14ac:dyDescent="0.2">
      <c r="A269" s="7">
        <v>268</v>
      </c>
      <c r="B269" s="1" t="s">
        <v>7</v>
      </c>
      <c r="C269" s="6">
        <v>44286</v>
      </c>
      <c r="D269" s="2" t="s">
        <v>3</v>
      </c>
      <c r="E269" s="2">
        <v>1</v>
      </c>
      <c r="F269" s="2">
        <v>101</v>
      </c>
    </row>
    <row r="270" spans="1:6" x14ac:dyDescent="0.2">
      <c r="A270" s="7">
        <v>269</v>
      </c>
      <c r="B270" s="1" t="s">
        <v>7</v>
      </c>
      <c r="C270" s="6">
        <v>44286</v>
      </c>
      <c r="D270" s="2" t="s">
        <v>2</v>
      </c>
      <c r="E270" s="2">
        <v>2</v>
      </c>
      <c r="F270" s="2">
        <v>94</v>
      </c>
    </row>
    <row r="271" spans="1:6" x14ac:dyDescent="0.2">
      <c r="A271" s="7">
        <v>270</v>
      </c>
      <c r="B271" s="1" t="s">
        <v>7</v>
      </c>
      <c r="C271" s="6">
        <v>44286</v>
      </c>
      <c r="D271" s="2" t="s">
        <v>0</v>
      </c>
      <c r="E271" s="2">
        <v>0</v>
      </c>
      <c r="F271" s="2">
        <v>102</v>
      </c>
    </row>
    <row r="272" spans="1:6" x14ac:dyDescent="0.2">
      <c r="A272" s="7">
        <v>271</v>
      </c>
      <c r="B272" s="1" t="s">
        <v>6</v>
      </c>
      <c r="C272" s="6">
        <v>44287</v>
      </c>
      <c r="D272" s="2" t="s">
        <v>3</v>
      </c>
      <c r="E272" s="2">
        <v>2</v>
      </c>
      <c r="F272" s="2">
        <v>110</v>
      </c>
    </row>
    <row r="273" spans="1:6" x14ac:dyDescent="0.2">
      <c r="A273" s="7">
        <v>272</v>
      </c>
      <c r="B273" s="1" t="s">
        <v>6</v>
      </c>
      <c r="C273" s="6">
        <v>44287</v>
      </c>
      <c r="D273" s="2" t="s">
        <v>2</v>
      </c>
      <c r="E273" s="2">
        <v>0</v>
      </c>
      <c r="F273" s="2">
        <v>107</v>
      </c>
    </row>
    <row r="274" spans="1:6" x14ac:dyDescent="0.2">
      <c r="A274" s="7">
        <v>273</v>
      </c>
      <c r="B274" s="1" t="s">
        <v>6</v>
      </c>
      <c r="C274" s="6">
        <v>44287</v>
      </c>
      <c r="D274" s="2" t="s">
        <v>0</v>
      </c>
      <c r="E274" s="2">
        <v>0</v>
      </c>
      <c r="F274" s="2">
        <v>103</v>
      </c>
    </row>
    <row r="275" spans="1:6" x14ac:dyDescent="0.2">
      <c r="A275" s="7">
        <v>274</v>
      </c>
      <c r="B275" s="1" t="s">
        <v>5</v>
      </c>
      <c r="C275" s="6">
        <v>44288</v>
      </c>
      <c r="D275" s="2" t="s">
        <v>3</v>
      </c>
      <c r="E275" s="2">
        <v>5</v>
      </c>
      <c r="F275" s="2">
        <v>102</v>
      </c>
    </row>
    <row r="276" spans="1:6" x14ac:dyDescent="0.2">
      <c r="A276" s="7">
        <v>275</v>
      </c>
      <c r="B276" s="1" t="s">
        <v>5</v>
      </c>
      <c r="C276" s="6">
        <v>44288</v>
      </c>
      <c r="D276" s="2" t="s">
        <v>2</v>
      </c>
      <c r="E276" s="2">
        <v>2</v>
      </c>
      <c r="F276" s="2">
        <v>98</v>
      </c>
    </row>
    <row r="277" spans="1:6" x14ac:dyDescent="0.2">
      <c r="A277" s="7">
        <v>276</v>
      </c>
      <c r="B277" s="1" t="s">
        <v>5</v>
      </c>
      <c r="C277" s="6">
        <v>44288</v>
      </c>
      <c r="D277" s="2" t="s">
        <v>0</v>
      </c>
      <c r="E277" s="2">
        <v>1</v>
      </c>
      <c r="F277" s="2">
        <v>108</v>
      </c>
    </row>
    <row r="278" spans="1:6" x14ac:dyDescent="0.2">
      <c r="A278" s="7">
        <v>277</v>
      </c>
      <c r="B278" s="1" t="s">
        <v>4</v>
      </c>
      <c r="C278" s="6">
        <v>44289</v>
      </c>
      <c r="D278" s="2" t="s">
        <v>3</v>
      </c>
      <c r="E278" s="2">
        <v>0</v>
      </c>
      <c r="F278" s="2">
        <v>96</v>
      </c>
    </row>
    <row r="279" spans="1:6" x14ac:dyDescent="0.2">
      <c r="A279" s="7">
        <v>278</v>
      </c>
      <c r="B279" s="1" t="s">
        <v>4</v>
      </c>
      <c r="C279" s="6">
        <v>44289</v>
      </c>
      <c r="D279" s="2" t="s">
        <v>2</v>
      </c>
      <c r="E279" s="2">
        <v>4</v>
      </c>
      <c r="F279" s="2">
        <v>100</v>
      </c>
    </row>
    <row r="280" spans="1:6" x14ac:dyDescent="0.2">
      <c r="A280" s="7">
        <v>279</v>
      </c>
      <c r="B280" s="1" t="s">
        <v>4</v>
      </c>
      <c r="C280" s="6">
        <v>44289</v>
      </c>
      <c r="D280" s="2" t="s">
        <v>0</v>
      </c>
      <c r="E280" s="2">
        <v>2</v>
      </c>
      <c r="F280" s="2">
        <v>112</v>
      </c>
    </row>
    <row r="281" spans="1:6" x14ac:dyDescent="0.2">
      <c r="A281" s="7">
        <v>280</v>
      </c>
      <c r="B281" s="1" t="s">
        <v>1</v>
      </c>
      <c r="C281" s="6">
        <v>44290</v>
      </c>
      <c r="D281" s="2" t="s">
        <v>3</v>
      </c>
      <c r="E281" s="2">
        <v>3</v>
      </c>
      <c r="F281" s="2">
        <v>104</v>
      </c>
    </row>
    <row r="282" spans="1:6" x14ac:dyDescent="0.2">
      <c r="A282" s="7">
        <v>281</v>
      </c>
      <c r="B282" s="1" t="s">
        <v>1</v>
      </c>
      <c r="C282" s="6">
        <v>44290</v>
      </c>
      <c r="D282" s="2" t="s">
        <v>2</v>
      </c>
      <c r="E282" s="2">
        <v>2</v>
      </c>
      <c r="F282" s="2">
        <v>106</v>
      </c>
    </row>
    <row r="283" spans="1:6" x14ac:dyDescent="0.2">
      <c r="A283" s="7">
        <v>282</v>
      </c>
      <c r="B283" s="1" t="s">
        <v>1</v>
      </c>
      <c r="C283" s="6">
        <v>44290</v>
      </c>
      <c r="D283" s="2" t="s">
        <v>0</v>
      </c>
      <c r="E283" s="2">
        <v>5</v>
      </c>
      <c r="F283" s="2">
        <v>103</v>
      </c>
    </row>
    <row r="284" spans="1:6" x14ac:dyDescent="0.2">
      <c r="A284" s="7">
        <v>283</v>
      </c>
      <c r="B284" s="1" t="s">
        <v>9</v>
      </c>
      <c r="C284" s="6">
        <v>44291</v>
      </c>
      <c r="D284" s="2" t="s">
        <v>3</v>
      </c>
      <c r="E284" s="2">
        <v>3</v>
      </c>
      <c r="F284" s="2">
        <v>103</v>
      </c>
    </row>
    <row r="285" spans="1:6" x14ac:dyDescent="0.2">
      <c r="A285" s="7">
        <v>284</v>
      </c>
      <c r="B285" s="1" t="s">
        <v>9</v>
      </c>
      <c r="C285" s="6">
        <v>44291</v>
      </c>
      <c r="D285" s="2" t="s">
        <v>2</v>
      </c>
      <c r="E285" s="2">
        <v>3</v>
      </c>
      <c r="F285" s="2">
        <v>104</v>
      </c>
    </row>
    <row r="286" spans="1:6" x14ac:dyDescent="0.2">
      <c r="A286" s="7">
        <v>285</v>
      </c>
      <c r="B286" s="1" t="s">
        <v>9</v>
      </c>
      <c r="C286" s="6">
        <v>44291</v>
      </c>
      <c r="D286" s="2" t="s">
        <v>0</v>
      </c>
      <c r="E286" s="2">
        <v>0</v>
      </c>
      <c r="F286" s="2">
        <v>98</v>
      </c>
    </row>
    <row r="287" spans="1:6" x14ac:dyDescent="0.2">
      <c r="A287" s="7">
        <v>286</v>
      </c>
      <c r="B287" s="1" t="s">
        <v>8</v>
      </c>
      <c r="C287" s="6">
        <v>44292</v>
      </c>
      <c r="D287" s="2" t="s">
        <v>3</v>
      </c>
      <c r="E287" s="2">
        <v>2</v>
      </c>
      <c r="F287" s="2">
        <v>87</v>
      </c>
    </row>
    <row r="288" spans="1:6" x14ac:dyDescent="0.2">
      <c r="A288" s="7">
        <v>287</v>
      </c>
      <c r="B288" s="1" t="s">
        <v>8</v>
      </c>
      <c r="C288" s="6">
        <v>44292</v>
      </c>
      <c r="D288" s="2" t="s">
        <v>2</v>
      </c>
      <c r="E288" s="2">
        <v>3</v>
      </c>
      <c r="F288" s="2">
        <v>108</v>
      </c>
    </row>
    <row r="289" spans="1:6" x14ac:dyDescent="0.2">
      <c r="A289" s="7">
        <v>288</v>
      </c>
      <c r="B289" s="1" t="s">
        <v>8</v>
      </c>
      <c r="C289" s="6">
        <v>44292</v>
      </c>
      <c r="D289" s="2" t="s">
        <v>0</v>
      </c>
      <c r="E289" s="2">
        <v>2</v>
      </c>
      <c r="F289" s="2">
        <v>108</v>
      </c>
    </row>
    <row r="290" spans="1:6" x14ac:dyDescent="0.2">
      <c r="A290" s="7">
        <v>289</v>
      </c>
      <c r="B290" s="1" t="s">
        <v>7</v>
      </c>
      <c r="C290" s="6">
        <v>44293</v>
      </c>
      <c r="D290" s="2" t="s">
        <v>3</v>
      </c>
      <c r="E290" s="2">
        <v>2</v>
      </c>
      <c r="F290" s="2">
        <v>98</v>
      </c>
    </row>
    <row r="291" spans="1:6" x14ac:dyDescent="0.2">
      <c r="A291" s="7">
        <v>290</v>
      </c>
      <c r="B291" s="1" t="s">
        <v>7</v>
      </c>
      <c r="C291" s="6">
        <v>44293</v>
      </c>
      <c r="D291" s="2" t="s">
        <v>2</v>
      </c>
      <c r="E291" s="2">
        <v>6</v>
      </c>
      <c r="F291" s="2">
        <v>94</v>
      </c>
    </row>
    <row r="292" spans="1:6" x14ac:dyDescent="0.2">
      <c r="A292" s="7">
        <v>291</v>
      </c>
      <c r="B292" s="1" t="s">
        <v>7</v>
      </c>
      <c r="C292" s="6">
        <v>44293</v>
      </c>
      <c r="D292" s="2" t="s">
        <v>0</v>
      </c>
      <c r="E292" s="2">
        <v>0</v>
      </c>
      <c r="F292" s="2">
        <v>107</v>
      </c>
    </row>
    <row r="293" spans="1:6" x14ac:dyDescent="0.2">
      <c r="A293" s="7">
        <v>292</v>
      </c>
      <c r="B293" s="1" t="s">
        <v>6</v>
      </c>
      <c r="C293" s="6">
        <v>44294</v>
      </c>
      <c r="D293" s="2" t="s">
        <v>3</v>
      </c>
      <c r="E293" s="2">
        <v>5</v>
      </c>
      <c r="F293" s="2">
        <v>94</v>
      </c>
    </row>
    <row r="294" spans="1:6" x14ac:dyDescent="0.2">
      <c r="A294" s="7">
        <v>293</v>
      </c>
      <c r="B294" s="1" t="s">
        <v>6</v>
      </c>
      <c r="C294" s="6">
        <v>44294</v>
      </c>
      <c r="D294" s="2" t="s">
        <v>2</v>
      </c>
      <c r="E294" s="2">
        <v>1</v>
      </c>
      <c r="F294" s="2">
        <v>97</v>
      </c>
    </row>
    <row r="295" spans="1:6" x14ac:dyDescent="0.2">
      <c r="A295" s="7">
        <v>294</v>
      </c>
      <c r="B295" s="1" t="s">
        <v>6</v>
      </c>
      <c r="C295" s="6">
        <v>44294</v>
      </c>
      <c r="D295" s="2" t="s">
        <v>0</v>
      </c>
      <c r="E295" s="2">
        <v>0</v>
      </c>
      <c r="F295" s="2">
        <v>110</v>
      </c>
    </row>
    <row r="296" spans="1:6" x14ac:dyDescent="0.2">
      <c r="A296" s="7">
        <v>295</v>
      </c>
      <c r="B296" s="1" t="s">
        <v>5</v>
      </c>
      <c r="C296" s="6">
        <v>44295</v>
      </c>
      <c r="D296" s="2" t="s">
        <v>3</v>
      </c>
      <c r="E296" s="2">
        <v>5</v>
      </c>
      <c r="F296" s="2">
        <v>107</v>
      </c>
    </row>
    <row r="297" spans="1:6" x14ac:dyDescent="0.2">
      <c r="A297" s="7">
        <v>296</v>
      </c>
      <c r="B297" s="1" t="s">
        <v>5</v>
      </c>
      <c r="C297" s="6">
        <v>44295</v>
      </c>
      <c r="D297" s="2" t="s">
        <v>2</v>
      </c>
      <c r="E297" s="2">
        <v>0</v>
      </c>
      <c r="F297" s="2">
        <v>107</v>
      </c>
    </row>
    <row r="298" spans="1:6" x14ac:dyDescent="0.2">
      <c r="A298" s="7">
        <v>297</v>
      </c>
      <c r="B298" s="1" t="s">
        <v>5</v>
      </c>
      <c r="C298" s="6">
        <v>44295</v>
      </c>
      <c r="D298" s="2" t="s">
        <v>0</v>
      </c>
      <c r="E298" s="2">
        <v>2</v>
      </c>
      <c r="F298" s="2">
        <v>107</v>
      </c>
    </row>
    <row r="299" spans="1:6" x14ac:dyDescent="0.2">
      <c r="A299" s="7">
        <v>298</v>
      </c>
      <c r="B299" s="1" t="s">
        <v>4</v>
      </c>
      <c r="C299" s="6">
        <v>44296</v>
      </c>
      <c r="D299" s="2" t="s">
        <v>3</v>
      </c>
      <c r="E299" s="2">
        <v>4</v>
      </c>
      <c r="F299" s="2">
        <v>102</v>
      </c>
    </row>
    <row r="300" spans="1:6" x14ac:dyDescent="0.2">
      <c r="A300" s="7">
        <v>299</v>
      </c>
      <c r="B300" s="1" t="s">
        <v>4</v>
      </c>
      <c r="C300" s="6">
        <v>44296</v>
      </c>
      <c r="D300" s="2" t="s">
        <v>2</v>
      </c>
      <c r="E300" s="2">
        <v>6</v>
      </c>
      <c r="F300" s="2">
        <v>102</v>
      </c>
    </row>
    <row r="301" spans="1:6" x14ac:dyDescent="0.2">
      <c r="A301" s="7">
        <v>300</v>
      </c>
      <c r="B301" s="1" t="s">
        <v>4</v>
      </c>
      <c r="C301" s="6">
        <v>44296</v>
      </c>
      <c r="D301" s="2" t="s">
        <v>0</v>
      </c>
      <c r="E301" s="2">
        <v>3</v>
      </c>
      <c r="F301" s="2">
        <v>108</v>
      </c>
    </row>
    <row r="302" spans="1:6" x14ac:dyDescent="0.2">
      <c r="A302" s="7">
        <v>301</v>
      </c>
      <c r="B302" s="1" t="s">
        <v>1</v>
      </c>
      <c r="C302" s="6">
        <v>44297</v>
      </c>
      <c r="D302" s="2" t="s">
        <v>3</v>
      </c>
      <c r="E302" s="2">
        <v>6</v>
      </c>
      <c r="F302" s="2">
        <v>94</v>
      </c>
    </row>
    <row r="303" spans="1:6" x14ac:dyDescent="0.2">
      <c r="A303" s="7">
        <v>302</v>
      </c>
      <c r="B303" s="1" t="s">
        <v>1</v>
      </c>
      <c r="C303" s="6">
        <v>44297</v>
      </c>
      <c r="D303" s="2" t="s">
        <v>2</v>
      </c>
      <c r="E303" s="2">
        <v>3</v>
      </c>
      <c r="F303" s="2">
        <v>101</v>
      </c>
    </row>
    <row r="304" spans="1:6" x14ac:dyDescent="0.2">
      <c r="A304" s="7">
        <v>303</v>
      </c>
      <c r="B304" s="1" t="s">
        <v>1</v>
      </c>
      <c r="C304" s="6">
        <v>44297</v>
      </c>
      <c r="D304" s="2" t="s">
        <v>0</v>
      </c>
      <c r="E304" s="2">
        <v>0</v>
      </c>
      <c r="F304" s="2">
        <v>108</v>
      </c>
    </row>
    <row r="305" spans="1:6" x14ac:dyDescent="0.2">
      <c r="A305" s="7">
        <v>304</v>
      </c>
      <c r="B305" s="1" t="s">
        <v>9</v>
      </c>
      <c r="C305" s="6">
        <v>44298</v>
      </c>
      <c r="D305" s="2" t="s">
        <v>3</v>
      </c>
      <c r="E305" s="2">
        <v>6</v>
      </c>
      <c r="F305" s="2">
        <v>103</v>
      </c>
    </row>
    <row r="306" spans="1:6" x14ac:dyDescent="0.2">
      <c r="A306" s="7">
        <v>305</v>
      </c>
      <c r="B306" s="1" t="s">
        <v>9</v>
      </c>
      <c r="C306" s="6">
        <v>44298</v>
      </c>
      <c r="D306" s="2" t="s">
        <v>2</v>
      </c>
      <c r="E306" s="2">
        <v>3</v>
      </c>
      <c r="F306" s="2">
        <v>109</v>
      </c>
    </row>
    <row r="307" spans="1:6" x14ac:dyDescent="0.2">
      <c r="A307" s="7">
        <v>306</v>
      </c>
      <c r="B307" s="1" t="s">
        <v>9</v>
      </c>
      <c r="C307" s="6">
        <v>44298</v>
      </c>
      <c r="D307" s="2" t="s">
        <v>0</v>
      </c>
      <c r="E307" s="2">
        <v>0</v>
      </c>
      <c r="F307" s="2">
        <v>101</v>
      </c>
    </row>
    <row r="308" spans="1:6" x14ac:dyDescent="0.2">
      <c r="A308" s="7">
        <v>307</v>
      </c>
      <c r="B308" s="1" t="s">
        <v>8</v>
      </c>
      <c r="C308" s="6">
        <v>44299</v>
      </c>
      <c r="D308" s="2" t="s">
        <v>3</v>
      </c>
      <c r="E308" s="2">
        <v>0</v>
      </c>
      <c r="F308" s="2">
        <v>101</v>
      </c>
    </row>
    <row r="309" spans="1:6" x14ac:dyDescent="0.2">
      <c r="A309" s="7">
        <v>308</v>
      </c>
      <c r="B309" s="1" t="s">
        <v>8</v>
      </c>
      <c r="C309" s="6">
        <v>44299</v>
      </c>
      <c r="D309" s="2" t="s">
        <v>2</v>
      </c>
      <c r="E309" s="2">
        <v>2</v>
      </c>
      <c r="F309" s="2">
        <v>98</v>
      </c>
    </row>
    <row r="310" spans="1:6" x14ac:dyDescent="0.2">
      <c r="A310" s="7">
        <v>309</v>
      </c>
      <c r="B310" s="1" t="s">
        <v>8</v>
      </c>
      <c r="C310" s="6">
        <v>44299</v>
      </c>
      <c r="D310" s="2" t="s">
        <v>0</v>
      </c>
      <c r="E310" s="2">
        <v>1</v>
      </c>
      <c r="F310" s="2">
        <v>103</v>
      </c>
    </row>
    <row r="311" spans="1:6" x14ac:dyDescent="0.2">
      <c r="A311" s="7">
        <v>310</v>
      </c>
      <c r="B311" s="1" t="s">
        <v>7</v>
      </c>
      <c r="C311" s="6">
        <v>44300</v>
      </c>
      <c r="D311" s="2" t="s">
        <v>3</v>
      </c>
      <c r="E311" s="2">
        <v>7</v>
      </c>
      <c r="F311" s="2">
        <v>104</v>
      </c>
    </row>
    <row r="312" spans="1:6" x14ac:dyDescent="0.2">
      <c r="A312" s="7">
        <v>311</v>
      </c>
      <c r="B312" s="1" t="s">
        <v>7</v>
      </c>
      <c r="C312" s="6">
        <v>44300</v>
      </c>
      <c r="D312" s="2" t="s">
        <v>2</v>
      </c>
      <c r="E312" s="2">
        <v>2</v>
      </c>
      <c r="F312" s="2">
        <v>103</v>
      </c>
    </row>
    <row r="313" spans="1:6" x14ac:dyDescent="0.2">
      <c r="A313" s="7">
        <v>312</v>
      </c>
      <c r="B313" s="1" t="s">
        <v>7</v>
      </c>
      <c r="C313" s="6">
        <v>44300</v>
      </c>
      <c r="D313" s="2" t="s">
        <v>0</v>
      </c>
      <c r="E313" s="2">
        <v>0</v>
      </c>
      <c r="F313" s="2">
        <v>87</v>
      </c>
    </row>
    <row r="314" spans="1:6" x14ac:dyDescent="0.2">
      <c r="A314" s="7">
        <v>313</v>
      </c>
      <c r="B314" s="1" t="s">
        <v>6</v>
      </c>
      <c r="C314" s="6">
        <v>44301</v>
      </c>
      <c r="D314" s="2" t="s">
        <v>3</v>
      </c>
      <c r="E314" s="2">
        <v>8</v>
      </c>
      <c r="F314" s="2">
        <v>96</v>
      </c>
    </row>
    <row r="315" spans="1:6" x14ac:dyDescent="0.2">
      <c r="A315" s="7">
        <v>314</v>
      </c>
      <c r="B315" s="1" t="s">
        <v>6</v>
      </c>
      <c r="C315" s="6">
        <v>44301</v>
      </c>
      <c r="D315" s="2" t="s">
        <v>2</v>
      </c>
      <c r="E315" s="2">
        <v>2</v>
      </c>
      <c r="F315" s="2">
        <v>105</v>
      </c>
    </row>
    <row r="316" spans="1:6" x14ac:dyDescent="0.2">
      <c r="A316" s="7">
        <v>315</v>
      </c>
      <c r="B316" s="1" t="s">
        <v>6</v>
      </c>
      <c r="C316" s="6">
        <v>44301</v>
      </c>
      <c r="D316" s="2" t="s">
        <v>0</v>
      </c>
      <c r="E316" s="2">
        <v>0</v>
      </c>
      <c r="F316" s="2">
        <v>107</v>
      </c>
    </row>
    <row r="317" spans="1:6" x14ac:dyDescent="0.2">
      <c r="A317" s="7">
        <v>316</v>
      </c>
      <c r="B317" s="1" t="s">
        <v>5</v>
      </c>
      <c r="C317" s="6">
        <v>44302</v>
      </c>
      <c r="D317" s="2" t="s">
        <v>3</v>
      </c>
      <c r="E317" s="2">
        <v>2</v>
      </c>
      <c r="F317" s="2">
        <v>96</v>
      </c>
    </row>
    <row r="318" spans="1:6" x14ac:dyDescent="0.2">
      <c r="A318" s="7">
        <v>317</v>
      </c>
      <c r="B318" s="1" t="s">
        <v>5</v>
      </c>
      <c r="C318" s="6">
        <v>44302</v>
      </c>
      <c r="D318" s="2" t="s">
        <v>2</v>
      </c>
      <c r="E318" s="2">
        <v>3</v>
      </c>
      <c r="F318" s="2">
        <v>112</v>
      </c>
    </row>
    <row r="319" spans="1:6" x14ac:dyDescent="0.2">
      <c r="A319" s="7">
        <v>318</v>
      </c>
      <c r="B319" s="1" t="s">
        <v>5</v>
      </c>
      <c r="C319" s="6">
        <v>44302</v>
      </c>
      <c r="D319" s="2" t="s">
        <v>0</v>
      </c>
      <c r="E319" s="2">
        <v>0</v>
      </c>
      <c r="F319" s="2">
        <v>108</v>
      </c>
    </row>
    <row r="320" spans="1:6" x14ac:dyDescent="0.2">
      <c r="A320" s="7">
        <v>319</v>
      </c>
      <c r="B320" s="1" t="s">
        <v>4</v>
      </c>
      <c r="C320" s="6">
        <v>44303</v>
      </c>
      <c r="D320" s="2" t="s">
        <v>3</v>
      </c>
      <c r="E320" s="2">
        <v>3</v>
      </c>
      <c r="F320" s="2">
        <v>104</v>
      </c>
    </row>
    <row r="321" spans="1:6" x14ac:dyDescent="0.2">
      <c r="A321" s="7">
        <v>320</v>
      </c>
      <c r="B321" s="1" t="s">
        <v>4</v>
      </c>
      <c r="C321" s="6">
        <v>44303</v>
      </c>
      <c r="D321" s="2" t="s">
        <v>2</v>
      </c>
      <c r="E321" s="2">
        <v>3</v>
      </c>
      <c r="F321" s="2">
        <v>95</v>
      </c>
    </row>
    <row r="322" spans="1:6" x14ac:dyDescent="0.2">
      <c r="A322" s="7">
        <v>321</v>
      </c>
      <c r="B322" s="1" t="s">
        <v>4</v>
      </c>
      <c r="C322" s="6">
        <v>44303</v>
      </c>
      <c r="D322" s="2" t="s">
        <v>0</v>
      </c>
      <c r="E322" s="2">
        <v>2</v>
      </c>
      <c r="F322" s="2">
        <v>109</v>
      </c>
    </row>
    <row r="323" spans="1:6" x14ac:dyDescent="0.2">
      <c r="A323" s="7">
        <v>322</v>
      </c>
      <c r="B323" s="1" t="s">
        <v>1</v>
      </c>
      <c r="C323" s="6">
        <v>44304</v>
      </c>
      <c r="D323" s="2" t="s">
        <v>3</v>
      </c>
      <c r="E323" s="2">
        <v>2</v>
      </c>
      <c r="F323" s="2">
        <v>108</v>
      </c>
    </row>
    <row r="324" spans="1:6" x14ac:dyDescent="0.2">
      <c r="A324" s="7">
        <v>323</v>
      </c>
      <c r="B324" s="1" t="s">
        <v>1</v>
      </c>
      <c r="C324" s="6">
        <v>44304</v>
      </c>
      <c r="D324" s="2" t="s">
        <v>2</v>
      </c>
      <c r="E324" s="2">
        <v>6</v>
      </c>
      <c r="F324" s="2">
        <v>107</v>
      </c>
    </row>
    <row r="325" spans="1:6" x14ac:dyDescent="0.2">
      <c r="A325" s="7">
        <v>324</v>
      </c>
      <c r="B325" s="1" t="s">
        <v>1</v>
      </c>
      <c r="C325" s="6">
        <v>44304</v>
      </c>
      <c r="D325" s="2" t="s">
        <v>0</v>
      </c>
      <c r="E325" s="2">
        <v>0</v>
      </c>
      <c r="F325" s="2">
        <v>113</v>
      </c>
    </row>
    <row r="326" spans="1:6" x14ac:dyDescent="0.2">
      <c r="A326" s="7">
        <v>325</v>
      </c>
      <c r="B326" s="1" t="s">
        <v>9</v>
      </c>
      <c r="C326" s="6">
        <v>44305</v>
      </c>
      <c r="D326" s="2" t="s">
        <v>3</v>
      </c>
      <c r="E326" s="2">
        <v>7</v>
      </c>
      <c r="F326" s="2">
        <v>87</v>
      </c>
    </row>
    <row r="327" spans="1:6" x14ac:dyDescent="0.2">
      <c r="A327" s="7">
        <v>326</v>
      </c>
      <c r="B327" s="1" t="s">
        <v>9</v>
      </c>
      <c r="C327" s="6">
        <v>44305</v>
      </c>
      <c r="D327" s="2" t="s">
        <v>2</v>
      </c>
      <c r="E327" s="2">
        <v>3</v>
      </c>
      <c r="F327" s="2">
        <v>101</v>
      </c>
    </row>
    <row r="328" spans="1:6" x14ac:dyDescent="0.2">
      <c r="A328" s="7">
        <v>327</v>
      </c>
      <c r="B328" s="1" t="s">
        <v>9</v>
      </c>
      <c r="C328" s="6">
        <v>44305</v>
      </c>
      <c r="D328" s="2" t="s">
        <v>0</v>
      </c>
      <c r="E328" s="2">
        <v>2</v>
      </c>
      <c r="F328" s="2">
        <v>97</v>
      </c>
    </row>
    <row r="329" spans="1:6" x14ac:dyDescent="0.2">
      <c r="A329" s="7">
        <v>328</v>
      </c>
      <c r="B329" s="1" t="s">
        <v>8</v>
      </c>
      <c r="C329" s="6">
        <v>44306</v>
      </c>
      <c r="D329" s="2" t="s">
        <v>3</v>
      </c>
      <c r="E329" s="2">
        <v>7</v>
      </c>
      <c r="F329" s="2">
        <v>97</v>
      </c>
    </row>
    <row r="330" spans="1:6" x14ac:dyDescent="0.2">
      <c r="A330" s="7">
        <v>329</v>
      </c>
      <c r="B330" s="1" t="s">
        <v>8</v>
      </c>
      <c r="C330" s="6">
        <v>44306</v>
      </c>
      <c r="D330" s="2" t="s">
        <v>2</v>
      </c>
      <c r="E330" s="2">
        <v>2</v>
      </c>
      <c r="F330" s="2">
        <v>108</v>
      </c>
    </row>
    <row r="331" spans="1:6" x14ac:dyDescent="0.2">
      <c r="A331" s="7">
        <v>330</v>
      </c>
      <c r="B331" s="1" t="s">
        <v>8</v>
      </c>
      <c r="C331" s="6">
        <v>44306</v>
      </c>
      <c r="D331" s="2" t="s">
        <v>0</v>
      </c>
      <c r="E331" s="2">
        <v>1</v>
      </c>
      <c r="F331" s="2">
        <v>104</v>
      </c>
    </row>
    <row r="332" spans="1:6" x14ac:dyDescent="0.2">
      <c r="A332" s="7">
        <v>331</v>
      </c>
      <c r="B332" s="1" t="s">
        <v>7</v>
      </c>
      <c r="C332" s="6">
        <v>44307</v>
      </c>
      <c r="D332" s="2" t="s">
        <v>3</v>
      </c>
      <c r="E332" s="2">
        <v>1</v>
      </c>
      <c r="F332" s="2">
        <v>86</v>
      </c>
    </row>
    <row r="333" spans="1:6" x14ac:dyDescent="0.2">
      <c r="A333" s="7">
        <v>332</v>
      </c>
      <c r="B333" s="1" t="s">
        <v>7</v>
      </c>
      <c r="C333" s="6">
        <v>44307</v>
      </c>
      <c r="D333" s="2" t="s">
        <v>2</v>
      </c>
      <c r="E333" s="2">
        <v>3</v>
      </c>
      <c r="F333" s="2">
        <v>105</v>
      </c>
    </row>
    <row r="334" spans="1:6" x14ac:dyDescent="0.2">
      <c r="A334" s="7">
        <v>333</v>
      </c>
      <c r="B334" s="1" t="s">
        <v>7</v>
      </c>
      <c r="C334" s="6">
        <v>44307</v>
      </c>
      <c r="D334" s="2" t="s">
        <v>0</v>
      </c>
      <c r="E334" s="2">
        <v>0</v>
      </c>
      <c r="F334" s="2">
        <v>116</v>
      </c>
    </row>
    <row r="335" spans="1:6" x14ac:dyDescent="0.2">
      <c r="A335" s="7">
        <v>334</v>
      </c>
      <c r="B335" s="1" t="s">
        <v>6</v>
      </c>
      <c r="C335" s="6">
        <v>44308</v>
      </c>
      <c r="D335" s="2" t="s">
        <v>3</v>
      </c>
      <c r="E335" s="2">
        <v>2</v>
      </c>
      <c r="F335" s="2">
        <v>91</v>
      </c>
    </row>
    <row r="336" spans="1:6" x14ac:dyDescent="0.2">
      <c r="A336" s="7">
        <v>335</v>
      </c>
      <c r="B336" s="1" t="s">
        <v>6</v>
      </c>
      <c r="C336" s="6">
        <v>44308</v>
      </c>
      <c r="D336" s="2" t="s">
        <v>2</v>
      </c>
      <c r="E336" s="2">
        <v>3</v>
      </c>
      <c r="F336" s="2">
        <v>109</v>
      </c>
    </row>
    <row r="337" spans="1:6" x14ac:dyDescent="0.2">
      <c r="A337" s="7">
        <v>336</v>
      </c>
      <c r="B337" s="1" t="s">
        <v>6</v>
      </c>
      <c r="C337" s="6">
        <v>44308</v>
      </c>
      <c r="D337" s="2" t="s">
        <v>0</v>
      </c>
      <c r="E337" s="2">
        <v>2</v>
      </c>
      <c r="F337" s="2">
        <v>110</v>
      </c>
    </row>
    <row r="338" spans="1:6" x14ac:dyDescent="0.2">
      <c r="A338" s="7">
        <v>337</v>
      </c>
      <c r="B338" s="1" t="s">
        <v>5</v>
      </c>
      <c r="C338" s="6">
        <v>44309</v>
      </c>
      <c r="D338" s="2" t="s">
        <v>3</v>
      </c>
      <c r="E338" s="2">
        <v>2</v>
      </c>
      <c r="F338" s="2">
        <v>100</v>
      </c>
    </row>
    <row r="339" spans="1:6" x14ac:dyDescent="0.2">
      <c r="A339" s="7">
        <v>338</v>
      </c>
      <c r="B339" s="1" t="s">
        <v>5</v>
      </c>
      <c r="C339" s="6">
        <v>44309</v>
      </c>
      <c r="D339" s="2" t="s">
        <v>2</v>
      </c>
      <c r="E339" s="2">
        <v>0</v>
      </c>
      <c r="F339" s="2">
        <v>113</v>
      </c>
    </row>
    <row r="340" spans="1:6" x14ac:dyDescent="0.2">
      <c r="A340" s="7">
        <v>339</v>
      </c>
      <c r="B340" s="1" t="s">
        <v>5</v>
      </c>
      <c r="C340" s="6">
        <v>44309</v>
      </c>
      <c r="D340" s="2" t="s">
        <v>0</v>
      </c>
      <c r="E340" s="2">
        <v>1</v>
      </c>
      <c r="F340" s="2">
        <v>108</v>
      </c>
    </row>
    <row r="341" spans="1:6" x14ac:dyDescent="0.2">
      <c r="A341" s="7">
        <v>340</v>
      </c>
      <c r="B341" s="1" t="s">
        <v>4</v>
      </c>
      <c r="C341" s="6">
        <v>44310</v>
      </c>
      <c r="D341" s="2" t="s">
        <v>3</v>
      </c>
      <c r="E341" s="2">
        <v>6</v>
      </c>
      <c r="F341" s="2">
        <v>101</v>
      </c>
    </row>
    <row r="342" spans="1:6" x14ac:dyDescent="0.2">
      <c r="A342" s="7">
        <v>341</v>
      </c>
      <c r="B342" s="1" t="s">
        <v>4</v>
      </c>
      <c r="C342" s="6">
        <v>44310</v>
      </c>
      <c r="D342" s="2" t="s">
        <v>2</v>
      </c>
      <c r="E342" s="2">
        <v>2</v>
      </c>
      <c r="F342" s="2">
        <v>111</v>
      </c>
    </row>
    <row r="343" spans="1:6" x14ac:dyDescent="0.2">
      <c r="A343" s="7">
        <v>342</v>
      </c>
      <c r="B343" s="1" t="s">
        <v>4</v>
      </c>
      <c r="C343" s="6">
        <v>44310</v>
      </c>
      <c r="D343" s="2" t="s">
        <v>0</v>
      </c>
      <c r="E343" s="2">
        <v>1</v>
      </c>
      <c r="F343" s="2">
        <v>103</v>
      </c>
    </row>
    <row r="344" spans="1:6" x14ac:dyDescent="0.2">
      <c r="A344" s="7">
        <v>343</v>
      </c>
      <c r="B344" s="1" t="s">
        <v>1</v>
      </c>
      <c r="C344" s="6">
        <v>44311</v>
      </c>
      <c r="D344" s="2" t="s">
        <v>3</v>
      </c>
      <c r="E344" s="2">
        <v>2</v>
      </c>
      <c r="F344" s="2">
        <v>96</v>
      </c>
    </row>
    <row r="345" spans="1:6" x14ac:dyDescent="0.2">
      <c r="A345" s="7">
        <v>344</v>
      </c>
      <c r="B345" s="1" t="s">
        <v>1</v>
      </c>
      <c r="C345" s="6">
        <v>44311</v>
      </c>
      <c r="D345" s="2" t="s">
        <v>2</v>
      </c>
      <c r="E345" s="2">
        <v>5</v>
      </c>
      <c r="F345" s="2">
        <v>108</v>
      </c>
    </row>
    <row r="346" spans="1:6" x14ac:dyDescent="0.2">
      <c r="A346" s="7">
        <v>345</v>
      </c>
      <c r="B346" s="1" t="s">
        <v>1</v>
      </c>
      <c r="C346" s="6">
        <v>44311</v>
      </c>
      <c r="D346" s="2" t="s">
        <v>0</v>
      </c>
      <c r="E346" s="2">
        <v>1</v>
      </c>
      <c r="F346" s="2">
        <v>112</v>
      </c>
    </row>
    <row r="347" spans="1:6" x14ac:dyDescent="0.2">
      <c r="A347" s="7">
        <v>346</v>
      </c>
      <c r="B347" s="1" t="s">
        <v>9</v>
      </c>
      <c r="C347" s="6">
        <v>44312</v>
      </c>
      <c r="D347" s="2" t="s">
        <v>3</v>
      </c>
      <c r="E347" s="2">
        <v>6</v>
      </c>
      <c r="F347" s="2">
        <v>99</v>
      </c>
    </row>
    <row r="348" spans="1:6" x14ac:dyDescent="0.2">
      <c r="A348" s="7">
        <v>347</v>
      </c>
      <c r="B348" s="1" t="s">
        <v>9</v>
      </c>
      <c r="C348" s="6">
        <v>44312</v>
      </c>
      <c r="D348" s="2" t="s">
        <v>2</v>
      </c>
      <c r="E348" s="2">
        <v>2</v>
      </c>
      <c r="F348" s="2">
        <v>95</v>
      </c>
    </row>
    <row r="349" spans="1:6" x14ac:dyDescent="0.2">
      <c r="A349" s="7">
        <v>348</v>
      </c>
      <c r="B349" s="1" t="s">
        <v>9</v>
      </c>
      <c r="C349" s="6">
        <v>44312</v>
      </c>
      <c r="D349" s="2" t="s">
        <v>0</v>
      </c>
      <c r="E349" s="2">
        <v>0</v>
      </c>
      <c r="F349" s="2">
        <v>109</v>
      </c>
    </row>
    <row r="350" spans="1:6" x14ac:dyDescent="0.2">
      <c r="A350" s="7">
        <v>349</v>
      </c>
      <c r="B350" s="1" t="s">
        <v>8</v>
      </c>
      <c r="C350" s="6">
        <v>44313</v>
      </c>
      <c r="D350" s="2" t="s">
        <v>3</v>
      </c>
      <c r="E350" s="2">
        <v>1</v>
      </c>
      <c r="F350" s="2">
        <v>106</v>
      </c>
    </row>
    <row r="351" spans="1:6" x14ac:dyDescent="0.2">
      <c r="A351" s="7">
        <v>350</v>
      </c>
      <c r="B351" s="1" t="s">
        <v>8</v>
      </c>
      <c r="C351" s="6">
        <v>44313</v>
      </c>
      <c r="D351" s="2" t="s">
        <v>2</v>
      </c>
      <c r="E351" s="2">
        <v>3</v>
      </c>
      <c r="F351" s="2">
        <v>93</v>
      </c>
    </row>
    <row r="352" spans="1:6" x14ac:dyDescent="0.2">
      <c r="A352" s="7">
        <v>351</v>
      </c>
      <c r="B352" s="1" t="s">
        <v>8</v>
      </c>
      <c r="C352" s="6">
        <v>44313</v>
      </c>
      <c r="D352" s="2" t="s">
        <v>0</v>
      </c>
      <c r="E352" s="2">
        <v>0</v>
      </c>
      <c r="F352" s="2">
        <v>100</v>
      </c>
    </row>
    <row r="353" spans="1:6" x14ac:dyDescent="0.2">
      <c r="A353" s="7">
        <v>352</v>
      </c>
      <c r="B353" s="1" t="s">
        <v>7</v>
      </c>
      <c r="C353" s="6">
        <v>44314</v>
      </c>
      <c r="D353" s="2" t="s">
        <v>3</v>
      </c>
      <c r="E353" s="2">
        <v>0</v>
      </c>
      <c r="F353" s="2">
        <v>90</v>
      </c>
    </row>
    <row r="354" spans="1:6" x14ac:dyDescent="0.2">
      <c r="A354" s="7">
        <v>353</v>
      </c>
      <c r="B354" s="1" t="s">
        <v>7</v>
      </c>
      <c r="C354" s="6">
        <v>44314</v>
      </c>
      <c r="D354" s="2" t="s">
        <v>2</v>
      </c>
      <c r="E354" s="2">
        <v>4</v>
      </c>
      <c r="F354" s="2">
        <v>104</v>
      </c>
    </row>
    <row r="355" spans="1:6" x14ac:dyDescent="0.2">
      <c r="A355" s="7">
        <v>354</v>
      </c>
      <c r="B355" s="1" t="s">
        <v>7</v>
      </c>
      <c r="C355" s="6">
        <v>44314</v>
      </c>
      <c r="D355" s="2" t="s">
        <v>0</v>
      </c>
      <c r="E355" s="2">
        <v>0</v>
      </c>
      <c r="F355" s="2">
        <v>97</v>
      </c>
    </row>
    <row r="356" spans="1:6" x14ac:dyDescent="0.2">
      <c r="A356" s="7">
        <v>355</v>
      </c>
      <c r="B356" s="1" t="s">
        <v>6</v>
      </c>
      <c r="C356" s="6">
        <v>44315</v>
      </c>
      <c r="D356" s="2" t="s">
        <v>3</v>
      </c>
      <c r="E356" s="2">
        <v>3</v>
      </c>
      <c r="F356" s="2">
        <v>100</v>
      </c>
    </row>
    <row r="357" spans="1:6" x14ac:dyDescent="0.2">
      <c r="A357" s="7">
        <v>356</v>
      </c>
      <c r="B357" s="1" t="s">
        <v>6</v>
      </c>
      <c r="C357" s="6">
        <v>44315</v>
      </c>
      <c r="D357" s="2" t="s">
        <v>2</v>
      </c>
      <c r="E357" s="2">
        <v>3</v>
      </c>
      <c r="F357" s="2">
        <v>98</v>
      </c>
    </row>
    <row r="358" spans="1:6" x14ac:dyDescent="0.2">
      <c r="A358" s="7">
        <v>357</v>
      </c>
      <c r="B358" s="1" t="s">
        <v>6</v>
      </c>
      <c r="C358" s="6">
        <v>44315</v>
      </c>
      <c r="D358" s="2" t="s">
        <v>0</v>
      </c>
      <c r="E358" s="2">
        <v>1</v>
      </c>
      <c r="F358" s="2">
        <v>102</v>
      </c>
    </row>
    <row r="359" spans="1:6" x14ac:dyDescent="0.2">
      <c r="A359" s="7">
        <v>358</v>
      </c>
      <c r="B359" s="1" t="s">
        <v>5</v>
      </c>
      <c r="C359" s="6">
        <v>44316</v>
      </c>
      <c r="D359" s="2" t="s">
        <v>3</v>
      </c>
      <c r="E359" s="2">
        <v>3</v>
      </c>
      <c r="F359" s="2">
        <v>98</v>
      </c>
    </row>
    <row r="360" spans="1:6" x14ac:dyDescent="0.2">
      <c r="A360" s="7">
        <v>359</v>
      </c>
      <c r="B360" s="1" t="s">
        <v>5</v>
      </c>
      <c r="C360" s="6">
        <v>44316</v>
      </c>
      <c r="D360" s="2" t="s">
        <v>2</v>
      </c>
      <c r="E360" s="2">
        <v>4</v>
      </c>
      <c r="F360" s="2">
        <v>95</v>
      </c>
    </row>
    <row r="361" spans="1:6" x14ac:dyDescent="0.2">
      <c r="A361" s="7">
        <v>360</v>
      </c>
      <c r="B361" s="1" t="s">
        <v>5</v>
      </c>
      <c r="C361" s="6">
        <v>44316</v>
      </c>
      <c r="D361" s="2" t="s">
        <v>0</v>
      </c>
      <c r="E361" s="2">
        <v>0</v>
      </c>
      <c r="F361" s="2">
        <v>113</v>
      </c>
    </row>
    <row r="362" spans="1:6" x14ac:dyDescent="0.2">
      <c r="A362" s="7">
        <v>361</v>
      </c>
      <c r="B362" s="1" t="s">
        <v>4</v>
      </c>
      <c r="C362" s="6">
        <v>44317</v>
      </c>
      <c r="D362" s="2" t="s">
        <v>3</v>
      </c>
      <c r="E362" s="2">
        <v>3</v>
      </c>
      <c r="F362" s="2">
        <v>108</v>
      </c>
    </row>
    <row r="363" spans="1:6" x14ac:dyDescent="0.2">
      <c r="A363" s="7">
        <v>362</v>
      </c>
      <c r="B363" s="1" t="s">
        <v>4</v>
      </c>
      <c r="C363" s="6">
        <v>44317</v>
      </c>
      <c r="D363" s="2" t="s">
        <v>2</v>
      </c>
      <c r="E363" s="2">
        <v>1</v>
      </c>
      <c r="F363" s="2">
        <v>106</v>
      </c>
    </row>
    <row r="364" spans="1:6" x14ac:dyDescent="0.2">
      <c r="A364" s="7">
        <v>363</v>
      </c>
      <c r="B364" s="1" t="s">
        <v>4</v>
      </c>
      <c r="C364" s="6">
        <v>44317</v>
      </c>
      <c r="D364" s="2" t="s">
        <v>0</v>
      </c>
      <c r="E364" s="2">
        <v>1</v>
      </c>
      <c r="F364" s="2">
        <v>116</v>
      </c>
    </row>
    <row r="365" spans="1:6" x14ac:dyDescent="0.2">
      <c r="A365" s="7">
        <v>364</v>
      </c>
      <c r="B365" s="1" t="s">
        <v>1</v>
      </c>
      <c r="C365" s="6">
        <v>44318</v>
      </c>
      <c r="D365" s="2" t="s">
        <v>3</v>
      </c>
      <c r="E365" s="2">
        <v>3</v>
      </c>
      <c r="F365" s="2">
        <v>99</v>
      </c>
    </row>
    <row r="366" spans="1:6" x14ac:dyDescent="0.2">
      <c r="A366" s="7">
        <v>365</v>
      </c>
      <c r="B366" s="1" t="s">
        <v>1</v>
      </c>
      <c r="C366" s="6">
        <v>44318</v>
      </c>
      <c r="D366" s="2" t="s">
        <v>2</v>
      </c>
      <c r="E366" s="2">
        <v>3</v>
      </c>
      <c r="F366" s="2">
        <v>120</v>
      </c>
    </row>
    <row r="367" spans="1:6" x14ac:dyDescent="0.2">
      <c r="A367" s="7">
        <v>366</v>
      </c>
      <c r="B367" s="1" t="s">
        <v>1</v>
      </c>
      <c r="C367" s="6">
        <v>44318</v>
      </c>
      <c r="D367" s="2" t="s">
        <v>0</v>
      </c>
      <c r="E367" s="2">
        <v>1</v>
      </c>
      <c r="F367" s="2">
        <v>103</v>
      </c>
    </row>
    <row r="368" spans="1:6" x14ac:dyDescent="0.2">
      <c r="A368" s="7">
        <v>367</v>
      </c>
      <c r="B368" s="1" t="s">
        <v>9</v>
      </c>
      <c r="C368" s="6">
        <v>44319</v>
      </c>
      <c r="D368" s="2" t="s">
        <v>3</v>
      </c>
      <c r="E368" s="2">
        <v>2</v>
      </c>
      <c r="F368" s="2">
        <v>101</v>
      </c>
    </row>
    <row r="369" spans="1:6" x14ac:dyDescent="0.2">
      <c r="A369" s="7">
        <v>368</v>
      </c>
      <c r="B369" s="1" t="s">
        <v>9</v>
      </c>
      <c r="C369" s="6">
        <v>44319</v>
      </c>
      <c r="D369" s="2" t="s">
        <v>2</v>
      </c>
      <c r="E369" s="2">
        <v>0</v>
      </c>
      <c r="F369" s="2">
        <v>101</v>
      </c>
    </row>
    <row r="370" spans="1:6" x14ac:dyDescent="0.2">
      <c r="A370" s="7">
        <v>369</v>
      </c>
      <c r="B370" s="1" t="s">
        <v>9</v>
      </c>
      <c r="C370" s="6">
        <v>44319</v>
      </c>
      <c r="D370" s="2" t="s">
        <v>0</v>
      </c>
      <c r="E370" s="2">
        <v>2</v>
      </c>
      <c r="F370" s="2">
        <v>104</v>
      </c>
    </row>
    <row r="371" spans="1:6" x14ac:dyDescent="0.2">
      <c r="A371" s="7">
        <v>370</v>
      </c>
      <c r="B371" s="1" t="s">
        <v>8</v>
      </c>
      <c r="C371" s="6">
        <v>44320</v>
      </c>
      <c r="D371" s="2" t="s">
        <v>3</v>
      </c>
      <c r="E371" s="2">
        <v>4</v>
      </c>
      <c r="F371" s="2">
        <v>98</v>
      </c>
    </row>
    <row r="372" spans="1:6" x14ac:dyDescent="0.2">
      <c r="A372" s="7">
        <v>371</v>
      </c>
      <c r="B372" s="1" t="s">
        <v>8</v>
      </c>
      <c r="C372" s="6">
        <v>44320</v>
      </c>
      <c r="D372" s="2" t="s">
        <v>2</v>
      </c>
      <c r="E372" s="2">
        <v>0</v>
      </c>
      <c r="F372" s="2">
        <v>106</v>
      </c>
    </row>
    <row r="373" spans="1:6" x14ac:dyDescent="0.2">
      <c r="A373" s="7">
        <v>372</v>
      </c>
      <c r="B373" s="1" t="s">
        <v>8</v>
      </c>
      <c r="C373" s="6">
        <v>44320</v>
      </c>
      <c r="D373" s="2" t="s">
        <v>0</v>
      </c>
      <c r="E373" s="2">
        <v>1</v>
      </c>
      <c r="F373" s="2">
        <v>110</v>
      </c>
    </row>
    <row r="374" spans="1:6" x14ac:dyDescent="0.2">
      <c r="A374" s="7">
        <v>373</v>
      </c>
      <c r="B374" s="1" t="s">
        <v>7</v>
      </c>
      <c r="C374" s="6">
        <v>44321</v>
      </c>
      <c r="D374" s="2" t="s">
        <v>3</v>
      </c>
      <c r="E374" s="2">
        <v>2</v>
      </c>
      <c r="F374" s="2">
        <v>111</v>
      </c>
    </row>
    <row r="375" spans="1:6" x14ac:dyDescent="0.2">
      <c r="A375" s="7">
        <v>374</v>
      </c>
      <c r="B375" s="1" t="s">
        <v>7</v>
      </c>
      <c r="C375" s="6">
        <v>44321</v>
      </c>
      <c r="D375" s="2" t="s">
        <v>2</v>
      </c>
      <c r="E375" s="2">
        <v>2</v>
      </c>
      <c r="F375" s="2">
        <v>104</v>
      </c>
    </row>
    <row r="376" spans="1:6" x14ac:dyDescent="0.2">
      <c r="A376" s="7">
        <v>375</v>
      </c>
      <c r="B376" s="1" t="s">
        <v>7</v>
      </c>
      <c r="C376" s="6">
        <v>44321</v>
      </c>
      <c r="D376" s="2" t="s">
        <v>0</v>
      </c>
      <c r="E376" s="2">
        <v>0</v>
      </c>
      <c r="F376" s="2">
        <v>110</v>
      </c>
    </row>
    <row r="377" spans="1:6" x14ac:dyDescent="0.2">
      <c r="A377" s="7">
        <v>376</v>
      </c>
      <c r="B377" s="1" t="s">
        <v>6</v>
      </c>
      <c r="C377" s="6">
        <v>44322</v>
      </c>
      <c r="D377" s="2" t="s">
        <v>3</v>
      </c>
      <c r="E377" s="2">
        <v>1</v>
      </c>
      <c r="F377" s="2">
        <v>104</v>
      </c>
    </row>
    <row r="378" spans="1:6" x14ac:dyDescent="0.2">
      <c r="A378" s="7">
        <v>377</v>
      </c>
      <c r="B378" s="1" t="s">
        <v>6</v>
      </c>
      <c r="C378" s="6">
        <v>44322</v>
      </c>
      <c r="D378" s="2" t="s">
        <v>2</v>
      </c>
      <c r="E378" s="2">
        <v>3</v>
      </c>
      <c r="F378" s="2">
        <v>111</v>
      </c>
    </row>
    <row r="379" spans="1:6" x14ac:dyDescent="0.2">
      <c r="A379" s="7">
        <v>378</v>
      </c>
      <c r="B379" s="1" t="s">
        <v>6</v>
      </c>
      <c r="C379" s="6">
        <v>44322</v>
      </c>
      <c r="D379" s="2" t="s">
        <v>0</v>
      </c>
      <c r="E379" s="2">
        <v>0</v>
      </c>
      <c r="F379" s="2">
        <v>102</v>
      </c>
    </row>
    <row r="380" spans="1:6" x14ac:dyDescent="0.2">
      <c r="A380" s="7">
        <v>379</v>
      </c>
      <c r="B380" s="1" t="s">
        <v>5</v>
      </c>
      <c r="C380" s="6">
        <v>44323</v>
      </c>
      <c r="D380" s="2" t="s">
        <v>3</v>
      </c>
      <c r="E380" s="2">
        <v>3</v>
      </c>
      <c r="F380" s="2">
        <v>109</v>
      </c>
    </row>
    <row r="381" spans="1:6" x14ac:dyDescent="0.2">
      <c r="A381" s="7">
        <v>380</v>
      </c>
      <c r="B381" s="1" t="s">
        <v>5</v>
      </c>
      <c r="C381" s="6">
        <v>44323</v>
      </c>
      <c r="D381" s="2" t="s">
        <v>2</v>
      </c>
      <c r="E381" s="2">
        <v>1</v>
      </c>
      <c r="F381" s="2">
        <v>114</v>
      </c>
    </row>
    <row r="382" spans="1:6" x14ac:dyDescent="0.2">
      <c r="A382" s="7">
        <v>381</v>
      </c>
      <c r="B382" s="1" t="s">
        <v>5</v>
      </c>
      <c r="C382" s="6">
        <v>44323</v>
      </c>
      <c r="D382" s="2" t="s">
        <v>0</v>
      </c>
      <c r="E382" s="2">
        <v>1</v>
      </c>
      <c r="F382" s="2">
        <v>106</v>
      </c>
    </row>
    <row r="383" spans="1:6" x14ac:dyDescent="0.2">
      <c r="A383" s="7">
        <v>382</v>
      </c>
      <c r="B383" s="1" t="s">
        <v>4</v>
      </c>
      <c r="C383" s="6">
        <v>44324</v>
      </c>
      <c r="D383" s="2" t="s">
        <v>3</v>
      </c>
      <c r="E383" s="2">
        <v>3</v>
      </c>
      <c r="F383" s="2">
        <v>106</v>
      </c>
    </row>
    <row r="384" spans="1:6" x14ac:dyDescent="0.2">
      <c r="A384" s="7">
        <v>383</v>
      </c>
      <c r="B384" s="1" t="s">
        <v>4</v>
      </c>
      <c r="C384" s="6">
        <v>44324</v>
      </c>
      <c r="D384" s="2" t="s">
        <v>2</v>
      </c>
      <c r="E384" s="2">
        <v>0</v>
      </c>
      <c r="F384" s="2">
        <v>102</v>
      </c>
    </row>
    <row r="385" spans="1:6" x14ac:dyDescent="0.2">
      <c r="A385" s="7">
        <v>384</v>
      </c>
      <c r="B385" s="1" t="s">
        <v>4</v>
      </c>
      <c r="C385" s="6">
        <v>44324</v>
      </c>
      <c r="D385" s="2" t="s">
        <v>0</v>
      </c>
      <c r="E385" s="2">
        <v>1</v>
      </c>
      <c r="F385" s="2">
        <v>104</v>
      </c>
    </row>
    <row r="386" spans="1:6" x14ac:dyDescent="0.2">
      <c r="A386" s="7">
        <v>385</v>
      </c>
      <c r="B386" s="1" t="s">
        <v>1</v>
      </c>
      <c r="C386" s="6">
        <v>44325</v>
      </c>
      <c r="D386" s="2" t="s">
        <v>3</v>
      </c>
      <c r="E386" s="2">
        <v>4</v>
      </c>
      <c r="F386" s="2">
        <v>95</v>
      </c>
    </row>
    <row r="387" spans="1:6" x14ac:dyDescent="0.2">
      <c r="A387" s="7">
        <v>386</v>
      </c>
      <c r="B387" s="1" t="s">
        <v>1</v>
      </c>
      <c r="C387" s="6">
        <v>44325</v>
      </c>
      <c r="D387" s="2" t="s">
        <v>2</v>
      </c>
      <c r="E387" s="2">
        <v>1</v>
      </c>
      <c r="F387" s="2">
        <v>104</v>
      </c>
    </row>
    <row r="388" spans="1:6" x14ac:dyDescent="0.2">
      <c r="A388" s="7">
        <v>387</v>
      </c>
      <c r="B388" s="1" t="s">
        <v>1</v>
      </c>
      <c r="C388" s="6">
        <v>44325</v>
      </c>
      <c r="D388" s="2" t="s">
        <v>0</v>
      </c>
      <c r="E388" s="2">
        <v>3</v>
      </c>
      <c r="F388" s="2">
        <v>105</v>
      </c>
    </row>
    <row r="389" spans="1:6" x14ac:dyDescent="0.2">
      <c r="A389" s="7">
        <v>388</v>
      </c>
      <c r="B389" s="1" t="s">
        <v>9</v>
      </c>
      <c r="C389" s="6">
        <v>44326</v>
      </c>
      <c r="D389" s="2" t="s">
        <v>3</v>
      </c>
      <c r="E389" s="2">
        <v>3</v>
      </c>
      <c r="F389" s="2">
        <v>98</v>
      </c>
    </row>
    <row r="390" spans="1:6" x14ac:dyDescent="0.2">
      <c r="A390" s="7">
        <v>389</v>
      </c>
      <c r="B390" s="1" t="s">
        <v>9</v>
      </c>
      <c r="C390" s="6">
        <v>44326</v>
      </c>
      <c r="D390" s="2" t="s">
        <v>2</v>
      </c>
      <c r="E390" s="2">
        <v>1</v>
      </c>
      <c r="F390" s="2">
        <v>105</v>
      </c>
    </row>
    <row r="391" spans="1:6" x14ac:dyDescent="0.2">
      <c r="A391" s="7">
        <v>390</v>
      </c>
      <c r="B391" s="1" t="s">
        <v>9</v>
      </c>
      <c r="C391" s="6">
        <v>44326</v>
      </c>
      <c r="D391" s="2" t="s">
        <v>0</v>
      </c>
      <c r="E391" s="2">
        <v>1</v>
      </c>
      <c r="F391" s="2">
        <v>106</v>
      </c>
    </row>
    <row r="392" spans="1:6" x14ac:dyDescent="0.2">
      <c r="A392" s="7">
        <v>391</v>
      </c>
      <c r="B392" s="1" t="s">
        <v>8</v>
      </c>
      <c r="C392" s="6">
        <v>44327</v>
      </c>
      <c r="D392" s="2" t="s">
        <v>3</v>
      </c>
      <c r="E392" s="2">
        <v>5</v>
      </c>
      <c r="F392" s="2">
        <v>104</v>
      </c>
    </row>
    <row r="393" spans="1:6" x14ac:dyDescent="0.2">
      <c r="A393" s="7">
        <v>392</v>
      </c>
      <c r="B393" s="1" t="s">
        <v>8</v>
      </c>
      <c r="C393" s="6">
        <v>44327</v>
      </c>
      <c r="D393" s="2" t="s">
        <v>2</v>
      </c>
      <c r="E393" s="2">
        <v>1</v>
      </c>
      <c r="F393" s="2">
        <v>101</v>
      </c>
    </row>
    <row r="394" spans="1:6" x14ac:dyDescent="0.2">
      <c r="A394" s="7">
        <v>393</v>
      </c>
      <c r="B394" s="1" t="s">
        <v>8</v>
      </c>
      <c r="C394" s="6">
        <v>44327</v>
      </c>
      <c r="D394" s="2" t="s">
        <v>0</v>
      </c>
      <c r="E394" s="2">
        <v>2</v>
      </c>
      <c r="F394" s="2">
        <v>104</v>
      </c>
    </row>
    <row r="395" spans="1:6" x14ac:dyDescent="0.2">
      <c r="A395" s="7">
        <v>394</v>
      </c>
      <c r="B395" s="1" t="s">
        <v>7</v>
      </c>
      <c r="C395" s="6">
        <v>44328</v>
      </c>
      <c r="D395" s="2" t="s">
        <v>3</v>
      </c>
      <c r="E395" s="2">
        <v>4</v>
      </c>
      <c r="F395" s="2">
        <v>91</v>
      </c>
    </row>
    <row r="396" spans="1:6" x14ac:dyDescent="0.2">
      <c r="A396" s="7">
        <v>395</v>
      </c>
      <c r="B396" s="1" t="s">
        <v>7</v>
      </c>
      <c r="C396" s="6">
        <v>44328</v>
      </c>
      <c r="D396" s="2" t="s">
        <v>2</v>
      </c>
      <c r="E396" s="2">
        <v>3</v>
      </c>
      <c r="F396" s="2">
        <v>101</v>
      </c>
    </row>
    <row r="397" spans="1:6" x14ac:dyDescent="0.2">
      <c r="A397" s="7">
        <v>396</v>
      </c>
      <c r="B397" s="1" t="s">
        <v>7</v>
      </c>
      <c r="C397" s="6">
        <v>44328</v>
      </c>
      <c r="D397" s="2" t="s">
        <v>0</v>
      </c>
      <c r="E397" s="2">
        <v>2</v>
      </c>
      <c r="F397" s="2">
        <v>109</v>
      </c>
    </row>
    <row r="398" spans="1:6" x14ac:dyDescent="0.2">
      <c r="A398" s="7">
        <v>397</v>
      </c>
      <c r="B398" s="1" t="s">
        <v>6</v>
      </c>
      <c r="C398" s="6">
        <v>44329</v>
      </c>
      <c r="D398" s="2" t="s">
        <v>3</v>
      </c>
      <c r="E398" s="2">
        <v>1</v>
      </c>
      <c r="F398" s="2">
        <v>104</v>
      </c>
    </row>
    <row r="399" spans="1:6" x14ac:dyDescent="0.2">
      <c r="A399" s="7">
        <v>398</v>
      </c>
      <c r="B399" s="1" t="s">
        <v>6</v>
      </c>
      <c r="C399" s="6">
        <v>44329</v>
      </c>
      <c r="D399" s="2" t="s">
        <v>2</v>
      </c>
      <c r="E399" s="2">
        <v>2</v>
      </c>
      <c r="F399" s="2">
        <v>102</v>
      </c>
    </row>
    <row r="400" spans="1:6" x14ac:dyDescent="0.2">
      <c r="A400" s="7">
        <v>399</v>
      </c>
      <c r="B400" s="1" t="s">
        <v>6</v>
      </c>
      <c r="C400" s="6">
        <v>44329</v>
      </c>
      <c r="D400" s="2" t="s">
        <v>0</v>
      </c>
      <c r="E400" s="2">
        <v>0</v>
      </c>
      <c r="F400" s="2">
        <v>102</v>
      </c>
    </row>
    <row r="401" spans="1:6" x14ac:dyDescent="0.2">
      <c r="A401" s="7">
        <v>400</v>
      </c>
      <c r="B401" s="1" t="s">
        <v>5</v>
      </c>
      <c r="C401" s="6">
        <v>44330</v>
      </c>
      <c r="D401" s="2" t="s">
        <v>3</v>
      </c>
      <c r="E401" s="2">
        <v>3</v>
      </c>
      <c r="F401" s="2">
        <v>98</v>
      </c>
    </row>
    <row r="402" spans="1:6" x14ac:dyDescent="0.2">
      <c r="A402" s="7">
        <v>401</v>
      </c>
      <c r="B402" s="1" t="s">
        <v>5</v>
      </c>
      <c r="C402" s="6">
        <v>44330</v>
      </c>
      <c r="D402" s="2" t="s">
        <v>2</v>
      </c>
      <c r="E402" s="2">
        <v>1</v>
      </c>
      <c r="F402" s="2">
        <v>104</v>
      </c>
    </row>
    <row r="403" spans="1:6" x14ac:dyDescent="0.2">
      <c r="A403" s="7">
        <v>402</v>
      </c>
      <c r="B403" s="1" t="s">
        <v>5</v>
      </c>
      <c r="C403" s="6">
        <v>44330</v>
      </c>
      <c r="D403" s="2" t="s">
        <v>0</v>
      </c>
      <c r="E403" s="2">
        <v>1</v>
      </c>
      <c r="F403" s="2">
        <v>111</v>
      </c>
    </row>
    <row r="404" spans="1:6" x14ac:dyDescent="0.2">
      <c r="A404" s="7">
        <v>403</v>
      </c>
      <c r="B404" s="1" t="s">
        <v>4</v>
      </c>
      <c r="C404" s="6">
        <v>44331</v>
      </c>
      <c r="D404" s="2" t="s">
        <v>3</v>
      </c>
      <c r="E404" s="2">
        <v>7</v>
      </c>
      <c r="F404" s="2">
        <v>98</v>
      </c>
    </row>
    <row r="405" spans="1:6" x14ac:dyDescent="0.2">
      <c r="A405" s="7">
        <v>404</v>
      </c>
      <c r="B405" s="1" t="s">
        <v>4</v>
      </c>
      <c r="C405" s="6">
        <v>44331</v>
      </c>
      <c r="D405" s="2" t="s">
        <v>2</v>
      </c>
      <c r="E405" s="2">
        <v>4</v>
      </c>
      <c r="F405" s="2">
        <v>109</v>
      </c>
    </row>
    <row r="406" spans="1:6" x14ac:dyDescent="0.2">
      <c r="A406" s="7">
        <v>405</v>
      </c>
      <c r="B406" s="1" t="s">
        <v>4</v>
      </c>
      <c r="C406" s="6">
        <v>44331</v>
      </c>
      <c r="D406" s="2" t="s">
        <v>0</v>
      </c>
      <c r="E406" s="2">
        <v>3</v>
      </c>
      <c r="F406" s="2">
        <v>100</v>
      </c>
    </row>
    <row r="407" spans="1:6" x14ac:dyDescent="0.2">
      <c r="A407" s="7">
        <v>406</v>
      </c>
      <c r="B407" s="1" t="s">
        <v>1</v>
      </c>
      <c r="C407" s="6">
        <v>44332</v>
      </c>
      <c r="D407" s="2" t="s">
        <v>3</v>
      </c>
      <c r="E407" s="2">
        <v>3</v>
      </c>
      <c r="F407" s="2">
        <v>103</v>
      </c>
    </row>
    <row r="408" spans="1:6" x14ac:dyDescent="0.2">
      <c r="A408" s="7">
        <v>407</v>
      </c>
      <c r="B408" s="1" t="s">
        <v>1</v>
      </c>
      <c r="C408" s="6">
        <v>44332</v>
      </c>
      <c r="D408" s="2" t="s">
        <v>2</v>
      </c>
      <c r="E408" s="2">
        <v>1</v>
      </c>
      <c r="F408" s="2">
        <v>107</v>
      </c>
    </row>
    <row r="409" spans="1:6" x14ac:dyDescent="0.2">
      <c r="A409" s="7">
        <v>408</v>
      </c>
      <c r="B409" s="1" t="s">
        <v>1</v>
      </c>
      <c r="C409" s="6">
        <v>44332</v>
      </c>
      <c r="D409" s="2" t="s">
        <v>0</v>
      </c>
      <c r="E409" s="2">
        <v>3</v>
      </c>
      <c r="F409" s="2">
        <v>102</v>
      </c>
    </row>
    <row r="410" spans="1:6" x14ac:dyDescent="0.2">
      <c r="A410" s="7">
        <v>409</v>
      </c>
      <c r="B410" s="1" t="s">
        <v>9</v>
      </c>
      <c r="C410" s="6">
        <v>44333</v>
      </c>
      <c r="D410" s="2" t="s">
        <v>3</v>
      </c>
      <c r="E410" s="2">
        <v>4</v>
      </c>
      <c r="F410" s="2">
        <v>109</v>
      </c>
    </row>
    <row r="411" spans="1:6" x14ac:dyDescent="0.2">
      <c r="A411" s="7">
        <v>410</v>
      </c>
      <c r="B411" s="1" t="s">
        <v>9</v>
      </c>
      <c r="C411" s="6">
        <v>44333</v>
      </c>
      <c r="D411" s="2" t="s">
        <v>2</v>
      </c>
      <c r="E411" s="2">
        <v>2</v>
      </c>
      <c r="F411" s="2">
        <v>96</v>
      </c>
    </row>
    <row r="412" spans="1:6" x14ac:dyDescent="0.2">
      <c r="A412" s="7">
        <v>411</v>
      </c>
      <c r="B412" s="1" t="s">
        <v>9</v>
      </c>
      <c r="C412" s="6">
        <v>44333</v>
      </c>
      <c r="D412" s="2" t="s">
        <v>0</v>
      </c>
      <c r="E412" s="2">
        <v>0</v>
      </c>
      <c r="F412" s="2">
        <v>106</v>
      </c>
    </row>
    <row r="413" spans="1:6" x14ac:dyDescent="0.2">
      <c r="A413" s="7">
        <v>412</v>
      </c>
      <c r="B413" s="1" t="s">
        <v>8</v>
      </c>
      <c r="C413" s="6">
        <v>44334</v>
      </c>
      <c r="D413" s="2" t="s">
        <v>3</v>
      </c>
      <c r="E413" s="2">
        <v>4</v>
      </c>
      <c r="F413" s="2">
        <v>102</v>
      </c>
    </row>
    <row r="414" spans="1:6" x14ac:dyDescent="0.2">
      <c r="A414" s="7">
        <v>413</v>
      </c>
      <c r="B414" s="1" t="s">
        <v>8</v>
      </c>
      <c r="C414" s="6">
        <v>44334</v>
      </c>
      <c r="D414" s="2" t="s">
        <v>2</v>
      </c>
      <c r="E414" s="2">
        <v>0</v>
      </c>
      <c r="F414" s="2">
        <v>104</v>
      </c>
    </row>
    <row r="415" spans="1:6" x14ac:dyDescent="0.2">
      <c r="A415" s="7">
        <v>414</v>
      </c>
      <c r="B415" s="1" t="s">
        <v>8</v>
      </c>
      <c r="C415" s="6">
        <v>44334</v>
      </c>
      <c r="D415" s="2" t="s">
        <v>0</v>
      </c>
      <c r="E415" s="2">
        <v>1</v>
      </c>
      <c r="F415" s="2">
        <v>96</v>
      </c>
    </row>
    <row r="416" spans="1:6" x14ac:dyDescent="0.2">
      <c r="A416" s="7">
        <v>415</v>
      </c>
      <c r="B416" s="1" t="s">
        <v>7</v>
      </c>
      <c r="C416" s="6">
        <v>44335</v>
      </c>
      <c r="D416" s="2" t="s">
        <v>3</v>
      </c>
      <c r="E416" s="2">
        <v>9</v>
      </c>
      <c r="F416" s="2">
        <v>92</v>
      </c>
    </row>
    <row r="417" spans="1:6" x14ac:dyDescent="0.2">
      <c r="A417" s="7">
        <v>416</v>
      </c>
      <c r="B417" s="1" t="s">
        <v>7</v>
      </c>
      <c r="C417" s="6">
        <v>44335</v>
      </c>
      <c r="D417" s="2" t="s">
        <v>2</v>
      </c>
      <c r="E417" s="2">
        <v>0</v>
      </c>
      <c r="F417" s="2">
        <v>103</v>
      </c>
    </row>
    <row r="418" spans="1:6" x14ac:dyDescent="0.2">
      <c r="A418" s="7">
        <v>417</v>
      </c>
      <c r="B418" s="1" t="s">
        <v>7</v>
      </c>
      <c r="C418" s="6">
        <v>44335</v>
      </c>
      <c r="D418" s="2" t="s">
        <v>0</v>
      </c>
      <c r="E418" s="2">
        <v>0</v>
      </c>
      <c r="F418" s="2">
        <v>105</v>
      </c>
    </row>
    <row r="419" spans="1:6" x14ac:dyDescent="0.2">
      <c r="A419" s="7">
        <v>418</v>
      </c>
      <c r="B419" s="1" t="s">
        <v>6</v>
      </c>
      <c r="C419" s="6">
        <v>44336</v>
      </c>
      <c r="D419" s="2" t="s">
        <v>3</v>
      </c>
      <c r="E419" s="2">
        <v>2</v>
      </c>
      <c r="F419" s="2">
        <v>103</v>
      </c>
    </row>
    <row r="420" spans="1:6" x14ac:dyDescent="0.2">
      <c r="A420" s="7">
        <v>419</v>
      </c>
      <c r="B420" s="1" t="s">
        <v>6</v>
      </c>
      <c r="C420" s="6">
        <v>44336</v>
      </c>
      <c r="D420" s="2" t="s">
        <v>2</v>
      </c>
      <c r="E420" s="2">
        <v>3</v>
      </c>
      <c r="F420" s="2">
        <v>104</v>
      </c>
    </row>
    <row r="421" spans="1:6" x14ac:dyDescent="0.2">
      <c r="A421" s="7">
        <v>420</v>
      </c>
      <c r="B421" s="1" t="s">
        <v>6</v>
      </c>
      <c r="C421" s="6">
        <v>44336</v>
      </c>
      <c r="D421" s="2" t="s">
        <v>0</v>
      </c>
      <c r="E421" s="2">
        <v>1</v>
      </c>
      <c r="F421" s="2">
        <v>108</v>
      </c>
    </row>
    <row r="422" spans="1:6" x14ac:dyDescent="0.2">
      <c r="A422" s="7">
        <v>421</v>
      </c>
      <c r="B422" s="1" t="s">
        <v>5</v>
      </c>
      <c r="C422" s="6">
        <v>44337</v>
      </c>
      <c r="D422" s="2" t="s">
        <v>3</v>
      </c>
      <c r="E422" s="2">
        <v>3</v>
      </c>
      <c r="F422" s="2">
        <v>100</v>
      </c>
    </row>
    <row r="423" spans="1:6" x14ac:dyDescent="0.2">
      <c r="A423" s="7">
        <v>422</v>
      </c>
      <c r="B423" s="1" t="s">
        <v>5</v>
      </c>
      <c r="C423" s="6">
        <v>44337</v>
      </c>
      <c r="D423" s="2" t="s">
        <v>2</v>
      </c>
      <c r="E423" s="2">
        <v>2</v>
      </c>
      <c r="F423" s="2">
        <v>100</v>
      </c>
    </row>
    <row r="424" spans="1:6" x14ac:dyDescent="0.2">
      <c r="A424" s="7">
        <v>423</v>
      </c>
      <c r="B424" s="1" t="s">
        <v>5</v>
      </c>
      <c r="C424" s="6">
        <v>44337</v>
      </c>
      <c r="D424" s="2" t="s">
        <v>0</v>
      </c>
      <c r="E424" s="2">
        <v>1</v>
      </c>
      <c r="F424" s="2">
        <v>108</v>
      </c>
    </row>
    <row r="425" spans="1:6" x14ac:dyDescent="0.2">
      <c r="A425" s="7">
        <v>424</v>
      </c>
      <c r="B425" s="1" t="s">
        <v>4</v>
      </c>
      <c r="C425" s="6">
        <v>44338</v>
      </c>
      <c r="D425" s="2" t="s">
        <v>3</v>
      </c>
      <c r="E425" s="2">
        <v>5</v>
      </c>
      <c r="F425" s="2">
        <v>97</v>
      </c>
    </row>
    <row r="426" spans="1:6" x14ac:dyDescent="0.2">
      <c r="A426" s="7">
        <v>425</v>
      </c>
      <c r="B426" s="1" t="s">
        <v>4</v>
      </c>
      <c r="C426" s="6">
        <v>44338</v>
      </c>
      <c r="D426" s="2" t="s">
        <v>2</v>
      </c>
      <c r="E426" s="2">
        <v>1</v>
      </c>
      <c r="F426" s="2">
        <v>100</v>
      </c>
    </row>
    <row r="427" spans="1:6" x14ac:dyDescent="0.2">
      <c r="A427" s="7">
        <v>426</v>
      </c>
      <c r="B427" s="1" t="s">
        <v>4</v>
      </c>
      <c r="C427" s="6">
        <v>44338</v>
      </c>
      <c r="D427" s="2" t="s">
        <v>0</v>
      </c>
      <c r="E427" s="2">
        <v>3</v>
      </c>
      <c r="F427" s="2">
        <v>99</v>
      </c>
    </row>
    <row r="428" spans="1:6" x14ac:dyDescent="0.2">
      <c r="A428" s="7">
        <v>427</v>
      </c>
      <c r="B428" s="1" t="s">
        <v>1</v>
      </c>
      <c r="C428" s="6">
        <v>44339</v>
      </c>
      <c r="D428" s="2" t="s">
        <v>3</v>
      </c>
      <c r="E428" s="2">
        <v>5</v>
      </c>
      <c r="F428" s="2">
        <v>101</v>
      </c>
    </row>
    <row r="429" spans="1:6" x14ac:dyDescent="0.2">
      <c r="A429" s="7">
        <v>428</v>
      </c>
      <c r="B429" s="1" t="s">
        <v>1</v>
      </c>
      <c r="C429" s="6">
        <v>44339</v>
      </c>
      <c r="D429" s="2" t="s">
        <v>2</v>
      </c>
      <c r="E429" s="2">
        <v>0</v>
      </c>
      <c r="F429" s="2">
        <v>109</v>
      </c>
    </row>
    <row r="430" spans="1:6" x14ac:dyDescent="0.2">
      <c r="A430" s="7">
        <v>429</v>
      </c>
      <c r="B430" s="1" t="s">
        <v>1</v>
      </c>
      <c r="C430" s="6">
        <v>44339</v>
      </c>
      <c r="D430" s="2" t="s">
        <v>0</v>
      </c>
      <c r="E430" s="2">
        <v>1</v>
      </c>
      <c r="F430" s="2">
        <v>98</v>
      </c>
    </row>
    <row r="431" spans="1:6" x14ac:dyDescent="0.2">
      <c r="A431" s="7">
        <v>430</v>
      </c>
      <c r="B431" s="1" t="s">
        <v>9</v>
      </c>
      <c r="C431" s="6">
        <v>44340</v>
      </c>
      <c r="D431" s="2" t="s">
        <v>3</v>
      </c>
      <c r="E431" s="2">
        <v>2</v>
      </c>
      <c r="F431" s="2">
        <v>102</v>
      </c>
    </row>
    <row r="432" spans="1:6" x14ac:dyDescent="0.2">
      <c r="A432" s="7">
        <v>431</v>
      </c>
      <c r="B432" s="1" t="s">
        <v>9</v>
      </c>
      <c r="C432" s="6">
        <v>44340</v>
      </c>
      <c r="D432" s="2" t="s">
        <v>2</v>
      </c>
      <c r="E432" s="2">
        <v>5</v>
      </c>
      <c r="F432" s="2">
        <v>101</v>
      </c>
    </row>
    <row r="433" spans="1:6" x14ac:dyDescent="0.2">
      <c r="A433" s="7">
        <v>432</v>
      </c>
      <c r="B433" s="1" t="s">
        <v>9</v>
      </c>
      <c r="C433" s="6">
        <v>44340</v>
      </c>
      <c r="D433" s="2" t="s">
        <v>0</v>
      </c>
      <c r="E433" s="2">
        <v>3</v>
      </c>
      <c r="F433" s="2">
        <v>100</v>
      </c>
    </row>
    <row r="434" spans="1:6" x14ac:dyDescent="0.2">
      <c r="A434" s="7">
        <v>433</v>
      </c>
      <c r="B434" s="1" t="s">
        <v>8</v>
      </c>
      <c r="C434" s="6">
        <v>44341</v>
      </c>
      <c r="D434" s="2" t="s">
        <v>3</v>
      </c>
      <c r="E434" s="2">
        <v>2</v>
      </c>
      <c r="F434" s="2">
        <v>99</v>
      </c>
    </row>
    <row r="435" spans="1:6" x14ac:dyDescent="0.2">
      <c r="A435" s="7">
        <v>434</v>
      </c>
      <c r="B435" s="1" t="s">
        <v>8</v>
      </c>
      <c r="C435" s="6">
        <v>44341</v>
      </c>
      <c r="D435" s="2" t="s">
        <v>2</v>
      </c>
      <c r="E435" s="2">
        <v>2</v>
      </c>
      <c r="F435" s="2">
        <v>105</v>
      </c>
    </row>
    <row r="436" spans="1:6" x14ac:dyDescent="0.2">
      <c r="A436" s="7">
        <v>435</v>
      </c>
      <c r="B436" s="1" t="s">
        <v>8</v>
      </c>
      <c r="C436" s="6">
        <v>44341</v>
      </c>
      <c r="D436" s="2" t="s">
        <v>0</v>
      </c>
      <c r="E436" s="2">
        <v>3</v>
      </c>
      <c r="F436" s="2">
        <v>96</v>
      </c>
    </row>
    <row r="437" spans="1:6" x14ac:dyDescent="0.2">
      <c r="A437" s="7">
        <v>436</v>
      </c>
      <c r="B437" s="1" t="s">
        <v>7</v>
      </c>
      <c r="C437" s="6">
        <v>44342</v>
      </c>
      <c r="D437" s="2" t="s">
        <v>3</v>
      </c>
      <c r="E437" s="2">
        <v>5</v>
      </c>
      <c r="F437" s="2">
        <v>101</v>
      </c>
    </row>
    <row r="438" spans="1:6" x14ac:dyDescent="0.2">
      <c r="A438" s="7">
        <v>437</v>
      </c>
      <c r="B438" s="1" t="s">
        <v>7</v>
      </c>
      <c r="C438" s="6">
        <v>44342</v>
      </c>
      <c r="D438" s="2" t="s">
        <v>2</v>
      </c>
      <c r="E438" s="2">
        <v>2</v>
      </c>
      <c r="F438" s="2">
        <v>101</v>
      </c>
    </row>
    <row r="439" spans="1:6" x14ac:dyDescent="0.2">
      <c r="A439" s="7">
        <v>438</v>
      </c>
      <c r="B439" s="1" t="s">
        <v>7</v>
      </c>
      <c r="C439" s="6">
        <v>44342</v>
      </c>
      <c r="D439" s="2" t="s">
        <v>0</v>
      </c>
      <c r="E439" s="2">
        <v>0</v>
      </c>
      <c r="F439" s="2">
        <v>101</v>
      </c>
    </row>
    <row r="440" spans="1:6" x14ac:dyDescent="0.2">
      <c r="A440" s="7">
        <v>439</v>
      </c>
      <c r="B440" s="1" t="s">
        <v>6</v>
      </c>
      <c r="C440" s="6">
        <v>44343</v>
      </c>
      <c r="D440" s="2" t="s">
        <v>3</v>
      </c>
      <c r="E440" s="2">
        <v>4</v>
      </c>
      <c r="F440" s="2">
        <v>95</v>
      </c>
    </row>
    <row r="441" spans="1:6" x14ac:dyDescent="0.2">
      <c r="A441" s="7">
        <v>440</v>
      </c>
      <c r="B441" s="1" t="s">
        <v>6</v>
      </c>
      <c r="C441" s="6">
        <v>44343</v>
      </c>
      <c r="D441" s="2" t="s">
        <v>2</v>
      </c>
      <c r="E441" s="2">
        <v>2</v>
      </c>
      <c r="F441" s="2">
        <v>110</v>
      </c>
    </row>
    <row r="442" spans="1:6" x14ac:dyDescent="0.2">
      <c r="A442" s="7">
        <v>441</v>
      </c>
      <c r="B442" s="1" t="s">
        <v>6</v>
      </c>
      <c r="C442" s="6">
        <v>44343</v>
      </c>
      <c r="D442" s="2" t="s">
        <v>0</v>
      </c>
      <c r="E442" s="2">
        <v>0</v>
      </c>
      <c r="F442" s="2">
        <v>103</v>
      </c>
    </row>
    <row r="443" spans="1:6" x14ac:dyDescent="0.2">
      <c r="A443" s="7">
        <v>442</v>
      </c>
      <c r="B443" s="1" t="s">
        <v>5</v>
      </c>
      <c r="C443" s="6">
        <v>44344</v>
      </c>
      <c r="D443" s="2" t="s">
        <v>3</v>
      </c>
      <c r="E443" s="2">
        <v>3</v>
      </c>
      <c r="F443" s="2">
        <v>111</v>
      </c>
    </row>
    <row r="444" spans="1:6" x14ac:dyDescent="0.2">
      <c r="A444" s="7">
        <v>443</v>
      </c>
      <c r="B444" s="1" t="s">
        <v>5</v>
      </c>
      <c r="C444" s="6">
        <v>44344</v>
      </c>
      <c r="D444" s="2" t="s">
        <v>2</v>
      </c>
      <c r="E444" s="2">
        <v>3</v>
      </c>
      <c r="F444" s="2">
        <v>109</v>
      </c>
    </row>
    <row r="445" spans="1:6" x14ac:dyDescent="0.2">
      <c r="A445" s="7">
        <v>444</v>
      </c>
      <c r="B445" s="1" t="s">
        <v>5</v>
      </c>
      <c r="C445" s="6">
        <v>44344</v>
      </c>
      <c r="D445" s="2" t="s">
        <v>0</v>
      </c>
      <c r="E445" s="2">
        <v>0</v>
      </c>
      <c r="F445" s="2">
        <v>109</v>
      </c>
    </row>
    <row r="446" spans="1:6" x14ac:dyDescent="0.2">
      <c r="A446" s="7">
        <v>445</v>
      </c>
      <c r="B446" s="1" t="s">
        <v>4</v>
      </c>
      <c r="C446" s="6">
        <v>44345</v>
      </c>
      <c r="D446" s="2" t="s">
        <v>3</v>
      </c>
      <c r="E446" s="2">
        <v>3</v>
      </c>
      <c r="F446" s="2">
        <v>100</v>
      </c>
    </row>
    <row r="447" spans="1:6" x14ac:dyDescent="0.2">
      <c r="A447" s="7">
        <v>446</v>
      </c>
      <c r="B447" s="1" t="s">
        <v>4</v>
      </c>
      <c r="C447" s="6">
        <v>44345</v>
      </c>
      <c r="D447" s="2" t="s">
        <v>2</v>
      </c>
      <c r="E447" s="2">
        <v>4</v>
      </c>
      <c r="F447" s="2">
        <v>105</v>
      </c>
    </row>
    <row r="448" spans="1:6" x14ac:dyDescent="0.2">
      <c r="A448" s="7">
        <v>447</v>
      </c>
      <c r="B448" s="1" t="s">
        <v>4</v>
      </c>
      <c r="C448" s="6">
        <v>44345</v>
      </c>
      <c r="D448" s="2" t="s">
        <v>0</v>
      </c>
      <c r="E448" s="2">
        <v>0</v>
      </c>
      <c r="F448" s="2">
        <v>106</v>
      </c>
    </row>
    <row r="449" spans="1:6" x14ac:dyDescent="0.2">
      <c r="A449" s="7">
        <v>448</v>
      </c>
      <c r="B449" s="1" t="s">
        <v>1</v>
      </c>
      <c r="C449" s="6">
        <v>44346</v>
      </c>
      <c r="D449" s="2" t="s">
        <v>3</v>
      </c>
      <c r="E449" s="2">
        <v>5</v>
      </c>
      <c r="F449" s="2">
        <v>106</v>
      </c>
    </row>
    <row r="450" spans="1:6" x14ac:dyDescent="0.2">
      <c r="A450" s="7">
        <v>449</v>
      </c>
      <c r="B450" s="1" t="s">
        <v>1</v>
      </c>
      <c r="C450" s="6">
        <v>44346</v>
      </c>
      <c r="D450" s="2" t="s">
        <v>2</v>
      </c>
      <c r="E450" s="2">
        <v>3</v>
      </c>
      <c r="F450" s="2">
        <v>113</v>
      </c>
    </row>
    <row r="451" spans="1:6" x14ac:dyDescent="0.2">
      <c r="A451" s="7">
        <v>450</v>
      </c>
      <c r="B451" s="1" t="s">
        <v>1</v>
      </c>
      <c r="C451" s="6">
        <v>44346</v>
      </c>
      <c r="D451" s="2" t="s">
        <v>0</v>
      </c>
      <c r="E451" s="2">
        <v>0</v>
      </c>
      <c r="F451" s="2">
        <v>103</v>
      </c>
    </row>
    <row r="452" spans="1:6" x14ac:dyDescent="0.2">
      <c r="A452" s="7">
        <v>451</v>
      </c>
      <c r="B452" s="1" t="s">
        <v>9</v>
      </c>
      <c r="C452" s="6">
        <v>44347</v>
      </c>
      <c r="D452" s="2" t="s">
        <v>3</v>
      </c>
      <c r="E452" s="2">
        <v>7</v>
      </c>
      <c r="F452" s="2">
        <v>96</v>
      </c>
    </row>
    <row r="453" spans="1:6" x14ac:dyDescent="0.2">
      <c r="A453" s="7">
        <v>452</v>
      </c>
      <c r="B453" s="1" t="s">
        <v>9</v>
      </c>
      <c r="C453" s="6">
        <v>44347</v>
      </c>
      <c r="D453" s="2" t="s">
        <v>2</v>
      </c>
      <c r="E453" s="2">
        <v>5</v>
      </c>
      <c r="F453" s="2">
        <v>99</v>
      </c>
    </row>
    <row r="454" spans="1:6" x14ac:dyDescent="0.2">
      <c r="A454" s="7">
        <v>453</v>
      </c>
      <c r="B454" s="1" t="s">
        <v>9</v>
      </c>
      <c r="C454" s="6">
        <v>44347</v>
      </c>
      <c r="D454" s="2" t="s">
        <v>0</v>
      </c>
      <c r="E454" s="2">
        <v>0</v>
      </c>
      <c r="F454" s="2">
        <v>106</v>
      </c>
    </row>
    <row r="455" spans="1:6" x14ac:dyDescent="0.2">
      <c r="A455" s="7">
        <v>454</v>
      </c>
      <c r="B455" s="1" t="s">
        <v>8</v>
      </c>
      <c r="C455" s="6">
        <v>44348</v>
      </c>
      <c r="D455" s="2" t="s">
        <v>3</v>
      </c>
      <c r="E455" s="2">
        <v>3</v>
      </c>
      <c r="F455" s="2">
        <v>95</v>
      </c>
    </row>
    <row r="456" spans="1:6" x14ac:dyDescent="0.2">
      <c r="A456" s="7">
        <v>455</v>
      </c>
      <c r="B456" s="1" t="s">
        <v>8</v>
      </c>
      <c r="C456" s="6">
        <v>44348</v>
      </c>
      <c r="D456" s="2" t="s">
        <v>2</v>
      </c>
      <c r="E456" s="2">
        <v>1</v>
      </c>
      <c r="F456" s="2">
        <v>89</v>
      </c>
    </row>
    <row r="457" spans="1:6" x14ac:dyDescent="0.2">
      <c r="A457" s="7">
        <v>456</v>
      </c>
      <c r="B457" s="1" t="s">
        <v>8</v>
      </c>
      <c r="C457" s="6">
        <v>44348</v>
      </c>
      <c r="D457" s="2" t="s">
        <v>0</v>
      </c>
      <c r="E457" s="2">
        <v>1</v>
      </c>
      <c r="F457" s="2">
        <v>102</v>
      </c>
    </row>
    <row r="458" spans="1:6" x14ac:dyDescent="0.2">
      <c r="A458" s="7">
        <v>457</v>
      </c>
      <c r="B458" s="1" t="s">
        <v>7</v>
      </c>
      <c r="C458" s="6">
        <v>44349</v>
      </c>
      <c r="D458" s="2" t="s">
        <v>3</v>
      </c>
      <c r="E458" s="2">
        <v>4</v>
      </c>
      <c r="F458" s="2">
        <v>104</v>
      </c>
    </row>
    <row r="459" spans="1:6" x14ac:dyDescent="0.2">
      <c r="A459" s="7">
        <v>458</v>
      </c>
      <c r="B459" s="1" t="s">
        <v>7</v>
      </c>
      <c r="C459" s="6">
        <v>44349</v>
      </c>
      <c r="D459" s="2" t="s">
        <v>2</v>
      </c>
      <c r="E459" s="2">
        <v>0</v>
      </c>
      <c r="F459" s="2">
        <v>108</v>
      </c>
    </row>
    <row r="460" spans="1:6" x14ac:dyDescent="0.2">
      <c r="A460" s="7">
        <v>459</v>
      </c>
      <c r="B460" s="1" t="s">
        <v>7</v>
      </c>
      <c r="C460" s="6">
        <v>44349</v>
      </c>
      <c r="D460" s="2" t="s">
        <v>0</v>
      </c>
      <c r="E460" s="2">
        <v>1</v>
      </c>
      <c r="F460" s="2">
        <v>100</v>
      </c>
    </row>
    <row r="461" spans="1:6" x14ac:dyDescent="0.2">
      <c r="A461" s="7">
        <v>460</v>
      </c>
      <c r="B461" s="1" t="s">
        <v>6</v>
      </c>
      <c r="C461" s="6">
        <v>44350</v>
      </c>
      <c r="D461" s="2" t="s">
        <v>3</v>
      </c>
      <c r="E461" s="2">
        <v>6</v>
      </c>
      <c r="F461" s="2">
        <v>101</v>
      </c>
    </row>
    <row r="462" spans="1:6" x14ac:dyDescent="0.2">
      <c r="A462" s="7">
        <v>461</v>
      </c>
      <c r="B462" s="1" t="s">
        <v>6</v>
      </c>
      <c r="C462" s="6">
        <v>44350</v>
      </c>
      <c r="D462" s="2" t="s">
        <v>2</v>
      </c>
      <c r="E462" s="2">
        <v>2</v>
      </c>
      <c r="F462" s="2">
        <v>91</v>
      </c>
    </row>
    <row r="463" spans="1:6" x14ac:dyDescent="0.2">
      <c r="A463" s="7">
        <v>462</v>
      </c>
      <c r="B463" s="1" t="s">
        <v>6</v>
      </c>
      <c r="C463" s="6">
        <v>44350</v>
      </c>
      <c r="D463" s="2" t="s">
        <v>0</v>
      </c>
      <c r="E463" s="2">
        <v>2</v>
      </c>
      <c r="F463" s="2">
        <v>111</v>
      </c>
    </row>
    <row r="464" spans="1:6" x14ac:dyDescent="0.2">
      <c r="A464" s="7">
        <v>463</v>
      </c>
      <c r="B464" s="1" t="s">
        <v>5</v>
      </c>
      <c r="C464" s="6">
        <v>44351</v>
      </c>
      <c r="D464" s="2" t="s">
        <v>3</v>
      </c>
      <c r="E464" s="2">
        <v>2</v>
      </c>
      <c r="F464" s="2">
        <v>97</v>
      </c>
    </row>
    <row r="465" spans="1:6" x14ac:dyDescent="0.2">
      <c r="A465" s="7">
        <v>464</v>
      </c>
      <c r="B465" s="1" t="s">
        <v>5</v>
      </c>
      <c r="C465" s="6">
        <v>44351</v>
      </c>
      <c r="D465" s="2" t="s">
        <v>2</v>
      </c>
      <c r="E465" s="2">
        <v>2</v>
      </c>
      <c r="F465" s="2">
        <v>106</v>
      </c>
    </row>
    <row r="466" spans="1:6" x14ac:dyDescent="0.2">
      <c r="A466" s="7">
        <v>465</v>
      </c>
      <c r="B466" s="1" t="s">
        <v>5</v>
      </c>
      <c r="C466" s="6">
        <v>44351</v>
      </c>
      <c r="D466" s="2" t="s">
        <v>0</v>
      </c>
      <c r="E466" s="2">
        <v>0</v>
      </c>
      <c r="F466" s="2">
        <v>116</v>
      </c>
    </row>
    <row r="467" spans="1:6" x14ac:dyDescent="0.2">
      <c r="A467" s="7">
        <v>466</v>
      </c>
      <c r="B467" s="1" t="s">
        <v>4</v>
      </c>
      <c r="C467" s="6">
        <v>44352</v>
      </c>
      <c r="D467" s="2" t="s">
        <v>3</v>
      </c>
      <c r="E467" s="2">
        <v>3</v>
      </c>
      <c r="F467" s="2">
        <v>105</v>
      </c>
    </row>
    <row r="468" spans="1:6" x14ac:dyDescent="0.2">
      <c r="A468" s="7">
        <v>467</v>
      </c>
      <c r="B468" s="1" t="s">
        <v>4</v>
      </c>
      <c r="C468" s="6">
        <v>44352</v>
      </c>
      <c r="D468" s="2" t="s">
        <v>2</v>
      </c>
      <c r="E468" s="2">
        <v>4</v>
      </c>
      <c r="F468" s="2">
        <v>98</v>
      </c>
    </row>
    <row r="469" spans="1:6" x14ac:dyDescent="0.2">
      <c r="A469" s="7">
        <v>468</v>
      </c>
      <c r="B469" s="1" t="s">
        <v>4</v>
      </c>
      <c r="C469" s="6">
        <v>44352</v>
      </c>
      <c r="D469" s="2" t="s">
        <v>0</v>
      </c>
      <c r="E469" s="2">
        <v>1</v>
      </c>
      <c r="F469" s="2">
        <v>111</v>
      </c>
    </row>
    <row r="470" spans="1:6" x14ac:dyDescent="0.2">
      <c r="A470" s="7">
        <v>469</v>
      </c>
      <c r="B470" s="1" t="s">
        <v>1</v>
      </c>
      <c r="C470" s="6">
        <v>44353</v>
      </c>
      <c r="D470" s="2" t="s">
        <v>3</v>
      </c>
      <c r="E470" s="2">
        <v>2</v>
      </c>
      <c r="F470" s="2">
        <v>100</v>
      </c>
    </row>
    <row r="471" spans="1:6" x14ac:dyDescent="0.2">
      <c r="A471" s="7">
        <v>470</v>
      </c>
      <c r="B471" s="1" t="s">
        <v>1</v>
      </c>
      <c r="C471" s="6">
        <v>44353</v>
      </c>
      <c r="D471" s="2" t="s">
        <v>2</v>
      </c>
      <c r="E471" s="2">
        <v>6</v>
      </c>
      <c r="F471" s="2">
        <v>108</v>
      </c>
    </row>
    <row r="472" spans="1:6" x14ac:dyDescent="0.2">
      <c r="A472" s="7">
        <v>471</v>
      </c>
      <c r="B472" s="1" t="s">
        <v>1</v>
      </c>
      <c r="C472" s="6">
        <v>44353</v>
      </c>
      <c r="D472" s="2" t="s">
        <v>0</v>
      </c>
      <c r="E472" s="2">
        <v>2</v>
      </c>
      <c r="F472" s="2">
        <v>101</v>
      </c>
    </row>
    <row r="473" spans="1:6" x14ac:dyDescent="0.2">
      <c r="A473" s="7">
        <v>472</v>
      </c>
      <c r="B473" s="1" t="s">
        <v>9</v>
      </c>
      <c r="C473" s="6">
        <v>44354</v>
      </c>
      <c r="D473" s="2" t="s">
        <v>3</v>
      </c>
      <c r="E473" s="2">
        <v>5</v>
      </c>
      <c r="F473" s="2">
        <v>88</v>
      </c>
    </row>
    <row r="474" spans="1:6" x14ac:dyDescent="0.2">
      <c r="A474" s="7">
        <v>473</v>
      </c>
      <c r="B474" s="1" t="s">
        <v>9</v>
      </c>
      <c r="C474" s="6">
        <v>44354</v>
      </c>
      <c r="D474" s="2" t="s">
        <v>2</v>
      </c>
      <c r="E474" s="2">
        <v>1</v>
      </c>
      <c r="F474" s="2">
        <v>102</v>
      </c>
    </row>
    <row r="475" spans="1:6" x14ac:dyDescent="0.2">
      <c r="A475" s="7">
        <v>474</v>
      </c>
      <c r="B475" s="1" t="s">
        <v>9</v>
      </c>
      <c r="C475" s="6">
        <v>44354</v>
      </c>
      <c r="D475" s="2" t="s">
        <v>0</v>
      </c>
      <c r="E475" s="2">
        <v>1</v>
      </c>
      <c r="F475" s="2">
        <v>98</v>
      </c>
    </row>
    <row r="476" spans="1:6" x14ac:dyDescent="0.2">
      <c r="A476" s="7">
        <v>475</v>
      </c>
      <c r="B476" s="1" t="s">
        <v>8</v>
      </c>
      <c r="C476" s="6">
        <v>44355</v>
      </c>
      <c r="D476" s="2" t="s">
        <v>3</v>
      </c>
      <c r="E476" s="2">
        <v>3</v>
      </c>
      <c r="F476" s="2">
        <v>103</v>
      </c>
    </row>
    <row r="477" spans="1:6" x14ac:dyDescent="0.2">
      <c r="A477" s="7">
        <v>476</v>
      </c>
      <c r="B477" s="1" t="s">
        <v>8</v>
      </c>
      <c r="C477" s="6">
        <v>44355</v>
      </c>
      <c r="D477" s="2" t="s">
        <v>2</v>
      </c>
      <c r="E477" s="2">
        <v>0</v>
      </c>
      <c r="F477" s="2">
        <v>100</v>
      </c>
    </row>
    <row r="478" spans="1:6" x14ac:dyDescent="0.2">
      <c r="A478" s="7">
        <v>477</v>
      </c>
      <c r="B478" s="1" t="s">
        <v>8</v>
      </c>
      <c r="C478" s="6">
        <v>44355</v>
      </c>
      <c r="D478" s="2" t="s">
        <v>0</v>
      </c>
      <c r="E478" s="2">
        <v>0</v>
      </c>
      <c r="F478" s="2">
        <v>102</v>
      </c>
    </row>
    <row r="479" spans="1:6" x14ac:dyDescent="0.2">
      <c r="A479" s="7">
        <v>478</v>
      </c>
      <c r="B479" s="1" t="s">
        <v>7</v>
      </c>
      <c r="C479" s="6">
        <v>44356</v>
      </c>
      <c r="D479" s="2" t="s">
        <v>3</v>
      </c>
      <c r="E479" s="2">
        <v>7</v>
      </c>
      <c r="F479" s="2">
        <v>104</v>
      </c>
    </row>
    <row r="480" spans="1:6" x14ac:dyDescent="0.2">
      <c r="A480" s="7">
        <v>479</v>
      </c>
      <c r="B480" s="1" t="s">
        <v>7</v>
      </c>
      <c r="C480" s="6">
        <v>44356</v>
      </c>
      <c r="D480" s="2" t="s">
        <v>2</v>
      </c>
      <c r="E480" s="2">
        <v>5</v>
      </c>
      <c r="F480" s="2">
        <v>100</v>
      </c>
    </row>
    <row r="481" spans="1:6" x14ac:dyDescent="0.2">
      <c r="A481" s="7">
        <v>480</v>
      </c>
      <c r="B481" s="1" t="s">
        <v>7</v>
      </c>
      <c r="C481" s="6">
        <v>44356</v>
      </c>
      <c r="D481" s="2" t="s">
        <v>0</v>
      </c>
      <c r="E481" s="2">
        <v>0</v>
      </c>
      <c r="F481" s="2">
        <v>109</v>
      </c>
    </row>
    <row r="482" spans="1:6" x14ac:dyDescent="0.2">
      <c r="A482" s="7">
        <v>481</v>
      </c>
      <c r="B482" s="1" t="s">
        <v>6</v>
      </c>
      <c r="C482" s="6">
        <v>44357</v>
      </c>
      <c r="D482" s="2" t="s">
        <v>3</v>
      </c>
      <c r="E482" s="2">
        <v>4</v>
      </c>
      <c r="F482" s="2">
        <v>92</v>
      </c>
    </row>
    <row r="483" spans="1:6" x14ac:dyDescent="0.2">
      <c r="A483" s="7">
        <v>482</v>
      </c>
      <c r="B483" s="1" t="s">
        <v>6</v>
      </c>
      <c r="C483" s="6">
        <v>44357</v>
      </c>
      <c r="D483" s="2" t="s">
        <v>2</v>
      </c>
      <c r="E483" s="2">
        <v>3</v>
      </c>
      <c r="F483" s="2">
        <v>103</v>
      </c>
    </row>
    <row r="484" spans="1:6" x14ac:dyDescent="0.2">
      <c r="A484" s="7">
        <v>483</v>
      </c>
      <c r="B484" s="1" t="s">
        <v>6</v>
      </c>
      <c r="C484" s="6">
        <v>44357</v>
      </c>
      <c r="D484" s="2" t="s">
        <v>0</v>
      </c>
      <c r="E484" s="2">
        <v>1</v>
      </c>
      <c r="F484" s="2">
        <v>107</v>
      </c>
    </row>
    <row r="485" spans="1:6" x14ac:dyDescent="0.2">
      <c r="A485" s="7">
        <v>484</v>
      </c>
      <c r="B485" s="1" t="s">
        <v>5</v>
      </c>
      <c r="C485" s="6">
        <v>44358</v>
      </c>
      <c r="D485" s="2" t="s">
        <v>3</v>
      </c>
      <c r="E485" s="2">
        <v>3</v>
      </c>
      <c r="F485" s="2">
        <v>106</v>
      </c>
    </row>
    <row r="486" spans="1:6" x14ac:dyDescent="0.2">
      <c r="A486" s="7">
        <v>485</v>
      </c>
      <c r="B486" s="1" t="s">
        <v>5</v>
      </c>
      <c r="C486" s="6">
        <v>44358</v>
      </c>
      <c r="D486" s="2" t="s">
        <v>2</v>
      </c>
      <c r="E486" s="2">
        <v>5</v>
      </c>
      <c r="F486" s="2">
        <v>103</v>
      </c>
    </row>
    <row r="487" spans="1:6" x14ac:dyDescent="0.2">
      <c r="A487" s="7">
        <v>486</v>
      </c>
      <c r="B487" s="1" t="s">
        <v>5</v>
      </c>
      <c r="C487" s="6">
        <v>44358</v>
      </c>
      <c r="D487" s="2" t="s">
        <v>0</v>
      </c>
      <c r="E487" s="2">
        <v>1</v>
      </c>
      <c r="F487" s="2">
        <v>121</v>
      </c>
    </row>
    <row r="488" spans="1:6" x14ac:dyDescent="0.2">
      <c r="A488" s="7">
        <v>487</v>
      </c>
      <c r="B488" s="1" t="s">
        <v>4</v>
      </c>
      <c r="C488" s="6">
        <v>44359</v>
      </c>
      <c r="D488" s="2" t="s">
        <v>3</v>
      </c>
      <c r="E488" s="2">
        <v>4</v>
      </c>
      <c r="F488" s="2">
        <v>89</v>
      </c>
    </row>
    <row r="489" spans="1:6" x14ac:dyDescent="0.2">
      <c r="A489" s="7">
        <v>488</v>
      </c>
      <c r="B489" s="1" t="s">
        <v>4</v>
      </c>
      <c r="C489" s="6">
        <v>44359</v>
      </c>
      <c r="D489" s="2" t="s">
        <v>2</v>
      </c>
      <c r="E489" s="2">
        <v>4</v>
      </c>
      <c r="F489" s="2">
        <v>103</v>
      </c>
    </row>
    <row r="490" spans="1:6" x14ac:dyDescent="0.2">
      <c r="A490" s="7">
        <v>489</v>
      </c>
      <c r="B490" s="1" t="s">
        <v>4</v>
      </c>
      <c r="C490" s="6">
        <v>44359</v>
      </c>
      <c r="D490" s="2" t="s">
        <v>0</v>
      </c>
      <c r="E490" s="2">
        <v>0</v>
      </c>
      <c r="F490" s="2">
        <v>109</v>
      </c>
    </row>
    <row r="491" spans="1:6" x14ac:dyDescent="0.2">
      <c r="A491" s="7">
        <v>490</v>
      </c>
      <c r="B491" s="1" t="s">
        <v>1</v>
      </c>
      <c r="C491" s="6">
        <v>44360</v>
      </c>
      <c r="D491" s="2" t="s">
        <v>3</v>
      </c>
      <c r="E491" s="2">
        <v>6</v>
      </c>
      <c r="F491" s="2">
        <v>98</v>
      </c>
    </row>
    <row r="492" spans="1:6" x14ac:dyDescent="0.2">
      <c r="A492" s="7">
        <v>491</v>
      </c>
      <c r="B492" s="1" t="s">
        <v>1</v>
      </c>
      <c r="C492" s="6">
        <v>44360</v>
      </c>
      <c r="D492" s="2" t="s">
        <v>2</v>
      </c>
      <c r="E492" s="2">
        <v>2</v>
      </c>
      <c r="F492" s="2">
        <v>98</v>
      </c>
    </row>
    <row r="493" spans="1:6" x14ac:dyDescent="0.2">
      <c r="A493" s="7">
        <v>492</v>
      </c>
      <c r="B493" s="1" t="s">
        <v>1</v>
      </c>
      <c r="C493" s="6">
        <v>44360</v>
      </c>
      <c r="D493" s="2" t="s">
        <v>0</v>
      </c>
      <c r="E493" s="2">
        <v>0</v>
      </c>
      <c r="F493" s="2">
        <v>110</v>
      </c>
    </row>
    <row r="494" spans="1:6" x14ac:dyDescent="0.2">
      <c r="A494" s="7">
        <v>493</v>
      </c>
      <c r="B494" s="1" t="s">
        <v>9</v>
      </c>
      <c r="C494" s="6">
        <v>44361</v>
      </c>
      <c r="D494" s="2" t="s">
        <v>3</v>
      </c>
      <c r="E494" s="2">
        <v>3</v>
      </c>
      <c r="F494" s="2">
        <v>101</v>
      </c>
    </row>
    <row r="495" spans="1:6" x14ac:dyDescent="0.2">
      <c r="A495" s="7">
        <v>494</v>
      </c>
      <c r="B495" s="1" t="s">
        <v>9</v>
      </c>
      <c r="C495" s="6">
        <v>44361</v>
      </c>
      <c r="D495" s="2" t="s">
        <v>2</v>
      </c>
      <c r="E495" s="2">
        <v>2</v>
      </c>
      <c r="F495" s="2">
        <v>99</v>
      </c>
    </row>
    <row r="496" spans="1:6" x14ac:dyDescent="0.2">
      <c r="A496" s="7">
        <v>495</v>
      </c>
      <c r="B496" s="1" t="s">
        <v>9</v>
      </c>
      <c r="C496" s="6">
        <v>44361</v>
      </c>
      <c r="D496" s="2" t="s">
        <v>0</v>
      </c>
      <c r="E496" s="2">
        <v>5</v>
      </c>
      <c r="F496" s="2">
        <v>110</v>
      </c>
    </row>
    <row r="497" spans="1:6" x14ac:dyDescent="0.2">
      <c r="A497" s="7">
        <v>496</v>
      </c>
      <c r="B497" s="1" t="s">
        <v>8</v>
      </c>
      <c r="C497" s="6">
        <v>44362</v>
      </c>
      <c r="D497" s="2" t="s">
        <v>3</v>
      </c>
      <c r="E497" s="2">
        <v>4</v>
      </c>
      <c r="F497" s="2">
        <v>102</v>
      </c>
    </row>
    <row r="498" spans="1:6" x14ac:dyDescent="0.2">
      <c r="A498" s="7">
        <v>497</v>
      </c>
      <c r="B498" s="1" t="s">
        <v>8</v>
      </c>
      <c r="C498" s="6">
        <v>44362</v>
      </c>
      <c r="D498" s="2" t="s">
        <v>2</v>
      </c>
      <c r="E498" s="2">
        <v>6</v>
      </c>
      <c r="F498" s="2">
        <v>102</v>
      </c>
    </row>
    <row r="499" spans="1:6" x14ac:dyDescent="0.2">
      <c r="A499" s="7">
        <v>498</v>
      </c>
      <c r="B499" s="1" t="s">
        <v>8</v>
      </c>
      <c r="C499" s="6">
        <v>44362</v>
      </c>
      <c r="D499" s="2" t="s">
        <v>0</v>
      </c>
      <c r="E499" s="2">
        <v>2</v>
      </c>
      <c r="F499" s="2">
        <v>106</v>
      </c>
    </row>
    <row r="500" spans="1:6" x14ac:dyDescent="0.2">
      <c r="A500" s="7">
        <v>499</v>
      </c>
      <c r="B500" s="1" t="s">
        <v>7</v>
      </c>
      <c r="C500" s="6">
        <v>44363</v>
      </c>
      <c r="D500" s="2" t="s">
        <v>3</v>
      </c>
      <c r="E500" s="2">
        <v>4</v>
      </c>
      <c r="F500" s="2">
        <v>102</v>
      </c>
    </row>
    <row r="501" spans="1:6" x14ac:dyDescent="0.2">
      <c r="A501" s="7">
        <v>500</v>
      </c>
      <c r="B501" s="1" t="s">
        <v>7</v>
      </c>
      <c r="C501" s="6">
        <v>44363</v>
      </c>
      <c r="D501" s="2" t="s">
        <v>2</v>
      </c>
      <c r="E501" s="2">
        <v>0</v>
      </c>
      <c r="F501" s="2">
        <v>100</v>
      </c>
    </row>
    <row r="502" spans="1:6" x14ac:dyDescent="0.2">
      <c r="A502" s="7">
        <v>501</v>
      </c>
      <c r="B502" s="1" t="s">
        <v>7</v>
      </c>
      <c r="C502" s="6">
        <v>44363</v>
      </c>
      <c r="D502" s="2" t="s">
        <v>0</v>
      </c>
      <c r="E502" s="2">
        <v>0</v>
      </c>
      <c r="F502" s="2">
        <v>106</v>
      </c>
    </row>
    <row r="503" spans="1:6" x14ac:dyDescent="0.2">
      <c r="A503" s="7">
        <v>502</v>
      </c>
      <c r="B503" s="1" t="s">
        <v>6</v>
      </c>
      <c r="C503" s="6">
        <v>44364</v>
      </c>
      <c r="D503" s="2" t="s">
        <v>3</v>
      </c>
      <c r="E503" s="2">
        <v>1</v>
      </c>
      <c r="F503" s="2">
        <v>101</v>
      </c>
    </row>
    <row r="504" spans="1:6" x14ac:dyDescent="0.2">
      <c r="A504" s="7">
        <v>503</v>
      </c>
      <c r="B504" s="1" t="s">
        <v>6</v>
      </c>
      <c r="C504" s="6">
        <v>44364</v>
      </c>
      <c r="D504" s="2" t="s">
        <v>2</v>
      </c>
      <c r="E504" s="2">
        <v>5</v>
      </c>
      <c r="F504" s="2">
        <v>103</v>
      </c>
    </row>
    <row r="505" spans="1:6" x14ac:dyDescent="0.2">
      <c r="A505" s="7">
        <v>504</v>
      </c>
      <c r="B505" s="1" t="s">
        <v>6</v>
      </c>
      <c r="C505" s="6">
        <v>44364</v>
      </c>
      <c r="D505" s="2" t="s">
        <v>0</v>
      </c>
      <c r="E505" s="2">
        <v>1</v>
      </c>
      <c r="F505" s="2">
        <v>116</v>
      </c>
    </row>
    <row r="506" spans="1:6" x14ac:dyDescent="0.2">
      <c r="A506" s="7">
        <v>505</v>
      </c>
      <c r="B506" s="1" t="s">
        <v>5</v>
      </c>
      <c r="C506" s="6">
        <v>44365</v>
      </c>
      <c r="D506" s="2" t="s">
        <v>3</v>
      </c>
      <c r="E506" s="2">
        <v>3</v>
      </c>
      <c r="F506" s="2">
        <v>104</v>
      </c>
    </row>
    <row r="507" spans="1:6" x14ac:dyDescent="0.2">
      <c r="A507" s="7">
        <v>506</v>
      </c>
      <c r="B507" s="1" t="s">
        <v>5</v>
      </c>
      <c r="C507" s="6">
        <v>44365</v>
      </c>
      <c r="D507" s="2" t="s">
        <v>2</v>
      </c>
      <c r="E507" s="2">
        <v>3</v>
      </c>
      <c r="F507" s="2">
        <v>106</v>
      </c>
    </row>
    <row r="508" spans="1:6" x14ac:dyDescent="0.2">
      <c r="A508" s="7">
        <v>507</v>
      </c>
      <c r="B508" s="1" t="s">
        <v>5</v>
      </c>
      <c r="C508" s="6">
        <v>44365</v>
      </c>
      <c r="D508" s="2" t="s">
        <v>0</v>
      </c>
      <c r="E508" s="2">
        <v>0</v>
      </c>
      <c r="F508" s="2">
        <v>116</v>
      </c>
    </row>
    <row r="509" spans="1:6" x14ac:dyDescent="0.2">
      <c r="A509" s="7">
        <v>508</v>
      </c>
      <c r="B509" s="1" t="s">
        <v>4</v>
      </c>
      <c r="C509" s="6">
        <v>44366</v>
      </c>
      <c r="D509" s="2" t="s">
        <v>3</v>
      </c>
      <c r="E509" s="2">
        <v>1</v>
      </c>
      <c r="F509" s="2">
        <v>104</v>
      </c>
    </row>
    <row r="510" spans="1:6" x14ac:dyDescent="0.2">
      <c r="A510" s="7">
        <v>509</v>
      </c>
      <c r="B510" s="1" t="s">
        <v>4</v>
      </c>
      <c r="C510" s="6">
        <v>44366</v>
      </c>
      <c r="D510" s="2" t="s">
        <v>2</v>
      </c>
      <c r="E510" s="2">
        <v>0</v>
      </c>
      <c r="F510" s="2">
        <v>108</v>
      </c>
    </row>
    <row r="511" spans="1:6" x14ac:dyDescent="0.2">
      <c r="A511" s="7">
        <v>510</v>
      </c>
      <c r="B511" s="1" t="s">
        <v>4</v>
      </c>
      <c r="C511" s="6">
        <v>44366</v>
      </c>
      <c r="D511" s="2" t="s">
        <v>0</v>
      </c>
      <c r="E511" s="2">
        <v>3</v>
      </c>
      <c r="F511" s="2">
        <v>109</v>
      </c>
    </row>
    <row r="512" spans="1:6" x14ac:dyDescent="0.2">
      <c r="A512" s="7">
        <v>511</v>
      </c>
      <c r="B512" s="1" t="s">
        <v>1</v>
      </c>
      <c r="C512" s="6">
        <v>44367</v>
      </c>
      <c r="D512" s="2" t="s">
        <v>3</v>
      </c>
      <c r="E512" s="2">
        <v>6</v>
      </c>
      <c r="F512" s="2">
        <v>105</v>
      </c>
    </row>
    <row r="513" spans="1:6" x14ac:dyDescent="0.2">
      <c r="A513" s="7">
        <v>512</v>
      </c>
      <c r="B513" s="1" t="s">
        <v>1</v>
      </c>
      <c r="C513" s="6">
        <v>44367</v>
      </c>
      <c r="D513" s="2" t="s">
        <v>2</v>
      </c>
      <c r="E513" s="2">
        <v>4</v>
      </c>
      <c r="F513" s="2">
        <v>93</v>
      </c>
    </row>
    <row r="514" spans="1:6" x14ac:dyDescent="0.2">
      <c r="A514" s="7">
        <v>513</v>
      </c>
      <c r="B514" s="1" t="s">
        <v>1</v>
      </c>
      <c r="C514" s="6">
        <v>44367</v>
      </c>
      <c r="D514" s="2" t="s">
        <v>0</v>
      </c>
      <c r="E514" s="2">
        <v>2</v>
      </c>
      <c r="F514" s="2">
        <v>99</v>
      </c>
    </row>
    <row r="515" spans="1:6" x14ac:dyDescent="0.2">
      <c r="A515" s="7">
        <v>514</v>
      </c>
      <c r="B515" s="1" t="s">
        <v>9</v>
      </c>
      <c r="C515" s="6">
        <v>44368</v>
      </c>
      <c r="D515" s="2" t="s">
        <v>3</v>
      </c>
      <c r="E515" s="2">
        <v>4</v>
      </c>
      <c r="F515" s="2">
        <v>101</v>
      </c>
    </row>
    <row r="516" spans="1:6" x14ac:dyDescent="0.2">
      <c r="A516" s="7">
        <v>515</v>
      </c>
      <c r="B516" s="1" t="s">
        <v>9</v>
      </c>
      <c r="C516" s="6">
        <v>44368</v>
      </c>
      <c r="D516" s="2" t="s">
        <v>2</v>
      </c>
      <c r="E516" s="2">
        <v>0</v>
      </c>
      <c r="F516" s="2">
        <v>106</v>
      </c>
    </row>
    <row r="517" spans="1:6" x14ac:dyDescent="0.2">
      <c r="A517" s="7">
        <v>516</v>
      </c>
      <c r="B517" s="1" t="s">
        <v>9</v>
      </c>
      <c r="C517" s="6">
        <v>44368</v>
      </c>
      <c r="D517" s="2" t="s">
        <v>0</v>
      </c>
      <c r="E517" s="2">
        <v>0</v>
      </c>
      <c r="F517" s="2">
        <v>103</v>
      </c>
    </row>
    <row r="518" spans="1:6" x14ac:dyDescent="0.2">
      <c r="A518" s="7">
        <v>517</v>
      </c>
      <c r="B518" s="1" t="s">
        <v>8</v>
      </c>
      <c r="C518" s="6">
        <v>44369</v>
      </c>
      <c r="D518" s="2" t="s">
        <v>3</v>
      </c>
      <c r="E518" s="2">
        <v>4</v>
      </c>
      <c r="F518" s="2">
        <v>106</v>
      </c>
    </row>
    <row r="519" spans="1:6" x14ac:dyDescent="0.2">
      <c r="A519" s="7">
        <v>518</v>
      </c>
      <c r="B519" s="1" t="s">
        <v>8</v>
      </c>
      <c r="C519" s="6">
        <v>44369</v>
      </c>
      <c r="D519" s="2" t="s">
        <v>2</v>
      </c>
      <c r="E519" s="2">
        <v>1</v>
      </c>
      <c r="F519" s="2">
        <v>94</v>
      </c>
    </row>
    <row r="520" spans="1:6" x14ac:dyDescent="0.2">
      <c r="A520" s="7">
        <v>519</v>
      </c>
      <c r="B520" s="1" t="s">
        <v>8</v>
      </c>
      <c r="C520" s="6">
        <v>44369</v>
      </c>
      <c r="D520" s="2" t="s">
        <v>0</v>
      </c>
      <c r="E520" s="2">
        <v>1</v>
      </c>
      <c r="F520" s="2">
        <v>101</v>
      </c>
    </row>
    <row r="521" spans="1:6" x14ac:dyDescent="0.2">
      <c r="A521" s="7">
        <v>520</v>
      </c>
      <c r="B521" s="1" t="s">
        <v>7</v>
      </c>
      <c r="C521" s="6">
        <v>44370</v>
      </c>
      <c r="D521" s="2" t="s">
        <v>3</v>
      </c>
      <c r="E521" s="2">
        <v>4</v>
      </c>
      <c r="F521" s="2">
        <v>96</v>
      </c>
    </row>
    <row r="522" spans="1:6" x14ac:dyDescent="0.2">
      <c r="A522" s="7">
        <v>521</v>
      </c>
      <c r="B522" s="1" t="s">
        <v>7</v>
      </c>
      <c r="C522" s="6">
        <v>44370</v>
      </c>
      <c r="D522" s="2" t="s">
        <v>2</v>
      </c>
      <c r="E522" s="2">
        <v>2</v>
      </c>
      <c r="F522" s="2">
        <v>93</v>
      </c>
    </row>
    <row r="523" spans="1:6" x14ac:dyDescent="0.2">
      <c r="A523" s="7">
        <v>522</v>
      </c>
      <c r="B523" s="1" t="s">
        <v>7</v>
      </c>
      <c r="C523" s="6">
        <v>44370</v>
      </c>
      <c r="D523" s="2" t="s">
        <v>0</v>
      </c>
      <c r="E523" s="2">
        <v>0</v>
      </c>
      <c r="F523" s="2">
        <v>98</v>
      </c>
    </row>
    <row r="524" spans="1:6" x14ac:dyDescent="0.2">
      <c r="A524" s="7">
        <v>523</v>
      </c>
      <c r="B524" s="1" t="s">
        <v>6</v>
      </c>
      <c r="C524" s="6">
        <v>44371</v>
      </c>
      <c r="D524" s="2" t="s">
        <v>3</v>
      </c>
      <c r="E524" s="2">
        <v>3</v>
      </c>
      <c r="F524" s="2">
        <v>106</v>
      </c>
    </row>
    <row r="525" spans="1:6" x14ac:dyDescent="0.2">
      <c r="A525" s="7">
        <v>524</v>
      </c>
      <c r="B525" s="1" t="s">
        <v>6</v>
      </c>
      <c r="C525" s="6">
        <v>44371</v>
      </c>
      <c r="D525" s="2" t="s">
        <v>2</v>
      </c>
      <c r="E525" s="2">
        <v>3</v>
      </c>
      <c r="F525" s="2">
        <v>112</v>
      </c>
    </row>
    <row r="526" spans="1:6" x14ac:dyDescent="0.2">
      <c r="A526" s="7">
        <v>525</v>
      </c>
      <c r="B526" s="1" t="s">
        <v>6</v>
      </c>
      <c r="C526" s="6">
        <v>44371</v>
      </c>
      <c r="D526" s="2" t="s">
        <v>0</v>
      </c>
      <c r="E526" s="2">
        <v>0</v>
      </c>
      <c r="F526" s="2">
        <v>107</v>
      </c>
    </row>
    <row r="527" spans="1:6" x14ac:dyDescent="0.2">
      <c r="A527" s="7">
        <v>526</v>
      </c>
      <c r="B527" s="1" t="s">
        <v>5</v>
      </c>
      <c r="C527" s="6">
        <v>44372</v>
      </c>
      <c r="D527" s="2" t="s">
        <v>3</v>
      </c>
      <c r="E527" s="2">
        <v>3</v>
      </c>
      <c r="F527" s="2">
        <v>113</v>
      </c>
    </row>
    <row r="528" spans="1:6" x14ac:dyDescent="0.2">
      <c r="A528" s="7">
        <v>527</v>
      </c>
      <c r="B528" s="1" t="s">
        <v>5</v>
      </c>
      <c r="C528" s="6">
        <v>44372</v>
      </c>
      <c r="D528" s="2" t="s">
        <v>2</v>
      </c>
      <c r="E528" s="2">
        <v>4</v>
      </c>
      <c r="F528" s="2">
        <v>99</v>
      </c>
    </row>
    <row r="529" spans="1:6" x14ac:dyDescent="0.2">
      <c r="A529" s="7">
        <v>528</v>
      </c>
      <c r="B529" s="1" t="s">
        <v>5</v>
      </c>
      <c r="C529" s="6">
        <v>44372</v>
      </c>
      <c r="D529" s="2" t="s">
        <v>0</v>
      </c>
      <c r="E529" s="2">
        <v>0</v>
      </c>
      <c r="F529" s="2">
        <v>113</v>
      </c>
    </row>
    <row r="530" spans="1:6" x14ac:dyDescent="0.2">
      <c r="A530" s="7">
        <v>529</v>
      </c>
      <c r="B530" s="1" t="s">
        <v>4</v>
      </c>
      <c r="C530" s="6">
        <v>44373</v>
      </c>
      <c r="D530" s="2" t="s">
        <v>3</v>
      </c>
      <c r="E530" s="2">
        <v>2</v>
      </c>
      <c r="F530" s="2">
        <v>98</v>
      </c>
    </row>
    <row r="531" spans="1:6" x14ac:dyDescent="0.2">
      <c r="A531" s="7">
        <v>530</v>
      </c>
      <c r="B531" s="1" t="s">
        <v>4</v>
      </c>
      <c r="C531" s="6">
        <v>44373</v>
      </c>
      <c r="D531" s="2" t="s">
        <v>2</v>
      </c>
      <c r="E531" s="2">
        <v>2</v>
      </c>
      <c r="F531" s="2">
        <v>103</v>
      </c>
    </row>
    <row r="532" spans="1:6" x14ac:dyDescent="0.2">
      <c r="A532" s="7">
        <v>531</v>
      </c>
      <c r="B532" s="1" t="s">
        <v>4</v>
      </c>
      <c r="C532" s="6">
        <v>44373</v>
      </c>
      <c r="D532" s="2" t="s">
        <v>0</v>
      </c>
      <c r="E532" s="2">
        <v>1</v>
      </c>
      <c r="F532" s="2">
        <v>107</v>
      </c>
    </row>
    <row r="533" spans="1:6" x14ac:dyDescent="0.2">
      <c r="A533" s="7">
        <v>532</v>
      </c>
      <c r="B533" s="1" t="s">
        <v>1</v>
      </c>
      <c r="C533" s="6">
        <v>44374</v>
      </c>
      <c r="D533" s="2" t="s">
        <v>3</v>
      </c>
      <c r="E533" s="2">
        <v>1</v>
      </c>
      <c r="F533" s="2">
        <v>105</v>
      </c>
    </row>
    <row r="534" spans="1:6" x14ac:dyDescent="0.2">
      <c r="A534" s="7">
        <v>533</v>
      </c>
      <c r="B534" s="1" t="s">
        <v>1</v>
      </c>
      <c r="C534" s="6">
        <v>44374</v>
      </c>
      <c r="D534" s="2" t="s">
        <v>2</v>
      </c>
      <c r="E534" s="2">
        <v>3</v>
      </c>
      <c r="F534" s="2">
        <v>103</v>
      </c>
    </row>
    <row r="535" spans="1:6" x14ac:dyDescent="0.2">
      <c r="A535" s="7">
        <v>534</v>
      </c>
      <c r="B535" s="1" t="s">
        <v>1</v>
      </c>
      <c r="C535" s="6">
        <v>44374</v>
      </c>
      <c r="D535" s="2" t="s">
        <v>0</v>
      </c>
      <c r="E535" s="2">
        <v>2</v>
      </c>
      <c r="F535" s="2">
        <v>103</v>
      </c>
    </row>
    <row r="536" spans="1:6" x14ac:dyDescent="0.2">
      <c r="A536" s="7">
        <v>535</v>
      </c>
      <c r="B536" s="1" t="s">
        <v>9</v>
      </c>
      <c r="C536" s="6">
        <v>44375</v>
      </c>
      <c r="D536" s="2" t="s">
        <v>3</v>
      </c>
      <c r="E536" s="2">
        <v>5</v>
      </c>
      <c r="F536" s="2">
        <v>95</v>
      </c>
    </row>
    <row r="537" spans="1:6" x14ac:dyDescent="0.2">
      <c r="A537" s="7">
        <v>536</v>
      </c>
      <c r="B537" s="1" t="s">
        <v>9</v>
      </c>
      <c r="C537" s="6">
        <v>44375</v>
      </c>
      <c r="D537" s="2" t="s">
        <v>2</v>
      </c>
      <c r="E537" s="2">
        <v>1</v>
      </c>
      <c r="F537" s="2">
        <v>105</v>
      </c>
    </row>
    <row r="538" spans="1:6" x14ac:dyDescent="0.2">
      <c r="A538" s="7">
        <v>537</v>
      </c>
      <c r="B538" s="1" t="s">
        <v>9</v>
      </c>
      <c r="C538" s="6">
        <v>44375</v>
      </c>
      <c r="D538" s="2" t="s">
        <v>0</v>
      </c>
      <c r="E538" s="2">
        <v>2</v>
      </c>
      <c r="F538" s="2">
        <v>84</v>
      </c>
    </row>
    <row r="539" spans="1:6" x14ac:dyDescent="0.2">
      <c r="A539" s="7">
        <v>538</v>
      </c>
      <c r="B539" s="1" t="s">
        <v>8</v>
      </c>
      <c r="C539" s="6">
        <v>44376</v>
      </c>
      <c r="D539" s="2" t="s">
        <v>3</v>
      </c>
      <c r="E539" s="2">
        <v>3</v>
      </c>
      <c r="F539" s="2">
        <v>109</v>
      </c>
    </row>
    <row r="540" spans="1:6" x14ac:dyDescent="0.2">
      <c r="A540" s="7">
        <v>539</v>
      </c>
      <c r="B540" s="1" t="s">
        <v>8</v>
      </c>
      <c r="C540" s="6">
        <v>44376</v>
      </c>
      <c r="D540" s="2" t="s">
        <v>2</v>
      </c>
      <c r="E540" s="2">
        <v>2</v>
      </c>
      <c r="F540" s="2">
        <v>105</v>
      </c>
    </row>
    <row r="541" spans="1:6" x14ac:dyDescent="0.2">
      <c r="A541" s="7">
        <v>540</v>
      </c>
      <c r="B541" s="1" t="s">
        <v>8</v>
      </c>
      <c r="C541" s="6">
        <v>44376</v>
      </c>
      <c r="D541" s="2" t="s">
        <v>0</v>
      </c>
      <c r="E541" s="2">
        <v>0</v>
      </c>
      <c r="F541" s="2">
        <v>106</v>
      </c>
    </row>
    <row r="542" spans="1:6" x14ac:dyDescent="0.2">
      <c r="A542" s="7">
        <v>541</v>
      </c>
      <c r="B542" s="1" t="s">
        <v>7</v>
      </c>
      <c r="C542" s="6">
        <v>44377</v>
      </c>
      <c r="D542" s="2" t="s">
        <v>3</v>
      </c>
      <c r="E542" s="2">
        <v>2</v>
      </c>
      <c r="F542" s="2">
        <v>97</v>
      </c>
    </row>
    <row r="543" spans="1:6" x14ac:dyDescent="0.2">
      <c r="A543" s="7">
        <v>542</v>
      </c>
      <c r="B543" s="1" t="s">
        <v>7</v>
      </c>
      <c r="C543" s="6">
        <v>44377</v>
      </c>
      <c r="D543" s="2" t="s">
        <v>2</v>
      </c>
      <c r="E543" s="2">
        <v>3</v>
      </c>
      <c r="F543" s="2">
        <v>98</v>
      </c>
    </row>
    <row r="544" spans="1:6" x14ac:dyDescent="0.2">
      <c r="A544" s="7">
        <v>543</v>
      </c>
      <c r="B544" s="1" t="s">
        <v>7</v>
      </c>
      <c r="C544" s="6">
        <v>44377</v>
      </c>
      <c r="D544" s="2" t="s">
        <v>0</v>
      </c>
      <c r="E544" s="2">
        <v>0</v>
      </c>
      <c r="F544" s="2">
        <v>102</v>
      </c>
    </row>
    <row r="545" spans="1:6" x14ac:dyDescent="0.2">
      <c r="A545" s="7">
        <v>544</v>
      </c>
      <c r="B545" s="1" t="s">
        <v>6</v>
      </c>
      <c r="C545" s="6">
        <v>44378</v>
      </c>
      <c r="D545" s="2" t="s">
        <v>3</v>
      </c>
      <c r="E545" s="2">
        <v>3</v>
      </c>
      <c r="F545" s="2">
        <v>107</v>
      </c>
    </row>
    <row r="546" spans="1:6" x14ac:dyDescent="0.2">
      <c r="A546" s="7">
        <v>545</v>
      </c>
      <c r="B546" s="1" t="s">
        <v>6</v>
      </c>
      <c r="C546" s="6">
        <v>44378</v>
      </c>
      <c r="D546" s="2" t="s">
        <v>2</v>
      </c>
      <c r="E546" s="2">
        <v>2</v>
      </c>
      <c r="F546" s="2">
        <v>103</v>
      </c>
    </row>
    <row r="547" spans="1:6" x14ac:dyDescent="0.2">
      <c r="A547" s="7">
        <v>546</v>
      </c>
      <c r="B547" s="1" t="s">
        <v>6</v>
      </c>
      <c r="C547" s="6">
        <v>44378</v>
      </c>
      <c r="D547" s="2" t="s">
        <v>0</v>
      </c>
      <c r="E547" s="2">
        <v>0</v>
      </c>
      <c r="F547" s="2">
        <v>107</v>
      </c>
    </row>
    <row r="548" spans="1:6" x14ac:dyDescent="0.2">
      <c r="A548" s="7">
        <v>547</v>
      </c>
      <c r="B548" s="1" t="s">
        <v>5</v>
      </c>
      <c r="C548" s="6">
        <v>44379</v>
      </c>
      <c r="D548" s="2" t="s">
        <v>3</v>
      </c>
      <c r="E548" s="2">
        <v>2</v>
      </c>
      <c r="F548" s="2">
        <v>99</v>
      </c>
    </row>
    <row r="549" spans="1:6" x14ac:dyDescent="0.2">
      <c r="A549" s="7">
        <v>548</v>
      </c>
      <c r="B549" s="1" t="s">
        <v>5</v>
      </c>
      <c r="C549" s="6">
        <v>44379</v>
      </c>
      <c r="D549" s="2" t="s">
        <v>2</v>
      </c>
      <c r="E549" s="2">
        <v>2</v>
      </c>
      <c r="F549" s="2">
        <v>107</v>
      </c>
    </row>
    <row r="550" spans="1:6" x14ac:dyDescent="0.2">
      <c r="A550" s="7">
        <v>549</v>
      </c>
      <c r="B550" s="1" t="s">
        <v>5</v>
      </c>
      <c r="C550" s="6">
        <v>44379</v>
      </c>
      <c r="D550" s="2" t="s">
        <v>0</v>
      </c>
      <c r="E550" s="2">
        <v>2</v>
      </c>
      <c r="F550" s="2">
        <v>105</v>
      </c>
    </row>
    <row r="551" spans="1:6" x14ac:dyDescent="0.2">
      <c r="A551" s="7">
        <v>550</v>
      </c>
      <c r="B551" s="1" t="s">
        <v>4</v>
      </c>
      <c r="C551" s="6">
        <v>44380</v>
      </c>
      <c r="D551" s="2" t="s">
        <v>3</v>
      </c>
      <c r="E551" s="2">
        <v>3</v>
      </c>
      <c r="F551" s="2">
        <v>100</v>
      </c>
    </row>
    <row r="552" spans="1:6" x14ac:dyDescent="0.2">
      <c r="A552" s="7">
        <v>551</v>
      </c>
      <c r="B552" s="1" t="s">
        <v>4</v>
      </c>
      <c r="C552" s="6">
        <v>44380</v>
      </c>
      <c r="D552" s="2" t="s">
        <v>2</v>
      </c>
      <c r="E552" s="2">
        <v>1</v>
      </c>
      <c r="F552" s="2">
        <v>104</v>
      </c>
    </row>
    <row r="553" spans="1:6" x14ac:dyDescent="0.2">
      <c r="A553" s="7">
        <v>552</v>
      </c>
      <c r="B553" s="1" t="s">
        <v>4</v>
      </c>
      <c r="C553" s="6">
        <v>44380</v>
      </c>
      <c r="D553" s="2" t="s">
        <v>0</v>
      </c>
      <c r="E553" s="2">
        <v>0</v>
      </c>
      <c r="F553" s="2">
        <v>108</v>
      </c>
    </row>
    <row r="554" spans="1:6" x14ac:dyDescent="0.2">
      <c r="A554" s="7">
        <v>553</v>
      </c>
      <c r="B554" s="1" t="s">
        <v>1</v>
      </c>
      <c r="C554" s="6">
        <v>44381</v>
      </c>
      <c r="D554" s="2" t="s">
        <v>3</v>
      </c>
      <c r="E554" s="2">
        <v>2</v>
      </c>
      <c r="F554" s="2">
        <v>106</v>
      </c>
    </row>
    <row r="555" spans="1:6" x14ac:dyDescent="0.2">
      <c r="A555" s="7">
        <v>554</v>
      </c>
      <c r="B555" s="1" t="s">
        <v>1</v>
      </c>
      <c r="C555" s="6">
        <v>44381</v>
      </c>
      <c r="D555" s="2" t="s">
        <v>2</v>
      </c>
      <c r="E555" s="2">
        <v>0</v>
      </c>
      <c r="F555" s="2">
        <v>107</v>
      </c>
    </row>
    <row r="556" spans="1:6" x14ac:dyDescent="0.2">
      <c r="A556" s="7">
        <v>555</v>
      </c>
      <c r="B556" s="1" t="s">
        <v>1</v>
      </c>
      <c r="C556" s="6">
        <v>44381</v>
      </c>
      <c r="D556" s="2" t="s">
        <v>0</v>
      </c>
      <c r="E556" s="2">
        <v>0</v>
      </c>
      <c r="F556" s="2">
        <v>108</v>
      </c>
    </row>
    <row r="557" spans="1:6" x14ac:dyDescent="0.2">
      <c r="A557" s="7">
        <v>556</v>
      </c>
      <c r="B557" s="1" t="s">
        <v>9</v>
      </c>
      <c r="C557" s="6">
        <v>44382</v>
      </c>
      <c r="D557" s="2" t="s">
        <v>3</v>
      </c>
      <c r="E557" s="2">
        <v>1</v>
      </c>
      <c r="F557" s="2">
        <v>101</v>
      </c>
    </row>
    <row r="558" spans="1:6" x14ac:dyDescent="0.2">
      <c r="A558" s="7">
        <v>557</v>
      </c>
      <c r="B558" s="1" t="s">
        <v>9</v>
      </c>
      <c r="C558" s="6">
        <v>44382</v>
      </c>
      <c r="D558" s="2" t="s">
        <v>2</v>
      </c>
      <c r="E558" s="2">
        <v>2</v>
      </c>
      <c r="F558" s="2">
        <v>96</v>
      </c>
    </row>
    <row r="559" spans="1:6" x14ac:dyDescent="0.2">
      <c r="A559" s="7">
        <v>558</v>
      </c>
      <c r="B559" s="1" t="s">
        <v>9</v>
      </c>
      <c r="C559" s="6">
        <v>44382</v>
      </c>
      <c r="D559" s="2" t="s">
        <v>0</v>
      </c>
      <c r="E559" s="2">
        <v>0</v>
      </c>
      <c r="F559" s="2">
        <v>101</v>
      </c>
    </row>
    <row r="560" spans="1:6" x14ac:dyDescent="0.2">
      <c r="A560" s="7">
        <v>559</v>
      </c>
      <c r="B560" s="1" t="s">
        <v>8</v>
      </c>
      <c r="C560" s="6">
        <v>44383</v>
      </c>
      <c r="D560" s="2" t="s">
        <v>3</v>
      </c>
      <c r="E560" s="2">
        <v>8</v>
      </c>
      <c r="F560" s="2">
        <v>104</v>
      </c>
    </row>
    <row r="561" spans="1:6" x14ac:dyDescent="0.2">
      <c r="A561" s="7">
        <v>560</v>
      </c>
      <c r="B561" s="1" t="s">
        <v>8</v>
      </c>
      <c r="C561" s="6">
        <v>44383</v>
      </c>
      <c r="D561" s="2" t="s">
        <v>2</v>
      </c>
      <c r="E561" s="2">
        <v>2</v>
      </c>
      <c r="F561" s="2">
        <v>102</v>
      </c>
    </row>
    <row r="562" spans="1:6" x14ac:dyDescent="0.2">
      <c r="A562" s="7">
        <v>561</v>
      </c>
      <c r="B562" s="1" t="s">
        <v>8</v>
      </c>
      <c r="C562" s="6">
        <v>44383</v>
      </c>
      <c r="D562" s="2" t="s">
        <v>0</v>
      </c>
      <c r="E562" s="2">
        <v>1</v>
      </c>
      <c r="F562" s="2">
        <v>105</v>
      </c>
    </row>
    <row r="563" spans="1:6" x14ac:dyDescent="0.2">
      <c r="A563" s="7">
        <v>562</v>
      </c>
      <c r="B563" s="1" t="s">
        <v>7</v>
      </c>
      <c r="C563" s="6">
        <v>44384</v>
      </c>
      <c r="D563" s="2" t="s">
        <v>3</v>
      </c>
      <c r="E563" s="2">
        <v>3</v>
      </c>
      <c r="F563" s="2">
        <v>97</v>
      </c>
    </row>
    <row r="564" spans="1:6" x14ac:dyDescent="0.2">
      <c r="A564" s="7">
        <v>563</v>
      </c>
      <c r="B564" s="1" t="s">
        <v>7</v>
      </c>
      <c r="C564" s="6">
        <v>44384</v>
      </c>
      <c r="D564" s="2" t="s">
        <v>2</v>
      </c>
      <c r="E564" s="2">
        <v>1</v>
      </c>
      <c r="F564" s="2">
        <v>97</v>
      </c>
    </row>
    <row r="565" spans="1:6" x14ac:dyDescent="0.2">
      <c r="A565" s="7">
        <v>564</v>
      </c>
      <c r="B565" s="1" t="s">
        <v>7</v>
      </c>
      <c r="C565" s="6">
        <v>44384</v>
      </c>
      <c r="D565" s="2" t="s">
        <v>0</v>
      </c>
      <c r="E565" s="2">
        <v>1</v>
      </c>
      <c r="F565" s="2">
        <v>106</v>
      </c>
    </row>
    <row r="566" spans="1:6" x14ac:dyDescent="0.2">
      <c r="A566" s="7">
        <v>565</v>
      </c>
      <c r="B566" s="1" t="s">
        <v>6</v>
      </c>
      <c r="C566" s="6">
        <v>44385</v>
      </c>
      <c r="D566" s="2" t="s">
        <v>3</v>
      </c>
      <c r="E566" s="2">
        <v>6</v>
      </c>
      <c r="F566" s="2">
        <v>99</v>
      </c>
    </row>
    <row r="567" spans="1:6" x14ac:dyDescent="0.2">
      <c r="A567" s="7">
        <v>566</v>
      </c>
      <c r="B567" s="1" t="s">
        <v>6</v>
      </c>
      <c r="C567" s="6">
        <v>44385</v>
      </c>
      <c r="D567" s="2" t="s">
        <v>2</v>
      </c>
      <c r="E567" s="2">
        <v>2</v>
      </c>
      <c r="F567" s="2">
        <v>99</v>
      </c>
    </row>
    <row r="568" spans="1:6" x14ac:dyDescent="0.2">
      <c r="A568" s="7">
        <v>567</v>
      </c>
      <c r="B568" s="1" t="s">
        <v>6</v>
      </c>
      <c r="C568" s="6">
        <v>44385</v>
      </c>
      <c r="D568" s="2" t="s">
        <v>0</v>
      </c>
      <c r="E568" s="2">
        <v>2</v>
      </c>
      <c r="F568" s="2">
        <v>103</v>
      </c>
    </row>
    <row r="569" spans="1:6" x14ac:dyDescent="0.2">
      <c r="A569" s="7">
        <v>568</v>
      </c>
      <c r="B569" s="1" t="s">
        <v>5</v>
      </c>
      <c r="C569" s="6">
        <v>44386</v>
      </c>
      <c r="D569" s="2" t="s">
        <v>3</v>
      </c>
      <c r="E569" s="2">
        <v>3</v>
      </c>
      <c r="F569" s="2">
        <v>108</v>
      </c>
    </row>
    <row r="570" spans="1:6" x14ac:dyDescent="0.2">
      <c r="A570" s="7">
        <v>569</v>
      </c>
      <c r="B570" s="1" t="s">
        <v>5</v>
      </c>
      <c r="C570" s="6">
        <v>44386</v>
      </c>
      <c r="D570" s="2" t="s">
        <v>2</v>
      </c>
      <c r="E570" s="2">
        <v>2</v>
      </c>
      <c r="F570" s="2">
        <v>112</v>
      </c>
    </row>
    <row r="571" spans="1:6" x14ac:dyDescent="0.2">
      <c r="A571" s="7">
        <v>570</v>
      </c>
      <c r="B571" s="1" t="s">
        <v>5</v>
      </c>
      <c r="C571" s="6">
        <v>44386</v>
      </c>
      <c r="D571" s="2" t="s">
        <v>0</v>
      </c>
      <c r="E571" s="2">
        <v>0</v>
      </c>
      <c r="F571" s="2">
        <v>105</v>
      </c>
    </row>
    <row r="572" spans="1:6" x14ac:dyDescent="0.2">
      <c r="A572" s="7">
        <v>571</v>
      </c>
      <c r="B572" s="1" t="s">
        <v>4</v>
      </c>
      <c r="C572" s="6">
        <v>44387</v>
      </c>
      <c r="D572" s="2" t="s">
        <v>3</v>
      </c>
      <c r="E572" s="2">
        <v>2</v>
      </c>
      <c r="F572" s="2">
        <v>104</v>
      </c>
    </row>
    <row r="573" spans="1:6" x14ac:dyDescent="0.2">
      <c r="A573" s="7">
        <v>572</v>
      </c>
      <c r="B573" s="1" t="s">
        <v>4</v>
      </c>
      <c r="C573" s="6">
        <v>44387</v>
      </c>
      <c r="D573" s="2" t="s">
        <v>2</v>
      </c>
      <c r="E573" s="2">
        <v>2</v>
      </c>
      <c r="F573" s="2">
        <v>108</v>
      </c>
    </row>
    <row r="574" spans="1:6" x14ac:dyDescent="0.2">
      <c r="A574" s="7">
        <v>573</v>
      </c>
      <c r="B574" s="1" t="s">
        <v>4</v>
      </c>
      <c r="C574" s="6">
        <v>44387</v>
      </c>
      <c r="D574" s="2" t="s">
        <v>0</v>
      </c>
      <c r="E574" s="2">
        <v>0</v>
      </c>
      <c r="F574" s="2">
        <v>103</v>
      </c>
    </row>
    <row r="575" spans="1:6" x14ac:dyDescent="0.2">
      <c r="A575" s="7">
        <v>574</v>
      </c>
      <c r="B575" s="1" t="s">
        <v>1</v>
      </c>
      <c r="C575" s="6">
        <v>44388</v>
      </c>
      <c r="D575" s="2" t="s">
        <v>3</v>
      </c>
      <c r="E575" s="2">
        <v>4</v>
      </c>
      <c r="F575" s="2">
        <v>103</v>
      </c>
    </row>
    <row r="576" spans="1:6" x14ac:dyDescent="0.2">
      <c r="A576" s="7">
        <v>575</v>
      </c>
      <c r="B576" s="1" t="s">
        <v>1</v>
      </c>
      <c r="C576" s="6">
        <v>44388</v>
      </c>
      <c r="D576" s="2" t="s">
        <v>2</v>
      </c>
      <c r="E576" s="2">
        <v>0</v>
      </c>
      <c r="F576" s="2">
        <v>106</v>
      </c>
    </row>
    <row r="577" spans="1:6" x14ac:dyDescent="0.2">
      <c r="A577" s="7">
        <v>576</v>
      </c>
      <c r="B577" s="1" t="s">
        <v>1</v>
      </c>
      <c r="C577" s="6">
        <v>44388</v>
      </c>
      <c r="D577" s="2" t="s">
        <v>0</v>
      </c>
      <c r="E577" s="2">
        <v>0</v>
      </c>
      <c r="F577" s="2">
        <v>108</v>
      </c>
    </row>
    <row r="578" spans="1:6" x14ac:dyDescent="0.2">
      <c r="A578" s="7">
        <v>577</v>
      </c>
      <c r="B578" s="1" t="s">
        <v>9</v>
      </c>
      <c r="C578" s="6">
        <v>44389</v>
      </c>
      <c r="D578" s="2" t="s">
        <v>3</v>
      </c>
      <c r="E578" s="2">
        <v>4</v>
      </c>
      <c r="F578" s="2">
        <v>92</v>
      </c>
    </row>
    <row r="579" spans="1:6" x14ac:dyDescent="0.2">
      <c r="A579" s="7">
        <v>578</v>
      </c>
      <c r="B579" s="1" t="s">
        <v>9</v>
      </c>
      <c r="C579" s="6">
        <v>44389</v>
      </c>
      <c r="D579" s="2" t="s">
        <v>2</v>
      </c>
      <c r="E579" s="2">
        <v>6</v>
      </c>
      <c r="F579" s="2">
        <v>97</v>
      </c>
    </row>
    <row r="580" spans="1:6" x14ac:dyDescent="0.2">
      <c r="A580" s="7">
        <v>579</v>
      </c>
      <c r="B580" s="1" t="s">
        <v>9</v>
      </c>
      <c r="C580" s="6">
        <v>44389</v>
      </c>
      <c r="D580" s="2" t="s">
        <v>0</v>
      </c>
      <c r="E580" s="2">
        <v>0</v>
      </c>
      <c r="F580" s="2">
        <v>109</v>
      </c>
    </row>
    <row r="581" spans="1:6" x14ac:dyDescent="0.2">
      <c r="A581" s="7">
        <v>580</v>
      </c>
      <c r="B581" s="1" t="s">
        <v>8</v>
      </c>
      <c r="C581" s="6">
        <v>44390</v>
      </c>
      <c r="D581" s="2" t="s">
        <v>3</v>
      </c>
      <c r="E581" s="2">
        <v>6</v>
      </c>
      <c r="F581" s="2">
        <v>86</v>
      </c>
    </row>
    <row r="582" spans="1:6" x14ac:dyDescent="0.2">
      <c r="A582" s="7">
        <v>581</v>
      </c>
      <c r="B582" s="1" t="s">
        <v>8</v>
      </c>
      <c r="C582" s="6">
        <v>44390</v>
      </c>
      <c r="D582" s="2" t="s">
        <v>2</v>
      </c>
      <c r="E582" s="2">
        <v>2</v>
      </c>
      <c r="F582" s="2">
        <v>95</v>
      </c>
    </row>
    <row r="583" spans="1:6" x14ac:dyDescent="0.2">
      <c r="A583" s="7">
        <v>582</v>
      </c>
      <c r="B583" s="1" t="s">
        <v>8</v>
      </c>
      <c r="C583" s="6">
        <v>44390</v>
      </c>
      <c r="D583" s="2" t="s">
        <v>0</v>
      </c>
      <c r="E583" s="2">
        <v>2</v>
      </c>
      <c r="F583" s="2">
        <v>108</v>
      </c>
    </row>
    <row r="584" spans="1:6" x14ac:dyDescent="0.2">
      <c r="A584" s="7">
        <v>583</v>
      </c>
      <c r="B584" s="1" t="s">
        <v>7</v>
      </c>
      <c r="C584" s="6">
        <v>44391</v>
      </c>
      <c r="D584" s="2" t="s">
        <v>3</v>
      </c>
      <c r="E584" s="2">
        <v>1</v>
      </c>
      <c r="F584" s="2">
        <v>107</v>
      </c>
    </row>
    <row r="585" spans="1:6" x14ac:dyDescent="0.2">
      <c r="A585" s="7">
        <v>584</v>
      </c>
      <c r="B585" s="1" t="s">
        <v>7</v>
      </c>
      <c r="C585" s="6">
        <v>44391</v>
      </c>
      <c r="D585" s="2" t="s">
        <v>2</v>
      </c>
      <c r="E585" s="2">
        <v>3</v>
      </c>
      <c r="F585" s="2">
        <v>98</v>
      </c>
    </row>
    <row r="586" spans="1:6" x14ac:dyDescent="0.2">
      <c r="A586" s="7">
        <v>585</v>
      </c>
      <c r="B586" s="1" t="s">
        <v>7</v>
      </c>
      <c r="C586" s="6">
        <v>44391</v>
      </c>
      <c r="D586" s="2" t="s">
        <v>0</v>
      </c>
      <c r="E586" s="2">
        <v>2</v>
      </c>
      <c r="F586" s="2">
        <v>103</v>
      </c>
    </row>
    <row r="587" spans="1:6" x14ac:dyDescent="0.2">
      <c r="A587" s="7">
        <v>586</v>
      </c>
      <c r="B587" s="1" t="s">
        <v>6</v>
      </c>
      <c r="C587" s="6">
        <v>44392</v>
      </c>
      <c r="D587" s="2" t="s">
        <v>3</v>
      </c>
      <c r="E587" s="2">
        <v>5</v>
      </c>
      <c r="F587" s="2">
        <v>104</v>
      </c>
    </row>
    <row r="588" spans="1:6" x14ac:dyDescent="0.2">
      <c r="A588" s="7">
        <v>587</v>
      </c>
      <c r="B588" s="1" t="s">
        <v>6</v>
      </c>
      <c r="C588" s="6">
        <v>44392</v>
      </c>
      <c r="D588" s="2" t="s">
        <v>2</v>
      </c>
      <c r="E588" s="2">
        <v>3</v>
      </c>
      <c r="F588" s="2">
        <v>110</v>
      </c>
    </row>
    <row r="589" spans="1:6" x14ac:dyDescent="0.2">
      <c r="A589" s="7">
        <v>588</v>
      </c>
      <c r="B589" s="1" t="s">
        <v>6</v>
      </c>
      <c r="C589" s="6">
        <v>44392</v>
      </c>
      <c r="D589" s="2" t="s">
        <v>0</v>
      </c>
      <c r="E589" s="2">
        <v>0</v>
      </c>
      <c r="F589" s="2">
        <v>111</v>
      </c>
    </row>
    <row r="590" spans="1:6" x14ac:dyDescent="0.2">
      <c r="A590" s="7">
        <v>589</v>
      </c>
      <c r="B590" s="1" t="s">
        <v>5</v>
      </c>
      <c r="C590" s="6">
        <v>44393</v>
      </c>
      <c r="D590" s="2" t="s">
        <v>3</v>
      </c>
      <c r="E590" s="2">
        <v>5</v>
      </c>
      <c r="F590" s="2">
        <v>106</v>
      </c>
    </row>
    <row r="591" spans="1:6" x14ac:dyDescent="0.2">
      <c r="A591" s="7">
        <v>590</v>
      </c>
      <c r="B591" s="1" t="s">
        <v>5</v>
      </c>
      <c r="C591" s="6">
        <v>44393</v>
      </c>
      <c r="D591" s="2" t="s">
        <v>2</v>
      </c>
      <c r="E591" s="2">
        <v>1</v>
      </c>
      <c r="F591" s="2">
        <v>100</v>
      </c>
    </row>
    <row r="592" spans="1:6" x14ac:dyDescent="0.2">
      <c r="A592" s="7">
        <v>591</v>
      </c>
      <c r="B592" s="1" t="s">
        <v>5</v>
      </c>
      <c r="C592" s="6">
        <v>44393</v>
      </c>
      <c r="D592" s="2" t="s">
        <v>0</v>
      </c>
      <c r="E592" s="2">
        <v>1</v>
      </c>
      <c r="F592" s="2">
        <v>99</v>
      </c>
    </row>
    <row r="593" spans="1:6" x14ac:dyDescent="0.2">
      <c r="A593" s="7">
        <v>592</v>
      </c>
      <c r="B593" s="1" t="s">
        <v>4</v>
      </c>
      <c r="C593" s="6">
        <v>44394</v>
      </c>
      <c r="D593" s="2" t="s">
        <v>3</v>
      </c>
      <c r="E593" s="2">
        <v>4</v>
      </c>
      <c r="F593" s="2">
        <v>100</v>
      </c>
    </row>
    <row r="594" spans="1:6" x14ac:dyDescent="0.2">
      <c r="A594" s="7">
        <v>593</v>
      </c>
      <c r="B594" s="1" t="s">
        <v>4</v>
      </c>
      <c r="C594" s="6">
        <v>44394</v>
      </c>
      <c r="D594" s="2" t="s">
        <v>2</v>
      </c>
      <c r="E594" s="2">
        <v>1</v>
      </c>
      <c r="F594" s="2">
        <v>98</v>
      </c>
    </row>
    <row r="595" spans="1:6" x14ac:dyDescent="0.2">
      <c r="A595" s="7">
        <v>594</v>
      </c>
      <c r="B595" s="1" t="s">
        <v>4</v>
      </c>
      <c r="C595" s="6">
        <v>44394</v>
      </c>
      <c r="D595" s="2" t="s">
        <v>0</v>
      </c>
      <c r="E595" s="2">
        <v>2</v>
      </c>
      <c r="F595" s="2">
        <v>102</v>
      </c>
    </row>
    <row r="596" spans="1:6" x14ac:dyDescent="0.2">
      <c r="A596" s="7">
        <v>595</v>
      </c>
      <c r="B596" s="1" t="s">
        <v>1</v>
      </c>
      <c r="C596" s="6">
        <v>44395</v>
      </c>
      <c r="D596" s="2" t="s">
        <v>3</v>
      </c>
      <c r="E596" s="2">
        <v>6</v>
      </c>
      <c r="F596" s="2">
        <v>96</v>
      </c>
    </row>
    <row r="597" spans="1:6" x14ac:dyDescent="0.2">
      <c r="A597" s="7">
        <v>596</v>
      </c>
      <c r="B597" s="1" t="s">
        <v>1</v>
      </c>
      <c r="C597" s="6">
        <v>44395</v>
      </c>
      <c r="D597" s="2" t="s">
        <v>2</v>
      </c>
      <c r="E597" s="2">
        <v>2</v>
      </c>
      <c r="F597" s="2">
        <v>103</v>
      </c>
    </row>
    <row r="598" spans="1:6" x14ac:dyDescent="0.2">
      <c r="A598" s="7">
        <v>597</v>
      </c>
      <c r="B598" s="1" t="s">
        <v>1</v>
      </c>
      <c r="C598" s="6">
        <v>44395</v>
      </c>
      <c r="D598" s="2" t="s">
        <v>0</v>
      </c>
      <c r="E598" s="2">
        <v>0</v>
      </c>
      <c r="F598" s="2">
        <v>102</v>
      </c>
    </row>
    <row r="599" spans="1:6" x14ac:dyDescent="0.2">
      <c r="A599" s="7">
        <v>598</v>
      </c>
      <c r="B599" s="1" t="s">
        <v>9</v>
      </c>
      <c r="C599" s="6">
        <v>44396</v>
      </c>
      <c r="D599" s="2" t="s">
        <v>3</v>
      </c>
      <c r="E599" s="2">
        <v>4</v>
      </c>
      <c r="F599" s="2">
        <v>102</v>
      </c>
    </row>
    <row r="600" spans="1:6" x14ac:dyDescent="0.2">
      <c r="A600" s="7">
        <v>599</v>
      </c>
      <c r="B600" s="1" t="s">
        <v>9</v>
      </c>
      <c r="C600" s="6">
        <v>44396</v>
      </c>
      <c r="D600" s="2" t="s">
        <v>2</v>
      </c>
      <c r="E600" s="2">
        <v>2</v>
      </c>
      <c r="F600" s="2">
        <v>103</v>
      </c>
    </row>
    <row r="601" spans="1:6" x14ac:dyDescent="0.2">
      <c r="A601" s="7">
        <v>600</v>
      </c>
      <c r="B601" s="1" t="s">
        <v>9</v>
      </c>
      <c r="C601" s="6">
        <v>44396</v>
      </c>
      <c r="D601" s="2" t="s">
        <v>0</v>
      </c>
      <c r="E601" s="2">
        <v>0</v>
      </c>
      <c r="F601" s="2">
        <v>110</v>
      </c>
    </row>
    <row r="602" spans="1:6" x14ac:dyDescent="0.2">
      <c r="A602" s="7">
        <v>601</v>
      </c>
      <c r="B602" s="1" t="s">
        <v>8</v>
      </c>
      <c r="C602" s="6">
        <v>44397</v>
      </c>
      <c r="D602" s="2" t="s">
        <v>3</v>
      </c>
      <c r="E602" s="2">
        <v>4</v>
      </c>
      <c r="F602" s="2">
        <v>96</v>
      </c>
    </row>
    <row r="603" spans="1:6" x14ac:dyDescent="0.2">
      <c r="A603" s="7">
        <v>602</v>
      </c>
      <c r="B603" s="1" t="s">
        <v>8</v>
      </c>
      <c r="C603" s="6">
        <v>44397</v>
      </c>
      <c r="D603" s="2" t="s">
        <v>2</v>
      </c>
      <c r="E603" s="2">
        <v>1</v>
      </c>
      <c r="F603" s="2">
        <v>103</v>
      </c>
    </row>
    <row r="604" spans="1:6" x14ac:dyDescent="0.2">
      <c r="A604" s="7">
        <v>603</v>
      </c>
      <c r="B604" s="1" t="s">
        <v>8</v>
      </c>
      <c r="C604" s="6">
        <v>44397</v>
      </c>
      <c r="D604" s="2" t="s">
        <v>0</v>
      </c>
      <c r="E604" s="2">
        <v>2</v>
      </c>
      <c r="F604" s="2">
        <v>97</v>
      </c>
    </row>
    <row r="605" spans="1:6" x14ac:dyDescent="0.2">
      <c r="A605" s="7">
        <v>604</v>
      </c>
      <c r="B605" s="1" t="s">
        <v>7</v>
      </c>
      <c r="C605" s="6">
        <v>44398</v>
      </c>
      <c r="D605" s="2" t="s">
        <v>3</v>
      </c>
      <c r="E605" s="2">
        <v>5</v>
      </c>
      <c r="F605" s="2">
        <v>110</v>
      </c>
    </row>
    <row r="606" spans="1:6" x14ac:dyDescent="0.2">
      <c r="A606" s="7">
        <v>605</v>
      </c>
      <c r="B606" s="1" t="s">
        <v>7</v>
      </c>
      <c r="C606" s="6">
        <v>44398</v>
      </c>
      <c r="D606" s="2" t="s">
        <v>2</v>
      </c>
      <c r="E606" s="2">
        <v>3</v>
      </c>
      <c r="F606" s="2">
        <v>102</v>
      </c>
    </row>
    <row r="607" spans="1:6" x14ac:dyDescent="0.2">
      <c r="A607" s="7">
        <v>606</v>
      </c>
      <c r="B607" s="1" t="s">
        <v>7</v>
      </c>
      <c r="C607" s="6">
        <v>44398</v>
      </c>
      <c r="D607" s="2" t="s">
        <v>0</v>
      </c>
      <c r="E607" s="2">
        <v>3</v>
      </c>
      <c r="F607" s="2">
        <v>100</v>
      </c>
    </row>
    <row r="608" spans="1:6" x14ac:dyDescent="0.2">
      <c r="A608" s="7">
        <v>607</v>
      </c>
      <c r="B608" s="1" t="s">
        <v>6</v>
      </c>
      <c r="C608" s="6">
        <v>44399</v>
      </c>
      <c r="D608" s="2" t="s">
        <v>3</v>
      </c>
      <c r="E608" s="2">
        <v>4</v>
      </c>
      <c r="F608" s="2">
        <v>105</v>
      </c>
    </row>
    <row r="609" spans="1:6" x14ac:dyDescent="0.2">
      <c r="A609" s="7">
        <v>608</v>
      </c>
      <c r="B609" s="1" t="s">
        <v>6</v>
      </c>
      <c r="C609" s="6">
        <v>44399</v>
      </c>
      <c r="D609" s="2" t="s">
        <v>2</v>
      </c>
      <c r="E609" s="2">
        <v>1</v>
      </c>
      <c r="F609" s="2">
        <v>98</v>
      </c>
    </row>
    <row r="610" spans="1:6" x14ac:dyDescent="0.2">
      <c r="A610" s="7">
        <v>609</v>
      </c>
      <c r="B610" s="1" t="s">
        <v>6</v>
      </c>
      <c r="C610" s="6">
        <v>44399</v>
      </c>
      <c r="D610" s="2" t="s">
        <v>0</v>
      </c>
      <c r="E610" s="2">
        <v>0</v>
      </c>
      <c r="F610" s="2">
        <v>97</v>
      </c>
    </row>
    <row r="611" spans="1:6" x14ac:dyDescent="0.2">
      <c r="A611" s="7">
        <v>610</v>
      </c>
      <c r="B611" s="1" t="s">
        <v>5</v>
      </c>
      <c r="C611" s="6">
        <v>44400</v>
      </c>
      <c r="D611" s="2" t="s">
        <v>3</v>
      </c>
      <c r="E611" s="2">
        <v>2</v>
      </c>
      <c r="F611" s="2">
        <v>106</v>
      </c>
    </row>
    <row r="612" spans="1:6" x14ac:dyDescent="0.2">
      <c r="A612" s="7">
        <v>611</v>
      </c>
      <c r="B612" s="1" t="s">
        <v>5</v>
      </c>
      <c r="C612" s="6">
        <v>44400</v>
      </c>
      <c r="D612" s="2" t="s">
        <v>2</v>
      </c>
      <c r="E612" s="2">
        <v>1</v>
      </c>
      <c r="F612" s="2">
        <v>106</v>
      </c>
    </row>
    <row r="613" spans="1:6" x14ac:dyDescent="0.2">
      <c r="A613" s="7">
        <v>612</v>
      </c>
      <c r="B613" s="1" t="s">
        <v>5</v>
      </c>
      <c r="C613" s="6">
        <v>44400</v>
      </c>
      <c r="D613" s="2" t="s">
        <v>0</v>
      </c>
      <c r="E613" s="2">
        <v>0</v>
      </c>
      <c r="F613" s="2">
        <v>115</v>
      </c>
    </row>
    <row r="614" spans="1:6" x14ac:dyDescent="0.2">
      <c r="A614" s="7">
        <v>613</v>
      </c>
      <c r="B614" s="1" t="s">
        <v>4</v>
      </c>
      <c r="C614" s="6">
        <v>44401</v>
      </c>
      <c r="D614" s="2" t="s">
        <v>3</v>
      </c>
      <c r="E614" s="2">
        <v>4</v>
      </c>
      <c r="F614" s="2">
        <v>105</v>
      </c>
    </row>
    <row r="615" spans="1:6" x14ac:dyDescent="0.2">
      <c r="A615" s="7">
        <v>614</v>
      </c>
      <c r="B615" s="1" t="s">
        <v>4</v>
      </c>
      <c r="C615" s="6">
        <v>44401</v>
      </c>
      <c r="D615" s="2" t="s">
        <v>2</v>
      </c>
      <c r="E615" s="2">
        <v>2</v>
      </c>
      <c r="F615" s="2">
        <v>105</v>
      </c>
    </row>
    <row r="616" spans="1:6" x14ac:dyDescent="0.2">
      <c r="A616" s="7">
        <v>615</v>
      </c>
      <c r="B616" s="1" t="s">
        <v>4</v>
      </c>
      <c r="C616" s="6">
        <v>44401</v>
      </c>
      <c r="D616" s="2" t="s">
        <v>0</v>
      </c>
      <c r="E616" s="2">
        <v>3</v>
      </c>
      <c r="F616" s="2">
        <v>97</v>
      </c>
    </row>
    <row r="617" spans="1:6" x14ac:dyDescent="0.2">
      <c r="A617" s="7">
        <v>616</v>
      </c>
      <c r="B617" s="1" t="s">
        <v>1</v>
      </c>
      <c r="C617" s="6">
        <v>44402</v>
      </c>
      <c r="D617" s="2" t="s">
        <v>3</v>
      </c>
      <c r="E617" s="2">
        <v>1</v>
      </c>
      <c r="F617" s="2">
        <v>102</v>
      </c>
    </row>
    <row r="618" spans="1:6" x14ac:dyDescent="0.2">
      <c r="A618" s="7">
        <v>617</v>
      </c>
      <c r="B618" s="1" t="s">
        <v>1</v>
      </c>
      <c r="C618" s="6">
        <v>44402</v>
      </c>
      <c r="D618" s="2" t="s">
        <v>2</v>
      </c>
      <c r="E618" s="2">
        <v>4</v>
      </c>
      <c r="F618" s="2">
        <v>115</v>
      </c>
    </row>
    <row r="619" spans="1:6" x14ac:dyDescent="0.2">
      <c r="A619" s="7">
        <v>618</v>
      </c>
      <c r="B619" s="1" t="s">
        <v>1</v>
      </c>
      <c r="C619" s="6">
        <v>44402</v>
      </c>
      <c r="D619" s="2" t="s">
        <v>0</v>
      </c>
      <c r="E619" s="2">
        <v>0</v>
      </c>
      <c r="F619" s="2">
        <v>108</v>
      </c>
    </row>
    <row r="620" spans="1:6" x14ac:dyDescent="0.2">
      <c r="A620" s="7">
        <v>619</v>
      </c>
      <c r="B620" s="1" t="s">
        <v>9</v>
      </c>
      <c r="C620" s="6">
        <v>44403</v>
      </c>
      <c r="D620" s="2" t="s">
        <v>3</v>
      </c>
      <c r="E620" s="2">
        <v>3</v>
      </c>
      <c r="F620" s="2">
        <v>92</v>
      </c>
    </row>
    <row r="621" spans="1:6" x14ac:dyDescent="0.2">
      <c r="A621" s="7">
        <v>620</v>
      </c>
      <c r="B621" s="1" t="s">
        <v>9</v>
      </c>
      <c r="C621" s="6">
        <v>44403</v>
      </c>
      <c r="D621" s="2" t="s">
        <v>2</v>
      </c>
      <c r="E621" s="2">
        <v>2</v>
      </c>
      <c r="F621" s="2">
        <v>108</v>
      </c>
    </row>
    <row r="622" spans="1:6" x14ac:dyDescent="0.2">
      <c r="A622" s="7">
        <v>621</v>
      </c>
      <c r="B622" s="1" t="s">
        <v>9</v>
      </c>
      <c r="C622" s="6">
        <v>44403</v>
      </c>
      <c r="D622" s="2" t="s">
        <v>0</v>
      </c>
      <c r="E622" s="2">
        <v>0</v>
      </c>
      <c r="F622" s="2">
        <v>104</v>
      </c>
    </row>
    <row r="623" spans="1:6" x14ac:dyDescent="0.2">
      <c r="A623" s="7">
        <v>622</v>
      </c>
      <c r="B623" s="1" t="s">
        <v>8</v>
      </c>
      <c r="C623" s="6">
        <v>44404</v>
      </c>
      <c r="D623" s="2" t="s">
        <v>3</v>
      </c>
      <c r="E623" s="2">
        <v>1</v>
      </c>
      <c r="F623" s="2">
        <v>95</v>
      </c>
    </row>
    <row r="624" spans="1:6" x14ac:dyDescent="0.2">
      <c r="A624" s="7">
        <v>623</v>
      </c>
      <c r="B624" s="1" t="s">
        <v>8</v>
      </c>
      <c r="C624" s="6">
        <v>44404</v>
      </c>
      <c r="D624" s="2" t="s">
        <v>2</v>
      </c>
      <c r="E624" s="2">
        <v>4</v>
      </c>
      <c r="F624" s="2">
        <v>106</v>
      </c>
    </row>
    <row r="625" spans="1:6" x14ac:dyDescent="0.2">
      <c r="A625" s="7">
        <v>624</v>
      </c>
      <c r="B625" s="1" t="s">
        <v>8</v>
      </c>
      <c r="C625" s="6">
        <v>44404</v>
      </c>
      <c r="D625" s="2" t="s">
        <v>0</v>
      </c>
      <c r="E625" s="2">
        <v>2</v>
      </c>
      <c r="F625" s="2">
        <v>116</v>
      </c>
    </row>
    <row r="626" spans="1:6" x14ac:dyDescent="0.2">
      <c r="A626" s="7">
        <v>625</v>
      </c>
      <c r="B626" s="1" t="s">
        <v>7</v>
      </c>
      <c r="C626" s="6">
        <v>44405</v>
      </c>
      <c r="D626" s="2" t="s">
        <v>3</v>
      </c>
      <c r="E626" s="2">
        <v>4</v>
      </c>
      <c r="F626" s="2">
        <v>106</v>
      </c>
    </row>
    <row r="627" spans="1:6" x14ac:dyDescent="0.2">
      <c r="A627" s="7">
        <v>626</v>
      </c>
      <c r="B627" s="1" t="s">
        <v>7</v>
      </c>
      <c r="C627" s="6">
        <v>44405</v>
      </c>
      <c r="D627" s="2" t="s">
        <v>2</v>
      </c>
      <c r="E627" s="2">
        <v>2</v>
      </c>
      <c r="F627" s="2">
        <v>90</v>
      </c>
    </row>
    <row r="628" spans="1:6" x14ac:dyDescent="0.2">
      <c r="A628" s="7">
        <v>627</v>
      </c>
      <c r="B628" s="1" t="s">
        <v>7</v>
      </c>
      <c r="C628" s="6">
        <v>44405</v>
      </c>
      <c r="D628" s="2" t="s">
        <v>0</v>
      </c>
      <c r="E628" s="2">
        <v>0</v>
      </c>
      <c r="F628" s="2">
        <v>105</v>
      </c>
    </row>
    <row r="629" spans="1:6" x14ac:dyDescent="0.2">
      <c r="A629" s="7">
        <v>628</v>
      </c>
      <c r="B629" s="1" t="s">
        <v>6</v>
      </c>
      <c r="C629" s="6">
        <v>44406</v>
      </c>
      <c r="D629" s="2" t="s">
        <v>3</v>
      </c>
      <c r="E629" s="2">
        <v>2</v>
      </c>
      <c r="F629" s="2">
        <v>107</v>
      </c>
    </row>
    <row r="630" spans="1:6" x14ac:dyDescent="0.2">
      <c r="A630" s="7">
        <v>629</v>
      </c>
      <c r="B630" s="1" t="s">
        <v>6</v>
      </c>
      <c r="C630" s="6">
        <v>44406</v>
      </c>
      <c r="D630" s="2" t="s">
        <v>2</v>
      </c>
      <c r="E630" s="2">
        <v>3</v>
      </c>
      <c r="F630" s="2">
        <v>102</v>
      </c>
    </row>
    <row r="631" spans="1:6" x14ac:dyDescent="0.2">
      <c r="A631" s="7">
        <v>630</v>
      </c>
      <c r="B631" s="1" t="s">
        <v>6</v>
      </c>
      <c r="C631" s="6">
        <v>44406</v>
      </c>
      <c r="D631" s="2" t="s">
        <v>0</v>
      </c>
      <c r="E631" s="2">
        <v>1</v>
      </c>
      <c r="F631" s="2">
        <v>107</v>
      </c>
    </row>
    <row r="632" spans="1:6" x14ac:dyDescent="0.2">
      <c r="A632" s="7">
        <v>631</v>
      </c>
      <c r="B632" s="1" t="s">
        <v>5</v>
      </c>
      <c r="C632" s="6">
        <v>44407</v>
      </c>
      <c r="D632" s="2" t="s">
        <v>3</v>
      </c>
      <c r="E632" s="2">
        <v>6</v>
      </c>
      <c r="F632" s="2">
        <v>95</v>
      </c>
    </row>
    <row r="633" spans="1:6" x14ac:dyDescent="0.2">
      <c r="A633" s="7">
        <v>632</v>
      </c>
      <c r="B633" s="1" t="s">
        <v>5</v>
      </c>
      <c r="C633" s="6">
        <v>44407</v>
      </c>
      <c r="D633" s="2" t="s">
        <v>2</v>
      </c>
      <c r="E633" s="2">
        <v>4</v>
      </c>
      <c r="F633" s="2">
        <v>110</v>
      </c>
    </row>
    <row r="634" spans="1:6" x14ac:dyDescent="0.2">
      <c r="A634" s="7">
        <v>633</v>
      </c>
      <c r="B634" s="1" t="s">
        <v>5</v>
      </c>
      <c r="C634" s="6">
        <v>44407</v>
      </c>
      <c r="D634" s="2" t="s">
        <v>0</v>
      </c>
      <c r="E634" s="2">
        <v>3</v>
      </c>
      <c r="F634" s="2">
        <v>108</v>
      </c>
    </row>
    <row r="635" spans="1:6" x14ac:dyDescent="0.2">
      <c r="A635" s="7">
        <v>634</v>
      </c>
      <c r="B635" s="1" t="s">
        <v>4</v>
      </c>
      <c r="C635" s="6">
        <v>44408</v>
      </c>
      <c r="D635" s="2" t="s">
        <v>3</v>
      </c>
      <c r="E635" s="2">
        <v>2</v>
      </c>
      <c r="F635" s="2">
        <v>113</v>
      </c>
    </row>
    <row r="636" spans="1:6" x14ac:dyDescent="0.2">
      <c r="A636" s="7">
        <v>635</v>
      </c>
      <c r="B636" s="1" t="s">
        <v>4</v>
      </c>
      <c r="C636" s="6">
        <v>44408</v>
      </c>
      <c r="D636" s="2" t="s">
        <v>2</v>
      </c>
      <c r="E636" s="2">
        <v>4</v>
      </c>
      <c r="F636" s="2">
        <v>105</v>
      </c>
    </row>
    <row r="637" spans="1:6" x14ac:dyDescent="0.2">
      <c r="A637" s="7">
        <v>636</v>
      </c>
      <c r="B637" s="1" t="s">
        <v>4</v>
      </c>
      <c r="C637" s="6">
        <v>44408</v>
      </c>
      <c r="D637" s="2" t="s">
        <v>0</v>
      </c>
      <c r="E637" s="2">
        <v>2</v>
      </c>
      <c r="F637" s="2">
        <v>102</v>
      </c>
    </row>
    <row r="638" spans="1:6" x14ac:dyDescent="0.2">
      <c r="A638" s="7">
        <v>637</v>
      </c>
      <c r="B638" s="1" t="s">
        <v>1</v>
      </c>
      <c r="C638" s="6">
        <v>44409</v>
      </c>
      <c r="D638" s="2" t="s">
        <v>3</v>
      </c>
      <c r="E638" s="2">
        <v>1</v>
      </c>
      <c r="F638" s="2">
        <v>90</v>
      </c>
    </row>
    <row r="639" spans="1:6" x14ac:dyDescent="0.2">
      <c r="A639" s="7">
        <v>638</v>
      </c>
      <c r="B639" s="1" t="s">
        <v>1</v>
      </c>
      <c r="C639" s="6">
        <v>44409</v>
      </c>
      <c r="D639" s="2" t="s">
        <v>2</v>
      </c>
      <c r="E639" s="2">
        <v>3</v>
      </c>
      <c r="F639" s="2">
        <v>99</v>
      </c>
    </row>
    <row r="640" spans="1:6" x14ac:dyDescent="0.2">
      <c r="A640" s="7">
        <v>639</v>
      </c>
      <c r="B640" s="1" t="s">
        <v>1</v>
      </c>
      <c r="C640" s="6">
        <v>44409</v>
      </c>
      <c r="D640" s="2" t="s">
        <v>0</v>
      </c>
      <c r="E640" s="2">
        <v>1</v>
      </c>
      <c r="F640" s="2">
        <v>108</v>
      </c>
    </row>
    <row r="641" spans="1:6" x14ac:dyDescent="0.2">
      <c r="A641" s="7">
        <v>640</v>
      </c>
      <c r="B641" s="1" t="s">
        <v>9</v>
      </c>
      <c r="C641" s="6">
        <v>44410</v>
      </c>
      <c r="D641" s="2" t="s">
        <v>3</v>
      </c>
      <c r="E641" s="2">
        <v>7</v>
      </c>
      <c r="F641" s="2">
        <v>93</v>
      </c>
    </row>
    <row r="642" spans="1:6" x14ac:dyDescent="0.2">
      <c r="A642" s="7">
        <v>641</v>
      </c>
      <c r="B642" s="1" t="s">
        <v>9</v>
      </c>
      <c r="C642" s="6">
        <v>44410</v>
      </c>
      <c r="D642" s="2" t="s">
        <v>2</v>
      </c>
      <c r="E642" s="2">
        <v>1</v>
      </c>
      <c r="F642" s="2">
        <v>111</v>
      </c>
    </row>
    <row r="643" spans="1:6" x14ac:dyDescent="0.2">
      <c r="A643" s="7">
        <v>642</v>
      </c>
      <c r="B643" s="1" t="s">
        <v>9</v>
      </c>
      <c r="C643" s="6">
        <v>44410</v>
      </c>
      <c r="D643" s="2" t="s">
        <v>0</v>
      </c>
      <c r="E643" s="2">
        <v>1</v>
      </c>
      <c r="F643" s="2">
        <v>97</v>
      </c>
    </row>
    <row r="644" spans="1:6" x14ac:dyDescent="0.2">
      <c r="A644" s="7">
        <v>643</v>
      </c>
      <c r="B644" s="1" t="s">
        <v>8</v>
      </c>
      <c r="C644" s="6">
        <v>44411</v>
      </c>
      <c r="D644" s="2" t="s">
        <v>3</v>
      </c>
      <c r="E644" s="2">
        <v>6</v>
      </c>
      <c r="F644" s="2">
        <v>100</v>
      </c>
    </row>
    <row r="645" spans="1:6" x14ac:dyDescent="0.2">
      <c r="A645" s="7">
        <v>644</v>
      </c>
      <c r="B645" s="1" t="s">
        <v>8</v>
      </c>
      <c r="C645" s="6">
        <v>44411</v>
      </c>
      <c r="D645" s="2" t="s">
        <v>2</v>
      </c>
      <c r="E645" s="2">
        <v>2</v>
      </c>
      <c r="F645" s="2">
        <v>105</v>
      </c>
    </row>
    <row r="646" spans="1:6" x14ac:dyDescent="0.2">
      <c r="A646" s="7">
        <v>645</v>
      </c>
      <c r="B646" s="1" t="s">
        <v>8</v>
      </c>
      <c r="C646" s="6">
        <v>44411</v>
      </c>
      <c r="D646" s="2" t="s">
        <v>0</v>
      </c>
      <c r="E646" s="2">
        <v>2</v>
      </c>
      <c r="F646" s="2">
        <v>111</v>
      </c>
    </row>
    <row r="647" spans="1:6" x14ac:dyDescent="0.2">
      <c r="A647" s="7">
        <v>646</v>
      </c>
      <c r="B647" s="1" t="s">
        <v>7</v>
      </c>
      <c r="C647" s="6">
        <v>44412</v>
      </c>
      <c r="D647" s="2" t="s">
        <v>3</v>
      </c>
      <c r="E647" s="2">
        <v>3</v>
      </c>
      <c r="F647" s="2">
        <v>106</v>
      </c>
    </row>
    <row r="648" spans="1:6" x14ac:dyDescent="0.2">
      <c r="A648" s="7">
        <v>647</v>
      </c>
      <c r="B648" s="1" t="s">
        <v>7</v>
      </c>
      <c r="C648" s="6">
        <v>44412</v>
      </c>
      <c r="D648" s="2" t="s">
        <v>2</v>
      </c>
      <c r="E648" s="2">
        <v>4</v>
      </c>
      <c r="F648" s="2">
        <v>102</v>
      </c>
    </row>
    <row r="649" spans="1:6" x14ac:dyDescent="0.2">
      <c r="A649" s="7">
        <v>648</v>
      </c>
      <c r="B649" s="1" t="s">
        <v>7</v>
      </c>
      <c r="C649" s="6">
        <v>44412</v>
      </c>
      <c r="D649" s="2" t="s">
        <v>0</v>
      </c>
      <c r="E649" s="2">
        <v>1</v>
      </c>
      <c r="F649" s="2">
        <v>103</v>
      </c>
    </row>
    <row r="650" spans="1:6" x14ac:dyDescent="0.2">
      <c r="A650" s="7">
        <v>649</v>
      </c>
      <c r="B650" s="1" t="s">
        <v>6</v>
      </c>
      <c r="C650" s="6">
        <v>44413</v>
      </c>
      <c r="D650" s="2" t="s">
        <v>3</v>
      </c>
      <c r="E650" s="2">
        <v>4</v>
      </c>
      <c r="F650" s="2">
        <v>100</v>
      </c>
    </row>
    <row r="651" spans="1:6" x14ac:dyDescent="0.2">
      <c r="A651" s="7">
        <v>650</v>
      </c>
      <c r="B651" s="1" t="s">
        <v>6</v>
      </c>
      <c r="C651" s="6">
        <v>44413</v>
      </c>
      <c r="D651" s="2" t="s">
        <v>2</v>
      </c>
      <c r="E651" s="2">
        <v>2</v>
      </c>
      <c r="F651" s="2">
        <v>96</v>
      </c>
    </row>
    <row r="652" spans="1:6" x14ac:dyDescent="0.2">
      <c r="A652" s="7">
        <v>651</v>
      </c>
      <c r="B652" s="1" t="s">
        <v>6</v>
      </c>
      <c r="C652" s="6">
        <v>44413</v>
      </c>
      <c r="D652" s="2" t="s">
        <v>0</v>
      </c>
      <c r="E652" s="2">
        <v>1</v>
      </c>
      <c r="F652" s="2">
        <v>113</v>
      </c>
    </row>
    <row r="653" spans="1:6" x14ac:dyDescent="0.2">
      <c r="A653" s="7">
        <v>652</v>
      </c>
      <c r="B653" s="1" t="s">
        <v>5</v>
      </c>
      <c r="C653" s="6">
        <v>44414</v>
      </c>
      <c r="D653" s="2" t="s">
        <v>3</v>
      </c>
      <c r="E653" s="2">
        <v>2</v>
      </c>
      <c r="F653" s="2">
        <v>115</v>
      </c>
    </row>
    <row r="654" spans="1:6" x14ac:dyDescent="0.2">
      <c r="A654" s="7">
        <v>653</v>
      </c>
      <c r="B654" s="1" t="s">
        <v>5</v>
      </c>
      <c r="C654" s="6">
        <v>44414</v>
      </c>
      <c r="D654" s="2" t="s">
        <v>2</v>
      </c>
      <c r="E654" s="2">
        <v>2</v>
      </c>
      <c r="F654" s="2">
        <v>98</v>
      </c>
    </row>
    <row r="655" spans="1:6" x14ac:dyDescent="0.2">
      <c r="A655" s="7">
        <v>654</v>
      </c>
      <c r="B655" s="1" t="s">
        <v>5</v>
      </c>
      <c r="C655" s="6">
        <v>44414</v>
      </c>
      <c r="D655" s="2" t="s">
        <v>0</v>
      </c>
      <c r="E655" s="2">
        <v>1</v>
      </c>
      <c r="F655" s="2">
        <v>106</v>
      </c>
    </row>
    <row r="656" spans="1:6" x14ac:dyDescent="0.2">
      <c r="A656" s="7">
        <v>655</v>
      </c>
      <c r="B656" s="1" t="s">
        <v>4</v>
      </c>
      <c r="C656" s="6">
        <v>44415</v>
      </c>
      <c r="D656" s="2" t="s">
        <v>3</v>
      </c>
      <c r="E656" s="2">
        <v>9</v>
      </c>
      <c r="F656" s="2">
        <v>93</v>
      </c>
    </row>
    <row r="657" spans="1:6" x14ac:dyDescent="0.2">
      <c r="A657" s="7">
        <v>656</v>
      </c>
      <c r="B657" s="1" t="s">
        <v>4</v>
      </c>
      <c r="C657" s="6">
        <v>44415</v>
      </c>
      <c r="D657" s="2" t="s">
        <v>2</v>
      </c>
      <c r="E657" s="2">
        <v>0</v>
      </c>
      <c r="F657" s="2">
        <v>106</v>
      </c>
    </row>
    <row r="658" spans="1:6" x14ac:dyDescent="0.2">
      <c r="A658" s="7">
        <v>657</v>
      </c>
      <c r="B658" s="1" t="s">
        <v>4</v>
      </c>
      <c r="C658" s="6">
        <v>44415</v>
      </c>
      <c r="D658" s="2" t="s">
        <v>0</v>
      </c>
      <c r="E658" s="2">
        <v>1</v>
      </c>
      <c r="F658" s="2">
        <v>108</v>
      </c>
    </row>
    <row r="659" spans="1:6" x14ac:dyDescent="0.2">
      <c r="A659" s="7">
        <v>658</v>
      </c>
      <c r="B659" s="1" t="s">
        <v>1</v>
      </c>
      <c r="C659" s="6">
        <v>44416</v>
      </c>
      <c r="D659" s="2" t="s">
        <v>3</v>
      </c>
      <c r="E659" s="2">
        <v>7</v>
      </c>
      <c r="F659" s="2">
        <v>118</v>
      </c>
    </row>
    <row r="660" spans="1:6" x14ac:dyDescent="0.2">
      <c r="A660" s="7">
        <v>659</v>
      </c>
      <c r="B660" s="1" t="s">
        <v>1</v>
      </c>
      <c r="C660" s="6">
        <v>44416</v>
      </c>
      <c r="D660" s="2" t="s">
        <v>2</v>
      </c>
      <c r="E660" s="2">
        <v>1</v>
      </c>
      <c r="F660" s="2">
        <v>101</v>
      </c>
    </row>
    <row r="661" spans="1:6" x14ac:dyDescent="0.2">
      <c r="A661" s="7">
        <v>660</v>
      </c>
      <c r="B661" s="1" t="s">
        <v>1</v>
      </c>
      <c r="C661" s="6">
        <v>44416</v>
      </c>
      <c r="D661" s="2" t="s">
        <v>0</v>
      </c>
      <c r="E661" s="2">
        <v>1</v>
      </c>
      <c r="F661" s="2">
        <v>101</v>
      </c>
    </row>
    <row r="662" spans="1:6" x14ac:dyDescent="0.2">
      <c r="A662" s="7">
        <v>661</v>
      </c>
      <c r="B662" s="1" t="s">
        <v>9</v>
      </c>
      <c r="C662" s="6">
        <v>44417</v>
      </c>
      <c r="D662" s="2" t="s">
        <v>3</v>
      </c>
      <c r="E662" s="2">
        <v>6</v>
      </c>
      <c r="F662" s="2">
        <v>93</v>
      </c>
    </row>
    <row r="663" spans="1:6" x14ac:dyDescent="0.2">
      <c r="A663" s="7">
        <v>662</v>
      </c>
      <c r="B663" s="1" t="s">
        <v>9</v>
      </c>
      <c r="C663" s="6">
        <v>44417</v>
      </c>
      <c r="D663" s="2" t="s">
        <v>2</v>
      </c>
      <c r="E663" s="2">
        <v>3</v>
      </c>
      <c r="F663" s="2">
        <v>110</v>
      </c>
    </row>
    <row r="664" spans="1:6" x14ac:dyDescent="0.2">
      <c r="A664" s="7">
        <v>663</v>
      </c>
      <c r="B664" s="1" t="s">
        <v>9</v>
      </c>
      <c r="C664" s="6">
        <v>44417</v>
      </c>
      <c r="D664" s="2" t="s">
        <v>0</v>
      </c>
      <c r="E664" s="2">
        <v>0</v>
      </c>
      <c r="F664" s="2">
        <v>108</v>
      </c>
    </row>
    <row r="665" spans="1:6" x14ac:dyDescent="0.2">
      <c r="A665" s="7">
        <v>664</v>
      </c>
      <c r="B665" s="1" t="s">
        <v>8</v>
      </c>
      <c r="C665" s="6">
        <v>44418</v>
      </c>
      <c r="D665" s="2" t="s">
        <v>3</v>
      </c>
      <c r="E665" s="2">
        <v>1</v>
      </c>
      <c r="F665" s="2">
        <v>99</v>
      </c>
    </row>
    <row r="666" spans="1:6" x14ac:dyDescent="0.2">
      <c r="A666" s="7">
        <v>665</v>
      </c>
      <c r="B666" s="1" t="s">
        <v>8</v>
      </c>
      <c r="C666" s="6">
        <v>44418</v>
      </c>
      <c r="D666" s="2" t="s">
        <v>2</v>
      </c>
      <c r="E666" s="2">
        <v>4</v>
      </c>
      <c r="F666" s="2">
        <v>97</v>
      </c>
    </row>
    <row r="667" spans="1:6" x14ac:dyDescent="0.2">
      <c r="A667" s="7">
        <v>666</v>
      </c>
      <c r="B667" s="1" t="s">
        <v>8</v>
      </c>
      <c r="C667" s="6">
        <v>44418</v>
      </c>
      <c r="D667" s="2" t="s">
        <v>0</v>
      </c>
      <c r="E667" s="2">
        <v>2</v>
      </c>
      <c r="F667" s="2">
        <v>110</v>
      </c>
    </row>
    <row r="668" spans="1:6" x14ac:dyDescent="0.2">
      <c r="A668" s="7">
        <v>667</v>
      </c>
      <c r="B668" s="1" t="s">
        <v>7</v>
      </c>
      <c r="C668" s="6">
        <v>44419</v>
      </c>
      <c r="D668" s="2" t="s">
        <v>3</v>
      </c>
      <c r="E668" s="2">
        <v>4</v>
      </c>
      <c r="F668" s="2">
        <v>96</v>
      </c>
    </row>
    <row r="669" spans="1:6" x14ac:dyDescent="0.2">
      <c r="A669" s="7">
        <v>668</v>
      </c>
      <c r="B669" s="1" t="s">
        <v>7</v>
      </c>
      <c r="C669" s="6">
        <v>44419</v>
      </c>
      <c r="D669" s="2" t="s">
        <v>2</v>
      </c>
      <c r="E669" s="2">
        <v>1</v>
      </c>
      <c r="F669" s="2">
        <v>97</v>
      </c>
    </row>
    <row r="670" spans="1:6" x14ac:dyDescent="0.2">
      <c r="A670" s="7">
        <v>669</v>
      </c>
      <c r="B670" s="1" t="s">
        <v>7</v>
      </c>
      <c r="C670" s="6">
        <v>44419</v>
      </c>
      <c r="D670" s="2" t="s">
        <v>0</v>
      </c>
      <c r="E670" s="2">
        <v>1</v>
      </c>
      <c r="F670" s="2">
        <v>105</v>
      </c>
    </row>
    <row r="671" spans="1:6" x14ac:dyDescent="0.2">
      <c r="A671" s="7">
        <v>670</v>
      </c>
      <c r="B671" s="1" t="s">
        <v>6</v>
      </c>
      <c r="C671" s="6">
        <v>44420</v>
      </c>
      <c r="D671" s="2" t="s">
        <v>3</v>
      </c>
      <c r="E671" s="2">
        <v>5</v>
      </c>
      <c r="F671" s="2">
        <v>98</v>
      </c>
    </row>
    <row r="672" spans="1:6" x14ac:dyDescent="0.2">
      <c r="A672" s="7">
        <v>671</v>
      </c>
      <c r="B672" s="1" t="s">
        <v>6</v>
      </c>
      <c r="C672" s="6">
        <v>44420</v>
      </c>
      <c r="D672" s="2" t="s">
        <v>2</v>
      </c>
      <c r="E672" s="2">
        <v>0</v>
      </c>
      <c r="F672" s="2">
        <v>108</v>
      </c>
    </row>
    <row r="673" spans="1:6" x14ac:dyDescent="0.2">
      <c r="A673" s="7">
        <v>672</v>
      </c>
      <c r="B673" s="1" t="s">
        <v>6</v>
      </c>
      <c r="C673" s="6">
        <v>44420</v>
      </c>
      <c r="D673" s="2" t="s">
        <v>0</v>
      </c>
      <c r="E673" s="2">
        <v>1</v>
      </c>
      <c r="F673" s="2">
        <v>106</v>
      </c>
    </row>
    <row r="674" spans="1:6" x14ac:dyDescent="0.2">
      <c r="A674" s="7">
        <v>673</v>
      </c>
      <c r="B674" s="1" t="s">
        <v>5</v>
      </c>
      <c r="C674" s="6">
        <v>44421</v>
      </c>
      <c r="D674" s="2" t="s">
        <v>3</v>
      </c>
      <c r="E674" s="2">
        <v>6</v>
      </c>
      <c r="F674" s="2">
        <v>107</v>
      </c>
    </row>
    <row r="675" spans="1:6" x14ac:dyDescent="0.2">
      <c r="A675" s="7">
        <v>674</v>
      </c>
      <c r="B675" s="1" t="s">
        <v>5</v>
      </c>
      <c r="C675" s="6">
        <v>44421</v>
      </c>
      <c r="D675" s="2" t="s">
        <v>2</v>
      </c>
      <c r="E675" s="2">
        <v>1</v>
      </c>
      <c r="F675" s="2">
        <v>104</v>
      </c>
    </row>
    <row r="676" spans="1:6" x14ac:dyDescent="0.2">
      <c r="A676" s="7">
        <v>675</v>
      </c>
      <c r="B676" s="1" t="s">
        <v>5</v>
      </c>
      <c r="C676" s="6">
        <v>44421</v>
      </c>
      <c r="D676" s="2" t="s">
        <v>0</v>
      </c>
      <c r="E676" s="2">
        <v>1</v>
      </c>
      <c r="F676" s="2">
        <v>108</v>
      </c>
    </row>
    <row r="677" spans="1:6" x14ac:dyDescent="0.2">
      <c r="A677" s="7">
        <v>676</v>
      </c>
      <c r="B677" s="1" t="s">
        <v>4</v>
      </c>
      <c r="C677" s="6">
        <v>44422</v>
      </c>
      <c r="D677" s="2" t="s">
        <v>3</v>
      </c>
      <c r="E677" s="2">
        <v>1</v>
      </c>
      <c r="F677" s="2">
        <v>103</v>
      </c>
    </row>
    <row r="678" spans="1:6" x14ac:dyDescent="0.2">
      <c r="A678" s="7">
        <v>677</v>
      </c>
      <c r="B678" s="1" t="s">
        <v>4</v>
      </c>
      <c r="C678" s="6">
        <v>44422</v>
      </c>
      <c r="D678" s="2" t="s">
        <v>2</v>
      </c>
      <c r="E678" s="2">
        <v>1</v>
      </c>
      <c r="F678" s="2">
        <v>106</v>
      </c>
    </row>
    <row r="679" spans="1:6" x14ac:dyDescent="0.2">
      <c r="A679" s="7">
        <v>678</v>
      </c>
      <c r="B679" s="1" t="s">
        <v>4</v>
      </c>
      <c r="C679" s="6">
        <v>44422</v>
      </c>
      <c r="D679" s="2" t="s">
        <v>0</v>
      </c>
      <c r="E679" s="2">
        <v>2</v>
      </c>
      <c r="F679" s="2">
        <v>116</v>
      </c>
    </row>
    <row r="680" spans="1:6" x14ac:dyDescent="0.2">
      <c r="A680" s="7">
        <v>679</v>
      </c>
      <c r="B680" s="1" t="s">
        <v>1</v>
      </c>
      <c r="C680" s="6">
        <v>44423</v>
      </c>
      <c r="D680" s="2" t="s">
        <v>3</v>
      </c>
      <c r="E680" s="2">
        <v>4</v>
      </c>
      <c r="F680" s="2">
        <v>116</v>
      </c>
    </row>
    <row r="681" spans="1:6" x14ac:dyDescent="0.2">
      <c r="A681" s="7">
        <v>680</v>
      </c>
      <c r="B681" s="1" t="s">
        <v>1</v>
      </c>
      <c r="C681" s="6">
        <v>44423</v>
      </c>
      <c r="D681" s="2" t="s">
        <v>2</v>
      </c>
      <c r="E681" s="2">
        <v>4</v>
      </c>
      <c r="F681" s="2">
        <v>120</v>
      </c>
    </row>
    <row r="682" spans="1:6" x14ac:dyDescent="0.2">
      <c r="A682" s="7">
        <v>681</v>
      </c>
      <c r="B682" s="1" t="s">
        <v>1</v>
      </c>
      <c r="C682" s="6">
        <v>44423</v>
      </c>
      <c r="D682" s="2" t="s">
        <v>0</v>
      </c>
      <c r="E682" s="2">
        <v>0</v>
      </c>
      <c r="F682" s="2">
        <v>99</v>
      </c>
    </row>
    <row r="683" spans="1:6" x14ac:dyDescent="0.2">
      <c r="A683" s="7">
        <v>682</v>
      </c>
      <c r="B683" s="1" t="s">
        <v>9</v>
      </c>
      <c r="C683" s="6">
        <v>44424</v>
      </c>
      <c r="D683" s="2" t="s">
        <v>3</v>
      </c>
      <c r="E683" s="2">
        <v>1</v>
      </c>
      <c r="F683" s="2">
        <v>95</v>
      </c>
    </row>
    <row r="684" spans="1:6" x14ac:dyDescent="0.2">
      <c r="A684" s="7">
        <v>683</v>
      </c>
      <c r="B684" s="1" t="s">
        <v>9</v>
      </c>
      <c r="C684" s="6">
        <v>44424</v>
      </c>
      <c r="D684" s="2" t="s">
        <v>2</v>
      </c>
      <c r="E684" s="2">
        <v>0</v>
      </c>
      <c r="F684" s="2">
        <v>92</v>
      </c>
    </row>
    <row r="685" spans="1:6" x14ac:dyDescent="0.2">
      <c r="A685" s="7">
        <v>684</v>
      </c>
      <c r="B685" s="1" t="s">
        <v>9</v>
      </c>
      <c r="C685" s="6">
        <v>44424</v>
      </c>
      <c r="D685" s="2" t="s">
        <v>0</v>
      </c>
      <c r="E685" s="2">
        <v>1</v>
      </c>
      <c r="F685" s="2">
        <v>108</v>
      </c>
    </row>
    <row r="686" spans="1:6" x14ac:dyDescent="0.2">
      <c r="A686" s="7">
        <v>685</v>
      </c>
      <c r="B686" s="1" t="s">
        <v>8</v>
      </c>
      <c r="C686" s="6">
        <v>44425</v>
      </c>
      <c r="D686" s="2" t="s">
        <v>3</v>
      </c>
      <c r="E686" s="2">
        <v>3</v>
      </c>
      <c r="F686" s="2">
        <v>97</v>
      </c>
    </row>
    <row r="687" spans="1:6" x14ac:dyDescent="0.2">
      <c r="A687" s="7">
        <v>686</v>
      </c>
      <c r="B687" s="1" t="s">
        <v>8</v>
      </c>
      <c r="C687" s="6">
        <v>44425</v>
      </c>
      <c r="D687" s="2" t="s">
        <v>2</v>
      </c>
      <c r="E687" s="2">
        <v>1</v>
      </c>
      <c r="F687" s="2">
        <v>100</v>
      </c>
    </row>
    <row r="688" spans="1:6" x14ac:dyDescent="0.2">
      <c r="A688" s="7">
        <v>687</v>
      </c>
      <c r="B688" s="1" t="s">
        <v>8</v>
      </c>
      <c r="C688" s="6">
        <v>44425</v>
      </c>
      <c r="D688" s="2" t="s">
        <v>0</v>
      </c>
      <c r="E688" s="2">
        <v>1</v>
      </c>
      <c r="F688" s="2">
        <v>97</v>
      </c>
    </row>
    <row r="689" spans="1:6" x14ac:dyDescent="0.2">
      <c r="A689" s="7">
        <v>688</v>
      </c>
      <c r="B689" s="1" t="s">
        <v>7</v>
      </c>
      <c r="C689" s="6">
        <v>44426</v>
      </c>
      <c r="D689" s="2" t="s">
        <v>3</v>
      </c>
      <c r="E689" s="2">
        <v>3</v>
      </c>
      <c r="F689" s="2">
        <v>106</v>
      </c>
    </row>
    <row r="690" spans="1:6" x14ac:dyDescent="0.2">
      <c r="A690" s="7">
        <v>689</v>
      </c>
      <c r="B690" s="1" t="s">
        <v>7</v>
      </c>
      <c r="C690" s="6">
        <v>44426</v>
      </c>
      <c r="D690" s="2" t="s">
        <v>2</v>
      </c>
      <c r="E690" s="2">
        <v>5</v>
      </c>
      <c r="F690" s="2">
        <v>100</v>
      </c>
    </row>
    <row r="691" spans="1:6" x14ac:dyDescent="0.2">
      <c r="A691" s="7">
        <v>690</v>
      </c>
      <c r="B691" s="1" t="s">
        <v>7</v>
      </c>
      <c r="C691" s="6">
        <v>44426</v>
      </c>
      <c r="D691" s="2" t="s">
        <v>0</v>
      </c>
      <c r="E691" s="2">
        <v>3</v>
      </c>
      <c r="F691" s="2">
        <v>102</v>
      </c>
    </row>
    <row r="692" spans="1:6" x14ac:dyDescent="0.2">
      <c r="A692" s="7">
        <v>691</v>
      </c>
      <c r="B692" s="1" t="s">
        <v>6</v>
      </c>
      <c r="C692" s="6">
        <v>44427</v>
      </c>
      <c r="D692" s="2" t="s">
        <v>3</v>
      </c>
      <c r="E692" s="2">
        <v>6</v>
      </c>
      <c r="F692" s="2">
        <v>100</v>
      </c>
    </row>
    <row r="693" spans="1:6" x14ac:dyDescent="0.2">
      <c r="A693" s="7">
        <v>692</v>
      </c>
      <c r="B693" s="1" t="s">
        <v>6</v>
      </c>
      <c r="C693" s="6">
        <v>44427</v>
      </c>
      <c r="D693" s="2" t="s">
        <v>2</v>
      </c>
      <c r="E693" s="2">
        <v>1</v>
      </c>
      <c r="F693" s="2">
        <v>101</v>
      </c>
    </row>
    <row r="694" spans="1:6" x14ac:dyDescent="0.2">
      <c r="A694" s="7">
        <v>693</v>
      </c>
      <c r="B694" s="1" t="s">
        <v>6</v>
      </c>
      <c r="C694" s="6">
        <v>44427</v>
      </c>
      <c r="D694" s="2" t="s">
        <v>0</v>
      </c>
      <c r="E694" s="2">
        <v>0</v>
      </c>
      <c r="F694" s="2">
        <v>115</v>
      </c>
    </row>
    <row r="695" spans="1:6" x14ac:dyDescent="0.2">
      <c r="A695" s="7">
        <v>694</v>
      </c>
      <c r="B695" s="1" t="s">
        <v>5</v>
      </c>
      <c r="C695" s="6">
        <v>44428</v>
      </c>
      <c r="D695" s="2" t="s">
        <v>3</v>
      </c>
      <c r="E695" s="2">
        <v>2</v>
      </c>
      <c r="F695" s="2">
        <v>105</v>
      </c>
    </row>
    <row r="696" spans="1:6" x14ac:dyDescent="0.2">
      <c r="A696" s="7">
        <v>695</v>
      </c>
      <c r="B696" s="1" t="s">
        <v>5</v>
      </c>
      <c r="C696" s="6">
        <v>44428</v>
      </c>
      <c r="D696" s="2" t="s">
        <v>2</v>
      </c>
      <c r="E696" s="2">
        <v>3</v>
      </c>
      <c r="F696" s="2">
        <v>98</v>
      </c>
    </row>
    <row r="697" spans="1:6" x14ac:dyDescent="0.2">
      <c r="A697" s="7">
        <v>696</v>
      </c>
      <c r="B697" s="1" t="s">
        <v>5</v>
      </c>
      <c r="C697" s="6">
        <v>44428</v>
      </c>
      <c r="D697" s="2" t="s">
        <v>0</v>
      </c>
      <c r="E697" s="2">
        <v>2</v>
      </c>
      <c r="F697" s="2">
        <v>118</v>
      </c>
    </row>
    <row r="698" spans="1:6" x14ac:dyDescent="0.2">
      <c r="A698" s="7">
        <v>697</v>
      </c>
      <c r="B698" s="1" t="s">
        <v>4</v>
      </c>
      <c r="C698" s="6">
        <v>44429</v>
      </c>
      <c r="D698" s="2" t="s">
        <v>3</v>
      </c>
      <c r="E698" s="2">
        <v>2</v>
      </c>
      <c r="F698" s="2">
        <v>101</v>
      </c>
    </row>
    <row r="699" spans="1:6" x14ac:dyDescent="0.2">
      <c r="A699" s="7">
        <v>698</v>
      </c>
      <c r="B699" s="1" t="s">
        <v>4</v>
      </c>
      <c r="C699" s="6">
        <v>44429</v>
      </c>
      <c r="D699" s="2" t="s">
        <v>2</v>
      </c>
      <c r="E699" s="2">
        <v>4</v>
      </c>
      <c r="F699" s="2">
        <v>112</v>
      </c>
    </row>
    <row r="700" spans="1:6" x14ac:dyDescent="0.2">
      <c r="A700" s="7">
        <v>699</v>
      </c>
      <c r="B700" s="1" t="s">
        <v>4</v>
      </c>
      <c r="C700" s="6">
        <v>44429</v>
      </c>
      <c r="D700" s="2" t="s">
        <v>0</v>
      </c>
      <c r="E700" s="2">
        <v>1</v>
      </c>
      <c r="F700" s="2">
        <v>111</v>
      </c>
    </row>
    <row r="701" spans="1:6" x14ac:dyDescent="0.2">
      <c r="A701" s="7">
        <v>700</v>
      </c>
      <c r="B701" s="1" t="s">
        <v>1</v>
      </c>
      <c r="C701" s="6">
        <v>44430</v>
      </c>
      <c r="D701" s="2" t="s">
        <v>3</v>
      </c>
      <c r="E701" s="2">
        <v>3</v>
      </c>
      <c r="F701" s="2">
        <v>99</v>
      </c>
    </row>
    <row r="702" spans="1:6" x14ac:dyDescent="0.2">
      <c r="A702" s="7">
        <v>701</v>
      </c>
      <c r="B702" s="1" t="s">
        <v>1</v>
      </c>
      <c r="C702" s="6">
        <v>44430</v>
      </c>
      <c r="D702" s="2" t="s">
        <v>2</v>
      </c>
      <c r="E702" s="2">
        <v>3</v>
      </c>
      <c r="F702" s="2">
        <v>113</v>
      </c>
    </row>
    <row r="703" spans="1:6" x14ac:dyDescent="0.2">
      <c r="A703" s="7">
        <v>702</v>
      </c>
      <c r="B703" s="1" t="s">
        <v>1</v>
      </c>
      <c r="C703" s="6">
        <v>44430</v>
      </c>
      <c r="D703" s="2" t="s">
        <v>0</v>
      </c>
      <c r="E703" s="2">
        <v>1</v>
      </c>
      <c r="F703" s="2">
        <v>112</v>
      </c>
    </row>
    <row r="704" spans="1:6" x14ac:dyDescent="0.2">
      <c r="A704" s="7">
        <v>703</v>
      </c>
      <c r="B704" s="1" t="s">
        <v>9</v>
      </c>
      <c r="C704" s="6">
        <v>44431</v>
      </c>
      <c r="D704" s="2" t="s">
        <v>3</v>
      </c>
      <c r="E704" s="2">
        <v>5</v>
      </c>
      <c r="F704" s="2">
        <v>98</v>
      </c>
    </row>
    <row r="705" spans="1:6" x14ac:dyDescent="0.2">
      <c r="A705" s="7">
        <v>704</v>
      </c>
      <c r="B705" s="1" t="s">
        <v>9</v>
      </c>
      <c r="C705" s="6">
        <v>44431</v>
      </c>
      <c r="D705" s="2" t="s">
        <v>2</v>
      </c>
      <c r="E705" s="2">
        <v>3</v>
      </c>
      <c r="F705" s="2">
        <v>106</v>
      </c>
    </row>
    <row r="706" spans="1:6" x14ac:dyDescent="0.2">
      <c r="A706" s="7">
        <v>705</v>
      </c>
      <c r="B706" s="1" t="s">
        <v>9</v>
      </c>
      <c r="C706" s="6">
        <v>44431</v>
      </c>
      <c r="D706" s="2" t="s">
        <v>0</v>
      </c>
      <c r="E706" s="2">
        <v>2</v>
      </c>
      <c r="F706" s="2">
        <v>115</v>
      </c>
    </row>
    <row r="707" spans="1:6" x14ac:dyDescent="0.2">
      <c r="A707" s="7">
        <v>706</v>
      </c>
      <c r="B707" s="1" t="s">
        <v>8</v>
      </c>
      <c r="C707" s="6">
        <v>44432</v>
      </c>
      <c r="D707" s="2" t="s">
        <v>3</v>
      </c>
      <c r="E707" s="2">
        <v>5</v>
      </c>
      <c r="F707" s="2">
        <v>100</v>
      </c>
    </row>
    <row r="708" spans="1:6" x14ac:dyDescent="0.2">
      <c r="A708" s="7">
        <v>707</v>
      </c>
      <c r="B708" s="1" t="s">
        <v>8</v>
      </c>
      <c r="C708" s="6">
        <v>44432</v>
      </c>
      <c r="D708" s="2" t="s">
        <v>2</v>
      </c>
      <c r="E708" s="2">
        <v>4</v>
      </c>
      <c r="F708" s="2">
        <v>101</v>
      </c>
    </row>
    <row r="709" spans="1:6" x14ac:dyDescent="0.2">
      <c r="A709" s="7">
        <v>708</v>
      </c>
      <c r="B709" s="1" t="s">
        <v>8</v>
      </c>
      <c r="C709" s="6">
        <v>44432</v>
      </c>
      <c r="D709" s="2" t="s">
        <v>0</v>
      </c>
      <c r="E709" s="2">
        <v>0</v>
      </c>
      <c r="F709" s="2">
        <v>106</v>
      </c>
    </row>
    <row r="710" spans="1:6" x14ac:dyDescent="0.2">
      <c r="A710" s="7">
        <v>709</v>
      </c>
      <c r="B710" s="1" t="s">
        <v>7</v>
      </c>
      <c r="C710" s="6">
        <v>44433</v>
      </c>
      <c r="D710" s="2" t="s">
        <v>3</v>
      </c>
      <c r="E710" s="2">
        <v>7</v>
      </c>
      <c r="F710" s="2">
        <v>106</v>
      </c>
    </row>
    <row r="711" spans="1:6" x14ac:dyDescent="0.2">
      <c r="A711" s="7">
        <v>710</v>
      </c>
      <c r="B711" s="1" t="s">
        <v>7</v>
      </c>
      <c r="C711" s="6">
        <v>44433</v>
      </c>
      <c r="D711" s="2" t="s">
        <v>2</v>
      </c>
      <c r="E711" s="2">
        <v>0</v>
      </c>
      <c r="F711" s="2">
        <v>101</v>
      </c>
    </row>
    <row r="712" spans="1:6" x14ac:dyDescent="0.2">
      <c r="A712" s="7">
        <v>711</v>
      </c>
      <c r="B712" s="1" t="s">
        <v>7</v>
      </c>
      <c r="C712" s="6">
        <v>44433</v>
      </c>
      <c r="D712" s="2" t="s">
        <v>0</v>
      </c>
      <c r="E712" s="2">
        <v>0</v>
      </c>
      <c r="F712" s="2">
        <v>108</v>
      </c>
    </row>
    <row r="713" spans="1:6" x14ac:dyDescent="0.2">
      <c r="A713" s="7">
        <v>712</v>
      </c>
      <c r="B713" s="1" t="s">
        <v>6</v>
      </c>
      <c r="C713" s="6">
        <v>44434</v>
      </c>
      <c r="D713" s="2" t="s">
        <v>3</v>
      </c>
      <c r="E713" s="2">
        <v>6</v>
      </c>
      <c r="F713" s="2">
        <v>101</v>
      </c>
    </row>
    <row r="714" spans="1:6" x14ac:dyDescent="0.2">
      <c r="A714" s="7">
        <v>713</v>
      </c>
      <c r="B714" s="1" t="s">
        <v>6</v>
      </c>
      <c r="C714" s="6">
        <v>44434</v>
      </c>
      <c r="D714" s="2" t="s">
        <v>2</v>
      </c>
      <c r="E714" s="2">
        <v>4</v>
      </c>
      <c r="F714" s="2">
        <v>96</v>
      </c>
    </row>
    <row r="715" spans="1:6" x14ac:dyDescent="0.2">
      <c r="A715" s="7">
        <v>714</v>
      </c>
      <c r="B715" s="1" t="s">
        <v>6</v>
      </c>
      <c r="C715" s="6">
        <v>44434</v>
      </c>
      <c r="D715" s="2" t="s">
        <v>0</v>
      </c>
      <c r="E715" s="2">
        <v>1</v>
      </c>
      <c r="F715" s="2">
        <v>102</v>
      </c>
    </row>
    <row r="716" spans="1:6" x14ac:dyDescent="0.2">
      <c r="A716" s="7">
        <v>715</v>
      </c>
      <c r="B716" s="1" t="s">
        <v>5</v>
      </c>
      <c r="C716" s="6">
        <v>44435</v>
      </c>
      <c r="D716" s="2" t="s">
        <v>3</v>
      </c>
      <c r="E716" s="2">
        <v>6</v>
      </c>
      <c r="F716" s="2">
        <v>112</v>
      </c>
    </row>
    <row r="717" spans="1:6" x14ac:dyDescent="0.2">
      <c r="A717" s="7">
        <v>716</v>
      </c>
      <c r="B717" s="1" t="s">
        <v>5</v>
      </c>
      <c r="C717" s="6">
        <v>44435</v>
      </c>
      <c r="D717" s="2" t="s">
        <v>2</v>
      </c>
      <c r="E717" s="2">
        <v>4</v>
      </c>
      <c r="F717" s="2">
        <v>100</v>
      </c>
    </row>
    <row r="718" spans="1:6" x14ac:dyDescent="0.2">
      <c r="A718" s="7">
        <v>717</v>
      </c>
      <c r="B718" s="1" t="s">
        <v>5</v>
      </c>
      <c r="C718" s="6">
        <v>44435</v>
      </c>
      <c r="D718" s="2" t="s">
        <v>0</v>
      </c>
      <c r="E718" s="2">
        <v>3</v>
      </c>
      <c r="F718" s="2">
        <v>107</v>
      </c>
    </row>
    <row r="719" spans="1:6" x14ac:dyDescent="0.2">
      <c r="A719" s="7">
        <v>718</v>
      </c>
      <c r="B719" s="1" t="s">
        <v>4</v>
      </c>
      <c r="C719" s="6">
        <v>44436</v>
      </c>
      <c r="D719" s="2" t="s">
        <v>3</v>
      </c>
      <c r="E719" s="2">
        <v>5</v>
      </c>
      <c r="F719" s="2">
        <v>100</v>
      </c>
    </row>
    <row r="720" spans="1:6" x14ac:dyDescent="0.2">
      <c r="A720" s="7">
        <v>719</v>
      </c>
      <c r="B720" s="1" t="s">
        <v>4</v>
      </c>
      <c r="C720" s="6">
        <v>44436</v>
      </c>
      <c r="D720" s="2" t="s">
        <v>2</v>
      </c>
      <c r="E720" s="2">
        <v>0</v>
      </c>
      <c r="F720" s="2">
        <v>95</v>
      </c>
    </row>
    <row r="721" spans="1:6" x14ac:dyDescent="0.2">
      <c r="A721" s="7">
        <v>720</v>
      </c>
      <c r="B721" s="1" t="s">
        <v>4</v>
      </c>
      <c r="C721" s="6">
        <v>44436</v>
      </c>
      <c r="D721" s="2" t="s">
        <v>0</v>
      </c>
      <c r="E721" s="2">
        <v>2</v>
      </c>
      <c r="F721" s="2">
        <v>111</v>
      </c>
    </row>
    <row r="722" spans="1:6" x14ac:dyDescent="0.2">
      <c r="A722" s="7">
        <v>721</v>
      </c>
      <c r="B722" s="1" t="s">
        <v>1</v>
      </c>
      <c r="C722" s="6">
        <v>44437</v>
      </c>
      <c r="D722" s="2" t="s">
        <v>3</v>
      </c>
      <c r="E722" s="2">
        <v>4</v>
      </c>
      <c r="F722" s="2">
        <v>113</v>
      </c>
    </row>
    <row r="723" spans="1:6" x14ac:dyDescent="0.2">
      <c r="A723" s="7">
        <v>722</v>
      </c>
      <c r="B723" s="1" t="s">
        <v>1</v>
      </c>
      <c r="C723" s="6">
        <v>44437</v>
      </c>
      <c r="D723" s="2" t="s">
        <v>2</v>
      </c>
      <c r="E723" s="2">
        <v>0</v>
      </c>
      <c r="F723" s="2">
        <v>101</v>
      </c>
    </row>
    <row r="724" spans="1:6" x14ac:dyDescent="0.2">
      <c r="A724" s="7">
        <v>723</v>
      </c>
      <c r="B724" s="1" t="s">
        <v>1</v>
      </c>
      <c r="C724" s="6">
        <v>44437</v>
      </c>
      <c r="D724" s="2" t="s">
        <v>0</v>
      </c>
      <c r="E724" s="2">
        <v>1</v>
      </c>
      <c r="F724" s="2">
        <v>106</v>
      </c>
    </row>
    <row r="725" spans="1:6" x14ac:dyDescent="0.2">
      <c r="A725" s="7">
        <v>724</v>
      </c>
      <c r="B725" s="1" t="s">
        <v>9</v>
      </c>
      <c r="C725" s="6">
        <v>44438</v>
      </c>
      <c r="D725" s="2" t="s">
        <v>3</v>
      </c>
      <c r="E725" s="2">
        <v>1</v>
      </c>
      <c r="F725" s="2">
        <v>98</v>
      </c>
    </row>
    <row r="726" spans="1:6" x14ac:dyDescent="0.2">
      <c r="A726" s="7">
        <v>725</v>
      </c>
      <c r="B726" s="1" t="s">
        <v>9</v>
      </c>
      <c r="C726" s="6">
        <v>44438</v>
      </c>
      <c r="D726" s="2" t="s">
        <v>2</v>
      </c>
      <c r="E726" s="2">
        <v>1</v>
      </c>
      <c r="F726" s="2">
        <v>102</v>
      </c>
    </row>
    <row r="727" spans="1:6" x14ac:dyDescent="0.2">
      <c r="A727" s="7">
        <v>726</v>
      </c>
      <c r="B727" s="1" t="s">
        <v>9</v>
      </c>
      <c r="C727" s="6">
        <v>44438</v>
      </c>
      <c r="D727" s="2" t="s">
        <v>0</v>
      </c>
      <c r="E727" s="2">
        <v>0</v>
      </c>
      <c r="F727" s="2">
        <v>104</v>
      </c>
    </row>
    <row r="728" spans="1:6" x14ac:dyDescent="0.2">
      <c r="A728" s="7">
        <v>727</v>
      </c>
      <c r="B728" s="1" t="s">
        <v>8</v>
      </c>
      <c r="C728" s="6">
        <v>44439</v>
      </c>
      <c r="D728" s="2" t="s">
        <v>3</v>
      </c>
      <c r="E728" s="2">
        <v>2</v>
      </c>
      <c r="F728" s="2">
        <v>100</v>
      </c>
    </row>
    <row r="729" spans="1:6" x14ac:dyDescent="0.2">
      <c r="A729" s="7">
        <v>728</v>
      </c>
      <c r="B729" s="1" t="s">
        <v>8</v>
      </c>
      <c r="C729" s="6">
        <v>44439</v>
      </c>
      <c r="D729" s="2" t="s">
        <v>2</v>
      </c>
      <c r="E729" s="2">
        <v>1</v>
      </c>
      <c r="F729" s="2">
        <v>99</v>
      </c>
    </row>
    <row r="730" spans="1:6" x14ac:dyDescent="0.2">
      <c r="A730" s="7">
        <v>729</v>
      </c>
      <c r="B730" s="1" t="s">
        <v>8</v>
      </c>
      <c r="C730" s="6">
        <v>44439</v>
      </c>
      <c r="D730" s="2" t="s">
        <v>0</v>
      </c>
      <c r="E730" s="2">
        <v>2</v>
      </c>
      <c r="F730" s="2">
        <v>104</v>
      </c>
    </row>
    <row r="731" spans="1:6" x14ac:dyDescent="0.2">
      <c r="A731" s="7">
        <v>730</v>
      </c>
      <c r="B731" s="1" t="s">
        <v>7</v>
      </c>
      <c r="C731" s="6">
        <v>44440</v>
      </c>
      <c r="D731" s="2" t="s">
        <v>3</v>
      </c>
      <c r="E731" s="2">
        <v>4</v>
      </c>
      <c r="F731" s="2">
        <v>106</v>
      </c>
    </row>
    <row r="732" spans="1:6" x14ac:dyDescent="0.2">
      <c r="A732" s="7">
        <v>731</v>
      </c>
      <c r="B732" s="1" t="s">
        <v>7</v>
      </c>
      <c r="C732" s="6">
        <v>44440</v>
      </c>
      <c r="D732" s="2" t="s">
        <v>2</v>
      </c>
      <c r="E732" s="2">
        <v>3</v>
      </c>
      <c r="F732" s="2">
        <v>104</v>
      </c>
    </row>
    <row r="733" spans="1:6" x14ac:dyDescent="0.2">
      <c r="A733" s="7">
        <v>732</v>
      </c>
      <c r="B733" s="1" t="s">
        <v>7</v>
      </c>
      <c r="C733" s="6">
        <v>44440</v>
      </c>
      <c r="D733" s="2" t="s">
        <v>0</v>
      </c>
      <c r="E733" s="2">
        <v>1</v>
      </c>
      <c r="F733" s="2">
        <v>98</v>
      </c>
    </row>
    <row r="734" spans="1:6" x14ac:dyDescent="0.2">
      <c r="A734" s="7">
        <v>733</v>
      </c>
      <c r="B734" s="1" t="s">
        <v>6</v>
      </c>
      <c r="C734" s="6">
        <v>44441</v>
      </c>
      <c r="D734" s="2" t="s">
        <v>3</v>
      </c>
      <c r="E734" s="2">
        <v>2</v>
      </c>
      <c r="F734" s="2">
        <v>101</v>
      </c>
    </row>
    <row r="735" spans="1:6" x14ac:dyDescent="0.2">
      <c r="A735" s="7">
        <v>734</v>
      </c>
      <c r="B735" s="1" t="s">
        <v>6</v>
      </c>
      <c r="C735" s="6">
        <v>44441</v>
      </c>
      <c r="D735" s="2" t="s">
        <v>2</v>
      </c>
      <c r="E735" s="2">
        <v>4</v>
      </c>
      <c r="F735" s="2">
        <v>96</v>
      </c>
    </row>
    <row r="736" spans="1:6" x14ac:dyDescent="0.2">
      <c r="A736" s="7">
        <v>735</v>
      </c>
      <c r="B736" s="1" t="s">
        <v>6</v>
      </c>
      <c r="C736" s="6">
        <v>44441</v>
      </c>
      <c r="D736" s="2" t="s">
        <v>0</v>
      </c>
      <c r="E736" s="2">
        <v>0</v>
      </c>
      <c r="F736" s="2">
        <v>102</v>
      </c>
    </row>
    <row r="737" spans="1:6" x14ac:dyDescent="0.2">
      <c r="A737" s="7">
        <v>736</v>
      </c>
      <c r="B737" s="1" t="s">
        <v>5</v>
      </c>
      <c r="C737" s="6">
        <v>44442</v>
      </c>
      <c r="D737" s="2" t="s">
        <v>3</v>
      </c>
      <c r="E737" s="2">
        <v>5</v>
      </c>
      <c r="F737" s="2">
        <v>106</v>
      </c>
    </row>
    <row r="738" spans="1:6" x14ac:dyDescent="0.2">
      <c r="A738" s="7">
        <v>737</v>
      </c>
      <c r="B738" s="1" t="s">
        <v>5</v>
      </c>
      <c r="C738" s="6">
        <v>44442</v>
      </c>
      <c r="D738" s="2" t="s">
        <v>2</v>
      </c>
      <c r="E738" s="2">
        <v>3</v>
      </c>
      <c r="F738" s="2">
        <v>102</v>
      </c>
    </row>
    <row r="739" spans="1:6" x14ac:dyDescent="0.2">
      <c r="A739" s="7">
        <v>738</v>
      </c>
      <c r="B739" s="1" t="s">
        <v>5</v>
      </c>
      <c r="C739" s="6">
        <v>44442</v>
      </c>
      <c r="D739" s="2" t="s">
        <v>0</v>
      </c>
      <c r="E739" s="2">
        <v>1</v>
      </c>
      <c r="F739" s="2">
        <v>106</v>
      </c>
    </row>
    <row r="740" spans="1:6" x14ac:dyDescent="0.2">
      <c r="A740" s="7">
        <v>739</v>
      </c>
      <c r="B740" s="1" t="s">
        <v>4</v>
      </c>
      <c r="C740" s="6">
        <v>44443</v>
      </c>
      <c r="D740" s="2" t="s">
        <v>3</v>
      </c>
      <c r="E740" s="2">
        <v>5</v>
      </c>
      <c r="F740" s="2">
        <v>108</v>
      </c>
    </row>
    <row r="741" spans="1:6" x14ac:dyDescent="0.2">
      <c r="A741" s="7">
        <v>740</v>
      </c>
      <c r="B741" s="1" t="s">
        <v>4</v>
      </c>
      <c r="C741" s="6">
        <v>44443</v>
      </c>
      <c r="D741" s="2" t="s">
        <v>2</v>
      </c>
      <c r="E741" s="2">
        <v>3</v>
      </c>
      <c r="F741" s="2">
        <v>106</v>
      </c>
    </row>
    <row r="742" spans="1:6" x14ac:dyDescent="0.2">
      <c r="A742" s="7">
        <v>741</v>
      </c>
      <c r="B742" s="1" t="s">
        <v>4</v>
      </c>
      <c r="C742" s="6">
        <v>44443</v>
      </c>
      <c r="D742" s="2" t="s">
        <v>0</v>
      </c>
      <c r="E742" s="2">
        <v>0</v>
      </c>
      <c r="F742" s="2">
        <v>116</v>
      </c>
    </row>
    <row r="743" spans="1:6" x14ac:dyDescent="0.2">
      <c r="A743" s="7">
        <v>742</v>
      </c>
      <c r="B743" s="1" t="s">
        <v>1</v>
      </c>
      <c r="C743" s="6">
        <v>44444</v>
      </c>
      <c r="D743" s="2" t="s">
        <v>3</v>
      </c>
      <c r="E743" s="2">
        <v>6</v>
      </c>
      <c r="F743" s="2">
        <v>96</v>
      </c>
    </row>
    <row r="744" spans="1:6" x14ac:dyDescent="0.2">
      <c r="A744" s="7">
        <v>743</v>
      </c>
      <c r="B744" s="1" t="s">
        <v>1</v>
      </c>
      <c r="C744" s="6">
        <v>44444</v>
      </c>
      <c r="D744" s="2" t="s">
        <v>2</v>
      </c>
      <c r="E744" s="2">
        <v>1</v>
      </c>
      <c r="F744" s="2">
        <v>114</v>
      </c>
    </row>
    <row r="745" spans="1:6" x14ac:dyDescent="0.2">
      <c r="A745" s="7">
        <v>744</v>
      </c>
      <c r="B745" s="1" t="s">
        <v>1</v>
      </c>
      <c r="C745" s="6">
        <v>44444</v>
      </c>
      <c r="D745" s="2" t="s">
        <v>0</v>
      </c>
      <c r="E745" s="2">
        <v>1</v>
      </c>
      <c r="F745" s="2">
        <v>110</v>
      </c>
    </row>
    <row r="746" spans="1:6" x14ac:dyDescent="0.2">
      <c r="A746" s="7">
        <v>745</v>
      </c>
      <c r="B746" s="1" t="s">
        <v>9</v>
      </c>
      <c r="C746" s="6">
        <v>44445</v>
      </c>
      <c r="D746" s="2" t="s">
        <v>3</v>
      </c>
      <c r="E746" s="2">
        <v>3</v>
      </c>
      <c r="F746" s="2">
        <v>103</v>
      </c>
    </row>
    <row r="747" spans="1:6" x14ac:dyDescent="0.2">
      <c r="A747" s="7">
        <v>746</v>
      </c>
      <c r="B747" s="1" t="s">
        <v>9</v>
      </c>
      <c r="C747" s="6">
        <v>44445</v>
      </c>
      <c r="D747" s="2" t="s">
        <v>2</v>
      </c>
      <c r="E747" s="2">
        <v>4</v>
      </c>
      <c r="F747" s="2">
        <v>96</v>
      </c>
    </row>
    <row r="748" spans="1:6" x14ac:dyDescent="0.2">
      <c r="A748" s="7">
        <v>747</v>
      </c>
      <c r="B748" s="1" t="s">
        <v>9</v>
      </c>
      <c r="C748" s="6">
        <v>44445</v>
      </c>
      <c r="D748" s="2" t="s">
        <v>0</v>
      </c>
      <c r="E748" s="2">
        <v>0</v>
      </c>
      <c r="F748" s="2">
        <v>102</v>
      </c>
    </row>
    <row r="749" spans="1:6" x14ac:dyDescent="0.2">
      <c r="A749" s="7">
        <v>748</v>
      </c>
      <c r="B749" s="1" t="s">
        <v>8</v>
      </c>
      <c r="C749" s="6">
        <v>44446</v>
      </c>
      <c r="D749" s="2" t="s">
        <v>3</v>
      </c>
      <c r="E749" s="2">
        <v>4</v>
      </c>
      <c r="F749" s="2">
        <v>99</v>
      </c>
    </row>
    <row r="750" spans="1:6" x14ac:dyDescent="0.2">
      <c r="A750" s="7">
        <v>749</v>
      </c>
      <c r="B750" s="1" t="s">
        <v>8</v>
      </c>
      <c r="C750" s="6">
        <v>44446</v>
      </c>
      <c r="D750" s="2" t="s">
        <v>2</v>
      </c>
      <c r="E750" s="2">
        <v>5</v>
      </c>
      <c r="F750" s="2">
        <v>103</v>
      </c>
    </row>
    <row r="751" spans="1:6" x14ac:dyDescent="0.2">
      <c r="A751" s="7">
        <v>750</v>
      </c>
      <c r="B751" s="1" t="s">
        <v>8</v>
      </c>
      <c r="C751" s="6">
        <v>44446</v>
      </c>
      <c r="D751" s="2" t="s">
        <v>0</v>
      </c>
      <c r="E751" s="2">
        <v>1</v>
      </c>
      <c r="F751" s="2">
        <v>94</v>
      </c>
    </row>
    <row r="752" spans="1:6" x14ac:dyDescent="0.2">
      <c r="A752" s="7">
        <v>751</v>
      </c>
      <c r="B752" s="1" t="s">
        <v>7</v>
      </c>
      <c r="C752" s="6">
        <v>44447</v>
      </c>
      <c r="D752" s="2" t="s">
        <v>3</v>
      </c>
      <c r="E752" s="2">
        <v>3</v>
      </c>
      <c r="F752" s="2">
        <v>103</v>
      </c>
    </row>
    <row r="753" spans="1:6" x14ac:dyDescent="0.2">
      <c r="A753" s="7">
        <v>752</v>
      </c>
      <c r="B753" s="1" t="s">
        <v>7</v>
      </c>
      <c r="C753" s="6">
        <v>44447</v>
      </c>
      <c r="D753" s="2" t="s">
        <v>2</v>
      </c>
      <c r="E753" s="2">
        <v>0</v>
      </c>
      <c r="F753" s="2">
        <v>106</v>
      </c>
    </row>
    <row r="754" spans="1:6" x14ac:dyDescent="0.2">
      <c r="A754" s="7">
        <v>753</v>
      </c>
      <c r="B754" s="1" t="s">
        <v>7</v>
      </c>
      <c r="C754" s="6">
        <v>44447</v>
      </c>
      <c r="D754" s="2" t="s">
        <v>0</v>
      </c>
      <c r="E754" s="2">
        <v>0</v>
      </c>
      <c r="F754" s="2">
        <v>107</v>
      </c>
    </row>
    <row r="755" spans="1:6" x14ac:dyDescent="0.2">
      <c r="A755" s="7">
        <v>754</v>
      </c>
      <c r="B755" s="1" t="s">
        <v>6</v>
      </c>
      <c r="C755" s="6">
        <v>44448</v>
      </c>
      <c r="D755" s="2" t="s">
        <v>3</v>
      </c>
      <c r="E755" s="2">
        <v>7</v>
      </c>
      <c r="F755" s="2">
        <v>94</v>
      </c>
    </row>
    <row r="756" spans="1:6" x14ac:dyDescent="0.2">
      <c r="A756" s="7">
        <v>755</v>
      </c>
      <c r="B756" s="1" t="s">
        <v>6</v>
      </c>
      <c r="C756" s="6">
        <v>44448</v>
      </c>
      <c r="D756" s="2" t="s">
        <v>2</v>
      </c>
      <c r="E756" s="2">
        <v>2</v>
      </c>
      <c r="F756" s="2">
        <v>100</v>
      </c>
    </row>
    <row r="757" spans="1:6" x14ac:dyDescent="0.2">
      <c r="A757" s="7">
        <v>756</v>
      </c>
      <c r="B757" s="1" t="s">
        <v>6</v>
      </c>
      <c r="C757" s="6">
        <v>44448</v>
      </c>
      <c r="D757" s="2" t="s">
        <v>0</v>
      </c>
      <c r="E757" s="2">
        <v>1</v>
      </c>
      <c r="F757" s="2">
        <v>104</v>
      </c>
    </row>
    <row r="758" spans="1:6" x14ac:dyDescent="0.2">
      <c r="A758" s="7">
        <v>757</v>
      </c>
      <c r="B758" s="1" t="s">
        <v>5</v>
      </c>
      <c r="C758" s="6">
        <v>44449</v>
      </c>
      <c r="D758" s="2" t="s">
        <v>3</v>
      </c>
      <c r="E758" s="2">
        <v>3</v>
      </c>
      <c r="F758" s="2">
        <v>105</v>
      </c>
    </row>
    <row r="759" spans="1:6" x14ac:dyDescent="0.2">
      <c r="A759" s="7">
        <v>758</v>
      </c>
      <c r="B759" s="1" t="s">
        <v>5</v>
      </c>
      <c r="C759" s="6">
        <v>44449</v>
      </c>
      <c r="D759" s="2" t="s">
        <v>2</v>
      </c>
      <c r="E759" s="2">
        <v>2</v>
      </c>
      <c r="F759" s="2">
        <v>104</v>
      </c>
    </row>
    <row r="760" spans="1:6" x14ac:dyDescent="0.2">
      <c r="A760" s="7">
        <v>759</v>
      </c>
      <c r="B760" s="1" t="s">
        <v>5</v>
      </c>
      <c r="C760" s="6">
        <v>44449</v>
      </c>
      <c r="D760" s="2" t="s">
        <v>0</v>
      </c>
      <c r="E760" s="2">
        <v>1</v>
      </c>
      <c r="F760" s="2">
        <v>102</v>
      </c>
    </row>
    <row r="761" spans="1:6" x14ac:dyDescent="0.2">
      <c r="A761" s="7">
        <v>760</v>
      </c>
      <c r="B761" s="1" t="s">
        <v>4</v>
      </c>
      <c r="C761" s="6">
        <v>44450</v>
      </c>
      <c r="D761" s="2" t="s">
        <v>3</v>
      </c>
      <c r="E761" s="2">
        <v>4</v>
      </c>
      <c r="F761" s="2">
        <v>103</v>
      </c>
    </row>
    <row r="762" spans="1:6" x14ac:dyDescent="0.2">
      <c r="A762" s="7">
        <v>761</v>
      </c>
      <c r="B762" s="1" t="s">
        <v>4</v>
      </c>
      <c r="C762" s="6">
        <v>44450</v>
      </c>
      <c r="D762" s="2" t="s">
        <v>2</v>
      </c>
      <c r="E762" s="2">
        <v>1</v>
      </c>
      <c r="F762" s="2">
        <v>100</v>
      </c>
    </row>
    <row r="763" spans="1:6" x14ac:dyDescent="0.2">
      <c r="A763" s="7">
        <v>762</v>
      </c>
      <c r="B763" s="1" t="s">
        <v>4</v>
      </c>
      <c r="C763" s="6">
        <v>44450</v>
      </c>
      <c r="D763" s="2" t="s">
        <v>0</v>
      </c>
      <c r="E763" s="2">
        <v>2</v>
      </c>
      <c r="F763" s="2">
        <v>108</v>
      </c>
    </row>
    <row r="764" spans="1:6" x14ac:dyDescent="0.2">
      <c r="A764" s="7">
        <v>763</v>
      </c>
      <c r="B764" s="1" t="s">
        <v>1</v>
      </c>
      <c r="C764" s="6">
        <v>44451</v>
      </c>
      <c r="D764" s="2" t="s">
        <v>3</v>
      </c>
      <c r="E764" s="2">
        <v>2</v>
      </c>
      <c r="F764" s="2">
        <v>107</v>
      </c>
    </row>
    <row r="765" spans="1:6" x14ac:dyDescent="0.2">
      <c r="A765" s="7">
        <v>764</v>
      </c>
      <c r="B765" s="1" t="s">
        <v>1</v>
      </c>
      <c r="C765" s="6">
        <v>44451</v>
      </c>
      <c r="D765" s="2" t="s">
        <v>2</v>
      </c>
      <c r="E765" s="2">
        <v>2</v>
      </c>
      <c r="F765" s="2">
        <v>102</v>
      </c>
    </row>
    <row r="766" spans="1:6" x14ac:dyDescent="0.2">
      <c r="A766" s="7">
        <v>765</v>
      </c>
      <c r="B766" s="1" t="s">
        <v>1</v>
      </c>
      <c r="C766" s="6">
        <v>44451</v>
      </c>
      <c r="D766" s="2" t="s">
        <v>0</v>
      </c>
      <c r="E766" s="2">
        <v>1</v>
      </c>
      <c r="F766" s="2">
        <v>97</v>
      </c>
    </row>
    <row r="767" spans="1:6" x14ac:dyDescent="0.2">
      <c r="A767" s="7">
        <v>766</v>
      </c>
      <c r="B767" s="1" t="s">
        <v>9</v>
      </c>
      <c r="C767" s="6">
        <v>44452</v>
      </c>
      <c r="D767" s="2" t="s">
        <v>3</v>
      </c>
      <c r="E767" s="2">
        <v>6</v>
      </c>
      <c r="F767" s="2">
        <v>93</v>
      </c>
    </row>
    <row r="768" spans="1:6" x14ac:dyDescent="0.2">
      <c r="A768" s="7">
        <v>767</v>
      </c>
      <c r="B768" s="1" t="s">
        <v>9</v>
      </c>
      <c r="C768" s="6">
        <v>44452</v>
      </c>
      <c r="D768" s="2" t="s">
        <v>2</v>
      </c>
      <c r="E768" s="2">
        <v>5</v>
      </c>
      <c r="F768" s="2">
        <v>97</v>
      </c>
    </row>
    <row r="769" spans="1:6" x14ac:dyDescent="0.2">
      <c r="A769" s="7">
        <v>768</v>
      </c>
      <c r="B769" s="1" t="s">
        <v>9</v>
      </c>
      <c r="C769" s="6">
        <v>44452</v>
      </c>
      <c r="D769" s="2" t="s">
        <v>0</v>
      </c>
      <c r="E769" s="2">
        <v>3</v>
      </c>
      <c r="F769" s="2">
        <v>101</v>
      </c>
    </row>
    <row r="770" spans="1:6" x14ac:dyDescent="0.2">
      <c r="A770" s="7">
        <v>769</v>
      </c>
      <c r="B770" s="1" t="s">
        <v>8</v>
      </c>
      <c r="C770" s="6">
        <v>44453</v>
      </c>
      <c r="D770" s="2" t="s">
        <v>3</v>
      </c>
      <c r="E770" s="2">
        <v>2</v>
      </c>
      <c r="F770" s="2">
        <v>91</v>
      </c>
    </row>
    <row r="771" spans="1:6" x14ac:dyDescent="0.2">
      <c r="A771" s="7">
        <v>770</v>
      </c>
      <c r="B771" s="1" t="s">
        <v>8</v>
      </c>
      <c r="C771" s="6">
        <v>44453</v>
      </c>
      <c r="D771" s="2" t="s">
        <v>2</v>
      </c>
      <c r="E771" s="2">
        <v>5</v>
      </c>
      <c r="F771" s="2">
        <v>99</v>
      </c>
    </row>
    <row r="772" spans="1:6" x14ac:dyDescent="0.2">
      <c r="A772" s="7">
        <v>771</v>
      </c>
      <c r="B772" s="1" t="s">
        <v>8</v>
      </c>
      <c r="C772" s="6">
        <v>44453</v>
      </c>
      <c r="D772" s="2" t="s">
        <v>0</v>
      </c>
      <c r="E772" s="2">
        <v>1</v>
      </c>
      <c r="F772" s="2">
        <v>96</v>
      </c>
    </row>
    <row r="773" spans="1:6" x14ac:dyDescent="0.2">
      <c r="A773" s="7">
        <v>772</v>
      </c>
      <c r="B773" s="1" t="s">
        <v>7</v>
      </c>
      <c r="C773" s="6">
        <v>44454</v>
      </c>
      <c r="D773" s="2" t="s">
        <v>3</v>
      </c>
      <c r="E773" s="2">
        <v>4</v>
      </c>
      <c r="F773" s="2">
        <v>94</v>
      </c>
    </row>
    <row r="774" spans="1:6" x14ac:dyDescent="0.2">
      <c r="A774" s="7">
        <v>773</v>
      </c>
      <c r="B774" s="1" t="s">
        <v>7</v>
      </c>
      <c r="C774" s="6">
        <v>44454</v>
      </c>
      <c r="D774" s="2" t="s">
        <v>2</v>
      </c>
      <c r="E774" s="2">
        <v>1</v>
      </c>
      <c r="F774" s="2">
        <v>99</v>
      </c>
    </row>
    <row r="775" spans="1:6" x14ac:dyDescent="0.2">
      <c r="A775" s="7">
        <v>774</v>
      </c>
      <c r="B775" s="1" t="s">
        <v>7</v>
      </c>
      <c r="C775" s="6">
        <v>44454</v>
      </c>
      <c r="D775" s="2" t="s">
        <v>0</v>
      </c>
      <c r="E775" s="2">
        <v>2</v>
      </c>
      <c r="F775" s="2">
        <v>98</v>
      </c>
    </row>
    <row r="776" spans="1:6" x14ac:dyDescent="0.2">
      <c r="A776" s="7">
        <v>775</v>
      </c>
      <c r="B776" s="1" t="s">
        <v>6</v>
      </c>
      <c r="C776" s="6">
        <v>44455</v>
      </c>
      <c r="D776" s="2" t="s">
        <v>3</v>
      </c>
      <c r="E776" s="2">
        <v>4</v>
      </c>
      <c r="F776" s="2">
        <v>96</v>
      </c>
    </row>
    <row r="777" spans="1:6" x14ac:dyDescent="0.2">
      <c r="A777" s="7">
        <v>776</v>
      </c>
      <c r="B777" s="1" t="s">
        <v>6</v>
      </c>
      <c r="C777" s="6">
        <v>44455</v>
      </c>
      <c r="D777" s="2" t="s">
        <v>2</v>
      </c>
      <c r="E777" s="2">
        <v>2</v>
      </c>
      <c r="F777" s="2">
        <v>101</v>
      </c>
    </row>
    <row r="778" spans="1:6" x14ac:dyDescent="0.2">
      <c r="A778" s="7">
        <v>777</v>
      </c>
      <c r="B778" s="1" t="s">
        <v>6</v>
      </c>
      <c r="C778" s="6">
        <v>44455</v>
      </c>
      <c r="D778" s="2" t="s">
        <v>0</v>
      </c>
      <c r="E778" s="2">
        <v>1</v>
      </c>
      <c r="F778" s="2">
        <v>101</v>
      </c>
    </row>
    <row r="779" spans="1:6" x14ac:dyDescent="0.2">
      <c r="A779" s="7">
        <v>778</v>
      </c>
      <c r="B779" s="1" t="s">
        <v>5</v>
      </c>
      <c r="C779" s="6">
        <v>44456</v>
      </c>
      <c r="D779" s="2" t="s">
        <v>3</v>
      </c>
      <c r="E779" s="2">
        <v>0</v>
      </c>
      <c r="F779" s="2">
        <v>108</v>
      </c>
    </row>
    <row r="780" spans="1:6" x14ac:dyDescent="0.2">
      <c r="A780" s="7">
        <v>779</v>
      </c>
      <c r="B780" s="1" t="s">
        <v>5</v>
      </c>
      <c r="C780" s="6">
        <v>44456</v>
      </c>
      <c r="D780" s="2" t="s">
        <v>2</v>
      </c>
      <c r="E780" s="2">
        <v>4</v>
      </c>
      <c r="F780" s="2">
        <v>112</v>
      </c>
    </row>
    <row r="781" spans="1:6" x14ac:dyDescent="0.2">
      <c r="A781" s="7">
        <v>780</v>
      </c>
      <c r="B781" s="1" t="s">
        <v>5</v>
      </c>
      <c r="C781" s="6">
        <v>44456</v>
      </c>
      <c r="D781" s="2" t="s">
        <v>0</v>
      </c>
      <c r="E781" s="2">
        <v>1</v>
      </c>
      <c r="F781" s="2">
        <v>104</v>
      </c>
    </row>
    <row r="782" spans="1:6" x14ac:dyDescent="0.2">
      <c r="A782" s="7">
        <v>781</v>
      </c>
      <c r="B782" s="1" t="s">
        <v>4</v>
      </c>
      <c r="C782" s="6">
        <v>44457</v>
      </c>
      <c r="D782" s="2" t="s">
        <v>3</v>
      </c>
      <c r="E782" s="2">
        <v>4</v>
      </c>
      <c r="F782" s="2">
        <v>111</v>
      </c>
    </row>
    <row r="783" spans="1:6" x14ac:dyDescent="0.2">
      <c r="A783" s="7">
        <v>782</v>
      </c>
      <c r="B783" s="1" t="s">
        <v>4</v>
      </c>
      <c r="C783" s="6">
        <v>44457</v>
      </c>
      <c r="D783" s="2" t="s">
        <v>2</v>
      </c>
      <c r="E783" s="2">
        <v>2</v>
      </c>
      <c r="F783" s="2">
        <v>96</v>
      </c>
    </row>
    <row r="784" spans="1:6" x14ac:dyDescent="0.2">
      <c r="A784" s="7">
        <v>783</v>
      </c>
      <c r="B784" s="1" t="s">
        <v>4</v>
      </c>
      <c r="C784" s="6">
        <v>44457</v>
      </c>
      <c r="D784" s="2" t="s">
        <v>0</v>
      </c>
      <c r="E784" s="2">
        <v>1</v>
      </c>
      <c r="F784" s="2">
        <v>95</v>
      </c>
    </row>
    <row r="785" spans="1:6" x14ac:dyDescent="0.2">
      <c r="A785" s="7">
        <v>784</v>
      </c>
      <c r="B785" s="1" t="s">
        <v>1</v>
      </c>
      <c r="C785" s="6">
        <v>44458</v>
      </c>
      <c r="D785" s="2" t="s">
        <v>3</v>
      </c>
      <c r="E785" s="2">
        <v>2</v>
      </c>
      <c r="F785" s="2">
        <v>103</v>
      </c>
    </row>
    <row r="786" spans="1:6" x14ac:dyDescent="0.2">
      <c r="A786" s="7">
        <v>785</v>
      </c>
      <c r="B786" s="1" t="s">
        <v>1</v>
      </c>
      <c r="C786" s="6">
        <v>44458</v>
      </c>
      <c r="D786" s="2" t="s">
        <v>2</v>
      </c>
      <c r="E786" s="2">
        <v>1</v>
      </c>
      <c r="F786" s="2">
        <v>109</v>
      </c>
    </row>
    <row r="787" spans="1:6" x14ac:dyDescent="0.2">
      <c r="A787" s="7">
        <v>786</v>
      </c>
      <c r="B787" s="1" t="s">
        <v>1</v>
      </c>
      <c r="C787" s="6">
        <v>44458</v>
      </c>
      <c r="D787" s="2" t="s">
        <v>0</v>
      </c>
      <c r="E787" s="2">
        <v>1</v>
      </c>
      <c r="F787" s="2">
        <v>100</v>
      </c>
    </row>
    <row r="788" spans="1:6" x14ac:dyDescent="0.2">
      <c r="A788" s="7">
        <v>787</v>
      </c>
      <c r="B788" s="1" t="s">
        <v>9</v>
      </c>
      <c r="C788" s="6">
        <v>44459</v>
      </c>
      <c r="D788" s="2" t="s">
        <v>3</v>
      </c>
      <c r="E788" s="2">
        <v>4</v>
      </c>
      <c r="F788" s="2">
        <v>95</v>
      </c>
    </row>
    <row r="789" spans="1:6" x14ac:dyDescent="0.2">
      <c r="A789" s="7">
        <v>788</v>
      </c>
      <c r="B789" s="1" t="s">
        <v>9</v>
      </c>
      <c r="C789" s="6">
        <v>44459</v>
      </c>
      <c r="D789" s="2" t="s">
        <v>2</v>
      </c>
      <c r="E789" s="2">
        <v>3</v>
      </c>
      <c r="F789" s="2">
        <v>103</v>
      </c>
    </row>
    <row r="790" spans="1:6" x14ac:dyDescent="0.2">
      <c r="A790" s="7">
        <v>789</v>
      </c>
      <c r="B790" s="1" t="s">
        <v>9</v>
      </c>
      <c r="C790" s="6">
        <v>44459</v>
      </c>
      <c r="D790" s="2" t="s">
        <v>0</v>
      </c>
      <c r="E790" s="2">
        <v>1</v>
      </c>
      <c r="F790" s="2">
        <v>104</v>
      </c>
    </row>
    <row r="791" spans="1:6" x14ac:dyDescent="0.2">
      <c r="A791" s="7">
        <v>790</v>
      </c>
      <c r="B791" s="1" t="s">
        <v>8</v>
      </c>
      <c r="C791" s="6">
        <v>44460</v>
      </c>
      <c r="D791" s="2" t="s">
        <v>3</v>
      </c>
      <c r="E791" s="2">
        <v>5</v>
      </c>
      <c r="F791" s="2">
        <v>91</v>
      </c>
    </row>
    <row r="792" spans="1:6" x14ac:dyDescent="0.2">
      <c r="A792" s="7">
        <v>791</v>
      </c>
      <c r="B792" s="1" t="s">
        <v>8</v>
      </c>
      <c r="C792" s="6">
        <v>44460</v>
      </c>
      <c r="D792" s="2" t="s">
        <v>2</v>
      </c>
      <c r="E792" s="2">
        <v>1</v>
      </c>
      <c r="F792" s="2">
        <v>100</v>
      </c>
    </row>
    <row r="793" spans="1:6" x14ac:dyDescent="0.2">
      <c r="A793" s="7">
        <v>792</v>
      </c>
      <c r="B793" s="1" t="s">
        <v>8</v>
      </c>
      <c r="C793" s="6">
        <v>44460</v>
      </c>
      <c r="D793" s="2" t="s">
        <v>0</v>
      </c>
      <c r="E793" s="2">
        <v>0</v>
      </c>
      <c r="F793" s="2">
        <v>107</v>
      </c>
    </row>
    <row r="794" spans="1:6" x14ac:dyDescent="0.2">
      <c r="A794" s="7">
        <v>793</v>
      </c>
      <c r="B794" s="1" t="s">
        <v>7</v>
      </c>
      <c r="C794" s="6">
        <v>44461</v>
      </c>
      <c r="D794" s="2" t="s">
        <v>3</v>
      </c>
      <c r="E794" s="2">
        <v>1</v>
      </c>
      <c r="F794" s="2">
        <v>94</v>
      </c>
    </row>
    <row r="795" spans="1:6" x14ac:dyDescent="0.2">
      <c r="A795" s="7">
        <v>794</v>
      </c>
      <c r="B795" s="1" t="s">
        <v>7</v>
      </c>
      <c r="C795" s="6">
        <v>44461</v>
      </c>
      <c r="D795" s="2" t="s">
        <v>2</v>
      </c>
      <c r="E795" s="2">
        <v>2</v>
      </c>
      <c r="F795" s="2">
        <v>102</v>
      </c>
    </row>
    <row r="796" spans="1:6" x14ac:dyDescent="0.2">
      <c r="A796" s="7">
        <v>795</v>
      </c>
      <c r="B796" s="1" t="s">
        <v>7</v>
      </c>
      <c r="C796" s="6">
        <v>44461</v>
      </c>
      <c r="D796" s="2" t="s">
        <v>0</v>
      </c>
      <c r="E796" s="2">
        <v>0</v>
      </c>
      <c r="F796" s="2">
        <v>109</v>
      </c>
    </row>
    <row r="797" spans="1:6" x14ac:dyDescent="0.2">
      <c r="A797" s="7">
        <v>796</v>
      </c>
      <c r="B797" s="1" t="s">
        <v>6</v>
      </c>
      <c r="C797" s="6">
        <v>44462</v>
      </c>
      <c r="D797" s="2" t="s">
        <v>3</v>
      </c>
      <c r="E797" s="2">
        <v>4</v>
      </c>
      <c r="F797" s="2">
        <v>106</v>
      </c>
    </row>
    <row r="798" spans="1:6" x14ac:dyDescent="0.2">
      <c r="A798" s="7">
        <v>797</v>
      </c>
      <c r="B798" s="1" t="s">
        <v>6</v>
      </c>
      <c r="C798" s="6">
        <v>44462</v>
      </c>
      <c r="D798" s="2" t="s">
        <v>2</v>
      </c>
      <c r="E798" s="2">
        <v>5</v>
      </c>
      <c r="F798" s="2">
        <v>99</v>
      </c>
    </row>
    <row r="799" spans="1:6" x14ac:dyDescent="0.2">
      <c r="A799" s="7">
        <v>798</v>
      </c>
      <c r="B799" s="1" t="s">
        <v>6</v>
      </c>
      <c r="C799" s="6">
        <v>44462</v>
      </c>
      <c r="D799" s="2" t="s">
        <v>0</v>
      </c>
      <c r="E799" s="2">
        <v>0</v>
      </c>
      <c r="F799" s="2">
        <v>108</v>
      </c>
    </row>
    <row r="800" spans="1:6" x14ac:dyDescent="0.2">
      <c r="A800" s="7">
        <v>799</v>
      </c>
      <c r="B800" s="1" t="s">
        <v>5</v>
      </c>
      <c r="C800" s="6">
        <v>44463</v>
      </c>
      <c r="D800" s="2" t="s">
        <v>3</v>
      </c>
      <c r="E800" s="2">
        <v>2</v>
      </c>
      <c r="F800" s="2">
        <v>103</v>
      </c>
    </row>
    <row r="801" spans="1:6" x14ac:dyDescent="0.2">
      <c r="A801" s="7">
        <v>800</v>
      </c>
      <c r="B801" s="1" t="s">
        <v>5</v>
      </c>
      <c r="C801" s="6">
        <v>44463</v>
      </c>
      <c r="D801" s="2" t="s">
        <v>2</v>
      </c>
      <c r="E801" s="2">
        <v>1</v>
      </c>
      <c r="F801" s="2">
        <v>107</v>
      </c>
    </row>
    <row r="802" spans="1:6" x14ac:dyDescent="0.2">
      <c r="A802" s="7">
        <v>801</v>
      </c>
      <c r="B802" s="1" t="s">
        <v>5</v>
      </c>
      <c r="C802" s="6">
        <v>44463</v>
      </c>
      <c r="D802" s="2" t="s">
        <v>0</v>
      </c>
      <c r="E802" s="2">
        <v>2</v>
      </c>
      <c r="F802" s="2">
        <v>108</v>
      </c>
    </row>
    <row r="803" spans="1:6" x14ac:dyDescent="0.2">
      <c r="A803" s="7">
        <v>802</v>
      </c>
      <c r="B803" s="1" t="s">
        <v>4</v>
      </c>
      <c r="C803" s="6">
        <v>44464</v>
      </c>
      <c r="D803" s="2" t="s">
        <v>3</v>
      </c>
      <c r="E803" s="2">
        <v>4</v>
      </c>
      <c r="F803" s="2">
        <v>102</v>
      </c>
    </row>
    <row r="804" spans="1:6" x14ac:dyDescent="0.2">
      <c r="A804" s="7">
        <v>803</v>
      </c>
      <c r="B804" s="1" t="s">
        <v>4</v>
      </c>
      <c r="C804" s="6">
        <v>44464</v>
      </c>
      <c r="D804" s="2" t="s">
        <v>2</v>
      </c>
      <c r="E804" s="2">
        <v>2</v>
      </c>
      <c r="F804" s="2">
        <v>98</v>
      </c>
    </row>
    <row r="805" spans="1:6" x14ac:dyDescent="0.2">
      <c r="A805" s="7">
        <v>804</v>
      </c>
      <c r="B805" s="1" t="s">
        <v>4</v>
      </c>
      <c r="C805" s="6">
        <v>44464</v>
      </c>
      <c r="D805" s="2" t="s">
        <v>0</v>
      </c>
      <c r="E805" s="2">
        <v>0</v>
      </c>
      <c r="F805" s="2">
        <v>116</v>
      </c>
    </row>
    <row r="806" spans="1:6" x14ac:dyDescent="0.2">
      <c r="A806" s="7">
        <v>805</v>
      </c>
      <c r="B806" s="1" t="s">
        <v>1</v>
      </c>
      <c r="C806" s="6">
        <v>44465</v>
      </c>
      <c r="D806" s="2" t="s">
        <v>3</v>
      </c>
      <c r="E806" s="2">
        <v>2</v>
      </c>
      <c r="F806" s="2">
        <v>111</v>
      </c>
    </row>
    <row r="807" spans="1:6" x14ac:dyDescent="0.2">
      <c r="A807" s="7">
        <v>806</v>
      </c>
      <c r="B807" s="1" t="s">
        <v>1</v>
      </c>
      <c r="C807" s="6">
        <v>44465</v>
      </c>
      <c r="D807" s="2" t="s">
        <v>2</v>
      </c>
      <c r="E807" s="2">
        <v>3</v>
      </c>
      <c r="F807" s="2">
        <v>102</v>
      </c>
    </row>
    <row r="808" spans="1:6" x14ac:dyDescent="0.2">
      <c r="A808" s="7">
        <v>807</v>
      </c>
      <c r="B808" s="1" t="s">
        <v>1</v>
      </c>
      <c r="C808" s="6">
        <v>44465</v>
      </c>
      <c r="D808" s="2" t="s">
        <v>0</v>
      </c>
      <c r="E808" s="2">
        <v>0</v>
      </c>
      <c r="F808" s="2">
        <v>114</v>
      </c>
    </row>
    <row r="809" spans="1:6" x14ac:dyDescent="0.2">
      <c r="A809" s="7">
        <v>808</v>
      </c>
      <c r="B809" s="1" t="s">
        <v>9</v>
      </c>
      <c r="C809" s="6">
        <v>44466</v>
      </c>
      <c r="D809" s="2" t="s">
        <v>3</v>
      </c>
      <c r="E809" s="2">
        <v>5</v>
      </c>
      <c r="F809" s="2">
        <v>112</v>
      </c>
    </row>
    <row r="810" spans="1:6" x14ac:dyDescent="0.2">
      <c r="A810" s="7">
        <v>809</v>
      </c>
      <c r="B810" s="1" t="s">
        <v>9</v>
      </c>
      <c r="C810" s="6">
        <v>44466</v>
      </c>
      <c r="D810" s="2" t="s">
        <v>2</v>
      </c>
      <c r="E810" s="2">
        <v>3</v>
      </c>
      <c r="F810" s="2">
        <v>99</v>
      </c>
    </row>
    <row r="811" spans="1:6" x14ac:dyDescent="0.2">
      <c r="A811" s="7">
        <v>810</v>
      </c>
      <c r="B811" s="1" t="s">
        <v>9</v>
      </c>
      <c r="C811" s="6">
        <v>44466</v>
      </c>
      <c r="D811" s="2" t="s">
        <v>0</v>
      </c>
      <c r="E811" s="2">
        <v>0</v>
      </c>
      <c r="F811" s="2">
        <v>100</v>
      </c>
    </row>
    <row r="812" spans="1:6" x14ac:dyDescent="0.2">
      <c r="A812" s="7">
        <v>811</v>
      </c>
      <c r="B812" s="1" t="s">
        <v>8</v>
      </c>
      <c r="C812" s="6">
        <v>44467</v>
      </c>
      <c r="D812" s="2" t="s">
        <v>3</v>
      </c>
      <c r="E812" s="2">
        <v>3</v>
      </c>
      <c r="F812" s="2">
        <v>90</v>
      </c>
    </row>
    <row r="813" spans="1:6" x14ac:dyDescent="0.2">
      <c r="A813" s="7">
        <v>812</v>
      </c>
      <c r="B813" s="1" t="s">
        <v>8</v>
      </c>
      <c r="C813" s="6">
        <v>44467</v>
      </c>
      <c r="D813" s="2" t="s">
        <v>2</v>
      </c>
      <c r="E813" s="2">
        <v>1</v>
      </c>
      <c r="F813" s="2">
        <v>107</v>
      </c>
    </row>
    <row r="814" spans="1:6" x14ac:dyDescent="0.2">
      <c r="A814" s="7">
        <v>813</v>
      </c>
      <c r="B814" s="1" t="s">
        <v>8</v>
      </c>
      <c r="C814" s="6">
        <v>44467</v>
      </c>
      <c r="D814" s="2" t="s">
        <v>0</v>
      </c>
      <c r="E814" s="2">
        <v>1</v>
      </c>
      <c r="F814" s="2">
        <v>96</v>
      </c>
    </row>
    <row r="815" spans="1:6" x14ac:dyDescent="0.2">
      <c r="A815" s="7">
        <v>814</v>
      </c>
      <c r="B815" s="1" t="s">
        <v>7</v>
      </c>
      <c r="C815" s="6">
        <v>44468</v>
      </c>
      <c r="D815" s="2" t="s">
        <v>3</v>
      </c>
      <c r="E815" s="2">
        <v>5</v>
      </c>
      <c r="F815" s="2">
        <v>92</v>
      </c>
    </row>
    <row r="816" spans="1:6" x14ac:dyDescent="0.2">
      <c r="A816" s="7">
        <v>815</v>
      </c>
      <c r="B816" s="1" t="s">
        <v>7</v>
      </c>
      <c r="C816" s="6">
        <v>44468</v>
      </c>
      <c r="D816" s="2" t="s">
        <v>2</v>
      </c>
      <c r="E816" s="2">
        <v>2</v>
      </c>
      <c r="F816" s="2">
        <v>100</v>
      </c>
    </row>
    <row r="817" spans="1:6" x14ac:dyDescent="0.2">
      <c r="A817" s="7">
        <v>816</v>
      </c>
      <c r="B817" s="1" t="s">
        <v>7</v>
      </c>
      <c r="C817" s="6">
        <v>44468</v>
      </c>
      <c r="D817" s="2" t="s">
        <v>0</v>
      </c>
      <c r="E817" s="2">
        <v>1</v>
      </c>
      <c r="F817" s="2">
        <v>97</v>
      </c>
    </row>
    <row r="818" spans="1:6" x14ac:dyDescent="0.2">
      <c r="A818" s="7">
        <v>817</v>
      </c>
      <c r="B818" s="1" t="s">
        <v>6</v>
      </c>
      <c r="C818" s="6">
        <v>44469</v>
      </c>
      <c r="D818" s="2" t="s">
        <v>3</v>
      </c>
      <c r="E818" s="2">
        <v>1</v>
      </c>
      <c r="F818" s="2">
        <v>101</v>
      </c>
    </row>
    <row r="819" spans="1:6" x14ac:dyDescent="0.2">
      <c r="A819" s="7">
        <v>818</v>
      </c>
      <c r="B819" s="1" t="s">
        <v>6</v>
      </c>
      <c r="C819" s="6">
        <v>44469</v>
      </c>
      <c r="D819" s="2" t="s">
        <v>2</v>
      </c>
      <c r="E819" s="2">
        <v>2</v>
      </c>
      <c r="F819" s="2">
        <v>106</v>
      </c>
    </row>
    <row r="820" spans="1:6" x14ac:dyDescent="0.2">
      <c r="A820" s="7">
        <v>819</v>
      </c>
      <c r="B820" s="1" t="s">
        <v>6</v>
      </c>
      <c r="C820" s="6">
        <v>44469</v>
      </c>
      <c r="D820" s="2" t="s">
        <v>0</v>
      </c>
      <c r="E820" s="2">
        <v>0</v>
      </c>
      <c r="F820" s="2">
        <v>103</v>
      </c>
    </row>
    <row r="821" spans="1:6" x14ac:dyDescent="0.2">
      <c r="A821" s="7">
        <v>820</v>
      </c>
      <c r="B821" s="1" t="s">
        <v>5</v>
      </c>
      <c r="C821" s="6">
        <v>44470</v>
      </c>
      <c r="D821" s="2" t="s">
        <v>3</v>
      </c>
      <c r="E821" s="2">
        <v>3</v>
      </c>
      <c r="F821" s="2">
        <v>95</v>
      </c>
    </row>
    <row r="822" spans="1:6" x14ac:dyDescent="0.2">
      <c r="A822" s="7">
        <v>821</v>
      </c>
      <c r="B822" s="1" t="s">
        <v>5</v>
      </c>
      <c r="C822" s="6">
        <v>44470</v>
      </c>
      <c r="D822" s="2" t="s">
        <v>2</v>
      </c>
      <c r="E822" s="2">
        <v>0</v>
      </c>
      <c r="F822" s="2">
        <v>102</v>
      </c>
    </row>
    <row r="823" spans="1:6" x14ac:dyDescent="0.2">
      <c r="A823" s="7">
        <v>822</v>
      </c>
      <c r="B823" s="1" t="s">
        <v>5</v>
      </c>
      <c r="C823" s="6">
        <v>44470</v>
      </c>
      <c r="D823" s="2" t="s">
        <v>0</v>
      </c>
      <c r="E823" s="2">
        <v>0</v>
      </c>
      <c r="F823" s="2">
        <v>104</v>
      </c>
    </row>
    <row r="824" spans="1:6" x14ac:dyDescent="0.2">
      <c r="A824" s="7">
        <v>823</v>
      </c>
      <c r="B824" s="1" t="s">
        <v>4</v>
      </c>
      <c r="C824" s="6">
        <v>44471</v>
      </c>
      <c r="D824" s="2" t="s">
        <v>3</v>
      </c>
      <c r="E824" s="2">
        <v>7</v>
      </c>
      <c r="F824" s="2">
        <v>112</v>
      </c>
    </row>
    <row r="825" spans="1:6" x14ac:dyDescent="0.2">
      <c r="A825" s="7">
        <v>824</v>
      </c>
      <c r="B825" s="1" t="s">
        <v>4</v>
      </c>
      <c r="C825" s="6">
        <v>44471</v>
      </c>
      <c r="D825" s="2" t="s">
        <v>2</v>
      </c>
      <c r="E825" s="2">
        <v>3</v>
      </c>
      <c r="F825" s="2">
        <v>108</v>
      </c>
    </row>
    <row r="826" spans="1:6" x14ac:dyDescent="0.2">
      <c r="A826" s="7">
        <v>825</v>
      </c>
      <c r="B826" s="1" t="s">
        <v>4</v>
      </c>
      <c r="C826" s="6">
        <v>44471</v>
      </c>
      <c r="D826" s="2" t="s">
        <v>0</v>
      </c>
      <c r="E826" s="2">
        <v>1</v>
      </c>
      <c r="F826" s="2">
        <v>106</v>
      </c>
    </row>
    <row r="827" spans="1:6" x14ac:dyDescent="0.2">
      <c r="A827" s="7">
        <v>826</v>
      </c>
      <c r="B827" s="1" t="s">
        <v>1</v>
      </c>
      <c r="C827" s="6">
        <v>44472</v>
      </c>
      <c r="D827" s="2" t="s">
        <v>3</v>
      </c>
      <c r="E827" s="2">
        <v>0</v>
      </c>
      <c r="F827" s="2">
        <v>111</v>
      </c>
    </row>
    <row r="828" spans="1:6" x14ac:dyDescent="0.2">
      <c r="A828" s="7">
        <v>827</v>
      </c>
      <c r="B828" s="1" t="s">
        <v>1</v>
      </c>
      <c r="C828" s="6">
        <v>44472</v>
      </c>
      <c r="D828" s="2" t="s">
        <v>2</v>
      </c>
      <c r="E828" s="2">
        <v>2</v>
      </c>
      <c r="F828" s="2">
        <v>105</v>
      </c>
    </row>
    <row r="829" spans="1:6" x14ac:dyDescent="0.2">
      <c r="A829" s="7">
        <v>828</v>
      </c>
      <c r="B829" s="1" t="s">
        <v>1</v>
      </c>
      <c r="C829" s="6">
        <v>44472</v>
      </c>
      <c r="D829" s="2" t="s">
        <v>0</v>
      </c>
      <c r="E829" s="2">
        <v>2</v>
      </c>
      <c r="F829" s="2">
        <v>111</v>
      </c>
    </row>
    <row r="830" spans="1:6" x14ac:dyDescent="0.2">
      <c r="A830" s="7">
        <v>829</v>
      </c>
      <c r="B830" s="1" t="s">
        <v>9</v>
      </c>
      <c r="C830" s="6">
        <v>44473</v>
      </c>
      <c r="D830" s="2" t="s">
        <v>3</v>
      </c>
      <c r="E830" s="2">
        <v>3</v>
      </c>
      <c r="F830" s="2">
        <v>96</v>
      </c>
    </row>
    <row r="831" spans="1:6" x14ac:dyDescent="0.2">
      <c r="A831" s="7">
        <v>830</v>
      </c>
      <c r="B831" s="1" t="s">
        <v>9</v>
      </c>
      <c r="C831" s="6">
        <v>44473</v>
      </c>
      <c r="D831" s="2" t="s">
        <v>2</v>
      </c>
      <c r="E831" s="2">
        <v>2</v>
      </c>
      <c r="F831" s="2">
        <v>105</v>
      </c>
    </row>
    <row r="832" spans="1:6" x14ac:dyDescent="0.2">
      <c r="A832" s="7">
        <v>831</v>
      </c>
      <c r="B832" s="1" t="s">
        <v>9</v>
      </c>
      <c r="C832" s="6">
        <v>44473</v>
      </c>
      <c r="D832" s="2" t="s">
        <v>0</v>
      </c>
      <c r="E832" s="2">
        <v>0</v>
      </c>
      <c r="F832" s="2">
        <v>96</v>
      </c>
    </row>
    <row r="833" spans="1:6" x14ac:dyDescent="0.2">
      <c r="A833" s="7">
        <v>832</v>
      </c>
      <c r="B833" s="1" t="s">
        <v>8</v>
      </c>
      <c r="C833" s="6">
        <v>44474</v>
      </c>
      <c r="D833" s="2" t="s">
        <v>3</v>
      </c>
      <c r="E833" s="2">
        <v>5</v>
      </c>
      <c r="F833" s="2">
        <v>84</v>
      </c>
    </row>
    <row r="834" spans="1:6" x14ac:dyDescent="0.2">
      <c r="A834" s="7">
        <v>833</v>
      </c>
      <c r="B834" s="1" t="s">
        <v>8</v>
      </c>
      <c r="C834" s="6">
        <v>44474</v>
      </c>
      <c r="D834" s="2" t="s">
        <v>2</v>
      </c>
      <c r="E834" s="2">
        <v>2</v>
      </c>
      <c r="F834" s="2">
        <v>105</v>
      </c>
    </row>
    <row r="835" spans="1:6" x14ac:dyDescent="0.2">
      <c r="A835" s="7">
        <v>834</v>
      </c>
      <c r="B835" s="1" t="s">
        <v>8</v>
      </c>
      <c r="C835" s="6">
        <v>44474</v>
      </c>
      <c r="D835" s="2" t="s">
        <v>0</v>
      </c>
      <c r="E835" s="2">
        <v>0</v>
      </c>
      <c r="F835" s="2">
        <v>95</v>
      </c>
    </row>
    <row r="836" spans="1:6" x14ac:dyDescent="0.2">
      <c r="A836" s="7">
        <v>835</v>
      </c>
      <c r="B836" s="1" t="s">
        <v>7</v>
      </c>
      <c r="C836" s="6">
        <v>44475</v>
      </c>
      <c r="D836" s="2" t="s">
        <v>3</v>
      </c>
      <c r="E836" s="2">
        <v>6</v>
      </c>
      <c r="F836" s="2">
        <v>95</v>
      </c>
    </row>
    <row r="837" spans="1:6" x14ac:dyDescent="0.2">
      <c r="A837" s="7">
        <v>836</v>
      </c>
      <c r="B837" s="1" t="s">
        <v>7</v>
      </c>
      <c r="C837" s="6">
        <v>44475</v>
      </c>
      <c r="D837" s="2" t="s">
        <v>2</v>
      </c>
      <c r="E837" s="2">
        <v>3</v>
      </c>
      <c r="F837" s="2">
        <v>100</v>
      </c>
    </row>
    <row r="838" spans="1:6" x14ac:dyDescent="0.2">
      <c r="A838" s="7">
        <v>837</v>
      </c>
      <c r="B838" s="1" t="s">
        <v>7</v>
      </c>
      <c r="C838" s="6">
        <v>44475</v>
      </c>
      <c r="D838" s="2" t="s">
        <v>0</v>
      </c>
      <c r="E838" s="2">
        <v>1</v>
      </c>
      <c r="F838" s="2">
        <v>108</v>
      </c>
    </row>
    <row r="839" spans="1:6" x14ac:dyDescent="0.2">
      <c r="A839" s="7">
        <v>838</v>
      </c>
      <c r="B839" s="1" t="s">
        <v>6</v>
      </c>
      <c r="C839" s="6">
        <v>44476</v>
      </c>
      <c r="D839" s="2" t="s">
        <v>3</v>
      </c>
      <c r="E839" s="2">
        <v>4</v>
      </c>
      <c r="F839" s="2">
        <v>101</v>
      </c>
    </row>
    <row r="840" spans="1:6" x14ac:dyDescent="0.2">
      <c r="A840" s="7">
        <v>839</v>
      </c>
      <c r="B840" s="1" t="s">
        <v>6</v>
      </c>
      <c r="C840" s="6">
        <v>44476</v>
      </c>
      <c r="D840" s="2" t="s">
        <v>2</v>
      </c>
      <c r="E840" s="2">
        <v>3</v>
      </c>
      <c r="F840" s="2">
        <v>106</v>
      </c>
    </row>
    <row r="841" spans="1:6" x14ac:dyDescent="0.2">
      <c r="A841" s="7">
        <v>840</v>
      </c>
      <c r="B841" s="1" t="s">
        <v>6</v>
      </c>
      <c r="C841" s="6">
        <v>44476</v>
      </c>
      <c r="D841" s="2" t="s">
        <v>0</v>
      </c>
      <c r="E841" s="2">
        <v>0</v>
      </c>
      <c r="F841" s="2">
        <v>107</v>
      </c>
    </row>
    <row r="842" spans="1:6" x14ac:dyDescent="0.2">
      <c r="A842" s="7">
        <v>841</v>
      </c>
      <c r="B842" s="1" t="s">
        <v>5</v>
      </c>
      <c r="C842" s="6">
        <v>44477</v>
      </c>
      <c r="D842" s="2" t="s">
        <v>3</v>
      </c>
      <c r="E842" s="2">
        <v>3</v>
      </c>
      <c r="F842" s="2">
        <v>93</v>
      </c>
    </row>
    <row r="843" spans="1:6" x14ac:dyDescent="0.2">
      <c r="A843" s="7">
        <v>842</v>
      </c>
      <c r="B843" s="1" t="s">
        <v>5</v>
      </c>
      <c r="C843" s="6">
        <v>44477</v>
      </c>
      <c r="D843" s="2" t="s">
        <v>2</v>
      </c>
      <c r="E843" s="2">
        <v>3</v>
      </c>
      <c r="F843" s="2">
        <v>101</v>
      </c>
    </row>
    <row r="844" spans="1:6" x14ac:dyDescent="0.2">
      <c r="A844" s="7">
        <v>843</v>
      </c>
      <c r="B844" s="1" t="s">
        <v>5</v>
      </c>
      <c r="C844" s="6">
        <v>44477</v>
      </c>
      <c r="D844" s="2" t="s">
        <v>0</v>
      </c>
      <c r="E844" s="2">
        <v>2</v>
      </c>
      <c r="F844" s="2">
        <v>111</v>
      </c>
    </row>
    <row r="845" spans="1:6" x14ac:dyDescent="0.2">
      <c r="A845" s="7">
        <v>844</v>
      </c>
      <c r="B845" s="1" t="s">
        <v>4</v>
      </c>
      <c r="C845" s="6">
        <v>44478</v>
      </c>
      <c r="D845" s="2" t="s">
        <v>3</v>
      </c>
      <c r="E845" s="2">
        <v>1</v>
      </c>
      <c r="F845" s="2">
        <v>107</v>
      </c>
    </row>
    <row r="846" spans="1:6" x14ac:dyDescent="0.2">
      <c r="A846" s="7">
        <v>845</v>
      </c>
      <c r="B846" s="1" t="s">
        <v>4</v>
      </c>
      <c r="C846" s="6">
        <v>44478</v>
      </c>
      <c r="D846" s="2" t="s">
        <v>2</v>
      </c>
      <c r="E846" s="2">
        <v>2</v>
      </c>
      <c r="F846" s="2">
        <v>100</v>
      </c>
    </row>
    <row r="847" spans="1:6" x14ac:dyDescent="0.2">
      <c r="A847" s="7">
        <v>846</v>
      </c>
      <c r="B847" s="1" t="s">
        <v>4</v>
      </c>
      <c r="C847" s="6">
        <v>44478</v>
      </c>
      <c r="D847" s="2" t="s">
        <v>0</v>
      </c>
      <c r="E847" s="2">
        <v>1</v>
      </c>
      <c r="F847" s="2">
        <v>98</v>
      </c>
    </row>
    <row r="848" spans="1:6" x14ac:dyDescent="0.2">
      <c r="A848" s="7">
        <v>847</v>
      </c>
      <c r="B848" s="1" t="s">
        <v>1</v>
      </c>
      <c r="C848" s="6">
        <v>44479</v>
      </c>
      <c r="D848" s="2" t="s">
        <v>3</v>
      </c>
      <c r="E848" s="2">
        <v>3</v>
      </c>
      <c r="F848" s="2">
        <v>98</v>
      </c>
    </row>
    <row r="849" spans="1:6" x14ac:dyDescent="0.2">
      <c r="A849" s="7">
        <v>848</v>
      </c>
      <c r="B849" s="1" t="s">
        <v>1</v>
      </c>
      <c r="C849" s="6">
        <v>44479</v>
      </c>
      <c r="D849" s="2" t="s">
        <v>2</v>
      </c>
      <c r="E849" s="2">
        <v>2</v>
      </c>
      <c r="F849" s="2">
        <v>105</v>
      </c>
    </row>
    <row r="850" spans="1:6" x14ac:dyDescent="0.2">
      <c r="A850" s="7">
        <v>849</v>
      </c>
      <c r="B850" s="1" t="s">
        <v>1</v>
      </c>
      <c r="C850" s="6">
        <v>44479</v>
      </c>
      <c r="D850" s="2" t="s">
        <v>0</v>
      </c>
      <c r="E850" s="2">
        <v>1</v>
      </c>
      <c r="F850" s="2">
        <v>105</v>
      </c>
    </row>
    <row r="851" spans="1:6" x14ac:dyDescent="0.2">
      <c r="A851" s="7">
        <v>850</v>
      </c>
      <c r="B851" s="1" t="s">
        <v>9</v>
      </c>
      <c r="C851" s="6">
        <v>44480</v>
      </c>
      <c r="D851" s="2" t="s">
        <v>3</v>
      </c>
      <c r="E851" s="2">
        <v>4</v>
      </c>
      <c r="F851" s="2">
        <v>102</v>
      </c>
    </row>
    <row r="852" spans="1:6" x14ac:dyDescent="0.2">
      <c r="A852" s="7">
        <v>851</v>
      </c>
      <c r="B852" s="1" t="s">
        <v>9</v>
      </c>
      <c r="C852" s="6">
        <v>44480</v>
      </c>
      <c r="D852" s="2" t="s">
        <v>2</v>
      </c>
      <c r="E852" s="2">
        <v>7</v>
      </c>
      <c r="F852" s="2">
        <v>102</v>
      </c>
    </row>
    <row r="853" spans="1:6" x14ac:dyDescent="0.2">
      <c r="A853" s="7">
        <v>852</v>
      </c>
      <c r="B853" s="1" t="s">
        <v>9</v>
      </c>
      <c r="C853" s="6">
        <v>44480</v>
      </c>
      <c r="D853" s="2" t="s">
        <v>0</v>
      </c>
      <c r="E853" s="2">
        <v>0</v>
      </c>
      <c r="F853" s="2">
        <v>96</v>
      </c>
    </row>
    <row r="854" spans="1:6" x14ac:dyDescent="0.2">
      <c r="A854" s="7">
        <v>853</v>
      </c>
      <c r="B854" s="1" t="s">
        <v>8</v>
      </c>
      <c r="C854" s="6">
        <v>44481</v>
      </c>
      <c r="D854" s="2" t="s">
        <v>3</v>
      </c>
      <c r="E854" s="2">
        <v>6</v>
      </c>
      <c r="F854" s="2">
        <v>104</v>
      </c>
    </row>
    <row r="855" spans="1:6" x14ac:dyDescent="0.2">
      <c r="A855" s="7">
        <v>854</v>
      </c>
      <c r="B855" s="1" t="s">
        <v>8</v>
      </c>
      <c r="C855" s="6">
        <v>44481</v>
      </c>
      <c r="D855" s="2" t="s">
        <v>2</v>
      </c>
      <c r="E855" s="2">
        <v>3</v>
      </c>
      <c r="F855" s="2">
        <v>109</v>
      </c>
    </row>
    <row r="856" spans="1:6" x14ac:dyDescent="0.2">
      <c r="A856" s="7">
        <v>855</v>
      </c>
      <c r="B856" s="1" t="s">
        <v>8</v>
      </c>
      <c r="C856" s="6">
        <v>44481</v>
      </c>
      <c r="D856" s="2" t="s">
        <v>0</v>
      </c>
      <c r="E856" s="2">
        <v>0</v>
      </c>
      <c r="F856" s="2">
        <v>90</v>
      </c>
    </row>
    <row r="857" spans="1:6" x14ac:dyDescent="0.2">
      <c r="A857" s="7">
        <v>856</v>
      </c>
      <c r="B857" s="1" t="s">
        <v>7</v>
      </c>
      <c r="C857" s="6">
        <v>44482</v>
      </c>
      <c r="D857" s="2" t="s">
        <v>3</v>
      </c>
      <c r="E857" s="2">
        <v>2</v>
      </c>
      <c r="F857" s="2">
        <v>102</v>
      </c>
    </row>
    <row r="858" spans="1:6" x14ac:dyDescent="0.2">
      <c r="A858" s="7">
        <v>857</v>
      </c>
      <c r="B858" s="1" t="s">
        <v>7</v>
      </c>
      <c r="C858" s="6">
        <v>44482</v>
      </c>
      <c r="D858" s="2" t="s">
        <v>2</v>
      </c>
      <c r="E858" s="2">
        <v>4</v>
      </c>
      <c r="F858" s="2">
        <v>101</v>
      </c>
    </row>
    <row r="859" spans="1:6" x14ac:dyDescent="0.2">
      <c r="A859" s="7">
        <v>858</v>
      </c>
      <c r="B859" s="1" t="s">
        <v>7</v>
      </c>
      <c r="C859" s="6">
        <v>44482</v>
      </c>
      <c r="D859" s="2" t="s">
        <v>0</v>
      </c>
      <c r="E859" s="2">
        <v>2</v>
      </c>
      <c r="F859" s="2">
        <v>93</v>
      </c>
    </row>
    <row r="860" spans="1:6" x14ac:dyDescent="0.2">
      <c r="A860" s="7">
        <v>859</v>
      </c>
      <c r="B860" s="1" t="s">
        <v>6</v>
      </c>
      <c r="C860" s="6">
        <v>44483</v>
      </c>
      <c r="D860" s="2" t="s">
        <v>3</v>
      </c>
      <c r="E860" s="2">
        <v>4</v>
      </c>
      <c r="F860" s="2">
        <v>90</v>
      </c>
    </row>
    <row r="861" spans="1:6" x14ac:dyDescent="0.2">
      <c r="A861" s="7">
        <v>860</v>
      </c>
      <c r="B861" s="1" t="s">
        <v>6</v>
      </c>
      <c r="C861" s="6">
        <v>44483</v>
      </c>
      <c r="D861" s="2" t="s">
        <v>2</v>
      </c>
      <c r="E861" s="2">
        <v>2</v>
      </c>
      <c r="F861" s="2">
        <v>97</v>
      </c>
    </row>
    <row r="862" spans="1:6" x14ac:dyDescent="0.2">
      <c r="A862" s="7">
        <v>861</v>
      </c>
      <c r="B862" s="1" t="s">
        <v>6</v>
      </c>
      <c r="C862" s="6">
        <v>44483</v>
      </c>
      <c r="D862" s="2" t="s">
        <v>0</v>
      </c>
      <c r="E862" s="2">
        <v>1</v>
      </c>
      <c r="F862" s="2">
        <v>105</v>
      </c>
    </row>
    <row r="863" spans="1:6" x14ac:dyDescent="0.2">
      <c r="A863" s="7">
        <v>862</v>
      </c>
      <c r="B863" s="1" t="s">
        <v>5</v>
      </c>
      <c r="C863" s="6">
        <v>44484</v>
      </c>
      <c r="D863" s="2" t="s">
        <v>3</v>
      </c>
      <c r="E863" s="2">
        <v>1</v>
      </c>
      <c r="F863" s="2">
        <v>110</v>
      </c>
    </row>
    <row r="864" spans="1:6" x14ac:dyDescent="0.2">
      <c r="A864" s="7">
        <v>863</v>
      </c>
      <c r="B864" s="1" t="s">
        <v>5</v>
      </c>
      <c r="C864" s="6">
        <v>44484</v>
      </c>
      <c r="D864" s="2" t="s">
        <v>2</v>
      </c>
      <c r="E864" s="2">
        <v>5</v>
      </c>
      <c r="F864" s="2">
        <v>96</v>
      </c>
    </row>
    <row r="865" spans="1:6" x14ac:dyDescent="0.2">
      <c r="A865" s="7">
        <v>864</v>
      </c>
      <c r="B865" s="1" t="s">
        <v>5</v>
      </c>
      <c r="C865" s="6">
        <v>44484</v>
      </c>
      <c r="D865" s="2" t="s">
        <v>0</v>
      </c>
      <c r="E865" s="2">
        <v>1</v>
      </c>
      <c r="F865" s="2">
        <v>96</v>
      </c>
    </row>
    <row r="866" spans="1:6" x14ac:dyDescent="0.2">
      <c r="A866" s="7">
        <v>865</v>
      </c>
      <c r="B866" s="1" t="s">
        <v>4</v>
      </c>
      <c r="C866" s="6">
        <v>44485</v>
      </c>
      <c r="D866" s="2" t="s">
        <v>3</v>
      </c>
      <c r="E866" s="2">
        <v>2</v>
      </c>
      <c r="F866" s="2">
        <v>101</v>
      </c>
    </row>
    <row r="867" spans="1:6" x14ac:dyDescent="0.2">
      <c r="A867" s="7">
        <v>866</v>
      </c>
      <c r="B867" s="1" t="s">
        <v>4</v>
      </c>
      <c r="C867" s="6">
        <v>44485</v>
      </c>
      <c r="D867" s="2" t="s">
        <v>2</v>
      </c>
      <c r="E867" s="2">
        <v>4</v>
      </c>
      <c r="F867" s="2">
        <v>106</v>
      </c>
    </row>
    <row r="868" spans="1:6" x14ac:dyDescent="0.2">
      <c r="A868" s="7">
        <v>867</v>
      </c>
      <c r="B868" s="1" t="s">
        <v>4</v>
      </c>
      <c r="C868" s="6">
        <v>44485</v>
      </c>
      <c r="D868" s="2" t="s">
        <v>0</v>
      </c>
      <c r="E868" s="2">
        <v>0</v>
      </c>
      <c r="F868" s="2">
        <v>102</v>
      </c>
    </row>
    <row r="869" spans="1:6" x14ac:dyDescent="0.2">
      <c r="A869" s="7">
        <v>868</v>
      </c>
      <c r="B869" s="1" t="s">
        <v>1</v>
      </c>
      <c r="C869" s="6">
        <v>44486</v>
      </c>
      <c r="D869" s="2" t="s">
        <v>3</v>
      </c>
      <c r="E869" s="2">
        <v>4</v>
      </c>
      <c r="F869" s="2">
        <v>107</v>
      </c>
    </row>
    <row r="870" spans="1:6" x14ac:dyDescent="0.2">
      <c r="A870" s="7">
        <v>869</v>
      </c>
      <c r="B870" s="1" t="s">
        <v>1</v>
      </c>
      <c r="C870" s="6">
        <v>44486</v>
      </c>
      <c r="D870" s="2" t="s">
        <v>2</v>
      </c>
      <c r="E870" s="2">
        <v>3</v>
      </c>
      <c r="F870" s="2">
        <v>109</v>
      </c>
    </row>
    <row r="871" spans="1:6" x14ac:dyDescent="0.2">
      <c r="A871" s="7">
        <v>870</v>
      </c>
      <c r="B871" s="1" t="s">
        <v>1</v>
      </c>
      <c r="C871" s="6">
        <v>44486</v>
      </c>
      <c r="D871" s="2" t="s">
        <v>0</v>
      </c>
      <c r="E871" s="2">
        <v>2</v>
      </c>
      <c r="F871" s="2">
        <v>108</v>
      </c>
    </row>
    <row r="872" spans="1:6" x14ac:dyDescent="0.2">
      <c r="A872" s="7">
        <v>871</v>
      </c>
      <c r="B872" s="1" t="s">
        <v>9</v>
      </c>
      <c r="C872" s="6">
        <v>44487</v>
      </c>
      <c r="D872" s="2" t="s">
        <v>3</v>
      </c>
      <c r="E872" s="2">
        <v>3</v>
      </c>
      <c r="F872" s="2">
        <v>100</v>
      </c>
    </row>
    <row r="873" spans="1:6" x14ac:dyDescent="0.2">
      <c r="A873" s="7">
        <v>872</v>
      </c>
      <c r="B873" s="1" t="s">
        <v>9</v>
      </c>
      <c r="C873" s="6">
        <v>44487</v>
      </c>
      <c r="D873" s="2" t="s">
        <v>2</v>
      </c>
      <c r="E873" s="2">
        <v>4</v>
      </c>
      <c r="F873" s="2">
        <v>106</v>
      </c>
    </row>
    <row r="874" spans="1:6" x14ac:dyDescent="0.2">
      <c r="A874" s="7">
        <v>873</v>
      </c>
      <c r="B874" s="1" t="s">
        <v>9</v>
      </c>
      <c r="C874" s="6">
        <v>44487</v>
      </c>
      <c r="D874" s="2" t="s">
        <v>0</v>
      </c>
      <c r="E874" s="2">
        <v>0</v>
      </c>
      <c r="F874" s="2">
        <v>101</v>
      </c>
    </row>
    <row r="875" spans="1:6" x14ac:dyDescent="0.2">
      <c r="A875" s="7">
        <v>874</v>
      </c>
      <c r="B875" s="1" t="s">
        <v>8</v>
      </c>
      <c r="C875" s="6">
        <v>44488</v>
      </c>
      <c r="D875" s="2" t="s">
        <v>3</v>
      </c>
      <c r="E875" s="2">
        <v>6</v>
      </c>
      <c r="F875" s="2">
        <v>102</v>
      </c>
    </row>
    <row r="876" spans="1:6" x14ac:dyDescent="0.2">
      <c r="A876" s="7">
        <v>875</v>
      </c>
      <c r="B876" s="1" t="s">
        <v>8</v>
      </c>
      <c r="C876" s="6">
        <v>44488</v>
      </c>
      <c r="D876" s="2" t="s">
        <v>2</v>
      </c>
      <c r="E876" s="2">
        <v>2</v>
      </c>
      <c r="F876" s="2">
        <v>86</v>
      </c>
    </row>
    <row r="877" spans="1:6" x14ac:dyDescent="0.2">
      <c r="A877" s="7">
        <v>876</v>
      </c>
      <c r="B877" s="1" t="s">
        <v>8</v>
      </c>
      <c r="C877" s="6">
        <v>44488</v>
      </c>
      <c r="D877" s="2" t="s">
        <v>0</v>
      </c>
      <c r="E877" s="2">
        <v>0</v>
      </c>
      <c r="F877" s="2">
        <v>102</v>
      </c>
    </row>
    <row r="878" spans="1:6" x14ac:dyDescent="0.2">
      <c r="A878" s="7">
        <v>877</v>
      </c>
      <c r="B878" s="1" t="s">
        <v>7</v>
      </c>
      <c r="C878" s="6">
        <v>44489</v>
      </c>
      <c r="D878" s="2" t="s">
        <v>3</v>
      </c>
      <c r="E878" s="2">
        <v>5</v>
      </c>
      <c r="F878" s="2">
        <v>103</v>
      </c>
    </row>
    <row r="879" spans="1:6" x14ac:dyDescent="0.2">
      <c r="A879" s="7">
        <v>878</v>
      </c>
      <c r="B879" s="1" t="s">
        <v>7</v>
      </c>
      <c r="C879" s="6">
        <v>44489</v>
      </c>
      <c r="D879" s="2" t="s">
        <v>2</v>
      </c>
      <c r="E879" s="2">
        <v>2</v>
      </c>
      <c r="F879" s="2">
        <v>93</v>
      </c>
    </row>
    <row r="880" spans="1:6" x14ac:dyDescent="0.2">
      <c r="A880" s="7">
        <v>879</v>
      </c>
      <c r="B880" s="1" t="s">
        <v>7</v>
      </c>
      <c r="C880" s="6">
        <v>44489</v>
      </c>
      <c r="D880" s="2" t="s">
        <v>0</v>
      </c>
      <c r="E880" s="2">
        <v>0</v>
      </c>
      <c r="F880" s="2">
        <v>106</v>
      </c>
    </row>
    <row r="881" spans="1:6" x14ac:dyDescent="0.2">
      <c r="A881" s="7">
        <v>880</v>
      </c>
      <c r="B881" s="1" t="s">
        <v>6</v>
      </c>
      <c r="C881" s="6">
        <v>44490</v>
      </c>
      <c r="D881" s="2" t="s">
        <v>3</v>
      </c>
      <c r="E881" s="2">
        <v>4</v>
      </c>
      <c r="F881" s="2">
        <v>102</v>
      </c>
    </row>
    <row r="882" spans="1:6" x14ac:dyDescent="0.2">
      <c r="A882" s="7">
        <v>881</v>
      </c>
      <c r="B882" s="1" t="s">
        <v>6</v>
      </c>
      <c r="C882" s="6">
        <v>44490</v>
      </c>
      <c r="D882" s="2" t="s">
        <v>2</v>
      </c>
      <c r="E882" s="2">
        <v>5</v>
      </c>
      <c r="F882" s="2">
        <v>98</v>
      </c>
    </row>
    <row r="883" spans="1:6" x14ac:dyDescent="0.2">
      <c r="A883" s="7">
        <v>882</v>
      </c>
      <c r="B883" s="1" t="s">
        <v>6</v>
      </c>
      <c r="C883" s="6">
        <v>44490</v>
      </c>
      <c r="D883" s="2" t="s">
        <v>0</v>
      </c>
      <c r="E883" s="2">
        <v>0</v>
      </c>
      <c r="F883" s="2">
        <v>98</v>
      </c>
    </row>
    <row r="884" spans="1:6" x14ac:dyDescent="0.2">
      <c r="A884" s="7">
        <v>883</v>
      </c>
      <c r="B884" s="1" t="s">
        <v>5</v>
      </c>
      <c r="C884" s="6">
        <v>44491</v>
      </c>
      <c r="D884" s="2" t="s">
        <v>3</v>
      </c>
      <c r="E884" s="2">
        <v>6</v>
      </c>
      <c r="F884" s="2">
        <v>100</v>
      </c>
    </row>
    <row r="885" spans="1:6" x14ac:dyDescent="0.2">
      <c r="A885" s="7">
        <v>884</v>
      </c>
      <c r="B885" s="1" t="s">
        <v>5</v>
      </c>
      <c r="C885" s="6">
        <v>44491</v>
      </c>
      <c r="D885" s="2" t="s">
        <v>2</v>
      </c>
      <c r="E885" s="2">
        <v>1</v>
      </c>
      <c r="F885" s="2">
        <v>106</v>
      </c>
    </row>
    <row r="886" spans="1:6" x14ac:dyDescent="0.2">
      <c r="A886" s="7">
        <v>885</v>
      </c>
      <c r="B886" s="1" t="s">
        <v>5</v>
      </c>
      <c r="C886" s="6">
        <v>44491</v>
      </c>
      <c r="D886" s="2" t="s">
        <v>0</v>
      </c>
      <c r="E886" s="2">
        <v>1</v>
      </c>
      <c r="F886" s="2">
        <v>106</v>
      </c>
    </row>
    <row r="887" spans="1:6" x14ac:dyDescent="0.2">
      <c r="A887" s="7">
        <v>886</v>
      </c>
      <c r="B887" s="1" t="s">
        <v>4</v>
      </c>
      <c r="C887" s="6">
        <v>44492</v>
      </c>
      <c r="D887" s="2" t="s">
        <v>3</v>
      </c>
      <c r="E887" s="2">
        <v>5</v>
      </c>
      <c r="F887" s="2">
        <v>111</v>
      </c>
    </row>
    <row r="888" spans="1:6" x14ac:dyDescent="0.2">
      <c r="A888" s="7">
        <v>887</v>
      </c>
      <c r="B888" s="1" t="s">
        <v>4</v>
      </c>
      <c r="C888" s="6">
        <v>44492</v>
      </c>
      <c r="D888" s="2" t="s">
        <v>2</v>
      </c>
      <c r="E888" s="2">
        <v>4</v>
      </c>
      <c r="F888" s="2">
        <v>108</v>
      </c>
    </row>
    <row r="889" spans="1:6" x14ac:dyDescent="0.2">
      <c r="A889" s="7">
        <v>888</v>
      </c>
      <c r="B889" s="1" t="s">
        <v>4</v>
      </c>
      <c r="C889" s="6">
        <v>44492</v>
      </c>
      <c r="D889" s="2" t="s">
        <v>0</v>
      </c>
      <c r="E889" s="2">
        <v>1</v>
      </c>
      <c r="F889" s="2">
        <v>99</v>
      </c>
    </row>
    <row r="890" spans="1:6" x14ac:dyDescent="0.2">
      <c r="A890" s="7">
        <v>889</v>
      </c>
      <c r="B890" s="1" t="s">
        <v>1</v>
      </c>
      <c r="C890" s="6">
        <v>44493</v>
      </c>
      <c r="D890" s="2" t="s">
        <v>3</v>
      </c>
      <c r="E890" s="2">
        <v>2</v>
      </c>
      <c r="F890" s="2">
        <v>111</v>
      </c>
    </row>
    <row r="891" spans="1:6" x14ac:dyDescent="0.2">
      <c r="A891" s="7">
        <v>890</v>
      </c>
      <c r="B891" s="1" t="s">
        <v>1</v>
      </c>
      <c r="C891" s="6">
        <v>44493</v>
      </c>
      <c r="D891" s="2" t="s">
        <v>2</v>
      </c>
      <c r="E891" s="2">
        <v>3</v>
      </c>
      <c r="F891" s="2">
        <v>99</v>
      </c>
    </row>
    <row r="892" spans="1:6" x14ac:dyDescent="0.2">
      <c r="A892" s="7">
        <v>891</v>
      </c>
      <c r="B892" s="1" t="s">
        <v>1</v>
      </c>
      <c r="C892" s="6">
        <v>44493</v>
      </c>
      <c r="D892" s="2" t="s">
        <v>0</v>
      </c>
      <c r="E892" s="2">
        <v>2</v>
      </c>
      <c r="F892" s="2">
        <v>106</v>
      </c>
    </row>
    <row r="893" spans="1:6" x14ac:dyDescent="0.2">
      <c r="A893" s="7">
        <v>892</v>
      </c>
      <c r="B893" s="1" t="s">
        <v>9</v>
      </c>
      <c r="C893" s="6">
        <v>44494</v>
      </c>
      <c r="D893" s="2" t="s">
        <v>3</v>
      </c>
      <c r="E893" s="2">
        <v>2</v>
      </c>
      <c r="F893" s="2">
        <v>95</v>
      </c>
    </row>
    <row r="894" spans="1:6" x14ac:dyDescent="0.2">
      <c r="A894" s="7">
        <v>893</v>
      </c>
      <c r="B894" s="1" t="s">
        <v>9</v>
      </c>
      <c r="C894" s="6">
        <v>44494</v>
      </c>
      <c r="D894" s="2" t="s">
        <v>2</v>
      </c>
      <c r="E894" s="2">
        <v>4</v>
      </c>
      <c r="F894" s="2">
        <v>101</v>
      </c>
    </row>
    <row r="895" spans="1:6" x14ac:dyDescent="0.2">
      <c r="A895" s="7">
        <v>894</v>
      </c>
      <c r="B895" s="1" t="s">
        <v>9</v>
      </c>
      <c r="C895" s="6">
        <v>44494</v>
      </c>
      <c r="D895" s="2" t="s">
        <v>0</v>
      </c>
      <c r="E895" s="2">
        <v>1</v>
      </c>
      <c r="F895" s="2">
        <v>105</v>
      </c>
    </row>
    <row r="896" spans="1:6" x14ac:dyDescent="0.2">
      <c r="A896" s="7">
        <v>895</v>
      </c>
      <c r="B896" s="1" t="s">
        <v>8</v>
      </c>
      <c r="C896" s="6">
        <v>44495</v>
      </c>
      <c r="D896" s="2" t="s">
        <v>3</v>
      </c>
      <c r="E896" s="2">
        <v>2</v>
      </c>
      <c r="F896" s="2">
        <v>101</v>
      </c>
    </row>
    <row r="897" spans="1:6" x14ac:dyDescent="0.2">
      <c r="A897" s="7">
        <v>896</v>
      </c>
      <c r="B897" s="1" t="s">
        <v>8</v>
      </c>
      <c r="C897" s="6">
        <v>44495</v>
      </c>
      <c r="D897" s="2" t="s">
        <v>2</v>
      </c>
      <c r="E897" s="2">
        <v>1</v>
      </c>
      <c r="F897" s="2">
        <v>97</v>
      </c>
    </row>
    <row r="898" spans="1:6" x14ac:dyDescent="0.2">
      <c r="A898" s="7">
        <v>897</v>
      </c>
      <c r="B898" s="1" t="s">
        <v>8</v>
      </c>
      <c r="C898" s="6">
        <v>44495</v>
      </c>
      <c r="D898" s="2" t="s">
        <v>0</v>
      </c>
      <c r="E898" s="2">
        <v>1</v>
      </c>
      <c r="F898" s="2">
        <v>105</v>
      </c>
    </row>
    <row r="899" spans="1:6" x14ac:dyDescent="0.2">
      <c r="A899" s="7">
        <v>898</v>
      </c>
      <c r="B899" s="1" t="s">
        <v>7</v>
      </c>
      <c r="C899" s="6">
        <v>44496</v>
      </c>
      <c r="D899" s="2" t="s">
        <v>3</v>
      </c>
      <c r="E899" s="2">
        <v>2</v>
      </c>
      <c r="F899" s="2">
        <v>113</v>
      </c>
    </row>
    <row r="900" spans="1:6" x14ac:dyDescent="0.2">
      <c r="A900" s="7">
        <v>899</v>
      </c>
      <c r="B900" s="1" t="s">
        <v>7</v>
      </c>
      <c r="C900" s="6">
        <v>44496</v>
      </c>
      <c r="D900" s="2" t="s">
        <v>2</v>
      </c>
      <c r="E900" s="2">
        <v>2</v>
      </c>
      <c r="F900" s="2">
        <v>102</v>
      </c>
    </row>
    <row r="901" spans="1:6" x14ac:dyDescent="0.2">
      <c r="A901" s="7">
        <v>900</v>
      </c>
      <c r="B901" s="1" t="s">
        <v>7</v>
      </c>
      <c r="C901" s="6">
        <v>44496</v>
      </c>
      <c r="D901" s="2" t="s">
        <v>0</v>
      </c>
      <c r="E901" s="2">
        <v>1</v>
      </c>
      <c r="F901" s="2">
        <v>106</v>
      </c>
    </row>
    <row r="902" spans="1:6" x14ac:dyDescent="0.2">
      <c r="A902" s="7">
        <v>901</v>
      </c>
      <c r="B902" s="1" t="s">
        <v>6</v>
      </c>
      <c r="C902" s="6">
        <v>44497</v>
      </c>
      <c r="D902" s="2" t="s">
        <v>3</v>
      </c>
      <c r="E902" s="2">
        <v>3</v>
      </c>
      <c r="F902" s="2">
        <v>100</v>
      </c>
    </row>
    <row r="903" spans="1:6" x14ac:dyDescent="0.2">
      <c r="A903" s="7">
        <v>902</v>
      </c>
      <c r="B903" s="1" t="s">
        <v>6</v>
      </c>
      <c r="C903" s="6">
        <v>44497</v>
      </c>
      <c r="D903" s="2" t="s">
        <v>2</v>
      </c>
      <c r="E903" s="2">
        <v>1</v>
      </c>
      <c r="F903" s="2">
        <v>99</v>
      </c>
    </row>
    <row r="904" spans="1:6" x14ac:dyDescent="0.2">
      <c r="A904" s="7">
        <v>903</v>
      </c>
      <c r="B904" s="1" t="s">
        <v>6</v>
      </c>
      <c r="C904" s="6">
        <v>44497</v>
      </c>
      <c r="D904" s="2" t="s">
        <v>0</v>
      </c>
      <c r="E904" s="2">
        <v>1</v>
      </c>
      <c r="F904" s="2">
        <v>106</v>
      </c>
    </row>
    <row r="905" spans="1:6" x14ac:dyDescent="0.2">
      <c r="A905" s="7">
        <v>904</v>
      </c>
      <c r="B905" s="1" t="s">
        <v>5</v>
      </c>
      <c r="C905" s="6">
        <v>44498</v>
      </c>
      <c r="D905" s="2" t="s">
        <v>3</v>
      </c>
      <c r="E905" s="2">
        <v>5</v>
      </c>
      <c r="F905" s="2">
        <v>109</v>
      </c>
    </row>
    <row r="906" spans="1:6" x14ac:dyDescent="0.2">
      <c r="A906" s="7">
        <v>905</v>
      </c>
      <c r="B906" s="1" t="s">
        <v>5</v>
      </c>
      <c r="C906" s="6">
        <v>44498</v>
      </c>
      <c r="D906" s="2" t="s">
        <v>2</v>
      </c>
      <c r="E906" s="2">
        <v>3</v>
      </c>
      <c r="F906" s="2">
        <v>106</v>
      </c>
    </row>
    <row r="907" spans="1:6" x14ac:dyDescent="0.2">
      <c r="A907" s="7">
        <v>906</v>
      </c>
      <c r="B907" s="1" t="s">
        <v>5</v>
      </c>
      <c r="C907" s="6">
        <v>44498</v>
      </c>
      <c r="D907" s="2" t="s">
        <v>0</v>
      </c>
      <c r="E907" s="2">
        <v>1</v>
      </c>
      <c r="F907" s="2">
        <v>114</v>
      </c>
    </row>
    <row r="908" spans="1:6" x14ac:dyDescent="0.2">
      <c r="A908" s="7">
        <v>907</v>
      </c>
      <c r="B908" s="1" t="s">
        <v>4</v>
      </c>
      <c r="C908" s="6">
        <v>44499</v>
      </c>
      <c r="D908" s="2" t="s">
        <v>3</v>
      </c>
      <c r="E908" s="2">
        <v>4</v>
      </c>
      <c r="F908" s="2">
        <v>103</v>
      </c>
    </row>
    <row r="909" spans="1:6" x14ac:dyDescent="0.2">
      <c r="A909" s="7">
        <v>908</v>
      </c>
      <c r="B909" s="1" t="s">
        <v>4</v>
      </c>
      <c r="C909" s="6">
        <v>44499</v>
      </c>
      <c r="D909" s="2" t="s">
        <v>2</v>
      </c>
      <c r="E909" s="2">
        <v>1</v>
      </c>
      <c r="F909" s="2">
        <v>102</v>
      </c>
    </row>
    <row r="910" spans="1:6" x14ac:dyDescent="0.2">
      <c r="A910" s="7">
        <v>909</v>
      </c>
      <c r="B910" s="1" t="s">
        <v>4</v>
      </c>
      <c r="C910" s="6">
        <v>44499</v>
      </c>
      <c r="D910" s="2" t="s">
        <v>0</v>
      </c>
      <c r="E910" s="2">
        <v>1</v>
      </c>
      <c r="F910" s="2">
        <v>106</v>
      </c>
    </row>
    <row r="911" spans="1:6" x14ac:dyDescent="0.2">
      <c r="A911" s="7">
        <v>910</v>
      </c>
      <c r="B911" s="1" t="s">
        <v>1</v>
      </c>
      <c r="C911" s="6">
        <v>44500</v>
      </c>
      <c r="D911" s="2" t="s">
        <v>3</v>
      </c>
      <c r="E911" s="2">
        <v>2</v>
      </c>
      <c r="F911" s="2">
        <v>103</v>
      </c>
    </row>
    <row r="912" spans="1:6" x14ac:dyDescent="0.2">
      <c r="A912" s="7">
        <v>911</v>
      </c>
      <c r="B912" s="1" t="s">
        <v>1</v>
      </c>
      <c r="C912" s="6">
        <v>44500</v>
      </c>
      <c r="D912" s="2" t="s">
        <v>2</v>
      </c>
      <c r="E912" s="2">
        <v>1</v>
      </c>
      <c r="F912" s="2">
        <v>114</v>
      </c>
    </row>
    <row r="913" spans="1:6" x14ac:dyDescent="0.2">
      <c r="A913" s="7">
        <v>912</v>
      </c>
      <c r="B913" s="1" t="s">
        <v>1</v>
      </c>
      <c r="C913" s="6">
        <v>44500</v>
      </c>
      <c r="D913" s="2" t="s">
        <v>0</v>
      </c>
      <c r="E913" s="2">
        <v>1</v>
      </c>
      <c r="F913" s="2">
        <v>107</v>
      </c>
    </row>
    <row r="914" spans="1:6" x14ac:dyDescent="0.2">
      <c r="A914" s="7">
        <v>913</v>
      </c>
      <c r="B914" s="1" t="s">
        <v>9</v>
      </c>
      <c r="C914" s="6">
        <v>44501</v>
      </c>
      <c r="D914" s="2" t="s">
        <v>3</v>
      </c>
      <c r="E914" s="2">
        <v>2</v>
      </c>
      <c r="F914" s="2">
        <v>100</v>
      </c>
    </row>
    <row r="915" spans="1:6" x14ac:dyDescent="0.2">
      <c r="A915" s="7">
        <v>914</v>
      </c>
      <c r="B915" s="1" t="s">
        <v>9</v>
      </c>
      <c r="C915" s="6">
        <v>44501</v>
      </c>
      <c r="D915" s="2" t="s">
        <v>2</v>
      </c>
      <c r="E915" s="2">
        <v>1</v>
      </c>
      <c r="F915" s="2">
        <v>97</v>
      </c>
    </row>
    <row r="916" spans="1:6" x14ac:dyDescent="0.2">
      <c r="A916" s="7">
        <v>915</v>
      </c>
      <c r="B916" s="1" t="s">
        <v>9</v>
      </c>
      <c r="C916" s="6">
        <v>44501</v>
      </c>
      <c r="D916" s="2" t="s">
        <v>0</v>
      </c>
      <c r="E916" s="2">
        <v>0</v>
      </c>
      <c r="F916" s="2">
        <v>97</v>
      </c>
    </row>
    <row r="917" spans="1:6" x14ac:dyDescent="0.2">
      <c r="A917" s="7">
        <v>916</v>
      </c>
      <c r="B917" s="1" t="s">
        <v>8</v>
      </c>
      <c r="C917" s="6">
        <v>44502</v>
      </c>
      <c r="D917" s="2" t="s">
        <v>3</v>
      </c>
      <c r="E917" s="2">
        <v>6</v>
      </c>
      <c r="F917" s="2">
        <v>100</v>
      </c>
    </row>
    <row r="918" spans="1:6" x14ac:dyDescent="0.2">
      <c r="A918" s="7">
        <v>917</v>
      </c>
      <c r="B918" s="1" t="s">
        <v>8</v>
      </c>
      <c r="C918" s="6">
        <v>44502</v>
      </c>
      <c r="D918" s="2" t="s">
        <v>2</v>
      </c>
      <c r="E918" s="2">
        <v>1</v>
      </c>
      <c r="F918" s="2">
        <v>99</v>
      </c>
    </row>
    <row r="919" spans="1:6" x14ac:dyDescent="0.2">
      <c r="A919" s="7">
        <v>918</v>
      </c>
      <c r="B919" s="1" t="s">
        <v>8</v>
      </c>
      <c r="C919" s="6">
        <v>44502</v>
      </c>
      <c r="D919" s="2" t="s">
        <v>0</v>
      </c>
      <c r="E919" s="2">
        <v>1</v>
      </c>
      <c r="F919" s="2">
        <v>101</v>
      </c>
    </row>
    <row r="920" spans="1:6" x14ac:dyDescent="0.2">
      <c r="A920" s="7">
        <v>919</v>
      </c>
      <c r="B920" s="1" t="s">
        <v>7</v>
      </c>
      <c r="C920" s="6">
        <v>44503</v>
      </c>
      <c r="D920" s="2" t="s">
        <v>3</v>
      </c>
      <c r="E920" s="2">
        <v>1</v>
      </c>
      <c r="F920" s="2">
        <v>92</v>
      </c>
    </row>
    <row r="921" spans="1:6" x14ac:dyDescent="0.2">
      <c r="A921" s="7">
        <v>920</v>
      </c>
      <c r="B921" s="1" t="s">
        <v>7</v>
      </c>
      <c r="C921" s="6">
        <v>44503</v>
      </c>
      <c r="D921" s="2" t="s">
        <v>2</v>
      </c>
      <c r="E921" s="2">
        <v>1</v>
      </c>
      <c r="F921" s="2">
        <v>95</v>
      </c>
    </row>
    <row r="922" spans="1:6" x14ac:dyDescent="0.2">
      <c r="A922" s="7">
        <v>921</v>
      </c>
      <c r="B922" s="1" t="s">
        <v>7</v>
      </c>
      <c r="C922" s="6">
        <v>44503</v>
      </c>
      <c r="D922" s="2" t="s">
        <v>0</v>
      </c>
      <c r="E922" s="2">
        <v>3</v>
      </c>
      <c r="F922" s="2">
        <v>99</v>
      </c>
    </row>
    <row r="923" spans="1:6" x14ac:dyDescent="0.2">
      <c r="A923" s="7">
        <v>922</v>
      </c>
      <c r="B923" s="1" t="s">
        <v>6</v>
      </c>
      <c r="C923" s="6">
        <v>44504</v>
      </c>
      <c r="D923" s="2" t="s">
        <v>3</v>
      </c>
      <c r="E923" s="2">
        <v>8</v>
      </c>
      <c r="F923" s="2">
        <v>92</v>
      </c>
    </row>
    <row r="924" spans="1:6" x14ac:dyDescent="0.2">
      <c r="A924" s="7">
        <v>923</v>
      </c>
      <c r="B924" s="1" t="s">
        <v>6</v>
      </c>
      <c r="C924" s="6">
        <v>44504</v>
      </c>
      <c r="D924" s="2" t="s">
        <v>2</v>
      </c>
      <c r="E924" s="2">
        <v>3</v>
      </c>
      <c r="F924" s="2">
        <v>105</v>
      </c>
    </row>
    <row r="925" spans="1:6" x14ac:dyDescent="0.2">
      <c r="A925" s="7">
        <v>924</v>
      </c>
      <c r="B925" s="1" t="s">
        <v>6</v>
      </c>
      <c r="C925" s="6">
        <v>44504</v>
      </c>
      <c r="D925" s="2" t="s">
        <v>0</v>
      </c>
      <c r="E925" s="2">
        <v>0</v>
      </c>
      <c r="F925" s="2">
        <v>97</v>
      </c>
    </row>
    <row r="926" spans="1:6" x14ac:dyDescent="0.2">
      <c r="A926" s="7">
        <v>925</v>
      </c>
      <c r="B926" s="1" t="s">
        <v>5</v>
      </c>
      <c r="C926" s="6">
        <v>44505</v>
      </c>
      <c r="D926" s="2" t="s">
        <v>3</v>
      </c>
      <c r="E926" s="2">
        <v>5</v>
      </c>
      <c r="F926" s="2">
        <v>91</v>
      </c>
    </row>
    <row r="927" spans="1:6" x14ac:dyDescent="0.2">
      <c r="A927" s="7">
        <v>926</v>
      </c>
      <c r="B927" s="1" t="s">
        <v>5</v>
      </c>
      <c r="C927" s="6">
        <v>44505</v>
      </c>
      <c r="D927" s="2" t="s">
        <v>2</v>
      </c>
      <c r="E927" s="2">
        <v>2</v>
      </c>
      <c r="F927" s="2">
        <v>101</v>
      </c>
    </row>
    <row r="928" spans="1:6" x14ac:dyDescent="0.2">
      <c r="A928" s="7">
        <v>927</v>
      </c>
      <c r="B928" s="1" t="s">
        <v>5</v>
      </c>
      <c r="C928" s="6">
        <v>44505</v>
      </c>
      <c r="D928" s="2" t="s">
        <v>0</v>
      </c>
      <c r="E928" s="2">
        <v>1</v>
      </c>
      <c r="F928" s="2">
        <v>97</v>
      </c>
    </row>
    <row r="929" spans="1:6" x14ac:dyDescent="0.2">
      <c r="A929" s="7">
        <v>928</v>
      </c>
      <c r="B929" s="1" t="s">
        <v>4</v>
      </c>
      <c r="C929" s="6">
        <v>44506</v>
      </c>
      <c r="D929" s="2" t="s">
        <v>3</v>
      </c>
      <c r="E929" s="2">
        <v>5</v>
      </c>
      <c r="F929" s="2">
        <v>105</v>
      </c>
    </row>
    <row r="930" spans="1:6" x14ac:dyDescent="0.2">
      <c r="A930" s="7">
        <v>929</v>
      </c>
      <c r="B930" s="1" t="s">
        <v>4</v>
      </c>
      <c r="C930" s="6">
        <v>44506</v>
      </c>
      <c r="D930" s="2" t="s">
        <v>2</v>
      </c>
      <c r="E930" s="2">
        <v>3</v>
      </c>
      <c r="F930" s="2">
        <v>114</v>
      </c>
    </row>
    <row r="931" spans="1:6" x14ac:dyDescent="0.2">
      <c r="A931" s="7">
        <v>930</v>
      </c>
      <c r="B931" s="1" t="s">
        <v>4</v>
      </c>
      <c r="C931" s="6">
        <v>44506</v>
      </c>
      <c r="D931" s="2" t="s">
        <v>0</v>
      </c>
      <c r="E931" s="2">
        <v>0</v>
      </c>
      <c r="F931" s="2">
        <v>100</v>
      </c>
    </row>
    <row r="932" spans="1:6" x14ac:dyDescent="0.2">
      <c r="A932" s="7">
        <v>931</v>
      </c>
      <c r="B932" s="1" t="s">
        <v>1</v>
      </c>
      <c r="C932" s="6">
        <v>44507</v>
      </c>
      <c r="D932" s="2" t="s">
        <v>3</v>
      </c>
      <c r="E932" s="2">
        <v>2</v>
      </c>
      <c r="F932" s="2">
        <v>102</v>
      </c>
    </row>
    <row r="933" spans="1:6" x14ac:dyDescent="0.2">
      <c r="A933" s="7">
        <v>932</v>
      </c>
      <c r="B933" s="1" t="s">
        <v>1</v>
      </c>
      <c r="C933" s="6">
        <v>44507</v>
      </c>
      <c r="D933" s="2" t="s">
        <v>2</v>
      </c>
      <c r="E933" s="2">
        <v>4</v>
      </c>
      <c r="F933" s="2">
        <v>101</v>
      </c>
    </row>
    <row r="934" spans="1:6" x14ac:dyDescent="0.2">
      <c r="A934" s="7">
        <v>933</v>
      </c>
      <c r="B934" s="1" t="s">
        <v>1</v>
      </c>
      <c r="C934" s="6">
        <v>44507</v>
      </c>
      <c r="D934" s="2" t="s">
        <v>0</v>
      </c>
      <c r="E934" s="2">
        <v>1</v>
      </c>
      <c r="F934" s="2">
        <v>109</v>
      </c>
    </row>
    <row r="935" spans="1:6" x14ac:dyDescent="0.2">
      <c r="A935" s="7">
        <v>934</v>
      </c>
      <c r="B935" s="1" t="s">
        <v>9</v>
      </c>
      <c r="C935" s="6">
        <v>44508</v>
      </c>
      <c r="D935" s="2" t="s">
        <v>3</v>
      </c>
      <c r="E935" s="2">
        <v>3</v>
      </c>
      <c r="F935" s="2">
        <v>95</v>
      </c>
    </row>
    <row r="936" spans="1:6" x14ac:dyDescent="0.2">
      <c r="A936" s="7">
        <v>935</v>
      </c>
      <c r="B936" s="1" t="s">
        <v>9</v>
      </c>
      <c r="C936" s="6">
        <v>44508</v>
      </c>
      <c r="D936" s="2" t="s">
        <v>2</v>
      </c>
      <c r="E936" s="2">
        <v>5</v>
      </c>
      <c r="F936" s="2">
        <v>101</v>
      </c>
    </row>
    <row r="937" spans="1:6" x14ac:dyDescent="0.2">
      <c r="A937" s="7">
        <v>936</v>
      </c>
      <c r="B937" s="1" t="s">
        <v>9</v>
      </c>
      <c r="C937" s="6">
        <v>44508</v>
      </c>
      <c r="D937" s="2" t="s">
        <v>0</v>
      </c>
      <c r="E937" s="2">
        <v>1</v>
      </c>
      <c r="F937" s="2">
        <v>106</v>
      </c>
    </row>
    <row r="938" spans="1:6" x14ac:dyDescent="0.2">
      <c r="A938" s="7">
        <v>937</v>
      </c>
      <c r="B938" s="1" t="s">
        <v>8</v>
      </c>
      <c r="C938" s="6">
        <v>44509</v>
      </c>
      <c r="D938" s="2" t="s">
        <v>3</v>
      </c>
      <c r="E938" s="2">
        <v>2</v>
      </c>
      <c r="F938" s="2">
        <v>95</v>
      </c>
    </row>
    <row r="939" spans="1:6" x14ac:dyDescent="0.2">
      <c r="A939" s="7">
        <v>938</v>
      </c>
      <c r="B939" s="1" t="s">
        <v>8</v>
      </c>
      <c r="C939" s="6">
        <v>44509</v>
      </c>
      <c r="D939" s="2" t="s">
        <v>2</v>
      </c>
      <c r="E939" s="2">
        <v>2</v>
      </c>
      <c r="F939" s="2">
        <v>110</v>
      </c>
    </row>
    <row r="940" spans="1:6" x14ac:dyDescent="0.2">
      <c r="A940" s="7">
        <v>939</v>
      </c>
      <c r="B940" s="1" t="s">
        <v>8</v>
      </c>
      <c r="C940" s="6">
        <v>44509</v>
      </c>
      <c r="D940" s="2" t="s">
        <v>0</v>
      </c>
      <c r="E940" s="2">
        <v>2</v>
      </c>
      <c r="F940" s="2">
        <v>105</v>
      </c>
    </row>
    <row r="941" spans="1:6" x14ac:dyDescent="0.2">
      <c r="A941" s="7">
        <v>940</v>
      </c>
      <c r="B941" s="1" t="s">
        <v>7</v>
      </c>
      <c r="C941" s="6">
        <v>44510</v>
      </c>
      <c r="D941" s="2" t="s">
        <v>3</v>
      </c>
      <c r="E941" s="2">
        <v>2</v>
      </c>
      <c r="F941" s="2">
        <v>97</v>
      </c>
    </row>
    <row r="942" spans="1:6" x14ac:dyDescent="0.2">
      <c r="A942" s="7">
        <v>941</v>
      </c>
      <c r="B942" s="1" t="s">
        <v>7</v>
      </c>
      <c r="C942" s="6">
        <v>44510</v>
      </c>
      <c r="D942" s="2" t="s">
        <v>2</v>
      </c>
      <c r="E942" s="2">
        <v>6</v>
      </c>
      <c r="F942" s="2">
        <v>108</v>
      </c>
    </row>
    <row r="943" spans="1:6" x14ac:dyDescent="0.2">
      <c r="A943" s="7">
        <v>942</v>
      </c>
      <c r="B943" s="1" t="s">
        <v>7</v>
      </c>
      <c r="C943" s="6">
        <v>44510</v>
      </c>
      <c r="D943" s="2" t="s">
        <v>0</v>
      </c>
      <c r="E943" s="2">
        <v>0</v>
      </c>
      <c r="F943" s="2">
        <v>101</v>
      </c>
    </row>
    <row r="944" spans="1:6" x14ac:dyDescent="0.2">
      <c r="A944" s="7">
        <v>943</v>
      </c>
      <c r="B944" s="1" t="s">
        <v>6</v>
      </c>
      <c r="C944" s="6">
        <v>44511</v>
      </c>
      <c r="D944" s="2" t="s">
        <v>3</v>
      </c>
      <c r="E944" s="2">
        <v>5</v>
      </c>
      <c r="F944" s="2">
        <v>97</v>
      </c>
    </row>
    <row r="945" spans="1:6" x14ac:dyDescent="0.2">
      <c r="A945" s="7">
        <v>944</v>
      </c>
      <c r="B945" s="1" t="s">
        <v>6</v>
      </c>
      <c r="C945" s="6">
        <v>44511</v>
      </c>
      <c r="D945" s="2" t="s">
        <v>2</v>
      </c>
      <c r="E945" s="2">
        <v>2</v>
      </c>
      <c r="F945" s="2">
        <v>105</v>
      </c>
    </row>
    <row r="946" spans="1:6" x14ac:dyDescent="0.2">
      <c r="A946" s="7">
        <v>945</v>
      </c>
      <c r="B946" s="1" t="s">
        <v>6</v>
      </c>
      <c r="C946" s="6">
        <v>44511</v>
      </c>
      <c r="D946" s="2" t="s">
        <v>0</v>
      </c>
      <c r="E946" s="2">
        <v>1</v>
      </c>
      <c r="F946" s="2">
        <v>105</v>
      </c>
    </row>
    <row r="947" spans="1:6" x14ac:dyDescent="0.2">
      <c r="A947" s="7">
        <v>946</v>
      </c>
      <c r="B947" s="1" t="s">
        <v>5</v>
      </c>
      <c r="C947" s="6">
        <v>44512</v>
      </c>
      <c r="D947" s="2" t="s">
        <v>3</v>
      </c>
      <c r="E947" s="2">
        <v>8</v>
      </c>
      <c r="F947" s="2">
        <v>110</v>
      </c>
    </row>
    <row r="948" spans="1:6" x14ac:dyDescent="0.2">
      <c r="A948" s="7">
        <v>947</v>
      </c>
      <c r="B948" s="1" t="s">
        <v>5</v>
      </c>
      <c r="C948" s="6">
        <v>44512</v>
      </c>
      <c r="D948" s="2" t="s">
        <v>2</v>
      </c>
      <c r="E948" s="2">
        <v>4</v>
      </c>
      <c r="F948" s="2">
        <v>111</v>
      </c>
    </row>
    <row r="949" spans="1:6" x14ac:dyDescent="0.2">
      <c r="A949" s="7">
        <v>948</v>
      </c>
      <c r="B949" s="1" t="s">
        <v>5</v>
      </c>
      <c r="C949" s="6">
        <v>44512</v>
      </c>
      <c r="D949" s="2" t="s">
        <v>0</v>
      </c>
      <c r="E949" s="2">
        <v>3</v>
      </c>
      <c r="F949" s="2">
        <v>98</v>
      </c>
    </row>
    <row r="950" spans="1:6" x14ac:dyDescent="0.2">
      <c r="A950" s="7">
        <v>949</v>
      </c>
      <c r="B950" s="1" t="s">
        <v>4</v>
      </c>
      <c r="C950" s="6">
        <v>44513</v>
      </c>
      <c r="D950" s="2" t="s">
        <v>3</v>
      </c>
      <c r="E950" s="2">
        <v>3</v>
      </c>
      <c r="F950" s="2">
        <v>108</v>
      </c>
    </row>
    <row r="951" spans="1:6" x14ac:dyDescent="0.2">
      <c r="A951" s="7">
        <v>950</v>
      </c>
      <c r="B951" s="1" t="s">
        <v>4</v>
      </c>
      <c r="C951" s="6">
        <v>44513</v>
      </c>
      <c r="D951" s="2" t="s">
        <v>2</v>
      </c>
      <c r="E951" s="2">
        <v>3</v>
      </c>
      <c r="F951" s="2">
        <v>101</v>
      </c>
    </row>
    <row r="952" spans="1:6" x14ac:dyDescent="0.2">
      <c r="A952" s="7">
        <v>951</v>
      </c>
      <c r="B952" s="1" t="s">
        <v>4</v>
      </c>
      <c r="C952" s="6">
        <v>44513</v>
      </c>
      <c r="D952" s="2" t="s">
        <v>0</v>
      </c>
      <c r="E952" s="2">
        <v>2</v>
      </c>
      <c r="F952" s="2">
        <v>113</v>
      </c>
    </row>
    <row r="953" spans="1:6" x14ac:dyDescent="0.2">
      <c r="A953" s="7">
        <v>952</v>
      </c>
      <c r="B953" s="1" t="s">
        <v>1</v>
      </c>
      <c r="C953" s="6">
        <v>44514</v>
      </c>
      <c r="D953" s="2" t="s">
        <v>3</v>
      </c>
      <c r="E953" s="2">
        <v>1</v>
      </c>
      <c r="F953" s="2">
        <v>98</v>
      </c>
    </row>
    <row r="954" spans="1:6" x14ac:dyDescent="0.2">
      <c r="A954" s="7">
        <v>953</v>
      </c>
      <c r="B954" s="1" t="s">
        <v>1</v>
      </c>
      <c r="C954" s="6">
        <v>44514</v>
      </c>
      <c r="D954" s="2" t="s">
        <v>2</v>
      </c>
      <c r="E954" s="2">
        <v>1</v>
      </c>
      <c r="F954" s="2">
        <v>116</v>
      </c>
    </row>
    <row r="955" spans="1:6" x14ac:dyDescent="0.2">
      <c r="A955" s="7">
        <v>954</v>
      </c>
      <c r="B955" s="1" t="s">
        <v>1</v>
      </c>
      <c r="C955" s="6">
        <v>44514</v>
      </c>
      <c r="D955" s="2" t="s">
        <v>0</v>
      </c>
      <c r="E955" s="2">
        <v>0</v>
      </c>
      <c r="F955" s="2">
        <v>100</v>
      </c>
    </row>
    <row r="956" spans="1:6" x14ac:dyDescent="0.2">
      <c r="A956" s="7">
        <v>955</v>
      </c>
      <c r="B956" s="1" t="s">
        <v>9</v>
      </c>
      <c r="C956" s="6">
        <v>44515</v>
      </c>
      <c r="D956" s="2" t="s">
        <v>3</v>
      </c>
      <c r="E956" s="2">
        <v>5</v>
      </c>
      <c r="F956" s="2">
        <v>103</v>
      </c>
    </row>
    <row r="957" spans="1:6" x14ac:dyDescent="0.2">
      <c r="A957" s="7">
        <v>956</v>
      </c>
      <c r="B957" s="1" t="s">
        <v>9</v>
      </c>
      <c r="C957" s="6">
        <v>44515</v>
      </c>
      <c r="D957" s="2" t="s">
        <v>2</v>
      </c>
      <c r="E957" s="2">
        <v>2</v>
      </c>
      <c r="F957" s="2">
        <v>107</v>
      </c>
    </row>
    <row r="958" spans="1:6" x14ac:dyDescent="0.2">
      <c r="A958" s="7">
        <v>957</v>
      </c>
      <c r="B958" s="1" t="s">
        <v>9</v>
      </c>
      <c r="C958" s="6">
        <v>44515</v>
      </c>
      <c r="D958" s="2" t="s">
        <v>0</v>
      </c>
      <c r="E958" s="2">
        <v>2</v>
      </c>
      <c r="F958" s="2">
        <v>102</v>
      </c>
    </row>
    <row r="959" spans="1:6" x14ac:dyDescent="0.2">
      <c r="A959" s="7">
        <v>958</v>
      </c>
      <c r="B959" s="1" t="s">
        <v>8</v>
      </c>
      <c r="C959" s="6">
        <v>44516</v>
      </c>
      <c r="D959" s="2" t="s">
        <v>3</v>
      </c>
      <c r="E959" s="2">
        <v>2</v>
      </c>
      <c r="F959" s="2">
        <v>93</v>
      </c>
    </row>
    <row r="960" spans="1:6" x14ac:dyDescent="0.2">
      <c r="A960" s="7">
        <v>959</v>
      </c>
      <c r="B960" s="1" t="s">
        <v>8</v>
      </c>
      <c r="C960" s="6">
        <v>44516</v>
      </c>
      <c r="D960" s="2" t="s">
        <v>2</v>
      </c>
      <c r="E960" s="2">
        <v>4</v>
      </c>
      <c r="F960" s="2">
        <v>107</v>
      </c>
    </row>
    <row r="961" spans="1:6" x14ac:dyDescent="0.2">
      <c r="A961" s="7">
        <v>960</v>
      </c>
      <c r="B961" s="1" t="s">
        <v>8</v>
      </c>
      <c r="C961" s="6">
        <v>44516</v>
      </c>
      <c r="D961" s="2" t="s">
        <v>0</v>
      </c>
      <c r="E961" s="2">
        <v>0</v>
      </c>
      <c r="F961" s="2">
        <v>103</v>
      </c>
    </row>
    <row r="962" spans="1:6" x14ac:dyDescent="0.2">
      <c r="A962" s="7">
        <v>961</v>
      </c>
      <c r="B962" s="1" t="s">
        <v>7</v>
      </c>
      <c r="C962" s="6">
        <v>44517</v>
      </c>
      <c r="D962" s="2" t="s">
        <v>3</v>
      </c>
      <c r="E962" s="2">
        <v>3</v>
      </c>
      <c r="F962" s="2">
        <v>94</v>
      </c>
    </row>
    <row r="963" spans="1:6" x14ac:dyDescent="0.2">
      <c r="A963" s="7">
        <v>962</v>
      </c>
      <c r="B963" s="1" t="s">
        <v>7</v>
      </c>
      <c r="C963" s="6">
        <v>44517</v>
      </c>
      <c r="D963" s="2" t="s">
        <v>2</v>
      </c>
      <c r="E963" s="2">
        <v>4</v>
      </c>
      <c r="F963" s="2">
        <v>96</v>
      </c>
    </row>
    <row r="964" spans="1:6" x14ac:dyDescent="0.2">
      <c r="A964" s="7">
        <v>963</v>
      </c>
      <c r="B964" s="1" t="s">
        <v>7</v>
      </c>
      <c r="C964" s="6">
        <v>44517</v>
      </c>
      <c r="D964" s="2" t="s">
        <v>0</v>
      </c>
      <c r="E964" s="2">
        <v>1</v>
      </c>
      <c r="F964" s="2">
        <v>109</v>
      </c>
    </row>
    <row r="965" spans="1:6" x14ac:dyDescent="0.2">
      <c r="A965" s="7">
        <v>964</v>
      </c>
      <c r="B965" s="1" t="s">
        <v>6</v>
      </c>
      <c r="C965" s="6">
        <v>44518</v>
      </c>
      <c r="D965" s="2" t="s">
        <v>3</v>
      </c>
      <c r="E965" s="2">
        <v>5</v>
      </c>
      <c r="F965" s="2">
        <v>105</v>
      </c>
    </row>
    <row r="966" spans="1:6" x14ac:dyDescent="0.2">
      <c r="A966" s="7">
        <v>965</v>
      </c>
      <c r="B966" s="1" t="s">
        <v>6</v>
      </c>
      <c r="C966" s="6">
        <v>44518</v>
      </c>
      <c r="D966" s="2" t="s">
        <v>2</v>
      </c>
      <c r="E966" s="2">
        <v>6</v>
      </c>
      <c r="F966" s="2">
        <v>102</v>
      </c>
    </row>
    <row r="967" spans="1:6" x14ac:dyDescent="0.2">
      <c r="A967" s="7">
        <v>966</v>
      </c>
      <c r="B967" s="1" t="s">
        <v>6</v>
      </c>
      <c r="C967" s="6">
        <v>44518</v>
      </c>
      <c r="D967" s="2" t="s">
        <v>0</v>
      </c>
      <c r="E967" s="2">
        <v>0</v>
      </c>
      <c r="F967" s="2">
        <v>102</v>
      </c>
    </row>
    <row r="968" spans="1:6" x14ac:dyDescent="0.2">
      <c r="A968" s="7">
        <v>967</v>
      </c>
      <c r="B968" s="1" t="s">
        <v>5</v>
      </c>
      <c r="C968" s="6">
        <v>44519</v>
      </c>
      <c r="D968" s="2" t="s">
        <v>3</v>
      </c>
      <c r="E968" s="2">
        <v>3</v>
      </c>
      <c r="F968" s="2">
        <v>101</v>
      </c>
    </row>
    <row r="969" spans="1:6" x14ac:dyDescent="0.2">
      <c r="A969" s="7">
        <v>968</v>
      </c>
      <c r="B969" s="1" t="s">
        <v>5</v>
      </c>
      <c r="C969" s="6">
        <v>44519</v>
      </c>
      <c r="D969" s="2" t="s">
        <v>2</v>
      </c>
      <c r="E969" s="2">
        <v>2</v>
      </c>
      <c r="F969" s="2">
        <v>99</v>
      </c>
    </row>
    <row r="970" spans="1:6" x14ac:dyDescent="0.2">
      <c r="A970" s="7">
        <v>969</v>
      </c>
      <c r="B970" s="1" t="s">
        <v>5</v>
      </c>
      <c r="C970" s="6">
        <v>44519</v>
      </c>
      <c r="D970" s="2" t="s">
        <v>0</v>
      </c>
      <c r="E970" s="2">
        <v>1</v>
      </c>
      <c r="F970" s="2">
        <v>111</v>
      </c>
    </row>
    <row r="971" spans="1:6" x14ac:dyDescent="0.2">
      <c r="A971" s="7">
        <v>970</v>
      </c>
      <c r="B971" s="1" t="s">
        <v>4</v>
      </c>
      <c r="C971" s="6">
        <v>44520</v>
      </c>
      <c r="D971" s="2" t="s">
        <v>3</v>
      </c>
      <c r="E971" s="2">
        <v>3</v>
      </c>
      <c r="F971" s="2">
        <v>103</v>
      </c>
    </row>
    <row r="972" spans="1:6" x14ac:dyDescent="0.2">
      <c r="A972" s="7">
        <v>971</v>
      </c>
      <c r="B972" s="1" t="s">
        <v>4</v>
      </c>
      <c r="C972" s="6">
        <v>44520</v>
      </c>
      <c r="D972" s="2" t="s">
        <v>2</v>
      </c>
      <c r="E972" s="2">
        <v>3</v>
      </c>
      <c r="F972" s="2">
        <v>100</v>
      </c>
    </row>
    <row r="973" spans="1:6" x14ac:dyDescent="0.2">
      <c r="A973" s="7">
        <v>972</v>
      </c>
      <c r="B973" s="1" t="s">
        <v>4</v>
      </c>
      <c r="C973" s="6">
        <v>44520</v>
      </c>
      <c r="D973" s="2" t="s">
        <v>0</v>
      </c>
      <c r="E973" s="2">
        <v>0</v>
      </c>
      <c r="F973" s="2">
        <v>106</v>
      </c>
    </row>
    <row r="974" spans="1:6" x14ac:dyDescent="0.2">
      <c r="A974" s="7">
        <v>973</v>
      </c>
      <c r="B974" s="1" t="s">
        <v>1</v>
      </c>
      <c r="C974" s="6">
        <v>44521</v>
      </c>
      <c r="D974" s="2" t="s">
        <v>3</v>
      </c>
      <c r="E974" s="2">
        <v>3</v>
      </c>
      <c r="F974" s="2">
        <v>94</v>
      </c>
    </row>
    <row r="975" spans="1:6" x14ac:dyDescent="0.2">
      <c r="A975" s="7">
        <v>974</v>
      </c>
      <c r="B975" s="1" t="s">
        <v>1</v>
      </c>
      <c r="C975" s="6">
        <v>44521</v>
      </c>
      <c r="D975" s="2" t="s">
        <v>2</v>
      </c>
      <c r="E975" s="2">
        <v>1</v>
      </c>
      <c r="F975" s="2">
        <v>104</v>
      </c>
    </row>
    <row r="976" spans="1:6" x14ac:dyDescent="0.2">
      <c r="A976" s="7">
        <v>975</v>
      </c>
      <c r="B976" s="1" t="s">
        <v>1</v>
      </c>
      <c r="C976" s="6">
        <v>44521</v>
      </c>
      <c r="D976" s="2" t="s">
        <v>0</v>
      </c>
      <c r="E976" s="2">
        <v>1</v>
      </c>
      <c r="F976" s="2">
        <v>109</v>
      </c>
    </row>
    <row r="977" spans="1:6" x14ac:dyDescent="0.2">
      <c r="A977" s="7">
        <v>976</v>
      </c>
      <c r="B977" s="1" t="s">
        <v>9</v>
      </c>
      <c r="C977" s="6">
        <v>44522</v>
      </c>
      <c r="D977" s="2" t="s">
        <v>3</v>
      </c>
      <c r="E977" s="2">
        <v>2</v>
      </c>
      <c r="F977" s="2">
        <v>96</v>
      </c>
    </row>
    <row r="978" spans="1:6" x14ac:dyDescent="0.2">
      <c r="A978" s="7">
        <v>977</v>
      </c>
      <c r="B978" s="1" t="s">
        <v>9</v>
      </c>
      <c r="C978" s="6">
        <v>44522</v>
      </c>
      <c r="D978" s="2" t="s">
        <v>2</v>
      </c>
      <c r="E978" s="2">
        <v>1</v>
      </c>
      <c r="F978" s="2">
        <v>103</v>
      </c>
    </row>
    <row r="979" spans="1:6" x14ac:dyDescent="0.2">
      <c r="A979" s="7">
        <v>978</v>
      </c>
      <c r="B979" s="1" t="s">
        <v>9</v>
      </c>
      <c r="C979" s="6">
        <v>44522</v>
      </c>
      <c r="D979" s="2" t="s">
        <v>0</v>
      </c>
      <c r="E979" s="2">
        <v>2</v>
      </c>
      <c r="F979" s="2">
        <v>106</v>
      </c>
    </row>
    <row r="980" spans="1:6" x14ac:dyDescent="0.2">
      <c r="A980" s="7">
        <v>979</v>
      </c>
      <c r="B980" s="1" t="s">
        <v>8</v>
      </c>
      <c r="C980" s="6">
        <v>44523</v>
      </c>
      <c r="D980" s="2" t="s">
        <v>3</v>
      </c>
      <c r="E980" s="2">
        <v>4</v>
      </c>
      <c r="F980" s="2">
        <v>109</v>
      </c>
    </row>
    <row r="981" spans="1:6" x14ac:dyDescent="0.2">
      <c r="A981" s="7">
        <v>980</v>
      </c>
      <c r="B981" s="1" t="s">
        <v>8</v>
      </c>
      <c r="C981" s="6">
        <v>44523</v>
      </c>
      <c r="D981" s="2" t="s">
        <v>2</v>
      </c>
      <c r="E981" s="2">
        <v>1</v>
      </c>
      <c r="F981" s="2">
        <v>92</v>
      </c>
    </row>
    <row r="982" spans="1:6" x14ac:dyDescent="0.2">
      <c r="A982" s="7">
        <v>981</v>
      </c>
      <c r="B982" s="1" t="s">
        <v>8</v>
      </c>
      <c r="C982" s="6">
        <v>44523</v>
      </c>
      <c r="D982" s="2" t="s">
        <v>0</v>
      </c>
      <c r="E982" s="2">
        <v>1</v>
      </c>
      <c r="F982" s="2">
        <v>94</v>
      </c>
    </row>
    <row r="983" spans="1:6" x14ac:dyDescent="0.2">
      <c r="A983" s="7">
        <v>982</v>
      </c>
      <c r="B983" s="1" t="s">
        <v>7</v>
      </c>
      <c r="C983" s="6">
        <v>44524</v>
      </c>
      <c r="D983" s="2" t="s">
        <v>3</v>
      </c>
      <c r="E983" s="2">
        <v>5</v>
      </c>
      <c r="F983" s="2">
        <v>93</v>
      </c>
    </row>
    <row r="984" spans="1:6" x14ac:dyDescent="0.2">
      <c r="A984" s="7">
        <v>983</v>
      </c>
      <c r="B984" s="1" t="s">
        <v>7</v>
      </c>
      <c r="C984" s="6">
        <v>44524</v>
      </c>
      <c r="D984" s="2" t="s">
        <v>2</v>
      </c>
      <c r="E984" s="2">
        <v>1</v>
      </c>
      <c r="F984" s="2">
        <v>101</v>
      </c>
    </row>
    <row r="985" spans="1:6" x14ac:dyDescent="0.2">
      <c r="A985" s="7">
        <v>984</v>
      </c>
      <c r="B985" s="1" t="s">
        <v>7</v>
      </c>
      <c r="C985" s="6">
        <v>44524</v>
      </c>
      <c r="D985" s="2" t="s">
        <v>0</v>
      </c>
      <c r="E985" s="2">
        <v>0</v>
      </c>
      <c r="F985" s="2">
        <v>98</v>
      </c>
    </row>
    <row r="986" spans="1:6" x14ac:dyDescent="0.2">
      <c r="A986" s="7">
        <v>985</v>
      </c>
      <c r="B986" s="1" t="s">
        <v>6</v>
      </c>
      <c r="C986" s="6">
        <v>44525</v>
      </c>
      <c r="D986" s="2" t="s">
        <v>3</v>
      </c>
      <c r="E986" s="2">
        <v>5</v>
      </c>
      <c r="F986" s="2">
        <v>103</v>
      </c>
    </row>
    <row r="987" spans="1:6" x14ac:dyDescent="0.2">
      <c r="A987" s="7">
        <v>986</v>
      </c>
      <c r="B987" s="1" t="s">
        <v>6</v>
      </c>
      <c r="C987" s="6">
        <v>44525</v>
      </c>
      <c r="D987" s="2" t="s">
        <v>2</v>
      </c>
      <c r="E987" s="2">
        <v>2</v>
      </c>
      <c r="F987" s="2">
        <v>103</v>
      </c>
    </row>
    <row r="988" spans="1:6" x14ac:dyDescent="0.2">
      <c r="A988" s="7">
        <v>987</v>
      </c>
      <c r="B988" s="1" t="s">
        <v>6</v>
      </c>
      <c r="C988" s="6">
        <v>44525</v>
      </c>
      <c r="D988" s="2" t="s">
        <v>0</v>
      </c>
      <c r="E988" s="2">
        <v>2</v>
      </c>
      <c r="F988" s="2">
        <v>96</v>
      </c>
    </row>
    <row r="989" spans="1:6" x14ac:dyDescent="0.2">
      <c r="A989" s="7">
        <v>988</v>
      </c>
      <c r="B989" s="1" t="s">
        <v>5</v>
      </c>
      <c r="C989" s="6">
        <v>44526</v>
      </c>
      <c r="D989" s="2" t="s">
        <v>3</v>
      </c>
      <c r="E989" s="2">
        <v>3</v>
      </c>
      <c r="F989" s="2">
        <v>103</v>
      </c>
    </row>
    <row r="990" spans="1:6" x14ac:dyDescent="0.2">
      <c r="A990" s="7">
        <v>989</v>
      </c>
      <c r="B990" s="1" t="s">
        <v>5</v>
      </c>
      <c r="C990" s="6">
        <v>44526</v>
      </c>
      <c r="D990" s="2" t="s">
        <v>2</v>
      </c>
      <c r="E990" s="2">
        <v>2</v>
      </c>
      <c r="F990" s="2">
        <v>111</v>
      </c>
    </row>
    <row r="991" spans="1:6" x14ac:dyDescent="0.2">
      <c r="A991" s="7">
        <v>990</v>
      </c>
      <c r="B991" s="1" t="s">
        <v>5</v>
      </c>
      <c r="C991" s="6">
        <v>44526</v>
      </c>
      <c r="D991" s="2" t="s">
        <v>0</v>
      </c>
      <c r="E991" s="2">
        <v>3</v>
      </c>
      <c r="F991" s="2">
        <v>105</v>
      </c>
    </row>
    <row r="992" spans="1:6" x14ac:dyDescent="0.2">
      <c r="A992" s="7">
        <v>991</v>
      </c>
      <c r="B992" s="1" t="s">
        <v>4</v>
      </c>
      <c r="C992" s="6">
        <v>44527</v>
      </c>
      <c r="D992" s="2" t="s">
        <v>3</v>
      </c>
      <c r="E992" s="2">
        <v>6</v>
      </c>
      <c r="F992" s="2">
        <v>93</v>
      </c>
    </row>
    <row r="993" spans="1:6" x14ac:dyDescent="0.2">
      <c r="A993" s="7">
        <v>992</v>
      </c>
      <c r="B993" s="1" t="s">
        <v>4</v>
      </c>
      <c r="C993" s="6">
        <v>44527</v>
      </c>
      <c r="D993" s="2" t="s">
        <v>2</v>
      </c>
      <c r="E993" s="2">
        <v>1</v>
      </c>
      <c r="F993" s="2">
        <v>105</v>
      </c>
    </row>
    <row r="994" spans="1:6" x14ac:dyDescent="0.2">
      <c r="A994" s="7">
        <v>993</v>
      </c>
      <c r="B994" s="1" t="s">
        <v>4</v>
      </c>
      <c r="C994" s="6">
        <v>44527</v>
      </c>
      <c r="D994" s="2" t="s">
        <v>0</v>
      </c>
      <c r="E994" s="2">
        <v>1</v>
      </c>
      <c r="F994" s="2">
        <v>112</v>
      </c>
    </row>
    <row r="995" spans="1:6" x14ac:dyDescent="0.2">
      <c r="A995" s="7">
        <v>994</v>
      </c>
      <c r="B995" s="1" t="s">
        <v>1</v>
      </c>
      <c r="C995" s="6">
        <v>44528</v>
      </c>
      <c r="D995" s="2" t="s">
        <v>3</v>
      </c>
      <c r="E995" s="2">
        <v>3</v>
      </c>
      <c r="F995" s="2">
        <v>95</v>
      </c>
    </row>
    <row r="996" spans="1:6" x14ac:dyDescent="0.2">
      <c r="A996" s="7">
        <v>995</v>
      </c>
      <c r="B996" s="1" t="s">
        <v>1</v>
      </c>
      <c r="C996" s="6">
        <v>44528</v>
      </c>
      <c r="D996" s="2" t="s">
        <v>2</v>
      </c>
      <c r="E996" s="2">
        <v>3</v>
      </c>
      <c r="F996" s="2">
        <v>101</v>
      </c>
    </row>
    <row r="997" spans="1:6" x14ac:dyDescent="0.2">
      <c r="A997" s="7">
        <v>996</v>
      </c>
      <c r="B997" s="1" t="s">
        <v>1</v>
      </c>
      <c r="C997" s="6">
        <v>44528</v>
      </c>
      <c r="D997" s="2" t="s">
        <v>0</v>
      </c>
      <c r="E997" s="2">
        <v>2</v>
      </c>
      <c r="F997" s="2">
        <v>99</v>
      </c>
    </row>
    <row r="998" spans="1:6" x14ac:dyDescent="0.2">
      <c r="A998" s="7">
        <v>997</v>
      </c>
      <c r="B998" s="1" t="s">
        <v>9</v>
      </c>
      <c r="C998" s="6">
        <v>44529</v>
      </c>
      <c r="D998" s="2" t="s">
        <v>3</v>
      </c>
      <c r="E998" s="2">
        <v>3</v>
      </c>
      <c r="F998" s="2">
        <v>93</v>
      </c>
    </row>
    <row r="999" spans="1:6" x14ac:dyDescent="0.2">
      <c r="A999" s="7">
        <v>998</v>
      </c>
      <c r="B999" s="1" t="s">
        <v>9</v>
      </c>
      <c r="C999" s="6">
        <v>44529</v>
      </c>
      <c r="D999" s="2" t="s">
        <v>2</v>
      </c>
      <c r="E999" s="2">
        <v>1</v>
      </c>
      <c r="F999" s="2">
        <v>107</v>
      </c>
    </row>
    <row r="1000" spans="1:6" x14ac:dyDescent="0.2">
      <c r="A1000" s="7">
        <v>999</v>
      </c>
      <c r="B1000" s="1" t="s">
        <v>9</v>
      </c>
      <c r="C1000" s="6">
        <v>44529</v>
      </c>
      <c r="D1000" s="2" t="s">
        <v>0</v>
      </c>
      <c r="E1000" s="2">
        <v>4</v>
      </c>
      <c r="F1000" s="2">
        <v>100</v>
      </c>
    </row>
    <row r="1001" spans="1:6" x14ac:dyDescent="0.2">
      <c r="A1001" s="7">
        <v>1000</v>
      </c>
      <c r="B1001" s="1" t="s">
        <v>8</v>
      </c>
      <c r="C1001" s="6">
        <v>44530</v>
      </c>
      <c r="D1001" s="2" t="s">
        <v>3</v>
      </c>
      <c r="E1001" s="2">
        <v>4</v>
      </c>
      <c r="F1001" s="2">
        <v>109</v>
      </c>
    </row>
    <row r="1002" spans="1:6" x14ac:dyDescent="0.2">
      <c r="A1002" s="7">
        <v>1001</v>
      </c>
      <c r="B1002" s="1" t="s">
        <v>8</v>
      </c>
      <c r="C1002" s="6">
        <v>44530</v>
      </c>
      <c r="D1002" s="2" t="s">
        <v>2</v>
      </c>
      <c r="E1002" s="2">
        <v>3</v>
      </c>
      <c r="F1002" s="2">
        <v>101</v>
      </c>
    </row>
    <row r="1003" spans="1:6" x14ac:dyDescent="0.2">
      <c r="A1003" s="7">
        <v>1002</v>
      </c>
      <c r="B1003" s="1" t="s">
        <v>8</v>
      </c>
      <c r="C1003" s="6">
        <v>44530</v>
      </c>
      <c r="D1003" s="2" t="s">
        <v>0</v>
      </c>
      <c r="E1003" s="2">
        <v>1</v>
      </c>
      <c r="F1003" s="2">
        <v>105</v>
      </c>
    </row>
    <row r="1004" spans="1:6" x14ac:dyDescent="0.2">
      <c r="A1004" s="7">
        <v>1003</v>
      </c>
      <c r="B1004" s="1" t="s">
        <v>7</v>
      </c>
      <c r="C1004" s="6">
        <v>44531</v>
      </c>
      <c r="D1004" s="2" t="s">
        <v>3</v>
      </c>
      <c r="E1004" s="2">
        <v>2</v>
      </c>
      <c r="F1004" s="2">
        <v>98</v>
      </c>
    </row>
    <row r="1005" spans="1:6" x14ac:dyDescent="0.2">
      <c r="A1005" s="7">
        <v>1004</v>
      </c>
      <c r="B1005" s="1" t="s">
        <v>7</v>
      </c>
      <c r="C1005" s="6">
        <v>44531</v>
      </c>
      <c r="D1005" s="2" t="s">
        <v>2</v>
      </c>
      <c r="E1005" s="2">
        <v>1</v>
      </c>
      <c r="F1005" s="2">
        <v>102</v>
      </c>
    </row>
    <row r="1006" spans="1:6" x14ac:dyDescent="0.2">
      <c r="A1006" s="7">
        <v>1005</v>
      </c>
      <c r="B1006" s="1" t="s">
        <v>7</v>
      </c>
      <c r="C1006" s="6">
        <v>44531</v>
      </c>
      <c r="D1006" s="2" t="s">
        <v>0</v>
      </c>
      <c r="E1006" s="2">
        <v>2</v>
      </c>
      <c r="F1006" s="2">
        <v>109</v>
      </c>
    </row>
    <row r="1007" spans="1:6" x14ac:dyDescent="0.2">
      <c r="A1007" s="7">
        <v>1006</v>
      </c>
      <c r="B1007" s="1" t="s">
        <v>6</v>
      </c>
      <c r="C1007" s="6">
        <v>44532</v>
      </c>
      <c r="D1007" s="2" t="s">
        <v>3</v>
      </c>
      <c r="E1007" s="2">
        <v>4</v>
      </c>
      <c r="F1007" s="2">
        <v>114</v>
      </c>
    </row>
    <row r="1008" spans="1:6" x14ac:dyDescent="0.2">
      <c r="A1008" s="7">
        <v>1007</v>
      </c>
      <c r="B1008" s="1" t="s">
        <v>6</v>
      </c>
      <c r="C1008" s="6">
        <v>44532</v>
      </c>
      <c r="D1008" s="2" t="s">
        <v>2</v>
      </c>
      <c r="E1008" s="2">
        <v>1</v>
      </c>
      <c r="F1008" s="2">
        <v>103</v>
      </c>
    </row>
    <row r="1009" spans="1:6" x14ac:dyDescent="0.2">
      <c r="A1009" s="7">
        <v>1008</v>
      </c>
      <c r="B1009" s="1" t="s">
        <v>6</v>
      </c>
      <c r="C1009" s="6">
        <v>44532</v>
      </c>
      <c r="D1009" s="2" t="s">
        <v>0</v>
      </c>
      <c r="E1009" s="2">
        <v>0</v>
      </c>
      <c r="F1009" s="2">
        <v>107</v>
      </c>
    </row>
    <row r="1010" spans="1:6" x14ac:dyDescent="0.2">
      <c r="A1010" s="7">
        <v>1009</v>
      </c>
      <c r="B1010" s="1" t="s">
        <v>5</v>
      </c>
      <c r="C1010" s="6">
        <v>44533</v>
      </c>
      <c r="D1010" s="2" t="s">
        <v>3</v>
      </c>
      <c r="E1010" s="2">
        <v>2</v>
      </c>
      <c r="F1010" s="2">
        <v>108</v>
      </c>
    </row>
    <row r="1011" spans="1:6" x14ac:dyDescent="0.2">
      <c r="A1011" s="7">
        <v>1010</v>
      </c>
      <c r="B1011" s="1" t="s">
        <v>5</v>
      </c>
      <c r="C1011" s="6">
        <v>44533</v>
      </c>
      <c r="D1011" s="2" t="s">
        <v>2</v>
      </c>
      <c r="E1011" s="2">
        <v>5</v>
      </c>
      <c r="F1011" s="2">
        <v>102</v>
      </c>
    </row>
    <row r="1012" spans="1:6" x14ac:dyDescent="0.2">
      <c r="A1012" s="7">
        <v>1011</v>
      </c>
      <c r="B1012" s="1" t="s">
        <v>5</v>
      </c>
      <c r="C1012" s="6">
        <v>44533</v>
      </c>
      <c r="D1012" s="2" t="s">
        <v>0</v>
      </c>
      <c r="E1012" s="2">
        <v>2</v>
      </c>
      <c r="F1012" s="2">
        <v>113</v>
      </c>
    </row>
    <row r="1013" spans="1:6" x14ac:dyDescent="0.2">
      <c r="A1013" s="7">
        <v>1012</v>
      </c>
      <c r="B1013" s="1" t="s">
        <v>4</v>
      </c>
      <c r="C1013" s="6">
        <v>44534</v>
      </c>
      <c r="D1013" s="2" t="s">
        <v>3</v>
      </c>
      <c r="E1013" s="2">
        <v>5</v>
      </c>
      <c r="F1013" s="2">
        <v>96</v>
      </c>
    </row>
    <row r="1014" spans="1:6" x14ac:dyDescent="0.2">
      <c r="A1014" s="7">
        <v>1013</v>
      </c>
      <c r="B1014" s="1" t="s">
        <v>4</v>
      </c>
      <c r="C1014" s="6">
        <v>44534</v>
      </c>
      <c r="D1014" s="2" t="s">
        <v>2</v>
      </c>
      <c r="E1014" s="2">
        <v>4</v>
      </c>
      <c r="F1014" s="2">
        <v>108</v>
      </c>
    </row>
    <row r="1015" spans="1:6" x14ac:dyDescent="0.2">
      <c r="A1015" s="7">
        <v>1014</v>
      </c>
      <c r="B1015" s="1" t="s">
        <v>4</v>
      </c>
      <c r="C1015" s="6">
        <v>44534</v>
      </c>
      <c r="D1015" s="2" t="s">
        <v>0</v>
      </c>
      <c r="E1015" s="2">
        <v>1</v>
      </c>
      <c r="F1015" s="2">
        <v>114</v>
      </c>
    </row>
    <row r="1016" spans="1:6" x14ac:dyDescent="0.2">
      <c r="A1016" s="7">
        <v>1015</v>
      </c>
      <c r="B1016" s="1" t="s">
        <v>1</v>
      </c>
      <c r="C1016" s="6">
        <v>44535</v>
      </c>
      <c r="D1016" s="2" t="s">
        <v>3</v>
      </c>
      <c r="E1016" s="2">
        <v>4</v>
      </c>
      <c r="F1016" s="2">
        <v>105</v>
      </c>
    </row>
    <row r="1017" spans="1:6" x14ac:dyDescent="0.2">
      <c r="A1017" s="7">
        <v>1016</v>
      </c>
      <c r="B1017" s="1" t="s">
        <v>1</v>
      </c>
      <c r="C1017" s="6">
        <v>44535</v>
      </c>
      <c r="D1017" s="2" t="s">
        <v>2</v>
      </c>
      <c r="E1017" s="2">
        <v>0</v>
      </c>
      <c r="F1017" s="2">
        <v>100</v>
      </c>
    </row>
    <row r="1018" spans="1:6" x14ac:dyDescent="0.2">
      <c r="A1018" s="7">
        <v>1017</v>
      </c>
      <c r="B1018" s="1" t="s">
        <v>1</v>
      </c>
      <c r="C1018" s="6">
        <v>44535</v>
      </c>
      <c r="D1018" s="2" t="s">
        <v>0</v>
      </c>
      <c r="E1018" s="2">
        <v>0</v>
      </c>
      <c r="F1018" s="2">
        <v>103</v>
      </c>
    </row>
    <row r="1019" spans="1:6" x14ac:dyDescent="0.2">
      <c r="A1019" s="7">
        <v>1018</v>
      </c>
      <c r="B1019" s="1" t="s">
        <v>9</v>
      </c>
      <c r="C1019" s="6">
        <v>44536</v>
      </c>
      <c r="D1019" s="2" t="s">
        <v>3</v>
      </c>
      <c r="E1019" s="2">
        <v>2</v>
      </c>
      <c r="F1019" s="2">
        <v>100</v>
      </c>
    </row>
    <row r="1020" spans="1:6" x14ac:dyDescent="0.2">
      <c r="A1020" s="7">
        <v>1019</v>
      </c>
      <c r="B1020" s="1" t="s">
        <v>9</v>
      </c>
      <c r="C1020" s="6">
        <v>44536</v>
      </c>
      <c r="D1020" s="2" t="s">
        <v>2</v>
      </c>
      <c r="E1020" s="2">
        <v>2</v>
      </c>
      <c r="F1020" s="2">
        <v>109</v>
      </c>
    </row>
    <row r="1021" spans="1:6" x14ac:dyDescent="0.2">
      <c r="A1021" s="7">
        <v>1020</v>
      </c>
      <c r="B1021" s="1" t="s">
        <v>9</v>
      </c>
      <c r="C1021" s="6">
        <v>44536</v>
      </c>
      <c r="D1021" s="2" t="s">
        <v>0</v>
      </c>
      <c r="E1021" s="2">
        <v>1</v>
      </c>
      <c r="F1021" s="2">
        <v>100</v>
      </c>
    </row>
    <row r="1022" spans="1:6" x14ac:dyDescent="0.2">
      <c r="A1022" s="7">
        <v>1021</v>
      </c>
      <c r="B1022" s="1" t="s">
        <v>8</v>
      </c>
      <c r="C1022" s="6">
        <v>44537</v>
      </c>
      <c r="D1022" s="2" t="s">
        <v>3</v>
      </c>
      <c r="E1022" s="2">
        <v>2</v>
      </c>
      <c r="F1022" s="2">
        <v>110</v>
      </c>
    </row>
    <row r="1023" spans="1:6" x14ac:dyDescent="0.2">
      <c r="A1023" s="7">
        <v>1022</v>
      </c>
      <c r="B1023" s="1" t="s">
        <v>8</v>
      </c>
      <c r="C1023" s="6">
        <v>44537</v>
      </c>
      <c r="D1023" s="2" t="s">
        <v>2</v>
      </c>
      <c r="E1023" s="2">
        <v>4</v>
      </c>
      <c r="F1023" s="2">
        <v>95</v>
      </c>
    </row>
    <row r="1024" spans="1:6" x14ac:dyDescent="0.2">
      <c r="A1024" s="7">
        <v>1023</v>
      </c>
      <c r="B1024" s="1" t="s">
        <v>8</v>
      </c>
      <c r="C1024" s="6">
        <v>44537</v>
      </c>
      <c r="D1024" s="2" t="s">
        <v>0</v>
      </c>
      <c r="E1024" s="2">
        <v>1</v>
      </c>
      <c r="F1024" s="2">
        <v>101</v>
      </c>
    </row>
    <row r="1025" spans="1:6" x14ac:dyDescent="0.2">
      <c r="A1025" s="7">
        <v>1024</v>
      </c>
      <c r="B1025" s="1" t="s">
        <v>7</v>
      </c>
      <c r="C1025" s="6">
        <v>44538</v>
      </c>
      <c r="D1025" s="2" t="s">
        <v>3</v>
      </c>
      <c r="E1025" s="2">
        <v>1</v>
      </c>
      <c r="F1025" s="2">
        <v>101</v>
      </c>
    </row>
    <row r="1026" spans="1:6" x14ac:dyDescent="0.2">
      <c r="A1026" s="7">
        <v>1025</v>
      </c>
      <c r="B1026" s="1" t="s">
        <v>7</v>
      </c>
      <c r="C1026" s="6">
        <v>44538</v>
      </c>
      <c r="D1026" s="2" t="s">
        <v>2</v>
      </c>
      <c r="E1026" s="2">
        <v>0</v>
      </c>
      <c r="F1026" s="2">
        <v>106</v>
      </c>
    </row>
    <row r="1027" spans="1:6" x14ac:dyDescent="0.2">
      <c r="A1027" s="7">
        <v>1026</v>
      </c>
      <c r="B1027" s="1" t="s">
        <v>7</v>
      </c>
      <c r="C1027" s="6">
        <v>44538</v>
      </c>
      <c r="D1027" s="2" t="s">
        <v>0</v>
      </c>
      <c r="E1027" s="2">
        <v>0</v>
      </c>
      <c r="F1027" s="2">
        <v>98</v>
      </c>
    </row>
    <row r="1028" spans="1:6" x14ac:dyDescent="0.2">
      <c r="A1028" s="7">
        <v>1027</v>
      </c>
      <c r="B1028" s="1" t="s">
        <v>6</v>
      </c>
      <c r="C1028" s="6">
        <v>44539</v>
      </c>
      <c r="D1028" s="2" t="s">
        <v>3</v>
      </c>
      <c r="E1028" s="2">
        <v>1</v>
      </c>
      <c r="F1028" s="2">
        <v>113</v>
      </c>
    </row>
    <row r="1029" spans="1:6" x14ac:dyDescent="0.2">
      <c r="A1029" s="7">
        <v>1028</v>
      </c>
      <c r="B1029" s="1" t="s">
        <v>6</v>
      </c>
      <c r="C1029" s="6">
        <v>44539</v>
      </c>
      <c r="D1029" s="2" t="s">
        <v>2</v>
      </c>
      <c r="E1029" s="2">
        <v>2</v>
      </c>
      <c r="F1029" s="2">
        <v>106</v>
      </c>
    </row>
    <row r="1030" spans="1:6" x14ac:dyDescent="0.2">
      <c r="A1030" s="7">
        <v>1029</v>
      </c>
      <c r="B1030" s="1" t="s">
        <v>6</v>
      </c>
      <c r="C1030" s="6">
        <v>44539</v>
      </c>
      <c r="D1030" s="2" t="s">
        <v>0</v>
      </c>
      <c r="E1030" s="2">
        <v>0</v>
      </c>
      <c r="F1030" s="2">
        <v>113</v>
      </c>
    </row>
    <row r="1031" spans="1:6" x14ac:dyDescent="0.2">
      <c r="A1031" s="7">
        <v>1030</v>
      </c>
      <c r="B1031" s="1" t="s">
        <v>5</v>
      </c>
      <c r="C1031" s="6">
        <v>44540</v>
      </c>
      <c r="D1031" s="2" t="s">
        <v>3</v>
      </c>
      <c r="E1031" s="2">
        <v>1</v>
      </c>
      <c r="F1031" s="2">
        <v>104</v>
      </c>
    </row>
    <row r="1032" spans="1:6" x14ac:dyDescent="0.2">
      <c r="A1032" s="7">
        <v>1031</v>
      </c>
      <c r="B1032" s="1" t="s">
        <v>5</v>
      </c>
      <c r="C1032" s="6">
        <v>44540</v>
      </c>
      <c r="D1032" s="2" t="s">
        <v>2</v>
      </c>
      <c r="E1032" s="2">
        <v>2</v>
      </c>
      <c r="F1032" s="2">
        <v>103</v>
      </c>
    </row>
    <row r="1033" spans="1:6" x14ac:dyDescent="0.2">
      <c r="A1033" s="7">
        <v>1032</v>
      </c>
      <c r="B1033" s="1" t="s">
        <v>5</v>
      </c>
      <c r="C1033" s="6">
        <v>44540</v>
      </c>
      <c r="D1033" s="2" t="s">
        <v>0</v>
      </c>
      <c r="E1033" s="2">
        <v>1</v>
      </c>
      <c r="F1033" s="2">
        <v>106</v>
      </c>
    </row>
    <row r="1034" spans="1:6" x14ac:dyDescent="0.2">
      <c r="A1034" s="7">
        <v>1033</v>
      </c>
      <c r="B1034" s="1" t="s">
        <v>4</v>
      </c>
      <c r="C1034" s="6">
        <v>44541</v>
      </c>
      <c r="D1034" s="2" t="s">
        <v>3</v>
      </c>
      <c r="E1034" s="2">
        <v>3</v>
      </c>
      <c r="F1034" s="2">
        <v>104</v>
      </c>
    </row>
    <row r="1035" spans="1:6" x14ac:dyDescent="0.2">
      <c r="A1035" s="7">
        <v>1034</v>
      </c>
      <c r="B1035" s="1" t="s">
        <v>4</v>
      </c>
      <c r="C1035" s="6">
        <v>44541</v>
      </c>
      <c r="D1035" s="2" t="s">
        <v>2</v>
      </c>
      <c r="E1035" s="2">
        <v>3</v>
      </c>
      <c r="F1035" s="2">
        <v>107</v>
      </c>
    </row>
    <row r="1036" spans="1:6" x14ac:dyDescent="0.2">
      <c r="A1036" s="7">
        <v>1035</v>
      </c>
      <c r="B1036" s="1" t="s">
        <v>4</v>
      </c>
      <c r="C1036" s="6">
        <v>44541</v>
      </c>
      <c r="D1036" s="2" t="s">
        <v>0</v>
      </c>
      <c r="E1036" s="2">
        <v>1</v>
      </c>
      <c r="F1036" s="2">
        <v>114</v>
      </c>
    </row>
    <row r="1037" spans="1:6" x14ac:dyDescent="0.2">
      <c r="A1037" s="7">
        <v>1036</v>
      </c>
      <c r="B1037" s="1" t="s">
        <v>1</v>
      </c>
      <c r="C1037" s="6">
        <v>44542</v>
      </c>
      <c r="D1037" s="2" t="s">
        <v>3</v>
      </c>
      <c r="E1037" s="2">
        <v>2</v>
      </c>
      <c r="F1037" s="2">
        <v>97</v>
      </c>
    </row>
    <row r="1038" spans="1:6" x14ac:dyDescent="0.2">
      <c r="A1038" s="7">
        <v>1037</v>
      </c>
      <c r="B1038" s="1" t="s">
        <v>1</v>
      </c>
      <c r="C1038" s="6">
        <v>44542</v>
      </c>
      <c r="D1038" s="2" t="s">
        <v>2</v>
      </c>
      <c r="E1038" s="2">
        <v>4</v>
      </c>
      <c r="F1038" s="2">
        <v>100</v>
      </c>
    </row>
    <row r="1039" spans="1:6" x14ac:dyDescent="0.2">
      <c r="A1039" s="7">
        <v>1038</v>
      </c>
      <c r="B1039" s="1" t="s">
        <v>1</v>
      </c>
      <c r="C1039" s="6">
        <v>44542</v>
      </c>
      <c r="D1039" s="2" t="s">
        <v>0</v>
      </c>
      <c r="E1039" s="2">
        <v>0</v>
      </c>
      <c r="F1039" s="2">
        <v>116</v>
      </c>
    </row>
    <row r="1040" spans="1:6" x14ac:dyDescent="0.2">
      <c r="A1040" s="7">
        <v>1039</v>
      </c>
      <c r="B1040" s="1" t="s">
        <v>9</v>
      </c>
      <c r="C1040" s="6">
        <v>44543</v>
      </c>
      <c r="D1040" s="2" t="s">
        <v>3</v>
      </c>
      <c r="E1040" s="2">
        <v>7</v>
      </c>
      <c r="F1040" s="2">
        <v>101</v>
      </c>
    </row>
    <row r="1041" spans="1:6" x14ac:dyDescent="0.2">
      <c r="A1041" s="7">
        <v>1040</v>
      </c>
      <c r="B1041" s="1" t="s">
        <v>9</v>
      </c>
      <c r="C1041" s="6">
        <v>44543</v>
      </c>
      <c r="D1041" s="2" t="s">
        <v>2</v>
      </c>
      <c r="E1041" s="2">
        <v>7</v>
      </c>
      <c r="F1041" s="2">
        <v>107</v>
      </c>
    </row>
    <row r="1042" spans="1:6" x14ac:dyDescent="0.2">
      <c r="A1042" s="7">
        <v>1041</v>
      </c>
      <c r="B1042" s="1" t="s">
        <v>9</v>
      </c>
      <c r="C1042" s="6">
        <v>44543</v>
      </c>
      <c r="D1042" s="2" t="s">
        <v>0</v>
      </c>
      <c r="E1042" s="2">
        <v>3</v>
      </c>
      <c r="F1042" s="2">
        <v>95</v>
      </c>
    </row>
    <row r="1043" spans="1:6" x14ac:dyDescent="0.2">
      <c r="A1043" s="7">
        <v>1042</v>
      </c>
      <c r="B1043" s="1" t="s">
        <v>8</v>
      </c>
      <c r="C1043" s="6">
        <v>44544</v>
      </c>
      <c r="D1043" s="2" t="s">
        <v>3</v>
      </c>
      <c r="E1043" s="2">
        <v>3</v>
      </c>
      <c r="F1043" s="2">
        <v>103</v>
      </c>
    </row>
    <row r="1044" spans="1:6" x14ac:dyDescent="0.2">
      <c r="A1044" s="7">
        <v>1043</v>
      </c>
      <c r="B1044" s="1" t="s">
        <v>8</v>
      </c>
      <c r="C1044" s="6">
        <v>44544</v>
      </c>
      <c r="D1044" s="2" t="s">
        <v>2</v>
      </c>
      <c r="E1044" s="2">
        <v>3</v>
      </c>
      <c r="F1044" s="2">
        <v>95</v>
      </c>
    </row>
    <row r="1045" spans="1:6" x14ac:dyDescent="0.2">
      <c r="A1045" s="7">
        <v>1044</v>
      </c>
      <c r="B1045" s="1" t="s">
        <v>8</v>
      </c>
      <c r="C1045" s="6">
        <v>44544</v>
      </c>
      <c r="D1045" s="2" t="s">
        <v>0</v>
      </c>
      <c r="E1045" s="2">
        <v>4</v>
      </c>
      <c r="F1045" s="2">
        <v>104</v>
      </c>
    </row>
    <row r="1046" spans="1:6" x14ac:dyDescent="0.2">
      <c r="A1046" s="7">
        <v>1045</v>
      </c>
      <c r="B1046" s="1" t="s">
        <v>7</v>
      </c>
      <c r="C1046" s="6">
        <v>44545</v>
      </c>
      <c r="D1046" s="2" t="s">
        <v>3</v>
      </c>
      <c r="E1046" s="2">
        <v>3</v>
      </c>
      <c r="F1046" s="2">
        <v>102</v>
      </c>
    </row>
    <row r="1047" spans="1:6" x14ac:dyDescent="0.2">
      <c r="A1047" s="7">
        <v>1046</v>
      </c>
      <c r="B1047" s="1" t="s">
        <v>7</v>
      </c>
      <c r="C1047" s="6">
        <v>44545</v>
      </c>
      <c r="D1047" s="2" t="s">
        <v>2</v>
      </c>
      <c r="E1047" s="2">
        <v>2</v>
      </c>
      <c r="F1047" s="2">
        <v>101</v>
      </c>
    </row>
    <row r="1048" spans="1:6" x14ac:dyDescent="0.2">
      <c r="A1048" s="7">
        <v>1047</v>
      </c>
      <c r="B1048" s="1" t="s">
        <v>7</v>
      </c>
      <c r="C1048" s="6">
        <v>44545</v>
      </c>
      <c r="D1048" s="2" t="s">
        <v>0</v>
      </c>
      <c r="E1048" s="2">
        <v>0</v>
      </c>
      <c r="F1048" s="2">
        <v>111</v>
      </c>
    </row>
    <row r="1049" spans="1:6" x14ac:dyDescent="0.2">
      <c r="A1049" s="7">
        <v>1048</v>
      </c>
      <c r="B1049" s="1" t="s">
        <v>6</v>
      </c>
      <c r="C1049" s="6">
        <v>44546</v>
      </c>
      <c r="D1049" s="2" t="s">
        <v>3</v>
      </c>
      <c r="E1049" s="2">
        <v>4</v>
      </c>
      <c r="F1049" s="2">
        <v>103</v>
      </c>
    </row>
    <row r="1050" spans="1:6" x14ac:dyDescent="0.2">
      <c r="A1050" s="7">
        <v>1049</v>
      </c>
      <c r="B1050" s="1" t="s">
        <v>6</v>
      </c>
      <c r="C1050" s="6">
        <v>44546</v>
      </c>
      <c r="D1050" s="2" t="s">
        <v>2</v>
      </c>
      <c r="E1050" s="2">
        <v>6</v>
      </c>
      <c r="F1050" s="2">
        <v>101</v>
      </c>
    </row>
    <row r="1051" spans="1:6" x14ac:dyDescent="0.2">
      <c r="A1051" s="7">
        <v>1050</v>
      </c>
      <c r="B1051" s="1" t="s">
        <v>6</v>
      </c>
      <c r="C1051" s="6">
        <v>44546</v>
      </c>
      <c r="D1051" s="2" t="s">
        <v>0</v>
      </c>
      <c r="E1051" s="2">
        <v>2</v>
      </c>
      <c r="F1051" s="2">
        <v>104</v>
      </c>
    </row>
    <row r="1052" spans="1:6" x14ac:dyDescent="0.2">
      <c r="A1052" s="7">
        <v>1051</v>
      </c>
      <c r="B1052" s="1" t="s">
        <v>5</v>
      </c>
      <c r="C1052" s="6">
        <v>44547</v>
      </c>
      <c r="D1052" s="2" t="s">
        <v>3</v>
      </c>
      <c r="E1052" s="2">
        <v>5</v>
      </c>
      <c r="F1052" s="2">
        <v>105</v>
      </c>
    </row>
    <row r="1053" spans="1:6" x14ac:dyDescent="0.2">
      <c r="A1053" s="7">
        <v>1052</v>
      </c>
      <c r="B1053" s="1" t="s">
        <v>5</v>
      </c>
      <c r="C1053" s="6">
        <v>44547</v>
      </c>
      <c r="D1053" s="2" t="s">
        <v>2</v>
      </c>
      <c r="E1053" s="2">
        <v>4</v>
      </c>
      <c r="F1053" s="2">
        <v>103</v>
      </c>
    </row>
    <row r="1054" spans="1:6" x14ac:dyDescent="0.2">
      <c r="A1054" s="7">
        <v>1053</v>
      </c>
      <c r="B1054" s="1" t="s">
        <v>5</v>
      </c>
      <c r="C1054" s="6">
        <v>44547</v>
      </c>
      <c r="D1054" s="2" t="s">
        <v>0</v>
      </c>
      <c r="E1054" s="2">
        <v>1</v>
      </c>
      <c r="F1054" s="2">
        <v>106</v>
      </c>
    </row>
    <row r="1055" spans="1:6" x14ac:dyDescent="0.2">
      <c r="A1055" s="7">
        <v>1054</v>
      </c>
      <c r="B1055" s="1" t="s">
        <v>4</v>
      </c>
      <c r="C1055" s="6">
        <v>44548</v>
      </c>
      <c r="D1055" s="2" t="s">
        <v>3</v>
      </c>
      <c r="E1055" s="2">
        <v>5</v>
      </c>
      <c r="F1055" s="2">
        <v>105</v>
      </c>
    </row>
    <row r="1056" spans="1:6" x14ac:dyDescent="0.2">
      <c r="A1056" s="7">
        <v>1055</v>
      </c>
      <c r="B1056" s="1" t="s">
        <v>4</v>
      </c>
      <c r="C1056" s="6">
        <v>44548</v>
      </c>
      <c r="D1056" s="2" t="s">
        <v>2</v>
      </c>
      <c r="E1056" s="2">
        <v>5</v>
      </c>
      <c r="F1056" s="2">
        <v>94</v>
      </c>
    </row>
    <row r="1057" spans="1:6" x14ac:dyDescent="0.2">
      <c r="A1057" s="7">
        <v>1056</v>
      </c>
      <c r="B1057" s="1" t="s">
        <v>4</v>
      </c>
      <c r="C1057" s="6">
        <v>44548</v>
      </c>
      <c r="D1057" s="2" t="s">
        <v>0</v>
      </c>
      <c r="E1057" s="2">
        <v>0</v>
      </c>
      <c r="F1057" s="2">
        <v>111</v>
      </c>
    </row>
    <row r="1058" spans="1:6" x14ac:dyDescent="0.2">
      <c r="A1058" s="7">
        <v>1057</v>
      </c>
      <c r="B1058" s="1" t="s">
        <v>1</v>
      </c>
      <c r="C1058" s="6">
        <v>44549</v>
      </c>
      <c r="D1058" s="2" t="s">
        <v>3</v>
      </c>
      <c r="E1058" s="2">
        <v>3</v>
      </c>
      <c r="F1058" s="2">
        <v>103</v>
      </c>
    </row>
    <row r="1059" spans="1:6" x14ac:dyDescent="0.2">
      <c r="A1059" s="7">
        <v>1058</v>
      </c>
      <c r="B1059" s="1" t="s">
        <v>1</v>
      </c>
      <c r="C1059" s="6">
        <v>44549</v>
      </c>
      <c r="D1059" s="2" t="s">
        <v>2</v>
      </c>
      <c r="E1059" s="2">
        <v>5</v>
      </c>
      <c r="F1059" s="2">
        <v>102</v>
      </c>
    </row>
    <row r="1060" spans="1:6" x14ac:dyDescent="0.2">
      <c r="A1060" s="7">
        <v>1059</v>
      </c>
      <c r="B1060" s="1" t="s">
        <v>1</v>
      </c>
      <c r="C1060" s="6">
        <v>44549</v>
      </c>
      <c r="D1060" s="2" t="s">
        <v>0</v>
      </c>
      <c r="E1060" s="2">
        <v>0</v>
      </c>
      <c r="F1060" s="2">
        <v>121</v>
      </c>
    </row>
    <row r="1061" spans="1:6" x14ac:dyDescent="0.2">
      <c r="A1061" s="7">
        <v>1060</v>
      </c>
      <c r="B1061" s="1" t="s">
        <v>9</v>
      </c>
      <c r="C1061" s="6">
        <v>44550</v>
      </c>
      <c r="D1061" s="2" t="s">
        <v>3</v>
      </c>
      <c r="E1061" s="2">
        <v>2</v>
      </c>
      <c r="F1061" s="2">
        <v>103</v>
      </c>
    </row>
    <row r="1062" spans="1:6" x14ac:dyDescent="0.2">
      <c r="A1062" s="7">
        <v>1061</v>
      </c>
      <c r="B1062" s="1" t="s">
        <v>9</v>
      </c>
      <c r="C1062" s="6">
        <v>44550</v>
      </c>
      <c r="D1062" s="2" t="s">
        <v>2</v>
      </c>
      <c r="E1062" s="2">
        <v>1</v>
      </c>
      <c r="F1062" s="2">
        <v>96</v>
      </c>
    </row>
    <row r="1063" spans="1:6" x14ac:dyDescent="0.2">
      <c r="A1063" s="7">
        <v>1062</v>
      </c>
      <c r="B1063" s="1" t="s">
        <v>9</v>
      </c>
      <c r="C1063" s="6">
        <v>44550</v>
      </c>
      <c r="D1063" s="2" t="s">
        <v>0</v>
      </c>
      <c r="E1063" s="2">
        <v>1</v>
      </c>
      <c r="F1063" s="2">
        <v>104</v>
      </c>
    </row>
    <row r="1064" spans="1:6" x14ac:dyDescent="0.2">
      <c r="A1064" s="7">
        <v>1063</v>
      </c>
      <c r="B1064" s="1" t="s">
        <v>8</v>
      </c>
      <c r="C1064" s="6">
        <v>44551</v>
      </c>
      <c r="D1064" s="2" t="s">
        <v>3</v>
      </c>
      <c r="E1064" s="2">
        <v>6</v>
      </c>
      <c r="F1064" s="2">
        <v>105</v>
      </c>
    </row>
    <row r="1065" spans="1:6" x14ac:dyDescent="0.2">
      <c r="A1065" s="7">
        <v>1064</v>
      </c>
      <c r="B1065" s="1" t="s">
        <v>8</v>
      </c>
      <c r="C1065" s="6">
        <v>44551</v>
      </c>
      <c r="D1065" s="2" t="s">
        <v>2</v>
      </c>
      <c r="E1065" s="2">
        <v>3</v>
      </c>
      <c r="F1065" s="2">
        <v>103</v>
      </c>
    </row>
    <row r="1066" spans="1:6" x14ac:dyDescent="0.2">
      <c r="A1066" s="7">
        <v>1065</v>
      </c>
      <c r="B1066" s="1" t="s">
        <v>8</v>
      </c>
      <c r="C1066" s="6">
        <v>44551</v>
      </c>
      <c r="D1066" s="2" t="s">
        <v>0</v>
      </c>
      <c r="E1066" s="2">
        <v>1</v>
      </c>
      <c r="F1066" s="2">
        <v>109</v>
      </c>
    </row>
    <row r="1067" spans="1:6" x14ac:dyDescent="0.2">
      <c r="A1067" s="7">
        <v>1066</v>
      </c>
      <c r="B1067" s="1" t="s">
        <v>7</v>
      </c>
      <c r="C1067" s="6">
        <v>44552</v>
      </c>
      <c r="D1067" s="2" t="s">
        <v>3</v>
      </c>
      <c r="E1067" s="2">
        <v>1</v>
      </c>
      <c r="F1067" s="2">
        <v>102</v>
      </c>
    </row>
    <row r="1068" spans="1:6" x14ac:dyDescent="0.2">
      <c r="A1068" s="7">
        <v>1067</v>
      </c>
      <c r="B1068" s="1" t="s">
        <v>7</v>
      </c>
      <c r="C1068" s="6">
        <v>44552</v>
      </c>
      <c r="D1068" s="2" t="s">
        <v>2</v>
      </c>
      <c r="E1068" s="2">
        <v>2</v>
      </c>
      <c r="F1068" s="2">
        <v>91</v>
      </c>
    </row>
    <row r="1069" spans="1:6" x14ac:dyDescent="0.2">
      <c r="A1069" s="7">
        <v>1068</v>
      </c>
      <c r="B1069" s="1" t="s">
        <v>7</v>
      </c>
      <c r="C1069" s="6">
        <v>44552</v>
      </c>
      <c r="D1069" s="2" t="s">
        <v>0</v>
      </c>
      <c r="E1069" s="2">
        <v>1</v>
      </c>
      <c r="F1069" s="2">
        <v>100</v>
      </c>
    </row>
    <row r="1070" spans="1:6" x14ac:dyDescent="0.2">
      <c r="A1070" s="7">
        <v>1069</v>
      </c>
      <c r="B1070" s="1" t="s">
        <v>6</v>
      </c>
      <c r="C1070" s="6">
        <v>44553</v>
      </c>
      <c r="D1070" s="2" t="s">
        <v>3</v>
      </c>
      <c r="E1070" s="2">
        <v>2</v>
      </c>
      <c r="F1070" s="2">
        <v>108</v>
      </c>
    </row>
    <row r="1071" spans="1:6" x14ac:dyDescent="0.2">
      <c r="A1071" s="7">
        <v>1070</v>
      </c>
      <c r="B1071" s="1" t="s">
        <v>6</v>
      </c>
      <c r="C1071" s="6">
        <v>44553</v>
      </c>
      <c r="D1071" s="2" t="s">
        <v>2</v>
      </c>
      <c r="E1071" s="2">
        <v>2</v>
      </c>
      <c r="F1071" s="2">
        <v>95</v>
      </c>
    </row>
    <row r="1072" spans="1:6" x14ac:dyDescent="0.2">
      <c r="A1072" s="7">
        <v>1071</v>
      </c>
      <c r="B1072" s="1" t="s">
        <v>6</v>
      </c>
      <c r="C1072" s="6">
        <v>44553</v>
      </c>
      <c r="D1072" s="2" t="s">
        <v>0</v>
      </c>
      <c r="E1072" s="2">
        <v>0</v>
      </c>
      <c r="F1072" s="2">
        <v>107</v>
      </c>
    </row>
    <row r="1073" spans="1:6" x14ac:dyDescent="0.2">
      <c r="A1073" s="7">
        <v>1072</v>
      </c>
      <c r="B1073" s="1" t="s">
        <v>5</v>
      </c>
      <c r="C1073" s="6">
        <v>44554</v>
      </c>
      <c r="D1073" s="2" t="s">
        <v>3</v>
      </c>
      <c r="E1073" s="2">
        <v>3</v>
      </c>
      <c r="F1073" s="2">
        <v>91</v>
      </c>
    </row>
    <row r="1074" spans="1:6" x14ac:dyDescent="0.2">
      <c r="A1074" s="7">
        <v>1073</v>
      </c>
      <c r="B1074" s="1" t="s">
        <v>5</v>
      </c>
      <c r="C1074" s="6">
        <v>44554</v>
      </c>
      <c r="D1074" s="2" t="s">
        <v>2</v>
      </c>
      <c r="E1074" s="2">
        <v>2</v>
      </c>
      <c r="F1074" s="2">
        <v>103</v>
      </c>
    </row>
    <row r="1075" spans="1:6" x14ac:dyDescent="0.2">
      <c r="A1075" s="7">
        <v>1074</v>
      </c>
      <c r="B1075" s="1" t="s">
        <v>5</v>
      </c>
      <c r="C1075" s="6">
        <v>44554</v>
      </c>
      <c r="D1075" s="2" t="s">
        <v>0</v>
      </c>
      <c r="E1075" s="2">
        <v>0</v>
      </c>
      <c r="F1075" s="2">
        <v>105</v>
      </c>
    </row>
    <row r="1076" spans="1:6" x14ac:dyDescent="0.2">
      <c r="A1076" s="7">
        <v>1075</v>
      </c>
      <c r="B1076" s="1" t="s">
        <v>1</v>
      </c>
      <c r="C1076" s="6">
        <v>44556</v>
      </c>
      <c r="D1076" s="2" t="s">
        <v>3</v>
      </c>
      <c r="E1076" s="2">
        <v>7</v>
      </c>
      <c r="F1076" s="2">
        <v>110</v>
      </c>
    </row>
    <row r="1077" spans="1:6" x14ac:dyDescent="0.2">
      <c r="A1077" s="7">
        <v>1076</v>
      </c>
      <c r="B1077" s="1" t="s">
        <v>1</v>
      </c>
      <c r="C1077" s="6">
        <v>44556</v>
      </c>
      <c r="D1077" s="2" t="s">
        <v>2</v>
      </c>
      <c r="E1077" s="2">
        <v>4</v>
      </c>
      <c r="F1077" s="2">
        <v>120</v>
      </c>
    </row>
    <row r="1078" spans="1:6" x14ac:dyDescent="0.2">
      <c r="A1078" s="7">
        <v>1077</v>
      </c>
      <c r="B1078" s="1" t="s">
        <v>1</v>
      </c>
      <c r="C1078" s="6">
        <v>44556</v>
      </c>
      <c r="D1078" s="2" t="s">
        <v>0</v>
      </c>
      <c r="E1078" s="2">
        <v>3</v>
      </c>
      <c r="F1078" s="2">
        <v>102</v>
      </c>
    </row>
    <row r="1079" spans="1:6" x14ac:dyDescent="0.2">
      <c r="A1079" s="7">
        <v>1078</v>
      </c>
      <c r="B1079" s="1" t="s">
        <v>9</v>
      </c>
      <c r="C1079" s="6">
        <v>44557</v>
      </c>
      <c r="D1079" s="2" t="s">
        <v>3</v>
      </c>
      <c r="E1079" s="2">
        <v>9</v>
      </c>
      <c r="F1079" s="2">
        <v>95</v>
      </c>
    </row>
    <row r="1080" spans="1:6" x14ac:dyDescent="0.2">
      <c r="A1080" s="7">
        <v>1079</v>
      </c>
      <c r="B1080" s="1" t="s">
        <v>9</v>
      </c>
      <c r="C1080" s="6">
        <v>44557</v>
      </c>
      <c r="D1080" s="2" t="s">
        <v>2</v>
      </c>
      <c r="E1080" s="2">
        <v>2</v>
      </c>
      <c r="F1080" s="2">
        <v>107</v>
      </c>
    </row>
    <row r="1081" spans="1:6" x14ac:dyDescent="0.2">
      <c r="A1081" s="7">
        <v>1080</v>
      </c>
      <c r="B1081" s="1" t="s">
        <v>9</v>
      </c>
      <c r="C1081" s="6">
        <v>44557</v>
      </c>
      <c r="D1081" s="2" t="s">
        <v>0</v>
      </c>
      <c r="E1081" s="2">
        <v>0</v>
      </c>
      <c r="F1081" s="2">
        <v>104</v>
      </c>
    </row>
    <row r="1082" spans="1:6" x14ac:dyDescent="0.2">
      <c r="A1082" s="7">
        <v>1081</v>
      </c>
      <c r="B1082" s="1" t="s">
        <v>8</v>
      </c>
      <c r="C1082" s="6">
        <v>44558</v>
      </c>
      <c r="D1082" s="2" t="s">
        <v>3</v>
      </c>
      <c r="E1082" s="2">
        <v>2</v>
      </c>
      <c r="F1082" s="2">
        <v>102</v>
      </c>
    </row>
    <row r="1083" spans="1:6" x14ac:dyDescent="0.2">
      <c r="A1083" s="7">
        <v>1082</v>
      </c>
      <c r="B1083" s="1" t="s">
        <v>8</v>
      </c>
      <c r="C1083" s="6">
        <v>44558</v>
      </c>
      <c r="D1083" s="2" t="s">
        <v>2</v>
      </c>
      <c r="E1083" s="2">
        <v>1</v>
      </c>
      <c r="F1083" s="2">
        <v>96</v>
      </c>
    </row>
    <row r="1084" spans="1:6" x14ac:dyDescent="0.2">
      <c r="A1084" s="7">
        <v>1083</v>
      </c>
      <c r="B1084" s="1" t="s">
        <v>8</v>
      </c>
      <c r="C1084" s="6">
        <v>44558</v>
      </c>
      <c r="D1084" s="2" t="s">
        <v>0</v>
      </c>
      <c r="E1084" s="2">
        <v>0</v>
      </c>
      <c r="F1084" s="2">
        <v>104</v>
      </c>
    </row>
    <row r="1085" spans="1:6" x14ac:dyDescent="0.2">
      <c r="A1085" s="7">
        <v>1084</v>
      </c>
      <c r="B1085" s="1" t="s">
        <v>7</v>
      </c>
      <c r="C1085" s="6">
        <v>44559</v>
      </c>
      <c r="D1085" s="2" t="s">
        <v>3</v>
      </c>
      <c r="E1085" s="2">
        <v>5</v>
      </c>
      <c r="F1085" s="2">
        <v>93</v>
      </c>
    </row>
    <row r="1086" spans="1:6" x14ac:dyDescent="0.2">
      <c r="A1086" s="7">
        <v>1085</v>
      </c>
      <c r="B1086" s="1" t="s">
        <v>7</v>
      </c>
      <c r="C1086" s="6">
        <v>44559</v>
      </c>
      <c r="D1086" s="2" t="s">
        <v>2</v>
      </c>
      <c r="E1086" s="2">
        <v>7</v>
      </c>
      <c r="F1086" s="2">
        <v>96</v>
      </c>
    </row>
    <row r="1087" spans="1:6" x14ac:dyDescent="0.2">
      <c r="A1087" s="7">
        <v>1086</v>
      </c>
      <c r="B1087" s="1" t="s">
        <v>7</v>
      </c>
      <c r="C1087" s="6">
        <v>44559</v>
      </c>
      <c r="D1087" s="2" t="s">
        <v>0</v>
      </c>
      <c r="E1087" s="2">
        <v>0</v>
      </c>
      <c r="F1087" s="2">
        <v>101</v>
      </c>
    </row>
    <row r="1088" spans="1:6" x14ac:dyDescent="0.2">
      <c r="A1088" s="7">
        <v>1087</v>
      </c>
      <c r="B1088" s="1" t="s">
        <v>6</v>
      </c>
      <c r="C1088" s="6">
        <v>44560</v>
      </c>
      <c r="D1088" s="2" t="s">
        <v>3</v>
      </c>
      <c r="E1088" s="2">
        <v>3</v>
      </c>
      <c r="F1088" s="2">
        <v>96</v>
      </c>
    </row>
    <row r="1089" spans="1:6" x14ac:dyDescent="0.2">
      <c r="A1089" s="7">
        <v>1088</v>
      </c>
      <c r="B1089" s="1" t="s">
        <v>6</v>
      </c>
      <c r="C1089" s="6">
        <v>44560</v>
      </c>
      <c r="D1089" s="2" t="s">
        <v>2</v>
      </c>
      <c r="E1089" s="2">
        <v>2</v>
      </c>
      <c r="F1089" s="2">
        <v>100</v>
      </c>
    </row>
    <row r="1090" spans="1:6" x14ac:dyDescent="0.2">
      <c r="A1090" s="7">
        <v>1089</v>
      </c>
      <c r="B1090" s="1" t="s">
        <v>6</v>
      </c>
      <c r="C1090" s="6">
        <v>44560</v>
      </c>
      <c r="D1090" s="2" t="s">
        <v>0</v>
      </c>
      <c r="E1090" s="2">
        <v>0</v>
      </c>
      <c r="F1090" s="2">
        <v>99</v>
      </c>
    </row>
    <row r="1091" spans="1:6" x14ac:dyDescent="0.2">
      <c r="A1091" s="7">
        <v>1090</v>
      </c>
      <c r="B1091" s="1" t="s">
        <v>5</v>
      </c>
      <c r="C1091" s="6">
        <v>44561</v>
      </c>
      <c r="D1091" s="2" t="s">
        <v>3</v>
      </c>
      <c r="E1091" s="2">
        <v>4</v>
      </c>
      <c r="F1091" s="2">
        <v>105</v>
      </c>
    </row>
    <row r="1092" spans="1:6" x14ac:dyDescent="0.2">
      <c r="A1092" s="7">
        <v>1091</v>
      </c>
      <c r="B1092" s="1" t="s">
        <v>5</v>
      </c>
      <c r="C1092" s="6">
        <v>44561</v>
      </c>
      <c r="D1092" s="2" t="s">
        <v>2</v>
      </c>
      <c r="E1092" s="2">
        <v>2</v>
      </c>
      <c r="F1092" s="2">
        <v>109</v>
      </c>
    </row>
    <row r="1093" spans="1:6" x14ac:dyDescent="0.2">
      <c r="A1093" s="7">
        <v>1092</v>
      </c>
      <c r="B1093" s="1" t="s">
        <v>5</v>
      </c>
      <c r="C1093" s="6">
        <v>44561</v>
      </c>
      <c r="D1093" s="2" t="s">
        <v>0</v>
      </c>
      <c r="E1093" s="2">
        <v>0</v>
      </c>
      <c r="F1093" s="2">
        <v>104</v>
      </c>
    </row>
    <row r="1094" spans="1:6" x14ac:dyDescent="0.2">
      <c r="A1094" s="7">
        <v>1093</v>
      </c>
      <c r="B1094" s="10" t="s">
        <v>4</v>
      </c>
      <c r="C1094" s="6">
        <v>44562</v>
      </c>
      <c r="D1094" s="2" t="s">
        <v>3</v>
      </c>
      <c r="E1094" s="2">
        <f ca="1">RANDBETWEEN(H$2,G$2)</f>
        <v>6</v>
      </c>
      <c r="F1094" s="2">
        <f ca="1">RANDBETWEEN(J$2,I$2)</f>
        <v>120</v>
      </c>
    </row>
    <row r="1095" spans="1:6" x14ac:dyDescent="0.2">
      <c r="A1095" s="7">
        <v>1094</v>
      </c>
      <c r="B1095" s="10" t="s">
        <v>4</v>
      </c>
      <c r="C1095" s="6">
        <v>44562</v>
      </c>
      <c r="D1095" s="2" t="s">
        <v>2</v>
      </c>
      <c r="E1095" s="2">
        <f t="shared" ref="E1095:E1158" ca="1" si="0">RANDBETWEEN(H$2,G$2)</f>
        <v>1</v>
      </c>
      <c r="F1095" s="2">
        <f t="shared" ref="F1095:F1158" ca="1" si="1">RANDBETWEEN(J$2,I$2)</f>
        <v>93</v>
      </c>
    </row>
    <row r="1096" spans="1:6" x14ac:dyDescent="0.2">
      <c r="A1096" s="7">
        <v>1095</v>
      </c>
      <c r="B1096" s="10" t="s">
        <v>4</v>
      </c>
      <c r="C1096" s="6">
        <v>44562</v>
      </c>
      <c r="D1096" s="2" t="s">
        <v>0</v>
      </c>
      <c r="E1096" s="2">
        <f t="shared" ca="1" si="0"/>
        <v>0</v>
      </c>
      <c r="F1096" s="2">
        <f t="shared" ca="1" si="1"/>
        <v>86</v>
      </c>
    </row>
    <row r="1097" spans="1:6" x14ac:dyDescent="0.2">
      <c r="A1097" s="7">
        <v>1096</v>
      </c>
      <c r="B1097" s="10" t="s">
        <v>1</v>
      </c>
      <c r="C1097" s="6">
        <f>C1096+1</f>
        <v>44563</v>
      </c>
      <c r="D1097" s="2" t="s">
        <v>3</v>
      </c>
      <c r="E1097" s="2">
        <f t="shared" ca="1" si="0"/>
        <v>5</v>
      </c>
      <c r="F1097" s="2">
        <f t="shared" ca="1" si="1"/>
        <v>97</v>
      </c>
    </row>
    <row r="1098" spans="1:6" x14ac:dyDescent="0.2">
      <c r="A1098" s="7">
        <v>1097</v>
      </c>
      <c r="B1098" s="10" t="s">
        <v>1</v>
      </c>
      <c r="C1098" s="6">
        <f>C1096+1</f>
        <v>44563</v>
      </c>
      <c r="D1098" s="2" t="s">
        <v>2</v>
      </c>
      <c r="E1098" s="2">
        <f t="shared" ca="1" si="0"/>
        <v>7</v>
      </c>
      <c r="F1098" s="2">
        <f t="shared" ca="1" si="1"/>
        <v>98</v>
      </c>
    </row>
    <row r="1099" spans="1:6" x14ac:dyDescent="0.2">
      <c r="A1099" s="7">
        <v>1098</v>
      </c>
      <c r="B1099" s="10" t="s">
        <v>1</v>
      </c>
      <c r="C1099" s="6">
        <f>C1096+1</f>
        <v>44563</v>
      </c>
      <c r="D1099" s="2" t="s">
        <v>0</v>
      </c>
      <c r="E1099" s="2">
        <f t="shared" ca="1" si="0"/>
        <v>8</v>
      </c>
      <c r="F1099" s="2">
        <f t="shared" ca="1" si="1"/>
        <v>87</v>
      </c>
    </row>
    <row r="1100" spans="1:6" x14ac:dyDescent="0.2">
      <c r="A1100" s="7">
        <v>1099</v>
      </c>
      <c r="B1100" s="1" t="s">
        <v>9</v>
      </c>
      <c r="C1100" s="6">
        <f>C1099+1</f>
        <v>44564</v>
      </c>
      <c r="D1100" s="2" t="s">
        <v>3</v>
      </c>
      <c r="E1100" s="2">
        <f t="shared" ca="1" si="0"/>
        <v>6</v>
      </c>
      <c r="F1100" s="2">
        <f t="shared" ca="1" si="1"/>
        <v>101</v>
      </c>
    </row>
    <row r="1101" spans="1:6" x14ac:dyDescent="0.2">
      <c r="A1101" s="7">
        <v>1100</v>
      </c>
      <c r="B1101" s="1" t="s">
        <v>9</v>
      </c>
      <c r="C1101" s="6">
        <f>C1099+1</f>
        <v>44564</v>
      </c>
      <c r="D1101" s="2" t="s">
        <v>2</v>
      </c>
      <c r="E1101" s="2">
        <f t="shared" ca="1" si="0"/>
        <v>0</v>
      </c>
      <c r="F1101" s="2">
        <f t="shared" ca="1" si="1"/>
        <v>115</v>
      </c>
    </row>
    <row r="1102" spans="1:6" x14ac:dyDescent="0.2">
      <c r="A1102" s="7">
        <v>1101</v>
      </c>
      <c r="B1102" s="1" t="s">
        <v>9</v>
      </c>
      <c r="C1102" s="6">
        <f>C1099+1</f>
        <v>44564</v>
      </c>
      <c r="D1102" s="2" t="s">
        <v>0</v>
      </c>
      <c r="E1102" s="2">
        <f t="shared" ca="1" si="0"/>
        <v>2</v>
      </c>
      <c r="F1102" s="2">
        <f t="shared" ca="1" si="1"/>
        <v>117</v>
      </c>
    </row>
    <row r="1103" spans="1:6" x14ac:dyDescent="0.2">
      <c r="A1103" s="7">
        <v>1102</v>
      </c>
      <c r="B1103" s="1" t="s">
        <v>8</v>
      </c>
      <c r="C1103" s="6">
        <f>C1102+1</f>
        <v>44565</v>
      </c>
      <c r="D1103" s="2" t="s">
        <v>3</v>
      </c>
      <c r="E1103" s="2">
        <f t="shared" ca="1" si="0"/>
        <v>1</v>
      </c>
      <c r="F1103" s="2">
        <f t="shared" ca="1" si="1"/>
        <v>84</v>
      </c>
    </row>
    <row r="1104" spans="1:6" x14ac:dyDescent="0.2">
      <c r="A1104" s="7">
        <v>1103</v>
      </c>
      <c r="B1104" s="1" t="s">
        <v>8</v>
      </c>
      <c r="C1104" s="6">
        <f>C1102+1</f>
        <v>44565</v>
      </c>
      <c r="D1104" s="2" t="s">
        <v>2</v>
      </c>
      <c r="E1104" s="2">
        <f t="shared" ca="1" si="0"/>
        <v>5</v>
      </c>
      <c r="F1104" s="2">
        <f t="shared" ca="1" si="1"/>
        <v>96</v>
      </c>
    </row>
    <row r="1105" spans="1:6" x14ac:dyDescent="0.2">
      <c r="A1105" s="7">
        <v>1104</v>
      </c>
      <c r="B1105" s="1" t="s">
        <v>8</v>
      </c>
      <c r="C1105" s="6">
        <f>C1102+1</f>
        <v>44565</v>
      </c>
      <c r="D1105" s="2" t="s">
        <v>0</v>
      </c>
      <c r="E1105" s="2">
        <f t="shared" ca="1" si="0"/>
        <v>3</v>
      </c>
      <c r="F1105" s="2">
        <f t="shared" ca="1" si="1"/>
        <v>87</v>
      </c>
    </row>
    <row r="1106" spans="1:6" x14ac:dyDescent="0.2">
      <c r="A1106" s="7">
        <v>1105</v>
      </c>
      <c r="B1106" s="1" t="s">
        <v>7</v>
      </c>
      <c r="C1106" s="6">
        <f>C1105+1</f>
        <v>44566</v>
      </c>
      <c r="D1106" s="2" t="s">
        <v>3</v>
      </c>
      <c r="E1106" s="2">
        <f t="shared" ca="1" si="0"/>
        <v>0</v>
      </c>
      <c r="F1106" s="2">
        <f t="shared" ca="1" si="1"/>
        <v>110</v>
      </c>
    </row>
    <row r="1107" spans="1:6" x14ac:dyDescent="0.2">
      <c r="A1107" s="7">
        <v>1106</v>
      </c>
      <c r="B1107" s="1" t="s">
        <v>7</v>
      </c>
      <c r="C1107" s="6">
        <f>C1105+1</f>
        <v>44566</v>
      </c>
      <c r="D1107" s="2" t="s">
        <v>2</v>
      </c>
      <c r="E1107" s="2">
        <f t="shared" ca="1" si="0"/>
        <v>0</v>
      </c>
      <c r="F1107" s="2">
        <f t="shared" ca="1" si="1"/>
        <v>90</v>
      </c>
    </row>
    <row r="1108" spans="1:6" x14ac:dyDescent="0.2">
      <c r="A1108" s="7">
        <v>1107</v>
      </c>
      <c r="B1108" s="1" t="s">
        <v>7</v>
      </c>
      <c r="C1108" s="6">
        <f>C1105+1</f>
        <v>44566</v>
      </c>
      <c r="D1108" s="2" t="s">
        <v>0</v>
      </c>
      <c r="E1108" s="2">
        <f t="shared" ca="1" si="0"/>
        <v>9</v>
      </c>
      <c r="F1108" s="2">
        <f t="shared" ca="1" si="1"/>
        <v>108</v>
      </c>
    </row>
    <row r="1109" spans="1:6" x14ac:dyDescent="0.2">
      <c r="A1109" s="7">
        <v>1108</v>
      </c>
      <c r="B1109" s="1" t="s">
        <v>6</v>
      </c>
      <c r="C1109" s="6">
        <f t="shared" ref="C1109" si="2">C1108+1</f>
        <v>44567</v>
      </c>
      <c r="D1109" s="2" t="s">
        <v>3</v>
      </c>
      <c r="E1109" s="2">
        <f t="shared" ca="1" si="0"/>
        <v>4</v>
      </c>
      <c r="F1109" s="2">
        <f t="shared" ca="1" si="1"/>
        <v>87</v>
      </c>
    </row>
    <row r="1110" spans="1:6" x14ac:dyDescent="0.2">
      <c r="A1110" s="7">
        <v>1109</v>
      </c>
      <c r="B1110" s="1" t="s">
        <v>6</v>
      </c>
      <c r="C1110" s="6">
        <f t="shared" ref="C1110" si="3">C1108+1</f>
        <v>44567</v>
      </c>
      <c r="D1110" s="2" t="s">
        <v>2</v>
      </c>
      <c r="E1110" s="2">
        <f t="shared" ca="1" si="0"/>
        <v>1</v>
      </c>
      <c r="F1110" s="2">
        <f t="shared" ca="1" si="1"/>
        <v>115</v>
      </c>
    </row>
    <row r="1111" spans="1:6" x14ac:dyDescent="0.2">
      <c r="A1111" s="7">
        <v>1110</v>
      </c>
      <c r="B1111" s="1" t="s">
        <v>6</v>
      </c>
      <c r="C1111" s="6">
        <f t="shared" ref="C1111" si="4">C1108+1</f>
        <v>44567</v>
      </c>
      <c r="D1111" s="2" t="s">
        <v>0</v>
      </c>
      <c r="E1111" s="2">
        <f t="shared" ca="1" si="0"/>
        <v>8</v>
      </c>
      <c r="F1111" s="2">
        <f t="shared" ca="1" si="1"/>
        <v>95</v>
      </c>
    </row>
    <row r="1112" spans="1:6" x14ac:dyDescent="0.2">
      <c r="A1112" s="7">
        <v>1111</v>
      </c>
      <c r="B1112" s="1" t="s">
        <v>5</v>
      </c>
      <c r="C1112" s="6">
        <f t="shared" ref="C1112" si="5">C1111+1</f>
        <v>44568</v>
      </c>
      <c r="D1112" s="2" t="s">
        <v>3</v>
      </c>
      <c r="E1112" s="2">
        <f t="shared" ca="1" si="0"/>
        <v>1</v>
      </c>
      <c r="F1112" s="2">
        <f t="shared" ca="1" si="1"/>
        <v>115</v>
      </c>
    </row>
    <row r="1113" spans="1:6" x14ac:dyDescent="0.2">
      <c r="A1113" s="7">
        <v>1112</v>
      </c>
      <c r="B1113" s="1" t="s">
        <v>5</v>
      </c>
      <c r="C1113" s="6">
        <f t="shared" ref="C1113" si="6">C1111+1</f>
        <v>44568</v>
      </c>
      <c r="D1113" s="2" t="s">
        <v>2</v>
      </c>
      <c r="E1113" s="2">
        <f t="shared" ca="1" si="0"/>
        <v>0</v>
      </c>
      <c r="F1113" s="2">
        <f t="shared" ca="1" si="1"/>
        <v>103</v>
      </c>
    </row>
    <row r="1114" spans="1:6" x14ac:dyDescent="0.2">
      <c r="A1114" s="7">
        <v>1113</v>
      </c>
      <c r="B1114" s="1" t="s">
        <v>5</v>
      </c>
      <c r="C1114" s="6">
        <f t="shared" ref="C1114" si="7">C1111+1</f>
        <v>44568</v>
      </c>
      <c r="D1114" s="2" t="s">
        <v>0</v>
      </c>
      <c r="E1114" s="2">
        <f t="shared" ca="1" si="0"/>
        <v>8</v>
      </c>
      <c r="F1114" s="2">
        <f t="shared" ca="1" si="1"/>
        <v>86</v>
      </c>
    </row>
    <row r="1115" spans="1:6" x14ac:dyDescent="0.2">
      <c r="A1115" s="7">
        <v>1114</v>
      </c>
      <c r="B1115" s="10" t="s">
        <v>4</v>
      </c>
      <c r="C1115" s="6">
        <f t="shared" ref="C1115" si="8">C1114+1</f>
        <v>44569</v>
      </c>
      <c r="D1115" s="2" t="s">
        <v>3</v>
      </c>
      <c r="E1115" s="2">
        <f t="shared" ca="1" si="0"/>
        <v>1</v>
      </c>
      <c r="F1115" s="2">
        <f t="shared" ca="1" si="1"/>
        <v>92</v>
      </c>
    </row>
    <row r="1116" spans="1:6" x14ac:dyDescent="0.2">
      <c r="A1116" s="7">
        <v>1115</v>
      </c>
      <c r="B1116" s="10" t="s">
        <v>4</v>
      </c>
      <c r="C1116" s="6">
        <f t="shared" ref="C1116" si="9">C1114+1</f>
        <v>44569</v>
      </c>
      <c r="D1116" s="2" t="s">
        <v>2</v>
      </c>
      <c r="E1116" s="2">
        <f t="shared" ca="1" si="0"/>
        <v>9</v>
      </c>
      <c r="F1116" s="2">
        <f t="shared" ca="1" si="1"/>
        <v>112</v>
      </c>
    </row>
    <row r="1117" spans="1:6" x14ac:dyDescent="0.2">
      <c r="A1117" s="7">
        <v>1116</v>
      </c>
      <c r="B1117" s="10" t="s">
        <v>4</v>
      </c>
      <c r="C1117" s="6">
        <f t="shared" ref="C1117" si="10">C1114+1</f>
        <v>44569</v>
      </c>
      <c r="D1117" s="2" t="s">
        <v>0</v>
      </c>
      <c r="E1117" s="2">
        <f t="shared" ca="1" si="0"/>
        <v>9</v>
      </c>
      <c r="F1117" s="2">
        <f t="shared" ca="1" si="1"/>
        <v>118</v>
      </c>
    </row>
    <row r="1118" spans="1:6" x14ac:dyDescent="0.2">
      <c r="A1118" s="7">
        <v>1117</v>
      </c>
      <c r="B1118" s="10" t="s">
        <v>1</v>
      </c>
      <c r="C1118" s="6">
        <f t="shared" ref="C1118" si="11">C1117+1</f>
        <v>44570</v>
      </c>
      <c r="D1118" s="2" t="s">
        <v>3</v>
      </c>
      <c r="E1118" s="2">
        <f t="shared" ca="1" si="0"/>
        <v>4</v>
      </c>
      <c r="F1118" s="2">
        <f t="shared" ca="1" si="1"/>
        <v>114</v>
      </c>
    </row>
    <row r="1119" spans="1:6" x14ac:dyDescent="0.2">
      <c r="A1119" s="7">
        <v>1118</v>
      </c>
      <c r="B1119" s="10" t="s">
        <v>1</v>
      </c>
      <c r="C1119" s="6">
        <f t="shared" ref="C1119" si="12">C1117+1</f>
        <v>44570</v>
      </c>
      <c r="D1119" s="2" t="s">
        <v>2</v>
      </c>
      <c r="E1119" s="2">
        <f t="shared" ca="1" si="0"/>
        <v>3</v>
      </c>
      <c r="F1119" s="2">
        <f t="shared" ca="1" si="1"/>
        <v>93</v>
      </c>
    </row>
    <row r="1120" spans="1:6" x14ac:dyDescent="0.2">
      <c r="A1120" s="7">
        <v>1119</v>
      </c>
      <c r="B1120" s="10" t="s">
        <v>1</v>
      </c>
      <c r="C1120" s="6">
        <f t="shared" ref="C1120" si="13">C1117+1</f>
        <v>44570</v>
      </c>
      <c r="D1120" s="2" t="s">
        <v>0</v>
      </c>
      <c r="E1120" s="2">
        <f t="shared" ca="1" si="0"/>
        <v>5</v>
      </c>
      <c r="F1120" s="2">
        <f t="shared" ca="1" si="1"/>
        <v>109</v>
      </c>
    </row>
    <row r="1121" spans="1:6" x14ac:dyDescent="0.2">
      <c r="A1121" s="7">
        <v>1120</v>
      </c>
      <c r="B1121" s="1" t="s">
        <v>9</v>
      </c>
      <c r="C1121" s="6">
        <f t="shared" ref="C1121" si="14">C1120+1</f>
        <v>44571</v>
      </c>
      <c r="D1121" s="2" t="s">
        <v>3</v>
      </c>
      <c r="E1121" s="2">
        <f t="shared" ca="1" si="0"/>
        <v>9</v>
      </c>
      <c r="F1121" s="2">
        <f t="shared" ca="1" si="1"/>
        <v>121</v>
      </c>
    </row>
    <row r="1122" spans="1:6" x14ac:dyDescent="0.2">
      <c r="A1122" s="7">
        <v>1121</v>
      </c>
      <c r="B1122" s="1" t="s">
        <v>9</v>
      </c>
      <c r="C1122" s="6">
        <f t="shared" ref="C1122" si="15">C1120+1</f>
        <v>44571</v>
      </c>
      <c r="D1122" s="2" t="s">
        <v>2</v>
      </c>
      <c r="E1122" s="2">
        <f t="shared" ca="1" si="0"/>
        <v>1</v>
      </c>
      <c r="F1122" s="2">
        <f t="shared" ca="1" si="1"/>
        <v>101</v>
      </c>
    </row>
    <row r="1123" spans="1:6" x14ac:dyDescent="0.2">
      <c r="A1123" s="7">
        <v>1122</v>
      </c>
      <c r="B1123" s="1" t="s">
        <v>9</v>
      </c>
      <c r="C1123" s="6">
        <f t="shared" ref="C1123" si="16">C1120+1</f>
        <v>44571</v>
      </c>
      <c r="D1123" s="2" t="s">
        <v>0</v>
      </c>
      <c r="E1123" s="2">
        <f t="shared" ca="1" si="0"/>
        <v>3</v>
      </c>
      <c r="F1123" s="2">
        <f t="shared" ca="1" si="1"/>
        <v>120</v>
      </c>
    </row>
    <row r="1124" spans="1:6" x14ac:dyDescent="0.2">
      <c r="A1124" s="7">
        <v>1123</v>
      </c>
      <c r="B1124" s="1" t="s">
        <v>8</v>
      </c>
      <c r="C1124" s="6">
        <f t="shared" ref="C1124" si="17">C1123+1</f>
        <v>44572</v>
      </c>
      <c r="D1124" s="2" t="s">
        <v>3</v>
      </c>
      <c r="E1124" s="2">
        <f t="shared" ca="1" si="0"/>
        <v>2</v>
      </c>
      <c r="F1124" s="2">
        <f t="shared" ca="1" si="1"/>
        <v>110</v>
      </c>
    </row>
    <row r="1125" spans="1:6" x14ac:dyDescent="0.2">
      <c r="A1125" s="7">
        <v>1124</v>
      </c>
      <c r="B1125" s="1" t="s">
        <v>8</v>
      </c>
      <c r="C1125" s="6">
        <f t="shared" ref="C1125" si="18">C1123+1</f>
        <v>44572</v>
      </c>
      <c r="D1125" s="2" t="s">
        <v>2</v>
      </c>
      <c r="E1125" s="2">
        <f t="shared" ca="1" si="0"/>
        <v>9</v>
      </c>
      <c r="F1125" s="2">
        <f t="shared" ca="1" si="1"/>
        <v>85</v>
      </c>
    </row>
    <row r="1126" spans="1:6" x14ac:dyDescent="0.2">
      <c r="A1126" s="7">
        <v>1125</v>
      </c>
      <c r="B1126" s="1" t="s">
        <v>8</v>
      </c>
      <c r="C1126" s="6">
        <f t="shared" ref="C1126" si="19">C1123+1</f>
        <v>44572</v>
      </c>
      <c r="D1126" s="2" t="s">
        <v>0</v>
      </c>
      <c r="E1126" s="2">
        <f t="shared" ca="1" si="0"/>
        <v>2</v>
      </c>
      <c r="F1126" s="2">
        <f t="shared" ca="1" si="1"/>
        <v>108</v>
      </c>
    </row>
    <row r="1127" spans="1:6" x14ac:dyDescent="0.2">
      <c r="A1127" s="7">
        <v>1126</v>
      </c>
      <c r="B1127" s="1" t="s">
        <v>7</v>
      </c>
      <c r="C1127" s="6">
        <f t="shared" ref="C1127" si="20">C1126+1</f>
        <v>44573</v>
      </c>
      <c r="D1127" s="2" t="s">
        <v>3</v>
      </c>
      <c r="E1127" s="2">
        <f t="shared" ca="1" si="0"/>
        <v>0</v>
      </c>
      <c r="F1127" s="2">
        <f t="shared" ca="1" si="1"/>
        <v>118</v>
      </c>
    </row>
    <row r="1128" spans="1:6" x14ac:dyDescent="0.2">
      <c r="A1128" s="7">
        <v>1127</v>
      </c>
      <c r="B1128" s="1" t="s">
        <v>7</v>
      </c>
      <c r="C1128" s="6">
        <f t="shared" ref="C1128" si="21">C1126+1</f>
        <v>44573</v>
      </c>
      <c r="D1128" s="2" t="s">
        <v>2</v>
      </c>
      <c r="E1128" s="2">
        <f t="shared" ca="1" si="0"/>
        <v>0</v>
      </c>
      <c r="F1128" s="2">
        <f t="shared" ca="1" si="1"/>
        <v>118</v>
      </c>
    </row>
    <row r="1129" spans="1:6" x14ac:dyDescent="0.2">
      <c r="A1129" s="7">
        <v>1128</v>
      </c>
      <c r="B1129" s="1" t="s">
        <v>7</v>
      </c>
      <c r="C1129" s="6">
        <f t="shared" ref="C1129" si="22">C1126+1</f>
        <v>44573</v>
      </c>
      <c r="D1129" s="2" t="s">
        <v>0</v>
      </c>
      <c r="E1129" s="2">
        <f t="shared" ca="1" si="0"/>
        <v>2</v>
      </c>
      <c r="F1129" s="2">
        <f t="shared" ca="1" si="1"/>
        <v>110</v>
      </c>
    </row>
    <row r="1130" spans="1:6" x14ac:dyDescent="0.2">
      <c r="A1130" s="7">
        <v>1129</v>
      </c>
      <c r="B1130" s="1" t="s">
        <v>6</v>
      </c>
      <c r="C1130" s="6">
        <f t="shared" ref="C1130" si="23">C1129+1</f>
        <v>44574</v>
      </c>
      <c r="D1130" s="2" t="s">
        <v>3</v>
      </c>
      <c r="E1130" s="2">
        <f t="shared" ca="1" si="0"/>
        <v>8</v>
      </c>
      <c r="F1130" s="2">
        <f t="shared" ca="1" si="1"/>
        <v>84</v>
      </c>
    </row>
    <row r="1131" spans="1:6" x14ac:dyDescent="0.2">
      <c r="A1131" s="7">
        <v>1130</v>
      </c>
      <c r="B1131" s="1" t="s">
        <v>6</v>
      </c>
      <c r="C1131" s="6">
        <f t="shared" ref="C1131" si="24">C1129+1</f>
        <v>44574</v>
      </c>
      <c r="D1131" s="2" t="s">
        <v>2</v>
      </c>
      <c r="E1131" s="2">
        <f t="shared" ca="1" si="0"/>
        <v>1</v>
      </c>
      <c r="F1131" s="2">
        <f t="shared" ca="1" si="1"/>
        <v>112</v>
      </c>
    </row>
    <row r="1132" spans="1:6" x14ac:dyDescent="0.2">
      <c r="A1132" s="7">
        <v>1131</v>
      </c>
      <c r="B1132" s="1" t="s">
        <v>6</v>
      </c>
      <c r="C1132" s="6">
        <f t="shared" ref="C1132" si="25">C1129+1</f>
        <v>44574</v>
      </c>
      <c r="D1132" s="2" t="s">
        <v>0</v>
      </c>
      <c r="E1132" s="2">
        <f t="shared" ca="1" si="0"/>
        <v>0</v>
      </c>
      <c r="F1132" s="2">
        <f t="shared" ca="1" si="1"/>
        <v>99</v>
      </c>
    </row>
    <row r="1133" spans="1:6" x14ac:dyDescent="0.2">
      <c r="A1133" s="7">
        <v>1132</v>
      </c>
      <c r="B1133" s="1" t="s">
        <v>5</v>
      </c>
      <c r="C1133" s="6">
        <f t="shared" ref="C1133" si="26">C1132+1</f>
        <v>44575</v>
      </c>
      <c r="D1133" s="2" t="s">
        <v>3</v>
      </c>
      <c r="E1133" s="2">
        <f t="shared" ca="1" si="0"/>
        <v>7</v>
      </c>
      <c r="F1133" s="2">
        <f t="shared" ca="1" si="1"/>
        <v>100</v>
      </c>
    </row>
    <row r="1134" spans="1:6" x14ac:dyDescent="0.2">
      <c r="A1134" s="7">
        <v>1133</v>
      </c>
      <c r="B1134" s="1" t="s">
        <v>5</v>
      </c>
      <c r="C1134" s="6">
        <f t="shared" ref="C1134" si="27">C1132+1</f>
        <v>44575</v>
      </c>
      <c r="D1134" s="2" t="s">
        <v>2</v>
      </c>
      <c r="E1134" s="2">
        <f t="shared" ca="1" si="0"/>
        <v>2</v>
      </c>
      <c r="F1134" s="2">
        <f t="shared" ca="1" si="1"/>
        <v>86</v>
      </c>
    </row>
    <row r="1135" spans="1:6" x14ac:dyDescent="0.2">
      <c r="A1135" s="7">
        <v>1134</v>
      </c>
      <c r="B1135" s="1" t="s">
        <v>5</v>
      </c>
      <c r="C1135" s="6">
        <f t="shared" ref="C1135" si="28">C1132+1</f>
        <v>44575</v>
      </c>
      <c r="D1135" s="2" t="s">
        <v>0</v>
      </c>
      <c r="E1135" s="2">
        <f t="shared" ca="1" si="0"/>
        <v>6</v>
      </c>
      <c r="F1135" s="2">
        <f t="shared" ca="1" si="1"/>
        <v>110</v>
      </c>
    </row>
    <row r="1136" spans="1:6" x14ac:dyDescent="0.2">
      <c r="A1136" s="7">
        <v>1135</v>
      </c>
      <c r="B1136" s="10" t="s">
        <v>4</v>
      </c>
      <c r="C1136" s="6">
        <f t="shared" ref="C1136" si="29">C1135+1</f>
        <v>44576</v>
      </c>
      <c r="D1136" s="2" t="s">
        <v>3</v>
      </c>
      <c r="E1136" s="2">
        <f t="shared" ca="1" si="0"/>
        <v>2</v>
      </c>
      <c r="F1136" s="2">
        <f t="shared" ca="1" si="1"/>
        <v>99</v>
      </c>
    </row>
    <row r="1137" spans="1:6" x14ac:dyDescent="0.2">
      <c r="A1137" s="7">
        <v>1136</v>
      </c>
      <c r="B1137" s="10" t="s">
        <v>4</v>
      </c>
      <c r="C1137" s="6">
        <f t="shared" ref="C1137" si="30">C1135+1</f>
        <v>44576</v>
      </c>
      <c r="D1137" s="2" t="s">
        <v>2</v>
      </c>
      <c r="E1137" s="2">
        <f t="shared" ca="1" si="0"/>
        <v>2</v>
      </c>
      <c r="F1137" s="2">
        <f t="shared" ca="1" si="1"/>
        <v>94</v>
      </c>
    </row>
    <row r="1138" spans="1:6" x14ac:dyDescent="0.2">
      <c r="A1138" s="7">
        <v>1137</v>
      </c>
      <c r="B1138" s="10" t="s">
        <v>4</v>
      </c>
      <c r="C1138" s="6">
        <f t="shared" ref="C1138" si="31">C1135+1</f>
        <v>44576</v>
      </c>
      <c r="D1138" s="2" t="s">
        <v>0</v>
      </c>
      <c r="E1138" s="2">
        <f t="shared" ca="1" si="0"/>
        <v>2</v>
      </c>
      <c r="F1138" s="2">
        <f t="shared" ca="1" si="1"/>
        <v>108</v>
      </c>
    </row>
    <row r="1139" spans="1:6" x14ac:dyDescent="0.2">
      <c r="A1139" s="7">
        <v>1138</v>
      </c>
      <c r="B1139" s="10" t="s">
        <v>1</v>
      </c>
      <c r="C1139" s="6">
        <f t="shared" ref="C1139" si="32">C1138+1</f>
        <v>44577</v>
      </c>
      <c r="D1139" s="2" t="s">
        <v>3</v>
      </c>
      <c r="E1139" s="2">
        <f t="shared" ca="1" si="0"/>
        <v>3</v>
      </c>
      <c r="F1139" s="2">
        <f t="shared" ca="1" si="1"/>
        <v>88</v>
      </c>
    </row>
    <row r="1140" spans="1:6" x14ac:dyDescent="0.2">
      <c r="A1140" s="7">
        <v>1139</v>
      </c>
      <c r="B1140" s="10" t="s">
        <v>1</v>
      </c>
      <c r="C1140" s="6">
        <f t="shared" ref="C1140" si="33">C1138+1</f>
        <v>44577</v>
      </c>
      <c r="D1140" s="2" t="s">
        <v>2</v>
      </c>
      <c r="E1140" s="2">
        <f t="shared" ca="1" si="0"/>
        <v>4</v>
      </c>
      <c r="F1140" s="2">
        <f t="shared" ca="1" si="1"/>
        <v>88</v>
      </c>
    </row>
    <row r="1141" spans="1:6" x14ac:dyDescent="0.2">
      <c r="A1141" s="7">
        <v>1140</v>
      </c>
      <c r="B1141" s="10" t="s">
        <v>1</v>
      </c>
      <c r="C1141" s="6">
        <f t="shared" ref="C1141" si="34">C1138+1</f>
        <v>44577</v>
      </c>
      <c r="D1141" s="2" t="s">
        <v>0</v>
      </c>
      <c r="E1141" s="2">
        <f t="shared" ca="1" si="0"/>
        <v>9</v>
      </c>
      <c r="F1141" s="2">
        <f t="shared" ca="1" si="1"/>
        <v>108</v>
      </c>
    </row>
    <row r="1142" spans="1:6" x14ac:dyDescent="0.2">
      <c r="A1142" s="7">
        <v>1141</v>
      </c>
      <c r="B1142" s="1" t="s">
        <v>9</v>
      </c>
      <c r="C1142" s="6">
        <f t="shared" ref="C1142" si="35">C1141+1</f>
        <v>44578</v>
      </c>
      <c r="D1142" s="2" t="s">
        <v>3</v>
      </c>
      <c r="E1142" s="2">
        <f t="shared" ca="1" si="0"/>
        <v>6</v>
      </c>
      <c r="F1142" s="2">
        <f t="shared" ca="1" si="1"/>
        <v>97</v>
      </c>
    </row>
    <row r="1143" spans="1:6" x14ac:dyDescent="0.2">
      <c r="A1143" s="7">
        <v>1142</v>
      </c>
      <c r="B1143" s="1" t="s">
        <v>9</v>
      </c>
      <c r="C1143" s="6">
        <f t="shared" ref="C1143" si="36">C1141+1</f>
        <v>44578</v>
      </c>
      <c r="D1143" s="2" t="s">
        <v>2</v>
      </c>
      <c r="E1143" s="2">
        <f t="shared" ca="1" si="0"/>
        <v>8</v>
      </c>
      <c r="F1143" s="2">
        <f t="shared" ca="1" si="1"/>
        <v>94</v>
      </c>
    </row>
    <row r="1144" spans="1:6" x14ac:dyDescent="0.2">
      <c r="A1144" s="7">
        <v>1143</v>
      </c>
      <c r="B1144" s="1" t="s">
        <v>9</v>
      </c>
      <c r="C1144" s="6">
        <f t="shared" ref="C1144" si="37">C1141+1</f>
        <v>44578</v>
      </c>
      <c r="D1144" s="2" t="s">
        <v>0</v>
      </c>
      <c r="E1144" s="2">
        <f t="shared" ca="1" si="0"/>
        <v>6</v>
      </c>
      <c r="F1144" s="2">
        <f t="shared" ca="1" si="1"/>
        <v>114</v>
      </c>
    </row>
    <row r="1145" spans="1:6" x14ac:dyDescent="0.2">
      <c r="A1145" s="7">
        <v>1144</v>
      </c>
      <c r="B1145" s="1" t="s">
        <v>8</v>
      </c>
      <c r="C1145" s="6">
        <f t="shared" ref="C1145" si="38">C1144+1</f>
        <v>44579</v>
      </c>
      <c r="D1145" s="2" t="s">
        <v>3</v>
      </c>
      <c r="E1145" s="2">
        <f t="shared" ca="1" si="0"/>
        <v>4</v>
      </c>
      <c r="F1145" s="2">
        <f t="shared" ca="1" si="1"/>
        <v>90</v>
      </c>
    </row>
    <row r="1146" spans="1:6" x14ac:dyDescent="0.2">
      <c r="A1146" s="7">
        <v>1145</v>
      </c>
      <c r="B1146" s="1" t="s">
        <v>8</v>
      </c>
      <c r="C1146" s="6">
        <f t="shared" ref="C1146" si="39">C1144+1</f>
        <v>44579</v>
      </c>
      <c r="D1146" s="2" t="s">
        <v>2</v>
      </c>
      <c r="E1146" s="2">
        <f t="shared" ca="1" si="0"/>
        <v>7</v>
      </c>
      <c r="F1146" s="2">
        <f t="shared" ca="1" si="1"/>
        <v>119</v>
      </c>
    </row>
    <row r="1147" spans="1:6" x14ac:dyDescent="0.2">
      <c r="A1147" s="7">
        <v>1146</v>
      </c>
      <c r="B1147" s="1" t="s">
        <v>8</v>
      </c>
      <c r="C1147" s="6">
        <f t="shared" ref="C1147" si="40">C1144+1</f>
        <v>44579</v>
      </c>
      <c r="D1147" s="2" t="s">
        <v>0</v>
      </c>
      <c r="E1147" s="2">
        <f t="shared" ca="1" si="0"/>
        <v>5</v>
      </c>
      <c r="F1147" s="2">
        <f t="shared" ca="1" si="1"/>
        <v>100</v>
      </c>
    </row>
    <row r="1148" spans="1:6" x14ac:dyDescent="0.2">
      <c r="A1148" s="7">
        <v>1147</v>
      </c>
      <c r="B1148" s="1" t="s">
        <v>7</v>
      </c>
      <c r="C1148" s="6">
        <f t="shared" ref="C1148" si="41">C1147+1</f>
        <v>44580</v>
      </c>
      <c r="D1148" s="2" t="s">
        <v>3</v>
      </c>
      <c r="E1148" s="2">
        <f t="shared" ca="1" si="0"/>
        <v>2</v>
      </c>
      <c r="F1148" s="2">
        <f t="shared" ca="1" si="1"/>
        <v>104</v>
      </c>
    </row>
    <row r="1149" spans="1:6" x14ac:dyDescent="0.2">
      <c r="A1149" s="7">
        <v>1148</v>
      </c>
      <c r="B1149" s="1" t="s">
        <v>7</v>
      </c>
      <c r="C1149" s="6">
        <f t="shared" ref="C1149" si="42">C1147+1</f>
        <v>44580</v>
      </c>
      <c r="D1149" s="2" t="s">
        <v>2</v>
      </c>
      <c r="E1149" s="2">
        <f t="shared" ca="1" si="0"/>
        <v>0</v>
      </c>
      <c r="F1149" s="2">
        <f t="shared" ca="1" si="1"/>
        <v>91</v>
      </c>
    </row>
    <row r="1150" spans="1:6" x14ac:dyDescent="0.2">
      <c r="A1150" s="7">
        <v>1149</v>
      </c>
      <c r="B1150" s="1" t="s">
        <v>7</v>
      </c>
      <c r="C1150" s="6">
        <f t="shared" ref="C1150" si="43">C1147+1</f>
        <v>44580</v>
      </c>
      <c r="D1150" s="2" t="s">
        <v>0</v>
      </c>
      <c r="E1150" s="2">
        <f t="shared" ca="1" si="0"/>
        <v>4</v>
      </c>
      <c r="F1150" s="2">
        <f t="shared" ca="1" si="1"/>
        <v>110</v>
      </c>
    </row>
    <row r="1151" spans="1:6" x14ac:dyDescent="0.2">
      <c r="A1151" s="7">
        <v>1150</v>
      </c>
      <c r="B1151" s="1" t="s">
        <v>6</v>
      </c>
      <c r="C1151" s="6">
        <f t="shared" ref="C1151" si="44">C1150+1</f>
        <v>44581</v>
      </c>
      <c r="D1151" s="2" t="s">
        <v>3</v>
      </c>
      <c r="E1151" s="2">
        <f t="shared" ca="1" si="0"/>
        <v>7</v>
      </c>
      <c r="F1151" s="2">
        <f t="shared" ca="1" si="1"/>
        <v>96</v>
      </c>
    </row>
    <row r="1152" spans="1:6" x14ac:dyDescent="0.2">
      <c r="A1152" s="7">
        <v>1151</v>
      </c>
      <c r="B1152" s="1" t="s">
        <v>6</v>
      </c>
      <c r="C1152" s="6">
        <f t="shared" ref="C1152" si="45">C1150+1</f>
        <v>44581</v>
      </c>
      <c r="D1152" s="2" t="s">
        <v>2</v>
      </c>
      <c r="E1152" s="2">
        <f t="shared" ca="1" si="0"/>
        <v>1</v>
      </c>
      <c r="F1152" s="2">
        <f t="shared" ca="1" si="1"/>
        <v>103</v>
      </c>
    </row>
    <row r="1153" spans="1:6" x14ac:dyDescent="0.2">
      <c r="A1153" s="7">
        <v>1152</v>
      </c>
      <c r="B1153" s="1" t="s">
        <v>6</v>
      </c>
      <c r="C1153" s="6">
        <f t="shared" ref="C1153" si="46">C1150+1</f>
        <v>44581</v>
      </c>
      <c r="D1153" s="2" t="s">
        <v>0</v>
      </c>
      <c r="E1153" s="2">
        <f t="shared" ca="1" si="0"/>
        <v>8</v>
      </c>
      <c r="F1153" s="2">
        <f t="shared" ca="1" si="1"/>
        <v>120</v>
      </c>
    </row>
    <row r="1154" spans="1:6" x14ac:dyDescent="0.2">
      <c r="A1154" s="7">
        <v>1153</v>
      </c>
      <c r="B1154" s="1" t="s">
        <v>5</v>
      </c>
      <c r="C1154" s="6">
        <f t="shared" ref="C1154" si="47">C1153+1</f>
        <v>44582</v>
      </c>
      <c r="D1154" s="2" t="s">
        <v>3</v>
      </c>
      <c r="E1154" s="2">
        <f t="shared" ca="1" si="0"/>
        <v>7</v>
      </c>
      <c r="F1154" s="2">
        <f t="shared" ca="1" si="1"/>
        <v>100</v>
      </c>
    </row>
    <row r="1155" spans="1:6" x14ac:dyDescent="0.2">
      <c r="A1155" s="7">
        <v>1154</v>
      </c>
      <c r="B1155" s="1" t="s">
        <v>5</v>
      </c>
      <c r="C1155" s="6">
        <f t="shared" ref="C1155" si="48">C1153+1</f>
        <v>44582</v>
      </c>
      <c r="D1155" s="2" t="s">
        <v>2</v>
      </c>
      <c r="E1155" s="2">
        <f t="shared" ca="1" si="0"/>
        <v>5</v>
      </c>
      <c r="F1155" s="2">
        <f t="shared" ca="1" si="1"/>
        <v>114</v>
      </c>
    </row>
    <row r="1156" spans="1:6" x14ac:dyDescent="0.2">
      <c r="A1156" s="7">
        <v>1155</v>
      </c>
      <c r="B1156" s="1" t="s">
        <v>5</v>
      </c>
      <c r="C1156" s="6">
        <f t="shared" ref="C1156" si="49">C1153+1</f>
        <v>44582</v>
      </c>
      <c r="D1156" s="2" t="s">
        <v>0</v>
      </c>
      <c r="E1156" s="2">
        <f t="shared" ca="1" si="0"/>
        <v>2</v>
      </c>
      <c r="F1156" s="2">
        <f t="shared" ca="1" si="1"/>
        <v>118</v>
      </c>
    </row>
    <row r="1157" spans="1:6" x14ac:dyDescent="0.2">
      <c r="A1157" s="7">
        <v>1156</v>
      </c>
      <c r="B1157" s="10" t="s">
        <v>4</v>
      </c>
      <c r="C1157" s="6">
        <f t="shared" ref="C1157" si="50">C1156+1</f>
        <v>44583</v>
      </c>
      <c r="D1157" s="2" t="s">
        <v>3</v>
      </c>
      <c r="E1157" s="2">
        <f t="shared" ca="1" si="0"/>
        <v>7</v>
      </c>
      <c r="F1157" s="2">
        <f t="shared" ca="1" si="1"/>
        <v>106</v>
      </c>
    </row>
    <row r="1158" spans="1:6" x14ac:dyDescent="0.2">
      <c r="A1158" s="7">
        <v>1157</v>
      </c>
      <c r="B1158" s="10" t="s">
        <v>4</v>
      </c>
      <c r="C1158" s="6">
        <f t="shared" ref="C1158" si="51">C1156+1</f>
        <v>44583</v>
      </c>
      <c r="D1158" s="2" t="s">
        <v>2</v>
      </c>
      <c r="E1158" s="2">
        <f t="shared" ca="1" si="0"/>
        <v>8</v>
      </c>
      <c r="F1158" s="2">
        <f t="shared" ca="1" si="1"/>
        <v>85</v>
      </c>
    </row>
    <row r="1159" spans="1:6" x14ac:dyDescent="0.2">
      <c r="A1159" s="7">
        <v>1158</v>
      </c>
      <c r="B1159" s="10" t="s">
        <v>4</v>
      </c>
      <c r="C1159" s="6">
        <f t="shared" ref="C1159" si="52">C1156+1</f>
        <v>44583</v>
      </c>
      <c r="D1159" s="2" t="s">
        <v>0</v>
      </c>
      <c r="E1159" s="2">
        <f t="shared" ref="E1159:E1222" ca="1" si="53">RANDBETWEEN(H$2,G$2)</f>
        <v>2</v>
      </c>
      <c r="F1159" s="2">
        <f t="shared" ref="F1159:F1222" ca="1" si="54">RANDBETWEEN(J$2,I$2)</f>
        <v>87</v>
      </c>
    </row>
    <row r="1160" spans="1:6" x14ac:dyDescent="0.2">
      <c r="A1160" s="7">
        <v>1159</v>
      </c>
      <c r="B1160" s="10" t="s">
        <v>1</v>
      </c>
      <c r="C1160" s="6">
        <f t="shared" ref="C1160" si="55">C1159+1</f>
        <v>44584</v>
      </c>
      <c r="D1160" s="2" t="s">
        <v>3</v>
      </c>
      <c r="E1160" s="2">
        <f t="shared" ca="1" si="53"/>
        <v>1</v>
      </c>
      <c r="F1160" s="2">
        <f t="shared" ca="1" si="54"/>
        <v>110</v>
      </c>
    </row>
    <row r="1161" spans="1:6" x14ac:dyDescent="0.2">
      <c r="A1161" s="7">
        <v>1160</v>
      </c>
      <c r="B1161" s="10" t="s">
        <v>1</v>
      </c>
      <c r="C1161" s="6">
        <f t="shared" ref="C1161" si="56">C1159+1</f>
        <v>44584</v>
      </c>
      <c r="D1161" s="2" t="s">
        <v>2</v>
      </c>
      <c r="E1161" s="2">
        <f t="shared" ca="1" si="53"/>
        <v>7</v>
      </c>
      <c r="F1161" s="2">
        <f t="shared" ca="1" si="54"/>
        <v>94</v>
      </c>
    </row>
    <row r="1162" spans="1:6" x14ac:dyDescent="0.2">
      <c r="A1162" s="7">
        <v>1161</v>
      </c>
      <c r="B1162" s="10" t="s">
        <v>1</v>
      </c>
      <c r="C1162" s="6">
        <f t="shared" ref="C1162" si="57">C1159+1</f>
        <v>44584</v>
      </c>
      <c r="D1162" s="2" t="s">
        <v>0</v>
      </c>
      <c r="E1162" s="2">
        <f t="shared" ca="1" si="53"/>
        <v>2</v>
      </c>
      <c r="F1162" s="2">
        <f t="shared" ca="1" si="54"/>
        <v>105</v>
      </c>
    </row>
    <row r="1163" spans="1:6" x14ac:dyDescent="0.2">
      <c r="A1163" s="7">
        <v>1162</v>
      </c>
      <c r="B1163" s="1" t="s">
        <v>9</v>
      </c>
      <c r="C1163" s="6">
        <f t="shared" ref="C1163" si="58">C1162+1</f>
        <v>44585</v>
      </c>
      <c r="D1163" s="2" t="s">
        <v>3</v>
      </c>
      <c r="E1163" s="2">
        <f t="shared" ca="1" si="53"/>
        <v>7</v>
      </c>
      <c r="F1163" s="2">
        <f t="shared" ca="1" si="54"/>
        <v>112</v>
      </c>
    </row>
    <row r="1164" spans="1:6" x14ac:dyDescent="0.2">
      <c r="A1164" s="7">
        <v>1163</v>
      </c>
      <c r="B1164" s="1" t="s">
        <v>9</v>
      </c>
      <c r="C1164" s="6">
        <f t="shared" ref="C1164" si="59">C1162+1</f>
        <v>44585</v>
      </c>
      <c r="D1164" s="2" t="s">
        <v>2</v>
      </c>
      <c r="E1164" s="2">
        <f t="shared" ca="1" si="53"/>
        <v>3</v>
      </c>
      <c r="F1164" s="2">
        <f t="shared" ca="1" si="54"/>
        <v>103</v>
      </c>
    </row>
    <row r="1165" spans="1:6" x14ac:dyDescent="0.2">
      <c r="A1165" s="7">
        <v>1164</v>
      </c>
      <c r="B1165" s="1" t="s">
        <v>9</v>
      </c>
      <c r="C1165" s="6">
        <f t="shared" ref="C1165" si="60">C1162+1</f>
        <v>44585</v>
      </c>
      <c r="D1165" s="2" t="s">
        <v>0</v>
      </c>
      <c r="E1165" s="2">
        <f t="shared" ca="1" si="53"/>
        <v>8</v>
      </c>
      <c r="F1165" s="2">
        <f t="shared" ca="1" si="54"/>
        <v>97</v>
      </c>
    </row>
    <row r="1166" spans="1:6" x14ac:dyDescent="0.2">
      <c r="A1166" s="7">
        <v>1165</v>
      </c>
      <c r="B1166" s="1" t="s">
        <v>8</v>
      </c>
      <c r="C1166" s="6">
        <f t="shared" ref="C1166" si="61">C1165+1</f>
        <v>44586</v>
      </c>
      <c r="D1166" s="2" t="s">
        <v>3</v>
      </c>
      <c r="E1166" s="2">
        <f t="shared" ca="1" si="53"/>
        <v>4</v>
      </c>
      <c r="F1166" s="2">
        <f t="shared" ca="1" si="54"/>
        <v>113</v>
      </c>
    </row>
    <row r="1167" spans="1:6" x14ac:dyDescent="0.2">
      <c r="A1167" s="7">
        <v>1166</v>
      </c>
      <c r="B1167" s="1" t="s">
        <v>8</v>
      </c>
      <c r="C1167" s="6">
        <f t="shared" ref="C1167" si="62">C1165+1</f>
        <v>44586</v>
      </c>
      <c r="D1167" s="2" t="s">
        <v>2</v>
      </c>
      <c r="E1167" s="2">
        <f t="shared" ca="1" si="53"/>
        <v>6</v>
      </c>
      <c r="F1167" s="2">
        <f t="shared" ca="1" si="54"/>
        <v>112</v>
      </c>
    </row>
    <row r="1168" spans="1:6" x14ac:dyDescent="0.2">
      <c r="A1168" s="7">
        <v>1167</v>
      </c>
      <c r="B1168" s="1" t="s">
        <v>8</v>
      </c>
      <c r="C1168" s="6">
        <f t="shared" ref="C1168" si="63">C1165+1</f>
        <v>44586</v>
      </c>
      <c r="D1168" s="2" t="s">
        <v>0</v>
      </c>
      <c r="E1168" s="2">
        <f t="shared" ca="1" si="53"/>
        <v>9</v>
      </c>
      <c r="F1168" s="2">
        <f t="shared" ca="1" si="54"/>
        <v>108</v>
      </c>
    </row>
    <row r="1169" spans="1:6" x14ac:dyDescent="0.2">
      <c r="A1169" s="7">
        <v>1168</v>
      </c>
      <c r="B1169" s="1" t="s">
        <v>7</v>
      </c>
      <c r="C1169" s="6">
        <f t="shared" ref="C1169" si="64">C1168+1</f>
        <v>44587</v>
      </c>
      <c r="D1169" s="2" t="s">
        <v>3</v>
      </c>
      <c r="E1169" s="2">
        <f t="shared" ca="1" si="53"/>
        <v>5</v>
      </c>
      <c r="F1169" s="2">
        <f t="shared" ca="1" si="54"/>
        <v>120</v>
      </c>
    </row>
    <row r="1170" spans="1:6" x14ac:dyDescent="0.2">
      <c r="A1170" s="7">
        <v>1169</v>
      </c>
      <c r="B1170" s="1" t="s">
        <v>7</v>
      </c>
      <c r="C1170" s="6">
        <f t="shared" ref="C1170" si="65">C1168+1</f>
        <v>44587</v>
      </c>
      <c r="D1170" s="2" t="s">
        <v>2</v>
      </c>
      <c r="E1170" s="2">
        <f t="shared" ca="1" si="53"/>
        <v>4</v>
      </c>
      <c r="F1170" s="2">
        <f t="shared" ca="1" si="54"/>
        <v>85</v>
      </c>
    </row>
    <row r="1171" spans="1:6" x14ac:dyDescent="0.2">
      <c r="A1171" s="7">
        <v>1170</v>
      </c>
      <c r="B1171" s="1" t="s">
        <v>7</v>
      </c>
      <c r="C1171" s="6">
        <f t="shared" ref="C1171" si="66">C1168+1</f>
        <v>44587</v>
      </c>
      <c r="D1171" s="2" t="s">
        <v>0</v>
      </c>
      <c r="E1171" s="2">
        <f t="shared" ca="1" si="53"/>
        <v>2</v>
      </c>
      <c r="F1171" s="2">
        <f t="shared" ca="1" si="54"/>
        <v>101</v>
      </c>
    </row>
    <row r="1172" spans="1:6" x14ac:dyDescent="0.2">
      <c r="A1172" s="7">
        <v>1171</v>
      </c>
      <c r="B1172" s="1" t="s">
        <v>6</v>
      </c>
      <c r="C1172" s="6">
        <f t="shared" ref="C1172" si="67">C1171+1</f>
        <v>44588</v>
      </c>
      <c r="D1172" s="2" t="s">
        <v>3</v>
      </c>
      <c r="E1172" s="2">
        <f t="shared" ca="1" si="53"/>
        <v>8</v>
      </c>
      <c r="F1172" s="2">
        <f t="shared" ca="1" si="54"/>
        <v>87</v>
      </c>
    </row>
    <row r="1173" spans="1:6" x14ac:dyDescent="0.2">
      <c r="A1173" s="7">
        <v>1172</v>
      </c>
      <c r="B1173" s="1" t="s">
        <v>6</v>
      </c>
      <c r="C1173" s="6">
        <f t="shared" ref="C1173" si="68">C1171+1</f>
        <v>44588</v>
      </c>
      <c r="D1173" s="2" t="s">
        <v>2</v>
      </c>
      <c r="E1173" s="2">
        <f t="shared" ca="1" si="53"/>
        <v>6</v>
      </c>
      <c r="F1173" s="2">
        <f t="shared" ca="1" si="54"/>
        <v>120</v>
      </c>
    </row>
    <row r="1174" spans="1:6" x14ac:dyDescent="0.2">
      <c r="A1174" s="7">
        <v>1173</v>
      </c>
      <c r="B1174" s="1" t="s">
        <v>6</v>
      </c>
      <c r="C1174" s="6">
        <f t="shared" ref="C1174" si="69">C1171+1</f>
        <v>44588</v>
      </c>
      <c r="D1174" s="2" t="s">
        <v>0</v>
      </c>
      <c r="E1174" s="2">
        <f t="shared" ca="1" si="53"/>
        <v>3</v>
      </c>
      <c r="F1174" s="2">
        <f t="shared" ca="1" si="54"/>
        <v>93</v>
      </c>
    </row>
    <row r="1175" spans="1:6" x14ac:dyDescent="0.2">
      <c r="A1175" s="7">
        <v>1174</v>
      </c>
      <c r="B1175" s="1" t="s">
        <v>5</v>
      </c>
      <c r="C1175" s="6">
        <f t="shared" ref="C1175" si="70">C1174+1</f>
        <v>44589</v>
      </c>
      <c r="D1175" s="2" t="s">
        <v>3</v>
      </c>
      <c r="E1175" s="2">
        <f t="shared" ca="1" si="53"/>
        <v>3</v>
      </c>
      <c r="F1175" s="2">
        <f t="shared" ca="1" si="54"/>
        <v>110</v>
      </c>
    </row>
    <row r="1176" spans="1:6" x14ac:dyDescent="0.2">
      <c r="A1176" s="7">
        <v>1175</v>
      </c>
      <c r="B1176" s="1" t="s">
        <v>5</v>
      </c>
      <c r="C1176" s="6">
        <f t="shared" ref="C1176" si="71">C1174+1</f>
        <v>44589</v>
      </c>
      <c r="D1176" s="2" t="s">
        <v>2</v>
      </c>
      <c r="E1176" s="2">
        <f t="shared" ca="1" si="53"/>
        <v>1</v>
      </c>
      <c r="F1176" s="2">
        <f t="shared" ca="1" si="54"/>
        <v>85</v>
      </c>
    </row>
    <row r="1177" spans="1:6" x14ac:dyDescent="0.2">
      <c r="A1177" s="7">
        <v>1176</v>
      </c>
      <c r="B1177" s="1" t="s">
        <v>5</v>
      </c>
      <c r="C1177" s="6">
        <f t="shared" ref="C1177" si="72">C1174+1</f>
        <v>44589</v>
      </c>
      <c r="D1177" s="2" t="s">
        <v>0</v>
      </c>
      <c r="E1177" s="2">
        <f t="shared" ca="1" si="53"/>
        <v>4</v>
      </c>
      <c r="F1177" s="2">
        <f t="shared" ca="1" si="54"/>
        <v>87</v>
      </c>
    </row>
    <row r="1178" spans="1:6" x14ac:dyDescent="0.2">
      <c r="A1178" s="7">
        <v>1177</v>
      </c>
      <c r="B1178" s="10" t="s">
        <v>4</v>
      </c>
      <c r="C1178" s="6">
        <f t="shared" ref="C1178" si="73">C1177+1</f>
        <v>44590</v>
      </c>
      <c r="D1178" s="2" t="s">
        <v>3</v>
      </c>
      <c r="E1178" s="2">
        <f t="shared" ca="1" si="53"/>
        <v>0</v>
      </c>
      <c r="F1178" s="2">
        <f t="shared" ca="1" si="54"/>
        <v>109</v>
      </c>
    </row>
    <row r="1179" spans="1:6" x14ac:dyDescent="0.2">
      <c r="A1179" s="7">
        <v>1178</v>
      </c>
      <c r="B1179" s="10" t="s">
        <v>4</v>
      </c>
      <c r="C1179" s="6">
        <f t="shared" ref="C1179" si="74">C1177+1</f>
        <v>44590</v>
      </c>
      <c r="D1179" s="2" t="s">
        <v>2</v>
      </c>
      <c r="E1179" s="2">
        <f t="shared" ca="1" si="53"/>
        <v>3</v>
      </c>
      <c r="F1179" s="2">
        <f t="shared" ca="1" si="54"/>
        <v>89</v>
      </c>
    </row>
    <row r="1180" spans="1:6" x14ac:dyDescent="0.2">
      <c r="A1180" s="7">
        <v>1179</v>
      </c>
      <c r="B1180" s="10" t="s">
        <v>4</v>
      </c>
      <c r="C1180" s="6">
        <f t="shared" ref="C1180" si="75">C1177+1</f>
        <v>44590</v>
      </c>
      <c r="D1180" s="2" t="s">
        <v>0</v>
      </c>
      <c r="E1180" s="2">
        <f t="shared" ca="1" si="53"/>
        <v>4</v>
      </c>
      <c r="F1180" s="2">
        <f t="shared" ca="1" si="54"/>
        <v>112</v>
      </c>
    </row>
    <row r="1181" spans="1:6" x14ac:dyDescent="0.2">
      <c r="A1181" s="7">
        <v>1180</v>
      </c>
      <c r="B1181" s="10" t="s">
        <v>1</v>
      </c>
      <c r="C1181" s="6">
        <f t="shared" ref="C1181" si="76">C1180+1</f>
        <v>44591</v>
      </c>
      <c r="D1181" s="2" t="s">
        <v>3</v>
      </c>
      <c r="E1181" s="2">
        <f t="shared" ca="1" si="53"/>
        <v>6</v>
      </c>
      <c r="F1181" s="2">
        <f t="shared" ca="1" si="54"/>
        <v>103</v>
      </c>
    </row>
    <row r="1182" spans="1:6" x14ac:dyDescent="0.2">
      <c r="A1182" s="7">
        <v>1181</v>
      </c>
      <c r="B1182" s="10" t="s">
        <v>1</v>
      </c>
      <c r="C1182" s="6">
        <f t="shared" ref="C1182" si="77">C1180+1</f>
        <v>44591</v>
      </c>
      <c r="D1182" s="2" t="s">
        <v>2</v>
      </c>
      <c r="E1182" s="2">
        <f t="shared" ca="1" si="53"/>
        <v>1</v>
      </c>
      <c r="F1182" s="2">
        <f t="shared" ca="1" si="54"/>
        <v>86</v>
      </c>
    </row>
    <row r="1183" spans="1:6" x14ac:dyDescent="0.2">
      <c r="A1183" s="7">
        <v>1182</v>
      </c>
      <c r="B1183" s="10" t="s">
        <v>1</v>
      </c>
      <c r="C1183" s="6">
        <f t="shared" ref="C1183" si="78">C1180+1</f>
        <v>44591</v>
      </c>
      <c r="D1183" s="2" t="s">
        <v>0</v>
      </c>
      <c r="E1183" s="2">
        <f t="shared" ca="1" si="53"/>
        <v>5</v>
      </c>
      <c r="F1183" s="2">
        <f t="shared" ca="1" si="54"/>
        <v>114</v>
      </c>
    </row>
    <row r="1184" spans="1:6" x14ac:dyDescent="0.2">
      <c r="A1184" s="7">
        <v>1183</v>
      </c>
      <c r="B1184" s="1" t="s">
        <v>9</v>
      </c>
      <c r="C1184" s="6">
        <f t="shared" ref="C1184" si="79">C1183+1</f>
        <v>44592</v>
      </c>
      <c r="D1184" s="2" t="s">
        <v>3</v>
      </c>
      <c r="E1184" s="2">
        <f t="shared" ca="1" si="53"/>
        <v>5</v>
      </c>
      <c r="F1184" s="2">
        <f t="shared" ca="1" si="54"/>
        <v>87</v>
      </c>
    </row>
    <row r="1185" spans="1:6" x14ac:dyDescent="0.2">
      <c r="A1185" s="7">
        <v>1184</v>
      </c>
      <c r="B1185" s="1" t="s">
        <v>9</v>
      </c>
      <c r="C1185" s="6">
        <f t="shared" ref="C1185" si="80">C1183+1</f>
        <v>44592</v>
      </c>
      <c r="D1185" s="2" t="s">
        <v>2</v>
      </c>
      <c r="E1185" s="2">
        <f t="shared" ca="1" si="53"/>
        <v>2</v>
      </c>
      <c r="F1185" s="2">
        <f t="shared" ca="1" si="54"/>
        <v>104</v>
      </c>
    </row>
    <row r="1186" spans="1:6" x14ac:dyDescent="0.2">
      <c r="A1186" s="7">
        <v>1185</v>
      </c>
      <c r="B1186" s="1" t="s">
        <v>9</v>
      </c>
      <c r="C1186" s="6">
        <f t="shared" ref="C1186" si="81">C1183+1</f>
        <v>44592</v>
      </c>
      <c r="D1186" s="2" t="s">
        <v>0</v>
      </c>
      <c r="E1186" s="2">
        <f t="shared" ca="1" si="53"/>
        <v>0</v>
      </c>
      <c r="F1186" s="2">
        <f t="shared" ca="1" si="54"/>
        <v>121</v>
      </c>
    </row>
    <row r="1187" spans="1:6" x14ac:dyDescent="0.2">
      <c r="A1187" s="7">
        <v>1186</v>
      </c>
      <c r="B1187" s="1" t="s">
        <v>8</v>
      </c>
      <c r="C1187" s="6">
        <f t="shared" ref="C1187" si="82">C1186+1</f>
        <v>44593</v>
      </c>
      <c r="D1187" s="2" t="s">
        <v>3</v>
      </c>
      <c r="E1187" s="2">
        <f t="shared" ca="1" si="53"/>
        <v>6</v>
      </c>
      <c r="F1187" s="2">
        <f t="shared" ca="1" si="54"/>
        <v>105</v>
      </c>
    </row>
    <row r="1188" spans="1:6" x14ac:dyDescent="0.2">
      <c r="A1188" s="7">
        <v>1187</v>
      </c>
      <c r="B1188" s="1" t="s">
        <v>8</v>
      </c>
      <c r="C1188" s="6">
        <f t="shared" ref="C1188" si="83">C1186+1</f>
        <v>44593</v>
      </c>
      <c r="D1188" s="2" t="s">
        <v>2</v>
      </c>
      <c r="E1188" s="2">
        <f t="shared" ca="1" si="53"/>
        <v>0</v>
      </c>
      <c r="F1188" s="2">
        <f t="shared" ca="1" si="54"/>
        <v>99</v>
      </c>
    </row>
    <row r="1189" spans="1:6" x14ac:dyDescent="0.2">
      <c r="A1189" s="7">
        <v>1188</v>
      </c>
      <c r="B1189" s="1" t="s">
        <v>8</v>
      </c>
      <c r="C1189" s="6">
        <f t="shared" ref="C1189" si="84">C1186+1</f>
        <v>44593</v>
      </c>
      <c r="D1189" s="2" t="s">
        <v>0</v>
      </c>
      <c r="E1189" s="2">
        <f t="shared" ca="1" si="53"/>
        <v>4</v>
      </c>
      <c r="F1189" s="2">
        <f t="shared" ca="1" si="54"/>
        <v>105</v>
      </c>
    </row>
    <row r="1190" spans="1:6" x14ac:dyDescent="0.2">
      <c r="A1190" s="7">
        <v>1189</v>
      </c>
      <c r="B1190" s="1" t="s">
        <v>7</v>
      </c>
      <c r="C1190" s="6">
        <f t="shared" ref="C1190" si="85">C1189+1</f>
        <v>44594</v>
      </c>
      <c r="D1190" s="2" t="s">
        <v>3</v>
      </c>
      <c r="E1190" s="2">
        <f t="shared" ca="1" si="53"/>
        <v>0</v>
      </c>
      <c r="F1190" s="2">
        <f t="shared" ca="1" si="54"/>
        <v>114</v>
      </c>
    </row>
    <row r="1191" spans="1:6" x14ac:dyDescent="0.2">
      <c r="A1191" s="7">
        <v>1190</v>
      </c>
      <c r="B1191" s="1" t="s">
        <v>7</v>
      </c>
      <c r="C1191" s="6">
        <f t="shared" ref="C1191" si="86">C1189+1</f>
        <v>44594</v>
      </c>
      <c r="D1191" s="2" t="s">
        <v>2</v>
      </c>
      <c r="E1191" s="2">
        <f t="shared" ca="1" si="53"/>
        <v>0</v>
      </c>
      <c r="F1191" s="2">
        <f t="shared" ca="1" si="54"/>
        <v>85</v>
      </c>
    </row>
    <row r="1192" spans="1:6" x14ac:dyDescent="0.2">
      <c r="A1192" s="7">
        <v>1191</v>
      </c>
      <c r="B1192" s="1" t="s">
        <v>7</v>
      </c>
      <c r="C1192" s="6">
        <f t="shared" ref="C1192" si="87">C1189+1</f>
        <v>44594</v>
      </c>
      <c r="D1192" s="2" t="s">
        <v>0</v>
      </c>
      <c r="E1192" s="2">
        <f t="shared" ca="1" si="53"/>
        <v>6</v>
      </c>
      <c r="F1192" s="2">
        <f t="shared" ca="1" si="54"/>
        <v>87</v>
      </c>
    </row>
    <row r="1193" spans="1:6" x14ac:dyDescent="0.2">
      <c r="A1193" s="7">
        <v>1192</v>
      </c>
      <c r="B1193" s="1" t="s">
        <v>6</v>
      </c>
      <c r="C1193" s="6">
        <f t="shared" ref="C1193" si="88">C1192+1</f>
        <v>44595</v>
      </c>
      <c r="D1193" s="2" t="s">
        <v>3</v>
      </c>
      <c r="E1193" s="2">
        <f t="shared" ca="1" si="53"/>
        <v>2</v>
      </c>
      <c r="F1193" s="2">
        <f t="shared" ca="1" si="54"/>
        <v>96</v>
      </c>
    </row>
    <row r="1194" spans="1:6" x14ac:dyDescent="0.2">
      <c r="A1194" s="7">
        <v>1193</v>
      </c>
      <c r="B1194" s="1" t="s">
        <v>6</v>
      </c>
      <c r="C1194" s="6">
        <f t="shared" ref="C1194" si="89">C1192+1</f>
        <v>44595</v>
      </c>
      <c r="D1194" s="2" t="s">
        <v>2</v>
      </c>
      <c r="E1194" s="2">
        <f t="shared" ca="1" si="53"/>
        <v>9</v>
      </c>
      <c r="F1194" s="2">
        <f t="shared" ca="1" si="54"/>
        <v>91</v>
      </c>
    </row>
    <row r="1195" spans="1:6" x14ac:dyDescent="0.2">
      <c r="A1195" s="7">
        <v>1194</v>
      </c>
      <c r="B1195" s="1" t="s">
        <v>6</v>
      </c>
      <c r="C1195" s="6">
        <f t="shared" ref="C1195" si="90">C1192+1</f>
        <v>44595</v>
      </c>
      <c r="D1195" s="2" t="s">
        <v>0</v>
      </c>
      <c r="E1195" s="2">
        <f t="shared" ca="1" si="53"/>
        <v>7</v>
      </c>
      <c r="F1195" s="2">
        <f t="shared" ca="1" si="54"/>
        <v>121</v>
      </c>
    </row>
    <row r="1196" spans="1:6" x14ac:dyDescent="0.2">
      <c r="A1196" s="7">
        <v>1195</v>
      </c>
      <c r="B1196" s="1" t="s">
        <v>5</v>
      </c>
      <c r="C1196" s="6">
        <f t="shared" ref="C1196" si="91">C1195+1</f>
        <v>44596</v>
      </c>
      <c r="D1196" s="2" t="s">
        <v>3</v>
      </c>
      <c r="E1196" s="2">
        <f t="shared" ca="1" si="53"/>
        <v>0</v>
      </c>
      <c r="F1196" s="2">
        <f t="shared" ca="1" si="54"/>
        <v>101</v>
      </c>
    </row>
    <row r="1197" spans="1:6" x14ac:dyDescent="0.2">
      <c r="A1197" s="7">
        <v>1196</v>
      </c>
      <c r="B1197" s="1" t="s">
        <v>5</v>
      </c>
      <c r="C1197" s="6">
        <f t="shared" ref="C1197" si="92">C1195+1</f>
        <v>44596</v>
      </c>
      <c r="D1197" s="2" t="s">
        <v>2</v>
      </c>
      <c r="E1197" s="2">
        <f t="shared" ca="1" si="53"/>
        <v>6</v>
      </c>
      <c r="F1197" s="2">
        <f t="shared" ca="1" si="54"/>
        <v>119</v>
      </c>
    </row>
    <row r="1198" spans="1:6" x14ac:dyDescent="0.2">
      <c r="A1198" s="7">
        <v>1197</v>
      </c>
      <c r="B1198" s="1" t="s">
        <v>5</v>
      </c>
      <c r="C1198" s="6">
        <f t="shared" ref="C1198" si="93">C1195+1</f>
        <v>44596</v>
      </c>
      <c r="D1198" s="2" t="s">
        <v>0</v>
      </c>
      <c r="E1198" s="2">
        <f t="shared" ca="1" si="53"/>
        <v>2</v>
      </c>
      <c r="F1198" s="2">
        <f t="shared" ca="1" si="54"/>
        <v>110</v>
      </c>
    </row>
    <row r="1199" spans="1:6" x14ac:dyDescent="0.2">
      <c r="A1199" s="7">
        <v>1198</v>
      </c>
      <c r="B1199" s="10" t="s">
        <v>4</v>
      </c>
      <c r="C1199" s="6">
        <f t="shared" ref="C1199" si="94">C1198+1</f>
        <v>44597</v>
      </c>
      <c r="D1199" s="2" t="s">
        <v>3</v>
      </c>
      <c r="E1199" s="2">
        <f t="shared" ca="1" si="53"/>
        <v>7</v>
      </c>
      <c r="F1199" s="2">
        <f t="shared" ca="1" si="54"/>
        <v>104</v>
      </c>
    </row>
    <row r="1200" spans="1:6" x14ac:dyDescent="0.2">
      <c r="A1200" s="7">
        <v>1199</v>
      </c>
      <c r="B1200" s="10" t="s">
        <v>4</v>
      </c>
      <c r="C1200" s="6">
        <f t="shared" ref="C1200" si="95">C1198+1</f>
        <v>44597</v>
      </c>
      <c r="D1200" s="2" t="s">
        <v>2</v>
      </c>
      <c r="E1200" s="2">
        <f t="shared" ca="1" si="53"/>
        <v>4</v>
      </c>
      <c r="F1200" s="2">
        <f t="shared" ca="1" si="54"/>
        <v>107</v>
      </c>
    </row>
    <row r="1201" spans="1:6" x14ac:dyDescent="0.2">
      <c r="A1201" s="7">
        <v>1200</v>
      </c>
      <c r="B1201" s="10" t="s">
        <v>4</v>
      </c>
      <c r="C1201" s="6">
        <f t="shared" ref="C1201" si="96">C1198+1</f>
        <v>44597</v>
      </c>
      <c r="D1201" s="2" t="s">
        <v>0</v>
      </c>
      <c r="E1201" s="2">
        <f t="shared" ca="1" si="53"/>
        <v>0</v>
      </c>
      <c r="F1201" s="2">
        <f t="shared" ca="1" si="54"/>
        <v>116</v>
      </c>
    </row>
    <row r="1202" spans="1:6" x14ac:dyDescent="0.2">
      <c r="A1202" s="7">
        <v>1201</v>
      </c>
      <c r="B1202" s="10" t="s">
        <v>1</v>
      </c>
      <c r="C1202" s="6">
        <f t="shared" ref="C1202" si="97">C1201+1</f>
        <v>44598</v>
      </c>
      <c r="D1202" s="2" t="s">
        <v>3</v>
      </c>
      <c r="E1202" s="2">
        <f t="shared" ca="1" si="53"/>
        <v>0</v>
      </c>
      <c r="F1202" s="2">
        <f t="shared" ca="1" si="54"/>
        <v>109</v>
      </c>
    </row>
    <row r="1203" spans="1:6" x14ac:dyDescent="0.2">
      <c r="A1203" s="7">
        <v>1202</v>
      </c>
      <c r="B1203" s="10" t="s">
        <v>1</v>
      </c>
      <c r="C1203" s="6">
        <f t="shared" ref="C1203" si="98">C1201+1</f>
        <v>44598</v>
      </c>
      <c r="D1203" s="2" t="s">
        <v>2</v>
      </c>
      <c r="E1203" s="2">
        <f t="shared" ca="1" si="53"/>
        <v>2</v>
      </c>
      <c r="F1203" s="2">
        <f t="shared" ca="1" si="54"/>
        <v>102</v>
      </c>
    </row>
    <row r="1204" spans="1:6" x14ac:dyDescent="0.2">
      <c r="A1204" s="7">
        <v>1203</v>
      </c>
      <c r="B1204" s="10" t="s">
        <v>1</v>
      </c>
      <c r="C1204" s="6">
        <f t="shared" ref="C1204" si="99">C1201+1</f>
        <v>44598</v>
      </c>
      <c r="D1204" s="2" t="s">
        <v>0</v>
      </c>
      <c r="E1204" s="2">
        <f t="shared" ca="1" si="53"/>
        <v>5</v>
      </c>
      <c r="F1204" s="2">
        <f t="shared" ca="1" si="54"/>
        <v>86</v>
      </c>
    </row>
    <row r="1205" spans="1:6" x14ac:dyDescent="0.2">
      <c r="A1205" s="7">
        <v>1204</v>
      </c>
      <c r="B1205" s="1" t="s">
        <v>9</v>
      </c>
      <c r="C1205" s="6">
        <f t="shared" ref="C1205" si="100">C1204+1</f>
        <v>44599</v>
      </c>
      <c r="D1205" s="2" t="s">
        <v>3</v>
      </c>
      <c r="E1205" s="2">
        <f t="shared" ca="1" si="53"/>
        <v>5</v>
      </c>
      <c r="F1205" s="2">
        <f t="shared" ca="1" si="54"/>
        <v>106</v>
      </c>
    </row>
    <row r="1206" spans="1:6" x14ac:dyDescent="0.2">
      <c r="A1206" s="7">
        <v>1205</v>
      </c>
      <c r="B1206" s="1" t="s">
        <v>9</v>
      </c>
      <c r="C1206" s="6">
        <f t="shared" ref="C1206" si="101">C1204+1</f>
        <v>44599</v>
      </c>
      <c r="D1206" s="2" t="s">
        <v>2</v>
      </c>
      <c r="E1206" s="2">
        <f t="shared" ca="1" si="53"/>
        <v>1</v>
      </c>
      <c r="F1206" s="2">
        <f t="shared" ca="1" si="54"/>
        <v>118</v>
      </c>
    </row>
    <row r="1207" spans="1:6" x14ac:dyDescent="0.2">
      <c r="A1207" s="7">
        <v>1206</v>
      </c>
      <c r="B1207" s="1" t="s">
        <v>9</v>
      </c>
      <c r="C1207" s="6">
        <f t="shared" ref="C1207" si="102">C1204+1</f>
        <v>44599</v>
      </c>
      <c r="D1207" s="2" t="s">
        <v>0</v>
      </c>
      <c r="E1207" s="2">
        <f t="shared" ca="1" si="53"/>
        <v>1</v>
      </c>
      <c r="F1207" s="2">
        <f t="shared" ca="1" si="54"/>
        <v>121</v>
      </c>
    </row>
    <row r="1208" spans="1:6" x14ac:dyDescent="0.2">
      <c r="A1208" s="7">
        <v>1207</v>
      </c>
      <c r="B1208" s="1" t="s">
        <v>8</v>
      </c>
      <c r="C1208" s="6">
        <f t="shared" ref="C1208" si="103">C1207+1</f>
        <v>44600</v>
      </c>
      <c r="D1208" s="2" t="s">
        <v>3</v>
      </c>
      <c r="E1208" s="2">
        <f t="shared" ca="1" si="53"/>
        <v>2</v>
      </c>
      <c r="F1208" s="2">
        <f t="shared" ca="1" si="54"/>
        <v>115</v>
      </c>
    </row>
    <row r="1209" spans="1:6" x14ac:dyDescent="0.2">
      <c r="A1209" s="7">
        <v>1208</v>
      </c>
      <c r="B1209" s="1" t="s">
        <v>8</v>
      </c>
      <c r="C1209" s="6">
        <f t="shared" ref="C1209" si="104">C1207+1</f>
        <v>44600</v>
      </c>
      <c r="D1209" s="2" t="s">
        <v>2</v>
      </c>
      <c r="E1209" s="2">
        <f t="shared" ca="1" si="53"/>
        <v>9</v>
      </c>
      <c r="F1209" s="2">
        <f t="shared" ca="1" si="54"/>
        <v>99</v>
      </c>
    </row>
    <row r="1210" spans="1:6" x14ac:dyDescent="0.2">
      <c r="A1210" s="7">
        <v>1209</v>
      </c>
      <c r="B1210" s="1" t="s">
        <v>8</v>
      </c>
      <c r="C1210" s="6">
        <f t="shared" ref="C1210" si="105">C1207+1</f>
        <v>44600</v>
      </c>
      <c r="D1210" s="2" t="s">
        <v>0</v>
      </c>
      <c r="E1210" s="2">
        <f t="shared" ca="1" si="53"/>
        <v>2</v>
      </c>
      <c r="F1210" s="2">
        <f t="shared" ca="1" si="54"/>
        <v>105</v>
      </c>
    </row>
    <row r="1211" spans="1:6" x14ac:dyDescent="0.2">
      <c r="A1211" s="7">
        <v>1210</v>
      </c>
      <c r="B1211" s="1" t="s">
        <v>7</v>
      </c>
      <c r="C1211" s="6">
        <f t="shared" ref="C1211" si="106">C1210+1</f>
        <v>44601</v>
      </c>
      <c r="D1211" s="2" t="s">
        <v>3</v>
      </c>
      <c r="E1211" s="2">
        <f t="shared" ca="1" si="53"/>
        <v>8</v>
      </c>
      <c r="F1211" s="2">
        <f t="shared" ca="1" si="54"/>
        <v>87</v>
      </c>
    </row>
    <row r="1212" spans="1:6" x14ac:dyDescent="0.2">
      <c r="A1212" s="7">
        <v>1211</v>
      </c>
      <c r="B1212" s="1" t="s">
        <v>7</v>
      </c>
      <c r="C1212" s="6">
        <f t="shared" ref="C1212" si="107">C1210+1</f>
        <v>44601</v>
      </c>
      <c r="D1212" s="2" t="s">
        <v>2</v>
      </c>
      <c r="E1212" s="2">
        <f t="shared" ca="1" si="53"/>
        <v>3</v>
      </c>
      <c r="F1212" s="2">
        <f t="shared" ca="1" si="54"/>
        <v>118</v>
      </c>
    </row>
    <row r="1213" spans="1:6" x14ac:dyDescent="0.2">
      <c r="A1213" s="7">
        <v>1212</v>
      </c>
      <c r="B1213" s="1" t="s">
        <v>7</v>
      </c>
      <c r="C1213" s="6">
        <f t="shared" ref="C1213" si="108">C1210+1</f>
        <v>44601</v>
      </c>
      <c r="D1213" s="2" t="s">
        <v>0</v>
      </c>
      <c r="E1213" s="2">
        <f t="shared" ca="1" si="53"/>
        <v>1</v>
      </c>
      <c r="F1213" s="2">
        <f t="shared" ca="1" si="54"/>
        <v>97</v>
      </c>
    </row>
    <row r="1214" spans="1:6" x14ac:dyDescent="0.2">
      <c r="A1214" s="7">
        <v>1213</v>
      </c>
      <c r="B1214" s="1" t="s">
        <v>6</v>
      </c>
      <c r="C1214" s="6">
        <f t="shared" ref="C1214" si="109">C1213+1</f>
        <v>44602</v>
      </c>
      <c r="D1214" s="2" t="s">
        <v>3</v>
      </c>
      <c r="E1214" s="2">
        <f t="shared" ca="1" si="53"/>
        <v>7</v>
      </c>
      <c r="F1214" s="2">
        <f t="shared" ca="1" si="54"/>
        <v>115</v>
      </c>
    </row>
    <row r="1215" spans="1:6" x14ac:dyDescent="0.2">
      <c r="A1215" s="7">
        <v>1214</v>
      </c>
      <c r="B1215" s="1" t="s">
        <v>6</v>
      </c>
      <c r="C1215" s="6">
        <f t="shared" ref="C1215" si="110">C1213+1</f>
        <v>44602</v>
      </c>
      <c r="D1215" s="2" t="s">
        <v>2</v>
      </c>
      <c r="E1215" s="2">
        <f t="shared" ca="1" si="53"/>
        <v>4</v>
      </c>
      <c r="F1215" s="2">
        <f t="shared" ca="1" si="54"/>
        <v>97</v>
      </c>
    </row>
    <row r="1216" spans="1:6" x14ac:dyDescent="0.2">
      <c r="A1216" s="7">
        <v>1215</v>
      </c>
      <c r="B1216" s="1" t="s">
        <v>6</v>
      </c>
      <c r="C1216" s="6">
        <f t="shared" ref="C1216" si="111">C1213+1</f>
        <v>44602</v>
      </c>
      <c r="D1216" s="2" t="s">
        <v>0</v>
      </c>
      <c r="E1216" s="2">
        <f t="shared" ca="1" si="53"/>
        <v>2</v>
      </c>
      <c r="F1216" s="2">
        <f t="shared" ca="1" si="54"/>
        <v>109</v>
      </c>
    </row>
    <row r="1217" spans="1:6" x14ac:dyDescent="0.2">
      <c r="A1217" s="7">
        <v>1216</v>
      </c>
      <c r="B1217" s="1" t="s">
        <v>5</v>
      </c>
      <c r="C1217" s="6">
        <f t="shared" ref="C1217" si="112">C1216+1</f>
        <v>44603</v>
      </c>
      <c r="D1217" s="2" t="s">
        <v>3</v>
      </c>
      <c r="E1217" s="2">
        <f t="shared" ca="1" si="53"/>
        <v>7</v>
      </c>
      <c r="F1217" s="2">
        <f t="shared" ca="1" si="54"/>
        <v>95</v>
      </c>
    </row>
    <row r="1218" spans="1:6" x14ac:dyDescent="0.2">
      <c r="A1218" s="7">
        <v>1217</v>
      </c>
      <c r="B1218" s="1" t="s">
        <v>5</v>
      </c>
      <c r="C1218" s="6">
        <f t="shared" ref="C1218" si="113">C1216+1</f>
        <v>44603</v>
      </c>
      <c r="D1218" s="2" t="s">
        <v>2</v>
      </c>
      <c r="E1218" s="2">
        <f t="shared" ca="1" si="53"/>
        <v>8</v>
      </c>
      <c r="F1218" s="2">
        <f t="shared" ca="1" si="54"/>
        <v>102</v>
      </c>
    </row>
    <row r="1219" spans="1:6" x14ac:dyDescent="0.2">
      <c r="A1219" s="7">
        <v>1218</v>
      </c>
      <c r="B1219" s="1" t="s">
        <v>5</v>
      </c>
      <c r="C1219" s="6">
        <f t="shared" ref="C1219" si="114">C1216+1</f>
        <v>44603</v>
      </c>
      <c r="D1219" s="2" t="s">
        <v>0</v>
      </c>
      <c r="E1219" s="2">
        <f t="shared" ca="1" si="53"/>
        <v>4</v>
      </c>
      <c r="F1219" s="2">
        <f t="shared" ca="1" si="54"/>
        <v>84</v>
      </c>
    </row>
    <row r="1220" spans="1:6" x14ac:dyDescent="0.2">
      <c r="A1220" s="7">
        <v>1219</v>
      </c>
      <c r="B1220" s="10" t="s">
        <v>4</v>
      </c>
      <c r="C1220" s="6">
        <f t="shared" ref="C1220" si="115">C1219+1</f>
        <v>44604</v>
      </c>
      <c r="D1220" s="2" t="s">
        <v>3</v>
      </c>
      <c r="E1220" s="2">
        <f t="shared" ca="1" si="53"/>
        <v>2</v>
      </c>
      <c r="F1220" s="2">
        <f t="shared" ca="1" si="54"/>
        <v>91</v>
      </c>
    </row>
    <row r="1221" spans="1:6" x14ac:dyDescent="0.2">
      <c r="A1221" s="7">
        <v>1220</v>
      </c>
      <c r="B1221" s="10" t="s">
        <v>4</v>
      </c>
      <c r="C1221" s="6">
        <f t="shared" ref="C1221" si="116">C1219+1</f>
        <v>44604</v>
      </c>
      <c r="D1221" s="2" t="s">
        <v>2</v>
      </c>
      <c r="E1221" s="2">
        <f t="shared" ca="1" si="53"/>
        <v>5</v>
      </c>
      <c r="F1221" s="2">
        <f t="shared" ca="1" si="54"/>
        <v>84</v>
      </c>
    </row>
    <row r="1222" spans="1:6" x14ac:dyDescent="0.2">
      <c r="A1222" s="7">
        <v>1221</v>
      </c>
      <c r="B1222" s="10" t="s">
        <v>4</v>
      </c>
      <c r="C1222" s="6">
        <f t="shared" ref="C1222" si="117">C1219+1</f>
        <v>44604</v>
      </c>
      <c r="D1222" s="2" t="s">
        <v>0</v>
      </c>
      <c r="E1222" s="2">
        <f t="shared" ca="1" si="53"/>
        <v>7</v>
      </c>
      <c r="F1222" s="2">
        <f t="shared" ca="1" si="54"/>
        <v>110</v>
      </c>
    </row>
    <row r="1223" spans="1:6" x14ac:dyDescent="0.2">
      <c r="A1223" s="7">
        <v>1222</v>
      </c>
      <c r="B1223" s="10" t="s">
        <v>1</v>
      </c>
      <c r="C1223" s="6">
        <f t="shared" ref="C1223" si="118">C1222+1</f>
        <v>44605</v>
      </c>
      <c r="D1223" s="2" t="s">
        <v>3</v>
      </c>
      <c r="E1223" s="2">
        <f t="shared" ref="E1223:E1286" ca="1" si="119">RANDBETWEEN(H$2,G$2)</f>
        <v>1</v>
      </c>
      <c r="F1223" s="2">
        <f t="shared" ref="F1223:F1286" ca="1" si="120">RANDBETWEEN(J$2,I$2)</f>
        <v>121</v>
      </c>
    </row>
    <row r="1224" spans="1:6" x14ac:dyDescent="0.2">
      <c r="A1224" s="7">
        <v>1223</v>
      </c>
      <c r="B1224" s="10" t="s">
        <v>1</v>
      </c>
      <c r="C1224" s="6">
        <f t="shared" ref="C1224" si="121">C1222+1</f>
        <v>44605</v>
      </c>
      <c r="D1224" s="2" t="s">
        <v>2</v>
      </c>
      <c r="E1224" s="2">
        <f t="shared" ca="1" si="119"/>
        <v>1</v>
      </c>
      <c r="F1224" s="2">
        <f t="shared" ca="1" si="120"/>
        <v>101</v>
      </c>
    </row>
    <row r="1225" spans="1:6" x14ac:dyDescent="0.2">
      <c r="A1225" s="7">
        <v>1224</v>
      </c>
      <c r="B1225" s="10" t="s">
        <v>1</v>
      </c>
      <c r="C1225" s="6">
        <f t="shared" ref="C1225" si="122">C1222+1</f>
        <v>44605</v>
      </c>
      <c r="D1225" s="2" t="s">
        <v>0</v>
      </c>
      <c r="E1225" s="2">
        <f t="shared" ca="1" si="119"/>
        <v>3</v>
      </c>
      <c r="F1225" s="2">
        <f t="shared" ca="1" si="120"/>
        <v>105</v>
      </c>
    </row>
    <row r="1226" spans="1:6" x14ac:dyDescent="0.2">
      <c r="A1226" s="7">
        <v>1225</v>
      </c>
      <c r="B1226" s="1" t="s">
        <v>9</v>
      </c>
      <c r="C1226" s="6">
        <f t="shared" ref="C1226" si="123">C1225+1</f>
        <v>44606</v>
      </c>
      <c r="D1226" s="2" t="s">
        <v>3</v>
      </c>
      <c r="E1226" s="2">
        <f t="shared" ca="1" si="119"/>
        <v>7</v>
      </c>
      <c r="F1226" s="2">
        <f t="shared" ca="1" si="120"/>
        <v>85</v>
      </c>
    </row>
    <row r="1227" spans="1:6" x14ac:dyDescent="0.2">
      <c r="A1227" s="7">
        <v>1226</v>
      </c>
      <c r="B1227" s="1" t="s">
        <v>9</v>
      </c>
      <c r="C1227" s="6">
        <f t="shared" ref="C1227" si="124">C1225+1</f>
        <v>44606</v>
      </c>
      <c r="D1227" s="2" t="s">
        <v>2</v>
      </c>
      <c r="E1227" s="2">
        <f t="shared" ca="1" si="119"/>
        <v>1</v>
      </c>
      <c r="F1227" s="2">
        <f t="shared" ca="1" si="120"/>
        <v>111</v>
      </c>
    </row>
    <row r="1228" spans="1:6" x14ac:dyDescent="0.2">
      <c r="A1228" s="7">
        <v>1227</v>
      </c>
      <c r="B1228" s="1" t="s">
        <v>9</v>
      </c>
      <c r="C1228" s="6">
        <f t="shared" ref="C1228" si="125">C1225+1</f>
        <v>44606</v>
      </c>
      <c r="D1228" s="2" t="s">
        <v>0</v>
      </c>
      <c r="E1228" s="2">
        <f t="shared" ca="1" si="119"/>
        <v>2</v>
      </c>
      <c r="F1228" s="2">
        <f t="shared" ca="1" si="120"/>
        <v>98</v>
      </c>
    </row>
    <row r="1229" spans="1:6" x14ac:dyDescent="0.2">
      <c r="A1229" s="7">
        <v>1228</v>
      </c>
      <c r="B1229" s="1" t="s">
        <v>8</v>
      </c>
      <c r="C1229" s="6">
        <f t="shared" ref="C1229" si="126">C1228+1</f>
        <v>44607</v>
      </c>
      <c r="D1229" s="2" t="s">
        <v>3</v>
      </c>
      <c r="E1229" s="2">
        <f t="shared" ca="1" si="119"/>
        <v>7</v>
      </c>
      <c r="F1229" s="2">
        <f t="shared" ca="1" si="120"/>
        <v>121</v>
      </c>
    </row>
    <row r="1230" spans="1:6" x14ac:dyDescent="0.2">
      <c r="A1230" s="7">
        <v>1229</v>
      </c>
      <c r="B1230" s="1" t="s">
        <v>8</v>
      </c>
      <c r="C1230" s="6">
        <f t="shared" ref="C1230" si="127">C1228+1</f>
        <v>44607</v>
      </c>
      <c r="D1230" s="2" t="s">
        <v>2</v>
      </c>
      <c r="E1230" s="2">
        <f t="shared" ca="1" si="119"/>
        <v>6</v>
      </c>
      <c r="F1230" s="2">
        <f t="shared" ca="1" si="120"/>
        <v>119</v>
      </c>
    </row>
    <row r="1231" spans="1:6" x14ac:dyDescent="0.2">
      <c r="A1231" s="7">
        <v>1230</v>
      </c>
      <c r="B1231" s="1" t="s">
        <v>8</v>
      </c>
      <c r="C1231" s="6">
        <f t="shared" ref="C1231" si="128">C1228+1</f>
        <v>44607</v>
      </c>
      <c r="D1231" s="2" t="s">
        <v>0</v>
      </c>
      <c r="E1231" s="2">
        <f t="shared" ca="1" si="119"/>
        <v>4</v>
      </c>
      <c r="F1231" s="2">
        <f t="shared" ca="1" si="120"/>
        <v>101</v>
      </c>
    </row>
    <row r="1232" spans="1:6" x14ac:dyDescent="0.2">
      <c r="A1232" s="7">
        <v>1231</v>
      </c>
      <c r="B1232" s="1" t="s">
        <v>7</v>
      </c>
      <c r="C1232" s="6">
        <f t="shared" ref="C1232" si="129">C1231+1</f>
        <v>44608</v>
      </c>
      <c r="D1232" s="2" t="s">
        <v>3</v>
      </c>
      <c r="E1232" s="2">
        <f t="shared" ca="1" si="119"/>
        <v>9</v>
      </c>
      <c r="F1232" s="2">
        <f t="shared" ca="1" si="120"/>
        <v>106</v>
      </c>
    </row>
    <row r="1233" spans="1:6" x14ac:dyDescent="0.2">
      <c r="A1233" s="7">
        <v>1232</v>
      </c>
      <c r="B1233" s="1" t="s">
        <v>7</v>
      </c>
      <c r="C1233" s="6">
        <f t="shared" ref="C1233" si="130">C1231+1</f>
        <v>44608</v>
      </c>
      <c r="D1233" s="2" t="s">
        <v>2</v>
      </c>
      <c r="E1233" s="2">
        <f t="shared" ca="1" si="119"/>
        <v>0</v>
      </c>
      <c r="F1233" s="2">
        <f t="shared" ca="1" si="120"/>
        <v>111</v>
      </c>
    </row>
    <row r="1234" spans="1:6" x14ac:dyDescent="0.2">
      <c r="A1234" s="7">
        <v>1233</v>
      </c>
      <c r="B1234" s="1" t="s">
        <v>7</v>
      </c>
      <c r="C1234" s="6">
        <f t="shared" ref="C1234" si="131">C1231+1</f>
        <v>44608</v>
      </c>
      <c r="D1234" s="2" t="s">
        <v>0</v>
      </c>
      <c r="E1234" s="2">
        <f t="shared" ca="1" si="119"/>
        <v>3</v>
      </c>
      <c r="F1234" s="2">
        <f t="shared" ca="1" si="120"/>
        <v>86</v>
      </c>
    </row>
    <row r="1235" spans="1:6" x14ac:dyDescent="0.2">
      <c r="A1235" s="7">
        <v>1234</v>
      </c>
      <c r="B1235" s="1" t="s">
        <v>6</v>
      </c>
      <c r="C1235" s="6">
        <f t="shared" ref="C1235" si="132">C1234+1</f>
        <v>44609</v>
      </c>
      <c r="D1235" s="2" t="s">
        <v>3</v>
      </c>
      <c r="E1235" s="2">
        <f t="shared" ca="1" si="119"/>
        <v>3</v>
      </c>
      <c r="F1235" s="2">
        <f t="shared" ca="1" si="120"/>
        <v>115</v>
      </c>
    </row>
    <row r="1236" spans="1:6" x14ac:dyDescent="0.2">
      <c r="A1236" s="7">
        <v>1235</v>
      </c>
      <c r="B1236" s="1" t="s">
        <v>6</v>
      </c>
      <c r="C1236" s="6">
        <f t="shared" ref="C1236" si="133">C1234+1</f>
        <v>44609</v>
      </c>
      <c r="D1236" s="2" t="s">
        <v>2</v>
      </c>
      <c r="E1236" s="2">
        <f t="shared" ca="1" si="119"/>
        <v>7</v>
      </c>
      <c r="F1236" s="2">
        <f t="shared" ca="1" si="120"/>
        <v>88</v>
      </c>
    </row>
    <row r="1237" spans="1:6" x14ac:dyDescent="0.2">
      <c r="A1237" s="7">
        <v>1236</v>
      </c>
      <c r="B1237" s="1" t="s">
        <v>6</v>
      </c>
      <c r="C1237" s="6">
        <f t="shared" ref="C1237" si="134">C1234+1</f>
        <v>44609</v>
      </c>
      <c r="D1237" s="2" t="s">
        <v>0</v>
      </c>
      <c r="E1237" s="2">
        <f t="shared" ca="1" si="119"/>
        <v>0</v>
      </c>
      <c r="F1237" s="2">
        <f t="shared" ca="1" si="120"/>
        <v>111</v>
      </c>
    </row>
    <row r="1238" spans="1:6" x14ac:dyDescent="0.2">
      <c r="A1238" s="7">
        <v>1237</v>
      </c>
      <c r="B1238" s="1" t="s">
        <v>5</v>
      </c>
      <c r="C1238" s="6">
        <f t="shared" ref="C1238" si="135">C1237+1</f>
        <v>44610</v>
      </c>
      <c r="D1238" s="2" t="s">
        <v>3</v>
      </c>
      <c r="E1238" s="2">
        <f t="shared" ca="1" si="119"/>
        <v>5</v>
      </c>
      <c r="F1238" s="2">
        <f t="shared" ca="1" si="120"/>
        <v>109</v>
      </c>
    </row>
    <row r="1239" spans="1:6" x14ac:dyDescent="0.2">
      <c r="A1239" s="7">
        <v>1238</v>
      </c>
      <c r="B1239" s="1" t="s">
        <v>5</v>
      </c>
      <c r="C1239" s="6">
        <f t="shared" ref="C1239" si="136">C1237+1</f>
        <v>44610</v>
      </c>
      <c r="D1239" s="2" t="s">
        <v>2</v>
      </c>
      <c r="E1239" s="2">
        <f t="shared" ca="1" si="119"/>
        <v>9</v>
      </c>
      <c r="F1239" s="2">
        <f t="shared" ca="1" si="120"/>
        <v>116</v>
      </c>
    </row>
    <row r="1240" spans="1:6" x14ac:dyDescent="0.2">
      <c r="A1240" s="7">
        <v>1239</v>
      </c>
      <c r="B1240" s="1" t="s">
        <v>5</v>
      </c>
      <c r="C1240" s="6">
        <f t="shared" ref="C1240" si="137">C1237+1</f>
        <v>44610</v>
      </c>
      <c r="D1240" s="2" t="s">
        <v>0</v>
      </c>
      <c r="E1240" s="2">
        <f t="shared" ca="1" si="119"/>
        <v>1</v>
      </c>
      <c r="F1240" s="2">
        <f t="shared" ca="1" si="120"/>
        <v>106</v>
      </c>
    </row>
    <row r="1241" spans="1:6" x14ac:dyDescent="0.2">
      <c r="A1241" s="7">
        <v>1240</v>
      </c>
      <c r="B1241" s="10" t="s">
        <v>4</v>
      </c>
      <c r="C1241" s="6">
        <f t="shared" ref="C1241" si="138">C1240+1</f>
        <v>44611</v>
      </c>
      <c r="D1241" s="2" t="s">
        <v>3</v>
      </c>
      <c r="E1241" s="2">
        <f t="shared" ca="1" si="119"/>
        <v>4</v>
      </c>
      <c r="F1241" s="2">
        <f t="shared" ca="1" si="120"/>
        <v>99</v>
      </c>
    </row>
    <row r="1242" spans="1:6" x14ac:dyDescent="0.2">
      <c r="A1242" s="7">
        <v>1241</v>
      </c>
      <c r="B1242" s="10" t="s">
        <v>4</v>
      </c>
      <c r="C1242" s="6">
        <f t="shared" ref="C1242" si="139">C1240+1</f>
        <v>44611</v>
      </c>
      <c r="D1242" s="2" t="s">
        <v>2</v>
      </c>
      <c r="E1242" s="2">
        <f t="shared" ca="1" si="119"/>
        <v>8</v>
      </c>
      <c r="F1242" s="2">
        <f t="shared" ca="1" si="120"/>
        <v>101</v>
      </c>
    </row>
    <row r="1243" spans="1:6" x14ac:dyDescent="0.2">
      <c r="A1243" s="7">
        <v>1242</v>
      </c>
      <c r="B1243" s="10" t="s">
        <v>4</v>
      </c>
      <c r="C1243" s="6">
        <f t="shared" ref="C1243" si="140">C1240+1</f>
        <v>44611</v>
      </c>
      <c r="D1243" s="2" t="s">
        <v>0</v>
      </c>
      <c r="E1243" s="2">
        <f t="shared" ca="1" si="119"/>
        <v>3</v>
      </c>
      <c r="F1243" s="2">
        <f t="shared" ca="1" si="120"/>
        <v>114</v>
      </c>
    </row>
    <row r="1244" spans="1:6" x14ac:dyDescent="0.2">
      <c r="A1244" s="7">
        <v>1243</v>
      </c>
      <c r="B1244" s="10" t="s">
        <v>1</v>
      </c>
      <c r="C1244" s="6">
        <f t="shared" ref="C1244" si="141">C1243+1</f>
        <v>44612</v>
      </c>
      <c r="D1244" s="2" t="s">
        <v>3</v>
      </c>
      <c r="E1244" s="2">
        <f t="shared" ca="1" si="119"/>
        <v>3</v>
      </c>
      <c r="F1244" s="2">
        <f t="shared" ca="1" si="120"/>
        <v>95</v>
      </c>
    </row>
    <row r="1245" spans="1:6" x14ac:dyDescent="0.2">
      <c r="A1245" s="7">
        <v>1244</v>
      </c>
      <c r="B1245" s="10" t="s">
        <v>1</v>
      </c>
      <c r="C1245" s="6">
        <f t="shared" ref="C1245" si="142">C1243+1</f>
        <v>44612</v>
      </c>
      <c r="D1245" s="2" t="s">
        <v>2</v>
      </c>
      <c r="E1245" s="2">
        <f t="shared" ca="1" si="119"/>
        <v>8</v>
      </c>
      <c r="F1245" s="2">
        <f t="shared" ca="1" si="120"/>
        <v>104</v>
      </c>
    </row>
    <row r="1246" spans="1:6" x14ac:dyDescent="0.2">
      <c r="A1246" s="7">
        <v>1245</v>
      </c>
      <c r="B1246" s="10" t="s">
        <v>1</v>
      </c>
      <c r="C1246" s="6">
        <f t="shared" ref="C1246" si="143">C1243+1</f>
        <v>44612</v>
      </c>
      <c r="D1246" s="2" t="s">
        <v>0</v>
      </c>
      <c r="E1246" s="2">
        <f t="shared" ca="1" si="119"/>
        <v>4</v>
      </c>
      <c r="F1246" s="2">
        <f t="shared" ca="1" si="120"/>
        <v>103</v>
      </c>
    </row>
    <row r="1247" spans="1:6" x14ac:dyDescent="0.2">
      <c r="A1247" s="7">
        <v>1246</v>
      </c>
      <c r="B1247" s="1" t="s">
        <v>9</v>
      </c>
      <c r="C1247" s="6">
        <f t="shared" ref="C1247" si="144">C1246+1</f>
        <v>44613</v>
      </c>
      <c r="D1247" s="2" t="s">
        <v>3</v>
      </c>
      <c r="E1247" s="2">
        <f t="shared" ca="1" si="119"/>
        <v>5</v>
      </c>
      <c r="F1247" s="2">
        <f t="shared" ca="1" si="120"/>
        <v>110</v>
      </c>
    </row>
    <row r="1248" spans="1:6" x14ac:dyDescent="0.2">
      <c r="A1248" s="7">
        <v>1247</v>
      </c>
      <c r="B1248" s="1" t="s">
        <v>9</v>
      </c>
      <c r="C1248" s="6">
        <f t="shared" ref="C1248" si="145">C1246+1</f>
        <v>44613</v>
      </c>
      <c r="D1248" s="2" t="s">
        <v>2</v>
      </c>
      <c r="E1248" s="2">
        <f t="shared" ca="1" si="119"/>
        <v>6</v>
      </c>
      <c r="F1248" s="2">
        <f t="shared" ca="1" si="120"/>
        <v>112</v>
      </c>
    </row>
    <row r="1249" spans="1:6" x14ac:dyDescent="0.2">
      <c r="A1249" s="7">
        <v>1248</v>
      </c>
      <c r="B1249" s="1" t="s">
        <v>9</v>
      </c>
      <c r="C1249" s="6">
        <f t="shared" ref="C1249" si="146">C1246+1</f>
        <v>44613</v>
      </c>
      <c r="D1249" s="2" t="s">
        <v>0</v>
      </c>
      <c r="E1249" s="2">
        <f t="shared" ca="1" si="119"/>
        <v>8</v>
      </c>
      <c r="F1249" s="2">
        <f t="shared" ca="1" si="120"/>
        <v>99</v>
      </c>
    </row>
    <row r="1250" spans="1:6" x14ac:dyDescent="0.2">
      <c r="A1250" s="7">
        <v>1249</v>
      </c>
      <c r="B1250" s="1" t="s">
        <v>8</v>
      </c>
      <c r="C1250" s="6">
        <f t="shared" ref="C1250" si="147">C1249+1</f>
        <v>44614</v>
      </c>
      <c r="D1250" s="2" t="s">
        <v>3</v>
      </c>
      <c r="E1250" s="2">
        <f t="shared" ca="1" si="119"/>
        <v>9</v>
      </c>
      <c r="F1250" s="2">
        <f t="shared" ca="1" si="120"/>
        <v>95</v>
      </c>
    </row>
    <row r="1251" spans="1:6" x14ac:dyDescent="0.2">
      <c r="A1251" s="7">
        <v>1250</v>
      </c>
      <c r="B1251" s="1" t="s">
        <v>8</v>
      </c>
      <c r="C1251" s="6">
        <f t="shared" ref="C1251" si="148">C1249+1</f>
        <v>44614</v>
      </c>
      <c r="D1251" s="2" t="s">
        <v>2</v>
      </c>
      <c r="E1251" s="2">
        <f t="shared" ca="1" si="119"/>
        <v>6</v>
      </c>
      <c r="F1251" s="2">
        <f t="shared" ca="1" si="120"/>
        <v>92</v>
      </c>
    </row>
    <row r="1252" spans="1:6" x14ac:dyDescent="0.2">
      <c r="A1252" s="7">
        <v>1251</v>
      </c>
      <c r="B1252" s="1" t="s">
        <v>8</v>
      </c>
      <c r="C1252" s="6">
        <f t="shared" ref="C1252" si="149">C1249+1</f>
        <v>44614</v>
      </c>
      <c r="D1252" s="2" t="s">
        <v>0</v>
      </c>
      <c r="E1252" s="2">
        <f t="shared" ca="1" si="119"/>
        <v>9</v>
      </c>
      <c r="F1252" s="2">
        <f t="shared" ca="1" si="120"/>
        <v>114</v>
      </c>
    </row>
    <row r="1253" spans="1:6" x14ac:dyDescent="0.2">
      <c r="A1253" s="7">
        <v>1252</v>
      </c>
      <c r="B1253" s="1" t="s">
        <v>7</v>
      </c>
      <c r="C1253" s="6">
        <f t="shared" ref="C1253" si="150">C1252+1</f>
        <v>44615</v>
      </c>
      <c r="D1253" s="2" t="s">
        <v>3</v>
      </c>
      <c r="E1253" s="2">
        <f t="shared" ca="1" si="119"/>
        <v>3</v>
      </c>
      <c r="F1253" s="2">
        <f t="shared" ca="1" si="120"/>
        <v>117</v>
      </c>
    </row>
    <row r="1254" spans="1:6" x14ac:dyDescent="0.2">
      <c r="A1254" s="7">
        <v>1253</v>
      </c>
      <c r="B1254" s="1" t="s">
        <v>7</v>
      </c>
      <c r="C1254" s="6">
        <f t="shared" ref="C1254" si="151">C1252+1</f>
        <v>44615</v>
      </c>
      <c r="D1254" s="2" t="s">
        <v>2</v>
      </c>
      <c r="E1254" s="2">
        <f t="shared" ca="1" si="119"/>
        <v>8</v>
      </c>
      <c r="F1254" s="2">
        <f t="shared" ca="1" si="120"/>
        <v>93</v>
      </c>
    </row>
    <row r="1255" spans="1:6" x14ac:dyDescent="0.2">
      <c r="A1255" s="7">
        <v>1254</v>
      </c>
      <c r="B1255" s="1" t="s">
        <v>7</v>
      </c>
      <c r="C1255" s="6">
        <f t="shared" ref="C1255" si="152">C1252+1</f>
        <v>44615</v>
      </c>
      <c r="D1255" s="2" t="s">
        <v>0</v>
      </c>
      <c r="E1255" s="2">
        <f t="shared" ca="1" si="119"/>
        <v>6</v>
      </c>
      <c r="F1255" s="2">
        <f t="shared" ca="1" si="120"/>
        <v>87</v>
      </c>
    </row>
    <row r="1256" spans="1:6" x14ac:dyDescent="0.2">
      <c r="A1256" s="7">
        <v>1255</v>
      </c>
      <c r="B1256" s="1" t="s">
        <v>6</v>
      </c>
      <c r="C1256" s="6">
        <f t="shared" ref="C1256" si="153">C1255+1</f>
        <v>44616</v>
      </c>
      <c r="D1256" s="2" t="s">
        <v>3</v>
      </c>
      <c r="E1256" s="2">
        <f t="shared" ca="1" si="119"/>
        <v>9</v>
      </c>
      <c r="F1256" s="2">
        <f t="shared" ca="1" si="120"/>
        <v>99</v>
      </c>
    </row>
    <row r="1257" spans="1:6" x14ac:dyDescent="0.2">
      <c r="A1257" s="7">
        <v>1256</v>
      </c>
      <c r="B1257" s="1" t="s">
        <v>6</v>
      </c>
      <c r="C1257" s="6">
        <f t="shared" ref="C1257" si="154">C1255+1</f>
        <v>44616</v>
      </c>
      <c r="D1257" s="2" t="s">
        <v>2</v>
      </c>
      <c r="E1257" s="2">
        <f t="shared" ca="1" si="119"/>
        <v>7</v>
      </c>
      <c r="F1257" s="2">
        <f t="shared" ca="1" si="120"/>
        <v>120</v>
      </c>
    </row>
    <row r="1258" spans="1:6" x14ac:dyDescent="0.2">
      <c r="A1258" s="7">
        <v>1257</v>
      </c>
      <c r="B1258" s="1" t="s">
        <v>6</v>
      </c>
      <c r="C1258" s="6">
        <f t="shared" ref="C1258" si="155">C1255+1</f>
        <v>44616</v>
      </c>
      <c r="D1258" s="2" t="s">
        <v>0</v>
      </c>
      <c r="E1258" s="2">
        <f t="shared" ca="1" si="119"/>
        <v>9</v>
      </c>
      <c r="F1258" s="2">
        <f t="shared" ca="1" si="120"/>
        <v>111</v>
      </c>
    </row>
    <row r="1259" spans="1:6" x14ac:dyDescent="0.2">
      <c r="A1259" s="7">
        <v>1258</v>
      </c>
      <c r="B1259" s="1" t="s">
        <v>5</v>
      </c>
      <c r="C1259" s="6">
        <f t="shared" ref="C1259" si="156">C1258+1</f>
        <v>44617</v>
      </c>
      <c r="D1259" s="2" t="s">
        <v>3</v>
      </c>
      <c r="E1259" s="2">
        <f t="shared" ca="1" si="119"/>
        <v>1</v>
      </c>
      <c r="F1259" s="2">
        <f t="shared" ca="1" si="120"/>
        <v>97</v>
      </c>
    </row>
    <row r="1260" spans="1:6" x14ac:dyDescent="0.2">
      <c r="A1260" s="7">
        <v>1259</v>
      </c>
      <c r="B1260" s="1" t="s">
        <v>5</v>
      </c>
      <c r="C1260" s="6">
        <f t="shared" ref="C1260" si="157">C1258+1</f>
        <v>44617</v>
      </c>
      <c r="D1260" s="2" t="s">
        <v>2</v>
      </c>
      <c r="E1260" s="2">
        <f t="shared" ca="1" si="119"/>
        <v>2</v>
      </c>
      <c r="F1260" s="2">
        <f t="shared" ca="1" si="120"/>
        <v>98</v>
      </c>
    </row>
    <row r="1261" spans="1:6" x14ac:dyDescent="0.2">
      <c r="A1261" s="7">
        <v>1260</v>
      </c>
      <c r="B1261" s="1" t="s">
        <v>5</v>
      </c>
      <c r="C1261" s="6">
        <f t="shared" ref="C1261" si="158">C1258+1</f>
        <v>44617</v>
      </c>
      <c r="D1261" s="2" t="s">
        <v>0</v>
      </c>
      <c r="E1261" s="2">
        <f t="shared" ca="1" si="119"/>
        <v>5</v>
      </c>
      <c r="F1261" s="2">
        <f t="shared" ca="1" si="120"/>
        <v>116</v>
      </c>
    </row>
    <row r="1262" spans="1:6" x14ac:dyDescent="0.2">
      <c r="A1262" s="7">
        <v>1261</v>
      </c>
      <c r="B1262" s="10" t="s">
        <v>4</v>
      </c>
      <c r="C1262" s="6">
        <f t="shared" ref="C1262" si="159">C1261+1</f>
        <v>44618</v>
      </c>
      <c r="D1262" s="2" t="s">
        <v>3</v>
      </c>
      <c r="E1262" s="2">
        <f t="shared" ca="1" si="119"/>
        <v>0</v>
      </c>
      <c r="F1262" s="2">
        <f t="shared" ca="1" si="120"/>
        <v>89</v>
      </c>
    </row>
    <row r="1263" spans="1:6" x14ac:dyDescent="0.2">
      <c r="A1263" s="7">
        <v>1262</v>
      </c>
      <c r="B1263" s="10" t="s">
        <v>4</v>
      </c>
      <c r="C1263" s="6">
        <f t="shared" ref="C1263" si="160">C1261+1</f>
        <v>44618</v>
      </c>
      <c r="D1263" s="2" t="s">
        <v>2</v>
      </c>
      <c r="E1263" s="2">
        <f t="shared" ca="1" si="119"/>
        <v>7</v>
      </c>
      <c r="F1263" s="2">
        <f t="shared" ca="1" si="120"/>
        <v>104</v>
      </c>
    </row>
    <row r="1264" spans="1:6" x14ac:dyDescent="0.2">
      <c r="A1264" s="7">
        <v>1263</v>
      </c>
      <c r="B1264" s="10" t="s">
        <v>4</v>
      </c>
      <c r="C1264" s="6">
        <f t="shared" ref="C1264" si="161">C1261+1</f>
        <v>44618</v>
      </c>
      <c r="D1264" s="2" t="s">
        <v>0</v>
      </c>
      <c r="E1264" s="2">
        <f t="shared" ca="1" si="119"/>
        <v>5</v>
      </c>
      <c r="F1264" s="2">
        <f t="shared" ca="1" si="120"/>
        <v>86</v>
      </c>
    </row>
    <row r="1265" spans="1:6" x14ac:dyDescent="0.2">
      <c r="A1265" s="7">
        <v>1264</v>
      </c>
      <c r="B1265" s="10" t="s">
        <v>1</v>
      </c>
      <c r="C1265" s="6">
        <f t="shared" ref="C1265" si="162">C1264+1</f>
        <v>44619</v>
      </c>
      <c r="D1265" s="2" t="s">
        <v>3</v>
      </c>
      <c r="E1265" s="2">
        <f t="shared" ca="1" si="119"/>
        <v>9</v>
      </c>
      <c r="F1265" s="2">
        <f t="shared" ca="1" si="120"/>
        <v>85</v>
      </c>
    </row>
    <row r="1266" spans="1:6" x14ac:dyDescent="0.2">
      <c r="A1266" s="7">
        <v>1265</v>
      </c>
      <c r="B1266" s="10" t="s">
        <v>1</v>
      </c>
      <c r="C1266" s="6">
        <f t="shared" ref="C1266" si="163">C1264+1</f>
        <v>44619</v>
      </c>
      <c r="D1266" s="2" t="s">
        <v>2</v>
      </c>
      <c r="E1266" s="2">
        <f t="shared" ca="1" si="119"/>
        <v>1</v>
      </c>
      <c r="F1266" s="2">
        <f t="shared" ca="1" si="120"/>
        <v>104</v>
      </c>
    </row>
    <row r="1267" spans="1:6" x14ac:dyDescent="0.2">
      <c r="A1267" s="7">
        <v>1266</v>
      </c>
      <c r="B1267" s="10" t="s">
        <v>1</v>
      </c>
      <c r="C1267" s="6">
        <f t="shared" ref="C1267" si="164">C1264+1</f>
        <v>44619</v>
      </c>
      <c r="D1267" s="2" t="s">
        <v>0</v>
      </c>
      <c r="E1267" s="2">
        <f t="shared" ca="1" si="119"/>
        <v>6</v>
      </c>
      <c r="F1267" s="2">
        <f t="shared" ca="1" si="120"/>
        <v>115</v>
      </c>
    </row>
    <row r="1268" spans="1:6" x14ac:dyDescent="0.2">
      <c r="A1268" s="7">
        <v>1267</v>
      </c>
      <c r="B1268" s="1" t="s">
        <v>9</v>
      </c>
      <c r="C1268" s="6">
        <f t="shared" ref="C1268" si="165">C1267+1</f>
        <v>44620</v>
      </c>
      <c r="D1268" s="2" t="s">
        <v>3</v>
      </c>
      <c r="E1268" s="2">
        <f t="shared" ca="1" si="119"/>
        <v>5</v>
      </c>
      <c r="F1268" s="2">
        <f t="shared" ca="1" si="120"/>
        <v>119</v>
      </c>
    </row>
    <row r="1269" spans="1:6" x14ac:dyDescent="0.2">
      <c r="A1269" s="7">
        <v>1268</v>
      </c>
      <c r="B1269" s="1" t="s">
        <v>9</v>
      </c>
      <c r="C1269" s="6">
        <f t="shared" ref="C1269" si="166">C1267+1</f>
        <v>44620</v>
      </c>
      <c r="D1269" s="2" t="s">
        <v>2</v>
      </c>
      <c r="E1269" s="2">
        <f t="shared" ca="1" si="119"/>
        <v>3</v>
      </c>
      <c r="F1269" s="2">
        <f t="shared" ca="1" si="120"/>
        <v>96</v>
      </c>
    </row>
    <row r="1270" spans="1:6" x14ac:dyDescent="0.2">
      <c r="A1270" s="7">
        <v>1269</v>
      </c>
      <c r="B1270" s="1" t="s">
        <v>9</v>
      </c>
      <c r="C1270" s="6">
        <f t="shared" ref="C1270" si="167">C1267+1</f>
        <v>44620</v>
      </c>
      <c r="D1270" s="2" t="s">
        <v>0</v>
      </c>
      <c r="E1270" s="2">
        <f t="shared" ca="1" si="119"/>
        <v>4</v>
      </c>
      <c r="F1270" s="2">
        <f t="shared" ca="1" si="120"/>
        <v>88</v>
      </c>
    </row>
    <row r="1271" spans="1:6" x14ac:dyDescent="0.2">
      <c r="A1271" s="7">
        <v>1270</v>
      </c>
      <c r="B1271" s="1" t="s">
        <v>8</v>
      </c>
      <c r="C1271" s="6">
        <f t="shared" ref="C1271" si="168">C1270+1</f>
        <v>44621</v>
      </c>
      <c r="D1271" s="2" t="s">
        <v>3</v>
      </c>
      <c r="E1271" s="2">
        <f t="shared" ca="1" si="119"/>
        <v>2</v>
      </c>
      <c r="F1271" s="2">
        <f t="shared" ca="1" si="120"/>
        <v>98</v>
      </c>
    </row>
    <row r="1272" spans="1:6" x14ac:dyDescent="0.2">
      <c r="A1272" s="7">
        <v>1271</v>
      </c>
      <c r="B1272" s="1" t="s">
        <v>8</v>
      </c>
      <c r="C1272" s="6">
        <f t="shared" ref="C1272" si="169">C1270+1</f>
        <v>44621</v>
      </c>
      <c r="D1272" s="2" t="s">
        <v>2</v>
      </c>
      <c r="E1272" s="2">
        <f t="shared" ca="1" si="119"/>
        <v>4</v>
      </c>
      <c r="F1272" s="2">
        <f t="shared" ca="1" si="120"/>
        <v>92</v>
      </c>
    </row>
    <row r="1273" spans="1:6" x14ac:dyDescent="0.2">
      <c r="A1273" s="7">
        <v>1272</v>
      </c>
      <c r="B1273" s="1" t="s">
        <v>8</v>
      </c>
      <c r="C1273" s="6">
        <f t="shared" ref="C1273" si="170">C1270+1</f>
        <v>44621</v>
      </c>
      <c r="D1273" s="2" t="s">
        <v>0</v>
      </c>
      <c r="E1273" s="2">
        <f t="shared" ca="1" si="119"/>
        <v>8</v>
      </c>
      <c r="F1273" s="2">
        <f t="shared" ca="1" si="120"/>
        <v>84</v>
      </c>
    </row>
    <row r="1274" spans="1:6" x14ac:dyDescent="0.2">
      <c r="A1274" s="7">
        <v>1273</v>
      </c>
      <c r="B1274" s="1" t="s">
        <v>7</v>
      </c>
      <c r="C1274" s="6">
        <f t="shared" ref="C1274" si="171">C1273+1</f>
        <v>44622</v>
      </c>
      <c r="D1274" s="2" t="s">
        <v>3</v>
      </c>
      <c r="E1274" s="2">
        <f t="shared" ca="1" si="119"/>
        <v>8</v>
      </c>
      <c r="F1274" s="2">
        <f t="shared" ca="1" si="120"/>
        <v>117</v>
      </c>
    </row>
    <row r="1275" spans="1:6" x14ac:dyDescent="0.2">
      <c r="A1275" s="7">
        <v>1274</v>
      </c>
      <c r="B1275" s="1" t="s">
        <v>7</v>
      </c>
      <c r="C1275" s="6">
        <f t="shared" ref="C1275" si="172">C1273+1</f>
        <v>44622</v>
      </c>
      <c r="D1275" s="2" t="s">
        <v>2</v>
      </c>
      <c r="E1275" s="2">
        <f t="shared" ca="1" si="119"/>
        <v>6</v>
      </c>
      <c r="F1275" s="2">
        <f t="shared" ca="1" si="120"/>
        <v>104</v>
      </c>
    </row>
    <row r="1276" spans="1:6" x14ac:dyDescent="0.2">
      <c r="A1276" s="7">
        <v>1275</v>
      </c>
      <c r="B1276" s="1" t="s">
        <v>7</v>
      </c>
      <c r="C1276" s="6">
        <f t="shared" ref="C1276" si="173">C1273+1</f>
        <v>44622</v>
      </c>
      <c r="D1276" s="2" t="s">
        <v>0</v>
      </c>
      <c r="E1276" s="2">
        <f t="shared" ca="1" si="119"/>
        <v>4</v>
      </c>
      <c r="F1276" s="2">
        <f t="shared" ca="1" si="120"/>
        <v>116</v>
      </c>
    </row>
    <row r="1277" spans="1:6" x14ac:dyDescent="0.2">
      <c r="A1277" s="7">
        <v>1276</v>
      </c>
      <c r="B1277" s="1" t="s">
        <v>6</v>
      </c>
      <c r="C1277" s="6">
        <f t="shared" ref="C1277" si="174">C1276+1</f>
        <v>44623</v>
      </c>
      <c r="D1277" s="2" t="s">
        <v>3</v>
      </c>
      <c r="E1277" s="2">
        <f t="shared" ca="1" si="119"/>
        <v>7</v>
      </c>
      <c r="F1277" s="2">
        <f t="shared" ca="1" si="120"/>
        <v>95</v>
      </c>
    </row>
    <row r="1278" spans="1:6" x14ac:dyDescent="0.2">
      <c r="A1278" s="7">
        <v>1277</v>
      </c>
      <c r="B1278" s="1" t="s">
        <v>6</v>
      </c>
      <c r="C1278" s="6">
        <f t="shared" ref="C1278" si="175">C1276+1</f>
        <v>44623</v>
      </c>
      <c r="D1278" s="2" t="s">
        <v>2</v>
      </c>
      <c r="E1278" s="2">
        <f t="shared" ca="1" si="119"/>
        <v>7</v>
      </c>
      <c r="F1278" s="2">
        <f t="shared" ca="1" si="120"/>
        <v>94</v>
      </c>
    </row>
    <row r="1279" spans="1:6" x14ac:dyDescent="0.2">
      <c r="A1279" s="7">
        <v>1278</v>
      </c>
      <c r="B1279" s="1" t="s">
        <v>6</v>
      </c>
      <c r="C1279" s="6">
        <f t="shared" ref="C1279" si="176">C1276+1</f>
        <v>44623</v>
      </c>
      <c r="D1279" s="2" t="s">
        <v>0</v>
      </c>
      <c r="E1279" s="2">
        <f t="shared" ca="1" si="119"/>
        <v>6</v>
      </c>
      <c r="F1279" s="2">
        <f t="shared" ca="1" si="120"/>
        <v>110</v>
      </c>
    </row>
    <row r="1280" spans="1:6" x14ac:dyDescent="0.2">
      <c r="A1280" s="7">
        <v>1279</v>
      </c>
      <c r="B1280" s="1" t="s">
        <v>5</v>
      </c>
      <c r="C1280" s="6">
        <f t="shared" ref="C1280" si="177">C1279+1</f>
        <v>44624</v>
      </c>
      <c r="D1280" s="2" t="s">
        <v>3</v>
      </c>
      <c r="E1280" s="2">
        <f t="shared" ca="1" si="119"/>
        <v>5</v>
      </c>
      <c r="F1280" s="2">
        <f t="shared" ca="1" si="120"/>
        <v>115</v>
      </c>
    </row>
    <row r="1281" spans="1:6" x14ac:dyDescent="0.2">
      <c r="A1281" s="7">
        <v>1280</v>
      </c>
      <c r="B1281" s="1" t="s">
        <v>5</v>
      </c>
      <c r="C1281" s="6">
        <f t="shared" ref="C1281" si="178">C1279+1</f>
        <v>44624</v>
      </c>
      <c r="D1281" s="2" t="s">
        <v>2</v>
      </c>
      <c r="E1281" s="2">
        <f t="shared" ca="1" si="119"/>
        <v>9</v>
      </c>
      <c r="F1281" s="2">
        <f t="shared" ca="1" si="120"/>
        <v>100</v>
      </c>
    </row>
    <row r="1282" spans="1:6" x14ac:dyDescent="0.2">
      <c r="A1282" s="7">
        <v>1281</v>
      </c>
      <c r="B1282" s="1" t="s">
        <v>5</v>
      </c>
      <c r="C1282" s="6">
        <f t="shared" ref="C1282" si="179">C1279+1</f>
        <v>44624</v>
      </c>
      <c r="D1282" s="2" t="s">
        <v>0</v>
      </c>
      <c r="E1282" s="2">
        <f t="shared" ca="1" si="119"/>
        <v>0</v>
      </c>
      <c r="F1282" s="2">
        <f t="shared" ca="1" si="120"/>
        <v>116</v>
      </c>
    </row>
    <row r="1283" spans="1:6" x14ac:dyDescent="0.2">
      <c r="A1283" s="7">
        <v>1282</v>
      </c>
      <c r="B1283" s="10" t="s">
        <v>4</v>
      </c>
      <c r="C1283" s="6">
        <f t="shared" ref="C1283" si="180">C1282+1</f>
        <v>44625</v>
      </c>
      <c r="D1283" s="2" t="s">
        <v>3</v>
      </c>
      <c r="E1283" s="2">
        <f t="shared" ca="1" si="119"/>
        <v>7</v>
      </c>
      <c r="F1283" s="2">
        <f t="shared" ca="1" si="120"/>
        <v>107</v>
      </c>
    </row>
    <row r="1284" spans="1:6" x14ac:dyDescent="0.2">
      <c r="A1284" s="7">
        <v>1283</v>
      </c>
      <c r="B1284" s="10" t="s">
        <v>4</v>
      </c>
      <c r="C1284" s="6">
        <f t="shared" ref="C1284" si="181">C1282+1</f>
        <v>44625</v>
      </c>
      <c r="D1284" s="2" t="s">
        <v>2</v>
      </c>
      <c r="E1284" s="2">
        <f t="shared" ca="1" si="119"/>
        <v>0</v>
      </c>
      <c r="F1284" s="2">
        <f t="shared" ca="1" si="120"/>
        <v>118</v>
      </c>
    </row>
    <row r="1285" spans="1:6" x14ac:dyDescent="0.2">
      <c r="A1285" s="7">
        <v>1284</v>
      </c>
      <c r="B1285" s="10" t="s">
        <v>4</v>
      </c>
      <c r="C1285" s="6">
        <f t="shared" ref="C1285" si="182">C1282+1</f>
        <v>44625</v>
      </c>
      <c r="D1285" s="2" t="s">
        <v>0</v>
      </c>
      <c r="E1285" s="2">
        <f t="shared" ca="1" si="119"/>
        <v>7</v>
      </c>
      <c r="F1285" s="2">
        <f t="shared" ca="1" si="120"/>
        <v>103</v>
      </c>
    </row>
    <row r="1286" spans="1:6" x14ac:dyDescent="0.2">
      <c r="A1286" s="7">
        <v>1285</v>
      </c>
      <c r="B1286" s="10" t="s">
        <v>1</v>
      </c>
      <c r="C1286" s="6">
        <f t="shared" ref="C1286" si="183">C1285+1</f>
        <v>44626</v>
      </c>
      <c r="D1286" s="2" t="s">
        <v>3</v>
      </c>
      <c r="E1286" s="2">
        <f t="shared" ca="1" si="119"/>
        <v>5</v>
      </c>
      <c r="F1286" s="2">
        <f t="shared" ca="1" si="120"/>
        <v>93</v>
      </c>
    </row>
    <row r="1287" spans="1:6" x14ac:dyDescent="0.2">
      <c r="A1287" s="7">
        <v>1286</v>
      </c>
      <c r="B1287" s="10" t="s">
        <v>1</v>
      </c>
      <c r="C1287" s="6">
        <f t="shared" ref="C1287" si="184">C1285+1</f>
        <v>44626</v>
      </c>
      <c r="D1287" s="2" t="s">
        <v>2</v>
      </c>
      <c r="E1287" s="2">
        <f t="shared" ref="E1287:E1350" ca="1" si="185">RANDBETWEEN(H$2,G$2)</f>
        <v>2</v>
      </c>
      <c r="F1287" s="2">
        <f t="shared" ref="F1287:F1350" ca="1" si="186">RANDBETWEEN(J$2,I$2)</f>
        <v>121</v>
      </c>
    </row>
    <row r="1288" spans="1:6" x14ac:dyDescent="0.2">
      <c r="A1288" s="7">
        <v>1287</v>
      </c>
      <c r="B1288" s="10" t="s">
        <v>1</v>
      </c>
      <c r="C1288" s="6">
        <f t="shared" ref="C1288" si="187">C1285+1</f>
        <v>44626</v>
      </c>
      <c r="D1288" s="2" t="s">
        <v>0</v>
      </c>
      <c r="E1288" s="2">
        <f t="shared" ca="1" si="185"/>
        <v>7</v>
      </c>
      <c r="F1288" s="2">
        <f t="shared" ca="1" si="186"/>
        <v>119</v>
      </c>
    </row>
    <row r="1289" spans="1:6" x14ac:dyDescent="0.2">
      <c r="A1289" s="7">
        <v>1288</v>
      </c>
      <c r="B1289" s="1" t="s">
        <v>9</v>
      </c>
      <c r="C1289" s="6">
        <f t="shared" ref="C1289" si="188">C1288+1</f>
        <v>44627</v>
      </c>
      <c r="D1289" s="2" t="s">
        <v>3</v>
      </c>
      <c r="E1289" s="2">
        <f t="shared" ca="1" si="185"/>
        <v>5</v>
      </c>
      <c r="F1289" s="2">
        <f t="shared" ca="1" si="186"/>
        <v>105</v>
      </c>
    </row>
    <row r="1290" spans="1:6" x14ac:dyDescent="0.2">
      <c r="A1290" s="7">
        <v>1289</v>
      </c>
      <c r="B1290" s="1" t="s">
        <v>9</v>
      </c>
      <c r="C1290" s="6">
        <f t="shared" ref="C1290" si="189">C1288+1</f>
        <v>44627</v>
      </c>
      <c r="D1290" s="2" t="s">
        <v>2</v>
      </c>
      <c r="E1290" s="2">
        <f t="shared" ca="1" si="185"/>
        <v>7</v>
      </c>
      <c r="F1290" s="2">
        <f t="shared" ca="1" si="186"/>
        <v>117</v>
      </c>
    </row>
    <row r="1291" spans="1:6" x14ac:dyDescent="0.2">
      <c r="A1291" s="7">
        <v>1290</v>
      </c>
      <c r="B1291" s="1" t="s">
        <v>9</v>
      </c>
      <c r="C1291" s="6">
        <f t="shared" ref="C1291" si="190">C1288+1</f>
        <v>44627</v>
      </c>
      <c r="D1291" s="2" t="s">
        <v>0</v>
      </c>
      <c r="E1291" s="2">
        <f t="shared" ca="1" si="185"/>
        <v>0</v>
      </c>
      <c r="F1291" s="2">
        <f t="shared" ca="1" si="186"/>
        <v>118</v>
      </c>
    </row>
    <row r="1292" spans="1:6" x14ac:dyDescent="0.2">
      <c r="A1292" s="7">
        <v>1291</v>
      </c>
      <c r="B1292" s="1" t="s">
        <v>8</v>
      </c>
      <c r="C1292" s="6">
        <f t="shared" ref="C1292" si="191">C1291+1</f>
        <v>44628</v>
      </c>
      <c r="D1292" s="2" t="s">
        <v>3</v>
      </c>
      <c r="E1292" s="2">
        <f t="shared" ca="1" si="185"/>
        <v>8</v>
      </c>
      <c r="F1292" s="2">
        <f t="shared" ca="1" si="186"/>
        <v>89</v>
      </c>
    </row>
    <row r="1293" spans="1:6" x14ac:dyDescent="0.2">
      <c r="A1293" s="7">
        <v>1292</v>
      </c>
      <c r="B1293" s="1" t="s">
        <v>8</v>
      </c>
      <c r="C1293" s="6">
        <f t="shared" ref="C1293" si="192">C1291+1</f>
        <v>44628</v>
      </c>
      <c r="D1293" s="2" t="s">
        <v>2</v>
      </c>
      <c r="E1293" s="2">
        <f t="shared" ca="1" si="185"/>
        <v>9</v>
      </c>
      <c r="F1293" s="2">
        <f t="shared" ca="1" si="186"/>
        <v>89</v>
      </c>
    </row>
    <row r="1294" spans="1:6" x14ac:dyDescent="0.2">
      <c r="A1294" s="7">
        <v>1293</v>
      </c>
      <c r="B1294" s="1" t="s">
        <v>8</v>
      </c>
      <c r="C1294" s="6">
        <f t="shared" ref="C1294" si="193">C1291+1</f>
        <v>44628</v>
      </c>
      <c r="D1294" s="2" t="s">
        <v>0</v>
      </c>
      <c r="E1294" s="2">
        <f t="shared" ca="1" si="185"/>
        <v>3</v>
      </c>
      <c r="F1294" s="2">
        <f t="shared" ca="1" si="186"/>
        <v>108</v>
      </c>
    </row>
    <row r="1295" spans="1:6" x14ac:dyDescent="0.2">
      <c r="A1295" s="7">
        <v>1294</v>
      </c>
      <c r="B1295" s="1" t="s">
        <v>7</v>
      </c>
      <c r="C1295" s="6">
        <f t="shared" ref="C1295" si="194">C1294+1</f>
        <v>44629</v>
      </c>
      <c r="D1295" s="2" t="s">
        <v>3</v>
      </c>
      <c r="E1295" s="2">
        <f t="shared" ca="1" si="185"/>
        <v>6</v>
      </c>
      <c r="F1295" s="2">
        <f t="shared" ca="1" si="186"/>
        <v>91</v>
      </c>
    </row>
    <row r="1296" spans="1:6" x14ac:dyDescent="0.2">
      <c r="A1296" s="7">
        <v>1295</v>
      </c>
      <c r="B1296" s="1" t="s">
        <v>7</v>
      </c>
      <c r="C1296" s="6">
        <f t="shared" ref="C1296" si="195">C1294+1</f>
        <v>44629</v>
      </c>
      <c r="D1296" s="2" t="s">
        <v>2</v>
      </c>
      <c r="E1296" s="2">
        <f t="shared" ca="1" si="185"/>
        <v>3</v>
      </c>
      <c r="F1296" s="2">
        <f t="shared" ca="1" si="186"/>
        <v>91</v>
      </c>
    </row>
    <row r="1297" spans="1:6" x14ac:dyDescent="0.2">
      <c r="A1297" s="7">
        <v>1296</v>
      </c>
      <c r="B1297" s="1" t="s">
        <v>7</v>
      </c>
      <c r="C1297" s="6">
        <f t="shared" ref="C1297" si="196">C1294+1</f>
        <v>44629</v>
      </c>
      <c r="D1297" s="2" t="s">
        <v>0</v>
      </c>
      <c r="E1297" s="2">
        <f t="shared" ca="1" si="185"/>
        <v>7</v>
      </c>
      <c r="F1297" s="2">
        <f t="shared" ca="1" si="186"/>
        <v>99</v>
      </c>
    </row>
    <row r="1298" spans="1:6" x14ac:dyDescent="0.2">
      <c r="A1298" s="7">
        <v>1297</v>
      </c>
      <c r="B1298" s="1" t="s">
        <v>6</v>
      </c>
      <c r="C1298" s="6">
        <f t="shared" ref="C1298" si="197">C1297+1</f>
        <v>44630</v>
      </c>
      <c r="D1298" s="2" t="s">
        <v>3</v>
      </c>
      <c r="E1298" s="2">
        <f t="shared" ca="1" si="185"/>
        <v>9</v>
      </c>
      <c r="F1298" s="2">
        <f t="shared" ca="1" si="186"/>
        <v>89</v>
      </c>
    </row>
    <row r="1299" spans="1:6" x14ac:dyDescent="0.2">
      <c r="A1299" s="7">
        <v>1298</v>
      </c>
      <c r="B1299" s="1" t="s">
        <v>6</v>
      </c>
      <c r="C1299" s="6">
        <f t="shared" ref="C1299" si="198">C1297+1</f>
        <v>44630</v>
      </c>
      <c r="D1299" s="2" t="s">
        <v>2</v>
      </c>
      <c r="E1299" s="2">
        <f t="shared" ca="1" si="185"/>
        <v>7</v>
      </c>
      <c r="F1299" s="2">
        <f t="shared" ca="1" si="186"/>
        <v>119</v>
      </c>
    </row>
    <row r="1300" spans="1:6" x14ac:dyDescent="0.2">
      <c r="A1300" s="7">
        <v>1299</v>
      </c>
      <c r="B1300" s="1" t="s">
        <v>6</v>
      </c>
      <c r="C1300" s="6">
        <f t="shared" ref="C1300" si="199">C1297+1</f>
        <v>44630</v>
      </c>
      <c r="D1300" s="2" t="s">
        <v>0</v>
      </c>
      <c r="E1300" s="2">
        <f t="shared" ca="1" si="185"/>
        <v>6</v>
      </c>
      <c r="F1300" s="2">
        <f t="shared" ca="1" si="186"/>
        <v>88</v>
      </c>
    </row>
    <row r="1301" spans="1:6" x14ac:dyDescent="0.2">
      <c r="A1301" s="7">
        <v>1300</v>
      </c>
      <c r="B1301" s="1" t="s">
        <v>5</v>
      </c>
      <c r="C1301" s="6">
        <f t="shared" ref="C1301" si="200">C1300+1</f>
        <v>44631</v>
      </c>
      <c r="D1301" s="2" t="s">
        <v>3</v>
      </c>
      <c r="E1301" s="2">
        <f t="shared" ca="1" si="185"/>
        <v>4</v>
      </c>
      <c r="F1301" s="2">
        <f t="shared" ca="1" si="186"/>
        <v>100</v>
      </c>
    </row>
    <row r="1302" spans="1:6" x14ac:dyDescent="0.2">
      <c r="A1302" s="7">
        <v>1301</v>
      </c>
      <c r="B1302" s="1" t="s">
        <v>5</v>
      </c>
      <c r="C1302" s="6">
        <f t="shared" ref="C1302" si="201">C1300+1</f>
        <v>44631</v>
      </c>
      <c r="D1302" s="2" t="s">
        <v>2</v>
      </c>
      <c r="E1302" s="2">
        <f t="shared" ca="1" si="185"/>
        <v>1</v>
      </c>
      <c r="F1302" s="2">
        <f t="shared" ca="1" si="186"/>
        <v>107</v>
      </c>
    </row>
    <row r="1303" spans="1:6" x14ac:dyDescent="0.2">
      <c r="A1303" s="7">
        <v>1302</v>
      </c>
      <c r="B1303" s="1" t="s">
        <v>5</v>
      </c>
      <c r="C1303" s="6">
        <f t="shared" ref="C1303" si="202">C1300+1</f>
        <v>44631</v>
      </c>
      <c r="D1303" s="2" t="s">
        <v>0</v>
      </c>
      <c r="E1303" s="2">
        <f t="shared" ca="1" si="185"/>
        <v>7</v>
      </c>
      <c r="F1303" s="2">
        <f t="shared" ca="1" si="186"/>
        <v>109</v>
      </c>
    </row>
    <row r="1304" spans="1:6" x14ac:dyDescent="0.2">
      <c r="A1304" s="7">
        <v>1303</v>
      </c>
      <c r="B1304" s="10" t="s">
        <v>4</v>
      </c>
      <c r="C1304" s="6">
        <f t="shared" ref="C1304" si="203">C1303+1</f>
        <v>44632</v>
      </c>
      <c r="D1304" s="2" t="s">
        <v>3</v>
      </c>
      <c r="E1304" s="2">
        <f t="shared" ca="1" si="185"/>
        <v>2</v>
      </c>
      <c r="F1304" s="2">
        <f t="shared" ca="1" si="186"/>
        <v>116</v>
      </c>
    </row>
    <row r="1305" spans="1:6" x14ac:dyDescent="0.2">
      <c r="A1305" s="7">
        <v>1304</v>
      </c>
      <c r="B1305" s="10" t="s">
        <v>4</v>
      </c>
      <c r="C1305" s="6">
        <f t="shared" ref="C1305" si="204">C1303+1</f>
        <v>44632</v>
      </c>
      <c r="D1305" s="2" t="s">
        <v>2</v>
      </c>
      <c r="E1305" s="2">
        <f t="shared" ca="1" si="185"/>
        <v>8</v>
      </c>
      <c r="F1305" s="2">
        <f t="shared" ca="1" si="186"/>
        <v>103</v>
      </c>
    </row>
    <row r="1306" spans="1:6" x14ac:dyDescent="0.2">
      <c r="A1306" s="7">
        <v>1305</v>
      </c>
      <c r="B1306" s="10" t="s">
        <v>4</v>
      </c>
      <c r="C1306" s="6">
        <f t="shared" ref="C1306" si="205">C1303+1</f>
        <v>44632</v>
      </c>
      <c r="D1306" s="2" t="s">
        <v>0</v>
      </c>
      <c r="E1306" s="2">
        <f t="shared" ca="1" si="185"/>
        <v>1</v>
      </c>
      <c r="F1306" s="2">
        <f t="shared" ca="1" si="186"/>
        <v>106</v>
      </c>
    </row>
    <row r="1307" spans="1:6" x14ac:dyDescent="0.2">
      <c r="A1307" s="7">
        <v>1306</v>
      </c>
      <c r="B1307" s="10" t="s">
        <v>1</v>
      </c>
      <c r="C1307" s="6">
        <f t="shared" ref="C1307" si="206">C1306+1</f>
        <v>44633</v>
      </c>
      <c r="D1307" s="2" t="s">
        <v>3</v>
      </c>
      <c r="E1307" s="2">
        <f t="shared" ca="1" si="185"/>
        <v>3</v>
      </c>
      <c r="F1307" s="2">
        <f t="shared" ca="1" si="186"/>
        <v>113</v>
      </c>
    </row>
    <row r="1308" spans="1:6" x14ac:dyDescent="0.2">
      <c r="A1308" s="7">
        <v>1307</v>
      </c>
      <c r="B1308" s="10" t="s">
        <v>1</v>
      </c>
      <c r="C1308" s="6">
        <f t="shared" ref="C1308" si="207">C1306+1</f>
        <v>44633</v>
      </c>
      <c r="D1308" s="2" t="s">
        <v>2</v>
      </c>
      <c r="E1308" s="2">
        <f t="shared" ca="1" si="185"/>
        <v>4</v>
      </c>
      <c r="F1308" s="2">
        <f t="shared" ca="1" si="186"/>
        <v>92</v>
      </c>
    </row>
    <row r="1309" spans="1:6" x14ac:dyDescent="0.2">
      <c r="A1309" s="7">
        <v>1308</v>
      </c>
      <c r="B1309" s="10" t="s">
        <v>1</v>
      </c>
      <c r="C1309" s="6">
        <f t="shared" ref="C1309" si="208">C1306+1</f>
        <v>44633</v>
      </c>
      <c r="D1309" s="2" t="s">
        <v>0</v>
      </c>
      <c r="E1309" s="2">
        <f t="shared" ca="1" si="185"/>
        <v>5</v>
      </c>
      <c r="F1309" s="2">
        <f t="shared" ca="1" si="186"/>
        <v>86</v>
      </c>
    </row>
    <row r="1310" spans="1:6" x14ac:dyDescent="0.2">
      <c r="A1310" s="7">
        <v>1309</v>
      </c>
      <c r="B1310" s="1" t="s">
        <v>9</v>
      </c>
      <c r="C1310" s="6">
        <f t="shared" ref="C1310" si="209">C1309+1</f>
        <v>44634</v>
      </c>
      <c r="D1310" s="2" t="s">
        <v>3</v>
      </c>
      <c r="E1310" s="2">
        <f t="shared" ca="1" si="185"/>
        <v>7</v>
      </c>
      <c r="F1310" s="2">
        <f t="shared" ca="1" si="186"/>
        <v>109</v>
      </c>
    </row>
    <row r="1311" spans="1:6" x14ac:dyDescent="0.2">
      <c r="A1311" s="7">
        <v>1310</v>
      </c>
      <c r="B1311" s="1" t="s">
        <v>9</v>
      </c>
      <c r="C1311" s="6">
        <f t="shared" ref="C1311" si="210">C1309+1</f>
        <v>44634</v>
      </c>
      <c r="D1311" s="2" t="s">
        <v>2</v>
      </c>
      <c r="E1311" s="2">
        <f t="shared" ca="1" si="185"/>
        <v>4</v>
      </c>
      <c r="F1311" s="2">
        <f t="shared" ca="1" si="186"/>
        <v>90</v>
      </c>
    </row>
    <row r="1312" spans="1:6" x14ac:dyDescent="0.2">
      <c r="A1312" s="7">
        <v>1311</v>
      </c>
      <c r="B1312" s="1" t="s">
        <v>9</v>
      </c>
      <c r="C1312" s="6">
        <f t="shared" ref="C1312" si="211">C1309+1</f>
        <v>44634</v>
      </c>
      <c r="D1312" s="2" t="s">
        <v>0</v>
      </c>
      <c r="E1312" s="2">
        <f t="shared" ca="1" si="185"/>
        <v>9</v>
      </c>
      <c r="F1312" s="2">
        <f t="shared" ca="1" si="186"/>
        <v>97</v>
      </c>
    </row>
    <row r="1313" spans="1:6" x14ac:dyDescent="0.2">
      <c r="A1313" s="7">
        <v>1312</v>
      </c>
      <c r="B1313" s="1" t="s">
        <v>8</v>
      </c>
      <c r="C1313" s="6">
        <f t="shared" ref="C1313" si="212">C1312+1</f>
        <v>44635</v>
      </c>
      <c r="D1313" s="2" t="s">
        <v>3</v>
      </c>
      <c r="E1313" s="2">
        <f t="shared" ca="1" si="185"/>
        <v>1</v>
      </c>
      <c r="F1313" s="2">
        <f t="shared" ca="1" si="186"/>
        <v>118</v>
      </c>
    </row>
    <row r="1314" spans="1:6" x14ac:dyDescent="0.2">
      <c r="A1314" s="7">
        <v>1313</v>
      </c>
      <c r="B1314" s="1" t="s">
        <v>8</v>
      </c>
      <c r="C1314" s="6">
        <f t="shared" ref="C1314" si="213">C1312+1</f>
        <v>44635</v>
      </c>
      <c r="D1314" s="2" t="s">
        <v>2</v>
      </c>
      <c r="E1314" s="2">
        <f t="shared" ca="1" si="185"/>
        <v>0</v>
      </c>
      <c r="F1314" s="2">
        <f t="shared" ca="1" si="186"/>
        <v>101</v>
      </c>
    </row>
    <row r="1315" spans="1:6" x14ac:dyDescent="0.2">
      <c r="A1315" s="7">
        <v>1314</v>
      </c>
      <c r="B1315" s="1" t="s">
        <v>8</v>
      </c>
      <c r="C1315" s="6">
        <f t="shared" ref="C1315" si="214">C1312+1</f>
        <v>44635</v>
      </c>
      <c r="D1315" s="2" t="s">
        <v>0</v>
      </c>
      <c r="E1315" s="2">
        <f t="shared" ca="1" si="185"/>
        <v>9</v>
      </c>
      <c r="F1315" s="2">
        <f t="shared" ca="1" si="186"/>
        <v>90</v>
      </c>
    </row>
    <row r="1316" spans="1:6" x14ac:dyDescent="0.2">
      <c r="A1316" s="7">
        <v>1315</v>
      </c>
      <c r="B1316" s="1" t="s">
        <v>7</v>
      </c>
      <c r="C1316" s="6">
        <f t="shared" ref="C1316" si="215">C1315+1</f>
        <v>44636</v>
      </c>
      <c r="D1316" s="2" t="s">
        <v>3</v>
      </c>
      <c r="E1316" s="2">
        <f t="shared" ca="1" si="185"/>
        <v>5</v>
      </c>
      <c r="F1316" s="2">
        <f t="shared" ca="1" si="186"/>
        <v>120</v>
      </c>
    </row>
    <row r="1317" spans="1:6" x14ac:dyDescent="0.2">
      <c r="A1317" s="7">
        <v>1316</v>
      </c>
      <c r="B1317" s="1" t="s">
        <v>7</v>
      </c>
      <c r="C1317" s="6">
        <f t="shared" ref="C1317" si="216">C1315+1</f>
        <v>44636</v>
      </c>
      <c r="D1317" s="2" t="s">
        <v>2</v>
      </c>
      <c r="E1317" s="2">
        <f t="shared" ca="1" si="185"/>
        <v>7</v>
      </c>
      <c r="F1317" s="2">
        <f t="shared" ca="1" si="186"/>
        <v>100</v>
      </c>
    </row>
    <row r="1318" spans="1:6" x14ac:dyDescent="0.2">
      <c r="A1318" s="7">
        <v>1317</v>
      </c>
      <c r="B1318" s="1" t="s">
        <v>7</v>
      </c>
      <c r="C1318" s="6">
        <f t="shared" ref="C1318" si="217">C1315+1</f>
        <v>44636</v>
      </c>
      <c r="D1318" s="2" t="s">
        <v>0</v>
      </c>
      <c r="E1318" s="2">
        <f t="shared" ca="1" si="185"/>
        <v>9</v>
      </c>
      <c r="F1318" s="2">
        <f t="shared" ca="1" si="186"/>
        <v>96</v>
      </c>
    </row>
    <row r="1319" spans="1:6" x14ac:dyDescent="0.2">
      <c r="A1319" s="7">
        <v>1318</v>
      </c>
      <c r="B1319" s="1" t="s">
        <v>6</v>
      </c>
      <c r="C1319" s="6">
        <f t="shared" ref="C1319" si="218">C1318+1</f>
        <v>44637</v>
      </c>
      <c r="D1319" s="2" t="s">
        <v>3</v>
      </c>
      <c r="E1319" s="2">
        <f t="shared" ca="1" si="185"/>
        <v>9</v>
      </c>
      <c r="F1319" s="2">
        <f t="shared" ca="1" si="186"/>
        <v>112</v>
      </c>
    </row>
    <row r="1320" spans="1:6" x14ac:dyDescent="0.2">
      <c r="A1320" s="7">
        <v>1319</v>
      </c>
      <c r="B1320" s="1" t="s">
        <v>6</v>
      </c>
      <c r="C1320" s="6">
        <f t="shared" ref="C1320" si="219">C1318+1</f>
        <v>44637</v>
      </c>
      <c r="D1320" s="2" t="s">
        <v>2</v>
      </c>
      <c r="E1320" s="2">
        <f t="shared" ca="1" si="185"/>
        <v>1</v>
      </c>
      <c r="F1320" s="2">
        <f t="shared" ca="1" si="186"/>
        <v>118</v>
      </c>
    </row>
    <row r="1321" spans="1:6" x14ac:dyDescent="0.2">
      <c r="A1321" s="7">
        <v>1320</v>
      </c>
      <c r="B1321" s="1" t="s">
        <v>6</v>
      </c>
      <c r="C1321" s="6">
        <f t="shared" ref="C1321" si="220">C1318+1</f>
        <v>44637</v>
      </c>
      <c r="D1321" s="2" t="s">
        <v>0</v>
      </c>
      <c r="E1321" s="2">
        <f t="shared" ca="1" si="185"/>
        <v>0</v>
      </c>
      <c r="F1321" s="2">
        <f t="shared" ca="1" si="186"/>
        <v>115</v>
      </c>
    </row>
    <row r="1322" spans="1:6" x14ac:dyDescent="0.2">
      <c r="A1322" s="7">
        <v>1321</v>
      </c>
      <c r="B1322" s="1" t="s">
        <v>5</v>
      </c>
      <c r="C1322" s="6">
        <f t="shared" ref="C1322" si="221">C1321+1</f>
        <v>44638</v>
      </c>
      <c r="D1322" s="2" t="s">
        <v>3</v>
      </c>
      <c r="E1322" s="2">
        <f t="shared" ca="1" si="185"/>
        <v>6</v>
      </c>
      <c r="F1322" s="2">
        <f t="shared" ca="1" si="186"/>
        <v>120</v>
      </c>
    </row>
    <row r="1323" spans="1:6" x14ac:dyDescent="0.2">
      <c r="A1323" s="7">
        <v>1322</v>
      </c>
      <c r="B1323" s="1" t="s">
        <v>5</v>
      </c>
      <c r="C1323" s="6">
        <f t="shared" ref="C1323" si="222">C1321+1</f>
        <v>44638</v>
      </c>
      <c r="D1323" s="2" t="s">
        <v>2</v>
      </c>
      <c r="E1323" s="2">
        <f t="shared" ca="1" si="185"/>
        <v>1</v>
      </c>
      <c r="F1323" s="2">
        <f t="shared" ca="1" si="186"/>
        <v>96</v>
      </c>
    </row>
    <row r="1324" spans="1:6" x14ac:dyDescent="0.2">
      <c r="A1324" s="7">
        <v>1323</v>
      </c>
      <c r="B1324" s="1" t="s">
        <v>5</v>
      </c>
      <c r="C1324" s="6">
        <f t="shared" ref="C1324" si="223">C1321+1</f>
        <v>44638</v>
      </c>
      <c r="D1324" s="2" t="s">
        <v>0</v>
      </c>
      <c r="E1324" s="2">
        <f t="shared" ca="1" si="185"/>
        <v>3</v>
      </c>
      <c r="F1324" s="2">
        <f t="shared" ca="1" si="186"/>
        <v>95</v>
      </c>
    </row>
    <row r="1325" spans="1:6" x14ac:dyDescent="0.2">
      <c r="A1325" s="7">
        <v>1324</v>
      </c>
      <c r="B1325" s="10" t="s">
        <v>4</v>
      </c>
      <c r="C1325" s="6">
        <f t="shared" ref="C1325" si="224">C1324+1</f>
        <v>44639</v>
      </c>
      <c r="D1325" s="2" t="s">
        <v>3</v>
      </c>
      <c r="E1325" s="2">
        <f t="shared" ca="1" si="185"/>
        <v>0</v>
      </c>
      <c r="F1325" s="2">
        <f t="shared" ca="1" si="186"/>
        <v>106</v>
      </c>
    </row>
    <row r="1326" spans="1:6" x14ac:dyDescent="0.2">
      <c r="A1326" s="7">
        <v>1325</v>
      </c>
      <c r="B1326" s="10" t="s">
        <v>4</v>
      </c>
      <c r="C1326" s="6">
        <f t="shared" ref="C1326" si="225">C1324+1</f>
        <v>44639</v>
      </c>
      <c r="D1326" s="2" t="s">
        <v>2</v>
      </c>
      <c r="E1326" s="2">
        <f t="shared" ca="1" si="185"/>
        <v>6</v>
      </c>
      <c r="F1326" s="2">
        <f t="shared" ca="1" si="186"/>
        <v>90</v>
      </c>
    </row>
    <row r="1327" spans="1:6" x14ac:dyDescent="0.2">
      <c r="A1327" s="7">
        <v>1326</v>
      </c>
      <c r="B1327" s="10" t="s">
        <v>4</v>
      </c>
      <c r="C1327" s="6">
        <f t="shared" ref="C1327" si="226">C1324+1</f>
        <v>44639</v>
      </c>
      <c r="D1327" s="2" t="s">
        <v>0</v>
      </c>
      <c r="E1327" s="2">
        <f t="shared" ca="1" si="185"/>
        <v>3</v>
      </c>
      <c r="F1327" s="2">
        <f t="shared" ca="1" si="186"/>
        <v>104</v>
      </c>
    </row>
    <row r="1328" spans="1:6" x14ac:dyDescent="0.2">
      <c r="A1328" s="7">
        <v>1327</v>
      </c>
      <c r="B1328" s="10" t="s">
        <v>1</v>
      </c>
      <c r="C1328" s="6">
        <f t="shared" ref="C1328" si="227">C1327+1</f>
        <v>44640</v>
      </c>
      <c r="D1328" s="2" t="s">
        <v>3</v>
      </c>
      <c r="E1328" s="2">
        <f t="shared" ca="1" si="185"/>
        <v>2</v>
      </c>
      <c r="F1328" s="2">
        <f t="shared" ca="1" si="186"/>
        <v>121</v>
      </c>
    </row>
    <row r="1329" spans="1:6" x14ac:dyDescent="0.2">
      <c r="A1329" s="7">
        <v>1328</v>
      </c>
      <c r="B1329" s="10" t="s">
        <v>1</v>
      </c>
      <c r="C1329" s="6">
        <f t="shared" ref="C1329" si="228">C1327+1</f>
        <v>44640</v>
      </c>
      <c r="D1329" s="2" t="s">
        <v>2</v>
      </c>
      <c r="E1329" s="2">
        <f t="shared" ca="1" si="185"/>
        <v>3</v>
      </c>
      <c r="F1329" s="2">
        <f t="shared" ca="1" si="186"/>
        <v>99</v>
      </c>
    </row>
    <row r="1330" spans="1:6" x14ac:dyDescent="0.2">
      <c r="A1330" s="7">
        <v>1329</v>
      </c>
      <c r="B1330" s="10" t="s">
        <v>1</v>
      </c>
      <c r="C1330" s="6">
        <f t="shared" ref="C1330" si="229">C1327+1</f>
        <v>44640</v>
      </c>
      <c r="D1330" s="2" t="s">
        <v>0</v>
      </c>
      <c r="E1330" s="2">
        <f t="shared" ca="1" si="185"/>
        <v>8</v>
      </c>
      <c r="F1330" s="2">
        <f t="shared" ca="1" si="186"/>
        <v>104</v>
      </c>
    </row>
    <row r="1331" spans="1:6" x14ac:dyDescent="0.2">
      <c r="A1331" s="7">
        <v>1330</v>
      </c>
      <c r="B1331" s="1" t="s">
        <v>9</v>
      </c>
      <c r="C1331" s="6">
        <f t="shared" ref="C1331" si="230">C1330+1</f>
        <v>44641</v>
      </c>
      <c r="D1331" s="2" t="s">
        <v>3</v>
      </c>
      <c r="E1331" s="2">
        <f t="shared" ca="1" si="185"/>
        <v>9</v>
      </c>
      <c r="F1331" s="2">
        <f t="shared" ca="1" si="186"/>
        <v>96</v>
      </c>
    </row>
    <row r="1332" spans="1:6" x14ac:dyDescent="0.2">
      <c r="A1332" s="7">
        <v>1331</v>
      </c>
      <c r="B1332" s="1" t="s">
        <v>9</v>
      </c>
      <c r="C1332" s="6">
        <f t="shared" ref="C1332" si="231">C1330+1</f>
        <v>44641</v>
      </c>
      <c r="D1332" s="2" t="s">
        <v>2</v>
      </c>
      <c r="E1332" s="2">
        <f t="shared" ca="1" si="185"/>
        <v>5</v>
      </c>
      <c r="F1332" s="2">
        <f t="shared" ca="1" si="186"/>
        <v>86</v>
      </c>
    </row>
    <row r="1333" spans="1:6" x14ac:dyDescent="0.2">
      <c r="A1333" s="7">
        <v>1332</v>
      </c>
      <c r="B1333" s="1" t="s">
        <v>9</v>
      </c>
      <c r="C1333" s="6">
        <f t="shared" ref="C1333" si="232">C1330+1</f>
        <v>44641</v>
      </c>
      <c r="D1333" s="2" t="s">
        <v>0</v>
      </c>
      <c r="E1333" s="2">
        <f t="shared" ca="1" si="185"/>
        <v>7</v>
      </c>
      <c r="F1333" s="2">
        <f t="shared" ca="1" si="186"/>
        <v>105</v>
      </c>
    </row>
    <row r="1334" spans="1:6" x14ac:dyDescent="0.2">
      <c r="A1334" s="7">
        <v>1333</v>
      </c>
      <c r="B1334" s="1" t="s">
        <v>8</v>
      </c>
      <c r="C1334" s="6">
        <f t="shared" ref="C1334" si="233">C1333+1</f>
        <v>44642</v>
      </c>
      <c r="D1334" s="2" t="s">
        <v>3</v>
      </c>
      <c r="E1334" s="2">
        <f t="shared" ca="1" si="185"/>
        <v>5</v>
      </c>
      <c r="F1334" s="2">
        <f t="shared" ca="1" si="186"/>
        <v>89</v>
      </c>
    </row>
    <row r="1335" spans="1:6" x14ac:dyDescent="0.2">
      <c r="A1335" s="7">
        <v>1334</v>
      </c>
      <c r="B1335" s="1" t="s">
        <v>8</v>
      </c>
      <c r="C1335" s="6">
        <f t="shared" ref="C1335" si="234">C1333+1</f>
        <v>44642</v>
      </c>
      <c r="D1335" s="2" t="s">
        <v>2</v>
      </c>
      <c r="E1335" s="2">
        <f t="shared" ca="1" si="185"/>
        <v>3</v>
      </c>
      <c r="F1335" s="2">
        <f t="shared" ca="1" si="186"/>
        <v>91</v>
      </c>
    </row>
    <row r="1336" spans="1:6" x14ac:dyDescent="0.2">
      <c r="A1336" s="7">
        <v>1335</v>
      </c>
      <c r="B1336" s="1" t="s">
        <v>8</v>
      </c>
      <c r="C1336" s="6">
        <f t="shared" ref="C1336" si="235">C1333+1</f>
        <v>44642</v>
      </c>
      <c r="D1336" s="2" t="s">
        <v>0</v>
      </c>
      <c r="E1336" s="2">
        <f t="shared" ca="1" si="185"/>
        <v>1</v>
      </c>
      <c r="F1336" s="2">
        <f t="shared" ca="1" si="186"/>
        <v>98</v>
      </c>
    </row>
    <row r="1337" spans="1:6" x14ac:dyDescent="0.2">
      <c r="A1337" s="7">
        <v>1336</v>
      </c>
      <c r="B1337" s="1" t="s">
        <v>7</v>
      </c>
      <c r="C1337" s="6">
        <f t="shared" ref="C1337" si="236">C1336+1</f>
        <v>44643</v>
      </c>
      <c r="D1337" s="2" t="s">
        <v>3</v>
      </c>
      <c r="E1337" s="2">
        <f t="shared" ca="1" si="185"/>
        <v>9</v>
      </c>
      <c r="F1337" s="2">
        <f t="shared" ca="1" si="186"/>
        <v>102</v>
      </c>
    </row>
    <row r="1338" spans="1:6" x14ac:dyDescent="0.2">
      <c r="A1338" s="7">
        <v>1337</v>
      </c>
      <c r="B1338" s="1" t="s">
        <v>7</v>
      </c>
      <c r="C1338" s="6">
        <f t="shared" ref="C1338" si="237">C1336+1</f>
        <v>44643</v>
      </c>
      <c r="D1338" s="2" t="s">
        <v>2</v>
      </c>
      <c r="E1338" s="2">
        <f t="shared" ca="1" si="185"/>
        <v>0</v>
      </c>
      <c r="F1338" s="2">
        <f t="shared" ca="1" si="186"/>
        <v>111</v>
      </c>
    </row>
    <row r="1339" spans="1:6" x14ac:dyDescent="0.2">
      <c r="A1339" s="7">
        <v>1338</v>
      </c>
      <c r="B1339" s="1" t="s">
        <v>7</v>
      </c>
      <c r="C1339" s="6">
        <f t="shared" ref="C1339" si="238">C1336+1</f>
        <v>44643</v>
      </c>
      <c r="D1339" s="2" t="s">
        <v>0</v>
      </c>
      <c r="E1339" s="2">
        <f t="shared" ca="1" si="185"/>
        <v>2</v>
      </c>
      <c r="F1339" s="2">
        <f t="shared" ca="1" si="186"/>
        <v>118</v>
      </c>
    </row>
    <row r="1340" spans="1:6" x14ac:dyDescent="0.2">
      <c r="A1340" s="7">
        <v>1339</v>
      </c>
      <c r="B1340" s="1" t="s">
        <v>6</v>
      </c>
      <c r="C1340" s="6">
        <f t="shared" ref="C1340" si="239">C1339+1</f>
        <v>44644</v>
      </c>
      <c r="D1340" s="2" t="s">
        <v>3</v>
      </c>
      <c r="E1340" s="2">
        <f t="shared" ca="1" si="185"/>
        <v>9</v>
      </c>
      <c r="F1340" s="2">
        <f t="shared" ca="1" si="186"/>
        <v>106</v>
      </c>
    </row>
    <row r="1341" spans="1:6" x14ac:dyDescent="0.2">
      <c r="A1341" s="7">
        <v>1340</v>
      </c>
      <c r="B1341" s="1" t="s">
        <v>6</v>
      </c>
      <c r="C1341" s="6">
        <f t="shared" ref="C1341" si="240">C1339+1</f>
        <v>44644</v>
      </c>
      <c r="D1341" s="2" t="s">
        <v>2</v>
      </c>
      <c r="E1341" s="2">
        <f t="shared" ca="1" si="185"/>
        <v>2</v>
      </c>
      <c r="F1341" s="2">
        <f t="shared" ca="1" si="186"/>
        <v>85</v>
      </c>
    </row>
    <row r="1342" spans="1:6" x14ac:dyDescent="0.2">
      <c r="A1342" s="7">
        <v>1341</v>
      </c>
      <c r="B1342" s="1" t="s">
        <v>6</v>
      </c>
      <c r="C1342" s="6">
        <f t="shared" ref="C1342" si="241">C1339+1</f>
        <v>44644</v>
      </c>
      <c r="D1342" s="2" t="s">
        <v>0</v>
      </c>
      <c r="E1342" s="2">
        <f t="shared" ca="1" si="185"/>
        <v>6</v>
      </c>
      <c r="F1342" s="2">
        <f t="shared" ca="1" si="186"/>
        <v>89</v>
      </c>
    </row>
    <row r="1343" spans="1:6" x14ac:dyDescent="0.2">
      <c r="A1343" s="7">
        <v>1342</v>
      </c>
      <c r="B1343" s="1" t="s">
        <v>5</v>
      </c>
      <c r="C1343" s="6">
        <f t="shared" ref="C1343" si="242">C1342+1</f>
        <v>44645</v>
      </c>
      <c r="D1343" s="2" t="s">
        <v>3</v>
      </c>
      <c r="E1343" s="2">
        <f t="shared" ca="1" si="185"/>
        <v>7</v>
      </c>
      <c r="F1343" s="2">
        <f t="shared" ca="1" si="186"/>
        <v>116</v>
      </c>
    </row>
    <row r="1344" spans="1:6" x14ac:dyDescent="0.2">
      <c r="A1344" s="7">
        <v>1343</v>
      </c>
      <c r="B1344" s="1" t="s">
        <v>5</v>
      </c>
      <c r="C1344" s="6">
        <f t="shared" ref="C1344" si="243">C1342+1</f>
        <v>44645</v>
      </c>
      <c r="D1344" s="2" t="s">
        <v>2</v>
      </c>
      <c r="E1344" s="2">
        <f t="shared" ca="1" si="185"/>
        <v>6</v>
      </c>
      <c r="F1344" s="2">
        <f t="shared" ca="1" si="186"/>
        <v>115</v>
      </c>
    </row>
    <row r="1345" spans="1:6" x14ac:dyDescent="0.2">
      <c r="A1345" s="7">
        <v>1344</v>
      </c>
      <c r="B1345" s="1" t="s">
        <v>5</v>
      </c>
      <c r="C1345" s="6">
        <f t="shared" ref="C1345" si="244">C1342+1</f>
        <v>44645</v>
      </c>
      <c r="D1345" s="2" t="s">
        <v>0</v>
      </c>
      <c r="E1345" s="2">
        <f t="shared" ca="1" si="185"/>
        <v>5</v>
      </c>
      <c r="F1345" s="2">
        <f t="shared" ca="1" si="186"/>
        <v>111</v>
      </c>
    </row>
    <row r="1346" spans="1:6" x14ac:dyDescent="0.2">
      <c r="A1346" s="7">
        <v>1345</v>
      </c>
      <c r="B1346" s="10" t="s">
        <v>4</v>
      </c>
      <c r="C1346" s="6">
        <f t="shared" ref="C1346" si="245">C1345+1</f>
        <v>44646</v>
      </c>
      <c r="D1346" s="2" t="s">
        <v>3</v>
      </c>
      <c r="E1346" s="2">
        <f t="shared" ca="1" si="185"/>
        <v>4</v>
      </c>
      <c r="F1346" s="2">
        <f t="shared" ca="1" si="186"/>
        <v>96</v>
      </c>
    </row>
    <row r="1347" spans="1:6" x14ac:dyDescent="0.2">
      <c r="A1347" s="7">
        <v>1346</v>
      </c>
      <c r="B1347" s="10" t="s">
        <v>4</v>
      </c>
      <c r="C1347" s="6">
        <f t="shared" ref="C1347" si="246">C1345+1</f>
        <v>44646</v>
      </c>
      <c r="D1347" s="2" t="s">
        <v>2</v>
      </c>
      <c r="E1347" s="2">
        <f t="shared" ca="1" si="185"/>
        <v>5</v>
      </c>
      <c r="F1347" s="2">
        <f t="shared" ca="1" si="186"/>
        <v>95</v>
      </c>
    </row>
    <row r="1348" spans="1:6" x14ac:dyDescent="0.2">
      <c r="A1348" s="7">
        <v>1347</v>
      </c>
      <c r="B1348" s="10" t="s">
        <v>4</v>
      </c>
      <c r="C1348" s="6">
        <f t="shared" ref="C1348" si="247">C1345+1</f>
        <v>44646</v>
      </c>
      <c r="D1348" s="2" t="s">
        <v>0</v>
      </c>
      <c r="E1348" s="2">
        <f t="shared" ca="1" si="185"/>
        <v>9</v>
      </c>
      <c r="F1348" s="2">
        <f t="shared" ca="1" si="186"/>
        <v>86</v>
      </c>
    </row>
    <row r="1349" spans="1:6" x14ac:dyDescent="0.2">
      <c r="A1349" s="7">
        <v>1348</v>
      </c>
      <c r="B1349" s="10" t="s">
        <v>1</v>
      </c>
      <c r="C1349" s="6">
        <f t="shared" ref="C1349" si="248">C1348+1</f>
        <v>44647</v>
      </c>
      <c r="D1349" s="2" t="s">
        <v>3</v>
      </c>
      <c r="E1349" s="2">
        <f t="shared" ca="1" si="185"/>
        <v>7</v>
      </c>
      <c r="F1349" s="2">
        <f t="shared" ca="1" si="186"/>
        <v>88</v>
      </c>
    </row>
    <row r="1350" spans="1:6" x14ac:dyDescent="0.2">
      <c r="A1350" s="7">
        <v>1349</v>
      </c>
      <c r="B1350" s="10" t="s">
        <v>1</v>
      </c>
      <c r="C1350" s="6">
        <f t="shared" ref="C1350" si="249">C1348+1</f>
        <v>44647</v>
      </c>
      <c r="D1350" s="2" t="s">
        <v>2</v>
      </c>
      <c r="E1350" s="2">
        <f t="shared" ca="1" si="185"/>
        <v>8</v>
      </c>
      <c r="F1350" s="2">
        <f t="shared" ca="1" si="186"/>
        <v>118</v>
      </c>
    </row>
    <row r="1351" spans="1:6" x14ac:dyDescent="0.2">
      <c r="A1351" s="7">
        <v>1350</v>
      </c>
      <c r="B1351" s="10" t="s">
        <v>1</v>
      </c>
      <c r="C1351" s="6">
        <f t="shared" ref="C1351" si="250">C1348+1</f>
        <v>44647</v>
      </c>
      <c r="D1351" s="2" t="s">
        <v>0</v>
      </c>
      <c r="E1351" s="2">
        <f t="shared" ref="E1351:E1414" ca="1" si="251">RANDBETWEEN(H$2,G$2)</f>
        <v>2</v>
      </c>
      <c r="F1351" s="2">
        <f t="shared" ref="F1351:F1414" ca="1" si="252">RANDBETWEEN(J$2,I$2)</f>
        <v>111</v>
      </c>
    </row>
    <row r="1352" spans="1:6" x14ac:dyDescent="0.2">
      <c r="A1352" s="7">
        <v>1351</v>
      </c>
      <c r="B1352" s="1" t="s">
        <v>9</v>
      </c>
      <c r="C1352" s="6">
        <f t="shared" ref="C1352" si="253">C1351+1</f>
        <v>44648</v>
      </c>
      <c r="D1352" s="2" t="s">
        <v>3</v>
      </c>
      <c r="E1352" s="2">
        <f t="shared" ca="1" si="251"/>
        <v>9</v>
      </c>
      <c r="F1352" s="2">
        <f t="shared" ca="1" si="252"/>
        <v>108</v>
      </c>
    </row>
    <row r="1353" spans="1:6" x14ac:dyDescent="0.2">
      <c r="A1353" s="7">
        <v>1352</v>
      </c>
      <c r="B1353" s="1" t="s">
        <v>9</v>
      </c>
      <c r="C1353" s="6">
        <f t="shared" ref="C1353" si="254">C1351+1</f>
        <v>44648</v>
      </c>
      <c r="D1353" s="2" t="s">
        <v>2</v>
      </c>
      <c r="E1353" s="2">
        <f t="shared" ca="1" si="251"/>
        <v>9</v>
      </c>
      <c r="F1353" s="2">
        <f t="shared" ca="1" si="252"/>
        <v>91</v>
      </c>
    </row>
    <row r="1354" spans="1:6" x14ac:dyDescent="0.2">
      <c r="A1354" s="7">
        <v>1353</v>
      </c>
      <c r="B1354" s="1" t="s">
        <v>9</v>
      </c>
      <c r="C1354" s="6">
        <f t="shared" ref="C1354" si="255">C1351+1</f>
        <v>44648</v>
      </c>
      <c r="D1354" s="2" t="s">
        <v>0</v>
      </c>
      <c r="E1354" s="2">
        <f t="shared" ca="1" si="251"/>
        <v>6</v>
      </c>
      <c r="F1354" s="2">
        <f t="shared" ca="1" si="252"/>
        <v>105</v>
      </c>
    </row>
    <row r="1355" spans="1:6" x14ac:dyDescent="0.2">
      <c r="A1355" s="7">
        <v>1354</v>
      </c>
      <c r="B1355" s="1" t="s">
        <v>8</v>
      </c>
      <c r="C1355" s="6">
        <f t="shared" ref="C1355" si="256">C1354+1</f>
        <v>44649</v>
      </c>
      <c r="D1355" s="2" t="s">
        <v>3</v>
      </c>
      <c r="E1355" s="2">
        <f t="shared" ca="1" si="251"/>
        <v>6</v>
      </c>
      <c r="F1355" s="2">
        <f t="shared" ca="1" si="252"/>
        <v>99</v>
      </c>
    </row>
    <row r="1356" spans="1:6" x14ac:dyDescent="0.2">
      <c r="A1356" s="7">
        <v>1355</v>
      </c>
      <c r="B1356" s="1" t="s">
        <v>8</v>
      </c>
      <c r="C1356" s="6">
        <f t="shared" ref="C1356" si="257">C1354+1</f>
        <v>44649</v>
      </c>
      <c r="D1356" s="2" t="s">
        <v>2</v>
      </c>
      <c r="E1356" s="2">
        <f t="shared" ca="1" si="251"/>
        <v>2</v>
      </c>
      <c r="F1356" s="2">
        <f t="shared" ca="1" si="252"/>
        <v>97</v>
      </c>
    </row>
    <row r="1357" spans="1:6" x14ac:dyDescent="0.2">
      <c r="A1357" s="7">
        <v>1356</v>
      </c>
      <c r="B1357" s="1" t="s">
        <v>8</v>
      </c>
      <c r="C1357" s="6">
        <f t="shared" ref="C1357" si="258">C1354+1</f>
        <v>44649</v>
      </c>
      <c r="D1357" s="2" t="s">
        <v>0</v>
      </c>
      <c r="E1357" s="2">
        <f t="shared" ca="1" si="251"/>
        <v>0</v>
      </c>
      <c r="F1357" s="2">
        <f t="shared" ca="1" si="252"/>
        <v>92</v>
      </c>
    </row>
    <row r="1358" spans="1:6" x14ac:dyDescent="0.2">
      <c r="A1358" s="7">
        <v>1357</v>
      </c>
      <c r="B1358" s="1" t="s">
        <v>7</v>
      </c>
      <c r="C1358" s="6">
        <f t="shared" ref="C1358" si="259">C1357+1</f>
        <v>44650</v>
      </c>
      <c r="D1358" s="2" t="s">
        <v>3</v>
      </c>
      <c r="E1358" s="2">
        <f t="shared" ca="1" si="251"/>
        <v>8</v>
      </c>
      <c r="F1358" s="2">
        <f t="shared" ca="1" si="252"/>
        <v>93</v>
      </c>
    </row>
    <row r="1359" spans="1:6" x14ac:dyDescent="0.2">
      <c r="A1359" s="7">
        <v>1358</v>
      </c>
      <c r="B1359" s="1" t="s">
        <v>7</v>
      </c>
      <c r="C1359" s="6">
        <f t="shared" ref="C1359" si="260">C1357+1</f>
        <v>44650</v>
      </c>
      <c r="D1359" s="2" t="s">
        <v>2</v>
      </c>
      <c r="E1359" s="2">
        <f t="shared" ca="1" si="251"/>
        <v>4</v>
      </c>
      <c r="F1359" s="2">
        <f t="shared" ca="1" si="252"/>
        <v>109</v>
      </c>
    </row>
    <row r="1360" spans="1:6" x14ac:dyDescent="0.2">
      <c r="A1360" s="7">
        <v>1359</v>
      </c>
      <c r="B1360" s="1" t="s">
        <v>7</v>
      </c>
      <c r="C1360" s="6">
        <f t="shared" ref="C1360" si="261">C1357+1</f>
        <v>44650</v>
      </c>
      <c r="D1360" s="2" t="s">
        <v>0</v>
      </c>
      <c r="E1360" s="2">
        <f t="shared" ca="1" si="251"/>
        <v>4</v>
      </c>
      <c r="F1360" s="2">
        <f t="shared" ca="1" si="252"/>
        <v>121</v>
      </c>
    </row>
    <row r="1361" spans="1:6" x14ac:dyDescent="0.2">
      <c r="A1361" s="7">
        <v>1360</v>
      </c>
      <c r="B1361" s="1" t="s">
        <v>6</v>
      </c>
      <c r="C1361" s="6">
        <f t="shared" ref="C1361" si="262">C1360+1</f>
        <v>44651</v>
      </c>
      <c r="D1361" s="2" t="s">
        <v>3</v>
      </c>
      <c r="E1361" s="2">
        <f t="shared" ca="1" si="251"/>
        <v>5</v>
      </c>
      <c r="F1361" s="2">
        <f t="shared" ca="1" si="252"/>
        <v>119</v>
      </c>
    </row>
    <row r="1362" spans="1:6" x14ac:dyDescent="0.2">
      <c r="A1362" s="7">
        <v>1361</v>
      </c>
      <c r="B1362" s="1" t="s">
        <v>6</v>
      </c>
      <c r="C1362" s="6">
        <f t="shared" ref="C1362" si="263">C1360+1</f>
        <v>44651</v>
      </c>
      <c r="D1362" s="2" t="s">
        <v>2</v>
      </c>
      <c r="E1362" s="2">
        <f t="shared" ca="1" si="251"/>
        <v>6</v>
      </c>
      <c r="F1362" s="2">
        <f t="shared" ca="1" si="252"/>
        <v>117</v>
      </c>
    </row>
    <row r="1363" spans="1:6" x14ac:dyDescent="0.2">
      <c r="A1363" s="7">
        <v>1362</v>
      </c>
      <c r="B1363" s="1" t="s">
        <v>6</v>
      </c>
      <c r="C1363" s="6">
        <f t="shared" ref="C1363" si="264">C1360+1</f>
        <v>44651</v>
      </c>
      <c r="D1363" s="2" t="s">
        <v>0</v>
      </c>
      <c r="E1363" s="2">
        <f t="shared" ca="1" si="251"/>
        <v>1</v>
      </c>
      <c r="F1363" s="2">
        <f t="shared" ca="1" si="252"/>
        <v>96</v>
      </c>
    </row>
    <row r="1364" spans="1:6" x14ac:dyDescent="0.2">
      <c r="A1364" s="7">
        <v>1363</v>
      </c>
      <c r="B1364" s="1" t="s">
        <v>5</v>
      </c>
      <c r="C1364" s="6">
        <f t="shared" ref="C1364" si="265">C1363+1</f>
        <v>44652</v>
      </c>
      <c r="D1364" s="2" t="s">
        <v>3</v>
      </c>
      <c r="E1364" s="2">
        <f t="shared" ca="1" si="251"/>
        <v>7</v>
      </c>
      <c r="F1364" s="2">
        <f t="shared" ca="1" si="252"/>
        <v>110</v>
      </c>
    </row>
    <row r="1365" spans="1:6" x14ac:dyDescent="0.2">
      <c r="A1365" s="7">
        <v>1364</v>
      </c>
      <c r="B1365" s="1" t="s">
        <v>5</v>
      </c>
      <c r="C1365" s="6">
        <f t="shared" ref="C1365" si="266">C1363+1</f>
        <v>44652</v>
      </c>
      <c r="D1365" s="2" t="s">
        <v>2</v>
      </c>
      <c r="E1365" s="2">
        <f t="shared" ca="1" si="251"/>
        <v>2</v>
      </c>
      <c r="F1365" s="2">
        <f t="shared" ca="1" si="252"/>
        <v>90</v>
      </c>
    </row>
    <row r="1366" spans="1:6" x14ac:dyDescent="0.2">
      <c r="A1366" s="7">
        <v>1365</v>
      </c>
      <c r="B1366" s="1" t="s">
        <v>5</v>
      </c>
      <c r="C1366" s="6">
        <f t="shared" ref="C1366" si="267">C1363+1</f>
        <v>44652</v>
      </c>
      <c r="D1366" s="2" t="s">
        <v>0</v>
      </c>
      <c r="E1366" s="2">
        <f t="shared" ca="1" si="251"/>
        <v>0</v>
      </c>
      <c r="F1366" s="2">
        <f t="shared" ca="1" si="252"/>
        <v>100</v>
      </c>
    </row>
    <row r="1367" spans="1:6" x14ac:dyDescent="0.2">
      <c r="A1367" s="7">
        <v>1366</v>
      </c>
      <c r="B1367" s="10" t="s">
        <v>4</v>
      </c>
      <c r="C1367" s="6">
        <f t="shared" ref="C1367" si="268">C1366+1</f>
        <v>44653</v>
      </c>
      <c r="D1367" s="2" t="s">
        <v>3</v>
      </c>
      <c r="E1367" s="2">
        <f t="shared" ca="1" si="251"/>
        <v>9</v>
      </c>
      <c r="F1367" s="2">
        <f t="shared" ca="1" si="252"/>
        <v>118</v>
      </c>
    </row>
    <row r="1368" spans="1:6" x14ac:dyDescent="0.2">
      <c r="A1368" s="7">
        <v>1367</v>
      </c>
      <c r="B1368" s="10" t="s">
        <v>4</v>
      </c>
      <c r="C1368" s="6">
        <f t="shared" ref="C1368" si="269">C1366+1</f>
        <v>44653</v>
      </c>
      <c r="D1368" s="2" t="s">
        <v>2</v>
      </c>
      <c r="E1368" s="2">
        <f t="shared" ca="1" si="251"/>
        <v>0</v>
      </c>
      <c r="F1368" s="2">
        <f t="shared" ca="1" si="252"/>
        <v>104</v>
      </c>
    </row>
    <row r="1369" spans="1:6" x14ac:dyDescent="0.2">
      <c r="A1369" s="7">
        <v>1368</v>
      </c>
      <c r="B1369" s="10" t="s">
        <v>4</v>
      </c>
      <c r="C1369" s="6">
        <f t="shared" ref="C1369" si="270">C1366+1</f>
        <v>44653</v>
      </c>
      <c r="D1369" s="2" t="s">
        <v>0</v>
      </c>
      <c r="E1369" s="2">
        <f t="shared" ca="1" si="251"/>
        <v>8</v>
      </c>
      <c r="F1369" s="2">
        <f t="shared" ca="1" si="252"/>
        <v>89</v>
      </c>
    </row>
    <row r="1370" spans="1:6" x14ac:dyDescent="0.2">
      <c r="A1370" s="7">
        <v>1369</v>
      </c>
      <c r="B1370" s="10" t="s">
        <v>1</v>
      </c>
      <c r="C1370" s="6">
        <f t="shared" ref="C1370" si="271">C1369+1</f>
        <v>44654</v>
      </c>
      <c r="D1370" s="2" t="s">
        <v>3</v>
      </c>
      <c r="E1370" s="2">
        <f t="shared" ca="1" si="251"/>
        <v>5</v>
      </c>
      <c r="F1370" s="2">
        <f t="shared" ca="1" si="252"/>
        <v>85</v>
      </c>
    </row>
    <row r="1371" spans="1:6" x14ac:dyDescent="0.2">
      <c r="A1371" s="7">
        <v>1370</v>
      </c>
      <c r="B1371" s="10" t="s">
        <v>1</v>
      </c>
      <c r="C1371" s="6">
        <f t="shared" ref="C1371" si="272">C1369+1</f>
        <v>44654</v>
      </c>
      <c r="D1371" s="2" t="s">
        <v>2</v>
      </c>
      <c r="E1371" s="2">
        <f t="shared" ca="1" si="251"/>
        <v>2</v>
      </c>
      <c r="F1371" s="2">
        <f t="shared" ca="1" si="252"/>
        <v>120</v>
      </c>
    </row>
    <row r="1372" spans="1:6" x14ac:dyDescent="0.2">
      <c r="A1372" s="7">
        <v>1371</v>
      </c>
      <c r="B1372" s="10" t="s">
        <v>1</v>
      </c>
      <c r="C1372" s="6">
        <f t="shared" ref="C1372" si="273">C1369+1</f>
        <v>44654</v>
      </c>
      <c r="D1372" s="2" t="s">
        <v>0</v>
      </c>
      <c r="E1372" s="2">
        <f t="shared" ca="1" si="251"/>
        <v>7</v>
      </c>
      <c r="F1372" s="2">
        <f t="shared" ca="1" si="252"/>
        <v>90</v>
      </c>
    </row>
    <row r="1373" spans="1:6" x14ac:dyDescent="0.2">
      <c r="A1373" s="7">
        <v>1372</v>
      </c>
      <c r="B1373" s="1" t="s">
        <v>9</v>
      </c>
      <c r="C1373" s="6">
        <f t="shared" ref="C1373" si="274">C1372+1</f>
        <v>44655</v>
      </c>
      <c r="D1373" s="2" t="s">
        <v>3</v>
      </c>
      <c r="E1373" s="2">
        <f t="shared" ca="1" si="251"/>
        <v>9</v>
      </c>
      <c r="F1373" s="2">
        <f t="shared" ca="1" si="252"/>
        <v>89</v>
      </c>
    </row>
    <row r="1374" spans="1:6" x14ac:dyDescent="0.2">
      <c r="A1374" s="7">
        <v>1373</v>
      </c>
      <c r="B1374" s="1" t="s">
        <v>9</v>
      </c>
      <c r="C1374" s="6">
        <f t="shared" ref="C1374" si="275">C1372+1</f>
        <v>44655</v>
      </c>
      <c r="D1374" s="2" t="s">
        <v>2</v>
      </c>
      <c r="E1374" s="2">
        <f t="shared" ca="1" si="251"/>
        <v>8</v>
      </c>
      <c r="F1374" s="2">
        <f t="shared" ca="1" si="252"/>
        <v>88</v>
      </c>
    </row>
    <row r="1375" spans="1:6" x14ac:dyDescent="0.2">
      <c r="A1375" s="7">
        <v>1374</v>
      </c>
      <c r="B1375" s="1" t="s">
        <v>9</v>
      </c>
      <c r="C1375" s="6">
        <f t="shared" ref="C1375" si="276">C1372+1</f>
        <v>44655</v>
      </c>
      <c r="D1375" s="2" t="s">
        <v>0</v>
      </c>
      <c r="E1375" s="2">
        <f t="shared" ca="1" si="251"/>
        <v>4</v>
      </c>
      <c r="F1375" s="2">
        <f t="shared" ca="1" si="252"/>
        <v>94</v>
      </c>
    </row>
    <row r="1376" spans="1:6" x14ac:dyDescent="0.2">
      <c r="A1376" s="7">
        <v>1375</v>
      </c>
      <c r="B1376" s="1" t="s">
        <v>8</v>
      </c>
      <c r="C1376" s="6">
        <f t="shared" ref="C1376" si="277">C1375+1</f>
        <v>44656</v>
      </c>
      <c r="D1376" s="2" t="s">
        <v>3</v>
      </c>
      <c r="E1376" s="2">
        <f t="shared" ca="1" si="251"/>
        <v>9</v>
      </c>
      <c r="F1376" s="2">
        <f t="shared" ca="1" si="252"/>
        <v>112</v>
      </c>
    </row>
    <row r="1377" spans="1:6" x14ac:dyDescent="0.2">
      <c r="A1377" s="7">
        <v>1376</v>
      </c>
      <c r="B1377" s="1" t="s">
        <v>8</v>
      </c>
      <c r="C1377" s="6">
        <f t="shared" ref="C1377" si="278">C1375+1</f>
        <v>44656</v>
      </c>
      <c r="D1377" s="2" t="s">
        <v>2</v>
      </c>
      <c r="E1377" s="2">
        <f t="shared" ca="1" si="251"/>
        <v>2</v>
      </c>
      <c r="F1377" s="2">
        <f t="shared" ca="1" si="252"/>
        <v>113</v>
      </c>
    </row>
    <row r="1378" spans="1:6" x14ac:dyDescent="0.2">
      <c r="A1378" s="7">
        <v>1377</v>
      </c>
      <c r="B1378" s="1" t="s">
        <v>8</v>
      </c>
      <c r="C1378" s="6">
        <f t="shared" ref="C1378" si="279">C1375+1</f>
        <v>44656</v>
      </c>
      <c r="D1378" s="2" t="s">
        <v>0</v>
      </c>
      <c r="E1378" s="2">
        <f t="shared" ca="1" si="251"/>
        <v>2</v>
      </c>
      <c r="F1378" s="2">
        <f t="shared" ca="1" si="252"/>
        <v>100</v>
      </c>
    </row>
    <row r="1379" spans="1:6" x14ac:dyDescent="0.2">
      <c r="A1379" s="7">
        <v>1378</v>
      </c>
      <c r="B1379" s="1" t="s">
        <v>7</v>
      </c>
      <c r="C1379" s="6">
        <f t="shared" ref="C1379" si="280">C1378+1</f>
        <v>44657</v>
      </c>
      <c r="D1379" s="2" t="s">
        <v>3</v>
      </c>
      <c r="E1379" s="2">
        <f t="shared" ca="1" si="251"/>
        <v>5</v>
      </c>
      <c r="F1379" s="2">
        <f t="shared" ca="1" si="252"/>
        <v>96</v>
      </c>
    </row>
    <row r="1380" spans="1:6" x14ac:dyDescent="0.2">
      <c r="A1380" s="7">
        <v>1379</v>
      </c>
      <c r="B1380" s="1" t="s">
        <v>7</v>
      </c>
      <c r="C1380" s="6">
        <f t="shared" ref="C1380" si="281">C1378+1</f>
        <v>44657</v>
      </c>
      <c r="D1380" s="2" t="s">
        <v>2</v>
      </c>
      <c r="E1380" s="2">
        <f t="shared" ca="1" si="251"/>
        <v>9</v>
      </c>
      <c r="F1380" s="2">
        <f t="shared" ca="1" si="252"/>
        <v>108</v>
      </c>
    </row>
    <row r="1381" spans="1:6" x14ac:dyDescent="0.2">
      <c r="A1381" s="7">
        <v>1380</v>
      </c>
      <c r="B1381" s="1" t="s">
        <v>7</v>
      </c>
      <c r="C1381" s="6">
        <f t="shared" ref="C1381" si="282">C1378+1</f>
        <v>44657</v>
      </c>
      <c r="D1381" s="2" t="s">
        <v>0</v>
      </c>
      <c r="E1381" s="2">
        <f t="shared" ca="1" si="251"/>
        <v>4</v>
      </c>
      <c r="F1381" s="2">
        <f t="shared" ca="1" si="252"/>
        <v>89</v>
      </c>
    </row>
    <row r="1382" spans="1:6" x14ac:dyDescent="0.2">
      <c r="A1382" s="7">
        <v>1381</v>
      </c>
      <c r="B1382" s="1" t="s">
        <v>6</v>
      </c>
      <c r="C1382" s="6">
        <f t="shared" ref="C1382" si="283">C1381+1</f>
        <v>44658</v>
      </c>
      <c r="D1382" s="2" t="s">
        <v>3</v>
      </c>
      <c r="E1382" s="2">
        <f t="shared" ca="1" si="251"/>
        <v>6</v>
      </c>
      <c r="F1382" s="2">
        <f t="shared" ca="1" si="252"/>
        <v>84</v>
      </c>
    </row>
    <row r="1383" spans="1:6" x14ac:dyDescent="0.2">
      <c r="A1383" s="7">
        <v>1382</v>
      </c>
      <c r="B1383" s="1" t="s">
        <v>6</v>
      </c>
      <c r="C1383" s="6">
        <f t="shared" ref="C1383" si="284">C1381+1</f>
        <v>44658</v>
      </c>
      <c r="D1383" s="2" t="s">
        <v>2</v>
      </c>
      <c r="E1383" s="2">
        <f t="shared" ca="1" si="251"/>
        <v>4</v>
      </c>
      <c r="F1383" s="2">
        <f t="shared" ca="1" si="252"/>
        <v>84</v>
      </c>
    </row>
    <row r="1384" spans="1:6" x14ac:dyDescent="0.2">
      <c r="A1384" s="7">
        <v>1383</v>
      </c>
      <c r="B1384" s="1" t="s">
        <v>6</v>
      </c>
      <c r="C1384" s="6">
        <f t="shared" ref="C1384" si="285">C1381+1</f>
        <v>44658</v>
      </c>
      <c r="D1384" s="2" t="s">
        <v>0</v>
      </c>
      <c r="E1384" s="2">
        <f t="shared" ca="1" si="251"/>
        <v>5</v>
      </c>
      <c r="F1384" s="2">
        <f t="shared" ca="1" si="252"/>
        <v>91</v>
      </c>
    </row>
    <row r="1385" spans="1:6" x14ac:dyDescent="0.2">
      <c r="A1385" s="7">
        <v>1384</v>
      </c>
      <c r="B1385" s="1" t="s">
        <v>5</v>
      </c>
      <c r="C1385" s="6">
        <f t="shared" ref="C1385" si="286">C1384+1</f>
        <v>44659</v>
      </c>
      <c r="D1385" s="2" t="s">
        <v>3</v>
      </c>
      <c r="E1385" s="2">
        <f t="shared" ca="1" si="251"/>
        <v>7</v>
      </c>
      <c r="F1385" s="2">
        <f t="shared" ca="1" si="252"/>
        <v>107</v>
      </c>
    </row>
    <row r="1386" spans="1:6" x14ac:dyDescent="0.2">
      <c r="A1386" s="7">
        <v>1385</v>
      </c>
      <c r="B1386" s="1" t="s">
        <v>5</v>
      </c>
      <c r="C1386" s="6">
        <f t="shared" ref="C1386" si="287">C1384+1</f>
        <v>44659</v>
      </c>
      <c r="D1386" s="2" t="s">
        <v>2</v>
      </c>
      <c r="E1386" s="2">
        <f t="shared" ca="1" si="251"/>
        <v>7</v>
      </c>
      <c r="F1386" s="2">
        <f t="shared" ca="1" si="252"/>
        <v>119</v>
      </c>
    </row>
    <row r="1387" spans="1:6" x14ac:dyDescent="0.2">
      <c r="A1387" s="7">
        <v>1386</v>
      </c>
      <c r="B1387" s="1" t="s">
        <v>5</v>
      </c>
      <c r="C1387" s="6">
        <f t="shared" ref="C1387" si="288">C1384+1</f>
        <v>44659</v>
      </c>
      <c r="D1387" s="2" t="s">
        <v>0</v>
      </c>
      <c r="E1387" s="2">
        <f t="shared" ca="1" si="251"/>
        <v>5</v>
      </c>
      <c r="F1387" s="2">
        <f t="shared" ca="1" si="252"/>
        <v>121</v>
      </c>
    </row>
    <row r="1388" spans="1:6" x14ac:dyDescent="0.2">
      <c r="A1388" s="7">
        <v>1387</v>
      </c>
      <c r="B1388" s="10" t="s">
        <v>4</v>
      </c>
      <c r="C1388" s="6">
        <f t="shared" ref="C1388" si="289">C1387+1</f>
        <v>44660</v>
      </c>
      <c r="D1388" s="2" t="s">
        <v>3</v>
      </c>
      <c r="E1388" s="2">
        <f t="shared" ca="1" si="251"/>
        <v>8</v>
      </c>
      <c r="F1388" s="2">
        <f t="shared" ca="1" si="252"/>
        <v>98</v>
      </c>
    </row>
    <row r="1389" spans="1:6" x14ac:dyDescent="0.2">
      <c r="A1389" s="7">
        <v>1388</v>
      </c>
      <c r="B1389" s="10" t="s">
        <v>4</v>
      </c>
      <c r="C1389" s="6">
        <f t="shared" ref="C1389" si="290">C1387+1</f>
        <v>44660</v>
      </c>
      <c r="D1389" s="2" t="s">
        <v>2</v>
      </c>
      <c r="E1389" s="2">
        <f t="shared" ca="1" si="251"/>
        <v>4</v>
      </c>
      <c r="F1389" s="2">
        <f t="shared" ca="1" si="252"/>
        <v>94</v>
      </c>
    </row>
    <row r="1390" spans="1:6" x14ac:dyDescent="0.2">
      <c r="A1390" s="7">
        <v>1389</v>
      </c>
      <c r="B1390" s="10" t="s">
        <v>4</v>
      </c>
      <c r="C1390" s="6">
        <f t="shared" ref="C1390" si="291">C1387+1</f>
        <v>44660</v>
      </c>
      <c r="D1390" s="2" t="s">
        <v>0</v>
      </c>
      <c r="E1390" s="2">
        <f t="shared" ca="1" si="251"/>
        <v>0</v>
      </c>
      <c r="F1390" s="2">
        <f t="shared" ca="1" si="252"/>
        <v>106</v>
      </c>
    </row>
    <row r="1391" spans="1:6" x14ac:dyDescent="0.2">
      <c r="A1391" s="7">
        <v>1390</v>
      </c>
      <c r="B1391" s="10" t="s">
        <v>1</v>
      </c>
      <c r="C1391" s="6">
        <f t="shared" ref="C1391" si="292">C1390+1</f>
        <v>44661</v>
      </c>
      <c r="D1391" s="2" t="s">
        <v>3</v>
      </c>
      <c r="E1391" s="2">
        <f t="shared" ca="1" si="251"/>
        <v>4</v>
      </c>
      <c r="F1391" s="2">
        <f t="shared" ca="1" si="252"/>
        <v>87</v>
      </c>
    </row>
    <row r="1392" spans="1:6" x14ac:dyDescent="0.2">
      <c r="A1392" s="7">
        <v>1391</v>
      </c>
      <c r="B1392" s="10" t="s">
        <v>1</v>
      </c>
      <c r="C1392" s="6">
        <f t="shared" ref="C1392" si="293">C1390+1</f>
        <v>44661</v>
      </c>
      <c r="D1392" s="2" t="s">
        <v>2</v>
      </c>
      <c r="E1392" s="2">
        <f t="shared" ca="1" si="251"/>
        <v>6</v>
      </c>
      <c r="F1392" s="2">
        <f t="shared" ca="1" si="252"/>
        <v>88</v>
      </c>
    </row>
    <row r="1393" spans="1:6" x14ac:dyDescent="0.2">
      <c r="A1393" s="7">
        <v>1392</v>
      </c>
      <c r="B1393" s="10" t="s">
        <v>1</v>
      </c>
      <c r="C1393" s="6">
        <f t="shared" ref="C1393" si="294">C1390+1</f>
        <v>44661</v>
      </c>
      <c r="D1393" s="2" t="s">
        <v>0</v>
      </c>
      <c r="E1393" s="2">
        <f t="shared" ca="1" si="251"/>
        <v>4</v>
      </c>
      <c r="F1393" s="2">
        <f t="shared" ca="1" si="252"/>
        <v>121</v>
      </c>
    </row>
    <row r="1394" spans="1:6" x14ac:dyDescent="0.2">
      <c r="A1394" s="7">
        <v>1393</v>
      </c>
      <c r="B1394" s="1" t="s">
        <v>9</v>
      </c>
      <c r="C1394" s="6">
        <f t="shared" ref="C1394" si="295">C1393+1</f>
        <v>44662</v>
      </c>
      <c r="D1394" s="2" t="s">
        <v>3</v>
      </c>
      <c r="E1394" s="2">
        <f t="shared" ca="1" si="251"/>
        <v>8</v>
      </c>
      <c r="F1394" s="2">
        <f t="shared" ca="1" si="252"/>
        <v>117</v>
      </c>
    </row>
    <row r="1395" spans="1:6" x14ac:dyDescent="0.2">
      <c r="A1395" s="7">
        <v>1394</v>
      </c>
      <c r="B1395" s="1" t="s">
        <v>9</v>
      </c>
      <c r="C1395" s="6">
        <f t="shared" ref="C1395" si="296">C1393+1</f>
        <v>44662</v>
      </c>
      <c r="D1395" s="2" t="s">
        <v>2</v>
      </c>
      <c r="E1395" s="2">
        <f t="shared" ca="1" si="251"/>
        <v>3</v>
      </c>
      <c r="F1395" s="2">
        <f t="shared" ca="1" si="252"/>
        <v>102</v>
      </c>
    </row>
    <row r="1396" spans="1:6" x14ac:dyDescent="0.2">
      <c r="A1396" s="7">
        <v>1395</v>
      </c>
      <c r="B1396" s="1" t="s">
        <v>9</v>
      </c>
      <c r="C1396" s="6">
        <f t="shared" ref="C1396" si="297">C1393+1</f>
        <v>44662</v>
      </c>
      <c r="D1396" s="2" t="s">
        <v>0</v>
      </c>
      <c r="E1396" s="2">
        <f t="shared" ca="1" si="251"/>
        <v>3</v>
      </c>
      <c r="F1396" s="2">
        <f t="shared" ca="1" si="252"/>
        <v>112</v>
      </c>
    </row>
    <row r="1397" spans="1:6" x14ac:dyDescent="0.2">
      <c r="A1397" s="7">
        <v>1396</v>
      </c>
      <c r="B1397" s="1" t="s">
        <v>8</v>
      </c>
      <c r="C1397" s="6">
        <f t="shared" ref="C1397" si="298">C1396+1</f>
        <v>44663</v>
      </c>
      <c r="D1397" s="2" t="s">
        <v>3</v>
      </c>
      <c r="E1397" s="2">
        <f t="shared" ca="1" si="251"/>
        <v>3</v>
      </c>
      <c r="F1397" s="2">
        <f t="shared" ca="1" si="252"/>
        <v>103</v>
      </c>
    </row>
    <row r="1398" spans="1:6" x14ac:dyDescent="0.2">
      <c r="A1398" s="7">
        <v>1397</v>
      </c>
      <c r="B1398" s="1" t="s">
        <v>8</v>
      </c>
      <c r="C1398" s="6">
        <f t="shared" ref="C1398" si="299">C1396+1</f>
        <v>44663</v>
      </c>
      <c r="D1398" s="2" t="s">
        <v>2</v>
      </c>
      <c r="E1398" s="2">
        <f t="shared" ca="1" si="251"/>
        <v>3</v>
      </c>
      <c r="F1398" s="2">
        <f t="shared" ca="1" si="252"/>
        <v>88</v>
      </c>
    </row>
    <row r="1399" spans="1:6" x14ac:dyDescent="0.2">
      <c r="A1399" s="7">
        <v>1398</v>
      </c>
      <c r="B1399" s="1" t="s">
        <v>8</v>
      </c>
      <c r="C1399" s="6">
        <f t="shared" ref="C1399" si="300">C1396+1</f>
        <v>44663</v>
      </c>
      <c r="D1399" s="2" t="s">
        <v>0</v>
      </c>
      <c r="E1399" s="2">
        <f t="shared" ca="1" si="251"/>
        <v>4</v>
      </c>
      <c r="F1399" s="2">
        <f t="shared" ca="1" si="252"/>
        <v>110</v>
      </c>
    </row>
    <row r="1400" spans="1:6" x14ac:dyDescent="0.2">
      <c r="A1400" s="7">
        <v>1399</v>
      </c>
      <c r="B1400" s="1" t="s">
        <v>7</v>
      </c>
      <c r="C1400" s="6">
        <f t="shared" ref="C1400" si="301">C1399+1</f>
        <v>44664</v>
      </c>
      <c r="D1400" s="2" t="s">
        <v>3</v>
      </c>
      <c r="E1400" s="2">
        <f t="shared" ca="1" si="251"/>
        <v>3</v>
      </c>
      <c r="F1400" s="2">
        <f t="shared" ca="1" si="252"/>
        <v>120</v>
      </c>
    </row>
    <row r="1401" spans="1:6" x14ac:dyDescent="0.2">
      <c r="A1401" s="7">
        <v>1400</v>
      </c>
      <c r="B1401" s="1" t="s">
        <v>7</v>
      </c>
      <c r="C1401" s="6">
        <f t="shared" ref="C1401" si="302">C1399+1</f>
        <v>44664</v>
      </c>
      <c r="D1401" s="2" t="s">
        <v>2</v>
      </c>
      <c r="E1401" s="2">
        <f t="shared" ca="1" si="251"/>
        <v>0</v>
      </c>
      <c r="F1401" s="2">
        <f t="shared" ca="1" si="252"/>
        <v>89</v>
      </c>
    </row>
    <row r="1402" spans="1:6" x14ac:dyDescent="0.2">
      <c r="A1402" s="7">
        <v>1401</v>
      </c>
      <c r="B1402" s="1" t="s">
        <v>7</v>
      </c>
      <c r="C1402" s="6">
        <f t="shared" ref="C1402" si="303">C1399+1</f>
        <v>44664</v>
      </c>
      <c r="D1402" s="2" t="s">
        <v>0</v>
      </c>
      <c r="E1402" s="2">
        <f t="shared" ca="1" si="251"/>
        <v>2</v>
      </c>
      <c r="F1402" s="2">
        <f t="shared" ca="1" si="252"/>
        <v>115</v>
      </c>
    </row>
    <row r="1403" spans="1:6" x14ac:dyDescent="0.2">
      <c r="A1403" s="7">
        <v>1402</v>
      </c>
      <c r="B1403" s="1" t="s">
        <v>6</v>
      </c>
      <c r="C1403" s="6">
        <f t="shared" ref="C1403" si="304">C1402+1</f>
        <v>44665</v>
      </c>
      <c r="D1403" s="2" t="s">
        <v>3</v>
      </c>
      <c r="E1403" s="2">
        <f t="shared" ca="1" si="251"/>
        <v>3</v>
      </c>
      <c r="F1403" s="2">
        <f t="shared" ca="1" si="252"/>
        <v>103</v>
      </c>
    </row>
    <row r="1404" spans="1:6" x14ac:dyDescent="0.2">
      <c r="A1404" s="7">
        <v>1403</v>
      </c>
      <c r="B1404" s="1" t="s">
        <v>6</v>
      </c>
      <c r="C1404" s="6">
        <f t="shared" ref="C1404" si="305">C1402+1</f>
        <v>44665</v>
      </c>
      <c r="D1404" s="2" t="s">
        <v>2</v>
      </c>
      <c r="E1404" s="2">
        <f t="shared" ca="1" si="251"/>
        <v>0</v>
      </c>
      <c r="F1404" s="2">
        <f t="shared" ca="1" si="252"/>
        <v>95</v>
      </c>
    </row>
    <row r="1405" spans="1:6" x14ac:dyDescent="0.2">
      <c r="A1405" s="7">
        <v>1404</v>
      </c>
      <c r="B1405" s="1" t="s">
        <v>6</v>
      </c>
      <c r="C1405" s="6">
        <f t="shared" ref="C1405" si="306">C1402+1</f>
        <v>44665</v>
      </c>
      <c r="D1405" s="2" t="s">
        <v>0</v>
      </c>
      <c r="E1405" s="2">
        <f t="shared" ca="1" si="251"/>
        <v>4</v>
      </c>
      <c r="F1405" s="2">
        <f t="shared" ca="1" si="252"/>
        <v>117</v>
      </c>
    </row>
    <row r="1406" spans="1:6" x14ac:dyDescent="0.2">
      <c r="A1406" s="7">
        <v>1405</v>
      </c>
      <c r="B1406" s="1" t="s">
        <v>5</v>
      </c>
      <c r="C1406" s="6">
        <f t="shared" ref="C1406" si="307">C1405+1</f>
        <v>44666</v>
      </c>
      <c r="D1406" s="2" t="s">
        <v>3</v>
      </c>
      <c r="E1406" s="2">
        <f t="shared" ca="1" si="251"/>
        <v>9</v>
      </c>
      <c r="F1406" s="2">
        <f t="shared" ca="1" si="252"/>
        <v>118</v>
      </c>
    </row>
    <row r="1407" spans="1:6" x14ac:dyDescent="0.2">
      <c r="A1407" s="7">
        <v>1406</v>
      </c>
      <c r="B1407" s="1" t="s">
        <v>5</v>
      </c>
      <c r="C1407" s="6">
        <f t="shared" ref="C1407" si="308">C1405+1</f>
        <v>44666</v>
      </c>
      <c r="D1407" s="2" t="s">
        <v>2</v>
      </c>
      <c r="E1407" s="2">
        <f t="shared" ca="1" si="251"/>
        <v>2</v>
      </c>
      <c r="F1407" s="2">
        <f t="shared" ca="1" si="252"/>
        <v>109</v>
      </c>
    </row>
    <row r="1408" spans="1:6" x14ac:dyDescent="0.2">
      <c r="A1408" s="7">
        <v>1407</v>
      </c>
      <c r="B1408" s="1" t="s">
        <v>5</v>
      </c>
      <c r="C1408" s="6">
        <f t="shared" ref="C1408" si="309">C1405+1</f>
        <v>44666</v>
      </c>
      <c r="D1408" s="2" t="s">
        <v>0</v>
      </c>
      <c r="E1408" s="2">
        <f t="shared" ca="1" si="251"/>
        <v>3</v>
      </c>
      <c r="F1408" s="2">
        <f t="shared" ca="1" si="252"/>
        <v>97</v>
      </c>
    </row>
    <row r="1409" spans="1:6" x14ac:dyDescent="0.2">
      <c r="A1409" s="7">
        <v>1408</v>
      </c>
      <c r="B1409" s="10" t="s">
        <v>4</v>
      </c>
      <c r="C1409" s="6">
        <f t="shared" ref="C1409" si="310">C1408+1</f>
        <v>44667</v>
      </c>
      <c r="D1409" s="2" t="s">
        <v>3</v>
      </c>
      <c r="E1409" s="2">
        <f t="shared" ca="1" si="251"/>
        <v>7</v>
      </c>
      <c r="F1409" s="2">
        <f t="shared" ca="1" si="252"/>
        <v>101</v>
      </c>
    </row>
    <row r="1410" spans="1:6" x14ac:dyDescent="0.2">
      <c r="A1410" s="7">
        <v>1409</v>
      </c>
      <c r="B1410" s="10" t="s">
        <v>4</v>
      </c>
      <c r="C1410" s="6">
        <f t="shared" ref="C1410" si="311">C1408+1</f>
        <v>44667</v>
      </c>
      <c r="D1410" s="2" t="s">
        <v>2</v>
      </c>
      <c r="E1410" s="2">
        <f t="shared" ca="1" si="251"/>
        <v>2</v>
      </c>
      <c r="F1410" s="2">
        <f t="shared" ca="1" si="252"/>
        <v>107</v>
      </c>
    </row>
    <row r="1411" spans="1:6" x14ac:dyDescent="0.2">
      <c r="A1411" s="7">
        <v>1410</v>
      </c>
      <c r="B1411" s="10" t="s">
        <v>4</v>
      </c>
      <c r="C1411" s="6">
        <f t="shared" ref="C1411" si="312">C1408+1</f>
        <v>44667</v>
      </c>
      <c r="D1411" s="2" t="s">
        <v>0</v>
      </c>
      <c r="E1411" s="2">
        <f t="shared" ca="1" si="251"/>
        <v>5</v>
      </c>
      <c r="F1411" s="2">
        <f t="shared" ca="1" si="252"/>
        <v>102</v>
      </c>
    </row>
    <row r="1412" spans="1:6" x14ac:dyDescent="0.2">
      <c r="A1412" s="7">
        <v>1411</v>
      </c>
      <c r="B1412" s="10" t="s">
        <v>1</v>
      </c>
      <c r="C1412" s="6">
        <f t="shared" ref="C1412" si="313">C1411+1</f>
        <v>44668</v>
      </c>
      <c r="D1412" s="2" t="s">
        <v>3</v>
      </c>
      <c r="E1412" s="2">
        <f t="shared" ca="1" si="251"/>
        <v>0</v>
      </c>
      <c r="F1412" s="2">
        <f t="shared" ca="1" si="252"/>
        <v>101</v>
      </c>
    </row>
    <row r="1413" spans="1:6" x14ac:dyDescent="0.2">
      <c r="A1413" s="7">
        <v>1412</v>
      </c>
      <c r="B1413" s="10" t="s">
        <v>1</v>
      </c>
      <c r="C1413" s="6">
        <f t="shared" ref="C1413" si="314">C1411+1</f>
        <v>44668</v>
      </c>
      <c r="D1413" s="2" t="s">
        <v>2</v>
      </c>
      <c r="E1413" s="2">
        <f t="shared" ca="1" si="251"/>
        <v>3</v>
      </c>
      <c r="F1413" s="2">
        <f t="shared" ca="1" si="252"/>
        <v>120</v>
      </c>
    </row>
    <row r="1414" spans="1:6" x14ac:dyDescent="0.2">
      <c r="A1414" s="7">
        <v>1413</v>
      </c>
      <c r="B1414" s="10" t="s">
        <v>1</v>
      </c>
      <c r="C1414" s="6">
        <f t="shared" ref="C1414" si="315">C1411+1</f>
        <v>44668</v>
      </c>
      <c r="D1414" s="2" t="s">
        <v>0</v>
      </c>
      <c r="E1414" s="2">
        <f t="shared" ca="1" si="251"/>
        <v>9</v>
      </c>
      <c r="F1414" s="2">
        <f t="shared" ca="1" si="252"/>
        <v>120</v>
      </c>
    </row>
    <row r="1415" spans="1:6" x14ac:dyDescent="0.2">
      <c r="A1415" s="7">
        <v>1414</v>
      </c>
      <c r="B1415" s="1" t="s">
        <v>9</v>
      </c>
      <c r="C1415" s="6">
        <f t="shared" ref="C1415" si="316">C1414+1</f>
        <v>44669</v>
      </c>
      <c r="D1415" s="2" t="s">
        <v>3</v>
      </c>
      <c r="E1415" s="2">
        <f t="shared" ref="E1415:E1478" ca="1" si="317">RANDBETWEEN(H$2,G$2)</f>
        <v>2</v>
      </c>
      <c r="F1415" s="2">
        <f t="shared" ref="F1415:F1478" ca="1" si="318">RANDBETWEEN(J$2,I$2)</f>
        <v>84</v>
      </c>
    </row>
    <row r="1416" spans="1:6" x14ac:dyDescent="0.2">
      <c r="A1416" s="7">
        <v>1415</v>
      </c>
      <c r="B1416" s="1" t="s">
        <v>9</v>
      </c>
      <c r="C1416" s="6">
        <f t="shared" ref="C1416" si="319">C1414+1</f>
        <v>44669</v>
      </c>
      <c r="D1416" s="2" t="s">
        <v>2</v>
      </c>
      <c r="E1416" s="2">
        <f t="shared" ca="1" si="317"/>
        <v>1</v>
      </c>
      <c r="F1416" s="2">
        <f t="shared" ca="1" si="318"/>
        <v>104</v>
      </c>
    </row>
    <row r="1417" spans="1:6" x14ac:dyDescent="0.2">
      <c r="A1417" s="7">
        <v>1416</v>
      </c>
      <c r="B1417" s="1" t="s">
        <v>9</v>
      </c>
      <c r="C1417" s="6">
        <f t="shared" ref="C1417" si="320">C1414+1</f>
        <v>44669</v>
      </c>
      <c r="D1417" s="2" t="s">
        <v>0</v>
      </c>
      <c r="E1417" s="2">
        <f t="shared" ca="1" si="317"/>
        <v>3</v>
      </c>
      <c r="F1417" s="2">
        <f t="shared" ca="1" si="318"/>
        <v>112</v>
      </c>
    </row>
    <row r="1418" spans="1:6" x14ac:dyDescent="0.2">
      <c r="A1418" s="7">
        <v>1417</v>
      </c>
      <c r="B1418" s="1" t="s">
        <v>8</v>
      </c>
      <c r="C1418" s="6">
        <f t="shared" ref="C1418" si="321">C1417+1</f>
        <v>44670</v>
      </c>
      <c r="D1418" s="2" t="s">
        <v>3</v>
      </c>
      <c r="E1418" s="2">
        <f t="shared" ca="1" si="317"/>
        <v>1</v>
      </c>
      <c r="F1418" s="2">
        <f t="shared" ca="1" si="318"/>
        <v>114</v>
      </c>
    </row>
    <row r="1419" spans="1:6" x14ac:dyDescent="0.2">
      <c r="A1419" s="7">
        <v>1418</v>
      </c>
      <c r="B1419" s="1" t="s">
        <v>8</v>
      </c>
      <c r="C1419" s="6">
        <f t="shared" ref="C1419" si="322">C1417+1</f>
        <v>44670</v>
      </c>
      <c r="D1419" s="2" t="s">
        <v>2</v>
      </c>
      <c r="E1419" s="2">
        <f t="shared" ca="1" si="317"/>
        <v>8</v>
      </c>
      <c r="F1419" s="2">
        <f t="shared" ca="1" si="318"/>
        <v>121</v>
      </c>
    </row>
    <row r="1420" spans="1:6" x14ac:dyDescent="0.2">
      <c r="A1420" s="7">
        <v>1419</v>
      </c>
      <c r="B1420" s="1" t="s">
        <v>8</v>
      </c>
      <c r="C1420" s="6">
        <f t="shared" ref="C1420" si="323">C1417+1</f>
        <v>44670</v>
      </c>
      <c r="D1420" s="2" t="s">
        <v>0</v>
      </c>
      <c r="E1420" s="2">
        <f t="shared" ca="1" si="317"/>
        <v>5</v>
      </c>
      <c r="F1420" s="2">
        <f t="shared" ca="1" si="318"/>
        <v>114</v>
      </c>
    </row>
    <row r="1421" spans="1:6" x14ac:dyDescent="0.2">
      <c r="A1421" s="7">
        <v>1420</v>
      </c>
      <c r="B1421" s="1" t="s">
        <v>7</v>
      </c>
      <c r="C1421" s="6">
        <f t="shared" ref="C1421" si="324">C1420+1</f>
        <v>44671</v>
      </c>
      <c r="D1421" s="2" t="s">
        <v>3</v>
      </c>
      <c r="E1421" s="2">
        <f t="shared" ca="1" si="317"/>
        <v>9</v>
      </c>
      <c r="F1421" s="2">
        <f t="shared" ca="1" si="318"/>
        <v>106</v>
      </c>
    </row>
    <row r="1422" spans="1:6" x14ac:dyDescent="0.2">
      <c r="A1422" s="7">
        <v>1421</v>
      </c>
      <c r="B1422" s="1" t="s">
        <v>7</v>
      </c>
      <c r="C1422" s="6">
        <f t="shared" ref="C1422" si="325">C1420+1</f>
        <v>44671</v>
      </c>
      <c r="D1422" s="2" t="s">
        <v>2</v>
      </c>
      <c r="E1422" s="2">
        <f t="shared" ca="1" si="317"/>
        <v>8</v>
      </c>
      <c r="F1422" s="2">
        <f t="shared" ca="1" si="318"/>
        <v>111</v>
      </c>
    </row>
    <row r="1423" spans="1:6" x14ac:dyDescent="0.2">
      <c r="A1423" s="7">
        <v>1422</v>
      </c>
      <c r="B1423" s="1" t="s">
        <v>7</v>
      </c>
      <c r="C1423" s="6">
        <f t="shared" ref="C1423" si="326">C1420+1</f>
        <v>44671</v>
      </c>
      <c r="D1423" s="2" t="s">
        <v>0</v>
      </c>
      <c r="E1423" s="2">
        <f t="shared" ca="1" si="317"/>
        <v>1</v>
      </c>
      <c r="F1423" s="2">
        <f t="shared" ca="1" si="318"/>
        <v>116</v>
      </c>
    </row>
    <row r="1424" spans="1:6" x14ac:dyDescent="0.2">
      <c r="A1424" s="7">
        <v>1423</v>
      </c>
      <c r="B1424" s="1" t="s">
        <v>6</v>
      </c>
      <c r="C1424" s="6">
        <f t="shared" ref="C1424" si="327">C1423+1</f>
        <v>44672</v>
      </c>
      <c r="D1424" s="2" t="s">
        <v>3</v>
      </c>
      <c r="E1424" s="2">
        <f t="shared" ca="1" si="317"/>
        <v>8</v>
      </c>
      <c r="F1424" s="2">
        <f t="shared" ca="1" si="318"/>
        <v>106</v>
      </c>
    </row>
    <row r="1425" spans="1:6" x14ac:dyDescent="0.2">
      <c r="A1425" s="7">
        <v>1424</v>
      </c>
      <c r="B1425" s="1" t="s">
        <v>6</v>
      </c>
      <c r="C1425" s="6">
        <f t="shared" ref="C1425" si="328">C1423+1</f>
        <v>44672</v>
      </c>
      <c r="D1425" s="2" t="s">
        <v>2</v>
      </c>
      <c r="E1425" s="2">
        <f t="shared" ca="1" si="317"/>
        <v>6</v>
      </c>
      <c r="F1425" s="2">
        <f t="shared" ca="1" si="318"/>
        <v>111</v>
      </c>
    </row>
    <row r="1426" spans="1:6" x14ac:dyDescent="0.2">
      <c r="A1426" s="7">
        <v>1425</v>
      </c>
      <c r="B1426" s="1" t="s">
        <v>6</v>
      </c>
      <c r="C1426" s="6">
        <f t="shared" ref="C1426" si="329">C1423+1</f>
        <v>44672</v>
      </c>
      <c r="D1426" s="2" t="s">
        <v>0</v>
      </c>
      <c r="E1426" s="2">
        <f t="shared" ca="1" si="317"/>
        <v>1</v>
      </c>
      <c r="F1426" s="2">
        <f t="shared" ca="1" si="318"/>
        <v>117</v>
      </c>
    </row>
    <row r="1427" spans="1:6" x14ac:dyDescent="0.2">
      <c r="A1427" s="7">
        <v>1426</v>
      </c>
      <c r="B1427" s="1" t="s">
        <v>5</v>
      </c>
      <c r="C1427" s="6">
        <f t="shared" ref="C1427" si="330">C1426+1</f>
        <v>44673</v>
      </c>
      <c r="D1427" s="2" t="s">
        <v>3</v>
      </c>
      <c r="E1427" s="2">
        <f t="shared" ca="1" si="317"/>
        <v>8</v>
      </c>
      <c r="F1427" s="2">
        <f t="shared" ca="1" si="318"/>
        <v>106</v>
      </c>
    </row>
    <row r="1428" spans="1:6" x14ac:dyDescent="0.2">
      <c r="A1428" s="7">
        <v>1427</v>
      </c>
      <c r="B1428" s="1" t="s">
        <v>5</v>
      </c>
      <c r="C1428" s="6">
        <f t="shared" ref="C1428" si="331">C1426+1</f>
        <v>44673</v>
      </c>
      <c r="D1428" s="2" t="s">
        <v>2</v>
      </c>
      <c r="E1428" s="2">
        <f t="shared" ca="1" si="317"/>
        <v>0</v>
      </c>
      <c r="F1428" s="2">
        <f t="shared" ca="1" si="318"/>
        <v>87</v>
      </c>
    </row>
    <row r="1429" spans="1:6" x14ac:dyDescent="0.2">
      <c r="A1429" s="7">
        <v>1428</v>
      </c>
      <c r="B1429" s="1" t="s">
        <v>5</v>
      </c>
      <c r="C1429" s="6">
        <f t="shared" ref="C1429" si="332">C1426+1</f>
        <v>44673</v>
      </c>
      <c r="D1429" s="2" t="s">
        <v>0</v>
      </c>
      <c r="E1429" s="2">
        <f t="shared" ca="1" si="317"/>
        <v>3</v>
      </c>
      <c r="F1429" s="2">
        <f t="shared" ca="1" si="318"/>
        <v>110</v>
      </c>
    </row>
    <row r="1430" spans="1:6" x14ac:dyDescent="0.2">
      <c r="A1430" s="7">
        <v>1429</v>
      </c>
      <c r="B1430" s="10" t="s">
        <v>4</v>
      </c>
      <c r="C1430" s="6">
        <f t="shared" ref="C1430" si="333">C1429+1</f>
        <v>44674</v>
      </c>
      <c r="D1430" s="2" t="s">
        <v>3</v>
      </c>
      <c r="E1430" s="2">
        <f t="shared" ca="1" si="317"/>
        <v>3</v>
      </c>
      <c r="F1430" s="2">
        <f t="shared" ca="1" si="318"/>
        <v>120</v>
      </c>
    </row>
    <row r="1431" spans="1:6" x14ac:dyDescent="0.2">
      <c r="A1431" s="7">
        <v>1430</v>
      </c>
      <c r="B1431" s="10" t="s">
        <v>4</v>
      </c>
      <c r="C1431" s="6">
        <f t="shared" ref="C1431" si="334">C1429+1</f>
        <v>44674</v>
      </c>
      <c r="D1431" s="2" t="s">
        <v>2</v>
      </c>
      <c r="E1431" s="2">
        <f t="shared" ca="1" si="317"/>
        <v>5</v>
      </c>
      <c r="F1431" s="2">
        <f t="shared" ca="1" si="318"/>
        <v>98</v>
      </c>
    </row>
    <row r="1432" spans="1:6" x14ac:dyDescent="0.2">
      <c r="A1432" s="7">
        <v>1431</v>
      </c>
      <c r="B1432" s="10" t="s">
        <v>4</v>
      </c>
      <c r="C1432" s="6">
        <f t="shared" ref="C1432" si="335">C1429+1</f>
        <v>44674</v>
      </c>
      <c r="D1432" s="2" t="s">
        <v>0</v>
      </c>
      <c r="E1432" s="2">
        <f t="shared" ca="1" si="317"/>
        <v>7</v>
      </c>
      <c r="F1432" s="2">
        <f t="shared" ca="1" si="318"/>
        <v>112</v>
      </c>
    </row>
    <row r="1433" spans="1:6" x14ac:dyDescent="0.2">
      <c r="A1433" s="7">
        <v>1432</v>
      </c>
      <c r="B1433" s="10" t="s">
        <v>1</v>
      </c>
      <c r="C1433" s="6">
        <f t="shared" ref="C1433" si="336">C1432+1</f>
        <v>44675</v>
      </c>
      <c r="D1433" s="2" t="s">
        <v>3</v>
      </c>
      <c r="E1433" s="2">
        <f t="shared" ca="1" si="317"/>
        <v>9</v>
      </c>
      <c r="F1433" s="2">
        <f t="shared" ca="1" si="318"/>
        <v>103</v>
      </c>
    </row>
    <row r="1434" spans="1:6" x14ac:dyDescent="0.2">
      <c r="A1434" s="7">
        <v>1433</v>
      </c>
      <c r="B1434" s="10" t="s">
        <v>1</v>
      </c>
      <c r="C1434" s="6">
        <f t="shared" ref="C1434" si="337">C1432+1</f>
        <v>44675</v>
      </c>
      <c r="D1434" s="2" t="s">
        <v>2</v>
      </c>
      <c r="E1434" s="2">
        <f t="shared" ca="1" si="317"/>
        <v>8</v>
      </c>
      <c r="F1434" s="2">
        <f t="shared" ca="1" si="318"/>
        <v>90</v>
      </c>
    </row>
    <row r="1435" spans="1:6" x14ac:dyDescent="0.2">
      <c r="A1435" s="7">
        <v>1434</v>
      </c>
      <c r="B1435" s="10" t="s">
        <v>1</v>
      </c>
      <c r="C1435" s="6">
        <f t="shared" ref="C1435" si="338">C1432+1</f>
        <v>44675</v>
      </c>
      <c r="D1435" s="2" t="s">
        <v>0</v>
      </c>
      <c r="E1435" s="2">
        <f t="shared" ca="1" si="317"/>
        <v>0</v>
      </c>
      <c r="F1435" s="2">
        <f t="shared" ca="1" si="318"/>
        <v>85</v>
      </c>
    </row>
    <row r="1436" spans="1:6" x14ac:dyDescent="0.2">
      <c r="A1436" s="7">
        <v>1435</v>
      </c>
      <c r="B1436" s="1" t="s">
        <v>9</v>
      </c>
      <c r="C1436" s="6">
        <f t="shared" ref="C1436" si="339">C1435+1</f>
        <v>44676</v>
      </c>
      <c r="D1436" s="2" t="s">
        <v>3</v>
      </c>
      <c r="E1436" s="2">
        <f t="shared" ca="1" si="317"/>
        <v>6</v>
      </c>
      <c r="F1436" s="2">
        <f t="shared" ca="1" si="318"/>
        <v>100</v>
      </c>
    </row>
    <row r="1437" spans="1:6" x14ac:dyDescent="0.2">
      <c r="A1437" s="7">
        <v>1436</v>
      </c>
      <c r="B1437" s="1" t="s">
        <v>9</v>
      </c>
      <c r="C1437" s="6">
        <f t="shared" ref="C1437" si="340">C1435+1</f>
        <v>44676</v>
      </c>
      <c r="D1437" s="2" t="s">
        <v>2</v>
      </c>
      <c r="E1437" s="2">
        <f t="shared" ca="1" si="317"/>
        <v>3</v>
      </c>
      <c r="F1437" s="2">
        <f t="shared" ca="1" si="318"/>
        <v>85</v>
      </c>
    </row>
    <row r="1438" spans="1:6" x14ac:dyDescent="0.2">
      <c r="A1438" s="7">
        <v>1437</v>
      </c>
      <c r="B1438" s="1" t="s">
        <v>9</v>
      </c>
      <c r="C1438" s="6">
        <f t="shared" ref="C1438" si="341">C1435+1</f>
        <v>44676</v>
      </c>
      <c r="D1438" s="2" t="s">
        <v>0</v>
      </c>
      <c r="E1438" s="2">
        <f t="shared" ca="1" si="317"/>
        <v>4</v>
      </c>
      <c r="F1438" s="2">
        <f t="shared" ca="1" si="318"/>
        <v>107</v>
      </c>
    </row>
    <row r="1439" spans="1:6" x14ac:dyDescent="0.2">
      <c r="A1439" s="7">
        <v>1438</v>
      </c>
      <c r="B1439" s="1" t="s">
        <v>8</v>
      </c>
      <c r="C1439" s="6">
        <f t="shared" ref="C1439" si="342">C1438+1</f>
        <v>44677</v>
      </c>
      <c r="D1439" s="2" t="s">
        <v>3</v>
      </c>
      <c r="E1439" s="2">
        <f t="shared" ca="1" si="317"/>
        <v>2</v>
      </c>
      <c r="F1439" s="2">
        <f t="shared" ca="1" si="318"/>
        <v>104</v>
      </c>
    </row>
    <row r="1440" spans="1:6" x14ac:dyDescent="0.2">
      <c r="A1440" s="7">
        <v>1439</v>
      </c>
      <c r="B1440" s="1" t="s">
        <v>8</v>
      </c>
      <c r="C1440" s="6">
        <f t="shared" ref="C1440" si="343">C1438+1</f>
        <v>44677</v>
      </c>
      <c r="D1440" s="2" t="s">
        <v>2</v>
      </c>
      <c r="E1440" s="2">
        <f t="shared" ca="1" si="317"/>
        <v>1</v>
      </c>
      <c r="F1440" s="2">
        <f t="shared" ca="1" si="318"/>
        <v>99</v>
      </c>
    </row>
    <row r="1441" spans="1:6" x14ac:dyDescent="0.2">
      <c r="A1441" s="7">
        <v>1440</v>
      </c>
      <c r="B1441" s="1" t="s">
        <v>8</v>
      </c>
      <c r="C1441" s="6">
        <f t="shared" ref="C1441" si="344">C1438+1</f>
        <v>44677</v>
      </c>
      <c r="D1441" s="2" t="s">
        <v>0</v>
      </c>
      <c r="E1441" s="2">
        <f t="shared" ca="1" si="317"/>
        <v>3</v>
      </c>
      <c r="F1441" s="2">
        <f t="shared" ca="1" si="318"/>
        <v>97</v>
      </c>
    </row>
    <row r="1442" spans="1:6" x14ac:dyDescent="0.2">
      <c r="A1442" s="7">
        <v>1441</v>
      </c>
      <c r="B1442" s="1" t="s">
        <v>7</v>
      </c>
      <c r="C1442" s="6">
        <f t="shared" ref="C1442" si="345">C1441+1</f>
        <v>44678</v>
      </c>
      <c r="D1442" s="2" t="s">
        <v>3</v>
      </c>
      <c r="E1442" s="2">
        <f t="shared" ca="1" si="317"/>
        <v>3</v>
      </c>
      <c r="F1442" s="2">
        <f t="shared" ca="1" si="318"/>
        <v>110</v>
      </c>
    </row>
    <row r="1443" spans="1:6" x14ac:dyDescent="0.2">
      <c r="A1443" s="7">
        <v>1442</v>
      </c>
      <c r="B1443" s="1" t="s">
        <v>7</v>
      </c>
      <c r="C1443" s="6">
        <f t="shared" ref="C1443" si="346">C1441+1</f>
        <v>44678</v>
      </c>
      <c r="D1443" s="2" t="s">
        <v>2</v>
      </c>
      <c r="E1443" s="2">
        <f t="shared" ca="1" si="317"/>
        <v>4</v>
      </c>
      <c r="F1443" s="2">
        <f t="shared" ca="1" si="318"/>
        <v>87</v>
      </c>
    </row>
    <row r="1444" spans="1:6" x14ac:dyDescent="0.2">
      <c r="A1444" s="7">
        <v>1443</v>
      </c>
      <c r="B1444" s="1" t="s">
        <v>7</v>
      </c>
      <c r="C1444" s="6">
        <f t="shared" ref="C1444" si="347">C1441+1</f>
        <v>44678</v>
      </c>
      <c r="D1444" s="2" t="s">
        <v>0</v>
      </c>
      <c r="E1444" s="2">
        <f t="shared" ca="1" si="317"/>
        <v>0</v>
      </c>
      <c r="F1444" s="2">
        <f t="shared" ca="1" si="318"/>
        <v>101</v>
      </c>
    </row>
    <row r="1445" spans="1:6" x14ac:dyDescent="0.2">
      <c r="A1445" s="7">
        <v>1444</v>
      </c>
      <c r="B1445" s="1" t="s">
        <v>6</v>
      </c>
      <c r="C1445" s="6">
        <f t="shared" ref="C1445" si="348">C1444+1</f>
        <v>44679</v>
      </c>
      <c r="D1445" s="2" t="s">
        <v>3</v>
      </c>
      <c r="E1445" s="2">
        <f t="shared" ca="1" si="317"/>
        <v>5</v>
      </c>
      <c r="F1445" s="2">
        <f t="shared" ca="1" si="318"/>
        <v>118</v>
      </c>
    </row>
    <row r="1446" spans="1:6" x14ac:dyDescent="0.2">
      <c r="A1446" s="7">
        <v>1445</v>
      </c>
      <c r="B1446" s="1" t="s">
        <v>6</v>
      </c>
      <c r="C1446" s="6">
        <f t="shared" ref="C1446" si="349">C1444+1</f>
        <v>44679</v>
      </c>
      <c r="D1446" s="2" t="s">
        <v>2</v>
      </c>
      <c r="E1446" s="2">
        <f t="shared" ca="1" si="317"/>
        <v>7</v>
      </c>
      <c r="F1446" s="2">
        <f t="shared" ca="1" si="318"/>
        <v>89</v>
      </c>
    </row>
    <row r="1447" spans="1:6" x14ac:dyDescent="0.2">
      <c r="A1447" s="7">
        <v>1446</v>
      </c>
      <c r="B1447" s="1" t="s">
        <v>6</v>
      </c>
      <c r="C1447" s="6">
        <f t="shared" ref="C1447" si="350">C1444+1</f>
        <v>44679</v>
      </c>
      <c r="D1447" s="2" t="s">
        <v>0</v>
      </c>
      <c r="E1447" s="2">
        <f t="shared" ca="1" si="317"/>
        <v>1</v>
      </c>
      <c r="F1447" s="2">
        <f t="shared" ca="1" si="318"/>
        <v>104</v>
      </c>
    </row>
    <row r="1448" spans="1:6" x14ac:dyDescent="0.2">
      <c r="A1448" s="7">
        <v>1447</v>
      </c>
      <c r="B1448" s="1" t="s">
        <v>5</v>
      </c>
      <c r="C1448" s="6">
        <f t="shared" ref="C1448" si="351">C1447+1</f>
        <v>44680</v>
      </c>
      <c r="D1448" s="2" t="s">
        <v>3</v>
      </c>
      <c r="E1448" s="2">
        <f t="shared" ca="1" si="317"/>
        <v>0</v>
      </c>
      <c r="F1448" s="2">
        <f t="shared" ca="1" si="318"/>
        <v>86</v>
      </c>
    </row>
    <row r="1449" spans="1:6" x14ac:dyDescent="0.2">
      <c r="A1449" s="7">
        <v>1448</v>
      </c>
      <c r="B1449" s="1" t="s">
        <v>5</v>
      </c>
      <c r="C1449" s="6">
        <f t="shared" ref="C1449" si="352">C1447+1</f>
        <v>44680</v>
      </c>
      <c r="D1449" s="2" t="s">
        <v>2</v>
      </c>
      <c r="E1449" s="2">
        <f t="shared" ca="1" si="317"/>
        <v>9</v>
      </c>
      <c r="F1449" s="2">
        <f t="shared" ca="1" si="318"/>
        <v>105</v>
      </c>
    </row>
    <row r="1450" spans="1:6" x14ac:dyDescent="0.2">
      <c r="A1450" s="7">
        <v>1449</v>
      </c>
      <c r="B1450" s="1" t="s">
        <v>5</v>
      </c>
      <c r="C1450" s="6">
        <f t="shared" ref="C1450" si="353">C1447+1</f>
        <v>44680</v>
      </c>
      <c r="D1450" s="2" t="s">
        <v>0</v>
      </c>
      <c r="E1450" s="2">
        <f t="shared" ca="1" si="317"/>
        <v>2</v>
      </c>
      <c r="F1450" s="2">
        <f t="shared" ca="1" si="318"/>
        <v>89</v>
      </c>
    </row>
    <row r="1451" spans="1:6" x14ac:dyDescent="0.2">
      <c r="A1451" s="7">
        <v>1450</v>
      </c>
      <c r="B1451" s="10" t="s">
        <v>4</v>
      </c>
      <c r="C1451" s="6">
        <f t="shared" ref="C1451" si="354">C1450+1</f>
        <v>44681</v>
      </c>
      <c r="D1451" s="2" t="s">
        <v>3</v>
      </c>
      <c r="E1451" s="2">
        <f t="shared" ca="1" si="317"/>
        <v>5</v>
      </c>
      <c r="F1451" s="2">
        <f t="shared" ca="1" si="318"/>
        <v>115</v>
      </c>
    </row>
    <row r="1452" spans="1:6" x14ac:dyDescent="0.2">
      <c r="A1452" s="7">
        <v>1451</v>
      </c>
      <c r="B1452" s="10" t="s">
        <v>4</v>
      </c>
      <c r="C1452" s="6">
        <f t="shared" ref="C1452" si="355">C1450+1</f>
        <v>44681</v>
      </c>
      <c r="D1452" s="2" t="s">
        <v>2</v>
      </c>
      <c r="E1452" s="2">
        <f t="shared" ca="1" si="317"/>
        <v>7</v>
      </c>
      <c r="F1452" s="2">
        <f t="shared" ca="1" si="318"/>
        <v>84</v>
      </c>
    </row>
    <row r="1453" spans="1:6" x14ac:dyDescent="0.2">
      <c r="A1453" s="7">
        <v>1452</v>
      </c>
      <c r="B1453" s="10" t="s">
        <v>4</v>
      </c>
      <c r="C1453" s="6">
        <f t="shared" ref="C1453" si="356">C1450+1</f>
        <v>44681</v>
      </c>
      <c r="D1453" s="2" t="s">
        <v>0</v>
      </c>
      <c r="E1453" s="2">
        <f t="shared" ca="1" si="317"/>
        <v>8</v>
      </c>
      <c r="F1453" s="2">
        <f t="shared" ca="1" si="318"/>
        <v>100</v>
      </c>
    </row>
    <row r="1454" spans="1:6" x14ac:dyDescent="0.2">
      <c r="A1454" s="7">
        <v>1453</v>
      </c>
      <c r="B1454" s="10" t="s">
        <v>1</v>
      </c>
      <c r="C1454" s="6">
        <f t="shared" ref="C1454" si="357">C1453+1</f>
        <v>44682</v>
      </c>
      <c r="D1454" s="2" t="s">
        <v>3</v>
      </c>
      <c r="E1454" s="2">
        <f t="shared" ca="1" si="317"/>
        <v>4</v>
      </c>
      <c r="F1454" s="2">
        <f t="shared" ca="1" si="318"/>
        <v>93</v>
      </c>
    </row>
    <row r="1455" spans="1:6" x14ac:dyDescent="0.2">
      <c r="A1455" s="7">
        <v>1454</v>
      </c>
      <c r="B1455" s="10" t="s">
        <v>1</v>
      </c>
      <c r="C1455" s="6">
        <f t="shared" ref="C1455" si="358">C1453+1</f>
        <v>44682</v>
      </c>
      <c r="D1455" s="2" t="s">
        <v>2</v>
      </c>
      <c r="E1455" s="2">
        <f t="shared" ca="1" si="317"/>
        <v>4</v>
      </c>
      <c r="F1455" s="2">
        <f t="shared" ca="1" si="318"/>
        <v>113</v>
      </c>
    </row>
    <row r="1456" spans="1:6" x14ac:dyDescent="0.2">
      <c r="A1456" s="7">
        <v>1455</v>
      </c>
      <c r="B1456" s="10" t="s">
        <v>1</v>
      </c>
      <c r="C1456" s="6">
        <f t="shared" ref="C1456" si="359">C1453+1</f>
        <v>44682</v>
      </c>
      <c r="D1456" s="2" t="s">
        <v>0</v>
      </c>
      <c r="E1456" s="2">
        <f t="shared" ca="1" si="317"/>
        <v>0</v>
      </c>
      <c r="F1456" s="2">
        <f t="shared" ca="1" si="318"/>
        <v>113</v>
      </c>
    </row>
    <row r="1457" spans="1:6" x14ac:dyDescent="0.2">
      <c r="A1457" s="7">
        <v>1456</v>
      </c>
      <c r="B1457" s="1" t="s">
        <v>9</v>
      </c>
      <c r="C1457" s="6">
        <f t="shared" ref="C1457" si="360">C1456+1</f>
        <v>44683</v>
      </c>
      <c r="D1457" s="2" t="s">
        <v>3</v>
      </c>
      <c r="E1457" s="2">
        <f t="shared" ca="1" si="317"/>
        <v>3</v>
      </c>
      <c r="F1457" s="2">
        <f t="shared" ca="1" si="318"/>
        <v>86</v>
      </c>
    </row>
    <row r="1458" spans="1:6" x14ac:dyDescent="0.2">
      <c r="A1458" s="7">
        <v>1457</v>
      </c>
      <c r="B1458" s="1" t="s">
        <v>9</v>
      </c>
      <c r="C1458" s="6">
        <f t="shared" ref="C1458" si="361">C1456+1</f>
        <v>44683</v>
      </c>
      <c r="D1458" s="2" t="s">
        <v>2</v>
      </c>
      <c r="E1458" s="2">
        <f t="shared" ca="1" si="317"/>
        <v>5</v>
      </c>
      <c r="F1458" s="2">
        <f t="shared" ca="1" si="318"/>
        <v>95</v>
      </c>
    </row>
    <row r="1459" spans="1:6" x14ac:dyDescent="0.2">
      <c r="A1459" s="7">
        <v>1458</v>
      </c>
      <c r="B1459" s="1" t="s">
        <v>9</v>
      </c>
      <c r="C1459" s="6">
        <f t="shared" ref="C1459" si="362">C1456+1</f>
        <v>44683</v>
      </c>
      <c r="D1459" s="2" t="s">
        <v>0</v>
      </c>
      <c r="E1459" s="2">
        <f t="shared" ca="1" si="317"/>
        <v>3</v>
      </c>
      <c r="F1459" s="2">
        <f t="shared" ca="1" si="318"/>
        <v>96</v>
      </c>
    </row>
    <row r="1460" spans="1:6" x14ac:dyDescent="0.2">
      <c r="A1460" s="7">
        <v>1459</v>
      </c>
      <c r="B1460" s="1" t="s">
        <v>8</v>
      </c>
      <c r="C1460" s="6">
        <f t="shared" ref="C1460" si="363">C1459+1</f>
        <v>44684</v>
      </c>
      <c r="D1460" s="2" t="s">
        <v>3</v>
      </c>
      <c r="E1460" s="2">
        <f t="shared" ca="1" si="317"/>
        <v>6</v>
      </c>
      <c r="F1460" s="2">
        <f t="shared" ca="1" si="318"/>
        <v>102</v>
      </c>
    </row>
    <row r="1461" spans="1:6" x14ac:dyDescent="0.2">
      <c r="A1461" s="7">
        <v>1460</v>
      </c>
      <c r="B1461" s="1" t="s">
        <v>8</v>
      </c>
      <c r="C1461" s="6">
        <f t="shared" ref="C1461" si="364">C1459+1</f>
        <v>44684</v>
      </c>
      <c r="D1461" s="2" t="s">
        <v>2</v>
      </c>
      <c r="E1461" s="2">
        <f t="shared" ca="1" si="317"/>
        <v>6</v>
      </c>
      <c r="F1461" s="2">
        <f t="shared" ca="1" si="318"/>
        <v>107</v>
      </c>
    </row>
    <row r="1462" spans="1:6" x14ac:dyDescent="0.2">
      <c r="A1462" s="7">
        <v>1461</v>
      </c>
      <c r="B1462" s="1" t="s">
        <v>8</v>
      </c>
      <c r="C1462" s="6">
        <f t="shared" ref="C1462" si="365">C1459+1</f>
        <v>44684</v>
      </c>
      <c r="D1462" s="2" t="s">
        <v>0</v>
      </c>
      <c r="E1462" s="2">
        <f t="shared" ca="1" si="317"/>
        <v>9</v>
      </c>
      <c r="F1462" s="2">
        <f t="shared" ca="1" si="318"/>
        <v>111</v>
      </c>
    </row>
    <row r="1463" spans="1:6" x14ac:dyDescent="0.2">
      <c r="A1463" s="7">
        <v>1462</v>
      </c>
      <c r="B1463" s="1" t="s">
        <v>7</v>
      </c>
      <c r="C1463" s="6">
        <f t="shared" ref="C1463" si="366">C1462+1</f>
        <v>44685</v>
      </c>
      <c r="D1463" s="2" t="s">
        <v>3</v>
      </c>
      <c r="E1463" s="2">
        <f t="shared" ca="1" si="317"/>
        <v>6</v>
      </c>
      <c r="F1463" s="2">
        <f t="shared" ca="1" si="318"/>
        <v>84</v>
      </c>
    </row>
    <row r="1464" spans="1:6" x14ac:dyDescent="0.2">
      <c r="A1464" s="7">
        <v>1463</v>
      </c>
      <c r="B1464" s="1" t="s">
        <v>7</v>
      </c>
      <c r="C1464" s="6">
        <f t="shared" ref="C1464" si="367">C1462+1</f>
        <v>44685</v>
      </c>
      <c r="D1464" s="2" t="s">
        <v>2</v>
      </c>
      <c r="E1464" s="2">
        <f t="shared" ca="1" si="317"/>
        <v>0</v>
      </c>
      <c r="F1464" s="2">
        <f t="shared" ca="1" si="318"/>
        <v>110</v>
      </c>
    </row>
    <row r="1465" spans="1:6" x14ac:dyDescent="0.2">
      <c r="A1465" s="7">
        <v>1464</v>
      </c>
      <c r="B1465" s="1" t="s">
        <v>7</v>
      </c>
      <c r="C1465" s="6">
        <f t="shared" ref="C1465" si="368">C1462+1</f>
        <v>44685</v>
      </c>
      <c r="D1465" s="2" t="s">
        <v>0</v>
      </c>
      <c r="E1465" s="2">
        <f t="shared" ca="1" si="317"/>
        <v>2</v>
      </c>
      <c r="F1465" s="2">
        <f t="shared" ca="1" si="318"/>
        <v>84</v>
      </c>
    </row>
    <row r="1466" spans="1:6" x14ac:dyDescent="0.2">
      <c r="A1466" s="7">
        <v>1465</v>
      </c>
      <c r="B1466" s="1" t="s">
        <v>6</v>
      </c>
      <c r="C1466" s="6">
        <f t="shared" ref="C1466" si="369">C1465+1</f>
        <v>44686</v>
      </c>
      <c r="D1466" s="2" t="s">
        <v>3</v>
      </c>
      <c r="E1466" s="2">
        <f t="shared" ca="1" si="317"/>
        <v>9</v>
      </c>
      <c r="F1466" s="2">
        <f t="shared" ca="1" si="318"/>
        <v>109</v>
      </c>
    </row>
    <row r="1467" spans="1:6" x14ac:dyDescent="0.2">
      <c r="A1467" s="7">
        <v>1466</v>
      </c>
      <c r="B1467" s="1" t="s">
        <v>6</v>
      </c>
      <c r="C1467" s="6">
        <f t="shared" ref="C1467" si="370">C1465+1</f>
        <v>44686</v>
      </c>
      <c r="D1467" s="2" t="s">
        <v>2</v>
      </c>
      <c r="E1467" s="2">
        <f t="shared" ca="1" si="317"/>
        <v>4</v>
      </c>
      <c r="F1467" s="2">
        <f t="shared" ca="1" si="318"/>
        <v>85</v>
      </c>
    </row>
    <row r="1468" spans="1:6" x14ac:dyDescent="0.2">
      <c r="A1468" s="7">
        <v>1467</v>
      </c>
      <c r="B1468" s="1" t="s">
        <v>6</v>
      </c>
      <c r="C1468" s="6">
        <f t="shared" ref="C1468" si="371">C1465+1</f>
        <v>44686</v>
      </c>
      <c r="D1468" s="2" t="s">
        <v>0</v>
      </c>
      <c r="E1468" s="2">
        <f t="shared" ca="1" si="317"/>
        <v>9</v>
      </c>
      <c r="F1468" s="2">
        <f t="shared" ca="1" si="318"/>
        <v>119</v>
      </c>
    </row>
    <row r="1469" spans="1:6" x14ac:dyDescent="0.2">
      <c r="A1469" s="7">
        <v>1468</v>
      </c>
      <c r="B1469" s="1" t="s">
        <v>5</v>
      </c>
      <c r="C1469" s="6">
        <f t="shared" ref="C1469" si="372">C1468+1</f>
        <v>44687</v>
      </c>
      <c r="D1469" s="2" t="s">
        <v>3</v>
      </c>
      <c r="E1469" s="2">
        <f t="shared" ca="1" si="317"/>
        <v>0</v>
      </c>
      <c r="F1469" s="2">
        <f t="shared" ca="1" si="318"/>
        <v>102</v>
      </c>
    </row>
    <row r="1470" spans="1:6" x14ac:dyDescent="0.2">
      <c r="A1470" s="7">
        <v>1469</v>
      </c>
      <c r="B1470" s="1" t="s">
        <v>5</v>
      </c>
      <c r="C1470" s="6">
        <f t="shared" ref="C1470" si="373">C1468+1</f>
        <v>44687</v>
      </c>
      <c r="D1470" s="2" t="s">
        <v>2</v>
      </c>
      <c r="E1470" s="2">
        <f t="shared" ca="1" si="317"/>
        <v>7</v>
      </c>
      <c r="F1470" s="2">
        <f t="shared" ca="1" si="318"/>
        <v>104</v>
      </c>
    </row>
    <row r="1471" spans="1:6" x14ac:dyDescent="0.2">
      <c r="A1471" s="7">
        <v>1470</v>
      </c>
      <c r="B1471" s="1" t="s">
        <v>5</v>
      </c>
      <c r="C1471" s="6">
        <f t="shared" ref="C1471" si="374">C1468+1</f>
        <v>44687</v>
      </c>
      <c r="D1471" s="2" t="s">
        <v>0</v>
      </c>
      <c r="E1471" s="2">
        <f t="shared" ca="1" si="317"/>
        <v>6</v>
      </c>
      <c r="F1471" s="2">
        <f t="shared" ca="1" si="318"/>
        <v>108</v>
      </c>
    </row>
    <row r="1472" spans="1:6" x14ac:dyDescent="0.2">
      <c r="A1472" s="7">
        <v>1471</v>
      </c>
      <c r="B1472" s="10" t="s">
        <v>4</v>
      </c>
      <c r="C1472" s="6">
        <f t="shared" ref="C1472" si="375">C1471+1</f>
        <v>44688</v>
      </c>
      <c r="D1472" s="2" t="s">
        <v>3</v>
      </c>
      <c r="E1472" s="2">
        <f t="shared" ca="1" si="317"/>
        <v>0</v>
      </c>
      <c r="F1472" s="2">
        <f t="shared" ca="1" si="318"/>
        <v>105</v>
      </c>
    </row>
    <row r="1473" spans="1:6" x14ac:dyDescent="0.2">
      <c r="A1473" s="7">
        <v>1472</v>
      </c>
      <c r="B1473" s="10" t="s">
        <v>4</v>
      </c>
      <c r="C1473" s="6">
        <f t="shared" ref="C1473" si="376">C1471+1</f>
        <v>44688</v>
      </c>
      <c r="D1473" s="2" t="s">
        <v>2</v>
      </c>
      <c r="E1473" s="2">
        <f t="shared" ca="1" si="317"/>
        <v>6</v>
      </c>
      <c r="F1473" s="2">
        <f t="shared" ca="1" si="318"/>
        <v>105</v>
      </c>
    </row>
    <row r="1474" spans="1:6" x14ac:dyDescent="0.2">
      <c r="A1474" s="7">
        <v>1473</v>
      </c>
      <c r="B1474" s="10" t="s">
        <v>4</v>
      </c>
      <c r="C1474" s="6">
        <f t="shared" ref="C1474" si="377">C1471+1</f>
        <v>44688</v>
      </c>
      <c r="D1474" s="2" t="s">
        <v>0</v>
      </c>
      <c r="E1474" s="2">
        <f t="shared" ca="1" si="317"/>
        <v>5</v>
      </c>
      <c r="F1474" s="2">
        <f t="shared" ca="1" si="318"/>
        <v>90</v>
      </c>
    </row>
    <row r="1475" spans="1:6" x14ac:dyDescent="0.2">
      <c r="A1475" s="7">
        <v>1474</v>
      </c>
      <c r="B1475" s="10" t="s">
        <v>1</v>
      </c>
      <c r="C1475" s="6">
        <f t="shared" ref="C1475" si="378">C1474+1</f>
        <v>44689</v>
      </c>
      <c r="D1475" s="2" t="s">
        <v>3</v>
      </c>
      <c r="E1475" s="2">
        <f t="shared" ca="1" si="317"/>
        <v>6</v>
      </c>
      <c r="F1475" s="2">
        <f t="shared" ca="1" si="318"/>
        <v>106</v>
      </c>
    </row>
    <row r="1476" spans="1:6" x14ac:dyDescent="0.2">
      <c r="A1476" s="7">
        <v>1475</v>
      </c>
      <c r="B1476" s="10" t="s">
        <v>1</v>
      </c>
      <c r="C1476" s="6">
        <f t="shared" ref="C1476" si="379">C1474+1</f>
        <v>44689</v>
      </c>
      <c r="D1476" s="2" t="s">
        <v>2</v>
      </c>
      <c r="E1476" s="2">
        <f t="shared" ca="1" si="317"/>
        <v>6</v>
      </c>
      <c r="F1476" s="2">
        <f t="shared" ca="1" si="318"/>
        <v>87</v>
      </c>
    </row>
    <row r="1477" spans="1:6" x14ac:dyDescent="0.2">
      <c r="A1477" s="7">
        <v>1476</v>
      </c>
      <c r="B1477" s="10" t="s">
        <v>1</v>
      </c>
      <c r="C1477" s="6">
        <f t="shared" ref="C1477" si="380">C1474+1</f>
        <v>44689</v>
      </c>
      <c r="D1477" s="2" t="s">
        <v>0</v>
      </c>
      <c r="E1477" s="2">
        <f t="shared" ca="1" si="317"/>
        <v>2</v>
      </c>
      <c r="F1477" s="2">
        <f t="shared" ca="1" si="318"/>
        <v>84</v>
      </c>
    </row>
    <row r="1478" spans="1:6" x14ac:dyDescent="0.2">
      <c r="A1478" s="7">
        <v>1477</v>
      </c>
      <c r="B1478" s="1" t="s">
        <v>9</v>
      </c>
      <c r="C1478" s="6">
        <f t="shared" ref="C1478" si="381">C1477+1</f>
        <v>44690</v>
      </c>
      <c r="D1478" s="2" t="s">
        <v>3</v>
      </c>
      <c r="E1478" s="2">
        <f t="shared" ca="1" si="317"/>
        <v>0</v>
      </c>
      <c r="F1478" s="2">
        <f t="shared" ca="1" si="318"/>
        <v>119</v>
      </c>
    </row>
    <row r="1479" spans="1:6" x14ac:dyDescent="0.2">
      <c r="A1479" s="7">
        <v>1478</v>
      </c>
      <c r="B1479" s="1" t="s">
        <v>9</v>
      </c>
      <c r="C1479" s="6">
        <f t="shared" ref="C1479" si="382">C1477+1</f>
        <v>44690</v>
      </c>
      <c r="D1479" s="2" t="s">
        <v>2</v>
      </c>
      <c r="E1479" s="2">
        <f t="shared" ref="E1479:E1501" ca="1" si="383">RANDBETWEEN(H$2,G$2)</f>
        <v>5</v>
      </c>
      <c r="F1479" s="2">
        <f t="shared" ref="F1479:F1501" ca="1" si="384">RANDBETWEEN(J$2,I$2)</f>
        <v>85</v>
      </c>
    </row>
    <row r="1480" spans="1:6" x14ac:dyDescent="0.2">
      <c r="A1480" s="7">
        <v>1479</v>
      </c>
      <c r="B1480" s="1" t="s">
        <v>9</v>
      </c>
      <c r="C1480" s="6">
        <f t="shared" ref="C1480" si="385">C1477+1</f>
        <v>44690</v>
      </c>
      <c r="D1480" s="2" t="s">
        <v>0</v>
      </c>
      <c r="E1480" s="2">
        <f t="shared" ca="1" si="383"/>
        <v>8</v>
      </c>
      <c r="F1480" s="2">
        <f t="shared" ca="1" si="384"/>
        <v>119</v>
      </c>
    </row>
    <row r="1481" spans="1:6" x14ac:dyDescent="0.2">
      <c r="A1481" s="7">
        <v>1480</v>
      </c>
      <c r="B1481" s="1" t="s">
        <v>8</v>
      </c>
      <c r="C1481" s="6">
        <f t="shared" ref="C1481" si="386">C1480+1</f>
        <v>44691</v>
      </c>
      <c r="D1481" s="2" t="s">
        <v>3</v>
      </c>
      <c r="E1481" s="2">
        <f t="shared" ca="1" si="383"/>
        <v>1</v>
      </c>
      <c r="F1481" s="2">
        <f t="shared" ca="1" si="384"/>
        <v>97</v>
      </c>
    </row>
    <row r="1482" spans="1:6" x14ac:dyDescent="0.2">
      <c r="A1482" s="7">
        <v>1481</v>
      </c>
      <c r="B1482" s="1" t="s">
        <v>8</v>
      </c>
      <c r="C1482" s="6">
        <f t="shared" ref="C1482" si="387">C1480+1</f>
        <v>44691</v>
      </c>
      <c r="D1482" s="2" t="s">
        <v>2</v>
      </c>
      <c r="E1482" s="2">
        <f t="shared" ca="1" si="383"/>
        <v>9</v>
      </c>
      <c r="F1482" s="2">
        <f t="shared" ca="1" si="384"/>
        <v>95</v>
      </c>
    </row>
    <row r="1483" spans="1:6" x14ac:dyDescent="0.2">
      <c r="A1483" s="7">
        <v>1482</v>
      </c>
      <c r="B1483" s="1" t="s">
        <v>8</v>
      </c>
      <c r="C1483" s="6">
        <f t="shared" ref="C1483" si="388">C1480+1</f>
        <v>44691</v>
      </c>
      <c r="D1483" s="2" t="s">
        <v>0</v>
      </c>
      <c r="E1483" s="2">
        <f t="shared" ca="1" si="383"/>
        <v>7</v>
      </c>
      <c r="F1483" s="2">
        <f t="shared" ca="1" si="384"/>
        <v>107</v>
      </c>
    </row>
    <row r="1484" spans="1:6" x14ac:dyDescent="0.2">
      <c r="A1484" s="7">
        <v>1483</v>
      </c>
      <c r="B1484" s="1" t="s">
        <v>7</v>
      </c>
      <c r="C1484" s="6">
        <f t="shared" ref="C1484" si="389">C1483+1</f>
        <v>44692</v>
      </c>
      <c r="D1484" s="2" t="s">
        <v>3</v>
      </c>
      <c r="E1484" s="2">
        <f t="shared" ca="1" si="383"/>
        <v>5</v>
      </c>
      <c r="F1484" s="2">
        <f t="shared" ca="1" si="384"/>
        <v>119</v>
      </c>
    </row>
    <row r="1485" spans="1:6" x14ac:dyDescent="0.2">
      <c r="A1485" s="7">
        <v>1484</v>
      </c>
      <c r="B1485" s="1" t="s">
        <v>7</v>
      </c>
      <c r="C1485" s="6">
        <f t="shared" ref="C1485" si="390">C1483+1</f>
        <v>44692</v>
      </c>
      <c r="D1485" s="2" t="s">
        <v>2</v>
      </c>
      <c r="E1485" s="2">
        <f t="shared" ca="1" si="383"/>
        <v>9</v>
      </c>
      <c r="F1485" s="2">
        <f t="shared" ca="1" si="384"/>
        <v>115</v>
      </c>
    </row>
    <row r="1486" spans="1:6" x14ac:dyDescent="0.2">
      <c r="A1486" s="7">
        <v>1485</v>
      </c>
      <c r="B1486" s="1" t="s">
        <v>7</v>
      </c>
      <c r="C1486" s="6">
        <f t="shared" ref="C1486" si="391">C1483+1</f>
        <v>44692</v>
      </c>
      <c r="D1486" s="2" t="s">
        <v>0</v>
      </c>
      <c r="E1486" s="2">
        <f t="shared" ca="1" si="383"/>
        <v>7</v>
      </c>
      <c r="F1486" s="2">
        <f t="shared" ca="1" si="384"/>
        <v>103</v>
      </c>
    </row>
    <row r="1487" spans="1:6" x14ac:dyDescent="0.2">
      <c r="A1487" s="7">
        <v>1486</v>
      </c>
      <c r="B1487" s="1" t="s">
        <v>6</v>
      </c>
      <c r="C1487" s="6">
        <f t="shared" ref="C1487" si="392">C1486+1</f>
        <v>44693</v>
      </c>
      <c r="D1487" s="2" t="s">
        <v>3</v>
      </c>
      <c r="E1487" s="2">
        <f t="shared" ca="1" si="383"/>
        <v>8</v>
      </c>
      <c r="F1487" s="2">
        <f t="shared" ca="1" si="384"/>
        <v>121</v>
      </c>
    </row>
    <row r="1488" spans="1:6" x14ac:dyDescent="0.2">
      <c r="A1488" s="7">
        <v>1487</v>
      </c>
      <c r="B1488" s="1" t="s">
        <v>6</v>
      </c>
      <c r="C1488" s="6">
        <f t="shared" ref="C1488" si="393">C1486+1</f>
        <v>44693</v>
      </c>
      <c r="D1488" s="2" t="s">
        <v>2</v>
      </c>
      <c r="E1488" s="2">
        <f t="shared" ca="1" si="383"/>
        <v>8</v>
      </c>
      <c r="F1488" s="2">
        <f t="shared" ca="1" si="384"/>
        <v>94</v>
      </c>
    </row>
    <row r="1489" spans="1:6" x14ac:dyDescent="0.2">
      <c r="A1489" s="7">
        <v>1488</v>
      </c>
      <c r="B1489" s="1" t="s">
        <v>6</v>
      </c>
      <c r="C1489" s="6">
        <f t="shared" ref="C1489" si="394">C1486+1</f>
        <v>44693</v>
      </c>
      <c r="D1489" s="2" t="s">
        <v>0</v>
      </c>
      <c r="E1489" s="2">
        <f t="shared" ca="1" si="383"/>
        <v>2</v>
      </c>
      <c r="F1489" s="2">
        <f t="shared" ca="1" si="384"/>
        <v>107</v>
      </c>
    </row>
    <row r="1490" spans="1:6" x14ac:dyDescent="0.2">
      <c r="A1490" s="7">
        <v>1489</v>
      </c>
      <c r="B1490" s="1" t="s">
        <v>5</v>
      </c>
      <c r="C1490" s="6">
        <f t="shared" ref="C1490" si="395">C1489+1</f>
        <v>44694</v>
      </c>
      <c r="D1490" s="2" t="s">
        <v>3</v>
      </c>
      <c r="E1490" s="2">
        <f t="shared" ca="1" si="383"/>
        <v>3</v>
      </c>
      <c r="F1490" s="2">
        <f t="shared" ca="1" si="384"/>
        <v>88</v>
      </c>
    </row>
    <row r="1491" spans="1:6" x14ac:dyDescent="0.2">
      <c r="A1491" s="7">
        <v>1490</v>
      </c>
      <c r="B1491" s="1" t="s">
        <v>5</v>
      </c>
      <c r="C1491" s="6">
        <f t="shared" ref="C1491" si="396">C1489+1</f>
        <v>44694</v>
      </c>
      <c r="D1491" s="2" t="s">
        <v>2</v>
      </c>
      <c r="E1491" s="2">
        <f t="shared" ca="1" si="383"/>
        <v>1</v>
      </c>
      <c r="F1491" s="2">
        <f t="shared" ca="1" si="384"/>
        <v>115</v>
      </c>
    </row>
    <row r="1492" spans="1:6" x14ac:dyDescent="0.2">
      <c r="A1492" s="7">
        <v>1491</v>
      </c>
      <c r="B1492" s="1" t="s">
        <v>5</v>
      </c>
      <c r="C1492" s="6">
        <f t="shared" ref="C1492" si="397">C1489+1</f>
        <v>44694</v>
      </c>
      <c r="D1492" s="2" t="s">
        <v>0</v>
      </c>
      <c r="E1492" s="2">
        <f t="shared" ca="1" si="383"/>
        <v>0</v>
      </c>
      <c r="F1492" s="2">
        <f t="shared" ca="1" si="384"/>
        <v>92</v>
      </c>
    </row>
    <row r="1493" spans="1:6" x14ac:dyDescent="0.2">
      <c r="A1493" s="7">
        <v>1492</v>
      </c>
      <c r="B1493" s="10" t="s">
        <v>4</v>
      </c>
      <c r="C1493" s="6">
        <f t="shared" ref="C1493" si="398">C1492+1</f>
        <v>44695</v>
      </c>
      <c r="D1493" s="2" t="s">
        <v>3</v>
      </c>
      <c r="E1493" s="2">
        <f t="shared" ca="1" si="383"/>
        <v>2</v>
      </c>
      <c r="F1493" s="2">
        <f t="shared" ca="1" si="384"/>
        <v>102</v>
      </c>
    </row>
    <row r="1494" spans="1:6" x14ac:dyDescent="0.2">
      <c r="A1494" s="7">
        <v>1493</v>
      </c>
      <c r="B1494" s="10" t="s">
        <v>4</v>
      </c>
      <c r="C1494" s="6">
        <f t="shared" ref="C1494" si="399">C1492+1</f>
        <v>44695</v>
      </c>
      <c r="D1494" s="2" t="s">
        <v>2</v>
      </c>
      <c r="E1494" s="2">
        <f t="shared" ca="1" si="383"/>
        <v>6</v>
      </c>
      <c r="F1494" s="2">
        <f t="shared" ca="1" si="384"/>
        <v>105</v>
      </c>
    </row>
    <row r="1495" spans="1:6" x14ac:dyDescent="0.2">
      <c r="A1495" s="7">
        <v>1494</v>
      </c>
      <c r="B1495" s="10" t="s">
        <v>4</v>
      </c>
      <c r="C1495" s="6">
        <f t="shared" ref="C1495" si="400">C1492+1</f>
        <v>44695</v>
      </c>
      <c r="D1495" s="2" t="s">
        <v>0</v>
      </c>
      <c r="E1495" s="2">
        <f t="shared" ca="1" si="383"/>
        <v>5</v>
      </c>
      <c r="F1495" s="2">
        <f t="shared" ca="1" si="384"/>
        <v>95</v>
      </c>
    </row>
    <row r="1496" spans="1:6" x14ac:dyDescent="0.2">
      <c r="A1496" s="7">
        <v>1495</v>
      </c>
      <c r="B1496" s="10" t="s">
        <v>1</v>
      </c>
      <c r="C1496" s="6">
        <f t="shared" ref="C1496" si="401">C1495+1</f>
        <v>44696</v>
      </c>
      <c r="D1496" s="2" t="s">
        <v>3</v>
      </c>
      <c r="E1496" s="2">
        <f t="shared" ca="1" si="383"/>
        <v>5</v>
      </c>
      <c r="F1496" s="2">
        <f t="shared" ca="1" si="384"/>
        <v>90</v>
      </c>
    </row>
    <row r="1497" spans="1:6" x14ac:dyDescent="0.2">
      <c r="A1497" s="7">
        <v>1496</v>
      </c>
      <c r="B1497" s="10" t="s">
        <v>1</v>
      </c>
      <c r="C1497" s="6">
        <f t="shared" ref="C1497" si="402">C1495+1</f>
        <v>44696</v>
      </c>
      <c r="D1497" s="2" t="s">
        <v>2</v>
      </c>
      <c r="E1497" s="2">
        <f t="shared" ca="1" si="383"/>
        <v>3</v>
      </c>
      <c r="F1497" s="2">
        <f t="shared" ca="1" si="384"/>
        <v>96</v>
      </c>
    </row>
    <row r="1498" spans="1:6" x14ac:dyDescent="0.2">
      <c r="A1498" s="7">
        <v>1497</v>
      </c>
      <c r="B1498" s="10" t="s">
        <v>1</v>
      </c>
      <c r="C1498" s="6">
        <f t="shared" ref="C1498" si="403">C1495+1</f>
        <v>44696</v>
      </c>
      <c r="D1498" s="2" t="s">
        <v>0</v>
      </c>
      <c r="E1498" s="2">
        <f t="shared" ca="1" si="383"/>
        <v>8</v>
      </c>
      <c r="F1498" s="2">
        <f t="shared" ca="1" si="384"/>
        <v>115</v>
      </c>
    </row>
    <row r="1499" spans="1:6" x14ac:dyDescent="0.2">
      <c r="A1499" s="7">
        <v>1498</v>
      </c>
      <c r="B1499" s="1" t="s">
        <v>9</v>
      </c>
      <c r="C1499" s="6">
        <f t="shared" ref="C1499" si="404">C1498+1</f>
        <v>44697</v>
      </c>
      <c r="D1499" s="2" t="s">
        <v>3</v>
      </c>
      <c r="E1499" s="2">
        <f t="shared" ca="1" si="383"/>
        <v>5</v>
      </c>
      <c r="F1499" s="2">
        <f t="shared" ca="1" si="384"/>
        <v>106</v>
      </c>
    </row>
    <row r="1500" spans="1:6" x14ac:dyDescent="0.2">
      <c r="A1500" s="7">
        <v>1499</v>
      </c>
      <c r="B1500" s="1" t="s">
        <v>9</v>
      </c>
      <c r="C1500" s="6">
        <f t="shared" ref="C1500" si="405">C1498+1</f>
        <v>44697</v>
      </c>
      <c r="D1500" s="2" t="s">
        <v>2</v>
      </c>
      <c r="E1500" s="2">
        <f t="shared" ca="1" si="383"/>
        <v>2</v>
      </c>
      <c r="F1500" s="2">
        <f t="shared" ca="1" si="384"/>
        <v>118</v>
      </c>
    </row>
    <row r="1501" spans="1:6" x14ac:dyDescent="0.2">
      <c r="A1501" s="7">
        <v>1500</v>
      </c>
      <c r="B1501" s="1" t="s">
        <v>9</v>
      </c>
      <c r="C1501" s="6">
        <f t="shared" ref="C1501" si="406">C1498+1</f>
        <v>44697</v>
      </c>
      <c r="D1501" s="2" t="s">
        <v>0</v>
      </c>
      <c r="E1501" s="2">
        <f t="shared" ca="1" si="383"/>
        <v>6</v>
      </c>
      <c r="F1501" s="2">
        <f t="shared" ca="1" si="384"/>
        <v>92</v>
      </c>
    </row>
    <row r="1502" spans="1:6" x14ac:dyDescent="0.2">
      <c r="A1502" s="7"/>
    </row>
    <row r="1503" spans="1:6" x14ac:dyDescent="0.2">
      <c r="A1503" s="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C129F-226C-C245-9810-E410466D11DF}">
  <dimension ref="B1:CA1503"/>
  <sheetViews>
    <sheetView topLeftCell="B1" workbookViewId="0">
      <selection activeCell="S4" sqref="S4"/>
    </sheetView>
  </sheetViews>
  <sheetFormatPr baseColWidth="10" defaultRowHeight="15" x14ac:dyDescent="0.2"/>
  <cols>
    <col min="1" max="5" width="10.83203125" style="1"/>
    <col min="6" max="6" width="16" style="1" customWidth="1"/>
    <col min="7" max="7" width="13.6640625" style="1" customWidth="1"/>
    <col min="8" max="8" width="14.1640625" style="1" customWidth="1"/>
    <col min="9" max="9" width="16.5" style="1" customWidth="1"/>
    <col min="10" max="10" width="16" style="1" customWidth="1"/>
    <col min="11" max="11" width="15.6640625" style="1" customWidth="1"/>
    <col min="12" max="12" width="16.6640625" style="1" bestFit="1" customWidth="1"/>
    <col min="13" max="13" width="16" style="1" customWidth="1"/>
    <col min="14" max="14" width="12.6640625" style="1" customWidth="1"/>
    <col min="15" max="15" width="16.33203125" style="1" customWidth="1"/>
    <col min="16" max="17" width="10.83203125" style="1"/>
    <col min="18" max="22" width="13.1640625" style="1" customWidth="1"/>
    <col min="23" max="23" width="11.33203125" style="1" bestFit="1" customWidth="1"/>
    <col min="24" max="24" width="14.1640625" style="1" bestFit="1" customWidth="1"/>
    <col min="25" max="25" width="11.5" style="1" bestFit="1" customWidth="1"/>
    <col min="26" max="26" width="12.83203125" style="1" bestFit="1" customWidth="1"/>
    <col min="27" max="27" width="15.83203125" style="1" bestFit="1" customWidth="1"/>
    <col min="28" max="28" width="16.6640625" style="1" bestFit="1" customWidth="1"/>
    <col min="29" max="29" width="14" style="1" bestFit="1" customWidth="1"/>
    <col min="30" max="30" width="9.33203125" style="1" bestFit="1" customWidth="1"/>
    <col min="31" max="31" width="13.83203125" style="1" bestFit="1" customWidth="1"/>
    <col min="32" max="38" width="10.83203125" style="1"/>
    <col min="39" max="39" width="11.33203125" style="1" bestFit="1" customWidth="1"/>
    <col min="40" max="40" width="14.1640625" style="1" bestFit="1" customWidth="1"/>
    <col min="41" max="41" width="11.5" style="1" bestFit="1" customWidth="1"/>
    <col min="42" max="42" width="12.83203125" style="1" bestFit="1" customWidth="1"/>
    <col min="43" max="43" width="15.83203125" style="1" bestFit="1" customWidth="1"/>
    <col min="44" max="44" width="16.6640625" style="1" bestFit="1" customWidth="1"/>
    <col min="45" max="45" width="14" style="1" bestFit="1" customWidth="1"/>
    <col min="46" max="46" width="9.33203125" style="1" bestFit="1" customWidth="1"/>
    <col min="47" max="47" width="13.83203125" style="1" bestFit="1" customWidth="1"/>
    <col min="48" max="54" width="10.83203125" style="1"/>
    <col min="55" max="55" width="11.33203125" style="1" bestFit="1" customWidth="1"/>
    <col min="56" max="56" width="14.1640625" style="1" bestFit="1" customWidth="1"/>
    <col min="57" max="57" width="11.5" style="1" bestFit="1" customWidth="1"/>
    <col min="58" max="58" width="12.83203125" style="1" bestFit="1" customWidth="1"/>
    <col min="59" max="59" width="15.83203125" style="1" bestFit="1" customWidth="1"/>
    <col min="60" max="60" width="16.6640625" style="1" bestFit="1" customWidth="1"/>
    <col min="61" max="61" width="14" style="1" bestFit="1" customWidth="1"/>
    <col min="62" max="62" width="9.33203125" style="1" bestFit="1" customWidth="1"/>
    <col min="63" max="63" width="13.83203125" style="1" bestFit="1" customWidth="1"/>
    <col min="64" max="70" width="10.83203125" style="1"/>
    <col min="71" max="71" width="11.33203125" style="1" bestFit="1" customWidth="1"/>
    <col min="72" max="72" width="14.1640625" style="1" bestFit="1" customWidth="1"/>
    <col min="73" max="73" width="11.5" style="1" bestFit="1" customWidth="1"/>
    <col min="74" max="74" width="12.83203125" style="1" bestFit="1" customWidth="1"/>
    <col min="75" max="75" width="15.83203125" style="1" bestFit="1" customWidth="1"/>
    <col min="76" max="76" width="16.6640625" style="1" bestFit="1" customWidth="1"/>
    <col min="77" max="77" width="14" style="1" bestFit="1" customWidth="1"/>
    <col min="78" max="78" width="9.33203125" style="1" bestFit="1" customWidth="1"/>
    <col min="79" max="79" width="13.83203125" style="1" bestFit="1" customWidth="1"/>
    <col min="80" max="16384" width="10.83203125" style="1"/>
  </cols>
  <sheetData>
    <row r="1" spans="2:79" ht="16" thickBot="1" x14ac:dyDescent="0.25"/>
    <row r="2" spans="2:79" x14ac:dyDescent="0.2">
      <c r="B2" s="106" t="s">
        <v>27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8"/>
      <c r="R2" s="106" t="s">
        <v>26</v>
      </c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8"/>
      <c r="AH2" s="106" t="s">
        <v>25</v>
      </c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8"/>
      <c r="AX2" s="106" t="s">
        <v>24</v>
      </c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  <c r="BJ2" s="107"/>
      <c r="BK2" s="108"/>
      <c r="BN2" s="106" t="s">
        <v>23</v>
      </c>
      <c r="BO2" s="107"/>
      <c r="BP2" s="107"/>
      <c r="BQ2" s="107"/>
      <c r="BR2" s="107"/>
      <c r="BS2" s="107"/>
      <c r="BT2" s="107"/>
      <c r="BU2" s="107"/>
      <c r="BV2" s="107"/>
      <c r="BW2" s="107"/>
      <c r="BX2" s="107"/>
      <c r="BY2" s="107"/>
      <c r="BZ2" s="107"/>
      <c r="CA2" s="108"/>
    </row>
    <row r="3" spans="2:79" x14ac:dyDescent="0.2">
      <c r="B3" s="72" t="s">
        <v>22</v>
      </c>
      <c r="C3" s="66" t="s">
        <v>21</v>
      </c>
      <c r="D3" s="66" t="s">
        <v>20</v>
      </c>
      <c r="E3" s="66" t="s">
        <v>19</v>
      </c>
      <c r="F3" s="66" t="s">
        <v>18</v>
      </c>
      <c r="G3" s="66" t="s">
        <v>17</v>
      </c>
      <c r="H3" s="66" t="s">
        <v>12</v>
      </c>
      <c r="I3" s="66" t="s">
        <v>16</v>
      </c>
      <c r="J3" s="66" t="s">
        <v>15</v>
      </c>
      <c r="K3" s="66" t="s">
        <v>14</v>
      </c>
      <c r="L3" s="66" t="s">
        <v>1587</v>
      </c>
      <c r="M3" s="66" t="s">
        <v>13</v>
      </c>
      <c r="N3" s="66" t="s">
        <v>11</v>
      </c>
      <c r="O3" s="73" t="s">
        <v>10</v>
      </c>
      <c r="R3" s="72" t="s">
        <v>22</v>
      </c>
      <c r="S3" s="66" t="s">
        <v>21</v>
      </c>
      <c r="T3" s="66" t="s">
        <v>20</v>
      </c>
      <c r="U3" s="66" t="s">
        <v>19</v>
      </c>
      <c r="V3" s="66" t="s">
        <v>18</v>
      </c>
      <c r="W3" s="66" t="s">
        <v>17</v>
      </c>
      <c r="X3" s="66" t="s">
        <v>12</v>
      </c>
      <c r="Y3" s="66" t="s">
        <v>16</v>
      </c>
      <c r="Z3" s="66" t="s">
        <v>15</v>
      </c>
      <c r="AA3" s="66" t="s">
        <v>14</v>
      </c>
      <c r="AB3" s="66" t="s">
        <v>1587</v>
      </c>
      <c r="AC3" s="66" t="s">
        <v>13</v>
      </c>
      <c r="AD3" s="66" t="s">
        <v>11</v>
      </c>
      <c r="AE3" s="73" t="s">
        <v>10</v>
      </c>
      <c r="AH3" s="72" t="s">
        <v>22</v>
      </c>
      <c r="AI3" s="66" t="s">
        <v>21</v>
      </c>
      <c r="AJ3" s="66" t="s">
        <v>20</v>
      </c>
      <c r="AK3" s="66" t="s">
        <v>19</v>
      </c>
      <c r="AL3" s="66" t="s">
        <v>18</v>
      </c>
      <c r="AM3" s="66" t="s">
        <v>17</v>
      </c>
      <c r="AN3" s="66" t="s">
        <v>12</v>
      </c>
      <c r="AO3" s="66" t="s">
        <v>16</v>
      </c>
      <c r="AP3" s="66" t="s">
        <v>15</v>
      </c>
      <c r="AQ3" s="66" t="s">
        <v>14</v>
      </c>
      <c r="AR3" s="66" t="s">
        <v>1587</v>
      </c>
      <c r="AS3" s="66" t="s">
        <v>13</v>
      </c>
      <c r="AT3" s="66" t="s">
        <v>11</v>
      </c>
      <c r="AU3" s="73" t="s">
        <v>10</v>
      </c>
      <c r="AX3" s="72" t="s">
        <v>22</v>
      </c>
      <c r="AY3" s="66" t="s">
        <v>21</v>
      </c>
      <c r="AZ3" s="66" t="s">
        <v>20</v>
      </c>
      <c r="BA3" s="66" t="s">
        <v>19</v>
      </c>
      <c r="BB3" s="66" t="s">
        <v>18</v>
      </c>
      <c r="BC3" s="66" t="s">
        <v>17</v>
      </c>
      <c r="BD3" s="66" t="s">
        <v>12</v>
      </c>
      <c r="BE3" s="66" t="s">
        <v>16</v>
      </c>
      <c r="BF3" s="66" t="s">
        <v>15</v>
      </c>
      <c r="BG3" s="66" t="s">
        <v>14</v>
      </c>
      <c r="BH3" s="66" t="s">
        <v>1587</v>
      </c>
      <c r="BI3" s="66" t="s">
        <v>13</v>
      </c>
      <c r="BJ3" s="66" t="s">
        <v>11</v>
      </c>
      <c r="BK3" s="73" t="s">
        <v>10</v>
      </c>
      <c r="BN3" s="72" t="s">
        <v>22</v>
      </c>
      <c r="BO3" s="66" t="s">
        <v>21</v>
      </c>
      <c r="BP3" s="66" t="s">
        <v>20</v>
      </c>
      <c r="BQ3" s="66" t="s">
        <v>19</v>
      </c>
      <c r="BR3" s="66" t="s">
        <v>18</v>
      </c>
      <c r="BS3" s="66" t="s">
        <v>17</v>
      </c>
      <c r="BT3" s="66" t="s">
        <v>12</v>
      </c>
      <c r="BU3" s="66" t="s">
        <v>16</v>
      </c>
      <c r="BV3" s="66" t="s">
        <v>15</v>
      </c>
      <c r="BW3" s="66" t="s">
        <v>14</v>
      </c>
      <c r="BX3" s="66" t="s">
        <v>1587</v>
      </c>
      <c r="BY3" s="66" t="s">
        <v>13</v>
      </c>
      <c r="BZ3" s="66" t="s">
        <v>11</v>
      </c>
      <c r="CA3" s="73" t="s">
        <v>10</v>
      </c>
    </row>
    <row r="4" spans="2:79" x14ac:dyDescent="0.2">
      <c r="B4" s="74">
        <v>1</v>
      </c>
      <c r="C4" s="68" t="s">
        <v>5</v>
      </c>
      <c r="D4" s="69">
        <v>44197</v>
      </c>
      <c r="E4" s="67" t="s">
        <v>3</v>
      </c>
      <c r="F4" s="68" t="str">
        <f>'Flight Data'!$A2</f>
        <v>G1</v>
      </c>
      <c r="G4" s="68">
        <f>'Flight Data'!$B2</f>
        <v>1</v>
      </c>
      <c r="H4" s="68">
        <f ca="1">ROUND(NORMINV($M4,'Inputs and Outputs'!$C$18,'Inputs and Outputs'!$D$18),0)</f>
        <v>100</v>
      </c>
      <c r="I4" s="68">
        <f t="shared" ref="I4:I67" si="0">Capacity+One</f>
        <v>101</v>
      </c>
      <c r="J4" s="68">
        <f t="shared" ref="J4:J67" ca="1" si="1">MIN(H4,I4)</f>
        <v>100</v>
      </c>
      <c r="K4" s="68">
        <f ca="1">IF(J4-G4&gt;'Inputs and Outputs'!$D$4,One-G4,0)</f>
        <v>0</v>
      </c>
      <c r="L4" s="68">
        <f ca="1">J4*'Inputs and Outputs'!$D$5-K4*'Inputs and Outputs'!$D$6</f>
        <v>4000</v>
      </c>
      <c r="M4" s="70">
        <f ca="1">RAND()</f>
        <v>0.46599389306135686</v>
      </c>
      <c r="N4" s="68">
        <f t="shared" ref="N4:N67" si="2">IF(E4="7pm",200,25)</f>
        <v>25</v>
      </c>
      <c r="O4" s="75">
        <f ca="1">J4*'Inputs and Outputs'!$D$5-('Model Part B'!K4*'Model Part B'!N4+K4*Costperbumped)</f>
        <v>4000</v>
      </c>
      <c r="R4" s="74">
        <v>1</v>
      </c>
      <c r="S4" s="68" t="s">
        <v>5</v>
      </c>
      <c r="T4" s="69">
        <v>44197</v>
      </c>
      <c r="U4" s="67" t="s">
        <v>3</v>
      </c>
      <c r="V4" s="68" t="str">
        <f>'Flight Data'!$A2</f>
        <v>G1</v>
      </c>
      <c r="W4" s="68">
        <f>'Flight Data'!$B2</f>
        <v>1</v>
      </c>
      <c r="X4" s="68">
        <f ca="1">ROUND(NORMINV($AC4,'Inputs and Outputs'!$C$18,'Inputs and Outputs'!$D$18),0)</f>
        <v>106</v>
      </c>
      <c r="Y4" s="68">
        <f t="shared" ref="Y4:Y67" si="3">Capacity+Two</f>
        <v>102</v>
      </c>
      <c r="Z4" s="68">
        <f t="shared" ref="Z4:Z67" ca="1" si="4">MIN(X4,Y4)</f>
        <v>102</v>
      </c>
      <c r="AA4" s="68">
        <f ca="1">IF(Z4-W4&gt;'Inputs and Outputs'!$D$4,One-W4,0)</f>
        <v>0</v>
      </c>
      <c r="AB4" s="68">
        <f ca="1">Z4*'Inputs and Outputs'!$D$5-AA4*'Inputs and Outputs'!$D$6</f>
        <v>4080</v>
      </c>
      <c r="AC4" s="70">
        <f ca="1">RAND()</f>
        <v>0.80809630532901633</v>
      </c>
      <c r="AD4" s="68">
        <f t="shared" ref="AD4:AD67" si="5">IF(U4="7pm",200,25)</f>
        <v>25</v>
      </c>
      <c r="AE4" s="75">
        <f ca="1">Z4*'Inputs and Outputs'!$D$5-('Model Part B'!AA4*'Model Part B'!AD4+AA4*Costperbumped)</f>
        <v>4080</v>
      </c>
      <c r="AH4" s="74">
        <v>1</v>
      </c>
      <c r="AI4" s="68" t="s">
        <v>5</v>
      </c>
      <c r="AJ4" s="69">
        <v>44197</v>
      </c>
      <c r="AK4" s="67" t="s">
        <v>3</v>
      </c>
      <c r="AL4" s="68" t="str">
        <f>'Flight Data'!$A2</f>
        <v>G1</v>
      </c>
      <c r="AM4" s="68">
        <f>'Flight Data'!$B2</f>
        <v>1</v>
      </c>
      <c r="AN4" s="68">
        <f ca="1">ROUND(NORMINV($AS4,'Inputs and Outputs'!$C$18,'Inputs and Outputs'!$D$18),0)</f>
        <v>99</v>
      </c>
      <c r="AO4" s="68">
        <f t="shared" ref="AO4:AO67" si="6">Capacity+Three</f>
        <v>103</v>
      </c>
      <c r="AP4" s="68">
        <f t="shared" ref="AP4:AP67" ca="1" si="7">MIN(AN4,AO4)</f>
        <v>99</v>
      </c>
      <c r="AQ4" s="68">
        <f ca="1">IF(AP4-AM4&gt;'Inputs and Outputs'!$D$4,Three-AM4,0)</f>
        <v>0</v>
      </c>
      <c r="AR4" s="68">
        <f ca="1">AP4*'Inputs and Outputs'!$D$5-AQ4*'Inputs and Outputs'!$D$6</f>
        <v>3960</v>
      </c>
      <c r="AS4" s="70">
        <f ca="1">RAND()</f>
        <v>0.38410235627166289</v>
      </c>
      <c r="AT4" s="68">
        <f t="shared" ref="AT4:AT67" si="8">IF(AK4="7pm",200,25)</f>
        <v>25</v>
      </c>
      <c r="AU4" s="75">
        <f ca="1">AP4*'Inputs and Outputs'!$D$5-('Model Part B'!AQ4*'Model Part B'!AT4+AQ4*Costperbumped)</f>
        <v>3960</v>
      </c>
      <c r="AX4" s="74">
        <v>1</v>
      </c>
      <c r="AY4" s="68" t="s">
        <v>5</v>
      </c>
      <c r="AZ4" s="69">
        <v>44197</v>
      </c>
      <c r="BA4" s="67" t="s">
        <v>3</v>
      </c>
      <c r="BB4" s="68" t="str">
        <f>'Flight Data'!$A2</f>
        <v>G1</v>
      </c>
      <c r="BC4" s="68">
        <f>'Flight Data'!$B2</f>
        <v>1</v>
      </c>
      <c r="BD4" s="68">
        <f ca="1">ROUND(NORMINV($BI4,'Inputs and Outputs'!$C$18,'Inputs and Outputs'!$D$18),0)</f>
        <v>105</v>
      </c>
      <c r="BE4" s="68">
        <f t="shared" ref="BE4:BE67" si="9">Capacity+Four</f>
        <v>104</v>
      </c>
      <c r="BF4" s="68">
        <f t="shared" ref="BF4:BF67" ca="1" si="10">MIN(BD4,BE4)</f>
        <v>104</v>
      </c>
      <c r="BG4" s="68">
        <f ca="1">IF(BF4-BC4&gt;'Inputs and Outputs'!$D$4,Four-BC4,0)</f>
        <v>3</v>
      </c>
      <c r="BH4" s="68">
        <f ca="1">BF4*'Inputs and Outputs'!$D$5-BG4*'Inputs and Outputs'!$D$6</f>
        <v>3860</v>
      </c>
      <c r="BI4" s="70">
        <f ca="1">RAND()</f>
        <v>0.7474602873642161</v>
      </c>
      <c r="BJ4" s="68">
        <f t="shared" ref="BJ4:BJ67" si="11">IF(BA4="7pm",200,25)</f>
        <v>25</v>
      </c>
      <c r="BK4" s="75">
        <f ca="1">BF4*'Inputs and Outputs'!$D$5-('Model Part B'!BG4*'Model Part B'!BJ4+BG4*Costperbumped)</f>
        <v>3785</v>
      </c>
      <c r="BN4" s="74">
        <v>1</v>
      </c>
      <c r="BO4" s="68" t="s">
        <v>5</v>
      </c>
      <c r="BP4" s="69">
        <v>44197</v>
      </c>
      <c r="BQ4" s="67" t="s">
        <v>3</v>
      </c>
      <c r="BR4" s="68" t="str">
        <f>'Flight Data'!$A2</f>
        <v>G1</v>
      </c>
      <c r="BS4" s="68">
        <f>'Flight Data'!$B2</f>
        <v>1</v>
      </c>
      <c r="BT4" s="68">
        <f ca="1">ROUND(NORMINV($BY4,'Inputs and Outputs'!$C$18,'Inputs and Outputs'!$D$18),0)</f>
        <v>97</v>
      </c>
      <c r="BU4" s="68">
        <f t="shared" ref="BU4:BU67" si="12">Capacity+Five</f>
        <v>105</v>
      </c>
      <c r="BV4" s="68">
        <f t="shared" ref="BV4:BV67" ca="1" si="13">MIN(BT4,BU4)</f>
        <v>97</v>
      </c>
      <c r="BW4" s="68">
        <f ca="1">IF(BV4-BS4&gt;'Inputs and Outputs'!$D$4,Five-BS4,0)</f>
        <v>0</v>
      </c>
      <c r="BX4" s="68">
        <f ca="1">BV4*'Inputs and Outputs'!$D$5-BW4*'Inputs and Outputs'!$D$6</f>
        <v>3880</v>
      </c>
      <c r="BY4" s="70">
        <f ca="1">RAND()</f>
        <v>0.23023127048408332</v>
      </c>
      <c r="BZ4" s="68">
        <f t="shared" ref="BZ4:BZ67" si="14">IF(BQ4="7pm",200,25)</f>
        <v>25</v>
      </c>
      <c r="CA4" s="75">
        <f ca="1">BV4*'Inputs and Outputs'!$D$5-('Model Part B'!BW4*'Model Part B'!BZ4+BW4*Costperbumped)</f>
        <v>3880</v>
      </c>
    </row>
    <row r="5" spans="2:79" x14ac:dyDescent="0.2">
      <c r="B5" s="74">
        <v>2</v>
      </c>
      <c r="C5" s="68" t="s">
        <v>5</v>
      </c>
      <c r="D5" s="69">
        <v>44197</v>
      </c>
      <c r="E5" s="67" t="s">
        <v>2</v>
      </c>
      <c r="F5" s="68" t="str">
        <f>'Flight Data'!$A3</f>
        <v>G2</v>
      </c>
      <c r="G5" s="68">
        <f>'Flight Data'!$B3</f>
        <v>1</v>
      </c>
      <c r="H5" s="68">
        <f ca="1">ROUND(NORMINV($M5,'Inputs and Outputs'!$C$19,'Inputs and Outputs'!$D$19),0)</f>
        <v>102</v>
      </c>
      <c r="I5" s="68">
        <f t="shared" si="0"/>
        <v>101</v>
      </c>
      <c r="J5" s="68">
        <f t="shared" ca="1" si="1"/>
        <v>101</v>
      </c>
      <c r="K5" s="68">
        <f ca="1">IF(J5-G5&gt;'Inputs and Outputs'!$D$4,One-G5,0)</f>
        <v>0</v>
      </c>
      <c r="L5" s="68">
        <f ca="1">J5*'Inputs and Outputs'!$D$5-K5*'Inputs and Outputs'!$D$6</f>
        <v>4040</v>
      </c>
      <c r="M5" s="70">
        <f t="shared" ref="M5:M68" ca="1" si="15">RAND()</f>
        <v>0.45279817340848549</v>
      </c>
      <c r="N5" s="68">
        <f t="shared" si="2"/>
        <v>25</v>
      </c>
      <c r="O5" s="75">
        <f ca="1">J5*'Inputs and Outputs'!$D$5-('Model Part B'!K5*'Model Part B'!N5+K5*Costperbumped)</f>
        <v>4040</v>
      </c>
      <c r="R5" s="74">
        <v>2</v>
      </c>
      <c r="S5" s="68" t="s">
        <v>5</v>
      </c>
      <c r="T5" s="69">
        <v>44197</v>
      </c>
      <c r="U5" s="67" t="s">
        <v>2</v>
      </c>
      <c r="V5" s="68" t="str">
        <f>'Flight Data'!$A3</f>
        <v>G2</v>
      </c>
      <c r="W5" s="68">
        <f>'Flight Data'!$B3</f>
        <v>1</v>
      </c>
      <c r="X5" s="68">
        <f ca="1">ROUND(NORMINV($AC5,'Inputs and Outputs'!$C$19,'Inputs and Outputs'!$D$19),0)</f>
        <v>99</v>
      </c>
      <c r="Y5" s="68">
        <f t="shared" si="3"/>
        <v>102</v>
      </c>
      <c r="Z5" s="68">
        <f t="shared" ca="1" si="4"/>
        <v>99</v>
      </c>
      <c r="AA5" s="68">
        <f ca="1">IF(Z5-W5&gt;'Inputs and Outputs'!$D$4,One-W5,0)</f>
        <v>0</v>
      </c>
      <c r="AB5" s="68">
        <f ca="1">Z5*'Inputs and Outputs'!$D$5-AA5*'Inputs and Outputs'!$D$6</f>
        <v>3960</v>
      </c>
      <c r="AC5" s="70">
        <f t="shared" ref="AC5:AC68" ca="1" si="16">RAND()</f>
        <v>0.20959272677227114</v>
      </c>
      <c r="AD5" s="68">
        <f t="shared" si="5"/>
        <v>25</v>
      </c>
      <c r="AE5" s="75">
        <f ca="1">Z5*'Inputs and Outputs'!$D$5-('Model Part B'!AA5*'Model Part B'!AD5+AA5*Costperbumped)</f>
        <v>3960</v>
      </c>
      <c r="AH5" s="74">
        <v>2</v>
      </c>
      <c r="AI5" s="68" t="s">
        <v>5</v>
      </c>
      <c r="AJ5" s="69">
        <v>44197</v>
      </c>
      <c r="AK5" s="67" t="s">
        <v>2</v>
      </c>
      <c r="AL5" s="68" t="str">
        <f>'Flight Data'!$A3</f>
        <v>G2</v>
      </c>
      <c r="AM5" s="68">
        <f>'Flight Data'!$B3</f>
        <v>1</v>
      </c>
      <c r="AN5" s="68">
        <f ca="1">ROUND(NORMINV($AS5,'Inputs and Outputs'!$C$19,'Inputs and Outputs'!$D$19),0)</f>
        <v>110</v>
      </c>
      <c r="AO5" s="68">
        <f t="shared" si="6"/>
        <v>103</v>
      </c>
      <c r="AP5" s="68">
        <f t="shared" ca="1" si="7"/>
        <v>103</v>
      </c>
      <c r="AQ5" s="68">
        <f ca="1">IF(AP5-AM5&gt;'Inputs and Outputs'!$D$4,Three-AM5,0)</f>
        <v>2</v>
      </c>
      <c r="AR5" s="68">
        <f ca="1">AP5*'Inputs and Outputs'!$D$5-AQ5*'Inputs and Outputs'!$D$6</f>
        <v>3920</v>
      </c>
      <c r="AS5" s="70">
        <f t="shared" ref="AS5:AS68" ca="1" si="17">RAND()</f>
        <v>0.90570447146156186</v>
      </c>
      <c r="AT5" s="68">
        <f t="shared" si="8"/>
        <v>25</v>
      </c>
      <c r="AU5" s="75">
        <f ca="1">AP5*'Inputs and Outputs'!$D$5-('Model Part B'!AQ5*'Model Part B'!AT5+AQ5*Costperbumped)</f>
        <v>3870</v>
      </c>
      <c r="AX5" s="74">
        <v>2</v>
      </c>
      <c r="AY5" s="68" t="s">
        <v>5</v>
      </c>
      <c r="AZ5" s="69">
        <v>44197</v>
      </c>
      <c r="BA5" s="67" t="s">
        <v>2</v>
      </c>
      <c r="BB5" s="68" t="str">
        <f>'Flight Data'!$A3</f>
        <v>G2</v>
      </c>
      <c r="BC5" s="68">
        <f>'Flight Data'!$B3</f>
        <v>1</v>
      </c>
      <c r="BD5" s="68">
        <f ca="1">ROUND(NORMINV($BI5,'Inputs and Outputs'!$C$19,'Inputs and Outputs'!$D$19),0)</f>
        <v>108</v>
      </c>
      <c r="BE5" s="68">
        <f t="shared" si="9"/>
        <v>104</v>
      </c>
      <c r="BF5" s="68">
        <f t="shared" ca="1" si="10"/>
        <v>104</v>
      </c>
      <c r="BG5" s="68">
        <f ca="1">IF(BF5-BC5&gt;'Inputs and Outputs'!$D$4,Four-BC5,0)</f>
        <v>3</v>
      </c>
      <c r="BH5" s="68">
        <f ca="1">BF5*'Inputs and Outputs'!$D$5-BG5*'Inputs and Outputs'!$D$6</f>
        <v>3860</v>
      </c>
      <c r="BI5" s="70">
        <f t="shared" ref="BI5:BI68" ca="1" si="18">RAND()</f>
        <v>0.8245661870611275</v>
      </c>
      <c r="BJ5" s="68">
        <f t="shared" si="11"/>
        <v>25</v>
      </c>
      <c r="BK5" s="75">
        <f ca="1">BF5*'Inputs and Outputs'!$D$5-('Model Part B'!BG5*'Model Part B'!BJ5+BG5*Costperbumped)</f>
        <v>3785</v>
      </c>
      <c r="BN5" s="74">
        <v>2</v>
      </c>
      <c r="BO5" s="68" t="s">
        <v>5</v>
      </c>
      <c r="BP5" s="69">
        <v>44197</v>
      </c>
      <c r="BQ5" s="67" t="s">
        <v>2</v>
      </c>
      <c r="BR5" s="68" t="str">
        <f>'Flight Data'!$A3</f>
        <v>G2</v>
      </c>
      <c r="BS5" s="68">
        <f>'Flight Data'!$B3</f>
        <v>1</v>
      </c>
      <c r="BT5" s="68">
        <f ca="1">ROUND(NORMINV($BY5,'Inputs and Outputs'!$C$18,'Inputs and Outputs'!$D$18),0)</f>
        <v>107</v>
      </c>
      <c r="BU5" s="68">
        <f t="shared" si="12"/>
        <v>105</v>
      </c>
      <c r="BV5" s="68">
        <f t="shared" ca="1" si="13"/>
        <v>105</v>
      </c>
      <c r="BW5" s="68">
        <f ca="1">IF(BV5-BS5&gt;'Inputs and Outputs'!$D$4,Five-BS5,0)</f>
        <v>4</v>
      </c>
      <c r="BX5" s="68">
        <f ca="1">BV5*'Inputs and Outputs'!$D$5-BW5*'Inputs and Outputs'!$D$6</f>
        <v>3800</v>
      </c>
      <c r="BY5" s="70">
        <f t="shared" ref="BY5:BY68" ca="1" si="19">RAND()</f>
        <v>0.83920536802496259</v>
      </c>
      <c r="BZ5" s="68">
        <f t="shared" si="14"/>
        <v>25</v>
      </c>
      <c r="CA5" s="75">
        <f ca="1">BV5*'Inputs and Outputs'!$D$5-('Model Part B'!BW5*'Model Part B'!BZ5+BW5*Costperbumped)</f>
        <v>3700</v>
      </c>
    </row>
    <row r="6" spans="2:79" x14ac:dyDescent="0.2">
      <c r="B6" s="74">
        <v>3</v>
      </c>
      <c r="C6" s="68" t="s">
        <v>5</v>
      </c>
      <c r="D6" s="69">
        <v>44197</v>
      </c>
      <c r="E6" s="67" t="s">
        <v>0</v>
      </c>
      <c r="F6" s="68" t="str">
        <f>'Flight Data'!$A4</f>
        <v>G3</v>
      </c>
      <c r="G6" s="68">
        <f>'Flight Data'!$B4</f>
        <v>1</v>
      </c>
      <c r="H6" s="68">
        <f ca="1">ROUND(NORMINV($M6,'Inputs and Outputs'!$C$20,'Inputs and Outputs'!$D$20),0)</f>
        <v>103</v>
      </c>
      <c r="I6" s="68">
        <f t="shared" si="0"/>
        <v>101</v>
      </c>
      <c r="J6" s="68">
        <f t="shared" ca="1" si="1"/>
        <v>101</v>
      </c>
      <c r="K6" s="68">
        <f ca="1">IF(J6-G6&gt;'Inputs and Outputs'!$D$4,One-G6,0)</f>
        <v>0</v>
      </c>
      <c r="L6" s="68">
        <f ca="1">J6*'Inputs and Outputs'!$D$5-K6*'Inputs and Outputs'!$D$6</f>
        <v>4040</v>
      </c>
      <c r="M6" s="70">
        <f t="shared" ca="1" si="15"/>
        <v>0.3612851946202299</v>
      </c>
      <c r="N6" s="68">
        <f t="shared" si="2"/>
        <v>200</v>
      </c>
      <c r="O6" s="75">
        <f ca="1">J6*'Inputs and Outputs'!$D$5-('Model Part B'!K6*'Model Part B'!N6+K6*Costperbumped)</f>
        <v>4040</v>
      </c>
      <c r="R6" s="74">
        <v>3</v>
      </c>
      <c r="S6" s="68" t="s">
        <v>5</v>
      </c>
      <c r="T6" s="69">
        <v>44197</v>
      </c>
      <c r="U6" s="67" t="s">
        <v>0</v>
      </c>
      <c r="V6" s="68" t="str">
        <f>'Flight Data'!$A4</f>
        <v>G3</v>
      </c>
      <c r="W6" s="68">
        <f>'Flight Data'!$B4</f>
        <v>1</v>
      </c>
      <c r="X6" s="68">
        <f ca="1">ROUND(NORMINV($AC6,'Inputs and Outputs'!$C$20,'Inputs and Outputs'!$D$20),0)</f>
        <v>111</v>
      </c>
      <c r="Y6" s="68">
        <f t="shared" si="3"/>
        <v>102</v>
      </c>
      <c r="Z6" s="68">
        <f t="shared" ca="1" si="4"/>
        <v>102</v>
      </c>
      <c r="AA6" s="68">
        <f ca="1">IF(Z6-W6&gt;'Inputs and Outputs'!$D$4,One-W6,0)</f>
        <v>0</v>
      </c>
      <c r="AB6" s="68">
        <f ca="1">Z6*'Inputs and Outputs'!$D$5-AA6*'Inputs and Outputs'!$D$6</f>
        <v>4080</v>
      </c>
      <c r="AC6" s="70">
        <f t="shared" ca="1" si="16"/>
        <v>0.88062461800358638</v>
      </c>
      <c r="AD6" s="68">
        <f t="shared" si="5"/>
        <v>200</v>
      </c>
      <c r="AE6" s="75">
        <f ca="1">Z6*'Inputs and Outputs'!$D$5-('Model Part B'!AA6*'Model Part B'!AD6+AA6*Costperbumped)</f>
        <v>4080</v>
      </c>
      <c r="AH6" s="74">
        <v>3</v>
      </c>
      <c r="AI6" s="68" t="s">
        <v>5</v>
      </c>
      <c r="AJ6" s="69">
        <v>44197</v>
      </c>
      <c r="AK6" s="67" t="s">
        <v>0</v>
      </c>
      <c r="AL6" s="68" t="str">
        <f>'Flight Data'!$A4</f>
        <v>G3</v>
      </c>
      <c r="AM6" s="68">
        <f>'Flight Data'!$B4</f>
        <v>1</v>
      </c>
      <c r="AN6" s="68">
        <f ca="1">ROUND(NORMINV($AS6,'Inputs and Outputs'!$C$20,'Inputs and Outputs'!$D$20),0)</f>
        <v>100</v>
      </c>
      <c r="AO6" s="68">
        <f t="shared" si="6"/>
        <v>103</v>
      </c>
      <c r="AP6" s="68">
        <f t="shared" ca="1" si="7"/>
        <v>100</v>
      </c>
      <c r="AQ6" s="68">
        <f ca="1">IF(AP6-AM6&gt;'Inputs and Outputs'!$D$4,Three-AM6,0)</f>
        <v>0</v>
      </c>
      <c r="AR6" s="68">
        <f ca="1">AP6*'Inputs and Outputs'!$D$5-AQ6*'Inputs and Outputs'!$D$6</f>
        <v>4000</v>
      </c>
      <c r="AS6" s="70">
        <f t="shared" ca="1" si="17"/>
        <v>0.15087326781443788</v>
      </c>
      <c r="AT6" s="68">
        <f t="shared" si="8"/>
        <v>200</v>
      </c>
      <c r="AU6" s="75">
        <f ca="1">AP6*'Inputs and Outputs'!$D$5-('Model Part B'!AQ6*'Model Part B'!AT6+AQ6*Costperbumped)</f>
        <v>4000</v>
      </c>
      <c r="AX6" s="74">
        <v>3</v>
      </c>
      <c r="AY6" s="68" t="s">
        <v>5</v>
      </c>
      <c r="AZ6" s="69">
        <v>44197</v>
      </c>
      <c r="BA6" s="67" t="s">
        <v>0</v>
      </c>
      <c r="BB6" s="68" t="str">
        <f>'Flight Data'!$A4</f>
        <v>G3</v>
      </c>
      <c r="BC6" s="68">
        <f>'Flight Data'!$B4</f>
        <v>1</v>
      </c>
      <c r="BD6" s="68">
        <f ca="1">ROUND(NORMINV($BI6,'Inputs and Outputs'!$C$20,'Inputs and Outputs'!$D$20),0)</f>
        <v>110</v>
      </c>
      <c r="BE6" s="68">
        <f t="shared" si="9"/>
        <v>104</v>
      </c>
      <c r="BF6" s="68">
        <f t="shared" ca="1" si="10"/>
        <v>104</v>
      </c>
      <c r="BG6" s="68">
        <f ca="1">IF(BF6-BC6&gt;'Inputs and Outputs'!$D$4,Four-BC6,0)</f>
        <v>3</v>
      </c>
      <c r="BH6" s="68">
        <f ca="1">BF6*'Inputs and Outputs'!$D$5-BG6*'Inputs and Outputs'!$D$6</f>
        <v>3860</v>
      </c>
      <c r="BI6" s="70">
        <f t="shared" ca="1" si="18"/>
        <v>0.83594662071817294</v>
      </c>
      <c r="BJ6" s="68">
        <f t="shared" si="11"/>
        <v>200</v>
      </c>
      <c r="BK6" s="75">
        <f ca="1">BF6*'Inputs and Outputs'!$D$5-('Model Part B'!BG6*'Model Part B'!BJ6+BG6*Costperbumped)</f>
        <v>3260</v>
      </c>
      <c r="BN6" s="74">
        <v>3</v>
      </c>
      <c r="BO6" s="68" t="s">
        <v>5</v>
      </c>
      <c r="BP6" s="69">
        <v>44197</v>
      </c>
      <c r="BQ6" s="67" t="s">
        <v>0</v>
      </c>
      <c r="BR6" s="68" t="str">
        <f>'Flight Data'!$A4</f>
        <v>G3</v>
      </c>
      <c r="BS6" s="68">
        <f>'Flight Data'!$B4</f>
        <v>1</v>
      </c>
      <c r="BT6" s="68">
        <f ca="1">ROUND(NORMINV($BY6,'Inputs and Outputs'!$C$18,'Inputs and Outputs'!$D$18),0)</f>
        <v>103</v>
      </c>
      <c r="BU6" s="68">
        <f t="shared" si="12"/>
        <v>105</v>
      </c>
      <c r="BV6" s="68">
        <f t="shared" ca="1" si="13"/>
        <v>103</v>
      </c>
      <c r="BW6" s="68">
        <f ca="1">IF(BV6-BS6&gt;'Inputs and Outputs'!$D$4,Five-BS6,0)</f>
        <v>4</v>
      </c>
      <c r="BX6" s="68">
        <f ca="1">BV6*'Inputs and Outputs'!$D$5-BW6*'Inputs and Outputs'!$D$6</f>
        <v>3720</v>
      </c>
      <c r="BY6" s="70">
        <f t="shared" ca="1" si="19"/>
        <v>0.62736659930159688</v>
      </c>
      <c r="BZ6" s="68">
        <f t="shared" si="14"/>
        <v>200</v>
      </c>
      <c r="CA6" s="75">
        <f ca="1">BV6*'Inputs and Outputs'!$D$5-('Model Part B'!BW6*'Model Part B'!BZ6+BW6*Costperbumped)</f>
        <v>2920</v>
      </c>
    </row>
    <row r="7" spans="2:79" x14ac:dyDescent="0.2">
      <c r="B7" s="74">
        <v>4</v>
      </c>
      <c r="C7" s="68" t="s">
        <v>4</v>
      </c>
      <c r="D7" s="69">
        <v>44198</v>
      </c>
      <c r="E7" s="67" t="s">
        <v>3</v>
      </c>
      <c r="F7" s="68" t="str">
        <f>'Flight Data'!$A5</f>
        <v>G4</v>
      </c>
      <c r="G7" s="68">
        <f>'Flight Data'!$B5</f>
        <v>4</v>
      </c>
      <c r="H7" s="68">
        <f ca="1">ROUND(NORMINV($M7,'Inputs and Outputs'!$C$18,'Inputs and Outputs'!$D$18),0)</f>
        <v>115</v>
      </c>
      <c r="I7" s="68">
        <f t="shared" si="0"/>
        <v>101</v>
      </c>
      <c r="J7" s="68">
        <f t="shared" ca="1" si="1"/>
        <v>101</v>
      </c>
      <c r="K7" s="68">
        <f ca="1">IF(J7-G7&gt;'Inputs and Outputs'!$D$4,One-G7,0)</f>
        <v>0</v>
      </c>
      <c r="L7" s="68">
        <f ca="1">J7*'Inputs and Outputs'!$D$5-K7*'Inputs and Outputs'!$D$6</f>
        <v>4040</v>
      </c>
      <c r="M7" s="70">
        <f t="shared" ca="1" si="15"/>
        <v>0.99000455758566153</v>
      </c>
      <c r="N7" s="68">
        <f t="shared" si="2"/>
        <v>25</v>
      </c>
      <c r="O7" s="75">
        <f ca="1">J7*'Inputs and Outputs'!$D$5-('Model Part B'!K7*'Model Part B'!N7+K7*Costperbumped)</f>
        <v>4040</v>
      </c>
      <c r="R7" s="74">
        <v>4</v>
      </c>
      <c r="S7" s="68" t="s">
        <v>4</v>
      </c>
      <c r="T7" s="69">
        <v>44198</v>
      </c>
      <c r="U7" s="67" t="s">
        <v>3</v>
      </c>
      <c r="V7" s="68" t="str">
        <f>'Flight Data'!$A5</f>
        <v>G4</v>
      </c>
      <c r="W7" s="68">
        <f>'Flight Data'!$B5</f>
        <v>4</v>
      </c>
      <c r="X7" s="68">
        <f ca="1">ROUND(NORMINV($AC7,'Inputs and Outputs'!$C$18,'Inputs and Outputs'!$D$18),0)</f>
        <v>99</v>
      </c>
      <c r="Y7" s="68">
        <f t="shared" si="3"/>
        <v>102</v>
      </c>
      <c r="Z7" s="68">
        <f t="shared" ca="1" si="4"/>
        <v>99</v>
      </c>
      <c r="AA7" s="68">
        <f ca="1">IF(Z7-W7&gt;'Inputs and Outputs'!$D$4,One-W7,0)</f>
        <v>0</v>
      </c>
      <c r="AB7" s="68">
        <f ca="1">Z7*'Inputs and Outputs'!$D$5-AA7*'Inputs and Outputs'!$D$6</f>
        <v>3960</v>
      </c>
      <c r="AC7" s="70">
        <f t="shared" ca="1" si="16"/>
        <v>0.36900347417229351</v>
      </c>
      <c r="AD7" s="68">
        <f t="shared" si="5"/>
        <v>25</v>
      </c>
      <c r="AE7" s="75">
        <f ca="1">Z7*'Inputs and Outputs'!$D$5-('Model Part B'!AA7*'Model Part B'!AD7+AA7*Costperbumped)</f>
        <v>3960</v>
      </c>
      <c r="AH7" s="74">
        <v>4</v>
      </c>
      <c r="AI7" s="68" t="s">
        <v>4</v>
      </c>
      <c r="AJ7" s="69">
        <v>44198</v>
      </c>
      <c r="AK7" s="67" t="s">
        <v>3</v>
      </c>
      <c r="AL7" s="68" t="str">
        <f>'Flight Data'!$A5</f>
        <v>G4</v>
      </c>
      <c r="AM7" s="68">
        <f>'Flight Data'!$B5</f>
        <v>4</v>
      </c>
      <c r="AN7" s="68">
        <f ca="1">ROUND(NORMINV($AS7,'Inputs and Outputs'!$C$18,'Inputs and Outputs'!$D$18),0)</f>
        <v>94</v>
      </c>
      <c r="AO7" s="68">
        <f t="shared" si="6"/>
        <v>103</v>
      </c>
      <c r="AP7" s="68">
        <f t="shared" ca="1" si="7"/>
        <v>94</v>
      </c>
      <c r="AQ7" s="68">
        <f ca="1">IF(AP7-AM7&gt;'Inputs and Outputs'!$D$4,Three-AM7,0)</f>
        <v>0</v>
      </c>
      <c r="AR7" s="68">
        <f ca="1">AP7*'Inputs and Outputs'!$D$5-AQ7*'Inputs and Outputs'!$D$6</f>
        <v>3760</v>
      </c>
      <c r="AS7" s="70">
        <f t="shared" ca="1" si="17"/>
        <v>0.1219957245673684</v>
      </c>
      <c r="AT7" s="68">
        <f t="shared" si="8"/>
        <v>25</v>
      </c>
      <c r="AU7" s="75">
        <f ca="1">AP7*'Inputs and Outputs'!$D$5-('Model Part B'!AQ7*'Model Part B'!AT7+AQ7*Costperbumped)</f>
        <v>3760</v>
      </c>
      <c r="AX7" s="74">
        <v>4</v>
      </c>
      <c r="AY7" s="68" t="s">
        <v>4</v>
      </c>
      <c r="AZ7" s="69">
        <v>44198</v>
      </c>
      <c r="BA7" s="67" t="s">
        <v>3</v>
      </c>
      <c r="BB7" s="68" t="str">
        <f>'Flight Data'!$A5</f>
        <v>G4</v>
      </c>
      <c r="BC7" s="68">
        <f>'Flight Data'!$B5</f>
        <v>4</v>
      </c>
      <c r="BD7" s="68">
        <f ca="1">ROUND(NORMINV($BI7,'Inputs and Outputs'!$C$18,'Inputs and Outputs'!$D$18),0)</f>
        <v>101</v>
      </c>
      <c r="BE7" s="68">
        <f t="shared" si="9"/>
        <v>104</v>
      </c>
      <c r="BF7" s="68">
        <f t="shared" ca="1" si="10"/>
        <v>101</v>
      </c>
      <c r="BG7" s="68">
        <f ca="1">IF(BF7-BC7&gt;'Inputs and Outputs'!$D$4,Four-BC7,0)</f>
        <v>0</v>
      </c>
      <c r="BH7" s="68">
        <f ca="1">BF7*'Inputs and Outputs'!$D$5-BG7*'Inputs and Outputs'!$D$6</f>
        <v>4040</v>
      </c>
      <c r="BI7" s="70">
        <f t="shared" ca="1" si="18"/>
        <v>0.51558720321415785</v>
      </c>
      <c r="BJ7" s="68">
        <f t="shared" si="11"/>
        <v>25</v>
      </c>
      <c r="BK7" s="75">
        <f ca="1">BF7*'Inputs and Outputs'!$D$5-('Model Part B'!BG7*'Model Part B'!BJ7+BG7*Costperbumped)</f>
        <v>4040</v>
      </c>
      <c r="BN7" s="74">
        <v>4</v>
      </c>
      <c r="BO7" s="68" t="s">
        <v>4</v>
      </c>
      <c r="BP7" s="69">
        <v>44198</v>
      </c>
      <c r="BQ7" s="67" t="s">
        <v>3</v>
      </c>
      <c r="BR7" s="68" t="str">
        <f>'Flight Data'!$A5</f>
        <v>G4</v>
      </c>
      <c r="BS7" s="68">
        <f>'Flight Data'!$B5</f>
        <v>4</v>
      </c>
      <c r="BT7" s="68">
        <f ca="1">ROUND(NORMINV($BY7,'Inputs and Outputs'!$C$18,'Inputs and Outputs'!$D$18),0)</f>
        <v>91</v>
      </c>
      <c r="BU7" s="68">
        <f t="shared" si="12"/>
        <v>105</v>
      </c>
      <c r="BV7" s="68">
        <f t="shared" ca="1" si="13"/>
        <v>91</v>
      </c>
      <c r="BW7" s="68">
        <f ca="1">IF(BV7-BS7&gt;'Inputs and Outputs'!$D$4,Five-BS7,0)</f>
        <v>0</v>
      </c>
      <c r="BX7" s="68">
        <f ca="1">BV7*'Inputs and Outputs'!$D$5-BW7*'Inputs and Outputs'!$D$6</f>
        <v>3640</v>
      </c>
      <c r="BY7" s="70">
        <f t="shared" ca="1" si="19"/>
        <v>5.5542633385188167E-2</v>
      </c>
      <c r="BZ7" s="68">
        <f t="shared" si="14"/>
        <v>25</v>
      </c>
      <c r="CA7" s="75">
        <f ca="1">BV7*'Inputs and Outputs'!$D$5-('Model Part B'!BW7*'Model Part B'!BZ7+BW7*Costperbumped)</f>
        <v>3640</v>
      </c>
    </row>
    <row r="8" spans="2:79" x14ac:dyDescent="0.2">
      <c r="B8" s="74">
        <v>5</v>
      </c>
      <c r="C8" s="68" t="s">
        <v>4</v>
      </c>
      <c r="D8" s="69">
        <v>44198</v>
      </c>
      <c r="E8" s="67" t="s">
        <v>2</v>
      </c>
      <c r="F8" s="68" t="str">
        <f>'Flight Data'!$A6</f>
        <v>G5</v>
      </c>
      <c r="G8" s="68">
        <f>'Flight Data'!$B6</f>
        <v>6</v>
      </c>
      <c r="H8" s="68">
        <f ca="1">ROUND(NORMINV($M8,'Inputs and Outputs'!$C$19,'Inputs and Outputs'!$D$19),0)</f>
        <v>95</v>
      </c>
      <c r="I8" s="68">
        <f t="shared" si="0"/>
        <v>101</v>
      </c>
      <c r="J8" s="68">
        <f t="shared" ca="1" si="1"/>
        <v>95</v>
      </c>
      <c r="K8" s="68">
        <f ca="1">IF(J8-G8&gt;'Inputs and Outputs'!$D$4,One-G8,0)</f>
        <v>0</v>
      </c>
      <c r="L8" s="68">
        <f ca="1">J8*'Inputs and Outputs'!$D$5-K8*'Inputs and Outputs'!$D$6</f>
        <v>3800</v>
      </c>
      <c r="M8" s="70">
        <f t="shared" ca="1" si="15"/>
        <v>4.8814964001981265E-2</v>
      </c>
      <c r="N8" s="68">
        <f t="shared" si="2"/>
        <v>25</v>
      </c>
      <c r="O8" s="75">
        <f ca="1">J8*'Inputs and Outputs'!$D$5-('Model Part B'!K8*'Model Part B'!N8+K8*Costperbumped)</f>
        <v>3800</v>
      </c>
      <c r="R8" s="74">
        <v>5</v>
      </c>
      <c r="S8" s="68" t="s">
        <v>4</v>
      </c>
      <c r="T8" s="69">
        <v>44198</v>
      </c>
      <c r="U8" s="67" t="s">
        <v>2</v>
      </c>
      <c r="V8" s="68" t="str">
        <f>'Flight Data'!$A6</f>
        <v>G5</v>
      </c>
      <c r="W8" s="68">
        <f>'Flight Data'!$B6</f>
        <v>6</v>
      </c>
      <c r="X8" s="68">
        <f ca="1">ROUND(NORMINV($AC8,'Inputs and Outputs'!$C$19,'Inputs and Outputs'!$D$19),0)</f>
        <v>96</v>
      </c>
      <c r="Y8" s="68">
        <f t="shared" si="3"/>
        <v>102</v>
      </c>
      <c r="Z8" s="68">
        <f t="shared" ca="1" si="4"/>
        <v>96</v>
      </c>
      <c r="AA8" s="68">
        <f ca="1">IF(Z8-W8&gt;'Inputs and Outputs'!$D$4,One-W8,0)</f>
        <v>0</v>
      </c>
      <c r="AB8" s="68">
        <f ca="1">Z8*'Inputs and Outputs'!$D$5-AA8*'Inputs and Outputs'!$D$6</f>
        <v>3840</v>
      </c>
      <c r="AC8" s="70">
        <f t="shared" ca="1" si="16"/>
        <v>6.8814058649221632E-2</v>
      </c>
      <c r="AD8" s="68">
        <f t="shared" si="5"/>
        <v>25</v>
      </c>
      <c r="AE8" s="75">
        <f ca="1">Z8*'Inputs and Outputs'!$D$5-('Model Part B'!AA8*'Model Part B'!AD8+AA8*Costperbumped)</f>
        <v>3840</v>
      </c>
      <c r="AH8" s="74">
        <v>5</v>
      </c>
      <c r="AI8" s="68" t="s">
        <v>4</v>
      </c>
      <c r="AJ8" s="69">
        <v>44198</v>
      </c>
      <c r="AK8" s="67" t="s">
        <v>2</v>
      </c>
      <c r="AL8" s="68" t="str">
        <f>'Flight Data'!$A6</f>
        <v>G5</v>
      </c>
      <c r="AM8" s="68">
        <f>'Flight Data'!$B6</f>
        <v>6</v>
      </c>
      <c r="AN8" s="68">
        <f ca="1">ROUND(NORMINV($AS8,'Inputs and Outputs'!$C$19,'Inputs and Outputs'!$D$19),0)</f>
        <v>106</v>
      </c>
      <c r="AO8" s="68">
        <f t="shared" si="6"/>
        <v>103</v>
      </c>
      <c r="AP8" s="68">
        <f t="shared" ca="1" si="7"/>
        <v>103</v>
      </c>
      <c r="AQ8" s="68">
        <f ca="1">IF(AP8-AM8&gt;'Inputs and Outputs'!$D$4,Three-AM8,0)</f>
        <v>0</v>
      </c>
      <c r="AR8" s="68">
        <f ca="1">AP8*'Inputs and Outputs'!$D$5-AQ8*'Inputs and Outputs'!$D$6</f>
        <v>4120</v>
      </c>
      <c r="AS8" s="70">
        <f t="shared" ca="1" si="17"/>
        <v>0.73985452101030857</v>
      </c>
      <c r="AT8" s="68">
        <f t="shared" si="8"/>
        <v>25</v>
      </c>
      <c r="AU8" s="75">
        <f ca="1">AP8*'Inputs and Outputs'!$D$5-('Model Part B'!AQ8*'Model Part B'!AT8+AQ8*Costperbumped)</f>
        <v>4120</v>
      </c>
      <c r="AX8" s="74">
        <v>5</v>
      </c>
      <c r="AY8" s="68" t="s">
        <v>4</v>
      </c>
      <c r="AZ8" s="69">
        <v>44198</v>
      </c>
      <c r="BA8" s="67" t="s">
        <v>2</v>
      </c>
      <c r="BB8" s="68" t="str">
        <f>'Flight Data'!$A6</f>
        <v>G5</v>
      </c>
      <c r="BC8" s="68">
        <f>'Flight Data'!$B6</f>
        <v>6</v>
      </c>
      <c r="BD8" s="68">
        <f ca="1">ROUND(NORMINV($BI8,'Inputs and Outputs'!$C$19,'Inputs and Outputs'!$D$19),0)</f>
        <v>99</v>
      </c>
      <c r="BE8" s="68">
        <f t="shared" si="9"/>
        <v>104</v>
      </c>
      <c r="BF8" s="68">
        <f t="shared" ca="1" si="10"/>
        <v>99</v>
      </c>
      <c r="BG8" s="68">
        <f ca="1">IF(BF8-BC8&gt;'Inputs and Outputs'!$D$4,Four-BC8,0)</f>
        <v>0</v>
      </c>
      <c r="BH8" s="68">
        <f ca="1">BF8*'Inputs and Outputs'!$D$5-BG8*'Inputs and Outputs'!$D$6</f>
        <v>3960</v>
      </c>
      <c r="BI8" s="70">
        <f t="shared" ca="1" si="18"/>
        <v>0.21838060366148093</v>
      </c>
      <c r="BJ8" s="68">
        <f t="shared" si="11"/>
        <v>25</v>
      </c>
      <c r="BK8" s="75">
        <f ca="1">BF8*'Inputs and Outputs'!$D$5-('Model Part B'!BG8*'Model Part B'!BJ8+BG8*Costperbumped)</f>
        <v>3960</v>
      </c>
      <c r="BN8" s="74">
        <v>5</v>
      </c>
      <c r="BO8" s="68" t="s">
        <v>4</v>
      </c>
      <c r="BP8" s="69">
        <v>44198</v>
      </c>
      <c r="BQ8" s="67" t="s">
        <v>2</v>
      </c>
      <c r="BR8" s="68" t="str">
        <f>'Flight Data'!$A6</f>
        <v>G5</v>
      </c>
      <c r="BS8" s="68">
        <f>'Flight Data'!$B6</f>
        <v>6</v>
      </c>
      <c r="BT8" s="68">
        <f ca="1">ROUND(NORMINV($BY8,'Inputs and Outputs'!$C$18,'Inputs and Outputs'!$D$18),0)</f>
        <v>101</v>
      </c>
      <c r="BU8" s="68">
        <f t="shared" si="12"/>
        <v>105</v>
      </c>
      <c r="BV8" s="68">
        <f t="shared" ca="1" si="13"/>
        <v>101</v>
      </c>
      <c r="BW8" s="68">
        <f ca="1">IF(BV8-BS8&gt;'Inputs and Outputs'!$D$4,Five-BS8,0)</f>
        <v>0</v>
      </c>
      <c r="BX8" s="68">
        <f ca="1">BV8*'Inputs and Outputs'!$D$5-BW8*'Inputs and Outputs'!$D$6</f>
        <v>4040</v>
      </c>
      <c r="BY8" s="70">
        <f t="shared" ca="1" si="19"/>
        <v>0.50353477118791812</v>
      </c>
      <c r="BZ8" s="68">
        <f t="shared" si="14"/>
        <v>25</v>
      </c>
      <c r="CA8" s="75">
        <f ca="1">BV8*'Inputs and Outputs'!$D$5-('Model Part B'!BW8*'Model Part B'!BZ8+BW8*Costperbumped)</f>
        <v>4040</v>
      </c>
    </row>
    <row r="9" spans="2:79" x14ac:dyDescent="0.2">
      <c r="B9" s="74">
        <v>6</v>
      </c>
      <c r="C9" s="68" t="s">
        <v>4</v>
      </c>
      <c r="D9" s="69">
        <v>44198</v>
      </c>
      <c r="E9" s="67" t="s">
        <v>0</v>
      </c>
      <c r="F9" s="68" t="str">
        <f>'Flight Data'!$A7</f>
        <v>G6</v>
      </c>
      <c r="G9" s="68">
        <f>'Flight Data'!$B7</f>
        <v>1</v>
      </c>
      <c r="H9" s="68">
        <f ca="1">ROUND(NORMINV($M9,'Inputs and Outputs'!$C$20,'Inputs and Outputs'!$D$20),0)</f>
        <v>96</v>
      </c>
      <c r="I9" s="68">
        <f t="shared" si="0"/>
        <v>101</v>
      </c>
      <c r="J9" s="68">
        <f t="shared" ca="1" si="1"/>
        <v>96</v>
      </c>
      <c r="K9" s="68">
        <f ca="1">IF(J9-G9&gt;'Inputs and Outputs'!$D$4,One-G9,0)</f>
        <v>0</v>
      </c>
      <c r="L9" s="68">
        <f ca="1">J9*'Inputs and Outputs'!$D$5-K9*'Inputs and Outputs'!$D$6</f>
        <v>3840</v>
      </c>
      <c r="M9" s="70">
        <f t="shared" ca="1" si="15"/>
        <v>3.0720498913558103E-2</v>
      </c>
      <c r="N9" s="68">
        <f t="shared" si="2"/>
        <v>200</v>
      </c>
      <c r="O9" s="75">
        <f ca="1">J9*'Inputs and Outputs'!$D$5-('Model Part B'!K9*'Model Part B'!N9+K9*Costperbumped)</f>
        <v>3840</v>
      </c>
      <c r="R9" s="74">
        <v>6</v>
      </c>
      <c r="S9" s="68" t="s">
        <v>4</v>
      </c>
      <c r="T9" s="69">
        <v>44198</v>
      </c>
      <c r="U9" s="67" t="s">
        <v>0</v>
      </c>
      <c r="V9" s="68" t="str">
        <f>'Flight Data'!$A7</f>
        <v>G6</v>
      </c>
      <c r="W9" s="68">
        <f>'Flight Data'!$B7</f>
        <v>1</v>
      </c>
      <c r="X9" s="68">
        <f ca="1">ROUND(NORMINV($AC9,'Inputs and Outputs'!$C$20,'Inputs and Outputs'!$D$20),0)</f>
        <v>102</v>
      </c>
      <c r="Y9" s="68">
        <f t="shared" si="3"/>
        <v>102</v>
      </c>
      <c r="Z9" s="68">
        <f t="shared" ca="1" si="4"/>
        <v>102</v>
      </c>
      <c r="AA9" s="68">
        <f ca="1">IF(Z9-W9&gt;'Inputs and Outputs'!$D$4,One-W9,0)</f>
        <v>0</v>
      </c>
      <c r="AB9" s="68">
        <f ca="1">Z9*'Inputs and Outputs'!$D$5-AA9*'Inputs and Outputs'!$D$6</f>
        <v>4080</v>
      </c>
      <c r="AC9" s="70">
        <f t="shared" ca="1" si="16"/>
        <v>0.28887029312198909</v>
      </c>
      <c r="AD9" s="68">
        <f t="shared" si="5"/>
        <v>200</v>
      </c>
      <c r="AE9" s="75">
        <f ca="1">Z9*'Inputs and Outputs'!$D$5-('Model Part B'!AA9*'Model Part B'!AD9+AA9*Costperbumped)</f>
        <v>4080</v>
      </c>
      <c r="AH9" s="74">
        <v>6</v>
      </c>
      <c r="AI9" s="68" t="s">
        <v>4</v>
      </c>
      <c r="AJ9" s="69">
        <v>44198</v>
      </c>
      <c r="AK9" s="67" t="s">
        <v>0</v>
      </c>
      <c r="AL9" s="68" t="str">
        <f>'Flight Data'!$A7</f>
        <v>G6</v>
      </c>
      <c r="AM9" s="68">
        <f>'Flight Data'!$B7</f>
        <v>1</v>
      </c>
      <c r="AN9" s="68">
        <f ca="1">ROUND(NORMINV($AS9,'Inputs and Outputs'!$C$20,'Inputs and Outputs'!$D$20),0)</f>
        <v>102</v>
      </c>
      <c r="AO9" s="68">
        <f t="shared" si="6"/>
        <v>103</v>
      </c>
      <c r="AP9" s="68">
        <f t="shared" ca="1" si="7"/>
        <v>102</v>
      </c>
      <c r="AQ9" s="68">
        <f ca="1">IF(AP9-AM9&gt;'Inputs and Outputs'!$D$4,Three-AM9,0)</f>
        <v>2</v>
      </c>
      <c r="AR9" s="68">
        <f ca="1">AP9*'Inputs and Outputs'!$D$5-AQ9*'Inputs and Outputs'!$D$6</f>
        <v>3880</v>
      </c>
      <c r="AS9" s="70">
        <f t="shared" ca="1" si="17"/>
        <v>0.24807287223841668</v>
      </c>
      <c r="AT9" s="68">
        <f t="shared" si="8"/>
        <v>200</v>
      </c>
      <c r="AU9" s="75">
        <f ca="1">AP9*'Inputs and Outputs'!$D$5-('Model Part B'!AQ9*'Model Part B'!AT9+AQ9*Costperbumped)</f>
        <v>3480</v>
      </c>
      <c r="AX9" s="74">
        <v>6</v>
      </c>
      <c r="AY9" s="68" t="s">
        <v>4</v>
      </c>
      <c r="AZ9" s="69">
        <v>44198</v>
      </c>
      <c r="BA9" s="67" t="s">
        <v>0</v>
      </c>
      <c r="BB9" s="68" t="str">
        <f>'Flight Data'!$A7</f>
        <v>G6</v>
      </c>
      <c r="BC9" s="68">
        <f>'Flight Data'!$B7</f>
        <v>1</v>
      </c>
      <c r="BD9" s="68">
        <f ca="1">ROUND(NORMINV($BI9,'Inputs and Outputs'!$C$20,'Inputs and Outputs'!$D$20),0)</f>
        <v>111</v>
      </c>
      <c r="BE9" s="68">
        <f t="shared" si="9"/>
        <v>104</v>
      </c>
      <c r="BF9" s="68">
        <f t="shared" ca="1" si="10"/>
        <v>104</v>
      </c>
      <c r="BG9" s="68">
        <f ca="1">IF(BF9-BC9&gt;'Inputs and Outputs'!$D$4,Four-BC9,0)</f>
        <v>3</v>
      </c>
      <c r="BH9" s="68">
        <f ca="1">BF9*'Inputs and Outputs'!$D$5-BG9*'Inputs and Outputs'!$D$6</f>
        <v>3860</v>
      </c>
      <c r="BI9" s="70">
        <f t="shared" ca="1" si="18"/>
        <v>0.89393982366276536</v>
      </c>
      <c r="BJ9" s="68">
        <f t="shared" si="11"/>
        <v>200</v>
      </c>
      <c r="BK9" s="75">
        <f ca="1">BF9*'Inputs and Outputs'!$D$5-('Model Part B'!BG9*'Model Part B'!BJ9+BG9*Costperbumped)</f>
        <v>3260</v>
      </c>
      <c r="BN9" s="74">
        <v>6</v>
      </c>
      <c r="BO9" s="68" t="s">
        <v>4</v>
      </c>
      <c r="BP9" s="69">
        <v>44198</v>
      </c>
      <c r="BQ9" s="67" t="s">
        <v>0</v>
      </c>
      <c r="BR9" s="68" t="str">
        <f>'Flight Data'!$A7</f>
        <v>G6</v>
      </c>
      <c r="BS9" s="68">
        <f>'Flight Data'!$B7</f>
        <v>1</v>
      </c>
      <c r="BT9" s="68">
        <f ca="1">ROUND(NORMINV($BY9,'Inputs and Outputs'!$C$18,'Inputs and Outputs'!$D$18),0)</f>
        <v>102</v>
      </c>
      <c r="BU9" s="68">
        <f t="shared" si="12"/>
        <v>105</v>
      </c>
      <c r="BV9" s="68">
        <f t="shared" ca="1" si="13"/>
        <v>102</v>
      </c>
      <c r="BW9" s="68">
        <f ca="1">IF(BV9-BS9&gt;'Inputs and Outputs'!$D$4,Five-BS9,0)</f>
        <v>4</v>
      </c>
      <c r="BX9" s="68">
        <f ca="1">BV9*'Inputs and Outputs'!$D$5-BW9*'Inputs and Outputs'!$D$6</f>
        <v>3680</v>
      </c>
      <c r="BY9" s="70">
        <f t="shared" ca="1" si="19"/>
        <v>0.56220401167354006</v>
      </c>
      <c r="BZ9" s="68">
        <f t="shared" si="14"/>
        <v>200</v>
      </c>
      <c r="CA9" s="75">
        <f ca="1">BV9*'Inputs and Outputs'!$D$5-('Model Part B'!BW9*'Model Part B'!BZ9+BW9*Costperbumped)</f>
        <v>2880</v>
      </c>
    </row>
    <row r="10" spans="2:79" x14ac:dyDescent="0.2">
      <c r="B10" s="74">
        <v>7</v>
      </c>
      <c r="C10" s="68" t="s">
        <v>1</v>
      </c>
      <c r="D10" s="69">
        <v>44199</v>
      </c>
      <c r="E10" s="67" t="s">
        <v>3</v>
      </c>
      <c r="F10" s="68" t="str">
        <f>'Flight Data'!$A8</f>
        <v>G7</v>
      </c>
      <c r="G10" s="68">
        <f>'Flight Data'!$B8</f>
        <v>4</v>
      </c>
      <c r="H10" s="68">
        <f ca="1">ROUND(NORMINV($M10,'Inputs and Outputs'!$C$18,'Inputs and Outputs'!$D$18),0)</f>
        <v>111</v>
      </c>
      <c r="I10" s="68">
        <f t="shared" si="0"/>
        <v>101</v>
      </c>
      <c r="J10" s="68">
        <f t="shared" ca="1" si="1"/>
        <v>101</v>
      </c>
      <c r="K10" s="68">
        <f ca="1">IF(J10-G10&gt;'Inputs and Outputs'!$D$4,One-G10,0)</f>
        <v>0</v>
      </c>
      <c r="L10" s="68">
        <f ca="1">J10*'Inputs and Outputs'!$D$5-K10*'Inputs and Outputs'!$D$6</f>
        <v>4040</v>
      </c>
      <c r="M10" s="70">
        <f t="shared" ca="1" si="15"/>
        <v>0.9444146086401608</v>
      </c>
      <c r="N10" s="68">
        <f t="shared" si="2"/>
        <v>25</v>
      </c>
      <c r="O10" s="75">
        <f ca="1">J10*'Inputs and Outputs'!$D$5-('Model Part B'!K10*'Model Part B'!N10+K10*Costperbumped)</f>
        <v>4040</v>
      </c>
      <c r="R10" s="74">
        <v>7</v>
      </c>
      <c r="S10" s="68" t="s">
        <v>1</v>
      </c>
      <c r="T10" s="69">
        <v>44199</v>
      </c>
      <c r="U10" s="67" t="s">
        <v>3</v>
      </c>
      <c r="V10" s="68" t="str">
        <f>'Flight Data'!$A8</f>
        <v>G7</v>
      </c>
      <c r="W10" s="68">
        <f>'Flight Data'!$B8</f>
        <v>4</v>
      </c>
      <c r="X10" s="68">
        <f ca="1">ROUND(NORMINV($AC10,'Inputs and Outputs'!$C$18,'Inputs and Outputs'!$D$18),0)</f>
        <v>90</v>
      </c>
      <c r="Y10" s="68">
        <f t="shared" si="3"/>
        <v>102</v>
      </c>
      <c r="Z10" s="68">
        <f t="shared" ca="1" si="4"/>
        <v>90</v>
      </c>
      <c r="AA10" s="68">
        <f ca="1">IF(Z10-W10&gt;'Inputs and Outputs'!$D$4,One-W10,0)</f>
        <v>0</v>
      </c>
      <c r="AB10" s="68">
        <f ca="1">Z10*'Inputs and Outputs'!$D$5-AA10*'Inputs and Outputs'!$D$6</f>
        <v>3600</v>
      </c>
      <c r="AC10" s="70">
        <f t="shared" ca="1" si="16"/>
        <v>3.4706686277817367E-2</v>
      </c>
      <c r="AD10" s="68">
        <f t="shared" si="5"/>
        <v>25</v>
      </c>
      <c r="AE10" s="75">
        <f ca="1">Z10*'Inputs and Outputs'!$D$5-('Model Part B'!AA10*'Model Part B'!AD10+AA10*Costperbumped)</f>
        <v>3600</v>
      </c>
      <c r="AH10" s="74">
        <v>7</v>
      </c>
      <c r="AI10" s="68" t="s">
        <v>1</v>
      </c>
      <c r="AJ10" s="69">
        <v>44199</v>
      </c>
      <c r="AK10" s="67" t="s">
        <v>3</v>
      </c>
      <c r="AL10" s="68" t="str">
        <f>'Flight Data'!$A8</f>
        <v>G7</v>
      </c>
      <c r="AM10" s="68">
        <f>'Flight Data'!$B8</f>
        <v>4</v>
      </c>
      <c r="AN10" s="68">
        <f ca="1">ROUND(NORMINV($AS10,'Inputs and Outputs'!$C$18,'Inputs and Outputs'!$D$18),0)</f>
        <v>108</v>
      </c>
      <c r="AO10" s="68">
        <f t="shared" si="6"/>
        <v>103</v>
      </c>
      <c r="AP10" s="68">
        <f t="shared" ca="1" si="7"/>
        <v>103</v>
      </c>
      <c r="AQ10" s="68">
        <f ca="1">IF(AP10-AM10&gt;'Inputs and Outputs'!$D$4,Three-AM10,0)</f>
        <v>0</v>
      </c>
      <c r="AR10" s="68">
        <f ca="1">AP10*'Inputs and Outputs'!$D$5-AQ10*'Inputs and Outputs'!$D$6</f>
        <v>4120</v>
      </c>
      <c r="AS10" s="70">
        <f t="shared" ca="1" si="17"/>
        <v>0.88347827088785913</v>
      </c>
      <c r="AT10" s="68">
        <f t="shared" si="8"/>
        <v>25</v>
      </c>
      <c r="AU10" s="75">
        <f ca="1">AP10*'Inputs and Outputs'!$D$5-('Model Part B'!AQ10*'Model Part B'!AT10+AQ10*Costperbumped)</f>
        <v>4120</v>
      </c>
      <c r="AX10" s="74">
        <v>7</v>
      </c>
      <c r="AY10" s="68" t="s">
        <v>1</v>
      </c>
      <c r="AZ10" s="69">
        <v>44199</v>
      </c>
      <c r="BA10" s="67" t="s">
        <v>3</v>
      </c>
      <c r="BB10" s="68" t="str">
        <f>'Flight Data'!$A8</f>
        <v>G7</v>
      </c>
      <c r="BC10" s="68">
        <f>'Flight Data'!$B8</f>
        <v>4</v>
      </c>
      <c r="BD10" s="68">
        <f ca="1">ROUND(NORMINV($BI10,'Inputs and Outputs'!$C$18,'Inputs and Outputs'!$D$18),0)</f>
        <v>103</v>
      </c>
      <c r="BE10" s="68">
        <f t="shared" si="9"/>
        <v>104</v>
      </c>
      <c r="BF10" s="68">
        <f t="shared" ca="1" si="10"/>
        <v>103</v>
      </c>
      <c r="BG10" s="68">
        <f ca="1">IF(BF10-BC10&gt;'Inputs and Outputs'!$D$4,Four-BC10,0)</f>
        <v>0</v>
      </c>
      <c r="BH10" s="68">
        <f ca="1">BF10*'Inputs and Outputs'!$D$5-BG10*'Inputs and Outputs'!$D$6</f>
        <v>4120</v>
      </c>
      <c r="BI10" s="70">
        <f t="shared" ca="1" si="18"/>
        <v>0.63549751417735523</v>
      </c>
      <c r="BJ10" s="68">
        <f t="shared" si="11"/>
        <v>25</v>
      </c>
      <c r="BK10" s="75">
        <f ca="1">BF10*'Inputs and Outputs'!$D$5-('Model Part B'!BG10*'Model Part B'!BJ10+BG10*Costperbumped)</f>
        <v>4120</v>
      </c>
      <c r="BN10" s="74">
        <v>7</v>
      </c>
      <c r="BO10" s="68" t="s">
        <v>1</v>
      </c>
      <c r="BP10" s="69">
        <v>44199</v>
      </c>
      <c r="BQ10" s="67" t="s">
        <v>3</v>
      </c>
      <c r="BR10" s="68" t="str">
        <f>'Flight Data'!$A8</f>
        <v>G7</v>
      </c>
      <c r="BS10" s="68">
        <f>'Flight Data'!$B8</f>
        <v>4</v>
      </c>
      <c r="BT10" s="68">
        <f ca="1">ROUND(NORMINV($BY10,'Inputs and Outputs'!$C$18,'Inputs and Outputs'!$D$18),0)</f>
        <v>105</v>
      </c>
      <c r="BU10" s="68">
        <f t="shared" si="12"/>
        <v>105</v>
      </c>
      <c r="BV10" s="68">
        <f t="shared" ca="1" si="13"/>
        <v>105</v>
      </c>
      <c r="BW10" s="68">
        <f ca="1">IF(BV10-BS10&gt;'Inputs and Outputs'!$D$4,Five-BS10,0)</f>
        <v>1</v>
      </c>
      <c r="BX10" s="68">
        <f ca="1">BV10*'Inputs and Outputs'!$D$5-BW10*'Inputs and Outputs'!$D$6</f>
        <v>4100</v>
      </c>
      <c r="BY10" s="70">
        <f t="shared" ca="1" si="19"/>
        <v>0.72420566160614885</v>
      </c>
      <c r="BZ10" s="68">
        <f t="shared" si="14"/>
        <v>25</v>
      </c>
      <c r="CA10" s="75">
        <f ca="1">BV10*'Inputs and Outputs'!$D$5-('Model Part B'!BW10*'Model Part B'!BZ10+BW10*Costperbumped)</f>
        <v>4075</v>
      </c>
    </row>
    <row r="11" spans="2:79" x14ac:dyDescent="0.2">
      <c r="B11" s="74">
        <v>8</v>
      </c>
      <c r="C11" s="68" t="s">
        <v>1</v>
      </c>
      <c r="D11" s="69">
        <v>44199</v>
      </c>
      <c r="E11" s="67" t="s">
        <v>2</v>
      </c>
      <c r="F11" s="68" t="str">
        <f>'Flight Data'!$A9</f>
        <v>G8</v>
      </c>
      <c r="G11" s="68">
        <f>'Flight Data'!$B9</f>
        <v>2</v>
      </c>
      <c r="H11" s="68">
        <f ca="1">ROUND(NORMINV($M11,'Inputs and Outputs'!$C$19,'Inputs and Outputs'!$D$19),0)</f>
        <v>99</v>
      </c>
      <c r="I11" s="68">
        <f t="shared" si="0"/>
        <v>101</v>
      </c>
      <c r="J11" s="68">
        <f t="shared" ca="1" si="1"/>
        <v>99</v>
      </c>
      <c r="K11" s="68">
        <f ca="1">IF(J11-G11&gt;'Inputs and Outputs'!$D$4,One-G11,0)</f>
        <v>0</v>
      </c>
      <c r="L11" s="68">
        <f ca="1">J11*'Inputs and Outputs'!$D$5-K11*'Inputs and Outputs'!$D$6</f>
        <v>3960</v>
      </c>
      <c r="M11" s="70">
        <f t="shared" ca="1" si="15"/>
        <v>0.23950643012934947</v>
      </c>
      <c r="N11" s="68">
        <f t="shared" si="2"/>
        <v>25</v>
      </c>
      <c r="O11" s="75">
        <f ca="1">J11*'Inputs and Outputs'!$D$5-('Model Part B'!K11*'Model Part B'!N11+K11*Costperbumped)</f>
        <v>3960</v>
      </c>
      <c r="R11" s="74">
        <v>8</v>
      </c>
      <c r="S11" s="68" t="s">
        <v>1</v>
      </c>
      <c r="T11" s="69">
        <v>44199</v>
      </c>
      <c r="U11" s="67" t="s">
        <v>2</v>
      </c>
      <c r="V11" s="68" t="str">
        <f>'Flight Data'!$A9</f>
        <v>G8</v>
      </c>
      <c r="W11" s="68">
        <f>'Flight Data'!$B9</f>
        <v>2</v>
      </c>
      <c r="X11" s="68">
        <f ca="1">ROUND(NORMINV($AC11,'Inputs and Outputs'!$C$19,'Inputs and Outputs'!$D$19),0)</f>
        <v>95</v>
      </c>
      <c r="Y11" s="68">
        <f t="shared" si="3"/>
        <v>102</v>
      </c>
      <c r="Z11" s="68">
        <f t="shared" ca="1" si="4"/>
        <v>95</v>
      </c>
      <c r="AA11" s="68">
        <f ca="1">IF(Z11-W11&gt;'Inputs and Outputs'!$D$4,One-W11,0)</f>
        <v>0</v>
      </c>
      <c r="AB11" s="68">
        <f ca="1">Z11*'Inputs and Outputs'!$D$5-AA11*'Inputs and Outputs'!$D$6</f>
        <v>3800</v>
      </c>
      <c r="AC11" s="70">
        <f t="shared" ca="1" si="16"/>
        <v>6.5130730096017442E-2</v>
      </c>
      <c r="AD11" s="68">
        <f t="shared" si="5"/>
        <v>25</v>
      </c>
      <c r="AE11" s="75">
        <f ca="1">Z11*'Inputs and Outputs'!$D$5-('Model Part B'!AA11*'Model Part B'!AD11+AA11*Costperbumped)</f>
        <v>3800</v>
      </c>
      <c r="AH11" s="74">
        <v>8</v>
      </c>
      <c r="AI11" s="68" t="s">
        <v>1</v>
      </c>
      <c r="AJ11" s="69">
        <v>44199</v>
      </c>
      <c r="AK11" s="67" t="s">
        <v>2</v>
      </c>
      <c r="AL11" s="68" t="str">
        <f>'Flight Data'!$A9</f>
        <v>G8</v>
      </c>
      <c r="AM11" s="68">
        <f>'Flight Data'!$B9</f>
        <v>2</v>
      </c>
      <c r="AN11" s="68">
        <f ca="1">ROUND(NORMINV($AS11,'Inputs and Outputs'!$C$19,'Inputs and Outputs'!$D$19),0)</f>
        <v>97</v>
      </c>
      <c r="AO11" s="68">
        <f t="shared" si="6"/>
        <v>103</v>
      </c>
      <c r="AP11" s="68">
        <f t="shared" ca="1" si="7"/>
        <v>97</v>
      </c>
      <c r="AQ11" s="68">
        <f ca="1">IF(AP11-AM11&gt;'Inputs and Outputs'!$D$4,Three-AM11,0)</f>
        <v>0</v>
      </c>
      <c r="AR11" s="68">
        <f ca="1">AP11*'Inputs and Outputs'!$D$5-AQ11*'Inputs and Outputs'!$D$6</f>
        <v>3880</v>
      </c>
      <c r="AS11" s="70">
        <f t="shared" ca="1" si="17"/>
        <v>0.1110541348598667</v>
      </c>
      <c r="AT11" s="68">
        <f t="shared" si="8"/>
        <v>25</v>
      </c>
      <c r="AU11" s="75">
        <f ca="1">AP11*'Inputs and Outputs'!$D$5-('Model Part B'!AQ11*'Model Part B'!AT11+AQ11*Costperbumped)</f>
        <v>3880</v>
      </c>
      <c r="AX11" s="74">
        <v>8</v>
      </c>
      <c r="AY11" s="68" t="s">
        <v>1</v>
      </c>
      <c r="AZ11" s="69">
        <v>44199</v>
      </c>
      <c r="BA11" s="67" t="s">
        <v>2</v>
      </c>
      <c r="BB11" s="68" t="str">
        <f>'Flight Data'!$A9</f>
        <v>G8</v>
      </c>
      <c r="BC11" s="68">
        <f>'Flight Data'!$B9</f>
        <v>2</v>
      </c>
      <c r="BD11" s="68">
        <f ca="1">ROUND(NORMINV($BI11,'Inputs and Outputs'!$C$19,'Inputs and Outputs'!$D$19),0)</f>
        <v>111</v>
      </c>
      <c r="BE11" s="68">
        <f t="shared" si="9"/>
        <v>104</v>
      </c>
      <c r="BF11" s="68">
        <f t="shared" ca="1" si="10"/>
        <v>104</v>
      </c>
      <c r="BG11" s="68">
        <f ca="1">IF(BF11-BC11&gt;'Inputs and Outputs'!$D$4,Four-BC11,0)</f>
        <v>2</v>
      </c>
      <c r="BH11" s="68">
        <f ca="1">BF11*'Inputs and Outputs'!$D$5-BG11*'Inputs and Outputs'!$D$6</f>
        <v>3960</v>
      </c>
      <c r="BI11" s="70">
        <f t="shared" ca="1" si="18"/>
        <v>0.95200758195322055</v>
      </c>
      <c r="BJ11" s="68">
        <f t="shared" si="11"/>
        <v>25</v>
      </c>
      <c r="BK11" s="75">
        <f ca="1">BF11*'Inputs and Outputs'!$D$5-('Model Part B'!BG11*'Model Part B'!BJ11+BG11*Costperbumped)</f>
        <v>3910</v>
      </c>
      <c r="BN11" s="74">
        <v>8</v>
      </c>
      <c r="BO11" s="68" t="s">
        <v>1</v>
      </c>
      <c r="BP11" s="69">
        <v>44199</v>
      </c>
      <c r="BQ11" s="67" t="s">
        <v>2</v>
      </c>
      <c r="BR11" s="68" t="str">
        <f>'Flight Data'!$A9</f>
        <v>G8</v>
      </c>
      <c r="BS11" s="68">
        <f>'Flight Data'!$B9</f>
        <v>2</v>
      </c>
      <c r="BT11" s="68">
        <f ca="1">ROUND(NORMINV($BY11,'Inputs and Outputs'!$C$18,'Inputs and Outputs'!$D$18),0)</f>
        <v>99</v>
      </c>
      <c r="BU11" s="68">
        <f t="shared" si="12"/>
        <v>105</v>
      </c>
      <c r="BV11" s="68">
        <f t="shared" ca="1" si="13"/>
        <v>99</v>
      </c>
      <c r="BW11" s="68">
        <f ca="1">IF(BV11-BS11&gt;'Inputs and Outputs'!$D$4,Five-BS11,0)</f>
        <v>0</v>
      </c>
      <c r="BX11" s="68">
        <f ca="1">BV11*'Inputs and Outputs'!$D$5-BW11*'Inputs and Outputs'!$D$6</f>
        <v>3960</v>
      </c>
      <c r="BY11" s="70">
        <f t="shared" ca="1" si="19"/>
        <v>0.34367073141693427</v>
      </c>
      <c r="BZ11" s="68">
        <f t="shared" si="14"/>
        <v>25</v>
      </c>
      <c r="CA11" s="75">
        <f ca="1">BV11*'Inputs and Outputs'!$D$5-('Model Part B'!BW11*'Model Part B'!BZ11+BW11*Costperbumped)</f>
        <v>3960</v>
      </c>
    </row>
    <row r="12" spans="2:79" x14ac:dyDescent="0.2">
      <c r="B12" s="74">
        <v>9</v>
      </c>
      <c r="C12" s="68" t="s">
        <v>1</v>
      </c>
      <c r="D12" s="69">
        <v>44199</v>
      </c>
      <c r="E12" s="67" t="s">
        <v>0</v>
      </c>
      <c r="F12" s="68" t="str">
        <f>'Flight Data'!$A10</f>
        <v>G9</v>
      </c>
      <c r="G12" s="68">
        <f>'Flight Data'!$B10</f>
        <v>2</v>
      </c>
      <c r="H12" s="68">
        <f ca="1">ROUND(NORMINV($M12,'Inputs and Outputs'!$C$20,'Inputs and Outputs'!$D$20),0)</f>
        <v>108</v>
      </c>
      <c r="I12" s="68">
        <f t="shared" si="0"/>
        <v>101</v>
      </c>
      <c r="J12" s="68">
        <f t="shared" ca="1" si="1"/>
        <v>101</v>
      </c>
      <c r="K12" s="68">
        <f ca="1">IF(J12-G12&gt;'Inputs and Outputs'!$D$4,One-G12,0)</f>
        <v>0</v>
      </c>
      <c r="L12" s="68">
        <f ca="1">J12*'Inputs and Outputs'!$D$5-K12*'Inputs and Outputs'!$D$6</f>
        <v>4040</v>
      </c>
      <c r="M12" s="70">
        <f t="shared" ca="1" si="15"/>
        <v>0.71083213139195933</v>
      </c>
      <c r="N12" s="68">
        <f t="shared" si="2"/>
        <v>200</v>
      </c>
      <c r="O12" s="75">
        <f ca="1">J12*'Inputs and Outputs'!$D$5-('Model Part B'!K12*'Model Part B'!N12+K12*Costperbumped)</f>
        <v>4040</v>
      </c>
      <c r="R12" s="74">
        <v>9</v>
      </c>
      <c r="S12" s="68" t="s">
        <v>1</v>
      </c>
      <c r="T12" s="69">
        <v>44199</v>
      </c>
      <c r="U12" s="67" t="s">
        <v>0</v>
      </c>
      <c r="V12" s="68" t="str">
        <f>'Flight Data'!$A10</f>
        <v>G9</v>
      </c>
      <c r="W12" s="68">
        <f>'Flight Data'!$B10</f>
        <v>2</v>
      </c>
      <c r="X12" s="68">
        <f ca="1">ROUND(NORMINV($AC12,'Inputs and Outputs'!$C$20,'Inputs and Outputs'!$D$20),0)</f>
        <v>99</v>
      </c>
      <c r="Y12" s="68">
        <f t="shared" si="3"/>
        <v>102</v>
      </c>
      <c r="Z12" s="68">
        <f t="shared" ca="1" si="4"/>
        <v>99</v>
      </c>
      <c r="AA12" s="68">
        <f ca="1">IF(Z12-W12&gt;'Inputs and Outputs'!$D$4,One-W12,0)</f>
        <v>0</v>
      </c>
      <c r="AB12" s="68">
        <f ca="1">Z12*'Inputs and Outputs'!$D$5-AA12*'Inputs and Outputs'!$D$6</f>
        <v>3960</v>
      </c>
      <c r="AC12" s="70">
        <f t="shared" ca="1" si="16"/>
        <v>0.11333123113588806</v>
      </c>
      <c r="AD12" s="68">
        <f t="shared" si="5"/>
        <v>200</v>
      </c>
      <c r="AE12" s="75">
        <f ca="1">Z12*'Inputs and Outputs'!$D$5-('Model Part B'!AA12*'Model Part B'!AD12+AA12*Costperbumped)</f>
        <v>3960</v>
      </c>
      <c r="AH12" s="74">
        <v>9</v>
      </c>
      <c r="AI12" s="68" t="s">
        <v>1</v>
      </c>
      <c r="AJ12" s="69">
        <v>44199</v>
      </c>
      <c r="AK12" s="67" t="s">
        <v>0</v>
      </c>
      <c r="AL12" s="68" t="str">
        <f>'Flight Data'!$A10</f>
        <v>G9</v>
      </c>
      <c r="AM12" s="68">
        <f>'Flight Data'!$B10</f>
        <v>2</v>
      </c>
      <c r="AN12" s="68">
        <f ca="1">ROUND(NORMINV($AS12,'Inputs and Outputs'!$C$20,'Inputs and Outputs'!$D$20),0)</f>
        <v>112</v>
      </c>
      <c r="AO12" s="68">
        <f t="shared" si="6"/>
        <v>103</v>
      </c>
      <c r="AP12" s="68">
        <f t="shared" ca="1" si="7"/>
        <v>103</v>
      </c>
      <c r="AQ12" s="68">
        <f ca="1">IF(AP12-AM12&gt;'Inputs and Outputs'!$D$4,Three-AM12,0)</f>
        <v>1</v>
      </c>
      <c r="AR12" s="68">
        <f ca="1">AP12*'Inputs and Outputs'!$D$5-AQ12*'Inputs and Outputs'!$D$6</f>
        <v>4020</v>
      </c>
      <c r="AS12" s="70">
        <f t="shared" ca="1" si="17"/>
        <v>0.91112133900832071</v>
      </c>
      <c r="AT12" s="68">
        <f t="shared" si="8"/>
        <v>200</v>
      </c>
      <c r="AU12" s="75">
        <f ca="1">AP12*'Inputs and Outputs'!$D$5-('Model Part B'!AQ12*'Model Part B'!AT12+AQ12*Costperbumped)</f>
        <v>3820</v>
      </c>
      <c r="AX12" s="74">
        <v>9</v>
      </c>
      <c r="AY12" s="68" t="s">
        <v>1</v>
      </c>
      <c r="AZ12" s="69">
        <v>44199</v>
      </c>
      <c r="BA12" s="67" t="s">
        <v>0</v>
      </c>
      <c r="BB12" s="68" t="str">
        <f>'Flight Data'!$A10</f>
        <v>G9</v>
      </c>
      <c r="BC12" s="68">
        <f>'Flight Data'!$B10</f>
        <v>2</v>
      </c>
      <c r="BD12" s="68">
        <f ca="1">ROUND(NORMINV($BI12,'Inputs and Outputs'!$C$20,'Inputs and Outputs'!$D$20),0)</f>
        <v>102</v>
      </c>
      <c r="BE12" s="68">
        <f t="shared" si="9"/>
        <v>104</v>
      </c>
      <c r="BF12" s="68">
        <f t="shared" ca="1" si="10"/>
        <v>102</v>
      </c>
      <c r="BG12" s="68">
        <f ca="1">IF(BF12-BC12&gt;'Inputs and Outputs'!$D$4,Four-BC12,0)</f>
        <v>0</v>
      </c>
      <c r="BH12" s="68">
        <f ca="1">BF12*'Inputs and Outputs'!$D$5-BG12*'Inputs and Outputs'!$D$6</f>
        <v>4080</v>
      </c>
      <c r="BI12" s="70">
        <f t="shared" ca="1" si="18"/>
        <v>0.30363885276015101</v>
      </c>
      <c r="BJ12" s="68">
        <f t="shared" si="11"/>
        <v>200</v>
      </c>
      <c r="BK12" s="75">
        <f ca="1">BF12*'Inputs and Outputs'!$D$5-('Model Part B'!BG12*'Model Part B'!BJ12+BG12*Costperbumped)</f>
        <v>4080</v>
      </c>
      <c r="BN12" s="74">
        <v>9</v>
      </c>
      <c r="BO12" s="68" t="s">
        <v>1</v>
      </c>
      <c r="BP12" s="69">
        <v>44199</v>
      </c>
      <c r="BQ12" s="67" t="s">
        <v>0</v>
      </c>
      <c r="BR12" s="68" t="str">
        <f>'Flight Data'!$A10</f>
        <v>G9</v>
      </c>
      <c r="BS12" s="68">
        <f>'Flight Data'!$B10</f>
        <v>2</v>
      </c>
      <c r="BT12" s="68">
        <f ca="1">ROUND(NORMINV($BY12,'Inputs and Outputs'!$C$18,'Inputs and Outputs'!$D$18),0)</f>
        <v>100</v>
      </c>
      <c r="BU12" s="68">
        <f t="shared" si="12"/>
        <v>105</v>
      </c>
      <c r="BV12" s="68">
        <f t="shared" ca="1" si="13"/>
        <v>100</v>
      </c>
      <c r="BW12" s="68">
        <f ca="1">IF(BV12-BS12&gt;'Inputs and Outputs'!$D$4,Five-BS12,0)</f>
        <v>0</v>
      </c>
      <c r="BX12" s="68">
        <f ca="1">BV12*'Inputs and Outputs'!$D$5-BW12*'Inputs and Outputs'!$D$6</f>
        <v>4000</v>
      </c>
      <c r="BY12" s="70">
        <f t="shared" ca="1" si="19"/>
        <v>0.43344702998422391</v>
      </c>
      <c r="BZ12" s="68">
        <f t="shared" si="14"/>
        <v>200</v>
      </c>
      <c r="CA12" s="75">
        <f ca="1">BV12*'Inputs and Outputs'!$D$5-('Model Part B'!BW12*'Model Part B'!BZ12+BW12*Costperbumped)</f>
        <v>4000</v>
      </c>
    </row>
    <row r="13" spans="2:79" x14ac:dyDescent="0.2">
      <c r="B13" s="74">
        <v>10</v>
      </c>
      <c r="C13" s="68" t="s">
        <v>9</v>
      </c>
      <c r="D13" s="69">
        <v>44200</v>
      </c>
      <c r="E13" s="67" t="s">
        <v>3</v>
      </c>
      <c r="F13" s="68" t="str">
        <f>'Flight Data'!$A11</f>
        <v>G10</v>
      </c>
      <c r="G13" s="68">
        <f>'Flight Data'!$B11</f>
        <v>4</v>
      </c>
      <c r="H13" s="68">
        <f ca="1">ROUND(NORMINV($M13,'Inputs and Outputs'!$C$18,'Inputs and Outputs'!$D$18),0)</f>
        <v>104</v>
      </c>
      <c r="I13" s="68">
        <f t="shared" si="0"/>
        <v>101</v>
      </c>
      <c r="J13" s="68">
        <f t="shared" ca="1" si="1"/>
        <v>101</v>
      </c>
      <c r="K13" s="68">
        <f ca="1">IF(J13-G13&gt;'Inputs and Outputs'!$D$4,One-G13,0)</f>
        <v>0</v>
      </c>
      <c r="L13" s="68">
        <f ca="1">J13*'Inputs and Outputs'!$D$5-K13*'Inputs and Outputs'!$D$6</f>
        <v>4040</v>
      </c>
      <c r="M13" s="70">
        <f t="shared" ca="1" si="15"/>
        <v>0.66472932010228092</v>
      </c>
      <c r="N13" s="68">
        <f t="shared" si="2"/>
        <v>25</v>
      </c>
      <c r="O13" s="75">
        <f ca="1">J13*'Inputs and Outputs'!$D$5-('Model Part B'!K13*'Model Part B'!N13+K13*Costperbumped)</f>
        <v>4040</v>
      </c>
      <c r="R13" s="74">
        <v>10</v>
      </c>
      <c r="S13" s="68" t="s">
        <v>9</v>
      </c>
      <c r="T13" s="69">
        <v>44200</v>
      </c>
      <c r="U13" s="67" t="s">
        <v>3</v>
      </c>
      <c r="V13" s="68" t="str">
        <f>'Flight Data'!$A11</f>
        <v>G10</v>
      </c>
      <c r="W13" s="68">
        <f>'Flight Data'!$B11</f>
        <v>4</v>
      </c>
      <c r="X13" s="68">
        <f ca="1">ROUND(NORMINV($AC13,'Inputs and Outputs'!$C$18,'Inputs and Outputs'!$D$18),0)</f>
        <v>98</v>
      </c>
      <c r="Y13" s="68">
        <f t="shared" si="3"/>
        <v>102</v>
      </c>
      <c r="Z13" s="68">
        <f t="shared" ca="1" si="4"/>
        <v>98</v>
      </c>
      <c r="AA13" s="68">
        <f ca="1">IF(Z13-W13&gt;'Inputs and Outputs'!$D$4,One-W13,0)</f>
        <v>0</v>
      </c>
      <c r="AB13" s="68">
        <f ca="1">Z13*'Inputs and Outputs'!$D$5-AA13*'Inputs and Outputs'!$D$6</f>
        <v>3920</v>
      </c>
      <c r="AC13" s="70">
        <f t="shared" ca="1" si="16"/>
        <v>0.30837572507673916</v>
      </c>
      <c r="AD13" s="68">
        <f t="shared" si="5"/>
        <v>25</v>
      </c>
      <c r="AE13" s="75">
        <f ca="1">Z13*'Inputs and Outputs'!$D$5-('Model Part B'!AA13*'Model Part B'!AD13+AA13*Costperbumped)</f>
        <v>3920</v>
      </c>
      <c r="AH13" s="74">
        <v>10</v>
      </c>
      <c r="AI13" s="68" t="s">
        <v>9</v>
      </c>
      <c r="AJ13" s="69">
        <v>44200</v>
      </c>
      <c r="AK13" s="67" t="s">
        <v>3</v>
      </c>
      <c r="AL13" s="68" t="str">
        <f>'Flight Data'!$A11</f>
        <v>G10</v>
      </c>
      <c r="AM13" s="68">
        <f>'Flight Data'!$B11</f>
        <v>4</v>
      </c>
      <c r="AN13" s="68">
        <f ca="1">ROUND(NORMINV($AS13,'Inputs and Outputs'!$C$18,'Inputs and Outputs'!$D$18),0)</f>
        <v>103</v>
      </c>
      <c r="AO13" s="68">
        <f t="shared" si="6"/>
        <v>103</v>
      </c>
      <c r="AP13" s="68">
        <f t="shared" ca="1" si="7"/>
        <v>103</v>
      </c>
      <c r="AQ13" s="68">
        <f ca="1">IF(AP13-AM13&gt;'Inputs and Outputs'!$D$4,Three-AM13,0)</f>
        <v>0</v>
      </c>
      <c r="AR13" s="68">
        <f ca="1">AP13*'Inputs and Outputs'!$D$5-AQ13*'Inputs and Outputs'!$D$6</f>
        <v>4120</v>
      </c>
      <c r="AS13" s="70">
        <f t="shared" ca="1" si="17"/>
        <v>0.60235809746177438</v>
      </c>
      <c r="AT13" s="68">
        <f t="shared" si="8"/>
        <v>25</v>
      </c>
      <c r="AU13" s="75">
        <f ca="1">AP13*'Inputs and Outputs'!$D$5-('Model Part B'!AQ13*'Model Part B'!AT13+AQ13*Costperbumped)</f>
        <v>4120</v>
      </c>
      <c r="AX13" s="74">
        <v>10</v>
      </c>
      <c r="AY13" s="68" t="s">
        <v>9</v>
      </c>
      <c r="AZ13" s="69">
        <v>44200</v>
      </c>
      <c r="BA13" s="67" t="s">
        <v>3</v>
      </c>
      <c r="BB13" s="68" t="str">
        <f>'Flight Data'!$A11</f>
        <v>G10</v>
      </c>
      <c r="BC13" s="68">
        <f>'Flight Data'!$B11</f>
        <v>4</v>
      </c>
      <c r="BD13" s="68">
        <f ca="1">ROUND(NORMINV($BI13,'Inputs and Outputs'!$C$18,'Inputs and Outputs'!$D$18),0)</f>
        <v>108</v>
      </c>
      <c r="BE13" s="68">
        <f t="shared" si="9"/>
        <v>104</v>
      </c>
      <c r="BF13" s="68">
        <f t="shared" ca="1" si="10"/>
        <v>104</v>
      </c>
      <c r="BG13" s="68">
        <f ca="1">IF(BF13-BC13&gt;'Inputs and Outputs'!$D$4,Four-BC13,0)</f>
        <v>0</v>
      </c>
      <c r="BH13" s="68">
        <f ca="1">BF13*'Inputs and Outputs'!$D$5-BG13*'Inputs and Outputs'!$D$6</f>
        <v>4160</v>
      </c>
      <c r="BI13" s="70">
        <f t="shared" ca="1" si="18"/>
        <v>0.88434726558993837</v>
      </c>
      <c r="BJ13" s="68">
        <f t="shared" si="11"/>
        <v>25</v>
      </c>
      <c r="BK13" s="75">
        <f ca="1">BF13*'Inputs and Outputs'!$D$5-('Model Part B'!BG13*'Model Part B'!BJ13+BG13*Costperbumped)</f>
        <v>4160</v>
      </c>
      <c r="BN13" s="74">
        <v>10</v>
      </c>
      <c r="BO13" s="68" t="s">
        <v>9</v>
      </c>
      <c r="BP13" s="69">
        <v>44200</v>
      </c>
      <c r="BQ13" s="67" t="s">
        <v>3</v>
      </c>
      <c r="BR13" s="68" t="str">
        <f>'Flight Data'!$A11</f>
        <v>G10</v>
      </c>
      <c r="BS13" s="68">
        <f>'Flight Data'!$B11</f>
        <v>4</v>
      </c>
      <c r="BT13" s="68">
        <f ca="1">ROUND(NORMINV($BY13,'Inputs and Outputs'!$C$18,'Inputs and Outputs'!$D$18),0)</f>
        <v>110</v>
      </c>
      <c r="BU13" s="68">
        <f t="shared" si="12"/>
        <v>105</v>
      </c>
      <c r="BV13" s="68">
        <f t="shared" ca="1" si="13"/>
        <v>105</v>
      </c>
      <c r="BW13" s="68">
        <f ca="1">IF(BV13-BS13&gt;'Inputs and Outputs'!$D$4,Five-BS13,0)</f>
        <v>1</v>
      </c>
      <c r="BX13" s="68">
        <f ca="1">BV13*'Inputs and Outputs'!$D$5-BW13*'Inputs and Outputs'!$D$6</f>
        <v>4100</v>
      </c>
      <c r="BY13" s="70">
        <f t="shared" ca="1" si="19"/>
        <v>0.92898275958579057</v>
      </c>
      <c r="BZ13" s="68">
        <f t="shared" si="14"/>
        <v>25</v>
      </c>
      <c r="CA13" s="75">
        <f ca="1">BV13*'Inputs and Outputs'!$D$5-('Model Part B'!BW13*'Model Part B'!BZ13+BW13*Costperbumped)</f>
        <v>4075</v>
      </c>
    </row>
    <row r="14" spans="2:79" x14ac:dyDescent="0.2">
      <c r="B14" s="74">
        <v>11</v>
      </c>
      <c r="C14" s="68" t="s">
        <v>9</v>
      </c>
      <c r="D14" s="69">
        <v>44200</v>
      </c>
      <c r="E14" s="67" t="s">
        <v>2</v>
      </c>
      <c r="F14" s="68" t="str">
        <f>'Flight Data'!$A12</f>
        <v>G11</v>
      </c>
      <c r="G14" s="68">
        <f>'Flight Data'!$B12</f>
        <v>0</v>
      </c>
      <c r="H14" s="68">
        <f ca="1">ROUND(NORMINV($M14,'Inputs and Outputs'!$C$19,'Inputs and Outputs'!$D$19),0)</f>
        <v>104</v>
      </c>
      <c r="I14" s="68">
        <f t="shared" si="0"/>
        <v>101</v>
      </c>
      <c r="J14" s="68">
        <f t="shared" ca="1" si="1"/>
        <v>101</v>
      </c>
      <c r="K14" s="68">
        <f ca="1">IF(J14-G14&gt;'Inputs and Outputs'!$D$4,One-G14,0)</f>
        <v>1</v>
      </c>
      <c r="L14" s="68">
        <f ca="1">J14*'Inputs and Outputs'!$D$5-K14*'Inputs and Outputs'!$D$6</f>
        <v>3940</v>
      </c>
      <c r="M14" s="70">
        <f t="shared" ca="1" si="15"/>
        <v>0.60161939659524166</v>
      </c>
      <c r="N14" s="68">
        <f t="shared" si="2"/>
        <v>25</v>
      </c>
      <c r="O14" s="75">
        <f ca="1">J14*'Inputs and Outputs'!$D$5-('Model Part B'!K14*'Model Part B'!N14+K14*Costperbumped)</f>
        <v>3915</v>
      </c>
      <c r="R14" s="74">
        <v>11</v>
      </c>
      <c r="S14" s="68" t="s">
        <v>9</v>
      </c>
      <c r="T14" s="69">
        <v>44200</v>
      </c>
      <c r="U14" s="67" t="s">
        <v>2</v>
      </c>
      <c r="V14" s="68" t="str">
        <f>'Flight Data'!$A12</f>
        <v>G11</v>
      </c>
      <c r="W14" s="68">
        <f>'Flight Data'!$B12</f>
        <v>0</v>
      </c>
      <c r="X14" s="68">
        <f ca="1">ROUND(NORMINV($AC14,'Inputs and Outputs'!$C$19,'Inputs and Outputs'!$D$19),0)</f>
        <v>102</v>
      </c>
      <c r="Y14" s="68">
        <f t="shared" si="3"/>
        <v>102</v>
      </c>
      <c r="Z14" s="68">
        <f t="shared" ca="1" si="4"/>
        <v>102</v>
      </c>
      <c r="AA14" s="68">
        <f ca="1">IF(Z14-W14&gt;'Inputs and Outputs'!$D$4,One-W14,0)</f>
        <v>1</v>
      </c>
      <c r="AB14" s="68">
        <f ca="1">Z14*'Inputs and Outputs'!$D$5-AA14*'Inputs and Outputs'!$D$6</f>
        <v>3980</v>
      </c>
      <c r="AC14" s="70">
        <f t="shared" ca="1" si="16"/>
        <v>0.45206415893630847</v>
      </c>
      <c r="AD14" s="68">
        <f t="shared" si="5"/>
        <v>25</v>
      </c>
      <c r="AE14" s="75">
        <f ca="1">Z14*'Inputs and Outputs'!$D$5-('Model Part B'!AA14*'Model Part B'!AD14+AA14*Costperbumped)</f>
        <v>3955</v>
      </c>
      <c r="AH14" s="74">
        <v>11</v>
      </c>
      <c r="AI14" s="68" t="s">
        <v>9</v>
      </c>
      <c r="AJ14" s="69">
        <v>44200</v>
      </c>
      <c r="AK14" s="67" t="s">
        <v>2</v>
      </c>
      <c r="AL14" s="68" t="str">
        <f>'Flight Data'!$A12</f>
        <v>G11</v>
      </c>
      <c r="AM14" s="68">
        <f>'Flight Data'!$B12</f>
        <v>0</v>
      </c>
      <c r="AN14" s="68">
        <f ca="1">ROUND(NORMINV($AS14,'Inputs and Outputs'!$C$19,'Inputs and Outputs'!$D$19),0)</f>
        <v>104</v>
      </c>
      <c r="AO14" s="68">
        <f t="shared" si="6"/>
        <v>103</v>
      </c>
      <c r="AP14" s="68">
        <f t="shared" ca="1" si="7"/>
        <v>103</v>
      </c>
      <c r="AQ14" s="68">
        <f ca="1">IF(AP14-AM14&gt;'Inputs and Outputs'!$D$4,Three-AM14,0)</f>
        <v>3</v>
      </c>
      <c r="AR14" s="68">
        <f ca="1">AP14*'Inputs and Outputs'!$D$5-AQ14*'Inputs and Outputs'!$D$6</f>
        <v>3820</v>
      </c>
      <c r="AS14" s="70">
        <f t="shared" ca="1" si="17"/>
        <v>0.55266082940912631</v>
      </c>
      <c r="AT14" s="68">
        <f t="shared" si="8"/>
        <v>25</v>
      </c>
      <c r="AU14" s="75">
        <f ca="1">AP14*'Inputs and Outputs'!$D$5-('Model Part B'!AQ14*'Model Part B'!AT14+AQ14*Costperbumped)</f>
        <v>3745</v>
      </c>
      <c r="AX14" s="74">
        <v>11</v>
      </c>
      <c r="AY14" s="68" t="s">
        <v>9</v>
      </c>
      <c r="AZ14" s="69">
        <v>44200</v>
      </c>
      <c r="BA14" s="67" t="s">
        <v>2</v>
      </c>
      <c r="BB14" s="68" t="str">
        <f>'Flight Data'!$A12</f>
        <v>G11</v>
      </c>
      <c r="BC14" s="68">
        <f>'Flight Data'!$B12</f>
        <v>0</v>
      </c>
      <c r="BD14" s="68">
        <f ca="1">ROUND(NORMINV($BI14,'Inputs and Outputs'!$C$19,'Inputs and Outputs'!$D$19),0)</f>
        <v>99</v>
      </c>
      <c r="BE14" s="68">
        <f t="shared" si="9"/>
        <v>104</v>
      </c>
      <c r="BF14" s="68">
        <f t="shared" ca="1" si="10"/>
        <v>99</v>
      </c>
      <c r="BG14" s="68">
        <f ca="1">IF(BF14-BC14&gt;'Inputs and Outputs'!$D$4,Four-BC14,0)</f>
        <v>0</v>
      </c>
      <c r="BH14" s="68">
        <f ca="1">BF14*'Inputs and Outputs'!$D$5-BG14*'Inputs and Outputs'!$D$6</f>
        <v>3960</v>
      </c>
      <c r="BI14" s="70">
        <f t="shared" ca="1" si="18"/>
        <v>0.20526895209467799</v>
      </c>
      <c r="BJ14" s="68">
        <f t="shared" si="11"/>
        <v>25</v>
      </c>
      <c r="BK14" s="75">
        <f ca="1">BF14*'Inputs and Outputs'!$D$5-('Model Part B'!BG14*'Model Part B'!BJ14+BG14*Costperbumped)</f>
        <v>3960</v>
      </c>
      <c r="BN14" s="74">
        <v>11</v>
      </c>
      <c r="BO14" s="68" t="s">
        <v>9</v>
      </c>
      <c r="BP14" s="69">
        <v>44200</v>
      </c>
      <c r="BQ14" s="67" t="s">
        <v>2</v>
      </c>
      <c r="BR14" s="68" t="str">
        <f>'Flight Data'!$A12</f>
        <v>G11</v>
      </c>
      <c r="BS14" s="68">
        <f>'Flight Data'!$B12</f>
        <v>0</v>
      </c>
      <c r="BT14" s="68">
        <f ca="1">ROUND(NORMINV($BY14,'Inputs and Outputs'!$C$18,'Inputs and Outputs'!$D$18),0)</f>
        <v>105</v>
      </c>
      <c r="BU14" s="68">
        <f t="shared" si="12"/>
        <v>105</v>
      </c>
      <c r="BV14" s="68">
        <f t="shared" ca="1" si="13"/>
        <v>105</v>
      </c>
      <c r="BW14" s="68">
        <f ca="1">IF(BV14-BS14&gt;'Inputs and Outputs'!$D$4,Five-BS14,0)</f>
        <v>5</v>
      </c>
      <c r="BX14" s="68">
        <f ca="1">BV14*'Inputs and Outputs'!$D$5-BW14*'Inputs and Outputs'!$D$6</f>
        <v>3700</v>
      </c>
      <c r="BY14" s="70">
        <f t="shared" ca="1" si="19"/>
        <v>0.72319076590454223</v>
      </c>
      <c r="BZ14" s="68">
        <f t="shared" si="14"/>
        <v>25</v>
      </c>
      <c r="CA14" s="75">
        <f ca="1">BV14*'Inputs and Outputs'!$D$5-('Model Part B'!BW14*'Model Part B'!BZ14+BW14*Costperbumped)</f>
        <v>3575</v>
      </c>
    </row>
    <row r="15" spans="2:79" x14ac:dyDescent="0.2">
      <c r="B15" s="74">
        <v>12</v>
      </c>
      <c r="C15" s="68" t="s">
        <v>9</v>
      </c>
      <c r="D15" s="69">
        <v>44200</v>
      </c>
      <c r="E15" s="67" t="s">
        <v>0</v>
      </c>
      <c r="F15" s="68" t="str">
        <f>'Flight Data'!$A13</f>
        <v>G12</v>
      </c>
      <c r="G15" s="68">
        <f>'Flight Data'!$B13</f>
        <v>2</v>
      </c>
      <c r="H15" s="68">
        <f ca="1">ROUND(NORMINV($M15,'Inputs and Outputs'!$C$20,'Inputs and Outputs'!$D$20),0)</f>
        <v>110</v>
      </c>
      <c r="I15" s="68">
        <f t="shared" si="0"/>
        <v>101</v>
      </c>
      <c r="J15" s="68">
        <f t="shared" ca="1" si="1"/>
        <v>101</v>
      </c>
      <c r="K15" s="68">
        <f ca="1">IF(J15-G15&gt;'Inputs and Outputs'!$D$4,One-G15,0)</f>
        <v>0</v>
      </c>
      <c r="L15" s="68">
        <f ca="1">J15*'Inputs and Outputs'!$D$5-K15*'Inputs and Outputs'!$D$6</f>
        <v>4040</v>
      </c>
      <c r="M15" s="70">
        <f t="shared" ca="1" si="15"/>
        <v>0.82227836214447136</v>
      </c>
      <c r="N15" s="68">
        <f t="shared" si="2"/>
        <v>200</v>
      </c>
      <c r="O15" s="75">
        <f ca="1">J15*'Inputs and Outputs'!$D$5-('Model Part B'!K15*'Model Part B'!N15+K15*Costperbumped)</f>
        <v>4040</v>
      </c>
      <c r="R15" s="74">
        <v>12</v>
      </c>
      <c r="S15" s="68" t="s">
        <v>9</v>
      </c>
      <c r="T15" s="69">
        <v>44200</v>
      </c>
      <c r="U15" s="67" t="s">
        <v>0</v>
      </c>
      <c r="V15" s="68" t="str">
        <f>'Flight Data'!$A13</f>
        <v>G12</v>
      </c>
      <c r="W15" s="68">
        <f>'Flight Data'!$B13</f>
        <v>2</v>
      </c>
      <c r="X15" s="68">
        <f ca="1">ROUND(NORMINV($AC15,'Inputs and Outputs'!$C$20,'Inputs and Outputs'!$D$20),0)</f>
        <v>105</v>
      </c>
      <c r="Y15" s="68">
        <f t="shared" si="3"/>
        <v>102</v>
      </c>
      <c r="Z15" s="68">
        <f t="shared" ca="1" si="4"/>
        <v>102</v>
      </c>
      <c r="AA15" s="68">
        <f ca="1">IF(Z15-W15&gt;'Inputs and Outputs'!$D$4,One-W15,0)</f>
        <v>0</v>
      </c>
      <c r="AB15" s="68">
        <f ca="1">Z15*'Inputs and Outputs'!$D$5-AA15*'Inputs and Outputs'!$D$6</f>
        <v>4080</v>
      </c>
      <c r="AC15" s="70">
        <f t="shared" ca="1" si="16"/>
        <v>0.52471989177752487</v>
      </c>
      <c r="AD15" s="68">
        <f t="shared" si="5"/>
        <v>200</v>
      </c>
      <c r="AE15" s="75">
        <f ca="1">Z15*'Inputs and Outputs'!$D$5-('Model Part B'!AA15*'Model Part B'!AD15+AA15*Costperbumped)</f>
        <v>4080</v>
      </c>
      <c r="AH15" s="74">
        <v>12</v>
      </c>
      <c r="AI15" s="68" t="s">
        <v>9</v>
      </c>
      <c r="AJ15" s="69">
        <v>44200</v>
      </c>
      <c r="AK15" s="67" t="s">
        <v>0</v>
      </c>
      <c r="AL15" s="68" t="str">
        <f>'Flight Data'!$A13</f>
        <v>G12</v>
      </c>
      <c r="AM15" s="68">
        <f>'Flight Data'!$B13</f>
        <v>2</v>
      </c>
      <c r="AN15" s="68">
        <f ca="1">ROUND(NORMINV($AS15,'Inputs and Outputs'!$C$20,'Inputs and Outputs'!$D$20),0)</f>
        <v>109</v>
      </c>
      <c r="AO15" s="68">
        <f t="shared" si="6"/>
        <v>103</v>
      </c>
      <c r="AP15" s="68">
        <f t="shared" ca="1" si="7"/>
        <v>103</v>
      </c>
      <c r="AQ15" s="68">
        <f ca="1">IF(AP15-AM15&gt;'Inputs and Outputs'!$D$4,Three-AM15,0)</f>
        <v>1</v>
      </c>
      <c r="AR15" s="68">
        <f ca="1">AP15*'Inputs and Outputs'!$D$5-AQ15*'Inputs and Outputs'!$D$6</f>
        <v>4020</v>
      </c>
      <c r="AS15" s="70">
        <f t="shared" ca="1" si="17"/>
        <v>0.8153786710497325</v>
      </c>
      <c r="AT15" s="68">
        <f t="shared" si="8"/>
        <v>200</v>
      </c>
      <c r="AU15" s="75">
        <f ca="1">AP15*'Inputs and Outputs'!$D$5-('Model Part B'!AQ15*'Model Part B'!AT15+AQ15*Costperbumped)</f>
        <v>3820</v>
      </c>
      <c r="AX15" s="74">
        <v>12</v>
      </c>
      <c r="AY15" s="68" t="s">
        <v>9</v>
      </c>
      <c r="AZ15" s="69">
        <v>44200</v>
      </c>
      <c r="BA15" s="67" t="s">
        <v>0</v>
      </c>
      <c r="BB15" s="68" t="str">
        <f>'Flight Data'!$A13</f>
        <v>G12</v>
      </c>
      <c r="BC15" s="68">
        <f>'Flight Data'!$B13</f>
        <v>2</v>
      </c>
      <c r="BD15" s="68">
        <f ca="1">ROUND(NORMINV($BI15,'Inputs and Outputs'!$C$20,'Inputs and Outputs'!$D$20),0)</f>
        <v>101</v>
      </c>
      <c r="BE15" s="68">
        <f t="shared" si="9"/>
        <v>104</v>
      </c>
      <c r="BF15" s="68">
        <f t="shared" ca="1" si="10"/>
        <v>101</v>
      </c>
      <c r="BG15" s="68">
        <f ca="1">IF(BF15-BC15&gt;'Inputs and Outputs'!$D$4,Four-BC15,0)</f>
        <v>0</v>
      </c>
      <c r="BH15" s="68">
        <f ca="1">BF15*'Inputs and Outputs'!$D$5-BG15*'Inputs and Outputs'!$D$6</f>
        <v>4040</v>
      </c>
      <c r="BI15" s="70">
        <f t="shared" ca="1" si="18"/>
        <v>0.19300056307909352</v>
      </c>
      <c r="BJ15" s="68">
        <f t="shared" si="11"/>
        <v>200</v>
      </c>
      <c r="BK15" s="75">
        <f ca="1">BF15*'Inputs and Outputs'!$D$5-('Model Part B'!BG15*'Model Part B'!BJ15+BG15*Costperbumped)</f>
        <v>4040</v>
      </c>
      <c r="BN15" s="74">
        <v>12</v>
      </c>
      <c r="BO15" s="68" t="s">
        <v>9</v>
      </c>
      <c r="BP15" s="69">
        <v>44200</v>
      </c>
      <c r="BQ15" s="67" t="s">
        <v>0</v>
      </c>
      <c r="BR15" s="68" t="str">
        <f>'Flight Data'!$A13</f>
        <v>G12</v>
      </c>
      <c r="BS15" s="68">
        <f>'Flight Data'!$B13</f>
        <v>2</v>
      </c>
      <c r="BT15" s="68">
        <f ca="1">ROUND(NORMINV($BY15,'Inputs and Outputs'!$C$18,'Inputs and Outputs'!$D$18),0)</f>
        <v>105</v>
      </c>
      <c r="BU15" s="68">
        <f t="shared" si="12"/>
        <v>105</v>
      </c>
      <c r="BV15" s="68">
        <f t="shared" ca="1" si="13"/>
        <v>105</v>
      </c>
      <c r="BW15" s="68">
        <f ca="1">IF(BV15-BS15&gt;'Inputs and Outputs'!$D$4,Five-BS15,0)</f>
        <v>3</v>
      </c>
      <c r="BX15" s="68">
        <f ca="1">BV15*'Inputs and Outputs'!$D$5-BW15*'Inputs and Outputs'!$D$6</f>
        <v>3900</v>
      </c>
      <c r="BY15" s="70">
        <f t="shared" ca="1" si="19"/>
        <v>0.75097034149152619</v>
      </c>
      <c r="BZ15" s="68">
        <f t="shared" si="14"/>
        <v>200</v>
      </c>
      <c r="CA15" s="75">
        <f ca="1">BV15*'Inputs and Outputs'!$D$5-('Model Part B'!BW15*'Model Part B'!BZ15+BW15*Costperbumped)</f>
        <v>3300</v>
      </c>
    </row>
    <row r="16" spans="2:79" x14ac:dyDescent="0.2">
      <c r="B16" s="74">
        <v>13</v>
      </c>
      <c r="C16" s="68" t="s">
        <v>8</v>
      </c>
      <c r="D16" s="69">
        <v>44201</v>
      </c>
      <c r="E16" s="67" t="s">
        <v>3</v>
      </c>
      <c r="F16" s="68" t="str">
        <f>'Flight Data'!$A14</f>
        <v>G13</v>
      </c>
      <c r="G16" s="68">
        <f>'Flight Data'!$B14</f>
        <v>4</v>
      </c>
      <c r="H16" s="68">
        <f ca="1">ROUND(NORMINV($M16,'Inputs and Outputs'!$C$18,'Inputs and Outputs'!$D$18),0)</f>
        <v>97</v>
      </c>
      <c r="I16" s="68">
        <f t="shared" si="0"/>
        <v>101</v>
      </c>
      <c r="J16" s="68">
        <f t="shared" ca="1" si="1"/>
        <v>97</v>
      </c>
      <c r="K16" s="68">
        <f ca="1">IF(J16-G16&gt;'Inputs and Outputs'!$D$4,One-G16,0)</f>
        <v>0</v>
      </c>
      <c r="L16" s="68">
        <f ca="1">J16*'Inputs and Outputs'!$D$5-K16*'Inputs and Outputs'!$D$6</f>
        <v>3880</v>
      </c>
      <c r="M16" s="70">
        <f t="shared" ca="1" si="15"/>
        <v>0.22932115848755519</v>
      </c>
      <c r="N16" s="68">
        <f t="shared" si="2"/>
        <v>25</v>
      </c>
      <c r="O16" s="75">
        <f ca="1">J16*'Inputs and Outputs'!$D$5-('Model Part B'!K16*'Model Part B'!N16+K16*Costperbumped)</f>
        <v>3880</v>
      </c>
      <c r="R16" s="74">
        <v>13</v>
      </c>
      <c r="S16" s="68" t="s">
        <v>8</v>
      </c>
      <c r="T16" s="69">
        <v>44201</v>
      </c>
      <c r="U16" s="67" t="s">
        <v>3</v>
      </c>
      <c r="V16" s="68" t="str">
        <f>'Flight Data'!$A14</f>
        <v>G13</v>
      </c>
      <c r="W16" s="68">
        <f>'Flight Data'!$B14</f>
        <v>4</v>
      </c>
      <c r="X16" s="68">
        <f ca="1">ROUND(NORMINV($AC16,'Inputs and Outputs'!$C$18,'Inputs and Outputs'!$D$18),0)</f>
        <v>94</v>
      </c>
      <c r="Y16" s="68">
        <f t="shared" si="3"/>
        <v>102</v>
      </c>
      <c r="Z16" s="68">
        <f t="shared" ca="1" si="4"/>
        <v>94</v>
      </c>
      <c r="AA16" s="68">
        <f ca="1">IF(Z16-W16&gt;'Inputs and Outputs'!$D$4,One-W16,0)</f>
        <v>0</v>
      </c>
      <c r="AB16" s="68">
        <f ca="1">Z16*'Inputs and Outputs'!$D$5-AA16*'Inputs and Outputs'!$D$6</f>
        <v>3760</v>
      </c>
      <c r="AC16" s="70">
        <f t="shared" ca="1" si="16"/>
        <v>0.12897574592147443</v>
      </c>
      <c r="AD16" s="68">
        <f t="shared" si="5"/>
        <v>25</v>
      </c>
      <c r="AE16" s="75">
        <f ca="1">Z16*'Inputs and Outputs'!$D$5-('Model Part B'!AA16*'Model Part B'!AD16+AA16*Costperbumped)</f>
        <v>3760</v>
      </c>
      <c r="AH16" s="74">
        <v>13</v>
      </c>
      <c r="AI16" s="68" t="s">
        <v>8</v>
      </c>
      <c r="AJ16" s="69">
        <v>44201</v>
      </c>
      <c r="AK16" s="67" t="s">
        <v>3</v>
      </c>
      <c r="AL16" s="68" t="str">
        <f>'Flight Data'!$A14</f>
        <v>G13</v>
      </c>
      <c r="AM16" s="68">
        <f>'Flight Data'!$B14</f>
        <v>4</v>
      </c>
      <c r="AN16" s="68">
        <f ca="1">ROUND(NORMINV($AS16,'Inputs and Outputs'!$C$18,'Inputs and Outputs'!$D$18),0)</f>
        <v>98</v>
      </c>
      <c r="AO16" s="68">
        <f t="shared" si="6"/>
        <v>103</v>
      </c>
      <c r="AP16" s="68">
        <f t="shared" ca="1" si="7"/>
        <v>98</v>
      </c>
      <c r="AQ16" s="68">
        <f ca="1">IF(AP16-AM16&gt;'Inputs and Outputs'!$D$4,Three-AM16,0)</f>
        <v>0</v>
      </c>
      <c r="AR16" s="68">
        <f ca="1">AP16*'Inputs and Outputs'!$D$5-AQ16*'Inputs and Outputs'!$D$6</f>
        <v>3920</v>
      </c>
      <c r="AS16" s="70">
        <f t="shared" ca="1" si="17"/>
        <v>0.30069369266512536</v>
      </c>
      <c r="AT16" s="68">
        <f t="shared" si="8"/>
        <v>25</v>
      </c>
      <c r="AU16" s="75">
        <f ca="1">AP16*'Inputs and Outputs'!$D$5-('Model Part B'!AQ16*'Model Part B'!AT16+AQ16*Costperbumped)</f>
        <v>3920</v>
      </c>
      <c r="AX16" s="74">
        <v>13</v>
      </c>
      <c r="AY16" s="68" t="s">
        <v>8</v>
      </c>
      <c r="AZ16" s="69">
        <v>44201</v>
      </c>
      <c r="BA16" s="67" t="s">
        <v>3</v>
      </c>
      <c r="BB16" s="68" t="str">
        <f>'Flight Data'!$A14</f>
        <v>G13</v>
      </c>
      <c r="BC16" s="68">
        <f>'Flight Data'!$B14</f>
        <v>4</v>
      </c>
      <c r="BD16" s="68">
        <f ca="1">ROUND(NORMINV($BI16,'Inputs and Outputs'!$C$18,'Inputs and Outputs'!$D$18),0)</f>
        <v>112</v>
      </c>
      <c r="BE16" s="68">
        <f t="shared" si="9"/>
        <v>104</v>
      </c>
      <c r="BF16" s="68">
        <f t="shared" ca="1" si="10"/>
        <v>104</v>
      </c>
      <c r="BG16" s="68">
        <f ca="1">IF(BF16-BC16&gt;'Inputs and Outputs'!$D$4,Four-BC16,0)</f>
        <v>0</v>
      </c>
      <c r="BH16" s="68">
        <f ca="1">BF16*'Inputs and Outputs'!$D$5-BG16*'Inputs and Outputs'!$D$6</f>
        <v>4160</v>
      </c>
      <c r="BI16" s="70">
        <f t="shared" ca="1" si="18"/>
        <v>0.96067279864026967</v>
      </c>
      <c r="BJ16" s="68">
        <f t="shared" si="11"/>
        <v>25</v>
      </c>
      <c r="BK16" s="75">
        <f ca="1">BF16*'Inputs and Outputs'!$D$5-('Model Part B'!BG16*'Model Part B'!BJ16+BG16*Costperbumped)</f>
        <v>4160</v>
      </c>
      <c r="BN16" s="74">
        <v>13</v>
      </c>
      <c r="BO16" s="68" t="s">
        <v>8</v>
      </c>
      <c r="BP16" s="69">
        <v>44201</v>
      </c>
      <c r="BQ16" s="67" t="s">
        <v>3</v>
      </c>
      <c r="BR16" s="68" t="str">
        <f>'Flight Data'!$A14</f>
        <v>G13</v>
      </c>
      <c r="BS16" s="68">
        <f>'Flight Data'!$B14</f>
        <v>4</v>
      </c>
      <c r="BT16" s="68">
        <f ca="1">ROUND(NORMINV($BY16,'Inputs and Outputs'!$C$18,'Inputs and Outputs'!$D$18),0)</f>
        <v>92</v>
      </c>
      <c r="BU16" s="68">
        <f t="shared" si="12"/>
        <v>105</v>
      </c>
      <c r="BV16" s="68">
        <f t="shared" ca="1" si="13"/>
        <v>92</v>
      </c>
      <c r="BW16" s="68">
        <f ca="1">IF(BV16-BS16&gt;'Inputs and Outputs'!$D$4,Five-BS16,0)</f>
        <v>0</v>
      </c>
      <c r="BX16" s="68">
        <f ca="1">BV16*'Inputs and Outputs'!$D$5-BW16*'Inputs and Outputs'!$D$6</f>
        <v>3680</v>
      </c>
      <c r="BY16" s="70">
        <f t="shared" ca="1" si="19"/>
        <v>7.2593083815730486E-2</v>
      </c>
      <c r="BZ16" s="68">
        <f t="shared" si="14"/>
        <v>25</v>
      </c>
      <c r="CA16" s="75">
        <f ca="1">BV16*'Inputs and Outputs'!$D$5-('Model Part B'!BW16*'Model Part B'!BZ16+BW16*Costperbumped)</f>
        <v>3680</v>
      </c>
    </row>
    <row r="17" spans="2:79" x14ac:dyDescent="0.2">
      <c r="B17" s="74">
        <v>14</v>
      </c>
      <c r="C17" s="68" t="s">
        <v>8</v>
      </c>
      <c r="D17" s="69">
        <v>44201</v>
      </c>
      <c r="E17" s="67" t="s">
        <v>2</v>
      </c>
      <c r="F17" s="68" t="str">
        <f>'Flight Data'!$A15</f>
        <v>G14</v>
      </c>
      <c r="G17" s="68">
        <f>'Flight Data'!$B15</f>
        <v>5</v>
      </c>
      <c r="H17" s="68">
        <f ca="1">ROUND(NORMINV($M17,'Inputs and Outputs'!$C$19,'Inputs and Outputs'!$D$19),0)</f>
        <v>104</v>
      </c>
      <c r="I17" s="68">
        <f t="shared" si="0"/>
        <v>101</v>
      </c>
      <c r="J17" s="68">
        <f t="shared" ca="1" si="1"/>
        <v>101</v>
      </c>
      <c r="K17" s="68">
        <f ca="1">IF(J17-G17&gt;'Inputs and Outputs'!$D$4,One-G17,0)</f>
        <v>0</v>
      </c>
      <c r="L17" s="68">
        <f ca="1">J17*'Inputs and Outputs'!$D$5-K17*'Inputs and Outputs'!$D$6</f>
        <v>4040</v>
      </c>
      <c r="M17" s="70">
        <f t="shared" ca="1" si="15"/>
        <v>0.57614323882568419</v>
      </c>
      <c r="N17" s="68">
        <f t="shared" si="2"/>
        <v>25</v>
      </c>
      <c r="O17" s="75">
        <f ca="1">J17*'Inputs and Outputs'!$D$5-('Model Part B'!K17*'Model Part B'!N17+K17*Costperbumped)</f>
        <v>4040</v>
      </c>
      <c r="R17" s="74">
        <v>14</v>
      </c>
      <c r="S17" s="68" t="s">
        <v>8</v>
      </c>
      <c r="T17" s="69">
        <v>44201</v>
      </c>
      <c r="U17" s="67" t="s">
        <v>2</v>
      </c>
      <c r="V17" s="68" t="str">
        <f>'Flight Data'!$A15</f>
        <v>G14</v>
      </c>
      <c r="W17" s="68">
        <f>'Flight Data'!$B15</f>
        <v>5</v>
      </c>
      <c r="X17" s="68">
        <f ca="1">ROUND(NORMINV($AC17,'Inputs and Outputs'!$C$19,'Inputs and Outputs'!$D$19),0)</f>
        <v>91</v>
      </c>
      <c r="Y17" s="68">
        <f t="shared" si="3"/>
        <v>102</v>
      </c>
      <c r="Z17" s="68">
        <f t="shared" ca="1" si="4"/>
        <v>91</v>
      </c>
      <c r="AA17" s="68">
        <f ca="1">IF(Z17-W17&gt;'Inputs and Outputs'!$D$4,One-W17,0)</f>
        <v>0</v>
      </c>
      <c r="AB17" s="68">
        <f ca="1">Z17*'Inputs and Outputs'!$D$5-AA17*'Inputs and Outputs'!$D$6</f>
        <v>3640</v>
      </c>
      <c r="AC17" s="70">
        <f t="shared" ca="1" si="16"/>
        <v>1.0063108787648933E-2</v>
      </c>
      <c r="AD17" s="68">
        <f t="shared" si="5"/>
        <v>25</v>
      </c>
      <c r="AE17" s="75">
        <f ca="1">Z17*'Inputs and Outputs'!$D$5-('Model Part B'!AA17*'Model Part B'!AD17+AA17*Costperbumped)</f>
        <v>3640</v>
      </c>
      <c r="AH17" s="74">
        <v>14</v>
      </c>
      <c r="AI17" s="68" t="s">
        <v>8</v>
      </c>
      <c r="AJ17" s="69">
        <v>44201</v>
      </c>
      <c r="AK17" s="67" t="s">
        <v>2</v>
      </c>
      <c r="AL17" s="68" t="str">
        <f>'Flight Data'!$A15</f>
        <v>G14</v>
      </c>
      <c r="AM17" s="68">
        <f>'Flight Data'!$B15</f>
        <v>5</v>
      </c>
      <c r="AN17" s="68">
        <f ca="1">ROUND(NORMINV($AS17,'Inputs and Outputs'!$C$19,'Inputs and Outputs'!$D$19),0)</f>
        <v>106</v>
      </c>
      <c r="AO17" s="68">
        <f t="shared" si="6"/>
        <v>103</v>
      </c>
      <c r="AP17" s="68">
        <f t="shared" ca="1" si="7"/>
        <v>103</v>
      </c>
      <c r="AQ17" s="68">
        <f ca="1">IF(AP17-AM17&gt;'Inputs and Outputs'!$D$4,Three-AM17,0)</f>
        <v>0</v>
      </c>
      <c r="AR17" s="68">
        <f ca="1">AP17*'Inputs and Outputs'!$D$5-AQ17*'Inputs and Outputs'!$D$6</f>
        <v>4120</v>
      </c>
      <c r="AS17" s="70">
        <f t="shared" ca="1" si="17"/>
        <v>0.70844870665117654</v>
      </c>
      <c r="AT17" s="68">
        <f t="shared" si="8"/>
        <v>25</v>
      </c>
      <c r="AU17" s="75">
        <f ca="1">AP17*'Inputs and Outputs'!$D$5-('Model Part B'!AQ17*'Model Part B'!AT17+AQ17*Costperbumped)</f>
        <v>4120</v>
      </c>
      <c r="AX17" s="74">
        <v>14</v>
      </c>
      <c r="AY17" s="68" t="s">
        <v>8</v>
      </c>
      <c r="AZ17" s="69">
        <v>44201</v>
      </c>
      <c r="BA17" s="67" t="s">
        <v>2</v>
      </c>
      <c r="BB17" s="68" t="str">
        <f>'Flight Data'!$A15</f>
        <v>G14</v>
      </c>
      <c r="BC17" s="68">
        <f>'Flight Data'!$B15</f>
        <v>5</v>
      </c>
      <c r="BD17" s="68">
        <f ca="1">ROUND(NORMINV($BI17,'Inputs and Outputs'!$C$19,'Inputs and Outputs'!$D$19),0)</f>
        <v>104</v>
      </c>
      <c r="BE17" s="68">
        <f t="shared" si="9"/>
        <v>104</v>
      </c>
      <c r="BF17" s="68">
        <f t="shared" ca="1" si="10"/>
        <v>104</v>
      </c>
      <c r="BG17" s="68">
        <f ca="1">IF(BF17-BC17&gt;'Inputs and Outputs'!$D$4,Four-BC17,0)</f>
        <v>0</v>
      </c>
      <c r="BH17" s="68">
        <f ca="1">BF17*'Inputs and Outputs'!$D$5-BG17*'Inputs and Outputs'!$D$6</f>
        <v>4160</v>
      </c>
      <c r="BI17" s="70">
        <f t="shared" ca="1" si="18"/>
        <v>0.54243741692441783</v>
      </c>
      <c r="BJ17" s="68">
        <f t="shared" si="11"/>
        <v>25</v>
      </c>
      <c r="BK17" s="75">
        <f ca="1">BF17*'Inputs and Outputs'!$D$5-('Model Part B'!BG17*'Model Part B'!BJ17+BG17*Costperbumped)</f>
        <v>4160</v>
      </c>
      <c r="BN17" s="74">
        <v>14</v>
      </c>
      <c r="BO17" s="68" t="s">
        <v>8</v>
      </c>
      <c r="BP17" s="69">
        <v>44201</v>
      </c>
      <c r="BQ17" s="67" t="s">
        <v>2</v>
      </c>
      <c r="BR17" s="68" t="str">
        <f>'Flight Data'!$A15</f>
        <v>G14</v>
      </c>
      <c r="BS17" s="68">
        <f>'Flight Data'!$B15</f>
        <v>5</v>
      </c>
      <c r="BT17" s="68">
        <f ca="1">ROUND(NORMINV($BY17,'Inputs and Outputs'!$C$18,'Inputs and Outputs'!$D$18),0)</f>
        <v>103</v>
      </c>
      <c r="BU17" s="68">
        <f t="shared" si="12"/>
        <v>105</v>
      </c>
      <c r="BV17" s="68">
        <f t="shared" ca="1" si="13"/>
        <v>103</v>
      </c>
      <c r="BW17" s="68">
        <f ca="1">IF(BV17-BS17&gt;'Inputs and Outputs'!$D$4,Five-BS17,0)</f>
        <v>0</v>
      </c>
      <c r="BX17" s="68">
        <f ca="1">BV17*'Inputs and Outputs'!$D$5-BW17*'Inputs and Outputs'!$D$6</f>
        <v>4120</v>
      </c>
      <c r="BY17" s="70">
        <f t="shared" ca="1" si="19"/>
        <v>0.65734846136425973</v>
      </c>
      <c r="BZ17" s="68">
        <f t="shared" si="14"/>
        <v>25</v>
      </c>
      <c r="CA17" s="75">
        <f ca="1">BV17*'Inputs and Outputs'!$D$5-('Model Part B'!BW17*'Model Part B'!BZ17+BW17*Costperbumped)</f>
        <v>4120</v>
      </c>
    </row>
    <row r="18" spans="2:79" x14ac:dyDescent="0.2">
      <c r="B18" s="74">
        <v>15</v>
      </c>
      <c r="C18" s="68" t="s">
        <v>8</v>
      </c>
      <c r="D18" s="69">
        <v>44201</v>
      </c>
      <c r="E18" s="67" t="s">
        <v>0</v>
      </c>
      <c r="F18" s="68" t="str">
        <f>'Flight Data'!$A16</f>
        <v>G15</v>
      </c>
      <c r="G18" s="68">
        <f>'Flight Data'!$B16</f>
        <v>1</v>
      </c>
      <c r="H18" s="68">
        <f ca="1">ROUND(NORMINV($M18,'Inputs and Outputs'!$C$20,'Inputs and Outputs'!$D$20),0)</f>
        <v>102</v>
      </c>
      <c r="I18" s="68">
        <f t="shared" si="0"/>
        <v>101</v>
      </c>
      <c r="J18" s="68">
        <f t="shared" ca="1" si="1"/>
        <v>101</v>
      </c>
      <c r="K18" s="68">
        <f ca="1">IF(J18-G18&gt;'Inputs and Outputs'!$D$4,One-G18,0)</f>
        <v>0</v>
      </c>
      <c r="L18" s="68">
        <f ca="1">J18*'Inputs and Outputs'!$D$5-K18*'Inputs and Outputs'!$D$6</f>
        <v>4040</v>
      </c>
      <c r="M18" s="70">
        <f t="shared" ca="1" si="15"/>
        <v>0.29088814980841882</v>
      </c>
      <c r="N18" s="68">
        <f t="shared" si="2"/>
        <v>200</v>
      </c>
      <c r="O18" s="75">
        <f ca="1">J18*'Inputs and Outputs'!$D$5-('Model Part B'!K18*'Model Part B'!N18+K18*Costperbumped)</f>
        <v>4040</v>
      </c>
      <c r="R18" s="74">
        <v>15</v>
      </c>
      <c r="S18" s="68" t="s">
        <v>8</v>
      </c>
      <c r="T18" s="69">
        <v>44201</v>
      </c>
      <c r="U18" s="67" t="s">
        <v>0</v>
      </c>
      <c r="V18" s="68" t="str">
        <f>'Flight Data'!$A16</f>
        <v>G15</v>
      </c>
      <c r="W18" s="68">
        <f>'Flight Data'!$B16</f>
        <v>1</v>
      </c>
      <c r="X18" s="68">
        <f ca="1">ROUND(NORMINV($AC18,'Inputs and Outputs'!$C$20,'Inputs and Outputs'!$D$20),0)</f>
        <v>110</v>
      </c>
      <c r="Y18" s="68">
        <f t="shared" si="3"/>
        <v>102</v>
      </c>
      <c r="Z18" s="68">
        <f t="shared" ca="1" si="4"/>
        <v>102</v>
      </c>
      <c r="AA18" s="68">
        <f ca="1">IF(Z18-W18&gt;'Inputs and Outputs'!$D$4,One-W18,0)</f>
        <v>0</v>
      </c>
      <c r="AB18" s="68">
        <f ca="1">Z18*'Inputs and Outputs'!$D$5-AA18*'Inputs and Outputs'!$D$6</f>
        <v>4080</v>
      </c>
      <c r="AC18" s="70">
        <f t="shared" ca="1" si="16"/>
        <v>0.8625860427955252</v>
      </c>
      <c r="AD18" s="68">
        <f t="shared" si="5"/>
        <v>200</v>
      </c>
      <c r="AE18" s="75">
        <f ca="1">Z18*'Inputs and Outputs'!$D$5-('Model Part B'!AA18*'Model Part B'!AD18+AA18*Costperbumped)</f>
        <v>4080</v>
      </c>
      <c r="AH18" s="74">
        <v>15</v>
      </c>
      <c r="AI18" s="68" t="s">
        <v>8</v>
      </c>
      <c r="AJ18" s="69">
        <v>44201</v>
      </c>
      <c r="AK18" s="67" t="s">
        <v>0</v>
      </c>
      <c r="AL18" s="68" t="str">
        <f>'Flight Data'!$A16</f>
        <v>G15</v>
      </c>
      <c r="AM18" s="68">
        <f>'Flight Data'!$B16</f>
        <v>1</v>
      </c>
      <c r="AN18" s="68">
        <f ca="1">ROUND(NORMINV($AS18,'Inputs and Outputs'!$C$20,'Inputs and Outputs'!$D$20),0)</f>
        <v>110</v>
      </c>
      <c r="AO18" s="68">
        <f t="shared" si="6"/>
        <v>103</v>
      </c>
      <c r="AP18" s="68">
        <f t="shared" ca="1" si="7"/>
        <v>103</v>
      </c>
      <c r="AQ18" s="68">
        <f ca="1">IF(AP18-AM18&gt;'Inputs and Outputs'!$D$4,Three-AM18,0)</f>
        <v>2</v>
      </c>
      <c r="AR18" s="68">
        <f ca="1">AP18*'Inputs and Outputs'!$D$5-AQ18*'Inputs and Outputs'!$D$6</f>
        <v>3920</v>
      </c>
      <c r="AS18" s="70">
        <f t="shared" ca="1" si="17"/>
        <v>0.83292767981097604</v>
      </c>
      <c r="AT18" s="68">
        <f t="shared" si="8"/>
        <v>200</v>
      </c>
      <c r="AU18" s="75">
        <f ca="1">AP18*'Inputs and Outputs'!$D$5-('Model Part B'!AQ18*'Model Part B'!AT18+AQ18*Costperbumped)</f>
        <v>3520</v>
      </c>
      <c r="AX18" s="74">
        <v>15</v>
      </c>
      <c r="AY18" s="68" t="s">
        <v>8</v>
      </c>
      <c r="AZ18" s="69">
        <v>44201</v>
      </c>
      <c r="BA18" s="67" t="s">
        <v>0</v>
      </c>
      <c r="BB18" s="68" t="str">
        <f>'Flight Data'!$A16</f>
        <v>G15</v>
      </c>
      <c r="BC18" s="68">
        <f>'Flight Data'!$B16</f>
        <v>1</v>
      </c>
      <c r="BD18" s="68">
        <f ca="1">ROUND(NORMINV($BI18,'Inputs and Outputs'!$C$20,'Inputs and Outputs'!$D$20),0)</f>
        <v>102</v>
      </c>
      <c r="BE18" s="68">
        <f t="shared" si="9"/>
        <v>104</v>
      </c>
      <c r="BF18" s="68">
        <f t="shared" ca="1" si="10"/>
        <v>102</v>
      </c>
      <c r="BG18" s="68">
        <f ca="1">IF(BF18-BC18&gt;'Inputs and Outputs'!$D$4,Four-BC18,0)</f>
        <v>3</v>
      </c>
      <c r="BH18" s="68">
        <f ca="1">BF18*'Inputs and Outputs'!$D$5-BG18*'Inputs and Outputs'!$D$6</f>
        <v>3780</v>
      </c>
      <c r="BI18" s="70">
        <f t="shared" ca="1" si="18"/>
        <v>0.2484212084542391</v>
      </c>
      <c r="BJ18" s="68">
        <f t="shared" si="11"/>
        <v>200</v>
      </c>
      <c r="BK18" s="75">
        <f ca="1">BF18*'Inputs and Outputs'!$D$5-('Model Part B'!BG18*'Model Part B'!BJ18+BG18*Costperbumped)</f>
        <v>3180</v>
      </c>
      <c r="BN18" s="74">
        <v>15</v>
      </c>
      <c r="BO18" s="68" t="s">
        <v>8</v>
      </c>
      <c r="BP18" s="69">
        <v>44201</v>
      </c>
      <c r="BQ18" s="67" t="s">
        <v>0</v>
      </c>
      <c r="BR18" s="68" t="str">
        <f>'Flight Data'!$A16</f>
        <v>G15</v>
      </c>
      <c r="BS18" s="68">
        <f>'Flight Data'!$B16</f>
        <v>1</v>
      </c>
      <c r="BT18" s="68">
        <f ca="1">ROUND(NORMINV($BY18,'Inputs and Outputs'!$C$18,'Inputs and Outputs'!$D$18),0)</f>
        <v>101</v>
      </c>
      <c r="BU18" s="68">
        <f t="shared" si="12"/>
        <v>105</v>
      </c>
      <c r="BV18" s="68">
        <f t="shared" ca="1" si="13"/>
        <v>101</v>
      </c>
      <c r="BW18" s="68">
        <f ca="1">IF(BV18-BS18&gt;'Inputs and Outputs'!$D$4,Five-BS18,0)</f>
        <v>0</v>
      </c>
      <c r="BX18" s="68">
        <f ca="1">BV18*'Inputs and Outputs'!$D$5-BW18*'Inputs and Outputs'!$D$6</f>
        <v>4040</v>
      </c>
      <c r="BY18" s="70">
        <f t="shared" ca="1" si="19"/>
        <v>0.52321488460372101</v>
      </c>
      <c r="BZ18" s="68">
        <f t="shared" si="14"/>
        <v>200</v>
      </c>
      <c r="CA18" s="75">
        <f ca="1">BV18*'Inputs and Outputs'!$D$5-('Model Part B'!BW18*'Model Part B'!BZ18+BW18*Costperbumped)</f>
        <v>4040</v>
      </c>
    </row>
    <row r="19" spans="2:79" x14ac:dyDescent="0.2">
      <c r="B19" s="74">
        <v>16</v>
      </c>
      <c r="C19" s="68" t="s">
        <v>7</v>
      </c>
      <c r="D19" s="69">
        <v>44202</v>
      </c>
      <c r="E19" s="67" t="s">
        <v>3</v>
      </c>
      <c r="F19" s="68" t="str">
        <f>'Flight Data'!$A17</f>
        <v>G16</v>
      </c>
      <c r="G19" s="68">
        <f>'Flight Data'!$B17</f>
        <v>3</v>
      </c>
      <c r="H19" s="68">
        <f ca="1">ROUND(NORMINV($M19,'Inputs and Outputs'!$C$18,'Inputs and Outputs'!$D$18),0)</f>
        <v>100</v>
      </c>
      <c r="I19" s="68">
        <f t="shared" si="0"/>
        <v>101</v>
      </c>
      <c r="J19" s="68">
        <f t="shared" ca="1" si="1"/>
        <v>100</v>
      </c>
      <c r="K19" s="68">
        <f ca="1">IF(J19-G19&gt;'Inputs and Outputs'!$D$4,One-G19,0)</f>
        <v>0</v>
      </c>
      <c r="L19" s="68">
        <f ca="1">J19*'Inputs and Outputs'!$D$5-K19*'Inputs and Outputs'!$D$6</f>
        <v>4000</v>
      </c>
      <c r="M19" s="70">
        <f t="shared" ca="1" si="15"/>
        <v>0.46533269579975389</v>
      </c>
      <c r="N19" s="68">
        <f t="shared" si="2"/>
        <v>25</v>
      </c>
      <c r="O19" s="75">
        <f ca="1">J19*'Inputs and Outputs'!$D$5-('Model Part B'!K19*'Model Part B'!N19+K19*Costperbumped)</f>
        <v>4000</v>
      </c>
      <c r="R19" s="74">
        <v>16</v>
      </c>
      <c r="S19" s="68" t="s">
        <v>7</v>
      </c>
      <c r="T19" s="69">
        <v>44202</v>
      </c>
      <c r="U19" s="67" t="s">
        <v>3</v>
      </c>
      <c r="V19" s="68" t="str">
        <f>'Flight Data'!$A17</f>
        <v>G16</v>
      </c>
      <c r="W19" s="68">
        <f>'Flight Data'!$B17</f>
        <v>3</v>
      </c>
      <c r="X19" s="68">
        <f ca="1">ROUND(NORMINV($AC19,'Inputs and Outputs'!$C$18,'Inputs and Outputs'!$D$18),0)</f>
        <v>102</v>
      </c>
      <c r="Y19" s="68">
        <f t="shared" si="3"/>
        <v>102</v>
      </c>
      <c r="Z19" s="68">
        <f t="shared" ca="1" si="4"/>
        <v>102</v>
      </c>
      <c r="AA19" s="68">
        <f ca="1">IF(Z19-W19&gt;'Inputs and Outputs'!$D$4,One-W19,0)</f>
        <v>0</v>
      </c>
      <c r="AB19" s="68">
        <f ca="1">Z19*'Inputs and Outputs'!$D$5-AA19*'Inputs and Outputs'!$D$6</f>
        <v>4080</v>
      </c>
      <c r="AC19" s="70">
        <f t="shared" ca="1" si="16"/>
        <v>0.54353108554556195</v>
      </c>
      <c r="AD19" s="68">
        <f t="shared" si="5"/>
        <v>25</v>
      </c>
      <c r="AE19" s="75">
        <f ca="1">Z19*'Inputs and Outputs'!$D$5-('Model Part B'!AA19*'Model Part B'!AD19+AA19*Costperbumped)</f>
        <v>4080</v>
      </c>
      <c r="AH19" s="74">
        <v>16</v>
      </c>
      <c r="AI19" s="68" t="s">
        <v>7</v>
      </c>
      <c r="AJ19" s="69">
        <v>44202</v>
      </c>
      <c r="AK19" s="67" t="s">
        <v>3</v>
      </c>
      <c r="AL19" s="68" t="str">
        <f>'Flight Data'!$A17</f>
        <v>G16</v>
      </c>
      <c r="AM19" s="68">
        <f>'Flight Data'!$B17</f>
        <v>3</v>
      </c>
      <c r="AN19" s="68">
        <f ca="1">ROUND(NORMINV($AS19,'Inputs and Outputs'!$C$18,'Inputs and Outputs'!$D$18),0)</f>
        <v>100</v>
      </c>
      <c r="AO19" s="68">
        <f t="shared" si="6"/>
        <v>103</v>
      </c>
      <c r="AP19" s="68">
        <f t="shared" ca="1" si="7"/>
        <v>100</v>
      </c>
      <c r="AQ19" s="68">
        <f ca="1">IF(AP19-AM19&gt;'Inputs and Outputs'!$D$4,Three-AM19,0)</f>
        <v>0</v>
      </c>
      <c r="AR19" s="68">
        <f ca="1">AP19*'Inputs and Outputs'!$D$5-AQ19*'Inputs and Outputs'!$D$6</f>
        <v>4000</v>
      </c>
      <c r="AS19" s="70">
        <f t="shared" ca="1" si="17"/>
        <v>0.4405125734423273</v>
      </c>
      <c r="AT19" s="68">
        <f t="shared" si="8"/>
        <v>25</v>
      </c>
      <c r="AU19" s="75">
        <f ca="1">AP19*'Inputs and Outputs'!$D$5-('Model Part B'!AQ19*'Model Part B'!AT19+AQ19*Costperbumped)</f>
        <v>4000</v>
      </c>
      <c r="AX19" s="74">
        <v>16</v>
      </c>
      <c r="AY19" s="68" t="s">
        <v>7</v>
      </c>
      <c r="AZ19" s="69">
        <v>44202</v>
      </c>
      <c r="BA19" s="67" t="s">
        <v>3</v>
      </c>
      <c r="BB19" s="68" t="str">
        <f>'Flight Data'!$A17</f>
        <v>G16</v>
      </c>
      <c r="BC19" s="68">
        <f>'Flight Data'!$B17</f>
        <v>3</v>
      </c>
      <c r="BD19" s="68">
        <f ca="1">ROUND(NORMINV($BI19,'Inputs and Outputs'!$C$18,'Inputs and Outputs'!$D$18),0)</f>
        <v>108</v>
      </c>
      <c r="BE19" s="68">
        <f t="shared" si="9"/>
        <v>104</v>
      </c>
      <c r="BF19" s="68">
        <f t="shared" ca="1" si="10"/>
        <v>104</v>
      </c>
      <c r="BG19" s="68">
        <f ca="1">IF(BF19-BC19&gt;'Inputs and Outputs'!$D$4,Four-BC19,0)</f>
        <v>1</v>
      </c>
      <c r="BH19" s="68">
        <f ca="1">BF19*'Inputs and Outputs'!$D$5-BG19*'Inputs and Outputs'!$D$6</f>
        <v>4060</v>
      </c>
      <c r="BI19" s="70">
        <f t="shared" ca="1" si="18"/>
        <v>0.8761965347308367</v>
      </c>
      <c r="BJ19" s="68">
        <f t="shared" si="11"/>
        <v>25</v>
      </c>
      <c r="BK19" s="75">
        <f ca="1">BF19*'Inputs and Outputs'!$D$5-('Model Part B'!BG19*'Model Part B'!BJ19+BG19*Costperbumped)</f>
        <v>4035</v>
      </c>
      <c r="BN19" s="74">
        <v>16</v>
      </c>
      <c r="BO19" s="68" t="s">
        <v>7</v>
      </c>
      <c r="BP19" s="69">
        <v>44202</v>
      </c>
      <c r="BQ19" s="67" t="s">
        <v>3</v>
      </c>
      <c r="BR19" s="68" t="str">
        <f>'Flight Data'!$A17</f>
        <v>G16</v>
      </c>
      <c r="BS19" s="68">
        <f>'Flight Data'!$B17</f>
        <v>3</v>
      </c>
      <c r="BT19" s="68">
        <f ca="1">ROUND(NORMINV($BY19,'Inputs and Outputs'!$C$18,'Inputs and Outputs'!$D$18),0)</f>
        <v>107</v>
      </c>
      <c r="BU19" s="68">
        <f t="shared" si="12"/>
        <v>105</v>
      </c>
      <c r="BV19" s="68">
        <f t="shared" ca="1" si="13"/>
        <v>105</v>
      </c>
      <c r="BW19" s="68">
        <f ca="1">IF(BV19-BS19&gt;'Inputs and Outputs'!$D$4,Five-BS19,0)</f>
        <v>2</v>
      </c>
      <c r="BX19" s="68">
        <f ca="1">BV19*'Inputs and Outputs'!$D$5-BW19*'Inputs and Outputs'!$D$6</f>
        <v>4000</v>
      </c>
      <c r="BY19" s="70">
        <f t="shared" ca="1" si="19"/>
        <v>0.83465924745800046</v>
      </c>
      <c r="BZ19" s="68">
        <f t="shared" si="14"/>
        <v>25</v>
      </c>
      <c r="CA19" s="75">
        <f ca="1">BV19*'Inputs and Outputs'!$D$5-('Model Part B'!BW19*'Model Part B'!BZ19+BW19*Costperbumped)</f>
        <v>3950</v>
      </c>
    </row>
    <row r="20" spans="2:79" x14ac:dyDescent="0.2">
      <c r="B20" s="74">
        <v>17</v>
      </c>
      <c r="C20" s="68" t="s">
        <v>7</v>
      </c>
      <c r="D20" s="69">
        <v>44202</v>
      </c>
      <c r="E20" s="67" t="s">
        <v>2</v>
      </c>
      <c r="F20" s="68" t="str">
        <f>'Flight Data'!$A18</f>
        <v>G17</v>
      </c>
      <c r="G20" s="68">
        <f>'Flight Data'!$B18</f>
        <v>2</v>
      </c>
      <c r="H20" s="68">
        <f ca="1">ROUND(NORMINV($M20,'Inputs and Outputs'!$C$19,'Inputs and Outputs'!$D$19),0)</f>
        <v>105</v>
      </c>
      <c r="I20" s="68">
        <f t="shared" si="0"/>
        <v>101</v>
      </c>
      <c r="J20" s="68">
        <f t="shared" ca="1" si="1"/>
        <v>101</v>
      </c>
      <c r="K20" s="68">
        <f ca="1">IF(J20-G20&gt;'Inputs and Outputs'!$D$4,One-G20,0)</f>
        <v>0</v>
      </c>
      <c r="L20" s="68">
        <f ca="1">J20*'Inputs and Outputs'!$D$5-K20*'Inputs and Outputs'!$D$6</f>
        <v>4040</v>
      </c>
      <c r="M20" s="70">
        <f t="shared" ca="1" si="15"/>
        <v>0.67093643582535256</v>
      </c>
      <c r="N20" s="68">
        <f t="shared" si="2"/>
        <v>25</v>
      </c>
      <c r="O20" s="75">
        <f ca="1">J20*'Inputs and Outputs'!$D$5-('Model Part B'!K20*'Model Part B'!N20+K20*Costperbumped)</f>
        <v>4040</v>
      </c>
      <c r="R20" s="74">
        <v>17</v>
      </c>
      <c r="S20" s="68" t="s">
        <v>7</v>
      </c>
      <c r="T20" s="69">
        <v>44202</v>
      </c>
      <c r="U20" s="67" t="s">
        <v>2</v>
      </c>
      <c r="V20" s="68" t="str">
        <f>'Flight Data'!$A18</f>
        <v>G17</v>
      </c>
      <c r="W20" s="68">
        <f>'Flight Data'!$B18</f>
        <v>2</v>
      </c>
      <c r="X20" s="68">
        <f ca="1">ROUND(NORMINV($AC20,'Inputs and Outputs'!$C$19,'Inputs and Outputs'!$D$19),0)</f>
        <v>97</v>
      </c>
      <c r="Y20" s="68">
        <f t="shared" si="3"/>
        <v>102</v>
      </c>
      <c r="Z20" s="68">
        <f t="shared" ca="1" si="4"/>
        <v>97</v>
      </c>
      <c r="AA20" s="68">
        <f ca="1">IF(Z20-W20&gt;'Inputs and Outputs'!$D$4,One-W20,0)</f>
        <v>0</v>
      </c>
      <c r="AB20" s="68">
        <f ca="1">Z20*'Inputs and Outputs'!$D$5-AA20*'Inputs and Outputs'!$D$6</f>
        <v>3880</v>
      </c>
      <c r="AC20" s="70">
        <f t="shared" ca="1" si="16"/>
        <v>0.13438176782678724</v>
      </c>
      <c r="AD20" s="68">
        <f t="shared" si="5"/>
        <v>25</v>
      </c>
      <c r="AE20" s="75">
        <f ca="1">Z20*'Inputs and Outputs'!$D$5-('Model Part B'!AA20*'Model Part B'!AD20+AA20*Costperbumped)</f>
        <v>3880</v>
      </c>
      <c r="AH20" s="74">
        <v>17</v>
      </c>
      <c r="AI20" s="68" t="s">
        <v>7</v>
      </c>
      <c r="AJ20" s="69">
        <v>44202</v>
      </c>
      <c r="AK20" s="67" t="s">
        <v>2</v>
      </c>
      <c r="AL20" s="68" t="str">
        <f>'Flight Data'!$A18</f>
        <v>G17</v>
      </c>
      <c r="AM20" s="68">
        <f>'Flight Data'!$B18</f>
        <v>2</v>
      </c>
      <c r="AN20" s="68">
        <f ca="1">ROUND(NORMINV($AS20,'Inputs and Outputs'!$C$19,'Inputs and Outputs'!$D$19),0)</f>
        <v>103</v>
      </c>
      <c r="AO20" s="68">
        <f t="shared" si="6"/>
        <v>103</v>
      </c>
      <c r="AP20" s="68">
        <f t="shared" ca="1" si="7"/>
        <v>103</v>
      </c>
      <c r="AQ20" s="68">
        <f ca="1">IF(AP20-AM20&gt;'Inputs and Outputs'!$D$4,Three-AM20,0)</f>
        <v>1</v>
      </c>
      <c r="AR20" s="68">
        <f ca="1">AP20*'Inputs and Outputs'!$D$5-AQ20*'Inputs and Outputs'!$D$6</f>
        <v>4020</v>
      </c>
      <c r="AS20" s="70">
        <f t="shared" ca="1" si="17"/>
        <v>0.50613296300833033</v>
      </c>
      <c r="AT20" s="68">
        <f t="shared" si="8"/>
        <v>25</v>
      </c>
      <c r="AU20" s="75">
        <f ca="1">AP20*'Inputs and Outputs'!$D$5-('Model Part B'!AQ20*'Model Part B'!AT20+AQ20*Costperbumped)</f>
        <v>3995</v>
      </c>
      <c r="AX20" s="74">
        <v>17</v>
      </c>
      <c r="AY20" s="68" t="s">
        <v>7</v>
      </c>
      <c r="AZ20" s="69">
        <v>44202</v>
      </c>
      <c r="BA20" s="67" t="s">
        <v>2</v>
      </c>
      <c r="BB20" s="68" t="str">
        <f>'Flight Data'!$A18</f>
        <v>G17</v>
      </c>
      <c r="BC20" s="68">
        <f>'Flight Data'!$B18</f>
        <v>2</v>
      </c>
      <c r="BD20" s="68">
        <f ca="1">ROUND(NORMINV($BI20,'Inputs and Outputs'!$C$19,'Inputs and Outputs'!$D$19),0)</f>
        <v>98</v>
      </c>
      <c r="BE20" s="68">
        <f t="shared" si="9"/>
        <v>104</v>
      </c>
      <c r="BF20" s="68">
        <f t="shared" ca="1" si="10"/>
        <v>98</v>
      </c>
      <c r="BG20" s="68">
        <f ca="1">IF(BF20-BC20&gt;'Inputs and Outputs'!$D$4,Four-BC20,0)</f>
        <v>0</v>
      </c>
      <c r="BH20" s="68">
        <f ca="1">BF20*'Inputs and Outputs'!$D$5-BG20*'Inputs and Outputs'!$D$6</f>
        <v>3920</v>
      </c>
      <c r="BI20" s="70">
        <f t="shared" ca="1" si="18"/>
        <v>0.16185041482319418</v>
      </c>
      <c r="BJ20" s="68">
        <f t="shared" si="11"/>
        <v>25</v>
      </c>
      <c r="BK20" s="75">
        <f ca="1">BF20*'Inputs and Outputs'!$D$5-('Model Part B'!BG20*'Model Part B'!BJ20+BG20*Costperbumped)</f>
        <v>3920</v>
      </c>
      <c r="BN20" s="74">
        <v>17</v>
      </c>
      <c r="BO20" s="68" t="s">
        <v>7</v>
      </c>
      <c r="BP20" s="69">
        <v>44202</v>
      </c>
      <c r="BQ20" s="67" t="s">
        <v>2</v>
      </c>
      <c r="BR20" s="68" t="str">
        <f>'Flight Data'!$A18</f>
        <v>G17</v>
      </c>
      <c r="BS20" s="68">
        <f>'Flight Data'!$B18</f>
        <v>2</v>
      </c>
      <c r="BT20" s="68">
        <f ca="1">ROUND(NORMINV($BY20,'Inputs and Outputs'!$C$18,'Inputs and Outputs'!$D$18),0)</f>
        <v>101</v>
      </c>
      <c r="BU20" s="68">
        <f t="shared" si="12"/>
        <v>105</v>
      </c>
      <c r="BV20" s="68">
        <f t="shared" ca="1" si="13"/>
        <v>101</v>
      </c>
      <c r="BW20" s="68">
        <f ca="1">IF(BV20-BS20&gt;'Inputs and Outputs'!$D$4,Five-BS20,0)</f>
        <v>0</v>
      </c>
      <c r="BX20" s="68">
        <f ca="1">BV20*'Inputs and Outputs'!$D$5-BW20*'Inputs and Outputs'!$D$6</f>
        <v>4040</v>
      </c>
      <c r="BY20" s="70">
        <f t="shared" ca="1" si="19"/>
        <v>0.51675226774711081</v>
      </c>
      <c r="BZ20" s="68">
        <f t="shared" si="14"/>
        <v>25</v>
      </c>
      <c r="CA20" s="75">
        <f ca="1">BV20*'Inputs and Outputs'!$D$5-('Model Part B'!BW20*'Model Part B'!BZ20+BW20*Costperbumped)</f>
        <v>4040</v>
      </c>
    </row>
    <row r="21" spans="2:79" x14ac:dyDescent="0.2">
      <c r="B21" s="74">
        <v>18</v>
      </c>
      <c r="C21" s="68" t="s">
        <v>7</v>
      </c>
      <c r="D21" s="69">
        <v>44202</v>
      </c>
      <c r="E21" s="67" t="s">
        <v>0</v>
      </c>
      <c r="F21" s="68" t="str">
        <f>'Flight Data'!$A19</f>
        <v>G18</v>
      </c>
      <c r="G21" s="68">
        <f>'Flight Data'!$B19</f>
        <v>1</v>
      </c>
      <c r="H21" s="68">
        <f ca="1">ROUND(NORMINV($M21,'Inputs and Outputs'!$C$20,'Inputs and Outputs'!$D$20),0)</f>
        <v>111</v>
      </c>
      <c r="I21" s="68">
        <f t="shared" si="0"/>
        <v>101</v>
      </c>
      <c r="J21" s="68">
        <f t="shared" ca="1" si="1"/>
        <v>101</v>
      </c>
      <c r="K21" s="68">
        <f ca="1">IF(J21-G21&gt;'Inputs and Outputs'!$D$4,One-G21,0)</f>
        <v>0</v>
      </c>
      <c r="L21" s="68">
        <f ca="1">J21*'Inputs and Outputs'!$D$5-K21*'Inputs and Outputs'!$D$6</f>
        <v>4040</v>
      </c>
      <c r="M21" s="70">
        <f t="shared" ca="1" si="15"/>
        <v>0.88060600540038014</v>
      </c>
      <c r="N21" s="68">
        <f t="shared" si="2"/>
        <v>200</v>
      </c>
      <c r="O21" s="75">
        <f ca="1">J21*'Inputs and Outputs'!$D$5-('Model Part B'!K21*'Model Part B'!N21+K21*Costperbumped)</f>
        <v>4040</v>
      </c>
      <c r="R21" s="74">
        <v>18</v>
      </c>
      <c r="S21" s="68" t="s">
        <v>7</v>
      </c>
      <c r="T21" s="69">
        <v>44202</v>
      </c>
      <c r="U21" s="67" t="s">
        <v>0</v>
      </c>
      <c r="V21" s="68" t="str">
        <f>'Flight Data'!$A19</f>
        <v>G18</v>
      </c>
      <c r="W21" s="68">
        <f>'Flight Data'!$B19</f>
        <v>1</v>
      </c>
      <c r="X21" s="68">
        <f ca="1">ROUND(NORMINV($AC21,'Inputs and Outputs'!$C$20,'Inputs and Outputs'!$D$20),0)</f>
        <v>103</v>
      </c>
      <c r="Y21" s="68">
        <f t="shared" si="3"/>
        <v>102</v>
      </c>
      <c r="Z21" s="68">
        <f t="shared" ca="1" si="4"/>
        <v>102</v>
      </c>
      <c r="AA21" s="68">
        <f ca="1">IF(Z21-W21&gt;'Inputs and Outputs'!$D$4,One-W21,0)</f>
        <v>0</v>
      </c>
      <c r="AB21" s="68">
        <f ca="1">Z21*'Inputs and Outputs'!$D$5-AA21*'Inputs and Outputs'!$D$6</f>
        <v>4080</v>
      </c>
      <c r="AC21" s="70">
        <f t="shared" ca="1" si="16"/>
        <v>0.35963547905018045</v>
      </c>
      <c r="AD21" s="68">
        <f t="shared" si="5"/>
        <v>200</v>
      </c>
      <c r="AE21" s="75">
        <f ca="1">Z21*'Inputs and Outputs'!$D$5-('Model Part B'!AA21*'Model Part B'!AD21+AA21*Costperbumped)</f>
        <v>4080</v>
      </c>
      <c r="AH21" s="74">
        <v>18</v>
      </c>
      <c r="AI21" s="68" t="s">
        <v>7</v>
      </c>
      <c r="AJ21" s="69">
        <v>44202</v>
      </c>
      <c r="AK21" s="67" t="s">
        <v>0</v>
      </c>
      <c r="AL21" s="68" t="str">
        <f>'Flight Data'!$A19</f>
        <v>G18</v>
      </c>
      <c r="AM21" s="68">
        <f>'Flight Data'!$B19</f>
        <v>1</v>
      </c>
      <c r="AN21" s="68">
        <f ca="1">ROUND(NORMINV($AS21,'Inputs and Outputs'!$C$20,'Inputs and Outputs'!$D$20),0)</f>
        <v>108</v>
      </c>
      <c r="AO21" s="68">
        <f t="shared" si="6"/>
        <v>103</v>
      </c>
      <c r="AP21" s="68">
        <f t="shared" ca="1" si="7"/>
        <v>103</v>
      </c>
      <c r="AQ21" s="68">
        <f ca="1">IF(AP21-AM21&gt;'Inputs and Outputs'!$D$4,Three-AM21,0)</f>
        <v>2</v>
      </c>
      <c r="AR21" s="68">
        <f ca="1">AP21*'Inputs and Outputs'!$D$5-AQ21*'Inputs and Outputs'!$D$6</f>
        <v>3920</v>
      </c>
      <c r="AS21" s="70">
        <f t="shared" ca="1" si="17"/>
        <v>0.70276589361496178</v>
      </c>
      <c r="AT21" s="68">
        <f t="shared" si="8"/>
        <v>200</v>
      </c>
      <c r="AU21" s="75">
        <f ca="1">AP21*'Inputs and Outputs'!$D$5-('Model Part B'!AQ21*'Model Part B'!AT21+AQ21*Costperbumped)</f>
        <v>3520</v>
      </c>
      <c r="AX21" s="74">
        <v>18</v>
      </c>
      <c r="AY21" s="68" t="s">
        <v>7</v>
      </c>
      <c r="AZ21" s="69">
        <v>44202</v>
      </c>
      <c r="BA21" s="67" t="s">
        <v>0</v>
      </c>
      <c r="BB21" s="68" t="str">
        <f>'Flight Data'!$A19</f>
        <v>G18</v>
      </c>
      <c r="BC21" s="68">
        <f>'Flight Data'!$B19</f>
        <v>1</v>
      </c>
      <c r="BD21" s="68">
        <f ca="1">ROUND(NORMINV($BI21,'Inputs and Outputs'!$C$20,'Inputs and Outputs'!$D$20),0)</f>
        <v>98</v>
      </c>
      <c r="BE21" s="68">
        <f t="shared" si="9"/>
        <v>104</v>
      </c>
      <c r="BF21" s="68">
        <f t="shared" ca="1" si="10"/>
        <v>98</v>
      </c>
      <c r="BG21" s="68">
        <f ca="1">IF(BF21-BC21&gt;'Inputs and Outputs'!$D$4,Four-BC21,0)</f>
        <v>0</v>
      </c>
      <c r="BH21" s="68">
        <f ca="1">BF21*'Inputs and Outputs'!$D$5-BG21*'Inputs and Outputs'!$D$6</f>
        <v>3920</v>
      </c>
      <c r="BI21" s="70">
        <f t="shared" ca="1" si="18"/>
        <v>8.1281546451973163E-2</v>
      </c>
      <c r="BJ21" s="68">
        <f t="shared" si="11"/>
        <v>200</v>
      </c>
      <c r="BK21" s="75">
        <f ca="1">BF21*'Inputs and Outputs'!$D$5-('Model Part B'!BG21*'Model Part B'!BJ21+BG21*Costperbumped)</f>
        <v>3920</v>
      </c>
      <c r="BN21" s="74">
        <v>18</v>
      </c>
      <c r="BO21" s="68" t="s">
        <v>7</v>
      </c>
      <c r="BP21" s="69">
        <v>44202</v>
      </c>
      <c r="BQ21" s="67" t="s">
        <v>0</v>
      </c>
      <c r="BR21" s="68" t="str">
        <f>'Flight Data'!$A19</f>
        <v>G18</v>
      </c>
      <c r="BS21" s="68">
        <f>'Flight Data'!$B19</f>
        <v>1</v>
      </c>
      <c r="BT21" s="68">
        <f ca="1">ROUND(NORMINV($BY21,'Inputs and Outputs'!$C$18,'Inputs and Outputs'!$D$18),0)</f>
        <v>98</v>
      </c>
      <c r="BU21" s="68">
        <f t="shared" si="12"/>
        <v>105</v>
      </c>
      <c r="BV21" s="68">
        <f t="shared" ca="1" si="13"/>
        <v>98</v>
      </c>
      <c r="BW21" s="68">
        <f ca="1">IF(BV21-BS21&gt;'Inputs and Outputs'!$D$4,Five-BS21,0)</f>
        <v>0</v>
      </c>
      <c r="BX21" s="68">
        <f ca="1">BV21*'Inputs and Outputs'!$D$5-BW21*'Inputs and Outputs'!$D$6</f>
        <v>3920</v>
      </c>
      <c r="BY21" s="70">
        <f t="shared" ca="1" si="19"/>
        <v>0.32120189395521215</v>
      </c>
      <c r="BZ21" s="68">
        <f t="shared" si="14"/>
        <v>200</v>
      </c>
      <c r="CA21" s="75">
        <f ca="1">BV21*'Inputs and Outputs'!$D$5-('Model Part B'!BW21*'Model Part B'!BZ21+BW21*Costperbumped)</f>
        <v>3920</v>
      </c>
    </row>
    <row r="22" spans="2:79" x14ac:dyDescent="0.2">
      <c r="B22" s="74">
        <v>19</v>
      </c>
      <c r="C22" s="68" t="s">
        <v>6</v>
      </c>
      <c r="D22" s="69">
        <v>44203</v>
      </c>
      <c r="E22" s="67" t="s">
        <v>3</v>
      </c>
      <c r="F22" s="68" t="str">
        <f>'Flight Data'!$A20</f>
        <v>G19</v>
      </c>
      <c r="G22" s="68">
        <f>'Flight Data'!$B20</f>
        <v>4</v>
      </c>
      <c r="H22" s="68">
        <f ca="1">ROUND(NORMINV($M22,'Inputs and Outputs'!$C$18,'Inputs and Outputs'!$D$18),0)</f>
        <v>93</v>
      </c>
      <c r="I22" s="68">
        <f t="shared" si="0"/>
        <v>101</v>
      </c>
      <c r="J22" s="68">
        <f t="shared" ca="1" si="1"/>
        <v>93</v>
      </c>
      <c r="K22" s="68">
        <f ca="1">IF(J22-G22&gt;'Inputs and Outputs'!$D$4,One-G22,0)</f>
        <v>0</v>
      </c>
      <c r="L22" s="68">
        <f ca="1">J22*'Inputs and Outputs'!$D$5-K22*'Inputs and Outputs'!$D$6</f>
        <v>3720</v>
      </c>
      <c r="M22" s="70">
        <f t="shared" ca="1" si="15"/>
        <v>7.9089082970724034E-2</v>
      </c>
      <c r="N22" s="68">
        <f t="shared" si="2"/>
        <v>25</v>
      </c>
      <c r="O22" s="75">
        <f ca="1">J22*'Inputs and Outputs'!$D$5-('Model Part B'!K22*'Model Part B'!N22+K22*Costperbumped)</f>
        <v>3720</v>
      </c>
      <c r="R22" s="74">
        <v>19</v>
      </c>
      <c r="S22" s="68" t="s">
        <v>6</v>
      </c>
      <c r="T22" s="69">
        <v>44203</v>
      </c>
      <c r="U22" s="67" t="s">
        <v>3</v>
      </c>
      <c r="V22" s="68" t="str">
        <f>'Flight Data'!$A20</f>
        <v>G19</v>
      </c>
      <c r="W22" s="68">
        <f>'Flight Data'!$B20</f>
        <v>4</v>
      </c>
      <c r="X22" s="68">
        <f ca="1">ROUND(NORMINV($AC22,'Inputs and Outputs'!$C$18,'Inputs and Outputs'!$D$18),0)</f>
        <v>111</v>
      </c>
      <c r="Y22" s="68">
        <f t="shared" si="3"/>
        <v>102</v>
      </c>
      <c r="Z22" s="68">
        <f t="shared" ca="1" si="4"/>
        <v>102</v>
      </c>
      <c r="AA22" s="68">
        <f ca="1">IF(Z22-W22&gt;'Inputs and Outputs'!$D$4,One-W22,0)</f>
        <v>0</v>
      </c>
      <c r="AB22" s="68">
        <f ca="1">Z22*'Inputs and Outputs'!$D$5-AA22*'Inputs and Outputs'!$D$6</f>
        <v>4080</v>
      </c>
      <c r="AC22" s="70">
        <f t="shared" ca="1" si="16"/>
        <v>0.94399639836897697</v>
      </c>
      <c r="AD22" s="68">
        <f t="shared" si="5"/>
        <v>25</v>
      </c>
      <c r="AE22" s="75">
        <f ca="1">Z22*'Inputs and Outputs'!$D$5-('Model Part B'!AA22*'Model Part B'!AD22+AA22*Costperbumped)</f>
        <v>4080</v>
      </c>
      <c r="AH22" s="74">
        <v>19</v>
      </c>
      <c r="AI22" s="68" t="s">
        <v>6</v>
      </c>
      <c r="AJ22" s="69">
        <v>44203</v>
      </c>
      <c r="AK22" s="67" t="s">
        <v>3</v>
      </c>
      <c r="AL22" s="68" t="str">
        <f>'Flight Data'!$A20</f>
        <v>G19</v>
      </c>
      <c r="AM22" s="68">
        <f>'Flight Data'!$B20</f>
        <v>4</v>
      </c>
      <c r="AN22" s="68">
        <f ca="1">ROUND(NORMINV($AS22,'Inputs and Outputs'!$C$18,'Inputs and Outputs'!$D$18),0)</f>
        <v>106</v>
      </c>
      <c r="AO22" s="68">
        <f t="shared" si="6"/>
        <v>103</v>
      </c>
      <c r="AP22" s="68">
        <f t="shared" ca="1" si="7"/>
        <v>103</v>
      </c>
      <c r="AQ22" s="68">
        <f ca="1">IF(AP22-AM22&gt;'Inputs and Outputs'!$D$4,Three-AM22,0)</f>
        <v>0</v>
      </c>
      <c r="AR22" s="68">
        <f ca="1">AP22*'Inputs and Outputs'!$D$5-AQ22*'Inputs and Outputs'!$D$6</f>
        <v>4120</v>
      </c>
      <c r="AS22" s="70">
        <f t="shared" ca="1" si="17"/>
        <v>0.80761257784824281</v>
      </c>
      <c r="AT22" s="68">
        <f t="shared" si="8"/>
        <v>25</v>
      </c>
      <c r="AU22" s="75">
        <f ca="1">AP22*'Inputs and Outputs'!$D$5-('Model Part B'!AQ22*'Model Part B'!AT22+AQ22*Costperbumped)</f>
        <v>4120</v>
      </c>
      <c r="AX22" s="74">
        <v>19</v>
      </c>
      <c r="AY22" s="68" t="s">
        <v>6</v>
      </c>
      <c r="AZ22" s="69">
        <v>44203</v>
      </c>
      <c r="BA22" s="67" t="s">
        <v>3</v>
      </c>
      <c r="BB22" s="68" t="str">
        <f>'Flight Data'!$A20</f>
        <v>G19</v>
      </c>
      <c r="BC22" s="68">
        <f>'Flight Data'!$B20</f>
        <v>4</v>
      </c>
      <c r="BD22" s="68">
        <f ca="1">ROUND(NORMINV($BI22,'Inputs and Outputs'!$C$18,'Inputs and Outputs'!$D$18),0)</f>
        <v>107</v>
      </c>
      <c r="BE22" s="68">
        <f t="shared" si="9"/>
        <v>104</v>
      </c>
      <c r="BF22" s="68">
        <f t="shared" ca="1" si="10"/>
        <v>104</v>
      </c>
      <c r="BG22" s="68">
        <f ca="1">IF(BF22-BC22&gt;'Inputs and Outputs'!$D$4,Four-BC22,0)</f>
        <v>0</v>
      </c>
      <c r="BH22" s="68">
        <f ca="1">BF22*'Inputs and Outputs'!$D$5-BG22*'Inputs and Outputs'!$D$6</f>
        <v>4160</v>
      </c>
      <c r="BI22" s="70">
        <f t="shared" ca="1" si="18"/>
        <v>0.82751013174621202</v>
      </c>
      <c r="BJ22" s="68">
        <f t="shared" si="11"/>
        <v>25</v>
      </c>
      <c r="BK22" s="75">
        <f ca="1">BF22*'Inputs and Outputs'!$D$5-('Model Part B'!BG22*'Model Part B'!BJ22+BG22*Costperbumped)</f>
        <v>4160</v>
      </c>
      <c r="BN22" s="74">
        <v>19</v>
      </c>
      <c r="BO22" s="68" t="s">
        <v>6</v>
      </c>
      <c r="BP22" s="69">
        <v>44203</v>
      </c>
      <c r="BQ22" s="67" t="s">
        <v>3</v>
      </c>
      <c r="BR22" s="68" t="str">
        <f>'Flight Data'!$A20</f>
        <v>G19</v>
      </c>
      <c r="BS22" s="68">
        <f>'Flight Data'!$B20</f>
        <v>4</v>
      </c>
      <c r="BT22" s="68">
        <f ca="1">ROUND(NORMINV($BY22,'Inputs and Outputs'!$C$18,'Inputs and Outputs'!$D$18),0)</f>
        <v>107</v>
      </c>
      <c r="BU22" s="68">
        <f t="shared" si="12"/>
        <v>105</v>
      </c>
      <c r="BV22" s="68">
        <f t="shared" ca="1" si="13"/>
        <v>105</v>
      </c>
      <c r="BW22" s="68">
        <f ca="1">IF(BV22-BS22&gt;'Inputs and Outputs'!$D$4,Five-BS22,0)</f>
        <v>1</v>
      </c>
      <c r="BX22" s="68">
        <f ca="1">BV22*'Inputs and Outputs'!$D$5-BW22*'Inputs and Outputs'!$D$6</f>
        <v>4100</v>
      </c>
      <c r="BY22" s="70">
        <f t="shared" ca="1" si="19"/>
        <v>0.83488612273523932</v>
      </c>
      <c r="BZ22" s="68">
        <f t="shared" si="14"/>
        <v>25</v>
      </c>
      <c r="CA22" s="75">
        <f ca="1">BV22*'Inputs and Outputs'!$D$5-('Model Part B'!BW22*'Model Part B'!BZ22+BW22*Costperbumped)</f>
        <v>4075</v>
      </c>
    </row>
    <row r="23" spans="2:79" x14ac:dyDescent="0.2">
      <c r="B23" s="74">
        <v>20</v>
      </c>
      <c r="C23" s="68" t="s">
        <v>6</v>
      </c>
      <c r="D23" s="69">
        <v>44203</v>
      </c>
      <c r="E23" s="67" t="s">
        <v>2</v>
      </c>
      <c r="F23" s="68" t="str">
        <f>'Flight Data'!$A21</f>
        <v>G20</v>
      </c>
      <c r="G23" s="68">
        <f>'Flight Data'!$B21</f>
        <v>3</v>
      </c>
      <c r="H23" s="68">
        <f ca="1">ROUND(NORMINV($M23,'Inputs and Outputs'!$C$19,'Inputs and Outputs'!$D$19),0)</f>
        <v>108</v>
      </c>
      <c r="I23" s="68">
        <f t="shared" si="0"/>
        <v>101</v>
      </c>
      <c r="J23" s="68">
        <f t="shared" ca="1" si="1"/>
        <v>101</v>
      </c>
      <c r="K23" s="68">
        <f ca="1">IF(J23-G23&gt;'Inputs and Outputs'!$D$4,One-G23,0)</f>
        <v>0</v>
      </c>
      <c r="L23" s="68">
        <f ca="1">J23*'Inputs and Outputs'!$D$5-K23*'Inputs and Outputs'!$D$6</f>
        <v>4040</v>
      </c>
      <c r="M23" s="70">
        <f t="shared" ca="1" si="15"/>
        <v>0.84967390245585994</v>
      </c>
      <c r="N23" s="68">
        <f t="shared" si="2"/>
        <v>25</v>
      </c>
      <c r="O23" s="75">
        <f ca="1">J23*'Inputs and Outputs'!$D$5-('Model Part B'!K23*'Model Part B'!N23+K23*Costperbumped)</f>
        <v>4040</v>
      </c>
      <c r="R23" s="74">
        <v>20</v>
      </c>
      <c r="S23" s="68" t="s">
        <v>6</v>
      </c>
      <c r="T23" s="69">
        <v>44203</v>
      </c>
      <c r="U23" s="67" t="s">
        <v>2</v>
      </c>
      <c r="V23" s="68" t="str">
        <f>'Flight Data'!$A21</f>
        <v>G20</v>
      </c>
      <c r="W23" s="68">
        <f>'Flight Data'!$B21</f>
        <v>3</v>
      </c>
      <c r="X23" s="68">
        <f ca="1">ROUND(NORMINV($AC23,'Inputs and Outputs'!$C$19,'Inputs and Outputs'!$D$19),0)</f>
        <v>101</v>
      </c>
      <c r="Y23" s="68">
        <f t="shared" si="3"/>
        <v>102</v>
      </c>
      <c r="Z23" s="68">
        <f t="shared" ca="1" si="4"/>
        <v>101</v>
      </c>
      <c r="AA23" s="68">
        <f ca="1">IF(Z23-W23&gt;'Inputs and Outputs'!$D$4,One-W23,0)</f>
        <v>0</v>
      </c>
      <c r="AB23" s="68">
        <f ca="1">Z23*'Inputs and Outputs'!$D$5-AA23*'Inputs and Outputs'!$D$6</f>
        <v>4040</v>
      </c>
      <c r="AC23" s="70">
        <f t="shared" ca="1" si="16"/>
        <v>0.35561177662761112</v>
      </c>
      <c r="AD23" s="68">
        <f t="shared" si="5"/>
        <v>25</v>
      </c>
      <c r="AE23" s="75">
        <f ca="1">Z23*'Inputs and Outputs'!$D$5-('Model Part B'!AA23*'Model Part B'!AD23+AA23*Costperbumped)</f>
        <v>4040</v>
      </c>
      <c r="AH23" s="74">
        <v>20</v>
      </c>
      <c r="AI23" s="68" t="s">
        <v>6</v>
      </c>
      <c r="AJ23" s="69">
        <v>44203</v>
      </c>
      <c r="AK23" s="67" t="s">
        <v>2</v>
      </c>
      <c r="AL23" s="68" t="str">
        <f>'Flight Data'!$A21</f>
        <v>G20</v>
      </c>
      <c r="AM23" s="68">
        <f>'Flight Data'!$B21</f>
        <v>3</v>
      </c>
      <c r="AN23" s="68">
        <f ca="1">ROUND(NORMINV($AS23,'Inputs and Outputs'!$C$19,'Inputs and Outputs'!$D$19),0)</f>
        <v>101</v>
      </c>
      <c r="AO23" s="68">
        <f t="shared" si="6"/>
        <v>103</v>
      </c>
      <c r="AP23" s="68">
        <f t="shared" ca="1" si="7"/>
        <v>101</v>
      </c>
      <c r="AQ23" s="68">
        <f ca="1">IF(AP23-AM23&gt;'Inputs and Outputs'!$D$4,Three-AM23,0)</f>
        <v>0</v>
      </c>
      <c r="AR23" s="68">
        <f ca="1">AP23*'Inputs and Outputs'!$D$5-AQ23*'Inputs and Outputs'!$D$6</f>
        <v>4040</v>
      </c>
      <c r="AS23" s="70">
        <f t="shared" ca="1" si="17"/>
        <v>0.3413078688011002</v>
      </c>
      <c r="AT23" s="68">
        <f t="shared" si="8"/>
        <v>25</v>
      </c>
      <c r="AU23" s="75">
        <f ca="1">AP23*'Inputs and Outputs'!$D$5-('Model Part B'!AQ23*'Model Part B'!AT23+AQ23*Costperbumped)</f>
        <v>4040</v>
      </c>
      <c r="AX23" s="74">
        <v>20</v>
      </c>
      <c r="AY23" s="68" t="s">
        <v>6</v>
      </c>
      <c r="AZ23" s="69">
        <v>44203</v>
      </c>
      <c r="BA23" s="67" t="s">
        <v>2</v>
      </c>
      <c r="BB23" s="68" t="str">
        <f>'Flight Data'!$A21</f>
        <v>G20</v>
      </c>
      <c r="BC23" s="68">
        <f>'Flight Data'!$B21</f>
        <v>3</v>
      </c>
      <c r="BD23" s="68">
        <f ca="1">ROUND(NORMINV($BI23,'Inputs and Outputs'!$C$19,'Inputs and Outputs'!$D$19),0)</f>
        <v>103</v>
      </c>
      <c r="BE23" s="68">
        <f t="shared" si="9"/>
        <v>104</v>
      </c>
      <c r="BF23" s="68">
        <f t="shared" ca="1" si="10"/>
        <v>103</v>
      </c>
      <c r="BG23" s="68">
        <f ca="1">IF(BF23-BC23&gt;'Inputs and Outputs'!$D$4,Four-BC23,0)</f>
        <v>0</v>
      </c>
      <c r="BH23" s="68">
        <f ca="1">BF23*'Inputs and Outputs'!$D$5-BG23*'Inputs and Outputs'!$D$6</f>
        <v>4120</v>
      </c>
      <c r="BI23" s="70">
        <f t="shared" ca="1" si="18"/>
        <v>0.53043729059624256</v>
      </c>
      <c r="BJ23" s="68">
        <f t="shared" si="11"/>
        <v>25</v>
      </c>
      <c r="BK23" s="75">
        <f ca="1">BF23*'Inputs and Outputs'!$D$5-('Model Part B'!BG23*'Model Part B'!BJ23+BG23*Costperbumped)</f>
        <v>4120</v>
      </c>
      <c r="BN23" s="74">
        <v>20</v>
      </c>
      <c r="BO23" s="68" t="s">
        <v>6</v>
      </c>
      <c r="BP23" s="69">
        <v>44203</v>
      </c>
      <c r="BQ23" s="67" t="s">
        <v>2</v>
      </c>
      <c r="BR23" s="68" t="str">
        <f>'Flight Data'!$A21</f>
        <v>G20</v>
      </c>
      <c r="BS23" s="68">
        <f>'Flight Data'!$B21</f>
        <v>3</v>
      </c>
      <c r="BT23" s="68">
        <f ca="1">ROUND(NORMINV($BY23,'Inputs and Outputs'!$C$18,'Inputs and Outputs'!$D$18),0)</f>
        <v>103</v>
      </c>
      <c r="BU23" s="68">
        <f t="shared" si="12"/>
        <v>105</v>
      </c>
      <c r="BV23" s="68">
        <f t="shared" ca="1" si="13"/>
        <v>103</v>
      </c>
      <c r="BW23" s="68">
        <f ca="1">IF(BV23-BS23&gt;'Inputs and Outputs'!$D$4,Five-BS23,0)</f>
        <v>0</v>
      </c>
      <c r="BX23" s="68">
        <f ca="1">BV23*'Inputs and Outputs'!$D$5-BW23*'Inputs and Outputs'!$D$6</f>
        <v>4120</v>
      </c>
      <c r="BY23" s="70">
        <f t="shared" ca="1" si="19"/>
        <v>0.61576598532364135</v>
      </c>
      <c r="BZ23" s="68">
        <f t="shared" si="14"/>
        <v>25</v>
      </c>
      <c r="CA23" s="75">
        <f ca="1">BV23*'Inputs and Outputs'!$D$5-('Model Part B'!BW23*'Model Part B'!BZ23+BW23*Costperbumped)</f>
        <v>4120</v>
      </c>
    </row>
    <row r="24" spans="2:79" x14ac:dyDescent="0.2">
      <c r="B24" s="74">
        <v>21</v>
      </c>
      <c r="C24" s="68" t="s">
        <v>6</v>
      </c>
      <c r="D24" s="69">
        <v>44203</v>
      </c>
      <c r="E24" s="67" t="s">
        <v>0</v>
      </c>
      <c r="F24" s="68" t="str">
        <f>'Flight Data'!$A22</f>
        <v>G21</v>
      </c>
      <c r="G24" s="68">
        <f>'Flight Data'!$B22</f>
        <v>1</v>
      </c>
      <c r="H24" s="68">
        <f ca="1">ROUND(NORMINV($M24,'Inputs and Outputs'!$C$20,'Inputs and Outputs'!$D$20),0)</f>
        <v>100</v>
      </c>
      <c r="I24" s="68">
        <f t="shared" si="0"/>
        <v>101</v>
      </c>
      <c r="J24" s="68">
        <f t="shared" ca="1" si="1"/>
        <v>100</v>
      </c>
      <c r="K24" s="68">
        <f ca="1">IF(J24-G24&gt;'Inputs and Outputs'!$D$4,One-G24,0)</f>
        <v>0</v>
      </c>
      <c r="L24" s="68">
        <f ca="1">J24*'Inputs and Outputs'!$D$5-K24*'Inputs and Outputs'!$D$6</f>
        <v>4000</v>
      </c>
      <c r="M24" s="70">
        <f t="shared" ca="1" si="15"/>
        <v>0.17005121291753278</v>
      </c>
      <c r="N24" s="68">
        <f t="shared" si="2"/>
        <v>200</v>
      </c>
      <c r="O24" s="75">
        <f ca="1">J24*'Inputs and Outputs'!$D$5-('Model Part B'!K24*'Model Part B'!N24+K24*Costperbumped)</f>
        <v>4000</v>
      </c>
      <c r="R24" s="74">
        <v>21</v>
      </c>
      <c r="S24" s="68" t="s">
        <v>6</v>
      </c>
      <c r="T24" s="69">
        <v>44203</v>
      </c>
      <c r="U24" s="67" t="s">
        <v>0</v>
      </c>
      <c r="V24" s="68" t="str">
        <f>'Flight Data'!$A22</f>
        <v>G21</v>
      </c>
      <c r="W24" s="68">
        <f>'Flight Data'!$B22</f>
        <v>1</v>
      </c>
      <c r="X24" s="68">
        <f ca="1">ROUND(NORMINV($AC24,'Inputs and Outputs'!$C$20,'Inputs and Outputs'!$D$20),0)</f>
        <v>104</v>
      </c>
      <c r="Y24" s="68">
        <f t="shared" si="3"/>
        <v>102</v>
      </c>
      <c r="Z24" s="68">
        <f t="shared" ca="1" si="4"/>
        <v>102</v>
      </c>
      <c r="AA24" s="68">
        <f ca="1">IF(Z24-W24&gt;'Inputs and Outputs'!$D$4,One-W24,0)</f>
        <v>0</v>
      </c>
      <c r="AB24" s="68">
        <f ca="1">Z24*'Inputs and Outputs'!$D$5-AA24*'Inputs and Outputs'!$D$6</f>
        <v>4080</v>
      </c>
      <c r="AC24" s="70">
        <f t="shared" ca="1" si="16"/>
        <v>0.44034756479207626</v>
      </c>
      <c r="AD24" s="68">
        <f t="shared" si="5"/>
        <v>200</v>
      </c>
      <c r="AE24" s="75">
        <f ca="1">Z24*'Inputs and Outputs'!$D$5-('Model Part B'!AA24*'Model Part B'!AD24+AA24*Costperbumped)</f>
        <v>4080</v>
      </c>
      <c r="AH24" s="74">
        <v>21</v>
      </c>
      <c r="AI24" s="68" t="s">
        <v>6</v>
      </c>
      <c r="AJ24" s="69">
        <v>44203</v>
      </c>
      <c r="AK24" s="67" t="s">
        <v>0</v>
      </c>
      <c r="AL24" s="68" t="str">
        <f>'Flight Data'!$A22</f>
        <v>G21</v>
      </c>
      <c r="AM24" s="68">
        <f>'Flight Data'!$B22</f>
        <v>1</v>
      </c>
      <c r="AN24" s="68">
        <f ca="1">ROUND(NORMINV($AS24,'Inputs and Outputs'!$C$20,'Inputs and Outputs'!$D$20),0)</f>
        <v>109</v>
      </c>
      <c r="AO24" s="68">
        <f t="shared" si="6"/>
        <v>103</v>
      </c>
      <c r="AP24" s="68">
        <f t="shared" ca="1" si="7"/>
        <v>103</v>
      </c>
      <c r="AQ24" s="68">
        <f ca="1">IF(AP24-AM24&gt;'Inputs and Outputs'!$D$4,Three-AM24,0)</f>
        <v>2</v>
      </c>
      <c r="AR24" s="68">
        <f ca="1">AP24*'Inputs and Outputs'!$D$5-AQ24*'Inputs and Outputs'!$D$6</f>
        <v>3920</v>
      </c>
      <c r="AS24" s="70">
        <f t="shared" ca="1" si="17"/>
        <v>0.80489941022626854</v>
      </c>
      <c r="AT24" s="68">
        <f t="shared" si="8"/>
        <v>200</v>
      </c>
      <c r="AU24" s="75">
        <f ca="1">AP24*'Inputs and Outputs'!$D$5-('Model Part B'!AQ24*'Model Part B'!AT24+AQ24*Costperbumped)</f>
        <v>3520</v>
      </c>
      <c r="AX24" s="74">
        <v>21</v>
      </c>
      <c r="AY24" s="68" t="s">
        <v>6</v>
      </c>
      <c r="AZ24" s="69">
        <v>44203</v>
      </c>
      <c r="BA24" s="67" t="s">
        <v>0</v>
      </c>
      <c r="BB24" s="68" t="str">
        <f>'Flight Data'!$A22</f>
        <v>G21</v>
      </c>
      <c r="BC24" s="68">
        <f>'Flight Data'!$B22</f>
        <v>1</v>
      </c>
      <c r="BD24" s="68">
        <f ca="1">ROUND(NORMINV($BI24,'Inputs and Outputs'!$C$20,'Inputs and Outputs'!$D$20),0)</f>
        <v>104</v>
      </c>
      <c r="BE24" s="68">
        <f t="shared" si="9"/>
        <v>104</v>
      </c>
      <c r="BF24" s="68">
        <f t="shared" ca="1" si="10"/>
        <v>104</v>
      </c>
      <c r="BG24" s="68">
        <f ca="1">IF(BF24-BC24&gt;'Inputs and Outputs'!$D$4,Four-BC24,0)</f>
        <v>3</v>
      </c>
      <c r="BH24" s="68">
        <f ca="1">BF24*'Inputs and Outputs'!$D$5-BG24*'Inputs and Outputs'!$D$6</f>
        <v>3860</v>
      </c>
      <c r="BI24" s="70">
        <f t="shared" ca="1" si="18"/>
        <v>0.4370967702417119</v>
      </c>
      <c r="BJ24" s="68">
        <f t="shared" si="11"/>
        <v>200</v>
      </c>
      <c r="BK24" s="75">
        <f ca="1">BF24*'Inputs and Outputs'!$D$5-('Model Part B'!BG24*'Model Part B'!BJ24+BG24*Costperbumped)</f>
        <v>3260</v>
      </c>
      <c r="BN24" s="74">
        <v>21</v>
      </c>
      <c r="BO24" s="68" t="s">
        <v>6</v>
      </c>
      <c r="BP24" s="69">
        <v>44203</v>
      </c>
      <c r="BQ24" s="67" t="s">
        <v>0</v>
      </c>
      <c r="BR24" s="68" t="str">
        <f>'Flight Data'!$A22</f>
        <v>G21</v>
      </c>
      <c r="BS24" s="68">
        <f>'Flight Data'!$B22</f>
        <v>1</v>
      </c>
      <c r="BT24" s="68">
        <f ca="1">ROUND(NORMINV($BY24,'Inputs and Outputs'!$C$18,'Inputs and Outputs'!$D$18),0)</f>
        <v>102</v>
      </c>
      <c r="BU24" s="68">
        <f t="shared" si="12"/>
        <v>105</v>
      </c>
      <c r="BV24" s="68">
        <f t="shared" ca="1" si="13"/>
        <v>102</v>
      </c>
      <c r="BW24" s="68">
        <f ca="1">IF(BV24-BS24&gt;'Inputs and Outputs'!$D$4,Five-BS24,0)</f>
        <v>4</v>
      </c>
      <c r="BX24" s="68">
        <f ca="1">BV24*'Inputs and Outputs'!$D$5-BW24*'Inputs and Outputs'!$D$6</f>
        <v>3680</v>
      </c>
      <c r="BY24" s="70">
        <f t="shared" ca="1" si="19"/>
        <v>0.5791285973016832</v>
      </c>
      <c r="BZ24" s="68">
        <f t="shared" si="14"/>
        <v>200</v>
      </c>
      <c r="CA24" s="75">
        <f ca="1">BV24*'Inputs and Outputs'!$D$5-('Model Part B'!BW24*'Model Part B'!BZ24+BW24*Costperbumped)</f>
        <v>2880</v>
      </c>
    </row>
    <row r="25" spans="2:79" x14ac:dyDescent="0.2">
      <c r="B25" s="74">
        <v>22</v>
      </c>
      <c r="C25" s="68" t="s">
        <v>5</v>
      </c>
      <c r="D25" s="69">
        <v>44204</v>
      </c>
      <c r="E25" s="67" t="s">
        <v>3</v>
      </c>
      <c r="F25" s="68" t="str">
        <f>'Flight Data'!$A23</f>
        <v>G22</v>
      </c>
      <c r="G25" s="68">
        <f>'Flight Data'!$B23</f>
        <v>4</v>
      </c>
      <c r="H25" s="68">
        <f ca="1">ROUND(NORMINV($M25,'Inputs and Outputs'!$C$18,'Inputs and Outputs'!$D$18),0)</f>
        <v>98</v>
      </c>
      <c r="I25" s="68">
        <f t="shared" si="0"/>
        <v>101</v>
      </c>
      <c r="J25" s="68">
        <f t="shared" ca="1" si="1"/>
        <v>98</v>
      </c>
      <c r="K25" s="68">
        <f ca="1">IF(J25-G25&gt;'Inputs and Outputs'!$D$4,One-G25,0)</f>
        <v>0</v>
      </c>
      <c r="L25" s="68">
        <f ca="1">J25*'Inputs and Outputs'!$D$5-K25*'Inputs and Outputs'!$D$6</f>
        <v>3920</v>
      </c>
      <c r="M25" s="70">
        <f t="shared" ca="1" si="15"/>
        <v>0.28064381638326219</v>
      </c>
      <c r="N25" s="68">
        <f t="shared" si="2"/>
        <v>25</v>
      </c>
      <c r="O25" s="75">
        <f ca="1">J25*'Inputs and Outputs'!$D$5-('Model Part B'!K25*'Model Part B'!N25+K25*Costperbumped)</f>
        <v>3920</v>
      </c>
      <c r="R25" s="74">
        <v>22</v>
      </c>
      <c r="S25" s="68" t="s">
        <v>5</v>
      </c>
      <c r="T25" s="69">
        <v>44204</v>
      </c>
      <c r="U25" s="67" t="s">
        <v>3</v>
      </c>
      <c r="V25" s="68" t="str">
        <f>'Flight Data'!$A23</f>
        <v>G22</v>
      </c>
      <c r="W25" s="68">
        <f>'Flight Data'!$B23</f>
        <v>4</v>
      </c>
      <c r="X25" s="68">
        <f ca="1">ROUND(NORMINV($AC25,'Inputs and Outputs'!$C$18,'Inputs and Outputs'!$D$18),0)</f>
        <v>95</v>
      </c>
      <c r="Y25" s="68">
        <f t="shared" si="3"/>
        <v>102</v>
      </c>
      <c r="Z25" s="68">
        <f t="shared" ca="1" si="4"/>
        <v>95</v>
      </c>
      <c r="AA25" s="68">
        <f ca="1">IF(Z25-W25&gt;'Inputs and Outputs'!$D$4,One-W25,0)</f>
        <v>0</v>
      </c>
      <c r="AB25" s="68">
        <f ca="1">Z25*'Inputs and Outputs'!$D$5-AA25*'Inputs and Outputs'!$D$6</f>
        <v>3800</v>
      </c>
      <c r="AC25" s="70">
        <f t="shared" ca="1" si="16"/>
        <v>0.1431777494166292</v>
      </c>
      <c r="AD25" s="68">
        <f t="shared" si="5"/>
        <v>25</v>
      </c>
      <c r="AE25" s="75">
        <f ca="1">Z25*'Inputs and Outputs'!$D$5-('Model Part B'!AA25*'Model Part B'!AD25+AA25*Costperbumped)</f>
        <v>3800</v>
      </c>
      <c r="AH25" s="74">
        <v>22</v>
      </c>
      <c r="AI25" s="68" t="s">
        <v>5</v>
      </c>
      <c r="AJ25" s="69">
        <v>44204</v>
      </c>
      <c r="AK25" s="67" t="s">
        <v>3</v>
      </c>
      <c r="AL25" s="68" t="str">
        <f>'Flight Data'!$A23</f>
        <v>G22</v>
      </c>
      <c r="AM25" s="68">
        <f>'Flight Data'!$B23</f>
        <v>4</v>
      </c>
      <c r="AN25" s="68">
        <f ca="1">ROUND(NORMINV($AS25,'Inputs and Outputs'!$C$18,'Inputs and Outputs'!$D$18),0)</f>
        <v>100</v>
      </c>
      <c r="AO25" s="68">
        <f t="shared" si="6"/>
        <v>103</v>
      </c>
      <c r="AP25" s="68">
        <f t="shared" ca="1" si="7"/>
        <v>100</v>
      </c>
      <c r="AQ25" s="68">
        <f ca="1">IF(AP25-AM25&gt;'Inputs and Outputs'!$D$4,Three-AM25,0)</f>
        <v>0</v>
      </c>
      <c r="AR25" s="68">
        <f ca="1">AP25*'Inputs and Outputs'!$D$5-AQ25*'Inputs and Outputs'!$D$6</f>
        <v>4000</v>
      </c>
      <c r="AS25" s="70">
        <f t="shared" ca="1" si="17"/>
        <v>0.43208384326976101</v>
      </c>
      <c r="AT25" s="68">
        <f t="shared" si="8"/>
        <v>25</v>
      </c>
      <c r="AU25" s="75">
        <f ca="1">AP25*'Inputs and Outputs'!$D$5-('Model Part B'!AQ25*'Model Part B'!AT25+AQ25*Costperbumped)</f>
        <v>4000</v>
      </c>
      <c r="AX25" s="74">
        <v>22</v>
      </c>
      <c r="AY25" s="68" t="s">
        <v>5</v>
      </c>
      <c r="AZ25" s="69">
        <v>44204</v>
      </c>
      <c r="BA25" s="67" t="s">
        <v>3</v>
      </c>
      <c r="BB25" s="68" t="str">
        <f>'Flight Data'!$A23</f>
        <v>G22</v>
      </c>
      <c r="BC25" s="68">
        <f>'Flight Data'!$B23</f>
        <v>4</v>
      </c>
      <c r="BD25" s="68">
        <f ca="1">ROUND(NORMINV($BI25,'Inputs and Outputs'!$C$18,'Inputs and Outputs'!$D$18),0)</f>
        <v>88</v>
      </c>
      <c r="BE25" s="68">
        <f t="shared" si="9"/>
        <v>104</v>
      </c>
      <c r="BF25" s="68">
        <f t="shared" ca="1" si="10"/>
        <v>88</v>
      </c>
      <c r="BG25" s="68">
        <f ca="1">IF(BF25-BC25&gt;'Inputs and Outputs'!$D$4,Four-BC25,0)</f>
        <v>0</v>
      </c>
      <c r="BH25" s="68">
        <f ca="1">BF25*'Inputs and Outputs'!$D$5-BG25*'Inputs and Outputs'!$D$6</f>
        <v>3520</v>
      </c>
      <c r="BI25" s="70">
        <f t="shared" ca="1" si="18"/>
        <v>1.7511044543648491E-2</v>
      </c>
      <c r="BJ25" s="68">
        <f t="shared" si="11"/>
        <v>25</v>
      </c>
      <c r="BK25" s="75">
        <f ca="1">BF25*'Inputs and Outputs'!$D$5-('Model Part B'!BG25*'Model Part B'!BJ25+BG25*Costperbumped)</f>
        <v>3520</v>
      </c>
      <c r="BN25" s="74">
        <v>22</v>
      </c>
      <c r="BO25" s="68" t="s">
        <v>5</v>
      </c>
      <c r="BP25" s="69">
        <v>44204</v>
      </c>
      <c r="BQ25" s="67" t="s">
        <v>3</v>
      </c>
      <c r="BR25" s="68" t="str">
        <f>'Flight Data'!$A23</f>
        <v>G22</v>
      </c>
      <c r="BS25" s="68">
        <f>'Flight Data'!$B23</f>
        <v>4</v>
      </c>
      <c r="BT25" s="68">
        <f ca="1">ROUND(NORMINV($BY25,'Inputs and Outputs'!$C$18,'Inputs and Outputs'!$D$18),0)</f>
        <v>98</v>
      </c>
      <c r="BU25" s="68">
        <f t="shared" si="12"/>
        <v>105</v>
      </c>
      <c r="BV25" s="68">
        <f t="shared" ca="1" si="13"/>
        <v>98</v>
      </c>
      <c r="BW25" s="68">
        <f ca="1">IF(BV25-BS25&gt;'Inputs and Outputs'!$D$4,Five-BS25,0)</f>
        <v>0</v>
      </c>
      <c r="BX25" s="68">
        <f ca="1">BV25*'Inputs and Outputs'!$D$5-BW25*'Inputs and Outputs'!$D$6</f>
        <v>3920</v>
      </c>
      <c r="BY25" s="70">
        <f t="shared" ca="1" si="19"/>
        <v>0.3283472088685685</v>
      </c>
      <c r="BZ25" s="68">
        <f t="shared" si="14"/>
        <v>25</v>
      </c>
      <c r="CA25" s="75">
        <f ca="1">BV25*'Inputs and Outputs'!$D$5-('Model Part B'!BW25*'Model Part B'!BZ25+BW25*Costperbumped)</f>
        <v>3920</v>
      </c>
    </row>
    <row r="26" spans="2:79" x14ac:dyDescent="0.2">
      <c r="B26" s="74">
        <v>23</v>
      </c>
      <c r="C26" s="68" t="s">
        <v>5</v>
      </c>
      <c r="D26" s="69">
        <v>44204</v>
      </c>
      <c r="E26" s="67" t="s">
        <v>2</v>
      </c>
      <c r="F26" s="68" t="str">
        <f>'Flight Data'!$A24</f>
        <v>G23</v>
      </c>
      <c r="G26" s="68">
        <f>'Flight Data'!$B24</f>
        <v>2</v>
      </c>
      <c r="H26" s="68">
        <f ca="1">ROUND(NORMINV($M26,'Inputs and Outputs'!$C$19,'Inputs and Outputs'!$D$19),0)</f>
        <v>104</v>
      </c>
      <c r="I26" s="68">
        <f t="shared" si="0"/>
        <v>101</v>
      </c>
      <c r="J26" s="68">
        <f t="shared" ca="1" si="1"/>
        <v>101</v>
      </c>
      <c r="K26" s="68">
        <f ca="1">IF(J26-G26&gt;'Inputs and Outputs'!$D$4,One-G26,0)</f>
        <v>0</v>
      </c>
      <c r="L26" s="68">
        <f ca="1">J26*'Inputs and Outputs'!$D$5-K26*'Inputs and Outputs'!$D$6</f>
        <v>4040</v>
      </c>
      <c r="M26" s="70">
        <f t="shared" ca="1" si="15"/>
        <v>0.55534514767622489</v>
      </c>
      <c r="N26" s="68">
        <f t="shared" si="2"/>
        <v>25</v>
      </c>
      <c r="O26" s="75">
        <f ca="1">J26*'Inputs and Outputs'!$D$5-('Model Part B'!K26*'Model Part B'!N26+K26*Costperbumped)</f>
        <v>4040</v>
      </c>
      <c r="R26" s="74">
        <v>23</v>
      </c>
      <c r="S26" s="68" t="s">
        <v>5</v>
      </c>
      <c r="T26" s="69">
        <v>44204</v>
      </c>
      <c r="U26" s="67" t="s">
        <v>2</v>
      </c>
      <c r="V26" s="68" t="str">
        <f>'Flight Data'!$A24</f>
        <v>G23</v>
      </c>
      <c r="W26" s="68">
        <f>'Flight Data'!$B24</f>
        <v>2</v>
      </c>
      <c r="X26" s="68">
        <f ca="1">ROUND(NORMINV($AC26,'Inputs and Outputs'!$C$19,'Inputs and Outputs'!$D$19),0)</f>
        <v>102</v>
      </c>
      <c r="Y26" s="68">
        <f t="shared" si="3"/>
        <v>102</v>
      </c>
      <c r="Z26" s="68">
        <f t="shared" ca="1" si="4"/>
        <v>102</v>
      </c>
      <c r="AA26" s="68">
        <f ca="1">IF(Z26-W26&gt;'Inputs and Outputs'!$D$4,One-W26,0)</f>
        <v>0</v>
      </c>
      <c r="AB26" s="68">
        <f ca="1">Z26*'Inputs and Outputs'!$D$5-AA26*'Inputs and Outputs'!$D$6</f>
        <v>4080</v>
      </c>
      <c r="AC26" s="70">
        <f t="shared" ca="1" si="16"/>
        <v>0.38302542024376851</v>
      </c>
      <c r="AD26" s="68">
        <f t="shared" si="5"/>
        <v>25</v>
      </c>
      <c r="AE26" s="75">
        <f ca="1">Z26*'Inputs and Outputs'!$D$5-('Model Part B'!AA26*'Model Part B'!AD26+AA26*Costperbumped)</f>
        <v>4080</v>
      </c>
      <c r="AH26" s="74">
        <v>23</v>
      </c>
      <c r="AI26" s="68" t="s">
        <v>5</v>
      </c>
      <c r="AJ26" s="69">
        <v>44204</v>
      </c>
      <c r="AK26" s="67" t="s">
        <v>2</v>
      </c>
      <c r="AL26" s="68" t="str">
        <f>'Flight Data'!$A24</f>
        <v>G23</v>
      </c>
      <c r="AM26" s="68">
        <f>'Flight Data'!$B24</f>
        <v>2</v>
      </c>
      <c r="AN26" s="68">
        <f ca="1">ROUND(NORMINV($AS26,'Inputs and Outputs'!$C$19,'Inputs and Outputs'!$D$19),0)</f>
        <v>93</v>
      </c>
      <c r="AO26" s="68">
        <f t="shared" si="6"/>
        <v>103</v>
      </c>
      <c r="AP26" s="68">
        <f t="shared" ca="1" si="7"/>
        <v>93</v>
      </c>
      <c r="AQ26" s="68">
        <f ca="1">IF(AP26-AM26&gt;'Inputs and Outputs'!$D$4,Three-AM26,0)</f>
        <v>0</v>
      </c>
      <c r="AR26" s="68">
        <f ca="1">AP26*'Inputs and Outputs'!$D$5-AQ26*'Inputs and Outputs'!$D$6</f>
        <v>3720</v>
      </c>
      <c r="AS26" s="70">
        <f t="shared" ca="1" si="17"/>
        <v>2.3431589410041198E-2</v>
      </c>
      <c r="AT26" s="68">
        <f t="shared" si="8"/>
        <v>25</v>
      </c>
      <c r="AU26" s="75">
        <f ca="1">AP26*'Inputs and Outputs'!$D$5-('Model Part B'!AQ26*'Model Part B'!AT26+AQ26*Costperbumped)</f>
        <v>3720</v>
      </c>
      <c r="AX26" s="74">
        <v>23</v>
      </c>
      <c r="AY26" s="68" t="s">
        <v>5</v>
      </c>
      <c r="AZ26" s="69">
        <v>44204</v>
      </c>
      <c r="BA26" s="67" t="s">
        <v>2</v>
      </c>
      <c r="BB26" s="68" t="str">
        <f>'Flight Data'!$A24</f>
        <v>G23</v>
      </c>
      <c r="BC26" s="68">
        <f>'Flight Data'!$B24</f>
        <v>2</v>
      </c>
      <c r="BD26" s="68">
        <f ca="1">ROUND(NORMINV($BI26,'Inputs and Outputs'!$C$19,'Inputs and Outputs'!$D$19),0)</f>
        <v>100</v>
      </c>
      <c r="BE26" s="68">
        <f t="shared" si="9"/>
        <v>104</v>
      </c>
      <c r="BF26" s="68">
        <f t="shared" ca="1" si="10"/>
        <v>100</v>
      </c>
      <c r="BG26" s="68">
        <f ca="1">IF(BF26-BC26&gt;'Inputs and Outputs'!$D$4,Four-BC26,0)</f>
        <v>0</v>
      </c>
      <c r="BH26" s="68">
        <f ca="1">BF26*'Inputs and Outputs'!$D$5-BG26*'Inputs and Outputs'!$D$6</f>
        <v>4000</v>
      </c>
      <c r="BI26" s="70">
        <f t="shared" ca="1" si="18"/>
        <v>0.27198533949930315</v>
      </c>
      <c r="BJ26" s="68">
        <f t="shared" si="11"/>
        <v>25</v>
      </c>
      <c r="BK26" s="75">
        <f ca="1">BF26*'Inputs and Outputs'!$D$5-('Model Part B'!BG26*'Model Part B'!BJ26+BG26*Costperbumped)</f>
        <v>4000</v>
      </c>
      <c r="BN26" s="74">
        <v>23</v>
      </c>
      <c r="BO26" s="68" t="s">
        <v>5</v>
      </c>
      <c r="BP26" s="69">
        <v>44204</v>
      </c>
      <c r="BQ26" s="67" t="s">
        <v>2</v>
      </c>
      <c r="BR26" s="68" t="str">
        <f>'Flight Data'!$A24</f>
        <v>G23</v>
      </c>
      <c r="BS26" s="68">
        <f>'Flight Data'!$B24</f>
        <v>2</v>
      </c>
      <c r="BT26" s="68">
        <f ca="1">ROUND(NORMINV($BY26,'Inputs and Outputs'!$C$18,'Inputs and Outputs'!$D$18),0)</f>
        <v>104</v>
      </c>
      <c r="BU26" s="68">
        <f t="shared" si="12"/>
        <v>105</v>
      </c>
      <c r="BV26" s="68">
        <f t="shared" ca="1" si="13"/>
        <v>104</v>
      </c>
      <c r="BW26" s="68">
        <f ca="1">IF(BV26-BS26&gt;'Inputs and Outputs'!$D$4,Five-BS26,0)</f>
        <v>3</v>
      </c>
      <c r="BX26" s="68">
        <f ca="1">BV26*'Inputs and Outputs'!$D$5-BW26*'Inputs and Outputs'!$D$6</f>
        <v>3860</v>
      </c>
      <c r="BY26" s="70">
        <f t="shared" ca="1" si="19"/>
        <v>0.66945814572116968</v>
      </c>
      <c r="BZ26" s="68">
        <f t="shared" si="14"/>
        <v>25</v>
      </c>
      <c r="CA26" s="75">
        <f ca="1">BV26*'Inputs and Outputs'!$D$5-('Model Part B'!BW26*'Model Part B'!BZ26+BW26*Costperbumped)</f>
        <v>3785</v>
      </c>
    </row>
    <row r="27" spans="2:79" x14ac:dyDescent="0.2">
      <c r="B27" s="74">
        <v>24</v>
      </c>
      <c r="C27" s="68" t="s">
        <v>5</v>
      </c>
      <c r="D27" s="69">
        <v>44204</v>
      </c>
      <c r="E27" s="67" t="s">
        <v>0</v>
      </c>
      <c r="F27" s="68" t="str">
        <f>'Flight Data'!$A25</f>
        <v>G24</v>
      </c>
      <c r="G27" s="68">
        <f>'Flight Data'!$B25</f>
        <v>1</v>
      </c>
      <c r="H27" s="68">
        <f ca="1">ROUND(NORMINV($M27,'Inputs and Outputs'!$C$20,'Inputs and Outputs'!$D$20),0)</f>
        <v>112</v>
      </c>
      <c r="I27" s="68">
        <f t="shared" si="0"/>
        <v>101</v>
      </c>
      <c r="J27" s="68">
        <f t="shared" ca="1" si="1"/>
        <v>101</v>
      </c>
      <c r="K27" s="68">
        <f ca="1">IF(J27-G27&gt;'Inputs and Outputs'!$D$4,One-G27,0)</f>
        <v>0</v>
      </c>
      <c r="L27" s="68">
        <f ca="1">J27*'Inputs and Outputs'!$D$5-K27*'Inputs and Outputs'!$D$6</f>
        <v>4040</v>
      </c>
      <c r="M27" s="70">
        <f t="shared" ca="1" si="15"/>
        <v>0.92358480293422474</v>
      </c>
      <c r="N27" s="68">
        <f t="shared" si="2"/>
        <v>200</v>
      </c>
      <c r="O27" s="75">
        <f ca="1">J27*'Inputs and Outputs'!$D$5-('Model Part B'!K27*'Model Part B'!N27+K27*Costperbumped)</f>
        <v>4040</v>
      </c>
      <c r="R27" s="74">
        <v>24</v>
      </c>
      <c r="S27" s="68" t="s">
        <v>5</v>
      </c>
      <c r="T27" s="69">
        <v>44204</v>
      </c>
      <c r="U27" s="67" t="s">
        <v>0</v>
      </c>
      <c r="V27" s="68" t="str">
        <f>'Flight Data'!$A25</f>
        <v>G24</v>
      </c>
      <c r="W27" s="68">
        <f>'Flight Data'!$B25</f>
        <v>1</v>
      </c>
      <c r="X27" s="68">
        <f ca="1">ROUND(NORMINV($AC27,'Inputs and Outputs'!$C$20,'Inputs and Outputs'!$D$20),0)</f>
        <v>111</v>
      </c>
      <c r="Y27" s="68">
        <f t="shared" si="3"/>
        <v>102</v>
      </c>
      <c r="Z27" s="68">
        <f t="shared" ca="1" si="4"/>
        <v>102</v>
      </c>
      <c r="AA27" s="68">
        <f ca="1">IF(Z27-W27&gt;'Inputs and Outputs'!$D$4,One-W27,0)</f>
        <v>0</v>
      </c>
      <c r="AB27" s="68">
        <f ca="1">Z27*'Inputs and Outputs'!$D$5-AA27*'Inputs and Outputs'!$D$6</f>
        <v>4080</v>
      </c>
      <c r="AC27" s="70">
        <f t="shared" ca="1" si="16"/>
        <v>0.90008226362147392</v>
      </c>
      <c r="AD27" s="68">
        <f t="shared" si="5"/>
        <v>200</v>
      </c>
      <c r="AE27" s="75">
        <f ca="1">Z27*'Inputs and Outputs'!$D$5-('Model Part B'!AA27*'Model Part B'!AD27+AA27*Costperbumped)</f>
        <v>4080</v>
      </c>
      <c r="AH27" s="74">
        <v>24</v>
      </c>
      <c r="AI27" s="68" t="s">
        <v>5</v>
      </c>
      <c r="AJ27" s="69">
        <v>44204</v>
      </c>
      <c r="AK27" s="67" t="s">
        <v>0</v>
      </c>
      <c r="AL27" s="68" t="str">
        <f>'Flight Data'!$A25</f>
        <v>G24</v>
      </c>
      <c r="AM27" s="68">
        <f>'Flight Data'!$B25</f>
        <v>1</v>
      </c>
      <c r="AN27" s="68">
        <f ca="1">ROUND(NORMINV($AS27,'Inputs and Outputs'!$C$20,'Inputs and Outputs'!$D$20),0)</f>
        <v>112</v>
      </c>
      <c r="AO27" s="68">
        <f t="shared" si="6"/>
        <v>103</v>
      </c>
      <c r="AP27" s="68">
        <f t="shared" ca="1" si="7"/>
        <v>103</v>
      </c>
      <c r="AQ27" s="68">
        <f ca="1">IF(AP27-AM27&gt;'Inputs and Outputs'!$D$4,Three-AM27,0)</f>
        <v>2</v>
      </c>
      <c r="AR27" s="68">
        <f ca="1">AP27*'Inputs and Outputs'!$D$5-AQ27*'Inputs and Outputs'!$D$6</f>
        <v>3920</v>
      </c>
      <c r="AS27" s="70">
        <f t="shared" ca="1" si="17"/>
        <v>0.91183344557379487</v>
      </c>
      <c r="AT27" s="68">
        <f t="shared" si="8"/>
        <v>200</v>
      </c>
      <c r="AU27" s="75">
        <f ca="1">AP27*'Inputs and Outputs'!$D$5-('Model Part B'!AQ27*'Model Part B'!AT27+AQ27*Costperbumped)</f>
        <v>3520</v>
      </c>
      <c r="AX27" s="74">
        <v>24</v>
      </c>
      <c r="AY27" s="68" t="s">
        <v>5</v>
      </c>
      <c r="AZ27" s="69">
        <v>44204</v>
      </c>
      <c r="BA27" s="67" t="s">
        <v>0</v>
      </c>
      <c r="BB27" s="68" t="str">
        <f>'Flight Data'!$A25</f>
        <v>G24</v>
      </c>
      <c r="BC27" s="68">
        <f>'Flight Data'!$B25</f>
        <v>1</v>
      </c>
      <c r="BD27" s="68">
        <f ca="1">ROUND(NORMINV($BI27,'Inputs and Outputs'!$C$20,'Inputs and Outputs'!$D$20),0)</f>
        <v>110</v>
      </c>
      <c r="BE27" s="68">
        <f t="shared" si="9"/>
        <v>104</v>
      </c>
      <c r="BF27" s="68">
        <f t="shared" ca="1" si="10"/>
        <v>104</v>
      </c>
      <c r="BG27" s="68">
        <f ca="1">IF(BF27-BC27&gt;'Inputs and Outputs'!$D$4,Four-BC27,0)</f>
        <v>3</v>
      </c>
      <c r="BH27" s="68">
        <f ca="1">BF27*'Inputs and Outputs'!$D$5-BG27*'Inputs and Outputs'!$D$6</f>
        <v>3860</v>
      </c>
      <c r="BI27" s="70">
        <f t="shared" ca="1" si="18"/>
        <v>0.8348474963035255</v>
      </c>
      <c r="BJ27" s="68">
        <f t="shared" si="11"/>
        <v>200</v>
      </c>
      <c r="BK27" s="75">
        <f ca="1">BF27*'Inputs and Outputs'!$D$5-('Model Part B'!BG27*'Model Part B'!BJ27+BG27*Costperbumped)</f>
        <v>3260</v>
      </c>
      <c r="BN27" s="74">
        <v>24</v>
      </c>
      <c r="BO27" s="68" t="s">
        <v>5</v>
      </c>
      <c r="BP27" s="69">
        <v>44204</v>
      </c>
      <c r="BQ27" s="67" t="s">
        <v>0</v>
      </c>
      <c r="BR27" s="68" t="str">
        <f>'Flight Data'!$A25</f>
        <v>G24</v>
      </c>
      <c r="BS27" s="68">
        <f>'Flight Data'!$B25</f>
        <v>1</v>
      </c>
      <c r="BT27" s="68">
        <f ca="1">ROUND(NORMINV($BY27,'Inputs and Outputs'!$C$18,'Inputs and Outputs'!$D$18),0)</f>
        <v>108</v>
      </c>
      <c r="BU27" s="68">
        <f t="shared" si="12"/>
        <v>105</v>
      </c>
      <c r="BV27" s="68">
        <f t="shared" ca="1" si="13"/>
        <v>105</v>
      </c>
      <c r="BW27" s="68">
        <f ca="1">IF(BV27-BS27&gt;'Inputs and Outputs'!$D$4,Five-BS27,0)</f>
        <v>4</v>
      </c>
      <c r="BX27" s="68">
        <f ca="1">BV27*'Inputs and Outputs'!$D$5-BW27*'Inputs and Outputs'!$D$6</f>
        <v>3800</v>
      </c>
      <c r="BY27" s="70">
        <f t="shared" ca="1" si="19"/>
        <v>0.865595263754392</v>
      </c>
      <c r="BZ27" s="68">
        <f t="shared" si="14"/>
        <v>200</v>
      </c>
      <c r="CA27" s="75">
        <f ca="1">BV27*'Inputs and Outputs'!$D$5-('Model Part B'!BW27*'Model Part B'!BZ27+BW27*Costperbumped)</f>
        <v>3000</v>
      </c>
    </row>
    <row r="28" spans="2:79" x14ac:dyDescent="0.2">
      <c r="B28" s="74">
        <v>25</v>
      </c>
      <c r="C28" s="68" t="s">
        <v>4</v>
      </c>
      <c r="D28" s="69">
        <v>44205</v>
      </c>
      <c r="E28" s="67" t="s">
        <v>3</v>
      </c>
      <c r="F28" s="68" t="str">
        <f>'Flight Data'!$A26</f>
        <v>G25</v>
      </c>
      <c r="G28" s="68">
        <f>'Flight Data'!$B26</f>
        <v>2</v>
      </c>
      <c r="H28" s="68">
        <f ca="1">ROUND(NORMINV($M28,'Inputs and Outputs'!$C$18,'Inputs and Outputs'!$D$18),0)</f>
        <v>95</v>
      </c>
      <c r="I28" s="68">
        <f t="shared" si="0"/>
        <v>101</v>
      </c>
      <c r="J28" s="68">
        <f t="shared" ca="1" si="1"/>
        <v>95</v>
      </c>
      <c r="K28" s="68">
        <f ca="1">IF(J28-G28&gt;'Inputs and Outputs'!$D$4,One-G28,0)</f>
        <v>0</v>
      </c>
      <c r="L28" s="68">
        <f ca="1">J28*'Inputs and Outputs'!$D$5-K28*'Inputs and Outputs'!$D$6</f>
        <v>3800</v>
      </c>
      <c r="M28" s="70">
        <f t="shared" ca="1" si="15"/>
        <v>0.17868457603068777</v>
      </c>
      <c r="N28" s="68">
        <f t="shared" si="2"/>
        <v>25</v>
      </c>
      <c r="O28" s="75">
        <f ca="1">J28*'Inputs and Outputs'!$D$5-('Model Part B'!K28*'Model Part B'!N28+K28*Costperbumped)</f>
        <v>3800</v>
      </c>
      <c r="R28" s="74">
        <v>25</v>
      </c>
      <c r="S28" s="68" t="s">
        <v>4</v>
      </c>
      <c r="T28" s="69">
        <v>44205</v>
      </c>
      <c r="U28" s="67" t="s">
        <v>3</v>
      </c>
      <c r="V28" s="68" t="str">
        <f>'Flight Data'!$A26</f>
        <v>G25</v>
      </c>
      <c r="W28" s="68">
        <f>'Flight Data'!$B26</f>
        <v>2</v>
      </c>
      <c r="X28" s="68">
        <f ca="1">ROUND(NORMINV($AC28,'Inputs and Outputs'!$C$18,'Inputs and Outputs'!$D$18),0)</f>
        <v>101</v>
      </c>
      <c r="Y28" s="68">
        <f t="shared" si="3"/>
        <v>102</v>
      </c>
      <c r="Z28" s="68">
        <f t="shared" ca="1" si="4"/>
        <v>101</v>
      </c>
      <c r="AA28" s="68">
        <f ca="1">IF(Z28-W28&gt;'Inputs and Outputs'!$D$4,One-W28,0)</f>
        <v>0</v>
      </c>
      <c r="AB28" s="68">
        <f ca="1">Z28*'Inputs and Outputs'!$D$5-AA28*'Inputs and Outputs'!$D$6</f>
        <v>4040</v>
      </c>
      <c r="AC28" s="70">
        <f t="shared" ca="1" si="16"/>
        <v>0.49569132319473008</v>
      </c>
      <c r="AD28" s="68">
        <f t="shared" si="5"/>
        <v>25</v>
      </c>
      <c r="AE28" s="75">
        <f ca="1">Z28*'Inputs and Outputs'!$D$5-('Model Part B'!AA28*'Model Part B'!AD28+AA28*Costperbumped)</f>
        <v>4040</v>
      </c>
      <c r="AH28" s="74">
        <v>25</v>
      </c>
      <c r="AI28" s="68" t="s">
        <v>4</v>
      </c>
      <c r="AJ28" s="69">
        <v>44205</v>
      </c>
      <c r="AK28" s="67" t="s">
        <v>3</v>
      </c>
      <c r="AL28" s="68" t="str">
        <f>'Flight Data'!$A26</f>
        <v>G25</v>
      </c>
      <c r="AM28" s="68">
        <f>'Flight Data'!$B26</f>
        <v>2</v>
      </c>
      <c r="AN28" s="68">
        <f ca="1">ROUND(NORMINV($AS28,'Inputs and Outputs'!$C$18,'Inputs and Outputs'!$D$18),0)</f>
        <v>109</v>
      </c>
      <c r="AO28" s="68">
        <f t="shared" si="6"/>
        <v>103</v>
      </c>
      <c r="AP28" s="68">
        <f t="shared" ca="1" si="7"/>
        <v>103</v>
      </c>
      <c r="AQ28" s="68">
        <f ca="1">IF(AP28-AM28&gt;'Inputs and Outputs'!$D$4,Three-AM28,0)</f>
        <v>1</v>
      </c>
      <c r="AR28" s="68">
        <f ca="1">AP28*'Inputs and Outputs'!$D$5-AQ28*'Inputs and Outputs'!$D$6</f>
        <v>4020</v>
      </c>
      <c r="AS28" s="70">
        <f t="shared" ca="1" si="17"/>
        <v>0.90205944600583898</v>
      </c>
      <c r="AT28" s="68">
        <f t="shared" si="8"/>
        <v>25</v>
      </c>
      <c r="AU28" s="75">
        <f ca="1">AP28*'Inputs and Outputs'!$D$5-('Model Part B'!AQ28*'Model Part B'!AT28+AQ28*Costperbumped)</f>
        <v>3995</v>
      </c>
      <c r="AX28" s="74">
        <v>25</v>
      </c>
      <c r="AY28" s="68" t="s">
        <v>4</v>
      </c>
      <c r="AZ28" s="69">
        <v>44205</v>
      </c>
      <c r="BA28" s="67" t="s">
        <v>3</v>
      </c>
      <c r="BB28" s="68" t="str">
        <f>'Flight Data'!$A26</f>
        <v>G25</v>
      </c>
      <c r="BC28" s="68">
        <f>'Flight Data'!$B26</f>
        <v>2</v>
      </c>
      <c r="BD28" s="68">
        <f ca="1">ROUND(NORMINV($BI28,'Inputs and Outputs'!$C$18,'Inputs and Outputs'!$D$18),0)</f>
        <v>101</v>
      </c>
      <c r="BE28" s="68">
        <f t="shared" si="9"/>
        <v>104</v>
      </c>
      <c r="BF28" s="68">
        <f t="shared" ca="1" si="10"/>
        <v>101</v>
      </c>
      <c r="BG28" s="68">
        <f ca="1">IF(BF28-BC28&gt;'Inputs and Outputs'!$D$4,Four-BC28,0)</f>
        <v>0</v>
      </c>
      <c r="BH28" s="68">
        <f ca="1">BF28*'Inputs and Outputs'!$D$5-BG28*'Inputs and Outputs'!$D$6</f>
        <v>4040</v>
      </c>
      <c r="BI28" s="70">
        <f t="shared" ca="1" si="18"/>
        <v>0.47852255577342395</v>
      </c>
      <c r="BJ28" s="68">
        <f t="shared" si="11"/>
        <v>25</v>
      </c>
      <c r="BK28" s="75">
        <f ca="1">BF28*'Inputs and Outputs'!$D$5-('Model Part B'!BG28*'Model Part B'!BJ28+BG28*Costperbumped)</f>
        <v>4040</v>
      </c>
      <c r="BN28" s="74">
        <v>25</v>
      </c>
      <c r="BO28" s="68" t="s">
        <v>4</v>
      </c>
      <c r="BP28" s="69">
        <v>44205</v>
      </c>
      <c r="BQ28" s="67" t="s">
        <v>3</v>
      </c>
      <c r="BR28" s="68" t="str">
        <f>'Flight Data'!$A26</f>
        <v>G25</v>
      </c>
      <c r="BS28" s="68">
        <f>'Flight Data'!$B26</f>
        <v>2</v>
      </c>
      <c r="BT28" s="68">
        <f ca="1">ROUND(NORMINV($BY28,'Inputs and Outputs'!$C$18,'Inputs and Outputs'!$D$18),0)</f>
        <v>104</v>
      </c>
      <c r="BU28" s="68">
        <f t="shared" si="12"/>
        <v>105</v>
      </c>
      <c r="BV28" s="68">
        <f t="shared" ca="1" si="13"/>
        <v>104</v>
      </c>
      <c r="BW28" s="68">
        <f ca="1">IF(BV28-BS28&gt;'Inputs and Outputs'!$D$4,Five-BS28,0)</f>
        <v>3</v>
      </c>
      <c r="BX28" s="68">
        <f ca="1">BV28*'Inputs and Outputs'!$D$5-BW28*'Inputs and Outputs'!$D$6</f>
        <v>3860</v>
      </c>
      <c r="BY28" s="70">
        <f t="shared" ca="1" si="19"/>
        <v>0.70605047177228952</v>
      </c>
      <c r="BZ28" s="68">
        <f t="shared" si="14"/>
        <v>25</v>
      </c>
      <c r="CA28" s="75">
        <f ca="1">BV28*'Inputs and Outputs'!$D$5-('Model Part B'!BW28*'Model Part B'!BZ28+BW28*Costperbumped)</f>
        <v>3785</v>
      </c>
    </row>
    <row r="29" spans="2:79" x14ac:dyDescent="0.2">
      <c r="B29" s="74">
        <v>26</v>
      </c>
      <c r="C29" s="68" t="s">
        <v>4</v>
      </c>
      <c r="D29" s="69">
        <v>44205</v>
      </c>
      <c r="E29" s="67" t="s">
        <v>2</v>
      </c>
      <c r="F29" s="68" t="str">
        <f>'Flight Data'!$A27</f>
        <v>G26</v>
      </c>
      <c r="G29" s="68">
        <f>'Flight Data'!$B27</f>
        <v>1</v>
      </c>
      <c r="H29" s="68">
        <f ca="1">ROUND(NORMINV($M29,'Inputs and Outputs'!$C$19,'Inputs and Outputs'!$D$19),0)</f>
        <v>99</v>
      </c>
      <c r="I29" s="68">
        <f t="shared" si="0"/>
        <v>101</v>
      </c>
      <c r="J29" s="68">
        <f t="shared" ca="1" si="1"/>
        <v>99</v>
      </c>
      <c r="K29" s="68">
        <f ca="1">IF(J29-G29&gt;'Inputs and Outputs'!$D$4,One-G29,0)</f>
        <v>0</v>
      </c>
      <c r="L29" s="68">
        <f ca="1">J29*'Inputs and Outputs'!$D$5-K29*'Inputs and Outputs'!$D$6</f>
        <v>3960</v>
      </c>
      <c r="M29" s="70">
        <f t="shared" ca="1" si="15"/>
        <v>0.20837418999385515</v>
      </c>
      <c r="N29" s="68">
        <f t="shared" si="2"/>
        <v>25</v>
      </c>
      <c r="O29" s="75">
        <f ca="1">J29*'Inputs and Outputs'!$D$5-('Model Part B'!K29*'Model Part B'!N29+K29*Costperbumped)</f>
        <v>3960</v>
      </c>
      <c r="R29" s="74">
        <v>26</v>
      </c>
      <c r="S29" s="68" t="s">
        <v>4</v>
      </c>
      <c r="T29" s="69">
        <v>44205</v>
      </c>
      <c r="U29" s="67" t="s">
        <v>2</v>
      </c>
      <c r="V29" s="68" t="str">
        <f>'Flight Data'!$A27</f>
        <v>G26</v>
      </c>
      <c r="W29" s="68">
        <f>'Flight Data'!$B27</f>
        <v>1</v>
      </c>
      <c r="X29" s="68">
        <f ca="1">ROUND(NORMINV($AC29,'Inputs and Outputs'!$C$19,'Inputs and Outputs'!$D$19),0)</f>
        <v>100</v>
      </c>
      <c r="Y29" s="68">
        <f t="shared" si="3"/>
        <v>102</v>
      </c>
      <c r="Z29" s="68">
        <f t="shared" ca="1" si="4"/>
        <v>100</v>
      </c>
      <c r="AA29" s="68">
        <f ca="1">IF(Z29-W29&gt;'Inputs and Outputs'!$D$4,One-W29,0)</f>
        <v>0</v>
      </c>
      <c r="AB29" s="68">
        <f ca="1">Z29*'Inputs and Outputs'!$D$5-AA29*'Inputs and Outputs'!$D$6</f>
        <v>4000</v>
      </c>
      <c r="AC29" s="70">
        <f t="shared" ca="1" si="16"/>
        <v>0.25496431486148385</v>
      </c>
      <c r="AD29" s="68">
        <f t="shared" si="5"/>
        <v>25</v>
      </c>
      <c r="AE29" s="75">
        <f ca="1">Z29*'Inputs and Outputs'!$D$5-('Model Part B'!AA29*'Model Part B'!AD29+AA29*Costperbumped)</f>
        <v>4000</v>
      </c>
      <c r="AH29" s="74">
        <v>26</v>
      </c>
      <c r="AI29" s="68" t="s">
        <v>4</v>
      </c>
      <c r="AJ29" s="69">
        <v>44205</v>
      </c>
      <c r="AK29" s="67" t="s">
        <v>2</v>
      </c>
      <c r="AL29" s="68" t="str">
        <f>'Flight Data'!$A27</f>
        <v>G26</v>
      </c>
      <c r="AM29" s="68">
        <f>'Flight Data'!$B27</f>
        <v>1</v>
      </c>
      <c r="AN29" s="68">
        <f ca="1">ROUND(NORMINV($AS29,'Inputs and Outputs'!$C$19,'Inputs and Outputs'!$D$19),0)</f>
        <v>96</v>
      </c>
      <c r="AO29" s="68">
        <f t="shared" si="6"/>
        <v>103</v>
      </c>
      <c r="AP29" s="68">
        <f t="shared" ca="1" si="7"/>
        <v>96</v>
      </c>
      <c r="AQ29" s="68">
        <f ca="1">IF(AP29-AM29&gt;'Inputs and Outputs'!$D$4,Three-AM29,0)</f>
        <v>0</v>
      </c>
      <c r="AR29" s="68">
        <f ca="1">AP29*'Inputs and Outputs'!$D$5-AQ29*'Inputs and Outputs'!$D$6</f>
        <v>3840</v>
      </c>
      <c r="AS29" s="70">
        <f t="shared" ca="1" si="17"/>
        <v>8.9152438072465645E-2</v>
      </c>
      <c r="AT29" s="68">
        <f t="shared" si="8"/>
        <v>25</v>
      </c>
      <c r="AU29" s="75">
        <f ca="1">AP29*'Inputs and Outputs'!$D$5-('Model Part B'!AQ29*'Model Part B'!AT29+AQ29*Costperbumped)</f>
        <v>3840</v>
      </c>
      <c r="AX29" s="74">
        <v>26</v>
      </c>
      <c r="AY29" s="68" t="s">
        <v>4</v>
      </c>
      <c r="AZ29" s="69">
        <v>44205</v>
      </c>
      <c r="BA29" s="67" t="s">
        <v>2</v>
      </c>
      <c r="BB29" s="68" t="str">
        <f>'Flight Data'!$A27</f>
        <v>G26</v>
      </c>
      <c r="BC29" s="68">
        <f>'Flight Data'!$B27</f>
        <v>1</v>
      </c>
      <c r="BD29" s="68">
        <f ca="1">ROUND(NORMINV($BI29,'Inputs and Outputs'!$C$19,'Inputs and Outputs'!$D$19),0)</f>
        <v>103</v>
      </c>
      <c r="BE29" s="68">
        <f t="shared" si="9"/>
        <v>104</v>
      </c>
      <c r="BF29" s="68">
        <f t="shared" ca="1" si="10"/>
        <v>103</v>
      </c>
      <c r="BG29" s="68">
        <f ca="1">IF(BF29-BC29&gt;'Inputs and Outputs'!$D$4,Four-BC29,0)</f>
        <v>3</v>
      </c>
      <c r="BH29" s="68">
        <f ca="1">BF29*'Inputs and Outputs'!$D$5-BG29*'Inputs and Outputs'!$D$6</f>
        <v>3820</v>
      </c>
      <c r="BI29" s="70">
        <f t="shared" ca="1" si="18"/>
        <v>0.51338403182122927</v>
      </c>
      <c r="BJ29" s="68">
        <f t="shared" si="11"/>
        <v>25</v>
      </c>
      <c r="BK29" s="75">
        <f ca="1">BF29*'Inputs and Outputs'!$D$5-('Model Part B'!BG29*'Model Part B'!BJ29+BG29*Costperbumped)</f>
        <v>3745</v>
      </c>
      <c r="BN29" s="74">
        <v>26</v>
      </c>
      <c r="BO29" s="68" t="s">
        <v>4</v>
      </c>
      <c r="BP29" s="69">
        <v>44205</v>
      </c>
      <c r="BQ29" s="67" t="s">
        <v>2</v>
      </c>
      <c r="BR29" s="68" t="str">
        <f>'Flight Data'!$A27</f>
        <v>G26</v>
      </c>
      <c r="BS29" s="68">
        <f>'Flight Data'!$B27</f>
        <v>1</v>
      </c>
      <c r="BT29" s="68">
        <f ca="1">ROUND(NORMINV($BY29,'Inputs and Outputs'!$C$18,'Inputs and Outputs'!$D$18),0)</f>
        <v>101</v>
      </c>
      <c r="BU29" s="68">
        <f t="shared" si="12"/>
        <v>105</v>
      </c>
      <c r="BV29" s="68">
        <f t="shared" ca="1" si="13"/>
        <v>101</v>
      </c>
      <c r="BW29" s="68">
        <f ca="1">IF(BV29-BS29&gt;'Inputs and Outputs'!$D$4,Five-BS29,0)</f>
        <v>0</v>
      </c>
      <c r="BX29" s="68">
        <f ca="1">BV29*'Inputs and Outputs'!$D$5-BW29*'Inputs and Outputs'!$D$6</f>
        <v>4040</v>
      </c>
      <c r="BY29" s="70">
        <f t="shared" ca="1" si="19"/>
        <v>0.50539207893105831</v>
      </c>
      <c r="BZ29" s="68">
        <f t="shared" si="14"/>
        <v>25</v>
      </c>
      <c r="CA29" s="75">
        <f ca="1">BV29*'Inputs and Outputs'!$D$5-('Model Part B'!BW29*'Model Part B'!BZ29+BW29*Costperbumped)</f>
        <v>4040</v>
      </c>
    </row>
    <row r="30" spans="2:79" x14ac:dyDescent="0.2">
      <c r="B30" s="74">
        <v>27</v>
      </c>
      <c r="C30" s="68" t="s">
        <v>4</v>
      </c>
      <c r="D30" s="69">
        <v>44205</v>
      </c>
      <c r="E30" s="67" t="s">
        <v>0</v>
      </c>
      <c r="F30" s="68" t="str">
        <f>'Flight Data'!$A28</f>
        <v>G27</v>
      </c>
      <c r="G30" s="68">
        <f>'Flight Data'!$B28</f>
        <v>0</v>
      </c>
      <c r="H30" s="68">
        <f ca="1">ROUND(NORMINV($M30,'Inputs and Outputs'!$C$20,'Inputs and Outputs'!$D$20),0)</f>
        <v>94</v>
      </c>
      <c r="I30" s="68">
        <f t="shared" si="0"/>
        <v>101</v>
      </c>
      <c r="J30" s="68">
        <f t="shared" ca="1" si="1"/>
        <v>94</v>
      </c>
      <c r="K30" s="68">
        <f ca="1">IF(J30-G30&gt;'Inputs and Outputs'!$D$4,One-G30,0)</f>
        <v>0</v>
      </c>
      <c r="L30" s="68">
        <f ca="1">J30*'Inputs and Outputs'!$D$5-K30*'Inputs and Outputs'!$D$6</f>
        <v>3760</v>
      </c>
      <c r="M30" s="70">
        <f t="shared" ca="1" si="15"/>
        <v>1.2634211555029196E-2</v>
      </c>
      <c r="N30" s="68">
        <f t="shared" si="2"/>
        <v>200</v>
      </c>
      <c r="O30" s="75">
        <f ca="1">J30*'Inputs and Outputs'!$D$5-('Model Part B'!K30*'Model Part B'!N30+K30*Costperbumped)</f>
        <v>3760</v>
      </c>
      <c r="R30" s="74">
        <v>27</v>
      </c>
      <c r="S30" s="68" t="s">
        <v>4</v>
      </c>
      <c r="T30" s="69">
        <v>44205</v>
      </c>
      <c r="U30" s="67" t="s">
        <v>0</v>
      </c>
      <c r="V30" s="68" t="str">
        <f>'Flight Data'!$A28</f>
        <v>G27</v>
      </c>
      <c r="W30" s="68">
        <f>'Flight Data'!$B28</f>
        <v>0</v>
      </c>
      <c r="X30" s="68">
        <f ca="1">ROUND(NORMINV($AC30,'Inputs and Outputs'!$C$20,'Inputs and Outputs'!$D$20),0)</f>
        <v>107</v>
      </c>
      <c r="Y30" s="68">
        <f t="shared" si="3"/>
        <v>102</v>
      </c>
      <c r="Z30" s="68">
        <f t="shared" ca="1" si="4"/>
        <v>102</v>
      </c>
      <c r="AA30" s="68">
        <f ca="1">IF(Z30-W30&gt;'Inputs and Outputs'!$D$4,One-W30,0)</f>
        <v>1</v>
      </c>
      <c r="AB30" s="68">
        <f ca="1">Z30*'Inputs and Outputs'!$D$5-AA30*'Inputs and Outputs'!$D$6</f>
        <v>3980</v>
      </c>
      <c r="AC30" s="70">
        <f t="shared" ca="1" si="16"/>
        <v>0.62824536819892474</v>
      </c>
      <c r="AD30" s="68">
        <f t="shared" si="5"/>
        <v>200</v>
      </c>
      <c r="AE30" s="75">
        <f ca="1">Z30*'Inputs and Outputs'!$D$5-('Model Part B'!AA30*'Model Part B'!AD30+AA30*Costperbumped)</f>
        <v>3780</v>
      </c>
      <c r="AH30" s="74">
        <v>27</v>
      </c>
      <c r="AI30" s="68" t="s">
        <v>4</v>
      </c>
      <c r="AJ30" s="69">
        <v>44205</v>
      </c>
      <c r="AK30" s="67" t="s">
        <v>0</v>
      </c>
      <c r="AL30" s="68" t="str">
        <f>'Flight Data'!$A28</f>
        <v>G27</v>
      </c>
      <c r="AM30" s="68">
        <f>'Flight Data'!$B28</f>
        <v>0</v>
      </c>
      <c r="AN30" s="68">
        <f ca="1">ROUND(NORMINV($AS30,'Inputs and Outputs'!$C$20,'Inputs and Outputs'!$D$20),0)</f>
        <v>101</v>
      </c>
      <c r="AO30" s="68">
        <f t="shared" si="6"/>
        <v>103</v>
      </c>
      <c r="AP30" s="68">
        <f t="shared" ca="1" si="7"/>
        <v>101</v>
      </c>
      <c r="AQ30" s="68">
        <f ca="1">IF(AP30-AM30&gt;'Inputs and Outputs'!$D$4,Three-AM30,0)</f>
        <v>3</v>
      </c>
      <c r="AR30" s="68">
        <f ca="1">AP30*'Inputs and Outputs'!$D$5-AQ30*'Inputs and Outputs'!$D$6</f>
        <v>3740</v>
      </c>
      <c r="AS30" s="70">
        <f t="shared" ca="1" si="17"/>
        <v>0.22755013128817203</v>
      </c>
      <c r="AT30" s="68">
        <f t="shared" si="8"/>
        <v>200</v>
      </c>
      <c r="AU30" s="75">
        <f ca="1">AP30*'Inputs and Outputs'!$D$5-('Model Part B'!AQ30*'Model Part B'!AT30+AQ30*Costperbumped)</f>
        <v>3140</v>
      </c>
      <c r="AX30" s="74">
        <v>27</v>
      </c>
      <c r="AY30" s="68" t="s">
        <v>4</v>
      </c>
      <c r="AZ30" s="69">
        <v>44205</v>
      </c>
      <c r="BA30" s="67" t="s">
        <v>0</v>
      </c>
      <c r="BB30" s="68" t="str">
        <f>'Flight Data'!$A28</f>
        <v>G27</v>
      </c>
      <c r="BC30" s="68">
        <f>'Flight Data'!$B28</f>
        <v>0</v>
      </c>
      <c r="BD30" s="68">
        <f ca="1">ROUND(NORMINV($BI30,'Inputs and Outputs'!$C$20,'Inputs and Outputs'!$D$20),0)</f>
        <v>109</v>
      </c>
      <c r="BE30" s="68">
        <f t="shared" si="9"/>
        <v>104</v>
      </c>
      <c r="BF30" s="68">
        <f t="shared" ca="1" si="10"/>
        <v>104</v>
      </c>
      <c r="BG30" s="68">
        <f ca="1">IF(BF30-BC30&gt;'Inputs and Outputs'!$D$4,Four-BC30,0)</f>
        <v>4</v>
      </c>
      <c r="BH30" s="68">
        <f ca="1">BF30*'Inputs and Outputs'!$D$5-BG30*'Inputs and Outputs'!$D$6</f>
        <v>3760</v>
      </c>
      <c r="BI30" s="70">
        <f t="shared" ca="1" si="18"/>
        <v>0.81412670931679354</v>
      </c>
      <c r="BJ30" s="68">
        <f t="shared" si="11"/>
        <v>200</v>
      </c>
      <c r="BK30" s="75">
        <f ca="1">BF30*'Inputs and Outputs'!$D$5-('Model Part B'!BG30*'Model Part B'!BJ30+BG30*Costperbumped)</f>
        <v>2960</v>
      </c>
      <c r="BN30" s="74">
        <v>27</v>
      </c>
      <c r="BO30" s="68" t="s">
        <v>4</v>
      </c>
      <c r="BP30" s="69">
        <v>44205</v>
      </c>
      <c r="BQ30" s="67" t="s">
        <v>0</v>
      </c>
      <c r="BR30" s="68" t="str">
        <f>'Flight Data'!$A28</f>
        <v>G27</v>
      </c>
      <c r="BS30" s="68">
        <f>'Flight Data'!$B28</f>
        <v>0</v>
      </c>
      <c r="BT30" s="68">
        <f ca="1">ROUND(NORMINV($BY30,'Inputs and Outputs'!$C$18,'Inputs and Outputs'!$D$18),0)</f>
        <v>101</v>
      </c>
      <c r="BU30" s="68">
        <f t="shared" si="12"/>
        <v>105</v>
      </c>
      <c r="BV30" s="68">
        <f t="shared" ca="1" si="13"/>
        <v>101</v>
      </c>
      <c r="BW30" s="68">
        <f ca="1">IF(BV30-BS30&gt;'Inputs and Outputs'!$D$4,Five-BS30,0)</f>
        <v>5</v>
      </c>
      <c r="BX30" s="68">
        <f ca="1">BV30*'Inputs and Outputs'!$D$5-BW30*'Inputs and Outputs'!$D$6</f>
        <v>3540</v>
      </c>
      <c r="BY30" s="70">
        <f t="shared" ca="1" si="19"/>
        <v>0.51440603841424604</v>
      </c>
      <c r="BZ30" s="68">
        <f t="shared" si="14"/>
        <v>200</v>
      </c>
      <c r="CA30" s="75">
        <f ca="1">BV30*'Inputs and Outputs'!$D$5-('Model Part B'!BW30*'Model Part B'!BZ30+BW30*Costperbumped)</f>
        <v>2540</v>
      </c>
    </row>
    <row r="31" spans="2:79" x14ac:dyDescent="0.2">
      <c r="B31" s="74">
        <v>28</v>
      </c>
      <c r="C31" s="68" t="s">
        <v>1</v>
      </c>
      <c r="D31" s="69">
        <v>44206</v>
      </c>
      <c r="E31" s="67" t="s">
        <v>3</v>
      </c>
      <c r="F31" s="68" t="str">
        <f>'Flight Data'!$A29</f>
        <v>G28</v>
      </c>
      <c r="G31" s="68">
        <f>'Flight Data'!$B29</f>
        <v>4</v>
      </c>
      <c r="H31" s="68">
        <f ca="1">ROUND(NORMINV($M31,'Inputs and Outputs'!$C$18,'Inputs and Outputs'!$D$18),0)</f>
        <v>97</v>
      </c>
      <c r="I31" s="68">
        <f t="shared" si="0"/>
        <v>101</v>
      </c>
      <c r="J31" s="68">
        <f t="shared" ca="1" si="1"/>
        <v>97</v>
      </c>
      <c r="K31" s="68">
        <f ca="1">IF(J31-G31&gt;'Inputs and Outputs'!$D$4,One-G31,0)</f>
        <v>0</v>
      </c>
      <c r="L31" s="68">
        <f ca="1">J31*'Inputs and Outputs'!$D$5-K31*'Inputs and Outputs'!$D$6</f>
        <v>3880</v>
      </c>
      <c r="M31" s="70">
        <f t="shared" ca="1" si="15"/>
        <v>0.23931661272463722</v>
      </c>
      <c r="N31" s="68">
        <f t="shared" si="2"/>
        <v>25</v>
      </c>
      <c r="O31" s="75">
        <f ca="1">J31*'Inputs and Outputs'!$D$5-('Model Part B'!K31*'Model Part B'!N31+K31*Costperbumped)</f>
        <v>3880</v>
      </c>
      <c r="R31" s="74">
        <v>28</v>
      </c>
      <c r="S31" s="68" t="s">
        <v>1</v>
      </c>
      <c r="T31" s="69">
        <v>44206</v>
      </c>
      <c r="U31" s="67" t="s">
        <v>3</v>
      </c>
      <c r="V31" s="68" t="str">
        <f>'Flight Data'!$A29</f>
        <v>G28</v>
      </c>
      <c r="W31" s="68">
        <f>'Flight Data'!$B29</f>
        <v>4</v>
      </c>
      <c r="X31" s="68">
        <f ca="1">ROUND(NORMINV($AC31,'Inputs and Outputs'!$C$18,'Inputs and Outputs'!$D$18),0)</f>
        <v>107</v>
      </c>
      <c r="Y31" s="68">
        <f t="shared" si="3"/>
        <v>102</v>
      </c>
      <c r="Z31" s="68">
        <f t="shared" ca="1" si="4"/>
        <v>102</v>
      </c>
      <c r="AA31" s="68">
        <f ca="1">IF(Z31-W31&gt;'Inputs and Outputs'!$D$4,One-W31,0)</f>
        <v>0</v>
      </c>
      <c r="AB31" s="68">
        <f ca="1">Z31*'Inputs and Outputs'!$D$5-AA31*'Inputs and Outputs'!$D$6</f>
        <v>4080</v>
      </c>
      <c r="AC31" s="70">
        <f t="shared" ca="1" si="16"/>
        <v>0.85552690267997455</v>
      </c>
      <c r="AD31" s="68">
        <f t="shared" si="5"/>
        <v>25</v>
      </c>
      <c r="AE31" s="75">
        <f ca="1">Z31*'Inputs and Outputs'!$D$5-('Model Part B'!AA31*'Model Part B'!AD31+AA31*Costperbumped)</f>
        <v>4080</v>
      </c>
      <c r="AH31" s="74">
        <v>28</v>
      </c>
      <c r="AI31" s="68" t="s">
        <v>1</v>
      </c>
      <c r="AJ31" s="69">
        <v>44206</v>
      </c>
      <c r="AK31" s="67" t="s">
        <v>3</v>
      </c>
      <c r="AL31" s="68" t="str">
        <f>'Flight Data'!$A29</f>
        <v>G28</v>
      </c>
      <c r="AM31" s="68">
        <f>'Flight Data'!$B29</f>
        <v>4</v>
      </c>
      <c r="AN31" s="68">
        <f ca="1">ROUND(NORMINV($AS31,'Inputs and Outputs'!$C$18,'Inputs and Outputs'!$D$18),0)</f>
        <v>109</v>
      </c>
      <c r="AO31" s="68">
        <f t="shared" si="6"/>
        <v>103</v>
      </c>
      <c r="AP31" s="68">
        <f t="shared" ca="1" si="7"/>
        <v>103</v>
      </c>
      <c r="AQ31" s="68">
        <f ca="1">IF(AP31-AM31&gt;'Inputs and Outputs'!$D$4,Three-AM31,0)</f>
        <v>0</v>
      </c>
      <c r="AR31" s="68">
        <f ca="1">AP31*'Inputs and Outputs'!$D$5-AQ31*'Inputs and Outputs'!$D$6</f>
        <v>4120</v>
      </c>
      <c r="AS31" s="70">
        <f t="shared" ca="1" si="17"/>
        <v>0.92087560743921526</v>
      </c>
      <c r="AT31" s="68">
        <f t="shared" si="8"/>
        <v>25</v>
      </c>
      <c r="AU31" s="75">
        <f ca="1">AP31*'Inputs and Outputs'!$D$5-('Model Part B'!AQ31*'Model Part B'!AT31+AQ31*Costperbumped)</f>
        <v>4120</v>
      </c>
      <c r="AX31" s="74">
        <v>28</v>
      </c>
      <c r="AY31" s="68" t="s">
        <v>1</v>
      </c>
      <c r="AZ31" s="69">
        <v>44206</v>
      </c>
      <c r="BA31" s="67" t="s">
        <v>3</v>
      </c>
      <c r="BB31" s="68" t="str">
        <f>'Flight Data'!$A29</f>
        <v>G28</v>
      </c>
      <c r="BC31" s="68">
        <f>'Flight Data'!$B29</f>
        <v>4</v>
      </c>
      <c r="BD31" s="68">
        <f ca="1">ROUND(NORMINV($BI31,'Inputs and Outputs'!$C$18,'Inputs and Outputs'!$D$18),0)</f>
        <v>100</v>
      </c>
      <c r="BE31" s="68">
        <f t="shared" si="9"/>
        <v>104</v>
      </c>
      <c r="BF31" s="68">
        <f t="shared" ca="1" si="10"/>
        <v>100</v>
      </c>
      <c r="BG31" s="68">
        <f ca="1">IF(BF31-BC31&gt;'Inputs and Outputs'!$D$4,Four-BC31,0)</f>
        <v>0</v>
      </c>
      <c r="BH31" s="68">
        <f ca="1">BF31*'Inputs and Outputs'!$D$5-BG31*'Inputs and Outputs'!$D$6</f>
        <v>4000</v>
      </c>
      <c r="BI31" s="70">
        <f t="shared" ca="1" si="18"/>
        <v>0.4563534103006206</v>
      </c>
      <c r="BJ31" s="68">
        <f t="shared" si="11"/>
        <v>25</v>
      </c>
      <c r="BK31" s="75">
        <f ca="1">BF31*'Inputs and Outputs'!$D$5-('Model Part B'!BG31*'Model Part B'!BJ31+BG31*Costperbumped)</f>
        <v>4000</v>
      </c>
      <c r="BN31" s="74">
        <v>28</v>
      </c>
      <c r="BO31" s="68" t="s">
        <v>1</v>
      </c>
      <c r="BP31" s="69">
        <v>44206</v>
      </c>
      <c r="BQ31" s="67" t="s">
        <v>3</v>
      </c>
      <c r="BR31" s="68" t="str">
        <f>'Flight Data'!$A29</f>
        <v>G28</v>
      </c>
      <c r="BS31" s="68">
        <f>'Flight Data'!$B29</f>
        <v>4</v>
      </c>
      <c r="BT31" s="68">
        <f ca="1">ROUND(NORMINV($BY31,'Inputs and Outputs'!$C$18,'Inputs and Outputs'!$D$18),0)</f>
        <v>91</v>
      </c>
      <c r="BU31" s="68">
        <f t="shared" si="12"/>
        <v>105</v>
      </c>
      <c r="BV31" s="68">
        <f t="shared" ca="1" si="13"/>
        <v>91</v>
      </c>
      <c r="BW31" s="68">
        <f ca="1">IF(BV31-BS31&gt;'Inputs and Outputs'!$D$4,Five-BS31,0)</f>
        <v>0</v>
      </c>
      <c r="BX31" s="68">
        <f ca="1">BV31*'Inputs and Outputs'!$D$5-BW31*'Inputs and Outputs'!$D$6</f>
        <v>3640</v>
      </c>
      <c r="BY31" s="70">
        <f t="shared" ca="1" si="19"/>
        <v>4.4385663466000591E-2</v>
      </c>
      <c r="BZ31" s="68">
        <f t="shared" si="14"/>
        <v>25</v>
      </c>
      <c r="CA31" s="75">
        <f ca="1">BV31*'Inputs and Outputs'!$D$5-('Model Part B'!BW31*'Model Part B'!BZ31+BW31*Costperbumped)</f>
        <v>3640</v>
      </c>
    </row>
    <row r="32" spans="2:79" x14ac:dyDescent="0.2">
      <c r="B32" s="74">
        <v>29</v>
      </c>
      <c r="C32" s="68" t="s">
        <v>1</v>
      </c>
      <c r="D32" s="69">
        <v>44206</v>
      </c>
      <c r="E32" s="67" t="s">
        <v>2</v>
      </c>
      <c r="F32" s="68" t="str">
        <f>'Flight Data'!$A30</f>
        <v>G29</v>
      </c>
      <c r="G32" s="68">
        <f>'Flight Data'!$B30</f>
        <v>2</v>
      </c>
      <c r="H32" s="68">
        <f ca="1">ROUND(NORMINV($M32,'Inputs and Outputs'!$C$19,'Inputs and Outputs'!$D$19),0)</f>
        <v>95</v>
      </c>
      <c r="I32" s="68">
        <f t="shared" si="0"/>
        <v>101</v>
      </c>
      <c r="J32" s="68">
        <f t="shared" ca="1" si="1"/>
        <v>95</v>
      </c>
      <c r="K32" s="68">
        <f ca="1">IF(J32-G32&gt;'Inputs and Outputs'!$D$4,One-G32,0)</f>
        <v>0</v>
      </c>
      <c r="L32" s="68">
        <f ca="1">J32*'Inputs and Outputs'!$D$5-K32*'Inputs and Outputs'!$D$6</f>
        <v>3800</v>
      </c>
      <c r="M32" s="70">
        <f t="shared" ca="1" si="15"/>
        <v>6.2462145132557101E-2</v>
      </c>
      <c r="N32" s="68">
        <f t="shared" si="2"/>
        <v>25</v>
      </c>
      <c r="O32" s="75">
        <f ca="1">J32*'Inputs and Outputs'!$D$5-('Model Part B'!K32*'Model Part B'!N32+K32*Costperbumped)</f>
        <v>3800</v>
      </c>
      <c r="R32" s="74">
        <v>29</v>
      </c>
      <c r="S32" s="68" t="s">
        <v>1</v>
      </c>
      <c r="T32" s="69">
        <v>44206</v>
      </c>
      <c r="U32" s="67" t="s">
        <v>2</v>
      </c>
      <c r="V32" s="68" t="str">
        <f>'Flight Data'!$A30</f>
        <v>G29</v>
      </c>
      <c r="W32" s="68">
        <f>'Flight Data'!$B30</f>
        <v>2</v>
      </c>
      <c r="X32" s="68">
        <f ca="1">ROUND(NORMINV($AC32,'Inputs and Outputs'!$C$19,'Inputs and Outputs'!$D$19),0)</f>
        <v>103</v>
      </c>
      <c r="Y32" s="68">
        <f t="shared" si="3"/>
        <v>102</v>
      </c>
      <c r="Z32" s="68">
        <f t="shared" ca="1" si="4"/>
        <v>102</v>
      </c>
      <c r="AA32" s="68">
        <f ca="1">IF(Z32-W32&gt;'Inputs and Outputs'!$D$4,One-W32,0)</f>
        <v>0</v>
      </c>
      <c r="AB32" s="68">
        <f ca="1">Z32*'Inputs and Outputs'!$D$5-AA32*'Inputs and Outputs'!$D$6</f>
        <v>4080</v>
      </c>
      <c r="AC32" s="70">
        <f t="shared" ca="1" si="16"/>
        <v>0.53811587602885935</v>
      </c>
      <c r="AD32" s="68">
        <f t="shared" si="5"/>
        <v>25</v>
      </c>
      <c r="AE32" s="75">
        <f ca="1">Z32*'Inputs and Outputs'!$D$5-('Model Part B'!AA32*'Model Part B'!AD32+AA32*Costperbumped)</f>
        <v>4080</v>
      </c>
      <c r="AH32" s="74">
        <v>29</v>
      </c>
      <c r="AI32" s="68" t="s">
        <v>1</v>
      </c>
      <c r="AJ32" s="69">
        <v>44206</v>
      </c>
      <c r="AK32" s="67" t="s">
        <v>2</v>
      </c>
      <c r="AL32" s="68" t="str">
        <f>'Flight Data'!$A30</f>
        <v>G29</v>
      </c>
      <c r="AM32" s="68">
        <f>'Flight Data'!$B30</f>
        <v>2</v>
      </c>
      <c r="AN32" s="68">
        <f ca="1">ROUND(NORMINV($AS32,'Inputs and Outputs'!$C$19,'Inputs and Outputs'!$D$19),0)</f>
        <v>100</v>
      </c>
      <c r="AO32" s="68">
        <f t="shared" si="6"/>
        <v>103</v>
      </c>
      <c r="AP32" s="68">
        <f t="shared" ca="1" si="7"/>
        <v>100</v>
      </c>
      <c r="AQ32" s="68">
        <f ca="1">IF(AP32-AM32&gt;'Inputs and Outputs'!$D$4,Three-AM32,0)</f>
        <v>0</v>
      </c>
      <c r="AR32" s="68">
        <f ca="1">AP32*'Inputs and Outputs'!$D$5-AQ32*'Inputs and Outputs'!$D$6</f>
        <v>4000</v>
      </c>
      <c r="AS32" s="70">
        <f t="shared" ca="1" si="17"/>
        <v>0.25929899092499731</v>
      </c>
      <c r="AT32" s="68">
        <f t="shared" si="8"/>
        <v>25</v>
      </c>
      <c r="AU32" s="75">
        <f ca="1">AP32*'Inputs and Outputs'!$D$5-('Model Part B'!AQ32*'Model Part B'!AT32+AQ32*Costperbumped)</f>
        <v>4000</v>
      </c>
      <c r="AX32" s="74">
        <v>29</v>
      </c>
      <c r="AY32" s="68" t="s">
        <v>1</v>
      </c>
      <c r="AZ32" s="69">
        <v>44206</v>
      </c>
      <c r="BA32" s="67" t="s">
        <v>2</v>
      </c>
      <c r="BB32" s="68" t="str">
        <f>'Flight Data'!$A30</f>
        <v>G29</v>
      </c>
      <c r="BC32" s="68">
        <f>'Flight Data'!$B30</f>
        <v>2</v>
      </c>
      <c r="BD32" s="68">
        <f ca="1">ROUND(NORMINV($BI32,'Inputs and Outputs'!$C$19,'Inputs and Outputs'!$D$19),0)</f>
        <v>107</v>
      </c>
      <c r="BE32" s="68">
        <f t="shared" si="9"/>
        <v>104</v>
      </c>
      <c r="BF32" s="68">
        <f t="shared" ca="1" si="10"/>
        <v>104</v>
      </c>
      <c r="BG32" s="68">
        <f ca="1">IF(BF32-BC32&gt;'Inputs and Outputs'!$D$4,Four-BC32,0)</f>
        <v>2</v>
      </c>
      <c r="BH32" s="68">
        <f ca="1">BF32*'Inputs and Outputs'!$D$5-BG32*'Inputs and Outputs'!$D$6</f>
        <v>3960</v>
      </c>
      <c r="BI32" s="70">
        <f t="shared" ca="1" si="18"/>
        <v>0.77698796148893501</v>
      </c>
      <c r="BJ32" s="68">
        <f t="shared" si="11"/>
        <v>25</v>
      </c>
      <c r="BK32" s="75">
        <f ca="1">BF32*'Inputs and Outputs'!$D$5-('Model Part B'!BG32*'Model Part B'!BJ32+BG32*Costperbumped)</f>
        <v>3910</v>
      </c>
      <c r="BN32" s="74">
        <v>29</v>
      </c>
      <c r="BO32" s="68" t="s">
        <v>1</v>
      </c>
      <c r="BP32" s="69">
        <v>44206</v>
      </c>
      <c r="BQ32" s="67" t="s">
        <v>2</v>
      </c>
      <c r="BR32" s="68" t="str">
        <f>'Flight Data'!$A30</f>
        <v>G29</v>
      </c>
      <c r="BS32" s="68">
        <f>'Flight Data'!$B30</f>
        <v>2</v>
      </c>
      <c r="BT32" s="68">
        <f ca="1">ROUND(NORMINV($BY32,'Inputs and Outputs'!$C$18,'Inputs and Outputs'!$D$18),0)</f>
        <v>102</v>
      </c>
      <c r="BU32" s="68">
        <f t="shared" si="12"/>
        <v>105</v>
      </c>
      <c r="BV32" s="68">
        <f t="shared" ca="1" si="13"/>
        <v>102</v>
      </c>
      <c r="BW32" s="68">
        <f ca="1">IF(BV32-BS32&gt;'Inputs and Outputs'!$D$4,Five-BS32,0)</f>
        <v>0</v>
      </c>
      <c r="BX32" s="68">
        <f ca="1">BV32*'Inputs and Outputs'!$D$5-BW32*'Inputs and Outputs'!$D$6</f>
        <v>4080</v>
      </c>
      <c r="BY32" s="70">
        <f t="shared" ca="1" si="19"/>
        <v>0.5935366455127451</v>
      </c>
      <c r="BZ32" s="68">
        <f t="shared" si="14"/>
        <v>25</v>
      </c>
      <c r="CA32" s="75">
        <f ca="1">BV32*'Inputs and Outputs'!$D$5-('Model Part B'!BW32*'Model Part B'!BZ32+BW32*Costperbumped)</f>
        <v>4080</v>
      </c>
    </row>
    <row r="33" spans="2:79" x14ac:dyDescent="0.2">
      <c r="B33" s="74">
        <v>30</v>
      </c>
      <c r="C33" s="68" t="s">
        <v>1</v>
      </c>
      <c r="D33" s="69">
        <v>44206</v>
      </c>
      <c r="E33" s="67" t="s">
        <v>0</v>
      </c>
      <c r="F33" s="68" t="str">
        <f>'Flight Data'!$A31</f>
        <v>G30</v>
      </c>
      <c r="G33" s="68">
        <f>'Flight Data'!$B31</f>
        <v>1</v>
      </c>
      <c r="H33" s="68">
        <f ca="1">ROUND(NORMINV($M33,'Inputs and Outputs'!$C$20,'Inputs and Outputs'!$D$20),0)</f>
        <v>106</v>
      </c>
      <c r="I33" s="68">
        <f t="shared" si="0"/>
        <v>101</v>
      </c>
      <c r="J33" s="68">
        <f t="shared" ca="1" si="1"/>
        <v>101</v>
      </c>
      <c r="K33" s="68">
        <f ca="1">IF(J33-G33&gt;'Inputs and Outputs'!$D$4,One-G33,0)</f>
        <v>0</v>
      </c>
      <c r="L33" s="68">
        <f ca="1">J33*'Inputs and Outputs'!$D$5-K33*'Inputs and Outputs'!$D$6</f>
        <v>4040</v>
      </c>
      <c r="M33" s="70">
        <f t="shared" ca="1" si="15"/>
        <v>0.61235560978628523</v>
      </c>
      <c r="N33" s="68">
        <f t="shared" si="2"/>
        <v>200</v>
      </c>
      <c r="O33" s="75">
        <f ca="1">J33*'Inputs and Outputs'!$D$5-('Model Part B'!K33*'Model Part B'!N33+K33*Costperbumped)</f>
        <v>4040</v>
      </c>
      <c r="R33" s="74">
        <v>30</v>
      </c>
      <c r="S33" s="68" t="s">
        <v>1</v>
      </c>
      <c r="T33" s="69">
        <v>44206</v>
      </c>
      <c r="U33" s="67" t="s">
        <v>0</v>
      </c>
      <c r="V33" s="68" t="str">
        <f>'Flight Data'!$A31</f>
        <v>G30</v>
      </c>
      <c r="W33" s="68">
        <f>'Flight Data'!$B31</f>
        <v>1</v>
      </c>
      <c r="X33" s="68">
        <f ca="1">ROUND(NORMINV($AC33,'Inputs and Outputs'!$C$20,'Inputs and Outputs'!$D$20),0)</f>
        <v>108</v>
      </c>
      <c r="Y33" s="68">
        <f t="shared" si="3"/>
        <v>102</v>
      </c>
      <c r="Z33" s="68">
        <f t="shared" ca="1" si="4"/>
        <v>102</v>
      </c>
      <c r="AA33" s="68">
        <f ca="1">IF(Z33-W33&gt;'Inputs and Outputs'!$D$4,One-W33,0)</f>
        <v>0</v>
      </c>
      <c r="AB33" s="68">
        <f ca="1">Z33*'Inputs and Outputs'!$D$5-AA33*'Inputs and Outputs'!$D$6</f>
        <v>4080</v>
      </c>
      <c r="AC33" s="70">
        <f t="shared" ca="1" si="16"/>
        <v>0.69210345627747694</v>
      </c>
      <c r="AD33" s="68">
        <f t="shared" si="5"/>
        <v>200</v>
      </c>
      <c r="AE33" s="75">
        <f ca="1">Z33*'Inputs and Outputs'!$D$5-('Model Part B'!AA33*'Model Part B'!AD33+AA33*Costperbumped)</f>
        <v>4080</v>
      </c>
      <c r="AH33" s="74">
        <v>30</v>
      </c>
      <c r="AI33" s="68" t="s">
        <v>1</v>
      </c>
      <c r="AJ33" s="69">
        <v>44206</v>
      </c>
      <c r="AK33" s="67" t="s">
        <v>0</v>
      </c>
      <c r="AL33" s="68" t="str">
        <f>'Flight Data'!$A31</f>
        <v>G30</v>
      </c>
      <c r="AM33" s="68">
        <f>'Flight Data'!$B31</f>
        <v>1</v>
      </c>
      <c r="AN33" s="68">
        <f ca="1">ROUND(NORMINV($AS33,'Inputs and Outputs'!$C$20,'Inputs and Outputs'!$D$20),0)</f>
        <v>113</v>
      </c>
      <c r="AO33" s="68">
        <f t="shared" si="6"/>
        <v>103</v>
      </c>
      <c r="AP33" s="68">
        <f t="shared" ca="1" si="7"/>
        <v>103</v>
      </c>
      <c r="AQ33" s="68">
        <f ca="1">IF(AP33-AM33&gt;'Inputs and Outputs'!$D$4,Three-AM33,0)</f>
        <v>2</v>
      </c>
      <c r="AR33" s="68">
        <f ca="1">AP33*'Inputs and Outputs'!$D$5-AQ33*'Inputs and Outputs'!$D$6</f>
        <v>3920</v>
      </c>
      <c r="AS33" s="70">
        <f t="shared" ca="1" si="17"/>
        <v>0.93994834563506313</v>
      </c>
      <c r="AT33" s="68">
        <f t="shared" si="8"/>
        <v>200</v>
      </c>
      <c r="AU33" s="75">
        <f ca="1">AP33*'Inputs and Outputs'!$D$5-('Model Part B'!AQ33*'Model Part B'!AT33+AQ33*Costperbumped)</f>
        <v>3520</v>
      </c>
      <c r="AX33" s="74">
        <v>30</v>
      </c>
      <c r="AY33" s="68" t="s">
        <v>1</v>
      </c>
      <c r="AZ33" s="69">
        <v>44206</v>
      </c>
      <c r="BA33" s="67" t="s">
        <v>0</v>
      </c>
      <c r="BB33" s="68" t="str">
        <f>'Flight Data'!$A31</f>
        <v>G30</v>
      </c>
      <c r="BC33" s="68">
        <f>'Flight Data'!$B31</f>
        <v>1</v>
      </c>
      <c r="BD33" s="68">
        <f ca="1">ROUND(NORMINV($BI33,'Inputs and Outputs'!$C$20,'Inputs and Outputs'!$D$20),0)</f>
        <v>110</v>
      </c>
      <c r="BE33" s="68">
        <f t="shared" si="9"/>
        <v>104</v>
      </c>
      <c r="BF33" s="68">
        <f t="shared" ca="1" si="10"/>
        <v>104</v>
      </c>
      <c r="BG33" s="68">
        <f ca="1">IF(BF33-BC33&gt;'Inputs and Outputs'!$D$4,Four-BC33,0)</f>
        <v>3</v>
      </c>
      <c r="BH33" s="68">
        <f ca="1">BF33*'Inputs and Outputs'!$D$5-BG33*'Inputs and Outputs'!$D$6</f>
        <v>3860</v>
      </c>
      <c r="BI33" s="70">
        <f t="shared" ca="1" si="18"/>
        <v>0.85738585287765667</v>
      </c>
      <c r="BJ33" s="68">
        <f t="shared" si="11"/>
        <v>200</v>
      </c>
      <c r="BK33" s="75">
        <f ca="1">BF33*'Inputs and Outputs'!$D$5-('Model Part B'!BG33*'Model Part B'!BJ33+BG33*Costperbumped)</f>
        <v>3260</v>
      </c>
      <c r="BN33" s="74">
        <v>30</v>
      </c>
      <c r="BO33" s="68" t="s">
        <v>1</v>
      </c>
      <c r="BP33" s="69">
        <v>44206</v>
      </c>
      <c r="BQ33" s="67" t="s">
        <v>0</v>
      </c>
      <c r="BR33" s="68" t="str">
        <f>'Flight Data'!$A31</f>
        <v>G30</v>
      </c>
      <c r="BS33" s="68">
        <f>'Flight Data'!$B31</f>
        <v>1</v>
      </c>
      <c r="BT33" s="68">
        <f ca="1">ROUND(NORMINV($BY33,'Inputs and Outputs'!$C$18,'Inputs and Outputs'!$D$18),0)</f>
        <v>102</v>
      </c>
      <c r="BU33" s="68">
        <f t="shared" si="12"/>
        <v>105</v>
      </c>
      <c r="BV33" s="68">
        <f t="shared" ca="1" si="13"/>
        <v>102</v>
      </c>
      <c r="BW33" s="68">
        <f ca="1">IF(BV33-BS33&gt;'Inputs and Outputs'!$D$4,Five-BS33,0)</f>
        <v>4</v>
      </c>
      <c r="BX33" s="68">
        <f ca="1">BV33*'Inputs and Outputs'!$D$5-BW33*'Inputs and Outputs'!$D$6</f>
        <v>3680</v>
      </c>
      <c r="BY33" s="70">
        <f t="shared" ca="1" si="19"/>
        <v>0.59352828709126737</v>
      </c>
      <c r="BZ33" s="68">
        <f t="shared" si="14"/>
        <v>200</v>
      </c>
      <c r="CA33" s="75">
        <f ca="1">BV33*'Inputs and Outputs'!$D$5-('Model Part B'!BW33*'Model Part B'!BZ33+BW33*Costperbumped)</f>
        <v>2880</v>
      </c>
    </row>
    <row r="34" spans="2:79" x14ac:dyDescent="0.2">
      <c r="B34" s="74">
        <v>31</v>
      </c>
      <c r="C34" s="68" t="s">
        <v>9</v>
      </c>
      <c r="D34" s="69">
        <v>44207</v>
      </c>
      <c r="E34" s="67" t="s">
        <v>3</v>
      </c>
      <c r="F34" s="68" t="str">
        <f>'Flight Data'!$A32</f>
        <v>G31</v>
      </c>
      <c r="G34" s="68">
        <f>'Flight Data'!$B32</f>
        <v>2</v>
      </c>
      <c r="H34" s="68">
        <f ca="1">ROUND(NORMINV($M34,'Inputs and Outputs'!$C$18,'Inputs and Outputs'!$D$18),0)</f>
        <v>98</v>
      </c>
      <c r="I34" s="68">
        <f t="shared" si="0"/>
        <v>101</v>
      </c>
      <c r="J34" s="68">
        <f t="shared" ca="1" si="1"/>
        <v>98</v>
      </c>
      <c r="K34" s="68">
        <f ca="1">IF(J34-G34&gt;'Inputs and Outputs'!$D$4,One-G34,0)</f>
        <v>0</v>
      </c>
      <c r="L34" s="68">
        <f ca="1">J34*'Inputs and Outputs'!$D$5-K34*'Inputs and Outputs'!$D$6</f>
        <v>3920</v>
      </c>
      <c r="M34" s="70">
        <f t="shared" ca="1" si="15"/>
        <v>0.29072373607419533</v>
      </c>
      <c r="N34" s="68">
        <f t="shared" si="2"/>
        <v>25</v>
      </c>
      <c r="O34" s="75">
        <f ca="1">J34*'Inputs and Outputs'!$D$5-('Model Part B'!K34*'Model Part B'!N34+K34*Costperbumped)</f>
        <v>3920</v>
      </c>
      <c r="R34" s="74">
        <v>31</v>
      </c>
      <c r="S34" s="68" t="s">
        <v>9</v>
      </c>
      <c r="T34" s="69">
        <v>44207</v>
      </c>
      <c r="U34" s="67" t="s">
        <v>3</v>
      </c>
      <c r="V34" s="68" t="str">
        <f>'Flight Data'!$A32</f>
        <v>G31</v>
      </c>
      <c r="W34" s="68">
        <f>'Flight Data'!$B32</f>
        <v>2</v>
      </c>
      <c r="X34" s="68">
        <f ca="1">ROUND(NORMINV($AC34,'Inputs and Outputs'!$C$18,'Inputs and Outputs'!$D$18),0)</f>
        <v>94</v>
      </c>
      <c r="Y34" s="68">
        <f t="shared" si="3"/>
        <v>102</v>
      </c>
      <c r="Z34" s="68">
        <f t="shared" ca="1" si="4"/>
        <v>94</v>
      </c>
      <c r="AA34" s="68">
        <f ca="1">IF(Z34-W34&gt;'Inputs and Outputs'!$D$4,One-W34,0)</f>
        <v>0</v>
      </c>
      <c r="AB34" s="68">
        <f ca="1">Z34*'Inputs and Outputs'!$D$5-AA34*'Inputs and Outputs'!$D$6</f>
        <v>3760</v>
      </c>
      <c r="AC34" s="70">
        <f t="shared" ca="1" si="16"/>
        <v>0.11357535654327799</v>
      </c>
      <c r="AD34" s="68">
        <f t="shared" si="5"/>
        <v>25</v>
      </c>
      <c r="AE34" s="75">
        <f ca="1">Z34*'Inputs and Outputs'!$D$5-('Model Part B'!AA34*'Model Part B'!AD34+AA34*Costperbumped)</f>
        <v>3760</v>
      </c>
      <c r="AH34" s="74">
        <v>31</v>
      </c>
      <c r="AI34" s="68" t="s">
        <v>9</v>
      </c>
      <c r="AJ34" s="69">
        <v>44207</v>
      </c>
      <c r="AK34" s="67" t="s">
        <v>3</v>
      </c>
      <c r="AL34" s="68" t="str">
        <f>'Flight Data'!$A32</f>
        <v>G31</v>
      </c>
      <c r="AM34" s="68">
        <f>'Flight Data'!$B32</f>
        <v>2</v>
      </c>
      <c r="AN34" s="68">
        <f ca="1">ROUND(NORMINV($AS34,'Inputs and Outputs'!$C$18,'Inputs and Outputs'!$D$18),0)</f>
        <v>94</v>
      </c>
      <c r="AO34" s="68">
        <f t="shared" si="6"/>
        <v>103</v>
      </c>
      <c r="AP34" s="68">
        <f t="shared" ca="1" si="7"/>
        <v>94</v>
      </c>
      <c r="AQ34" s="68">
        <f ca="1">IF(AP34-AM34&gt;'Inputs and Outputs'!$D$4,Three-AM34,0)</f>
        <v>0</v>
      </c>
      <c r="AR34" s="68">
        <f ca="1">AP34*'Inputs and Outputs'!$D$5-AQ34*'Inputs and Outputs'!$D$6</f>
        <v>3760</v>
      </c>
      <c r="AS34" s="70">
        <f t="shared" ca="1" si="17"/>
        <v>0.11056884555879598</v>
      </c>
      <c r="AT34" s="68">
        <f t="shared" si="8"/>
        <v>25</v>
      </c>
      <c r="AU34" s="75">
        <f ca="1">AP34*'Inputs and Outputs'!$D$5-('Model Part B'!AQ34*'Model Part B'!AT34+AQ34*Costperbumped)</f>
        <v>3760</v>
      </c>
      <c r="AX34" s="74">
        <v>31</v>
      </c>
      <c r="AY34" s="68" t="s">
        <v>9</v>
      </c>
      <c r="AZ34" s="69">
        <v>44207</v>
      </c>
      <c r="BA34" s="67" t="s">
        <v>3</v>
      </c>
      <c r="BB34" s="68" t="str">
        <f>'Flight Data'!$A32</f>
        <v>G31</v>
      </c>
      <c r="BC34" s="68">
        <f>'Flight Data'!$B32</f>
        <v>2</v>
      </c>
      <c r="BD34" s="68">
        <f ca="1">ROUND(NORMINV($BI34,'Inputs and Outputs'!$C$18,'Inputs and Outputs'!$D$18),0)</f>
        <v>103</v>
      </c>
      <c r="BE34" s="68">
        <f t="shared" si="9"/>
        <v>104</v>
      </c>
      <c r="BF34" s="68">
        <f t="shared" ca="1" si="10"/>
        <v>103</v>
      </c>
      <c r="BG34" s="68">
        <f ca="1">IF(BF34-BC34&gt;'Inputs and Outputs'!$D$4,Four-BC34,0)</f>
        <v>2</v>
      </c>
      <c r="BH34" s="68">
        <f ca="1">BF34*'Inputs and Outputs'!$D$5-BG34*'Inputs and Outputs'!$D$6</f>
        <v>3920</v>
      </c>
      <c r="BI34" s="70">
        <f t="shared" ca="1" si="18"/>
        <v>0.60884297214602512</v>
      </c>
      <c r="BJ34" s="68">
        <f t="shared" si="11"/>
        <v>25</v>
      </c>
      <c r="BK34" s="75">
        <f ca="1">BF34*'Inputs and Outputs'!$D$5-('Model Part B'!BG34*'Model Part B'!BJ34+BG34*Costperbumped)</f>
        <v>3870</v>
      </c>
      <c r="BN34" s="74">
        <v>31</v>
      </c>
      <c r="BO34" s="68" t="s">
        <v>9</v>
      </c>
      <c r="BP34" s="69">
        <v>44207</v>
      </c>
      <c r="BQ34" s="67" t="s">
        <v>3</v>
      </c>
      <c r="BR34" s="68" t="str">
        <f>'Flight Data'!$A32</f>
        <v>G31</v>
      </c>
      <c r="BS34" s="68">
        <f>'Flight Data'!$B32</f>
        <v>2</v>
      </c>
      <c r="BT34" s="68">
        <f ca="1">ROUND(NORMINV($BY34,'Inputs and Outputs'!$C$18,'Inputs and Outputs'!$D$18),0)</f>
        <v>86</v>
      </c>
      <c r="BU34" s="68">
        <f t="shared" si="12"/>
        <v>105</v>
      </c>
      <c r="BV34" s="68">
        <f t="shared" ca="1" si="13"/>
        <v>86</v>
      </c>
      <c r="BW34" s="68">
        <f ca="1">IF(BV34-BS34&gt;'Inputs and Outputs'!$D$4,Five-BS34,0)</f>
        <v>0</v>
      </c>
      <c r="BX34" s="68">
        <f ca="1">BV34*'Inputs and Outputs'!$D$5-BW34*'Inputs and Outputs'!$D$6</f>
        <v>3440</v>
      </c>
      <c r="BY34" s="70">
        <f t="shared" ca="1" si="19"/>
        <v>5.0947200469112497E-3</v>
      </c>
      <c r="BZ34" s="68">
        <f t="shared" si="14"/>
        <v>25</v>
      </c>
      <c r="CA34" s="75">
        <f ca="1">BV34*'Inputs and Outputs'!$D$5-('Model Part B'!BW34*'Model Part B'!BZ34+BW34*Costperbumped)</f>
        <v>3440</v>
      </c>
    </row>
    <row r="35" spans="2:79" x14ac:dyDescent="0.2">
      <c r="B35" s="74">
        <v>32</v>
      </c>
      <c r="C35" s="68" t="s">
        <v>9</v>
      </c>
      <c r="D35" s="69">
        <v>44207</v>
      </c>
      <c r="E35" s="67" t="s">
        <v>2</v>
      </c>
      <c r="F35" s="68" t="str">
        <f>'Flight Data'!$A33</f>
        <v>G32</v>
      </c>
      <c r="G35" s="68">
        <f>'Flight Data'!$B33</f>
        <v>2</v>
      </c>
      <c r="H35" s="68">
        <f ca="1">ROUND(NORMINV($M35,'Inputs and Outputs'!$C$19,'Inputs and Outputs'!$D$19),0)</f>
        <v>104</v>
      </c>
      <c r="I35" s="68">
        <f t="shared" si="0"/>
        <v>101</v>
      </c>
      <c r="J35" s="68">
        <f t="shared" ca="1" si="1"/>
        <v>101</v>
      </c>
      <c r="K35" s="68">
        <f ca="1">IF(J35-G35&gt;'Inputs and Outputs'!$D$4,One-G35,0)</f>
        <v>0</v>
      </c>
      <c r="L35" s="68">
        <f ca="1">J35*'Inputs and Outputs'!$D$5-K35*'Inputs and Outputs'!$D$6</f>
        <v>4040</v>
      </c>
      <c r="M35" s="70">
        <f t="shared" ca="1" si="15"/>
        <v>0.58854123616235487</v>
      </c>
      <c r="N35" s="68">
        <f t="shared" si="2"/>
        <v>25</v>
      </c>
      <c r="O35" s="75">
        <f ca="1">J35*'Inputs and Outputs'!$D$5-('Model Part B'!K35*'Model Part B'!N35+K35*Costperbumped)</f>
        <v>4040</v>
      </c>
      <c r="R35" s="74">
        <v>32</v>
      </c>
      <c r="S35" s="68" t="s">
        <v>9</v>
      </c>
      <c r="T35" s="69">
        <v>44207</v>
      </c>
      <c r="U35" s="67" t="s">
        <v>2</v>
      </c>
      <c r="V35" s="68" t="str">
        <f>'Flight Data'!$A33</f>
        <v>G32</v>
      </c>
      <c r="W35" s="68">
        <f>'Flight Data'!$B33</f>
        <v>2</v>
      </c>
      <c r="X35" s="68">
        <f ca="1">ROUND(NORMINV($AC35,'Inputs and Outputs'!$C$19,'Inputs and Outputs'!$D$19),0)</f>
        <v>108</v>
      </c>
      <c r="Y35" s="68">
        <f t="shared" si="3"/>
        <v>102</v>
      </c>
      <c r="Z35" s="68">
        <f t="shared" ca="1" si="4"/>
        <v>102</v>
      </c>
      <c r="AA35" s="68">
        <f ca="1">IF(Z35-W35&gt;'Inputs and Outputs'!$D$4,One-W35,0)</f>
        <v>0</v>
      </c>
      <c r="AB35" s="68">
        <f ca="1">Z35*'Inputs and Outputs'!$D$5-AA35*'Inputs and Outputs'!$D$6</f>
        <v>4080</v>
      </c>
      <c r="AC35" s="70">
        <f t="shared" ca="1" si="16"/>
        <v>0.8556182542914712</v>
      </c>
      <c r="AD35" s="68">
        <f t="shared" si="5"/>
        <v>25</v>
      </c>
      <c r="AE35" s="75">
        <f ca="1">Z35*'Inputs and Outputs'!$D$5-('Model Part B'!AA35*'Model Part B'!AD35+AA35*Costperbumped)</f>
        <v>4080</v>
      </c>
      <c r="AH35" s="74">
        <v>32</v>
      </c>
      <c r="AI35" s="68" t="s">
        <v>9</v>
      </c>
      <c r="AJ35" s="69">
        <v>44207</v>
      </c>
      <c r="AK35" s="67" t="s">
        <v>2</v>
      </c>
      <c r="AL35" s="68" t="str">
        <f>'Flight Data'!$A33</f>
        <v>G32</v>
      </c>
      <c r="AM35" s="68">
        <f>'Flight Data'!$B33</f>
        <v>2</v>
      </c>
      <c r="AN35" s="68">
        <f ca="1">ROUND(NORMINV($AS35,'Inputs and Outputs'!$C$19,'Inputs and Outputs'!$D$19),0)</f>
        <v>106</v>
      </c>
      <c r="AO35" s="68">
        <f t="shared" si="6"/>
        <v>103</v>
      </c>
      <c r="AP35" s="68">
        <f t="shared" ca="1" si="7"/>
        <v>103</v>
      </c>
      <c r="AQ35" s="68">
        <f ca="1">IF(AP35-AM35&gt;'Inputs and Outputs'!$D$4,Three-AM35,0)</f>
        <v>1</v>
      </c>
      <c r="AR35" s="68">
        <f ca="1">AP35*'Inputs and Outputs'!$D$5-AQ35*'Inputs and Outputs'!$D$6</f>
        <v>4020</v>
      </c>
      <c r="AS35" s="70">
        <f t="shared" ca="1" si="17"/>
        <v>0.69249417822180703</v>
      </c>
      <c r="AT35" s="68">
        <f t="shared" si="8"/>
        <v>25</v>
      </c>
      <c r="AU35" s="75">
        <f ca="1">AP35*'Inputs and Outputs'!$D$5-('Model Part B'!AQ35*'Model Part B'!AT35+AQ35*Costperbumped)</f>
        <v>3995</v>
      </c>
      <c r="AX35" s="74">
        <v>32</v>
      </c>
      <c r="AY35" s="68" t="s">
        <v>9</v>
      </c>
      <c r="AZ35" s="69">
        <v>44207</v>
      </c>
      <c r="BA35" s="67" t="s">
        <v>2</v>
      </c>
      <c r="BB35" s="68" t="str">
        <f>'Flight Data'!$A33</f>
        <v>G32</v>
      </c>
      <c r="BC35" s="68">
        <f>'Flight Data'!$B33</f>
        <v>2</v>
      </c>
      <c r="BD35" s="68">
        <f ca="1">ROUND(NORMINV($BI35,'Inputs and Outputs'!$C$19,'Inputs and Outputs'!$D$19),0)</f>
        <v>96</v>
      </c>
      <c r="BE35" s="68">
        <f t="shared" si="9"/>
        <v>104</v>
      </c>
      <c r="BF35" s="68">
        <f t="shared" ca="1" si="10"/>
        <v>96</v>
      </c>
      <c r="BG35" s="68">
        <f ca="1">IF(BF35-BC35&gt;'Inputs and Outputs'!$D$4,Four-BC35,0)</f>
        <v>0</v>
      </c>
      <c r="BH35" s="68">
        <f ca="1">BF35*'Inputs and Outputs'!$D$5-BG35*'Inputs and Outputs'!$D$6</f>
        <v>3840</v>
      </c>
      <c r="BI35" s="70">
        <f t="shared" ca="1" si="18"/>
        <v>8.8582238193264384E-2</v>
      </c>
      <c r="BJ35" s="68">
        <f t="shared" si="11"/>
        <v>25</v>
      </c>
      <c r="BK35" s="75">
        <f ca="1">BF35*'Inputs and Outputs'!$D$5-('Model Part B'!BG35*'Model Part B'!BJ35+BG35*Costperbumped)</f>
        <v>3840</v>
      </c>
      <c r="BN35" s="74">
        <v>32</v>
      </c>
      <c r="BO35" s="68" t="s">
        <v>9</v>
      </c>
      <c r="BP35" s="69">
        <v>44207</v>
      </c>
      <c r="BQ35" s="67" t="s">
        <v>2</v>
      </c>
      <c r="BR35" s="68" t="str">
        <f>'Flight Data'!$A33</f>
        <v>G32</v>
      </c>
      <c r="BS35" s="68">
        <f>'Flight Data'!$B33</f>
        <v>2</v>
      </c>
      <c r="BT35" s="68">
        <f ca="1">ROUND(NORMINV($BY35,'Inputs and Outputs'!$C$18,'Inputs and Outputs'!$D$18),0)</f>
        <v>102</v>
      </c>
      <c r="BU35" s="68">
        <f t="shared" si="12"/>
        <v>105</v>
      </c>
      <c r="BV35" s="68">
        <f t="shared" ca="1" si="13"/>
        <v>102</v>
      </c>
      <c r="BW35" s="68">
        <f ca="1">IF(BV35-BS35&gt;'Inputs and Outputs'!$D$4,Five-BS35,0)</f>
        <v>0</v>
      </c>
      <c r="BX35" s="68">
        <f ca="1">BV35*'Inputs and Outputs'!$D$5-BW35*'Inputs and Outputs'!$D$6</f>
        <v>4080</v>
      </c>
      <c r="BY35" s="70">
        <f t="shared" ca="1" si="19"/>
        <v>0.53725991793251893</v>
      </c>
      <c r="BZ35" s="68">
        <f t="shared" si="14"/>
        <v>25</v>
      </c>
      <c r="CA35" s="75">
        <f ca="1">BV35*'Inputs and Outputs'!$D$5-('Model Part B'!BW35*'Model Part B'!BZ35+BW35*Costperbumped)</f>
        <v>4080</v>
      </c>
    </row>
    <row r="36" spans="2:79" x14ac:dyDescent="0.2">
      <c r="B36" s="74">
        <v>33</v>
      </c>
      <c r="C36" s="68" t="s">
        <v>9</v>
      </c>
      <c r="D36" s="69">
        <v>44207</v>
      </c>
      <c r="E36" s="67" t="s">
        <v>0</v>
      </c>
      <c r="F36" s="68" t="str">
        <f>'Flight Data'!$A34</f>
        <v>G33</v>
      </c>
      <c r="G36" s="68">
        <f>'Flight Data'!$B34</f>
        <v>1</v>
      </c>
      <c r="H36" s="68">
        <f ca="1">ROUND(NORMINV($M36,'Inputs and Outputs'!$C$20,'Inputs and Outputs'!$D$20),0)</f>
        <v>100</v>
      </c>
      <c r="I36" s="68">
        <f t="shared" si="0"/>
        <v>101</v>
      </c>
      <c r="J36" s="68">
        <f t="shared" ca="1" si="1"/>
        <v>100</v>
      </c>
      <c r="K36" s="68">
        <f ca="1">IF(J36-G36&gt;'Inputs and Outputs'!$D$4,One-G36,0)</f>
        <v>0</v>
      </c>
      <c r="L36" s="68">
        <f ca="1">J36*'Inputs and Outputs'!$D$5-K36*'Inputs and Outputs'!$D$6</f>
        <v>4000</v>
      </c>
      <c r="M36" s="70">
        <f t="shared" ca="1" si="15"/>
        <v>0.15782126779395789</v>
      </c>
      <c r="N36" s="68">
        <f t="shared" si="2"/>
        <v>200</v>
      </c>
      <c r="O36" s="75">
        <f ca="1">J36*'Inputs and Outputs'!$D$5-('Model Part B'!K36*'Model Part B'!N36+K36*Costperbumped)</f>
        <v>4000</v>
      </c>
      <c r="R36" s="74">
        <v>33</v>
      </c>
      <c r="S36" s="68" t="s">
        <v>9</v>
      </c>
      <c r="T36" s="69">
        <v>44207</v>
      </c>
      <c r="U36" s="67" t="s">
        <v>0</v>
      </c>
      <c r="V36" s="68" t="str">
        <f>'Flight Data'!$A34</f>
        <v>G33</v>
      </c>
      <c r="W36" s="68">
        <f>'Flight Data'!$B34</f>
        <v>1</v>
      </c>
      <c r="X36" s="68">
        <f ca="1">ROUND(NORMINV($AC36,'Inputs and Outputs'!$C$20,'Inputs and Outputs'!$D$20),0)</f>
        <v>111</v>
      </c>
      <c r="Y36" s="68">
        <f t="shared" si="3"/>
        <v>102</v>
      </c>
      <c r="Z36" s="68">
        <f t="shared" ca="1" si="4"/>
        <v>102</v>
      </c>
      <c r="AA36" s="68">
        <f ca="1">IF(Z36-W36&gt;'Inputs and Outputs'!$D$4,One-W36,0)</f>
        <v>0</v>
      </c>
      <c r="AB36" s="68">
        <f ca="1">Z36*'Inputs and Outputs'!$D$5-AA36*'Inputs and Outputs'!$D$6</f>
        <v>4080</v>
      </c>
      <c r="AC36" s="70">
        <f t="shared" ca="1" si="16"/>
        <v>0.90082781160647418</v>
      </c>
      <c r="AD36" s="68">
        <f t="shared" si="5"/>
        <v>200</v>
      </c>
      <c r="AE36" s="75">
        <f ca="1">Z36*'Inputs and Outputs'!$D$5-('Model Part B'!AA36*'Model Part B'!AD36+AA36*Costperbumped)</f>
        <v>4080</v>
      </c>
      <c r="AH36" s="74">
        <v>33</v>
      </c>
      <c r="AI36" s="68" t="s">
        <v>9</v>
      </c>
      <c r="AJ36" s="69">
        <v>44207</v>
      </c>
      <c r="AK36" s="67" t="s">
        <v>0</v>
      </c>
      <c r="AL36" s="68" t="str">
        <f>'Flight Data'!$A34</f>
        <v>G33</v>
      </c>
      <c r="AM36" s="68">
        <f>'Flight Data'!$B34</f>
        <v>1</v>
      </c>
      <c r="AN36" s="68">
        <f ca="1">ROUND(NORMINV($AS36,'Inputs and Outputs'!$C$20,'Inputs and Outputs'!$D$20),0)</f>
        <v>98</v>
      </c>
      <c r="AO36" s="68">
        <f t="shared" si="6"/>
        <v>103</v>
      </c>
      <c r="AP36" s="68">
        <f t="shared" ca="1" si="7"/>
        <v>98</v>
      </c>
      <c r="AQ36" s="68">
        <f ca="1">IF(AP36-AM36&gt;'Inputs and Outputs'!$D$4,Three-AM36,0)</f>
        <v>0</v>
      </c>
      <c r="AR36" s="68">
        <f ca="1">AP36*'Inputs and Outputs'!$D$5-AQ36*'Inputs and Outputs'!$D$6</f>
        <v>3920</v>
      </c>
      <c r="AS36" s="70">
        <f t="shared" ca="1" si="17"/>
        <v>9.3899302066737245E-2</v>
      </c>
      <c r="AT36" s="68">
        <f t="shared" si="8"/>
        <v>200</v>
      </c>
      <c r="AU36" s="75">
        <f ca="1">AP36*'Inputs and Outputs'!$D$5-('Model Part B'!AQ36*'Model Part B'!AT36+AQ36*Costperbumped)</f>
        <v>3920</v>
      </c>
      <c r="AX36" s="74">
        <v>33</v>
      </c>
      <c r="AY36" s="68" t="s">
        <v>9</v>
      </c>
      <c r="AZ36" s="69">
        <v>44207</v>
      </c>
      <c r="BA36" s="67" t="s">
        <v>0</v>
      </c>
      <c r="BB36" s="68" t="str">
        <f>'Flight Data'!$A34</f>
        <v>G33</v>
      </c>
      <c r="BC36" s="68">
        <f>'Flight Data'!$B34</f>
        <v>1</v>
      </c>
      <c r="BD36" s="68">
        <f ca="1">ROUND(NORMINV($BI36,'Inputs and Outputs'!$C$20,'Inputs and Outputs'!$D$20),0)</f>
        <v>114</v>
      </c>
      <c r="BE36" s="68">
        <f t="shared" si="9"/>
        <v>104</v>
      </c>
      <c r="BF36" s="68">
        <f t="shared" ca="1" si="10"/>
        <v>104</v>
      </c>
      <c r="BG36" s="68">
        <f ca="1">IF(BF36-BC36&gt;'Inputs and Outputs'!$D$4,Four-BC36,0)</f>
        <v>3</v>
      </c>
      <c r="BH36" s="68">
        <f ca="1">BF36*'Inputs and Outputs'!$D$5-BG36*'Inputs and Outputs'!$D$6</f>
        <v>3860</v>
      </c>
      <c r="BI36" s="70">
        <f t="shared" ca="1" si="18"/>
        <v>0.95858750792072456</v>
      </c>
      <c r="BJ36" s="68">
        <f t="shared" si="11"/>
        <v>200</v>
      </c>
      <c r="BK36" s="75">
        <f ca="1">BF36*'Inputs and Outputs'!$D$5-('Model Part B'!BG36*'Model Part B'!BJ36+BG36*Costperbumped)</f>
        <v>3260</v>
      </c>
      <c r="BN36" s="74">
        <v>33</v>
      </c>
      <c r="BO36" s="68" t="s">
        <v>9</v>
      </c>
      <c r="BP36" s="69">
        <v>44207</v>
      </c>
      <c r="BQ36" s="67" t="s">
        <v>0</v>
      </c>
      <c r="BR36" s="68" t="str">
        <f>'Flight Data'!$A34</f>
        <v>G33</v>
      </c>
      <c r="BS36" s="68">
        <f>'Flight Data'!$B34</f>
        <v>1</v>
      </c>
      <c r="BT36" s="68">
        <f ca="1">ROUND(NORMINV($BY36,'Inputs and Outputs'!$C$18,'Inputs and Outputs'!$D$18),0)</f>
        <v>100</v>
      </c>
      <c r="BU36" s="68">
        <f t="shared" si="12"/>
        <v>105</v>
      </c>
      <c r="BV36" s="68">
        <f t="shared" ca="1" si="13"/>
        <v>100</v>
      </c>
      <c r="BW36" s="68">
        <f ca="1">IF(BV36-BS36&gt;'Inputs and Outputs'!$D$4,Five-BS36,0)</f>
        <v>0</v>
      </c>
      <c r="BX36" s="68">
        <f ca="1">BV36*'Inputs and Outputs'!$D$5-BW36*'Inputs and Outputs'!$D$6</f>
        <v>4000</v>
      </c>
      <c r="BY36" s="70">
        <f t="shared" ca="1" si="19"/>
        <v>0.40314472581905503</v>
      </c>
      <c r="BZ36" s="68">
        <f t="shared" si="14"/>
        <v>200</v>
      </c>
      <c r="CA36" s="75">
        <f ca="1">BV36*'Inputs and Outputs'!$D$5-('Model Part B'!BW36*'Model Part B'!BZ36+BW36*Costperbumped)</f>
        <v>4000</v>
      </c>
    </row>
    <row r="37" spans="2:79" x14ac:dyDescent="0.2">
      <c r="B37" s="74">
        <v>34</v>
      </c>
      <c r="C37" s="68" t="s">
        <v>8</v>
      </c>
      <c r="D37" s="69">
        <v>44208</v>
      </c>
      <c r="E37" s="67" t="s">
        <v>3</v>
      </c>
      <c r="F37" s="68" t="str">
        <f>'Flight Data'!$A35</f>
        <v>G34</v>
      </c>
      <c r="G37" s="68">
        <f>'Flight Data'!$B35</f>
        <v>2</v>
      </c>
      <c r="H37" s="68">
        <f ca="1">ROUND(NORMINV($M37,'Inputs and Outputs'!$C$18,'Inputs and Outputs'!$D$18),0)</f>
        <v>99</v>
      </c>
      <c r="I37" s="68">
        <f t="shared" si="0"/>
        <v>101</v>
      </c>
      <c r="J37" s="68">
        <f t="shared" ca="1" si="1"/>
        <v>99</v>
      </c>
      <c r="K37" s="68">
        <f ca="1">IF(J37-G37&gt;'Inputs and Outputs'!$D$4,One-G37,0)</f>
        <v>0</v>
      </c>
      <c r="L37" s="68">
        <f ca="1">J37*'Inputs and Outputs'!$D$5-K37*'Inputs and Outputs'!$D$6</f>
        <v>3960</v>
      </c>
      <c r="M37" s="70">
        <f t="shared" ca="1" si="15"/>
        <v>0.35404021521555817</v>
      </c>
      <c r="N37" s="68">
        <f t="shared" si="2"/>
        <v>25</v>
      </c>
      <c r="O37" s="75">
        <f ca="1">J37*'Inputs and Outputs'!$D$5-('Model Part B'!K37*'Model Part B'!N37+K37*Costperbumped)</f>
        <v>3960</v>
      </c>
      <c r="R37" s="74">
        <v>34</v>
      </c>
      <c r="S37" s="68" t="s">
        <v>8</v>
      </c>
      <c r="T37" s="69">
        <v>44208</v>
      </c>
      <c r="U37" s="67" t="s">
        <v>3</v>
      </c>
      <c r="V37" s="68" t="str">
        <f>'Flight Data'!$A35</f>
        <v>G34</v>
      </c>
      <c r="W37" s="68">
        <f>'Flight Data'!$B35</f>
        <v>2</v>
      </c>
      <c r="X37" s="68">
        <f ca="1">ROUND(NORMINV($AC37,'Inputs and Outputs'!$C$18,'Inputs and Outputs'!$D$18),0)</f>
        <v>106</v>
      </c>
      <c r="Y37" s="68">
        <f t="shared" si="3"/>
        <v>102</v>
      </c>
      <c r="Z37" s="68">
        <f t="shared" ca="1" si="4"/>
        <v>102</v>
      </c>
      <c r="AA37" s="68">
        <f ca="1">IF(Z37-W37&gt;'Inputs and Outputs'!$D$4,One-W37,0)</f>
        <v>0</v>
      </c>
      <c r="AB37" s="68">
        <f ca="1">Z37*'Inputs and Outputs'!$D$5-AA37*'Inputs and Outputs'!$D$6</f>
        <v>4080</v>
      </c>
      <c r="AC37" s="70">
        <f t="shared" ca="1" si="16"/>
        <v>0.78442452185909628</v>
      </c>
      <c r="AD37" s="68">
        <f t="shared" si="5"/>
        <v>25</v>
      </c>
      <c r="AE37" s="75">
        <f ca="1">Z37*'Inputs and Outputs'!$D$5-('Model Part B'!AA37*'Model Part B'!AD37+AA37*Costperbumped)</f>
        <v>4080</v>
      </c>
      <c r="AH37" s="74">
        <v>34</v>
      </c>
      <c r="AI37" s="68" t="s">
        <v>8</v>
      </c>
      <c r="AJ37" s="69">
        <v>44208</v>
      </c>
      <c r="AK37" s="67" t="s">
        <v>3</v>
      </c>
      <c r="AL37" s="68" t="str">
        <f>'Flight Data'!$A35</f>
        <v>G34</v>
      </c>
      <c r="AM37" s="68">
        <f>'Flight Data'!$B35</f>
        <v>2</v>
      </c>
      <c r="AN37" s="68">
        <f ca="1">ROUND(NORMINV($AS37,'Inputs and Outputs'!$C$18,'Inputs and Outputs'!$D$18),0)</f>
        <v>105</v>
      </c>
      <c r="AO37" s="68">
        <f t="shared" si="6"/>
        <v>103</v>
      </c>
      <c r="AP37" s="68">
        <f t="shared" ca="1" si="7"/>
        <v>103</v>
      </c>
      <c r="AQ37" s="68">
        <f ca="1">IF(AP37-AM37&gt;'Inputs and Outputs'!$D$4,Three-AM37,0)</f>
        <v>1</v>
      </c>
      <c r="AR37" s="68">
        <f ca="1">AP37*'Inputs and Outputs'!$D$5-AQ37*'Inputs and Outputs'!$D$6</f>
        <v>4020</v>
      </c>
      <c r="AS37" s="70">
        <f t="shared" ca="1" si="17"/>
        <v>0.740639449615764</v>
      </c>
      <c r="AT37" s="68">
        <f t="shared" si="8"/>
        <v>25</v>
      </c>
      <c r="AU37" s="75">
        <f ca="1">AP37*'Inputs and Outputs'!$D$5-('Model Part B'!AQ37*'Model Part B'!AT37+AQ37*Costperbumped)</f>
        <v>3995</v>
      </c>
      <c r="AX37" s="74">
        <v>34</v>
      </c>
      <c r="AY37" s="68" t="s">
        <v>8</v>
      </c>
      <c r="AZ37" s="69">
        <v>44208</v>
      </c>
      <c r="BA37" s="67" t="s">
        <v>3</v>
      </c>
      <c r="BB37" s="68" t="str">
        <f>'Flight Data'!$A35</f>
        <v>G34</v>
      </c>
      <c r="BC37" s="68">
        <f>'Flight Data'!$B35</f>
        <v>2</v>
      </c>
      <c r="BD37" s="68">
        <f ca="1">ROUND(NORMINV($BI37,'Inputs and Outputs'!$C$18,'Inputs and Outputs'!$D$18),0)</f>
        <v>103</v>
      </c>
      <c r="BE37" s="68">
        <f t="shared" si="9"/>
        <v>104</v>
      </c>
      <c r="BF37" s="68">
        <f t="shared" ca="1" si="10"/>
        <v>103</v>
      </c>
      <c r="BG37" s="68">
        <f ca="1">IF(BF37-BC37&gt;'Inputs and Outputs'!$D$4,Four-BC37,0)</f>
        <v>2</v>
      </c>
      <c r="BH37" s="68">
        <f ca="1">BF37*'Inputs and Outputs'!$D$5-BG37*'Inputs and Outputs'!$D$6</f>
        <v>3920</v>
      </c>
      <c r="BI37" s="70">
        <f t="shared" ca="1" si="18"/>
        <v>0.6318830256848732</v>
      </c>
      <c r="BJ37" s="68">
        <f t="shared" si="11"/>
        <v>25</v>
      </c>
      <c r="BK37" s="75">
        <f ca="1">BF37*'Inputs and Outputs'!$D$5-('Model Part B'!BG37*'Model Part B'!BJ37+BG37*Costperbumped)</f>
        <v>3870</v>
      </c>
      <c r="BN37" s="74">
        <v>34</v>
      </c>
      <c r="BO37" s="68" t="s">
        <v>8</v>
      </c>
      <c r="BP37" s="69">
        <v>44208</v>
      </c>
      <c r="BQ37" s="67" t="s">
        <v>3</v>
      </c>
      <c r="BR37" s="68" t="str">
        <f>'Flight Data'!$A35</f>
        <v>G34</v>
      </c>
      <c r="BS37" s="68">
        <f>'Flight Data'!$B35</f>
        <v>2</v>
      </c>
      <c r="BT37" s="68">
        <f ca="1">ROUND(NORMINV($BY37,'Inputs and Outputs'!$C$18,'Inputs and Outputs'!$D$18),0)</f>
        <v>91</v>
      </c>
      <c r="BU37" s="68">
        <f t="shared" si="12"/>
        <v>105</v>
      </c>
      <c r="BV37" s="68">
        <f t="shared" ca="1" si="13"/>
        <v>91</v>
      </c>
      <c r="BW37" s="68">
        <f ca="1">IF(BV37-BS37&gt;'Inputs and Outputs'!$D$4,Five-BS37,0)</f>
        <v>0</v>
      </c>
      <c r="BX37" s="68">
        <f ca="1">BV37*'Inputs and Outputs'!$D$5-BW37*'Inputs and Outputs'!$D$6</f>
        <v>3640</v>
      </c>
      <c r="BY37" s="70">
        <f t="shared" ca="1" si="19"/>
        <v>4.4687618514290373E-2</v>
      </c>
      <c r="BZ37" s="68">
        <f t="shared" si="14"/>
        <v>25</v>
      </c>
      <c r="CA37" s="75">
        <f ca="1">BV37*'Inputs and Outputs'!$D$5-('Model Part B'!BW37*'Model Part B'!BZ37+BW37*Costperbumped)</f>
        <v>3640</v>
      </c>
    </row>
    <row r="38" spans="2:79" x14ac:dyDescent="0.2">
      <c r="B38" s="74">
        <v>35</v>
      </c>
      <c r="C38" s="68" t="s">
        <v>8</v>
      </c>
      <c r="D38" s="69">
        <v>44208</v>
      </c>
      <c r="E38" s="67" t="s">
        <v>2</v>
      </c>
      <c r="F38" s="68" t="str">
        <f>'Flight Data'!$A36</f>
        <v>G35</v>
      </c>
      <c r="G38" s="68">
        <f>'Flight Data'!$B36</f>
        <v>2</v>
      </c>
      <c r="H38" s="68">
        <f ca="1">ROUND(NORMINV($M38,'Inputs and Outputs'!$C$19,'Inputs and Outputs'!$D$19),0)</f>
        <v>102</v>
      </c>
      <c r="I38" s="68">
        <f t="shared" si="0"/>
        <v>101</v>
      </c>
      <c r="J38" s="68">
        <f t="shared" ca="1" si="1"/>
        <v>101</v>
      </c>
      <c r="K38" s="68">
        <f ca="1">IF(J38-G38&gt;'Inputs and Outputs'!$D$4,One-G38,0)</f>
        <v>0</v>
      </c>
      <c r="L38" s="68">
        <f ca="1">J38*'Inputs and Outputs'!$D$5-K38*'Inputs and Outputs'!$D$6</f>
        <v>4040</v>
      </c>
      <c r="M38" s="70">
        <f t="shared" ca="1" si="15"/>
        <v>0.41019235624165273</v>
      </c>
      <c r="N38" s="68">
        <f t="shared" si="2"/>
        <v>25</v>
      </c>
      <c r="O38" s="75">
        <f ca="1">J38*'Inputs and Outputs'!$D$5-('Model Part B'!K38*'Model Part B'!N38+K38*Costperbumped)</f>
        <v>4040</v>
      </c>
      <c r="R38" s="74">
        <v>35</v>
      </c>
      <c r="S38" s="68" t="s">
        <v>8</v>
      </c>
      <c r="T38" s="69">
        <v>44208</v>
      </c>
      <c r="U38" s="67" t="s">
        <v>2</v>
      </c>
      <c r="V38" s="68" t="str">
        <f>'Flight Data'!$A36</f>
        <v>G35</v>
      </c>
      <c r="W38" s="68">
        <f>'Flight Data'!$B36</f>
        <v>2</v>
      </c>
      <c r="X38" s="68">
        <f ca="1">ROUND(NORMINV($AC38,'Inputs and Outputs'!$C$19,'Inputs and Outputs'!$D$19),0)</f>
        <v>111</v>
      </c>
      <c r="Y38" s="68">
        <f t="shared" si="3"/>
        <v>102</v>
      </c>
      <c r="Z38" s="68">
        <f t="shared" ca="1" si="4"/>
        <v>102</v>
      </c>
      <c r="AA38" s="68">
        <f ca="1">IF(Z38-W38&gt;'Inputs and Outputs'!$D$4,One-W38,0)</f>
        <v>0</v>
      </c>
      <c r="AB38" s="68">
        <f ca="1">Z38*'Inputs and Outputs'!$D$5-AA38*'Inputs and Outputs'!$D$6</f>
        <v>4080</v>
      </c>
      <c r="AC38" s="70">
        <f t="shared" ca="1" si="16"/>
        <v>0.95103443937408172</v>
      </c>
      <c r="AD38" s="68">
        <f t="shared" si="5"/>
        <v>25</v>
      </c>
      <c r="AE38" s="75">
        <f ca="1">Z38*'Inputs and Outputs'!$D$5-('Model Part B'!AA38*'Model Part B'!AD38+AA38*Costperbumped)</f>
        <v>4080</v>
      </c>
      <c r="AH38" s="74">
        <v>35</v>
      </c>
      <c r="AI38" s="68" t="s">
        <v>8</v>
      </c>
      <c r="AJ38" s="69">
        <v>44208</v>
      </c>
      <c r="AK38" s="67" t="s">
        <v>2</v>
      </c>
      <c r="AL38" s="68" t="str">
        <f>'Flight Data'!$A36</f>
        <v>G35</v>
      </c>
      <c r="AM38" s="68">
        <f>'Flight Data'!$B36</f>
        <v>2</v>
      </c>
      <c r="AN38" s="68">
        <f ca="1">ROUND(NORMINV($AS38,'Inputs and Outputs'!$C$19,'Inputs and Outputs'!$D$19),0)</f>
        <v>104</v>
      </c>
      <c r="AO38" s="68">
        <f t="shared" si="6"/>
        <v>103</v>
      </c>
      <c r="AP38" s="68">
        <f t="shared" ca="1" si="7"/>
        <v>103</v>
      </c>
      <c r="AQ38" s="68">
        <f ca="1">IF(AP38-AM38&gt;'Inputs and Outputs'!$D$4,Three-AM38,0)</f>
        <v>1</v>
      </c>
      <c r="AR38" s="68">
        <f ca="1">AP38*'Inputs and Outputs'!$D$5-AQ38*'Inputs and Outputs'!$D$6</f>
        <v>4020</v>
      </c>
      <c r="AS38" s="70">
        <f t="shared" ca="1" si="17"/>
        <v>0.58486331225487331</v>
      </c>
      <c r="AT38" s="68">
        <f t="shared" si="8"/>
        <v>25</v>
      </c>
      <c r="AU38" s="75">
        <f ca="1">AP38*'Inputs and Outputs'!$D$5-('Model Part B'!AQ38*'Model Part B'!AT38+AQ38*Costperbumped)</f>
        <v>3995</v>
      </c>
      <c r="AX38" s="74">
        <v>35</v>
      </c>
      <c r="AY38" s="68" t="s">
        <v>8</v>
      </c>
      <c r="AZ38" s="69">
        <v>44208</v>
      </c>
      <c r="BA38" s="67" t="s">
        <v>2</v>
      </c>
      <c r="BB38" s="68" t="str">
        <f>'Flight Data'!$A36</f>
        <v>G35</v>
      </c>
      <c r="BC38" s="68">
        <f>'Flight Data'!$B36</f>
        <v>2</v>
      </c>
      <c r="BD38" s="68">
        <f ca="1">ROUND(NORMINV($BI38,'Inputs and Outputs'!$C$19,'Inputs and Outputs'!$D$19),0)</f>
        <v>104</v>
      </c>
      <c r="BE38" s="68">
        <f t="shared" si="9"/>
        <v>104</v>
      </c>
      <c r="BF38" s="68">
        <f t="shared" ca="1" si="10"/>
        <v>104</v>
      </c>
      <c r="BG38" s="68">
        <f ca="1">IF(BF38-BC38&gt;'Inputs and Outputs'!$D$4,Four-BC38,0)</f>
        <v>2</v>
      </c>
      <c r="BH38" s="68">
        <f ca="1">BF38*'Inputs and Outputs'!$D$5-BG38*'Inputs and Outputs'!$D$6</f>
        <v>3960</v>
      </c>
      <c r="BI38" s="70">
        <f t="shared" ca="1" si="18"/>
        <v>0.54160276061716828</v>
      </c>
      <c r="BJ38" s="68">
        <f t="shared" si="11"/>
        <v>25</v>
      </c>
      <c r="BK38" s="75">
        <f ca="1">BF38*'Inputs and Outputs'!$D$5-('Model Part B'!BG38*'Model Part B'!BJ38+BG38*Costperbumped)</f>
        <v>3910</v>
      </c>
      <c r="BN38" s="74">
        <v>35</v>
      </c>
      <c r="BO38" s="68" t="s">
        <v>8</v>
      </c>
      <c r="BP38" s="69">
        <v>44208</v>
      </c>
      <c r="BQ38" s="67" t="s">
        <v>2</v>
      </c>
      <c r="BR38" s="68" t="str">
        <f>'Flight Data'!$A36</f>
        <v>G35</v>
      </c>
      <c r="BS38" s="68">
        <f>'Flight Data'!$B36</f>
        <v>2</v>
      </c>
      <c r="BT38" s="68">
        <f ca="1">ROUND(NORMINV($BY38,'Inputs and Outputs'!$C$18,'Inputs and Outputs'!$D$18),0)</f>
        <v>108</v>
      </c>
      <c r="BU38" s="68">
        <f t="shared" si="12"/>
        <v>105</v>
      </c>
      <c r="BV38" s="68">
        <f t="shared" ca="1" si="13"/>
        <v>105</v>
      </c>
      <c r="BW38" s="68">
        <f ca="1">IF(BV38-BS38&gt;'Inputs and Outputs'!$D$4,Five-BS38,0)</f>
        <v>3</v>
      </c>
      <c r="BX38" s="68">
        <f ca="1">BV38*'Inputs and Outputs'!$D$5-BW38*'Inputs and Outputs'!$D$6</f>
        <v>3900</v>
      </c>
      <c r="BY38" s="70">
        <f t="shared" ca="1" si="19"/>
        <v>0.88296987347138178</v>
      </c>
      <c r="BZ38" s="68">
        <f t="shared" si="14"/>
        <v>25</v>
      </c>
      <c r="CA38" s="75">
        <f ca="1">BV38*'Inputs and Outputs'!$D$5-('Model Part B'!BW38*'Model Part B'!BZ38+BW38*Costperbumped)</f>
        <v>3825</v>
      </c>
    </row>
    <row r="39" spans="2:79" x14ac:dyDescent="0.2">
      <c r="B39" s="74">
        <v>36</v>
      </c>
      <c r="C39" s="68" t="s">
        <v>8</v>
      </c>
      <c r="D39" s="69">
        <v>44208</v>
      </c>
      <c r="E39" s="67" t="s">
        <v>0</v>
      </c>
      <c r="F39" s="68" t="str">
        <f>'Flight Data'!$A37</f>
        <v>G36</v>
      </c>
      <c r="G39" s="68">
        <f>'Flight Data'!$B37</f>
        <v>3</v>
      </c>
      <c r="H39" s="68">
        <f ca="1">ROUND(NORMINV($M39,'Inputs and Outputs'!$C$20,'Inputs and Outputs'!$D$20),0)</f>
        <v>107</v>
      </c>
      <c r="I39" s="68">
        <f t="shared" si="0"/>
        <v>101</v>
      </c>
      <c r="J39" s="68">
        <f t="shared" ca="1" si="1"/>
        <v>101</v>
      </c>
      <c r="K39" s="68">
        <f ca="1">IF(J39-G39&gt;'Inputs and Outputs'!$D$4,One-G39,0)</f>
        <v>0</v>
      </c>
      <c r="L39" s="68">
        <f ca="1">J39*'Inputs and Outputs'!$D$5-K39*'Inputs and Outputs'!$D$6</f>
        <v>4040</v>
      </c>
      <c r="M39" s="70">
        <f t="shared" ca="1" si="15"/>
        <v>0.64164652661224997</v>
      </c>
      <c r="N39" s="68">
        <f t="shared" si="2"/>
        <v>200</v>
      </c>
      <c r="O39" s="75">
        <f ca="1">J39*'Inputs and Outputs'!$D$5-('Model Part B'!K39*'Model Part B'!N39+K39*Costperbumped)</f>
        <v>4040</v>
      </c>
      <c r="R39" s="74">
        <v>36</v>
      </c>
      <c r="S39" s="68" t="s">
        <v>8</v>
      </c>
      <c r="T39" s="69">
        <v>44208</v>
      </c>
      <c r="U39" s="67" t="s">
        <v>0</v>
      </c>
      <c r="V39" s="68" t="str">
        <f>'Flight Data'!$A37</f>
        <v>G36</v>
      </c>
      <c r="W39" s="68">
        <f>'Flight Data'!$B37</f>
        <v>3</v>
      </c>
      <c r="X39" s="68">
        <f ca="1">ROUND(NORMINV($AC39,'Inputs and Outputs'!$C$20,'Inputs and Outputs'!$D$20),0)</f>
        <v>114</v>
      </c>
      <c r="Y39" s="68">
        <f t="shared" si="3"/>
        <v>102</v>
      </c>
      <c r="Z39" s="68">
        <f t="shared" ca="1" si="4"/>
        <v>102</v>
      </c>
      <c r="AA39" s="68">
        <f ca="1">IF(Z39-W39&gt;'Inputs and Outputs'!$D$4,One-W39,0)</f>
        <v>0</v>
      </c>
      <c r="AB39" s="68">
        <f ca="1">Z39*'Inputs and Outputs'!$D$5-AA39*'Inputs and Outputs'!$D$6</f>
        <v>4080</v>
      </c>
      <c r="AC39" s="70">
        <f t="shared" ca="1" si="16"/>
        <v>0.96526831271821234</v>
      </c>
      <c r="AD39" s="68">
        <f t="shared" si="5"/>
        <v>200</v>
      </c>
      <c r="AE39" s="75">
        <f ca="1">Z39*'Inputs and Outputs'!$D$5-('Model Part B'!AA39*'Model Part B'!AD39+AA39*Costperbumped)</f>
        <v>4080</v>
      </c>
      <c r="AH39" s="74">
        <v>36</v>
      </c>
      <c r="AI39" s="68" t="s">
        <v>8</v>
      </c>
      <c r="AJ39" s="69">
        <v>44208</v>
      </c>
      <c r="AK39" s="67" t="s">
        <v>0</v>
      </c>
      <c r="AL39" s="68" t="str">
        <f>'Flight Data'!$A37</f>
        <v>G36</v>
      </c>
      <c r="AM39" s="68">
        <f>'Flight Data'!$B37</f>
        <v>3</v>
      </c>
      <c r="AN39" s="68">
        <f ca="1">ROUND(NORMINV($AS39,'Inputs and Outputs'!$C$20,'Inputs and Outputs'!$D$20),0)</f>
        <v>110</v>
      </c>
      <c r="AO39" s="68">
        <f t="shared" si="6"/>
        <v>103</v>
      </c>
      <c r="AP39" s="68">
        <f t="shared" ca="1" si="7"/>
        <v>103</v>
      </c>
      <c r="AQ39" s="68">
        <f ca="1">IF(AP39-AM39&gt;'Inputs and Outputs'!$D$4,Three-AM39,0)</f>
        <v>0</v>
      </c>
      <c r="AR39" s="68">
        <f ca="1">AP39*'Inputs and Outputs'!$D$5-AQ39*'Inputs and Outputs'!$D$6</f>
        <v>4120</v>
      </c>
      <c r="AS39" s="70">
        <f t="shared" ca="1" si="17"/>
        <v>0.86282051024862871</v>
      </c>
      <c r="AT39" s="68">
        <f t="shared" si="8"/>
        <v>200</v>
      </c>
      <c r="AU39" s="75">
        <f ca="1">AP39*'Inputs and Outputs'!$D$5-('Model Part B'!AQ39*'Model Part B'!AT39+AQ39*Costperbumped)</f>
        <v>4120</v>
      </c>
      <c r="AX39" s="74">
        <v>36</v>
      </c>
      <c r="AY39" s="68" t="s">
        <v>8</v>
      </c>
      <c r="AZ39" s="69">
        <v>44208</v>
      </c>
      <c r="BA39" s="67" t="s">
        <v>0</v>
      </c>
      <c r="BB39" s="68" t="str">
        <f>'Flight Data'!$A37</f>
        <v>G36</v>
      </c>
      <c r="BC39" s="68">
        <f>'Flight Data'!$B37</f>
        <v>3</v>
      </c>
      <c r="BD39" s="68">
        <f ca="1">ROUND(NORMINV($BI39,'Inputs and Outputs'!$C$20,'Inputs and Outputs'!$D$20),0)</f>
        <v>101</v>
      </c>
      <c r="BE39" s="68">
        <f t="shared" si="9"/>
        <v>104</v>
      </c>
      <c r="BF39" s="68">
        <f t="shared" ca="1" si="10"/>
        <v>101</v>
      </c>
      <c r="BG39" s="68">
        <f ca="1">IF(BF39-BC39&gt;'Inputs and Outputs'!$D$4,Four-BC39,0)</f>
        <v>0</v>
      </c>
      <c r="BH39" s="68">
        <f ca="1">BF39*'Inputs and Outputs'!$D$5-BG39*'Inputs and Outputs'!$D$6</f>
        <v>4040</v>
      </c>
      <c r="BI39" s="70">
        <f t="shared" ca="1" si="18"/>
        <v>0.2234032092998387</v>
      </c>
      <c r="BJ39" s="68">
        <f t="shared" si="11"/>
        <v>200</v>
      </c>
      <c r="BK39" s="75">
        <f ca="1">BF39*'Inputs and Outputs'!$D$5-('Model Part B'!BG39*'Model Part B'!BJ39+BG39*Costperbumped)</f>
        <v>4040</v>
      </c>
      <c r="BN39" s="74">
        <v>36</v>
      </c>
      <c r="BO39" s="68" t="s">
        <v>8</v>
      </c>
      <c r="BP39" s="69">
        <v>44208</v>
      </c>
      <c r="BQ39" s="67" t="s">
        <v>0</v>
      </c>
      <c r="BR39" s="68" t="str">
        <f>'Flight Data'!$A37</f>
        <v>G36</v>
      </c>
      <c r="BS39" s="68">
        <f>'Flight Data'!$B37</f>
        <v>3</v>
      </c>
      <c r="BT39" s="68">
        <f ca="1">ROUND(NORMINV($BY39,'Inputs and Outputs'!$C$18,'Inputs and Outputs'!$D$18),0)</f>
        <v>92</v>
      </c>
      <c r="BU39" s="68">
        <f t="shared" si="12"/>
        <v>105</v>
      </c>
      <c r="BV39" s="68">
        <f t="shared" ca="1" si="13"/>
        <v>92</v>
      </c>
      <c r="BW39" s="68">
        <f ca="1">IF(BV39-BS39&gt;'Inputs and Outputs'!$D$4,Five-BS39,0)</f>
        <v>0</v>
      </c>
      <c r="BX39" s="68">
        <f ca="1">BV39*'Inputs and Outputs'!$D$5-BW39*'Inputs and Outputs'!$D$6</f>
        <v>3680</v>
      </c>
      <c r="BY39" s="70">
        <f t="shared" ca="1" si="19"/>
        <v>6.9272810962126896E-2</v>
      </c>
      <c r="BZ39" s="68">
        <f t="shared" si="14"/>
        <v>200</v>
      </c>
      <c r="CA39" s="75">
        <f ca="1">BV39*'Inputs and Outputs'!$D$5-('Model Part B'!BW39*'Model Part B'!BZ39+BW39*Costperbumped)</f>
        <v>3680</v>
      </c>
    </row>
    <row r="40" spans="2:79" x14ac:dyDescent="0.2">
      <c r="B40" s="74">
        <v>37</v>
      </c>
      <c r="C40" s="68" t="s">
        <v>7</v>
      </c>
      <c r="D40" s="69">
        <v>44209</v>
      </c>
      <c r="E40" s="67" t="s">
        <v>3</v>
      </c>
      <c r="F40" s="68" t="str">
        <f>'Flight Data'!$A38</f>
        <v>G37</v>
      </c>
      <c r="G40" s="68">
        <f>'Flight Data'!$B38</f>
        <v>4</v>
      </c>
      <c r="H40" s="68">
        <f ca="1">ROUND(NORMINV($M40,'Inputs and Outputs'!$C$18,'Inputs and Outputs'!$D$18),0)</f>
        <v>110</v>
      </c>
      <c r="I40" s="68">
        <f t="shared" si="0"/>
        <v>101</v>
      </c>
      <c r="J40" s="68">
        <f t="shared" ca="1" si="1"/>
        <v>101</v>
      </c>
      <c r="K40" s="68">
        <f ca="1">IF(J40-G40&gt;'Inputs and Outputs'!$D$4,One-G40,0)</f>
        <v>0</v>
      </c>
      <c r="L40" s="68">
        <f ca="1">J40*'Inputs and Outputs'!$D$5-K40*'Inputs and Outputs'!$D$6</f>
        <v>4040</v>
      </c>
      <c r="M40" s="70">
        <f t="shared" ca="1" si="15"/>
        <v>0.92599343623148567</v>
      </c>
      <c r="N40" s="68">
        <f t="shared" si="2"/>
        <v>25</v>
      </c>
      <c r="O40" s="75">
        <f ca="1">J40*'Inputs and Outputs'!$D$5-('Model Part B'!K40*'Model Part B'!N40+K40*Costperbumped)</f>
        <v>4040</v>
      </c>
      <c r="R40" s="74">
        <v>37</v>
      </c>
      <c r="S40" s="68" t="s">
        <v>7</v>
      </c>
      <c r="T40" s="69">
        <v>44209</v>
      </c>
      <c r="U40" s="67" t="s">
        <v>3</v>
      </c>
      <c r="V40" s="68" t="str">
        <f>'Flight Data'!$A38</f>
        <v>G37</v>
      </c>
      <c r="W40" s="68">
        <f>'Flight Data'!$B38</f>
        <v>4</v>
      </c>
      <c r="X40" s="68">
        <f ca="1">ROUND(NORMINV($AC40,'Inputs and Outputs'!$C$18,'Inputs and Outputs'!$D$18),0)</f>
        <v>96</v>
      </c>
      <c r="Y40" s="68">
        <f t="shared" si="3"/>
        <v>102</v>
      </c>
      <c r="Z40" s="68">
        <f t="shared" ca="1" si="4"/>
        <v>96</v>
      </c>
      <c r="AA40" s="68">
        <f ca="1">IF(Z40-W40&gt;'Inputs and Outputs'!$D$4,One-W40,0)</f>
        <v>0</v>
      </c>
      <c r="AB40" s="68">
        <f ca="1">Z40*'Inputs and Outputs'!$D$5-AA40*'Inputs and Outputs'!$D$6</f>
        <v>3840</v>
      </c>
      <c r="AC40" s="70">
        <f t="shared" ca="1" si="16"/>
        <v>0.21658004559303279</v>
      </c>
      <c r="AD40" s="68">
        <f t="shared" si="5"/>
        <v>25</v>
      </c>
      <c r="AE40" s="75">
        <f ca="1">Z40*'Inputs and Outputs'!$D$5-('Model Part B'!AA40*'Model Part B'!AD40+AA40*Costperbumped)</f>
        <v>3840</v>
      </c>
      <c r="AH40" s="74">
        <v>37</v>
      </c>
      <c r="AI40" s="68" t="s">
        <v>7</v>
      </c>
      <c r="AJ40" s="69">
        <v>44209</v>
      </c>
      <c r="AK40" s="67" t="s">
        <v>3</v>
      </c>
      <c r="AL40" s="68" t="str">
        <f>'Flight Data'!$A38</f>
        <v>G37</v>
      </c>
      <c r="AM40" s="68">
        <f>'Flight Data'!$B38</f>
        <v>4</v>
      </c>
      <c r="AN40" s="68">
        <f ca="1">ROUND(NORMINV($AS40,'Inputs and Outputs'!$C$18,'Inputs and Outputs'!$D$18),0)</f>
        <v>103</v>
      </c>
      <c r="AO40" s="68">
        <f t="shared" si="6"/>
        <v>103</v>
      </c>
      <c r="AP40" s="68">
        <f t="shared" ca="1" si="7"/>
        <v>103</v>
      </c>
      <c r="AQ40" s="68">
        <f ca="1">IF(AP40-AM40&gt;'Inputs and Outputs'!$D$4,Three-AM40,0)</f>
        <v>0</v>
      </c>
      <c r="AR40" s="68">
        <f ca="1">AP40*'Inputs and Outputs'!$D$5-AQ40*'Inputs and Outputs'!$D$6</f>
        <v>4120</v>
      </c>
      <c r="AS40" s="70">
        <f t="shared" ca="1" si="17"/>
        <v>0.63308784172509391</v>
      </c>
      <c r="AT40" s="68">
        <f t="shared" si="8"/>
        <v>25</v>
      </c>
      <c r="AU40" s="75">
        <f ca="1">AP40*'Inputs and Outputs'!$D$5-('Model Part B'!AQ40*'Model Part B'!AT40+AQ40*Costperbumped)</f>
        <v>4120</v>
      </c>
      <c r="AX40" s="74">
        <v>37</v>
      </c>
      <c r="AY40" s="68" t="s">
        <v>7</v>
      </c>
      <c r="AZ40" s="69">
        <v>44209</v>
      </c>
      <c r="BA40" s="67" t="s">
        <v>3</v>
      </c>
      <c r="BB40" s="68" t="str">
        <f>'Flight Data'!$A38</f>
        <v>G37</v>
      </c>
      <c r="BC40" s="68">
        <f>'Flight Data'!$B38</f>
        <v>4</v>
      </c>
      <c r="BD40" s="68">
        <f ca="1">ROUND(NORMINV($BI40,'Inputs and Outputs'!$C$18,'Inputs and Outputs'!$D$18),0)</f>
        <v>110</v>
      </c>
      <c r="BE40" s="68">
        <f t="shared" si="9"/>
        <v>104</v>
      </c>
      <c r="BF40" s="68">
        <f t="shared" ca="1" si="10"/>
        <v>104</v>
      </c>
      <c r="BG40" s="68">
        <f ca="1">IF(BF40-BC40&gt;'Inputs and Outputs'!$D$4,Four-BC40,0)</f>
        <v>0</v>
      </c>
      <c r="BH40" s="68">
        <f ca="1">BF40*'Inputs and Outputs'!$D$5-BG40*'Inputs and Outputs'!$D$6</f>
        <v>4160</v>
      </c>
      <c r="BI40" s="70">
        <f t="shared" ca="1" si="18"/>
        <v>0.94165176552531282</v>
      </c>
      <c r="BJ40" s="68">
        <f t="shared" si="11"/>
        <v>25</v>
      </c>
      <c r="BK40" s="75">
        <f ca="1">BF40*'Inputs and Outputs'!$D$5-('Model Part B'!BG40*'Model Part B'!BJ40+BG40*Costperbumped)</f>
        <v>4160</v>
      </c>
      <c r="BN40" s="74">
        <v>37</v>
      </c>
      <c r="BO40" s="68" t="s">
        <v>7</v>
      </c>
      <c r="BP40" s="69">
        <v>44209</v>
      </c>
      <c r="BQ40" s="67" t="s">
        <v>3</v>
      </c>
      <c r="BR40" s="68" t="str">
        <f>'Flight Data'!$A38</f>
        <v>G37</v>
      </c>
      <c r="BS40" s="68">
        <f>'Flight Data'!$B38</f>
        <v>4</v>
      </c>
      <c r="BT40" s="68">
        <f ca="1">ROUND(NORMINV($BY40,'Inputs and Outputs'!$C$18,'Inputs and Outputs'!$D$18),0)</f>
        <v>98</v>
      </c>
      <c r="BU40" s="68">
        <f t="shared" si="12"/>
        <v>105</v>
      </c>
      <c r="BV40" s="68">
        <f t="shared" ca="1" si="13"/>
        <v>98</v>
      </c>
      <c r="BW40" s="68">
        <f ca="1">IF(BV40-BS40&gt;'Inputs and Outputs'!$D$4,Five-BS40,0)</f>
        <v>0</v>
      </c>
      <c r="BX40" s="68">
        <f ca="1">BV40*'Inputs and Outputs'!$D$5-BW40*'Inputs and Outputs'!$D$6</f>
        <v>3920</v>
      </c>
      <c r="BY40" s="70">
        <f t="shared" ca="1" si="19"/>
        <v>0.30339301867539825</v>
      </c>
      <c r="BZ40" s="68">
        <f t="shared" si="14"/>
        <v>25</v>
      </c>
      <c r="CA40" s="75">
        <f ca="1">BV40*'Inputs and Outputs'!$D$5-('Model Part B'!BW40*'Model Part B'!BZ40+BW40*Costperbumped)</f>
        <v>3920</v>
      </c>
    </row>
    <row r="41" spans="2:79" x14ac:dyDescent="0.2">
      <c r="B41" s="74">
        <v>38</v>
      </c>
      <c r="C41" s="68" t="s">
        <v>7</v>
      </c>
      <c r="D41" s="69">
        <v>44209</v>
      </c>
      <c r="E41" s="67" t="s">
        <v>2</v>
      </c>
      <c r="F41" s="68" t="str">
        <f>'Flight Data'!$A39</f>
        <v>G38</v>
      </c>
      <c r="G41" s="68">
        <f>'Flight Data'!$B39</f>
        <v>1</v>
      </c>
      <c r="H41" s="68">
        <f ca="1">ROUND(NORMINV($M41,'Inputs and Outputs'!$C$19,'Inputs and Outputs'!$D$19),0)</f>
        <v>96</v>
      </c>
      <c r="I41" s="68">
        <f t="shared" si="0"/>
        <v>101</v>
      </c>
      <c r="J41" s="68">
        <f t="shared" ca="1" si="1"/>
        <v>96</v>
      </c>
      <c r="K41" s="68">
        <f ca="1">IF(J41-G41&gt;'Inputs and Outputs'!$D$4,One-G41,0)</f>
        <v>0</v>
      </c>
      <c r="L41" s="68">
        <f ca="1">J41*'Inputs and Outputs'!$D$5-K41*'Inputs and Outputs'!$D$6</f>
        <v>3840</v>
      </c>
      <c r="M41" s="70">
        <f t="shared" ca="1" si="15"/>
        <v>8.9216974751860079E-2</v>
      </c>
      <c r="N41" s="68">
        <f t="shared" si="2"/>
        <v>25</v>
      </c>
      <c r="O41" s="75">
        <f ca="1">J41*'Inputs and Outputs'!$D$5-('Model Part B'!K41*'Model Part B'!N41+K41*Costperbumped)</f>
        <v>3840</v>
      </c>
      <c r="R41" s="74">
        <v>38</v>
      </c>
      <c r="S41" s="68" t="s">
        <v>7</v>
      </c>
      <c r="T41" s="69">
        <v>44209</v>
      </c>
      <c r="U41" s="67" t="s">
        <v>2</v>
      </c>
      <c r="V41" s="68" t="str">
        <f>'Flight Data'!$A39</f>
        <v>G38</v>
      </c>
      <c r="W41" s="68">
        <f>'Flight Data'!$B39</f>
        <v>1</v>
      </c>
      <c r="X41" s="68">
        <f ca="1">ROUND(NORMINV($AC41,'Inputs and Outputs'!$C$19,'Inputs and Outputs'!$D$19),0)</f>
        <v>105</v>
      </c>
      <c r="Y41" s="68">
        <f t="shared" si="3"/>
        <v>102</v>
      </c>
      <c r="Z41" s="68">
        <f t="shared" ca="1" si="4"/>
        <v>102</v>
      </c>
      <c r="AA41" s="68">
        <f ca="1">IF(Z41-W41&gt;'Inputs and Outputs'!$D$4,One-W41,0)</f>
        <v>0</v>
      </c>
      <c r="AB41" s="68">
        <f ca="1">Z41*'Inputs and Outputs'!$D$5-AA41*'Inputs and Outputs'!$D$6</f>
        <v>4080</v>
      </c>
      <c r="AC41" s="70">
        <f t="shared" ca="1" si="16"/>
        <v>0.65034419681769562</v>
      </c>
      <c r="AD41" s="68">
        <f t="shared" si="5"/>
        <v>25</v>
      </c>
      <c r="AE41" s="75">
        <f ca="1">Z41*'Inputs and Outputs'!$D$5-('Model Part B'!AA41*'Model Part B'!AD41+AA41*Costperbumped)</f>
        <v>4080</v>
      </c>
      <c r="AH41" s="74">
        <v>38</v>
      </c>
      <c r="AI41" s="68" t="s">
        <v>7</v>
      </c>
      <c r="AJ41" s="69">
        <v>44209</v>
      </c>
      <c r="AK41" s="67" t="s">
        <v>2</v>
      </c>
      <c r="AL41" s="68" t="str">
        <f>'Flight Data'!$A39</f>
        <v>G38</v>
      </c>
      <c r="AM41" s="68">
        <f>'Flight Data'!$B39</f>
        <v>1</v>
      </c>
      <c r="AN41" s="68">
        <f ca="1">ROUND(NORMINV($AS41,'Inputs and Outputs'!$C$19,'Inputs and Outputs'!$D$19),0)</f>
        <v>109</v>
      </c>
      <c r="AO41" s="68">
        <f t="shared" si="6"/>
        <v>103</v>
      </c>
      <c r="AP41" s="68">
        <f t="shared" ca="1" si="7"/>
        <v>103</v>
      </c>
      <c r="AQ41" s="68">
        <f ca="1">IF(AP41-AM41&gt;'Inputs and Outputs'!$D$4,Three-AM41,0)</f>
        <v>2</v>
      </c>
      <c r="AR41" s="68">
        <f ca="1">AP41*'Inputs and Outputs'!$D$5-AQ41*'Inputs and Outputs'!$D$6</f>
        <v>3920</v>
      </c>
      <c r="AS41" s="70">
        <f t="shared" ca="1" si="17"/>
        <v>0.88210916230186864</v>
      </c>
      <c r="AT41" s="68">
        <f t="shared" si="8"/>
        <v>25</v>
      </c>
      <c r="AU41" s="75">
        <f ca="1">AP41*'Inputs and Outputs'!$D$5-('Model Part B'!AQ41*'Model Part B'!AT41+AQ41*Costperbumped)</f>
        <v>3870</v>
      </c>
      <c r="AX41" s="74">
        <v>38</v>
      </c>
      <c r="AY41" s="68" t="s">
        <v>7</v>
      </c>
      <c r="AZ41" s="69">
        <v>44209</v>
      </c>
      <c r="BA41" s="67" t="s">
        <v>2</v>
      </c>
      <c r="BB41" s="68" t="str">
        <f>'Flight Data'!$A39</f>
        <v>G38</v>
      </c>
      <c r="BC41" s="68">
        <f>'Flight Data'!$B39</f>
        <v>1</v>
      </c>
      <c r="BD41" s="68">
        <f ca="1">ROUND(NORMINV($BI41,'Inputs and Outputs'!$C$19,'Inputs and Outputs'!$D$19),0)</f>
        <v>105</v>
      </c>
      <c r="BE41" s="68">
        <f t="shared" si="9"/>
        <v>104</v>
      </c>
      <c r="BF41" s="68">
        <f t="shared" ca="1" si="10"/>
        <v>104</v>
      </c>
      <c r="BG41" s="68">
        <f ca="1">IF(BF41-BC41&gt;'Inputs and Outputs'!$D$4,Four-BC41,0)</f>
        <v>3</v>
      </c>
      <c r="BH41" s="68">
        <f ca="1">BF41*'Inputs and Outputs'!$D$5-BG41*'Inputs and Outputs'!$D$6</f>
        <v>3860</v>
      </c>
      <c r="BI41" s="70">
        <f t="shared" ca="1" si="18"/>
        <v>0.65586088383841623</v>
      </c>
      <c r="BJ41" s="68">
        <f t="shared" si="11"/>
        <v>25</v>
      </c>
      <c r="BK41" s="75">
        <f ca="1">BF41*'Inputs and Outputs'!$D$5-('Model Part B'!BG41*'Model Part B'!BJ41+BG41*Costperbumped)</f>
        <v>3785</v>
      </c>
      <c r="BN41" s="74">
        <v>38</v>
      </c>
      <c r="BO41" s="68" t="s">
        <v>7</v>
      </c>
      <c r="BP41" s="69">
        <v>44209</v>
      </c>
      <c r="BQ41" s="67" t="s">
        <v>2</v>
      </c>
      <c r="BR41" s="68" t="str">
        <f>'Flight Data'!$A39</f>
        <v>G38</v>
      </c>
      <c r="BS41" s="68">
        <f>'Flight Data'!$B39</f>
        <v>1</v>
      </c>
      <c r="BT41" s="68">
        <f ca="1">ROUND(NORMINV($BY41,'Inputs and Outputs'!$C$18,'Inputs and Outputs'!$D$18),0)</f>
        <v>108</v>
      </c>
      <c r="BU41" s="68">
        <f t="shared" si="12"/>
        <v>105</v>
      </c>
      <c r="BV41" s="68">
        <f t="shared" ca="1" si="13"/>
        <v>105</v>
      </c>
      <c r="BW41" s="68">
        <f ca="1">IF(BV41-BS41&gt;'Inputs and Outputs'!$D$4,Five-BS41,0)</f>
        <v>4</v>
      </c>
      <c r="BX41" s="68">
        <f ca="1">BV41*'Inputs and Outputs'!$D$5-BW41*'Inputs and Outputs'!$D$6</f>
        <v>3800</v>
      </c>
      <c r="BY41" s="70">
        <f t="shared" ca="1" si="19"/>
        <v>0.8774584683924278</v>
      </c>
      <c r="BZ41" s="68">
        <f t="shared" si="14"/>
        <v>25</v>
      </c>
      <c r="CA41" s="75">
        <f ca="1">BV41*'Inputs and Outputs'!$D$5-('Model Part B'!BW41*'Model Part B'!BZ41+BW41*Costperbumped)</f>
        <v>3700</v>
      </c>
    </row>
    <row r="42" spans="2:79" x14ac:dyDescent="0.2">
      <c r="B42" s="74">
        <v>39</v>
      </c>
      <c r="C42" s="68" t="s">
        <v>7</v>
      </c>
      <c r="D42" s="69">
        <v>44209</v>
      </c>
      <c r="E42" s="67" t="s">
        <v>0</v>
      </c>
      <c r="F42" s="68" t="str">
        <f>'Flight Data'!$A40</f>
        <v>G39</v>
      </c>
      <c r="G42" s="68">
        <f>'Flight Data'!$B40</f>
        <v>2</v>
      </c>
      <c r="H42" s="68">
        <f ca="1">ROUND(NORMINV($M42,'Inputs and Outputs'!$C$20,'Inputs and Outputs'!$D$20),0)</f>
        <v>102</v>
      </c>
      <c r="I42" s="68">
        <f t="shared" si="0"/>
        <v>101</v>
      </c>
      <c r="J42" s="68">
        <f t="shared" ca="1" si="1"/>
        <v>101</v>
      </c>
      <c r="K42" s="68">
        <f ca="1">IF(J42-G42&gt;'Inputs and Outputs'!$D$4,One-G42,0)</f>
        <v>0</v>
      </c>
      <c r="L42" s="68">
        <f ca="1">J42*'Inputs and Outputs'!$D$5-K42*'Inputs and Outputs'!$D$6</f>
        <v>4040</v>
      </c>
      <c r="M42" s="70">
        <f t="shared" ca="1" si="15"/>
        <v>0.26157845753494413</v>
      </c>
      <c r="N42" s="68">
        <f t="shared" si="2"/>
        <v>200</v>
      </c>
      <c r="O42" s="75">
        <f ca="1">J42*'Inputs and Outputs'!$D$5-('Model Part B'!K42*'Model Part B'!N42+K42*Costperbumped)</f>
        <v>4040</v>
      </c>
      <c r="R42" s="74">
        <v>39</v>
      </c>
      <c r="S42" s="68" t="s">
        <v>7</v>
      </c>
      <c r="T42" s="69">
        <v>44209</v>
      </c>
      <c r="U42" s="67" t="s">
        <v>0</v>
      </c>
      <c r="V42" s="68" t="str">
        <f>'Flight Data'!$A40</f>
        <v>G39</v>
      </c>
      <c r="W42" s="68">
        <f>'Flight Data'!$B40</f>
        <v>2</v>
      </c>
      <c r="X42" s="68">
        <f ca="1">ROUND(NORMINV($AC42,'Inputs and Outputs'!$C$20,'Inputs and Outputs'!$D$20),0)</f>
        <v>103</v>
      </c>
      <c r="Y42" s="68">
        <f t="shared" si="3"/>
        <v>102</v>
      </c>
      <c r="Z42" s="68">
        <f t="shared" ca="1" si="4"/>
        <v>102</v>
      </c>
      <c r="AA42" s="68">
        <f ca="1">IF(Z42-W42&gt;'Inputs and Outputs'!$D$4,One-W42,0)</f>
        <v>0</v>
      </c>
      <c r="AB42" s="68">
        <f ca="1">Z42*'Inputs and Outputs'!$D$5-AA42*'Inputs and Outputs'!$D$6</f>
        <v>4080</v>
      </c>
      <c r="AC42" s="70">
        <f t="shared" ca="1" si="16"/>
        <v>0.32845698969981019</v>
      </c>
      <c r="AD42" s="68">
        <f t="shared" si="5"/>
        <v>200</v>
      </c>
      <c r="AE42" s="75">
        <f ca="1">Z42*'Inputs and Outputs'!$D$5-('Model Part B'!AA42*'Model Part B'!AD42+AA42*Costperbumped)</f>
        <v>4080</v>
      </c>
      <c r="AH42" s="74">
        <v>39</v>
      </c>
      <c r="AI42" s="68" t="s">
        <v>7</v>
      </c>
      <c r="AJ42" s="69">
        <v>44209</v>
      </c>
      <c r="AK42" s="67" t="s">
        <v>0</v>
      </c>
      <c r="AL42" s="68" t="str">
        <f>'Flight Data'!$A40</f>
        <v>G39</v>
      </c>
      <c r="AM42" s="68">
        <f>'Flight Data'!$B40</f>
        <v>2</v>
      </c>
      <c r="AN42" s="68">
        <f ca="1">ROUND(NORMINV($AS42,'Inputs and Outputs'!$C$20,'Inputs and Outputs'!$D$20),0)</f>
        <v>109</v>
      </c>
      <c r="AO42" s="68">
        <f t="shared" si="6"/>
        <v>103</v>
      </c>
      <c r="AP42" s="68">
        <f t="shared" ca="1" si="7"/>
        <v>103</v>
      </c>
      <c r="AQ42" s="68">
        <f ca="1">IF(AP42-AM42&gt;'Inputs and Outputs'!$D$4,Three-AM42,0)</f>
        <v>1</v>
      </c>
      <c r="AR42" s="68">
        <f ca="1">AP42*'Inputs and Outputs'!$D$5-AQ42*'Inputs and Outputs'!$D$6</f>
        <v>4020</v>
      </c>
      <c r="AS42" s="70">
        <f t="shared" ca="1" si="17"/>
        <v>0.7999101774329338</v>
      </c>
      <c r="AT42" s="68">
        <f t="shared" si="8"/>
        <v>200</v>
      </c>
      <c r="AU42" s="75">
        <f ca="1">AP42*'Inputs and Outputs'!$D$5-('Model Part B'!AQ42*'Model Part B'!AT42+AQ42*Costperbumped)</f>
        <v>3820</v>
      </c>
      <c r="AX42" s="74">
        <v>39</v>
      </c>
      <c r="AY42" s="68" t="s">
        <v>7</v>
      </c>
      <c r="AZ42" s="69">
        <v>44209</v>
      </c>
      <c r="BA42" s="67" t="s">
        <v>0</v>
      </c>
      <c r="BB42" s="68" t="str">
        <f>'Flight Data'!$A40</f>
        <v>G39</v>
      </c>
      <c r="BC42" s="68">
        <f>'Flight Data'!$B40</f>
        <v>2</v>
      </c>
      <c r="BD42" s="68">
        <f ca="1">ROUND(NORMINV($BI42,'Inputs and Outputs'!$C$20,'Inputs and Outputs'!$D$20),0)</f>
        <v>107</v>
      </c>
      <c r="BE42" s="68">
        <f t="shared" si="9"/>
        <v>104</v>
      </c>
      <c r="BF42" s="68">
        <f t="shared" ca="1" si="10"/>
        <v>104</v>
      </c>
      <c r="BG42" s="68">
        <f ca="1">IF(BF42-BC42&gt;'Inputs and Outputs'!$D$4,Four-BC42,0)</f>
        <v>2</v>
      </c>
      <c r="BH42" s="68">
        <f ca="1">BF42*'Inputs and Outputs'!$D$5-BG42*'Inputs and Outputs'!$D$6</f>
        <v>3960</v>
      </c>
      <c r="BI42" s="70">
        <f t="shared" ca="1" si="18"/>
        <v>0.62641627600124483</v>
      </c>
      <c r="BJ42" s="68">
        <f t="shared" si="11"/>
        <v>200</v>
      </c>
      <c r="BK42" s="75">
        <f ca="1">BF42*'Inputs and Outputs'!$D$5-('Model Part B'!BG42*'Model Part B'!BJ42+BG42*Costperbumped)</f>
        <v>3560</v>
      </c>
      <c r="BN42" s="74">
        <v>39</v>
      </c>
      <c r="BO42" s="68" t="s">
        <v>7</v>
      </c>
      <c r="BP42" s="69">
        <v>44209</v>
      </c>
      <c r="BQ42" s="67" t="s">
        <v>0</v>
      </c>
      <c r="BR42" s="68" t="str">
        <f>'Flight Data'!$A40</f>
        <v>G39</v>
      </c>
      <c r="BS42" s="68">
        <f>'Flight Data'!$B40</f>
        <v>2</v>
      </c>
      <c r="BT42" s="68">
        <f ca="1">ROUND(NORMINV($BY42,'Inputs and Outputs'!$C$18,'Inputs and Outputs'!$D$18),0)</f>
        <v>102</v>
      </c>
      <c r="BU42" s="68">
        <f t="shared" si="12"/>
        <v>105</v>
      </c>
      <c r="BV42" s="68">
        <f t="shared" ca="1" si="13"/>
        <v>102</v>
      </c>
      <c r="BW42" s="68">
        <f ca="1">IF(BV42-BS42&gt;'Inputs and Outputs'!$D$4,Five-BS42,0)</f>
        <v>0</v>
      </c>
      <c r="BX42" s="68">
        <f ca="1">BV42*'Inputs and Outputs'!$D$5-BW42*'Inputs and Outputs'!$D$6</f>
        <v>4080</v>
      </c>
      <c r="BY42" s="70">
        <f t="shared" ca="1" si="19"/>
        <v>0.54907289699518047</v>
      </c>
      <c r="BZ42" s="68">
        <f t="shared" si="14"/>
        <v>200</v>
      </c>
      <c r="CA42" s="75">
        <f ca="1">BV42*'Inputs and Outputs'!$D$5-('Model Part B'!BW42*'Model Part B'!BZ42+BW42*Costperbumped)</f>
        <v>4080</v>
      </c>
    </row>
    <row r="43" spans="2:79" x14ac:dyDescent="0.2">
      <c r="B43" s="74">
        <v>40</v>
      </c>
      <c r="C43" s="68" t="s">
        <v>6</v>
      </c>
      <c r="D43" s="69">
        <v>44210</v>
      </c>
      <c r="E43" s="67" t="s">
        <v>3</v>
      </c>
      <c r="F43" s="68" t="str">
        <f>'Flight Data'!$A41</f>
        <v>G40</v>
      </c>
      <c r="G43" s="68">
        <f>'Flight Data'!$B41</f>
        <v>4</v>
      </c>
      <c r="H43" s="68">
        <f ca="1">ROUND(NORMINV($M43,'Inputs and Outputs'!$C$18,'Inputs and Outputs'!$D$18),0)</f>
        <v>109</v>
      </c>
      <c r="I43" s="68">
        <f t="shared" si="0"/>
        <v>101</v>
      </c>
      <c r="J43" s="68">
        <f t="shared" ca="1" si="1"/>
        <v>101</v>
      </c>
      <c r="K43" s="68">
        <f ca="1">IF(J43-G43&gt;'Inputs and Outputs'!$D$4,One-G43,0)</f>
        <v>0</v>
      </c>
      <c r="L43" s="68">
        <f ca="1">J43*'Inputs and Outputs'!$D$5-K43*'Inputs and Outputs'!$D$6</f>
        <v>4040</v>
      </c>
      <c r="M43" s="70">
        <f t="shared" ca="1" si="15"/>
        <v>0.90018802991168734</v>
      </c>
      <c r="N43" s="68">
        <f t="shared" si="2"/>
        <v>25</v>
      </c>
      <c r="O43" s="75">
        <f ca="1">J43*'Inputs and Outputs'!$D$5-('Model Part B'!K43*'Model Part B'!N43+K43*Costperbumped)</f>
        <v>4040</v>
      </c>
      <c r="R43" s="74">
        <v>40</v>
      </c>
      <c r="S43" s="68" t="s">
        <v>6</v>
      </c>
      <c r="T43" s="69">
        <v>44210</v>
      </c>
      <c r="U43" s="67" t="s">
        <v>3</v>
      </c>
      <c r="V43" s="68" t="str">
        <f>'Flight Data'!$A41</f>
        <v>G40</v>
      </c>
      <c r="W43" s="68">
        <f>'Flight Data'!$B41</f>
        <v>4</v>
      </c>
      <c r="X43" s="68">
        <f ca="1">ROUND(NORMINV($AC43,'Inputs and Outputs'!$C$18,'Inputs and Outputs'!$D$18),0)</f>
        <v>106</v>
      </c>
      <c r="Y43" s="68">
        <f t="shared" si="3"/>
        <v>102</v>
      </c>
      <c r="Z43" s="68">
        <f t="shared" ca="1" si="4"/>
        <v>102</v>
      </c>
      <c r="AA43" s="68">
        <f ca="1">IF(Z43-W43&gt;'Inputs and Outputs'!$D$4,One-W43,0)</f>
        <v>0</v>
      </c>
      <c r="AB43" s="68">
        <f ca="1">Z43*'Inputs and Outputs'!$D$5-AA43*'Inputs and Outputs'!$D$6</f>
        <v>4080</v>
      </c>
      <c r="AC43" s="70">
        <f t="shared" ca="1" si="16"/>
        <v>0.81484665742446061</v>
      </c>
      <c r="AD43" s="68">
        <f t="shared" si="5"/>
        <v>25</v>
      </c>
      <c r="AE43" s="75">
        <f ca="1">Z43*'Inputs and Outputs'!$D$5-('Model Part B'!AA43*'Model Part B'!AD43+AA43*Costperbumped)</f>
        <v>4080</v>
      </c>
      <c r="AH43" s="74">
        <v>40</v>
      </c>
      <c r="AI43" s="68" t="s">
        <v>6</v>
      </c>
      <c r="AJ43" s="69">
        <v>44210</v>
      </c>
      <c r="AK43" s="67" t="s">
        <v>3</v>
      </c>
      <c r="AL43" s="68" t="str">
        <f>'Flight Data'!$A41</f>
        <v>G40</v>
      </c>
      <c r="AM43" s="68">
        <f>'Flight Data'!$B41</f>
        <v>4</v>
      </c>
      <c r="AN43" s="68">
        <f ca="1">ROUND(NORMINV($AS43,'Inputs and Outputs'!$C$18,'Inputs and Outputs'!$D$18),0)</f>
        <v>99</v>
      </c>
      <c r="AO43" s="68">
        <f t="shared" si="6"/>
        <v>103</v>
      </c>
      <c r="AP43" s="68">
        <f t="shared" ca="1" si="7"/>
        <v>99</v>
      </c>
      <c r="AQ43" s="68">
        <f ca="1">IF(AP43-AM43&gt;'Inputs and Outputs'!$D$4,Three-AM43,0)</f>
        <v>0</v>
      </c>
      <c r="AR43" s="68">
        <f ca="1">AP43*'Inputs and Outputs'!$D$5-AQ43*'Inputs and Outputs'!$D$6</f>
        <v>3960</v>
      </c>
      <c r="AS43" s="70">
        <f t="shared" ca="1" si="17"/>
        <v>0.39419329326980723</v>
      </c>
      <c r="AT43" s="68">
        <f t="shared" si="8"/>
        <v>25</v>
      </c>
      <c r="AU43" s="75">
        <f ca="1">AP43*'Inputs and Outputs'!$D$5-('Model Part B'!AQ43*'Model Part B'!AT43+AQ43*Costperbumped)</f>
        <v>3960</v>
      </c>
      <c r="AX43" s="74">
        <v>40</v>
      </c>
      <c r="AY43" s="68" t="s">
        <v>6</v>
      </c>
      <c r="AZ43" s="69">
        <v>44210</v>
      </c>
      <c r="BA43" s="67" t="s">
        <v>3</v>
      </c>
      <c r="BB43" s="68" t="str">
        <f>'Flight Data'!$A41</f>
        <v>G40</v>
      </c>
      <c r="BC43" s="68">
        <f>'Flight Data'!$B41</f>
        <v>4</v>
      </c>
      <c r="BD43" s="68">
        <f ca="1">ROUND(NORMINV($BI43,'Inputs and Outputs'!$C$18,'Inputs and Outputs'!$D$18),0)</f>
        <v>96</v>
      </c>
      <c r="BE43" s="68">
        <f t="shared" si="9"/>
        <v>104</v>
      </c>
      <c r="BF43" s="68">
        <f t="shared" ca="1" si="10"/>
        <v>96</v>
      </c>
      <c r="BG43" s="68">
        <f ca="1">IF(BF43-BC43&gt;'Inputs and Outputs'!$D$4,Four-BC43,0)</f>
        <v>0</v>
      </c>
      <c r="BH43" s="68">
        <f ca="1">BF43*'Inputs and Outputs'!$D$5-BG43*'Inputs and Outputs'!$D$6</f>
        <v>3840</v>
      </c>
      <c r="BI43" s="70">
        <f t="shared" ca="1" si="18"/>
        <v>0.18666102248627914</v>
      </c>
      <c r="BJ43" s="68">
        <f t="shared" si="11"/>
        <v>25</v>
      </c>
      <c r="BK43" s="75">
        <f ca="1">BF43*'Inputs and Outputs'!$D$5-('Model Part B'!BG43*'Model Part B'!BJ43+BG43*Costperbumped)</f>
        <v>3840</v>
      </c>
      <c r="BN43" s="74">
        <v>40</v>
      </c>
      <c r="BO43" s="68" t="s">
        <v>6</v>
      </c>
      <c r="BP43" s="69">
        <v>44210</v>
      </c>
      <c r="BQ43" s="67" t="s">
        <v>3</v>
      </c>
      <c r="BR43" s="68" t="str">
        <f>'Flight Data'!$A41</f>
        <v>G40</v>
      </c>
      <c r="BS43" s="68">
        <f>'Flight Data'!$B41</f>
        <v>4</v>
      </c>
      <c r="BT43" s="68">
        <f ca="1">ROUND(NORMINV($BY43,'Inputs and Outputs'!$C$18,'Inputs and Outputs'!$D$18),0)</f>
        <v>95</v>
      </c>
      <c r="BU43" s="68">
        <f t="shared" si="12"/>
        <v>105</v>
      </c>
      <c r="BV43" s="68">
        <f t="shared" ca="1" si="13"/>
        <v>95</v>
      </c>
      <c r="BW43" s="68">
        <f ca="1">IF(BV43-BS43&gt;'Inputs and Outputs'!$D$4,Five-BS43,0)</f>
        <v>0</v>
      </c>
      <c r="BX43" s="68">
        <f ca="1">BV43*'Inputs and Outputs'!$D$5-BW43*'Inputs and Outputs'!$D$6</f>
        <v>3800</v>
      </c>
      <c r="BY43" s="70">
        <f t="shared" ca="1" si="19"/>
        <v>0.14978264318127765</v>
      </c>
      <c r="BZ43" s="68">
        <f t="shared" si="14"/>
        <v>25</v>
      </c>
      <c r="CA43" s="75">
        <f ca="1">BV43*'Inputs and Outputs'!$D$5-('Model Part B'!BW43*'Model Part B'!BZ43+BW43*Costperbumped)</f>
        <v>3800</v>
      </c>
    </row>
    <row r="44" spans="2:79" x14ac:dyDescent="0.2">
      <c r="B44" s="74">
        <v>41</v>
      </c>
      <c r="C44" s="68" t="s">
        <v>6</v>
      </c>
      <c r="D44" s="69">
        <v>44210</v>
      </c>
      <c r="E44" s="67" t="s">
        <v>2</v>
      </c>
      <c r="F44" s="68" t="str">
        <f>'Flight Data'!$A42</f>
        <v>G41</v>
      </c>
      <c r="G44" s="68">
        <f>'Flight Data'!$B42</f>
        <v>5</v>
      </c>
      <c r="H44" s="68">
        <f ca="1">ROUND(NORMINV($M44,'Inputs and Outputs'!$C$19,'Inputs and Outputs'!$D$19),0)</f>
        <v>107</v>
      </c>
      <c r="I44" s="68">
        <f t="shared" si="0"/>
        <v>101</v>
      </c>
      <c r="J44" s="68">
        <f t="shared" ca="1" si="1"/>
        <v>101</v>
      </c>
      <c r="K44" s="68">
        <f ca="1">IF(J44-G44&gt;'Inputs and Outputs'!$D$4,One-G44,0)</f>
        <v>0</v>
      </c>
      <c r="L44" s="68">
        <f ca="1">J44*'Inputs and Outputs'!$D$5-K44*'Inputs and Outputs'!$D$6</f>
        <v>4040</v>
      </c>
      <c r="M44" s="70">
        <f t="shared" ca="1" si="15"/>
        <v>0.78850776872654116</v>
      </c>
      <c r="N44" s="68">
        <f t="shared" si="2"/>
        <v>25</v>
      </c>
      <c r="O44" s="75">
        <f ca="1">J44*'Inputs and Outputs'!$D$5-('Model Part B'!K44*'Model Part B'!N44+K44*Costperbumped)</f>
        <v>4040</v>
      </c>
      <c r="R44" s="74">
        <v>41</v>
      </c>
      <c r="S44" s="68" t="s">
        <v>6</v>
      </c>
      <c r="T44" s="69">
        <v>44210</v>
      </c>
      <c r="U44" s="67" t="s">
        <v>2</v>
      </c>
      <c r="V44" s="68" t="str">
        <f>'Flight Data'!$A42</f>
        <v>G41</v>
      </c>
      <c r="W44" s="68">
        <f>'Flight Data'!$B42</f>
        <v>5</v>
      </c>
      <c r="X44" s="68">
        <f ca="1">ROUND(NORMINV($AC44,'Inputs and Outputs'!$C$19,'Inputs and Outputs'!$D$19),0)</f>
        <v>102</v>
      </c>
      <c r="Y44" s="68">
        <f t="shared" si="3"/>
        <v>102</v>
      </c>
      <c r="Z44" s="68">
        <f t="shared" ca="1" si="4"/>
        <v>102</v>
      </c>
      <c r="AA44" s="68">
        <f ca="1">IF(Z44-W44&gt;'Inputs and Outputs'!$D$4,One-W44,0)</f>
        <v>0</v>
      </c>
      <c r="AB44" s="68">
        <f ca="1">Z44*'Inputs and Outputs'!$D$5-AA44*'Inputs and Outputs'!$D$6</f>
        <v>4080</v>
      </c>
      <c r="AC44" s="70">
        <f t="shared" ca="1" si="16"/>
        <v>0.39521868102702884</v>
      </c>
      <c r="AD44" s="68">
        <f t="shared" si="5"/>
        <v>25</v>
      </c>
      <c r="AE44" s="75">
        <f ca="1">Z44*'Inputs and Outputs'!$D$5-('Model Part B'!AA44*'Model Part B'!AD44+AA44*Costperbumped)</f>
        <v>4080</v>
      </c>
      <c r="AH44" s="74">
        <v>41</v>
      </c>
      <c r="AI44" s="68" t="s">
        <v>6</v>
      </c>
      <c r="AJ44" s="69">
        <v>44210</v>
      </c>
      <c r="AK44" s="67" t="s">
        <v>2</v>
      </c>
      <c r="AL44" s="68" t="str">
        <f>'Flight Data'!$A42</f>
        <v>G41</v>
      </c>
      <c r="AM44" s="68">
        <f>'Flight Data'!$B42</f>
        <v>5</v>
      </c>
      <c r="AN44" s="68">
        <f ca="1">ROUND(NORMINV($AS44,'Inputs and Outputs'!$C$19,'Inputs and Outputs'!$D$19),0)</f>
        <v>100</v>
      </c>
      <c r="AO44" s="68">
        <f t="shared" si="6"/>
        <v>103</v>
      </c>
      <c r="AP44" s="68">
        <f t="shared" ca="1" si="7"/>
        <v>100</v>
      </c>
      <c r="AQ44" s="68">
        <f ca="1">IF(AP44-AM44&gt;'Inputs and Outputs'!$D$4,Three-AM44,0)</f>
        <v>0</v>
      </c>
      <c r="AR44" s="68">
        <f ca="1">AP44*'Inputs and Outputs'!$D$5-AQ44*'Inputs and Outputs'!$D$6</f>
        <v>4000</v>
      </c>
      <c r="AS44" s="70">
        <f t="shared" ca="1" si="17"/>
        <v>0.24739257354122846</v>
      </c>
      <c r="AT44" s="68">
        <f t="shared" si="8"/>
        <v>25</v>
      </c>
      <c r="AU44" s="75">
        <f ca="1">AP44*'Inputs and Outputs'!$D$5-('Model Part B'!AQ44*'Model Part B'!AT44+AQ44*Costperbumped)</f>
        <v>4000</v>
      </c>
      <c r="AX44" s="74">
        <v>41</v>
      </c>
      <c r="AY44" s="68" t="s">
        <v>6</v>
      </c>
      <c r="AZ44" s="69">
        <v>44210</v>
      </c>
      <c r="BA44" s="67" t="s">
        <v>2</v>
      </c>
      <c r="BB44" s="68" t="str">
        <f>'Flight Data'!$A42</f>
        <v>G41</v>
      </c>
      <c r="BC44" s="68">
        <f>'Flight Data'!$B42</f>
        <v>5</v>
      </c>
      <c r="BD44" s="68">
        <f ca="1">ROUND(NORMINV($BI44,'Inputs and Outputs'!$C$19,'Inputs and Outputs'!$D$19),0)</f>
        <v>106</v>
      </c>
      <c r="BE44" s="68">
        <f t="shared" si="9"/>
        <v>104</v>
      </c>
      <c r="BF44" s="68">
        <f t="shared" ca="1" si="10"/>
        <v>104</v>
      </c>
      <c r="BG44" s="68">
        <f ca="1">IF(BF44-BC44&gt;'Inputs and Outputs'!$D$4,Four-BC44,0)</f>
        <v>0</v>
      </c>
      <c r="BH44" s="68">
        <f ca="1">BF44*'Inputs and Outputs'!$D$5-BG44*'Inputs and Outputs'!$D$6</f>
        <v>4160</v>
      </c>
      <c r="BI44" s="70">
        <f t="shared" ca="1" si="18"/>
        <v>0.75761527569362197</v>
      </c>
      <c r="BJ44" s="68">
        <f t="shared" si="11"/>
        <v>25</v>
      </c>
      <c r="BK44" s="75">
        <f ca="1">BF44*'Inputs and Outputs'!$D$5-('Model Part B'!BG44*'Model Part B'!BJ44+BG44*Costperbumped)</f>
        <v>4160</v>
      </c>
      <c r="BN44" s="74">
        <v>41</v>
      </c>
      <c r="BO44" s="68" t="s">
        <v>6</v>
      </c>
      <c r="BP44" s="69">
        <v>44210</v>
      </c>
      <c r="BQ44" s="67" t="s">
        <v>2</v>
      </c>
      <c r="BR44" s="68" t="str">
        <f>'Flight Data'!$A42</f>
        <v>G41</v>
      </c>
      <c r="BS44" s="68">
        <f>'Flight Data'!$B42</f>
        <v>5</v>
      </c>
      <c r="BT44" s="68">
        <f ca="1">ROUND(NORMINV($BY44,'Inputs and Outputs'!$C$18,'Inputs and Outputs'!$D$18),0)</f>
        <v>93</v>
      </c>
      <c r="BU44" s="68">
        <f t="shared" si="12"/>
        <v>105</v>
      </c>
      <c r="BV44" s="68">
        <f t="shared" ca="1" si="13"/>
        <v>93</v>
      </c>
      <c r="BW44" s="68">
        <f ca="1">IF(BV44-BS44&gt;'Inputs and Outputs'!$D$4,Five-BS44,0)</f>
        <v>0</v>
      </c>
      <c r="BX44" s="68">
        <f ca="1">BV44*'Inputs and Outputs'!$D$5-BW44*'Inputs and Outputs'!$D$6</f>
        <v>3720</v>
      </c>
      <c r="BY44" s="70">
        <f t="shared" ca="1" si="19"/>
        <v>9.0150239570226609E-2</v>
      </c>
      <c r="BZ44" s="68">
        <f t="shared" si="14"/>
        <v>25</v>
      </c>
      <c r="CA44" s="75">
        <f ca="1">BV44*'Inputs and Outputs'!$D$5-('Model Part B'!BW44*'Model Part B'!BZ44+BW44*Costperbumped)</f>
        <v>3720</v>
      </c>
    </row>
    <row r="45" spans="2:79" x14ac:dyDescent="0.2">
      <c r="B45" s="74">
        <v>42</v>
      </c>
      <c r="C45" s="68" t="s">
        <v>6</v>
      </c>
      <c r="D45" s="69">
        <v>44210</v>
      </c>
      <c r="E45" s="67" t="s">
        <v>0</v>
      </c>
      <c r="F45" s="68" t="str">
        <f>'Flight Data'!$A43</f>
        <v>G42</v>
      </c>
      <c r="G45" s="68">
        <f>'Flight Data'!$B43</f>
        <v>1</v>
      </c>
      <c r="H45" s="68">
        <f ca="1">ROUND(NORMINV($M45,'Inputs and Outputs'!$C$20,'Inputs and Outputs'!$D$20),0)</f>
        <v>112</v>
      </c>
      <c r="I45" s="68">
        <f t="shared" si="0"/>
        <v>101</v>
      </c>
      <c r="J45" s="68">
        <f t="shared" ca="1" si="1"/>
        <v>101</v>
      </c>
      <c r="K45" s="68">
        <f ca="1">IF(J45-G45&gt;'Inputs and Outputs'!$D$4,One-G45,0)</f>
        <v>0</v>
      </c>
      <c r="L45" s="68">
        <f ca="1">J45*'Inputs and Outputs'!$D$5-K45*'Inputs and Outputs'!$D$6</f>
        <v>4040</v>
      </c>
      <c r="M45" s="70">
        <f t="shared" ca="1" si="15"/>
        <v>0.92584166850100469</v>
      </c>
      <c r="N45" s="68">
        <f t="shared" si="2"/>
        <v>200</v>
      </c>
      <c r="O45" s="75">
        <f ca="1">J45*'Inputs and Outputs'!$D$5-('Model Part B'!K45*'Model Part B'!N45+K45*Costperbumped)</f>
        <v>4040</v>
      </c>
      <c r="R45" s="74">
        <v>42</v>
      </c>
      <c r="S45" s="68" t="s">
        <v>6</v>
      </c>
      <c r="T45" s="69">
        <v>44210</v>
      </c>
      <c r="U45" s="67" t="s">
        <v>0</v>
      </c>
      <c r="V45" s="68" t="str">
        <f>'Flight Data'!$A43</f>
        <v>G42</v>
      </c>
      <c r="W45" s="68">
        <f>'Flight Data'!$B43</f>
        <v>1</v>
      </c>
      <c r="X45" s="68">
        <f ca="1">ROUND(NORMINV($AC45,'Inputs and Outputs'!$C$20,'Inputs and Outputs'!$D$20),0)</f>
        <v>107</v>
      </c>
      <c r="Y45" s="68">
        <f t="shared" si="3"/>
        <v>102</v>
      </c>
      <c r="Z45" s="68">
        <f t="shared" ca="1" si="4"/>
        <v>102</v>
      </c>
      <c r="AA45" s="68">
        <f ca="1">IF(Z45-W45&gt;'Inputs and Outputs'!$D$4,One-W45,0)</f>
        <v>0</v>
      </c>
      <c r="AB45" s="68">
        <f ca="1">Z45*'Inputs and Outputs'!$D$5-AA45*'Inputs and Outputs'!$D$6</f>
        <v>4080</v>
      </c>
      <c r="AC45" s="70">
        <f t="shared" ca="1" si="16"/>
        <v>0.65801086145675236</v>
      </c>
      <c r="AD45" s="68">
        <f t="shared" si="5"/>
        <v>200</v>
      </c>
      <c r="AE45" s="75">
        <f ca="1">Z45*'Inputs and Outputs'!$D$5-('Model Part B'!AA45*'Model Part B'!AD45+AA45*Costperbumped)</f>
        <v>4080</v>
      </c>
      <c r="AH45" s="74">
        <v>42</v>
      </c>
      <c r="AI45" s="68" t="s">
        <v>6</v>
      </c>
      <c r="AJ45" s="69">
        <v>44210</v>
      </c>
      <c r="AK45" s="67" t="s">
        <v>0</v>
      </c>
      <c r="AL45" s="68" t="str">
        <f>'Flight Data'!$A43</f>
        <v>G42</v>
      </c>
      <c r="AM45" s="68">
        <f>'Flight Data'!$B43</f>
        <v>1</v>
      </c>
      <c r="AN45" s="68">
        <f ca="1">ROUND(NORMINV($AS45,'Inputs and Outputs'!$C$20,'Inputs and Outputs'!$D$20),0)</f>
        <v>107</v>
      </c>
      <c r="AO45" s="68">
        <f t="shared" si="6"/>
        <v>103</v>
      </c>
      <c r="AP45" s="68">
        <f t="shared" ca="1" si="7"/>
        <v>103</v>
      </c>
      <c r="AQ45" s="68">
        <f ca="1">IF(AP45-AM45&gt;'Inputs and Outputs'!$D$4,Three-AM45,0)</f>
        <v>2</v>
      </c>
      <c r="AR45" s="68">
        <f ca="1">AP45*'Inputs and Outputs'!$D$5-AQ45*'Inputs and Outputs'!$D$6</f>
        <v>3920</v>
      </c>
      <c r="AS45" s="70">
        <f t="shared" ca="1" si="17"/>
        <v>0.69145422615526586</v>
      </c>
      <c r="AT45" s="68">
        <f t="shared" si="8"/>
        <v>200</v>
      </c>
      <c r="AU45" s="75">
        <f ca="1">AP45*'Inputs and Outputs'!$D$5-('Model Part B'!AQ45*'Model Part B'!AT45+AQ45*Costperbumped)</f>
        <v>3520</v>
      </c>
      <c r="AX45" s="74">
        <v>42</v>
      </c>
      <c r="AY45" s="68" t="s">
        <v>6</v>
      </c>
      <c r="AZ45" s="69">
        <v>44210</v>
      </c>
      <c r="BA45" s="67" t="s">
        <v>0</v>
      </c>
      <c r="BB45" s="68" t="str">
        <f>'Flight Data'!$A43</f>
        <v>G42</v>
      </c>
      <c r="BC45" s="68">
        <f>'Flight Data'!$B43</f>
        <v>1</v>
      </c>
      <c r="BD45" s="68">
        <f ca="1">ROUND(NORMINV($BI45,'Inputs and Outputs'!$C$20,'Inputs and Outputs'!$D$20),0)</f>
        <v>112</v>
      </c>
      <c r="BE45" s="68">
        <f t="shared" si="9"/>
        <v>104</v>
      </c>
      <c r="BF45" s="68">
        <f t="shared" ca="1" si="10"/>
        <v>104</v>
      </c>
      <c r="BG45" s="68">
        <f ca="1">IF(BF45-BC45&gt;'Inputs and Outputs'!$D$4,Four-BC45,0)</f>
        <v>3</v>
      </c>
      <c r="BH45" s="68">
        <f ca="1">BF45*'Inputs and Outputs'!$D$5-BG45*'Inputs and Outputs'!$D$6</f>
        <v>3860</v>
      </c>
      <c r="BI45" s="70">
        <f t="shared" ca="1" si="18"/>
        <v>0.92905311622989606</v>
      </c>
      <c r="BJ45" s="68">
        <f t="shared" si="11"/>
        <v>200</v>
      </c>
      <c r="BK45" s="75">
        <f ca="1">BF45*'Inputs and Outputs'!$D$5-('Model Part B'!BG45*'Model Part B'!BJ45+BG45*Costperbumped)</f>
        <v>3260</v>
      </c>
      <c r="BN45" s="74">
        <v>42</v>
      </c>
      <c r="BO45" s="68" t="s">
        <v>6</v>
      </c>
      <c r="BP45" s="69">
        <v>44210</v>
      </c>
      <c r="BQ45" s="67" t="s">
        <v>0</v>
      </c>
      <c r="BR45" s="68" t="str">
        <f>'Flight Data'!$A43</f>
        <v>G42</v>
      </c>
      <c r="BS45" s="68">
        <f>'Flight Data'!$B43</f>
        <v>1</v>
      </c>
      <c r="BT45" s="68">
        <f ca="1">ROUND(NORMINV($BY45,'Inputs and Outputs'!$C$18,'Inputs and Outputs'!$D$18),0)</f>
        <v>100</v>
      </c>
      <c r="BU45" s="68">
        <f t="shared" si="12"/>
        <v>105</v>
      </c>
      <c r="BV45" s="68">
        <f t="shared" ca="1" si="13"/>
        <v>100</v>
      </c>
      <c r="BW45" s="68">
        <f ca="1">IF(BV45-BS45&gt;'Inputs and Outputs'!$D$4,Five-BS45,0)</f>
        <v>0</v>
      </c>
      <c r="BX45" s="68">
        <f ca="1">BV45*'Inputs and Outputs'!$D$5-BW45*'Inputs and Outputs'!$D$6</f>
        <v>4000</v>
      </c>
      <c r="BY45" s="70">
        <f t="shared" ca="1" si="19"/>
        <v>0.4028247777724272</v>
      </c>
      <c r="BZ45" s="68">
        <f t="shared" si="14"/>
        <v>200</v>
      </c>
      <c r="CA45" s="75">
        <f ca="1">BV45*'Inputs and Outputs'!$D$5-('Model Part B'!BW45*'Model Part B'!BZ45+BW45*Costperbumped)</f>
        <v>4000</v>
      </c>
    </row>
    <row r="46" spans="2:79" x14ac:dyDescent="0.2">
      <c r="B46" s="74">
        <v>43</v>
      </c>
      <c r="C46" s="68" t="s">
        <v>5</v>
      </c>
      <c r="D46" s="69">
        <v>44211</v>
      </c>
      <c r="E46" s="67" t="s">
        <v>3</v>
      </c>
      <c r="F46" s="68" t="str">
        <f>'Flight Data'!$A44</f>
        <v>G43</v>
      </c>
      <c r="G46" s="68">
        <f>'Flight Data'!$B44</f>
        <v>6</v>
      </c>
      <c r="H46" s="68">
        <f ca="1">ROUND(NORMINV($M46,'Inputs and Outputs'!$C$18,'Inputs and Outputs'!$D$18),0)</f>
        <v>101</v>
      </c>
      <c r="I46" s="68">
        <f t="shared" si="0"/>
        <v>101</v>
      </c>
      <c r="J46" s="68">
        <f t="shared" ca="1" si="1"/>
        <v>101</v>
      </c>
      <c r="K46" s="68">
        <f ca="1">IF(J46-G46&gt;'Inputs and Outputs'!$D$4,One-G46,0)</f>
        <v>0</v>
      </c>
      <c r="L46" s="68">
        <f ca="1">J46*'Inputs and Outputs'!$D$5-K46*'Inputs and Outputs'!$D$6</f>
        <v>4040</v>
      </c>
      <c r="M46" s="70">
        <f t="shared" ca="1" si="15"/>
        <v>0.50637978798754091</v>
      </c>
      <c r="N46" s="68">
        <f t="shared" si="2"/>
        <v>25</v>
      </c>
      <c r="O46" s="75">
        <f ca="1">J46*'Inputs and Outputs'!$D$5-('Model Part B'!K46*'Model Part B'!N46+K46*Costperbumped)</f>
        <v>4040</v>
      </c>
      <c r="R46" s="74">
        <v>43</v>
      </c>
      <c r="S46" s="68" t="s">
        <v>5</v>
      </c>
      <c r="T46" s="69">
        <v>44211</v>
      </c>
      <c r="U46" s="67" t="s">
        <v>3</v>
      </c>
      <c r="V46" s="68" t="str">
        <f>'Flight Data'!$A44</f>
        <v>G43</v>
      </c>
      <c r="W46" s="68">
        <f>'Flight Data'!$B44</f>
        <v>6</v>
      </c>
      <c r="X46" s="68">
        <f ca="1">ROUND(NORMINV($AC46,'Inputs and Outputs'!$C$18,'Inputs and Outputs'!$D$18),0)</f>
        <v>91</v>
      </c>
      <c r="Y46" s="68">
        <f t="shared" si="3"/>
        <v>102</v>
      </c>
      <c r="Z46" s="68">
        <f t="shared" ca="1" si="4"/>
        <v>91</v>
      </c>
      <c r="AA46" s="68">
        <f ca="1">IF(Z46-W46&gt;'Inputs and Outputs'!$D$4,One-W46,0)</f>
        <v>0</v>
      </c>
      <c r="AB46" s="68">
        <f ca="1">Z46*'Inputs and Outputs'!$D$5-AA46*'Inputs and Outputs'!$D$6</f>
        <v>3640</v>
      </c>
      <c r="AC46" s="70">
        <f t="shared" ca="1" si="16"/>
        <v>4.4428485833456932E-2</v>
      </c>
      <c r="AD46" s="68">
        <f t="shared" si="5"/>
        <v>25</v>
      </c>
      <c r="AE46" s="75">
        <f ca="1">Z46*'Inputs and Outputs'!$D$5-('Model Part B'!AA46*'Model Part B'!AD46+AA46*Costperbumped)</f>
        <v>3640</v>
      </c>
      <c r="AH46" s="74">
        <v>43</v>
      </c>
      <c r="AI46" s="68" t="s">
        <v>5</v>
      </c>
      <c r="AJ46" s="69">
        <v>44211</v>
      </c>
      <c r="AK46" s="67" t="s">
        <v>3</v>
      </c>
      <c r="AL46" s="68" t="str">
        <f>'Flight Data'!$A44</f>
        <v>G43</v>
      </c>
      <c r="AM46" s="68">
        <f>'Flight Data'!$B44</f>
        <v>6</v>
      </c>
      <c r="AN46" s="68">
        <f ca="1">ROUND(NORMINV($AS46,'Inputs and Outputs'!$C$18,'Inputs and Outputs'!$D$18),0)</f>
        <v>101</v>
      </c>
      <c r="AO46" s="68">
        <f t="shared" si="6"/>
        <v>103</v>
      </c>
      <c r="AP46" s="68">
        <f t="shared" ca="1" si="7"/>
        <v>101</v>
      </c>
      <c r="AQ46" s="68">
        <f ca="1">IF(AP46-AM46&gt;'Inputs and Outputs'!$D$4,Three-AM46,0)</f>
        <v>0</v>
      </c>
      <c r="AR46" s="68">
        <f ca="1">AP46*'Inputs and Outputs'!$D$5-AQ46*'Inputs and Outputs'!$D$6</f>
        <v>4040</v>
      </c>
      <c r="AS46" s="70">
        <f t="shared" ca="1" si="17"/>
        <v>0.47333749692651383</v>
      </c>
      <c r="AT46" s="68">
        <f t="shared" si="8"/>
        <v>25</v>
      </c>
      <c r="AU46" s="75">
        <f ca="1">AP46*'Inputs and Outputs'!$D$5-('Model Part B'!AQ46*'Model Part B'!AT46+AQ46*Costperbumped)</f>
        <v>4040</v>
      </c>
      <c r="AX46" s="74">
        <v>43</v>
      </c>
      <c r="AY46" s="68" t="s">
        <v>5</v>
      </c>
      <c r="AZ46" s="69">
        <v>44211</v>
      </c>
      <c r="BA46" s="67" t="s">
        <v>3</v>
      </c>
      <c r="BB46" s="68" t="str">
        <f>'Flight Data'!$A44</f>
        <v>G43</v>
      </c>
      <c r="BC46" s="68">
        <f>'Flight Data'!$B44</f>
        <v>6</v>
      </c>
      <c r="BD46" s="68">
        <f ca="1">ROUND(NORMINV($BI46,'Inputs and Outputs'!$C$18,'Inputs and Outputs'!$D$18),0)</f>
        <v>91</v>
      </c>
      <c r="BE46" s="68">
        <f t="shared" si="9"/>
        <v>104</v>
      </c>
      <c r="BF46" s="68">
        <f t="shared" ca="1" si="10"/>
        <v>91</v>
      </c>
      <c r="BG46" s="68">
        <f ca="1">IF(BF46-BC46&gt;'Inputs and Outputs'!$D$4,Four-BC46,0)</f>
        <v>0</v>
      </c>
      <c r="BH46" s="68">
        <f ca="1">BF46*'Inputs and Outputs'!$D$5-BG46*'Inputs and Outputs'!$D$6</f>
        <v>3640</v>
      </c>
      <c r="BI46" s="70">
        <f t="shared" ca="1" si="18"/>
        <v>4.2262407002595315E-2</v>
      </c>
      <c r="BJ46" s="68">
        <f t="shared" si="11"/>
        <v>25</v>
      </c>
      <c r="BK46" s="75">
        <f ca="1">BF46*'Inputs and Outputs'!$D$5-('Model Part B'!BG46*'Model Part B'!BJ46+BG46*Costperbumped)</f>
        <v>3640</v>
      </c>
      <c r="BN46" s="74">
        <v>43</v>
      </c>
      <c r="BO46" s="68" t="s">
        <v>5</v>
      </c>
      <c r="BP46" s="69">
        <v>44211</v>
      </c>
      <c r="BQ46" s="67" t="s">
        <v>3</v>
      </c>
      <c r="BR46" s="68" t="str">
        <f>'Flight Data'!$A44</f>
        <v>G43</v>
      </c>
      <c r="BS46" s="68">
        <f>'Flight Data'!$B44</f>
        <v>6</v>
      </c>
      <c r="BT46" s="68">
        <f ca="1">ROUND(NORMINV($BY46,'Inputs and Outputs'!$C$18,'Inputs and Outputs'!$D$18),0)</f>
        <v>93</v>
      </c>
      <c r="BU46" s="68">
        <f t="shared" si="12"/>
        <v>105</v>
      </c>
      <c r="BV46" s="68">
        <f t="shared" ca="1" si="13"/>
        <v>93</v>
      </c>
      <c r="BW46" s="68">
        <f ca="1">IF(BV46-BS46&gt;'Inputs and Outputs'!$D$4,Five-BS46,0)</f>
        <v>0</v>
      </c>
      <c r="BX46" s="68">
        <f ca="1">BV46*'Inputs and Outputs'!$D$5-BW46*'Inputs and Outputs'!$D$6</f>
        <v>3720</v>
      </c>
      <c r="BY46" s="70">
        <f t="shared" ca="1" si="19"/>
        <v>9.5962167316811953E-2</v>
      </c>
      <c r="BZ46" s="68">
        <f t="shared" si="14"/>
        <v>25</v>
      </c>
      <c r="CA46" s="75">
        <f ca="1">BV46*'Inputs and Outputs'!$D$5-('Model Part B'!BW46*'Model Part B'!BZ46+BW46*Costperbumped)</f>
        <v>3720</v>
      </c>
    </row>
    <row r="47" spans="2:79" x14ac:dyDescent="0.2">
      <c r="B47" s="74">
        <v>44</v>
      </c>
      <c r="C47" s="68" t="s">
        <v>5</v>
      </c>
      <c r="D47" s="69">
        <v>44211</v>
      </c>
      <c r="E47" s="67" t="s">
        <v>2</v>
      </c>
      <c r="F47" s="68" t="str">
        <f>'Flight Data'!$A45</f>
        <v>G44</v>
      </c>
      <c r="G47" s="68">
        <f>'Flight Data'!$B45</f>
        <v>4</v>
      </c>
      <c r="H47" s="68">
        <f ca="1">ROUND(NORMINV($M47,'Inputs and Outputs'!$C$19,'Inputs and Outputs'!$D$19),0)</f>
        <v>102</v>
      </c>
      <c r="I47" s="68">
        <f t="shared" si="0"/>
        <v>101</v>
      </c>
      <c r="J47" s="68">
        <f t="shared" ca="1" si="1"/>
        <v>101</v>
      </c>
      <c r="K47" s="68">
        <f ca="1">IF(J47-G47&gt;'Inputs and Outputs'!$D$4,One-G47,0)</f>
        <v>0</v>
      </c>
      <c r="L47" s="68">
        <f ca="1">J47*'Inputs and Outputs'!$D$5-K47*'Inputs and Outputs'!$D$6</f>
        <v>4040</v>
      </c>
      <c r="M47" s="70">
        <f t="shared" ca="1" si="15"/>
        <v>0.40617513079992706</v>
      </c>
      <c r="N47" s="68">
        <f t="shared" si="2"/>
        <v>25</v>
      </c>
      <c r="O47" s="75">
        <f ca="1">J47*'Inputs and Outputs'!$D$5-('Model Part B'!K47*'Model Part B'!N47+K47*Costperbumped)</f>
        <v>4040</v>
      </c>
      <c r="R47" s="74">
        <v>44</v>
      </c>
      <c r="S47" s="68" t="s">
        <v>5</v>
      </c>
      <c r="T47" s="69">
        <v>44211</v>
      </c>
      <c r="U47" s="67" t="s">
        <v>2</v>
      </c>
      <c r="V47" s="68" t="str">
        <f>'Flight Data'!$A45</f>
        <v>G44</v>
      </c>
      <c r="W47" s="68">
        <f>'Flight Data'!$B45</f>
        <v>4</v>
      </c>
      <c r="X47" s="68">
        <f ca="1">ROUND(NORMINV($AC47,'Inputs and Outputs'!$C$19,'Inputs and Outputs'!$D$19),0)</f>
        <v>104</v>
      </c>
      <c r="Y47" s="68">
        <f t="shared" si="3"/>
        <v>102</v>
      </c>
      <c r="Z47" s="68">
        <f t="shared" ca="1" si="4"/>
        <v>102</v>
      </c>
      <c r="AA47" s="68">
        <f ca="1">IF(Z47-W47&gt;'Inputs and Outputs'!$D$4,One-W47,0)</f>
        <v>0</v>
      </c>
      <c r="AB47" s="68">
        <f ca="1">Z47*'Inputs and Outputs'!$D$5-AA47*'Inputs and Outputs'!$D$6</f>
        <v>4080</v>
      </c>
      <c r="AC47" s="70">
        <f t="shared" ca="1" si="16"/>
        <v>0.5535453371951653</v>
      </c>
      <c r="AD47" s="68">
        <f t="shared" si="5"/>
        <v>25</v>
      </c>
      <c r="AE47" s="75">
        <f ca="1">Z47*'Inputs and Outputs'!$D$5-('Model Part B'!AA47*'Model Part B'!AD47+AA47*Costperbumped)</f>
        <v>4080</v>
      </c>
      <c r="AH47" s="74">
        <v>44</v>
      </c>
      <c r="AI47" s="68" t="s">
        <v>5</v>
      </c>
      <c r="AJ47" s="69">
        <v>44211</v>
      </c>
      <c r="AK47" s="67" t="s">
        <v>2</v>
      </c>
      <c r="AL47" s="68" t="str">
        <f>'Flight Data'!$A45</f>
        <v>G44</v>
      </c>
      <c r="AM47" s="68">
        <f>'Flight Data'!$B45</f>
        <v>4</v>
      </c>
      <c r="AN47" s="68">
        <f ca="1">ROUND(NORMINV($AS47,'Inputs and Outputs'!$C$19,'Inputs and Outputs'!$D$19),0)</f>
        <v>103</v>
      </c>
      <c r="AO47" s="68">
        <f t="shared" si="6"/>
        <v>103</v>
      </c>
      <c r="AP47" s="68">
        <f t="shared" ca="1" si="7"/>
        <v>103</v>
      </c>
      <c r="AQ47" s="68">
        <f ca="1">IF(AP47-AM47&gt;'Inputs and Outputs'!$D$4,Three-AM47,0)</f>
        <v>0</v>
      </c>
      <c r="AR47" s="68">
        <f ca="1">AP47*'Inputs and Outputs'!$D$5-AQ47*'Inputs and Outputs'!$D$6</f>
        <v>4120</v>
      </c>
      <c r="AS47" s="70">
        <f t="shared" ca="1" si="17"/>
        <v>0.48184182353427918</v>
      </c>
      <c r="AT47" s="68">
        <f t="shared" si="8"/>
        <v>25</v>
      </c>
      <c r="AU47" s="75">
        <f ca="1">AP47*'Inputs and Outputs'!$D$5-('Model Part B'!AQ47*'Model Part B'!AT47+AQ47*Costperbumped)</f>
        <v>4120</v>
      </c>
      <c r="AX47" s="74">
        <v>44</v>
      </c>
      <c r="AY47" s="68" t="s">
        <v>5</v>
      </c>
      <c r="AZ47" s="69">
        <v>44211</v>
      </c>
      <c r="BA47" s="67" t="s">
        <v>2</v>
      </c>
      <c r="BB47" s="68" t="str">
        <f>'Flight Data'!$A45</f>
        <v>G44</v>
      </c>
      <c r="BC47" s="68">
        <f>'Flight Data'!$B45</f>
        <v>4</v>
      </c>
      <c r="BD47" s="68">
        <f ca="1">ROUND(NORMINV($BI47,'Inputs and Outputs'!$C$19,'Inputs and Outputs'!$D$19),0)</f>
        <v>107</v>
      </c>
      <c r="BE47" s="68">
        <f t="shared" si="9"/>
        <v>104</v>
      </c>
      <c r="BF47" s="68">
        <f t="shared" ca="1" si="10"/>
        <v>104</v>
      </c>
      <c r="BG47" s="68">
        <f ca="1">IF(BF47-BC47&gt;'Inputs and Outputs'!$D$4,Four-BC47,0)</f>
        <v>0</v>
      </c>
      <c r="BH47" s="68">
        <f ca="1">BF47*'Inputs and Outputs'!$D$5-BG47*'Inputs and Outputs'!$D$6</f>
        <v>4160</v>
      </c>
      <c r="BI47" s="70">
        <f t="shared" ca="1" si="18"/>
        <v>0.78166199414783344</v>
      </c>
      <c r="BJ47" s="68">
        <f t="shared" si="11"/>
        <v>25</v>
      </c>
      <c r="BK47" s="75">
        <f ca="1">BF47*'Inputs and Outputs'!$D$5-('Model Part B'!BG47*'Model Part B'!BJ47+BG47*Costperbumped)</f>
        <v>4160</v>
      </c>
      <c r="BN47" s="74">
        <v>44</v>
      </c>
      <c r="BO47" s="68" t="s">
        <v>5</v>
      </c>
      <c r="BP47" s="69">
        <v>44211</v>
      </c>
      <c r="BQ47" s="67" t="s">
        <v>2</v>
      </c>
      <c r="BR47" s="68" t="str">
        <f>'Flight Data'!$A45</f>
        <v>G44</v>
      </c>
      <c r="BS47" s="68">
        <f>'Flight Data'!$B45</f>
        <v>4</v>
      </c>
      <c r="BT47" s="68">
        <f ca="1">ROUND(NORMINV($BY47,'Inputs and Outputs'!$C$18,'Inputs and Outputs'!$D$18),0)</f>
        <v>105</v>
      </c>
      <c r="BU47" s="68">
        <f t="shared" si="12"/>
        <v>105</v>
      </c>
      <c r="BV47" s="68">
        <f t="shared" ca="1" si="13"/>
        <v>105</v>
      </c>
      <c r="BW47" s="68">
        <f ca="1">IF(BV47-BS47&gt;'Inputs and Outputs'!$D$4,Five-BS47,0)</f>
        <v>1</v>
      </c>
      <c r="BX47" s="68">
        <f ca="1">BV47*'Inputs and Outputs'!$D$5-BW47*'Inputs and Outputs'!$D$6</f>
        <v>4100</v>
      </c>
      <c r="BY47" s="70">
        <f t="shared" ca="1" si="19"/>
        <v>0.73866427757552944</v>
      </c>
      <c r="BZ47" s="68">
        <f t="shared" si="14"/>
        <v>25</v>
      </c>
      <c r="CA47" s="75">
        <f ca="1">BV47*'Inputs and Outputs'!$D$5-('Model Part B'!BW47*'Model Part B'!BZ47+BW47*Costperbumped)</f>
        <v>4075</v>
      </c>
    </row>
    <row r="48" spans="2:79" x14ac:dyDescent="0.2">
      <c r="B48" s="74">
        <v>45</v>
      </c>
      <c r="C48" s="68" t="s">
        <v>5</v>
      </c>
      <c r="D48" s="69">
        <v>44211</v>
      </c>
      <c r="E48" s="67" t="s">
        <v>0</v>
      </c>
      <c r="F48" s="68" t="str">
        <f>'Flight Data'!$A46</f>
        <v>G45</v>
      </c>
      <c r="G48" s="68">
        <f>'Flight Data'!$B46</f>
        <v>1</v>
      </c>
      <c r="H48" s="68">
        <f ca="1">ROUND(NORMINV($M48,'Inputs and Outputs'!$C$20,'Inputs and Outputs'!$D$20),0)</f>
        <v>107</v>
      </c>
      <c r="I48" s="68">
        <f t="shared" si="0"/>
        <v>101</v>
      </c>
      <c r="J48" s="68">
        <f t="shared" ca="1" si="1"/>
        <v>101</v>
      </c>
      <c r="K48" s="68">
        <f ca="1">IF(J48-G48&gt;'Inputs and Outputs'!$D$4,One-G48,0)</f>
        <v>0</v>
      </c>
      <c r="L48" s="68">
        <f ca="1">J48*'Inputs and Outputs'!$D$5-K48*'Inputs and Outputs'!$D$6</f>
        <v>4040</v>
      </c>
      <c r="M48" s="70">
        <f t="shared" ca="1" si="15"/>
        <v>0.64605685370007049</v>
      </c>
      <c r="N48" s="68">
        <f t="shared" si="2"/>
        <v>200</v>
      </c>
      <c r="O48" s="75">
        <f ca="1">J48*'Inputs and Outputs'!$D$5-('Model Part B'!K48*'Model Part B'!N48+K48*Costperbumped)</f>
        <v>4040</v>
      </c>
      <c r="R48" s="74">
        <v>45</v>
      </c>
      <c r="S48" s="68" t="s">
        <v>5</v>
      </c>
      <c r="T48" s="69">
        <v>44211</v>
      </c>
      <c r="U48" s="67" t="s">
        <v>0</v>
      </c>
      <c r="V48" s="68" t="str">
        <f>'Flight Data'!$A46</f>
        <v>G45</v>
      </c>
      <c r="W48" s="68">
        <f>'Flight Data'!$B46</f>
        <v>1</v>
      </c>
      <c r="X48" s="68">
        <f ca="1">ROUND(NORMINV($AC48,'Inputs and Outputs'!$C$20,'Inputs and Outputs'!$D$20),0)</f>
        <v>112</v>
      </c>
      <c r="Y48" s="68">
        <f t="shared" si="3"/>
        <v>102</v>
      </c>
      <c r="Z48" s="68">
        <f t="shared" ca="1" si="4"/>
        <v>102</v>
      </c>
      <c r="AA48" s="68">
        <f ca="1">IF(Z48-W48&gt;'Inputs and Outputs'!$D$4,One-W48,0)</f>
        <v>0</v>
      </c>
      <c r="AB48" s="68">
        <f ca="1">Z48*'Inputs and Outputs'!$D$5-AA48*'Inputs and Outputs'!$D$6</f>
        <v>4080</v>
      </c>
      <c r="AC48" s="70">
        <f t="shared" ca="1" si="16"/>
        <v>0.9120980853058398</v>
      </c>
      <c r="AD48" s="68">
        <f t="shared" si="5"/>
        <v>200</v>
      </c>
      <c r="AE48" s="75">
        <f ca="1">Z48*'Inputs and Outputs'!$D$5-('Model Part B'!AA48*'Model Part B'!AD48+AA48*Costperbumped)</f>
        <v>4080</v>
      </c>
      <c r="AH48" s="74">
        <v>45</v>
      </c>
      <c r="AI48" s="68" t="s">
        <v>5</v>
      </c>
      <c r="AJ48" s="69">
        <v>44211</v>
      </c>
      <c r="AK48" s="67" t="s">
        <v>0</v>
      </c>
      <c r="AL48" s="68" t="str">
        <f>'Flight Data'!$A46</f>
        <v>G45</v>
      </c>
      <c r="AM48" s="68">
        <f>'Flight Data'!$B46</f>
        <v>1</v>
      </c>
      <c r="AN48" s="68">
        <f ca="1">ROUND(NORMINV($AS48,'Inputs and Outputs'!$C$20,'Inputs and Outputs'!$D$20),0)</f>
        <v>102</v>
      </c>
      <c r="AO48" s="68">
        <f t="shared" si="6"/>
        <v>103</v>
      </c>
      <c r="AP48" s="68">
        <f t="shared" ca="1" si="7"/>
        <v>102</v>
      </c>
      <c r="AQ48" s="68">
        <f ca="1">IF(AP48-AM48&gt;'Inputs and Outputs'!$D$4,Three-AM48,0)</f>
        <v>2</v>
      </c>
      <c r="AR48" s="68">
        <f ca="1">AP48*'Inputs and Outputs'!$D$5-AQ48*'Inputs and Outputs'!$D$6</f>
        <v>3880</v>
      </c>
      <c r="AS48" s="70">
        <f t="shared" ca="1" si="17"/>
        <v>0.25916258403127002</v>
      </c>
      <c r="AT48" s="68">
        <f t="shared" si="8"/>
        <v>200</v>
      </c>
      <c r="AU48" s="75">
        <f ca="1">AP48*'Inputs and Outputs'!$D$5-('Model Part B'!AQ48*'Model Part B'!AT48+AQ48*Costperbumped)</f>
        <v>3480</v>
      </c>
      <c r="AX48" s="74">
        <v>45</v>
      </c>
      <c r="AY48" s="68" t="s">
        <v>5</v>
      </c>
      <c r="AZ48" s="69">
        <v>44211</v>
      </c>
      <c r="BA48" s="67" t="s">
        <v>0</v>
      </c>
      <c r="BB48" s="68" t="str">
        <f>'Flight Data'!$A46</f>
        <v>G45</v>
      </c>
      <c r="BC48" s="68">
        <f>'Flight Data'!$B46</f>
        <v>1</v>
      </c>
      <c r="BD48" s="68">
        <f ca="1">ROUND(NORMINV($BI48,'Inputs and Outputs'!$C$20,'Inputs and Outputs'!$D$20),0)</f>
        <v>106</v>
      </c>
      <c r="BE48" s="68">
        <f t="shared" si="9"/>
        <v>104</v>
      </c>
      <c r="BF48" s="68">
        <f t="shared" ca="1" si="10"/>
        <v>104</v>
      </c>
      <c r="BG48" s="68">
        <f ca="1">IF(BF48-BC48&gt;'Inputs and Outputs'!$D$4,Four-BC48,0)</f>
        <v>3</v>
      </c>
      <c r="BH48" s="68">
        <f ca="1">BF48*'Inputs and Outputs'!$D$5-BG48*'Inputs and Outputs'!$D$6</f>
        <v>3860</v>
      </c>
      <c r="BI48" s="70">
        <f t="shared" ca="1" si="18"/>
        <v>0.57116070864102597</v>
      </c>
      <c r="BJ48" s="68">
        <f t="shared" si="11"/>
        <v>200</v>
      </c>
      <c r="BK48" s="75">
        <f ca="1">BF48*'Inputs and Outputs'!$D$5-('Model Part B'!BG48*'Model Part B'!BJ48+BG48*Costperbumped)</f>
        <v>3260</v>
      </c>
      <c r="BN48" s="74">
        <v>45</v>
      </c>
      <c r="BO48" s="68" t="s">
        <v>5</v>
      </c>
      <c r="BP48" s="69">
        <v>44211</v>
      </c>
      <c r="BQ48" s="67" t="s">
        <v>0</v>
      </c>
      <c r="BR48" s="68" t="str">
        <f>'Flight Data'!$A46</f>
        <v>G45</v>
      </c>
      <c r="BS48" s="68">
        <f>'Flight Data'!$B46</f>
        <v>1</v>
      </c>
      <c r="BT48" s="68">
        <f ca="1">ROUND(NORMINV($BY48,'Inputs and Outputs'!$C$18,'Inputs and Outputs'!$D$18),0)</f>
        <v>111</v>
      </c>
      <c r="BU48" s="68">
        <f t="shared" si="12"/>
        <v>105</v>
      </c>
      <c r="BV48" s="68">
        <f t="shared" ca="1" si="13"/>
        <v>105</v>
      </c>
      <c r="BW48" s="68">
        <f ca="1">IF(BV48-BS48&gt;'Inputs and Outputs'!$D$4,Five-BS48,0)</f>
        <v>4</v>
      </c>
      <c r="BX48" s="68">
        <f ca="1">BV48*'Inputs and Outputs'!$D$5-BW48*'Inputs and Outputs'!$D$6</f>
        <v>3800</v>
      </c>
      <c r="BY48" s="70">
        <f t="shared" ca="1" si="19"/>
        <v>0.95270775372087513</v>
      </c>
      <c r="BZ48" s="68">
        <f t="shared" si="14"/>
        <v>200</v>
      </c>
      <c r="CA48" s="75">
        <f ca="1">BV48*'Inputs and Outputs'!$D$5-('Model Part B'!BW48*'Model Part B'!BZ48+BW48*Costperbumped)</f>
        <v>3000</v>
      </c>
    </row>
    <row r="49" spans="2:79" x14ac:dyDescent="0.2">
      <c r="B49" s="74">
        <v>46</v>
      </c>
      <c r="C49" s="68" t="s">
        <v>4</v>
      </c>
      <c r="D49" s="69">
        <v>44212</v>
      </c>
      <c r="E49" s="67" t="s">
        <v>3</v>
      </c>
      <c r="F49" s="68" t="str">
        <f>'Flight Data'!$A47</f>
        <v>G46</v>
      </c>
      <c r="G49" s="68">
        <f>'Flight Data'!$B47</f>
        <v>2</v>
      </c>
      <c r="H49" s="68">
        <f ca="1">ROUND(NORMINV($M49,'Inputs and Outputs'!$C$18,'Inputs and Outputs'!$D$18),0)</f>
        <v>99</v>
      </c>
      <c r="I49" s="68">
        <f t="shared" si="0"/>
        <v>101</v>
      </c>
      <c r="J49" s="68">
        <f t="shared" ca="1" si="1"/>
        <v>99</v>
      </c>
      <c r="K49" s="68">
        <f ca="1">IF(J49-G49&gt;'Inputs and Outputs'!$D$4,One-G49,0)</f>
        <v>0</v>
      </c>
      <c r="L49" s="68">
        <f ca="1">J49*'Inputs and Outputs'!$D$5-K49*'Inputs and Outputs'!$D$6</f>
        <v>3960</v>
      </c>
      <c r="M49" s="70">
        <f t="shared" ca="1" si="15"/>
        <v>0.39370145480910224</v>
      </c>
      <c r="N49" s="68">
        <f t="shared" si="2"/>
        <v>25</v>
      </c>
      <c r="O49" s="75">
        <f ca="1">J49*'Inputs and Outputs'!$D$5-('Model Part B'!K49*'Model Part B'!N49+K49*Costperbumped)</f>
        <v>3960</v>
      </c>
      <c r="R49" s="74">
        <v>46</v>
      </c>
      <c r="S49" s="68" t="s">
        <v>4</v>
      </c>
      <c r="T49" s="69">
        <v>44212</v>
      </c>
      <c r="U49" s="67" t="s">
        <v>3</v>
      </c>
      <c r="V49" s="68" t="str">
        <f>'Flight Data'!$A47</f>
        <v>G46</v>
      </c>
      <c r="W49" s="68">
        <f>'Flight Data'!$B47</f>
        <v>2</v>
      </c>
      <c r="X49" s="68">
        <f ca="1">ROUND(NORMINV($AC49,'Inputs and Outputs'!$C$18,'Inputs and Outputs'!$D$18),0)</f>
        <v>89</v>
      </c>
      <c r="Y49" s="68">
        <f t="shared" si="3"/>
        <v>102</v>
      </c>
      <c r="Z49" s="68">
        <f t="shared" ca="1" si="4"/>
        <v>89</v>
      </c>
      <c r="AA49" s="68">
        <f ca="1">IF(Z49-W49&gt;'Inputs and Outputs'!$D$4,One-W49,0)</f>
        <v>0</v>
      </c>
      <c r="AB49" s="68">
        <f ca="1">Z49*'Inputs and Outputs'!$D$5-AA49*'Inputs and Outputs'!$D$6</f>
        <v>3560</v>
      </c>
      <c r="AC49" s="70">
        <f t="shared" ca="1" si="16"/>
        <v>2.1358934249561812E-2</v>
      </c>
      <c r="AD49" s="68">
        <f t="shared" si="5"/>
        <v>25</v>
      </c>
      <c r="AE49" s="75">
        <f ca="1">Z49*'Inputs and Outputs'!$D$5-('Model Part B'!AA49*'Model Part B'!AD49+AA49*Costperbumped)</f>
        <v>3560</v>
      </c>
      <c r="AH49" s="74">
        <v>46</v>
      </c>
      <c r="AI49" s="68" t="s">
        <v>4</v>
      </c>
      <c r="AJ49" s="69">
        <v>44212</v>
      </c>
      <c r="AK49" s="67" t="s">
        <v>3</v>
      </c>
      <c r="AL49" s="68" t="str">
        <f>'Flight Data'!$A47</f>
        <v>G46</v>
      </c>
      <c r="AM49" s="68">
        <f>'Flight Data'!$B47</f>
        <v>2</v>
      </c>
      <c r="AN49" s="68">
        <f ca="1">ROUND(NORMINV($AS49,'Inputs and Outputs'!$C$18,'Inputs and Outputs'!$D$18),0)</f>
        <v>103</v>
      </c>
      <c r="AO49" s="68">
        <f t="shared" si="6"/>
        <v>103</v>
      </c>
      <c r="AP49" s="68">
        <f t="shared" ca="1" si="7"/>
        <v>103</v>
      </c>
      <c r="AQ49" s="68">
        <f ca="1">IF(AP49-AM49&gt;'Inputs and Outputs'!$D$4,Three-AM49,0)</f>
        <v>1</v>
      </c>
      <c r="AR49" s="68">
        <f ca="1">AP49*'Inputs and Outputs'!$D$5-AQ49*'Inputs and Outputs'!$D$6</f>
        <v>4020</v>
      </c>
      <c r="AS49" s="70">
        <f t="shared" ca="1" si="17"/>
        <v>0.64291356107051911</v>
      </c>
      <c r="AT49" s="68">
        <f t="shared" si="8"/>
        <v>25</v>
      </c>
      <c r="AU49" s="75">
        <f ca="1">AP49*'Inputs and Outputs'!$D$5-('Model Part B'!AQ49*'Model Part B'!AT49+AQ49*Costperbumped)</f>
        <v>3995</v>
      </c>
      <c r="AX49" s="74">
        <v>46</v>
      </c>
      <c r="AY49" s="68" t="s">
        <v>4</v>
      </c>
      <c r="AZ49" s="69">
        <v>44212</v>
      </c>
      <c r="BA49" s="67" t="s">
        <v>3</v>
      </c>
      <c r="BB49" s="68" t="str">
        <f>'Flight Data'!$A47</f>
        <v>G46</v>
      </c>
      <c r="BC49" s="68">
        <f>'Flight Data'!$B47</f>
        <v>2</v>
      </c>
      <c r="BD49" s="68">
        <f ca="1">ROUND(NORMINV($BI49,'Inputs and Outputs'!$C$18,'Inputs and Outputs'!$D$18),0)</f>
        <v>84</v>
      </c>
      <c r="BE49" s="68">
        <f t="shared" si="9"/>
        <v>104</v>
      </c>
      <c r="BF49" s="68">
        <f t="shared" ca="1" si="10"/>
        <v>84</v>
      </c>
      <c r="BG49" s="68">
        <f ca="1">IF(BF49-BC49&gt;'Inputs and Outputs'!$D$4,Four-BC49,0)</f>
        <v>0</v>
      </c>
      <c r="BH49" s="68">
        <f ca="1">BF49*'Inputs and Outputs'!$D$5-BG49*'Inputs and Outputs'!$D$6</f>
        <v>3360</v>
      </c>
      <c r="BI49" s="70">
        <f t="shared" ca="1" si="18"/>
        <v>2.3678036254699553E-3</v>
      </c>
      <c r="BJ49" s="68">
        <f t="shared" si="11"/>
        <v>25</v>
      </c>
      <c r="BK49" s="75">
        <f ca="1">BF49*'Inputs and Outputs'!$D$5-('Model Part B'!BG49*'Model Part B'!BJ49+BG49*Costperbumped)</f>
        <v>3360</v>
      </c>
      <c r="BN49" s="74">
        <v>46</v>
      </c>
      <c r="BO49" s="68" t="s">
        <v>4</v>
      </c>
      <c r="BP49" s="69">
        <v>44212</v>
      </c>
      <c r="BQ49" s="67" t="s">
        <v>3</v>
      </c>
      <c r="BR49" s="68" t="str">
        <f>'Flight Data'!$A47</f>
        <v>G46</v>
      </c>
      <c r="BS49" s="68">
        <f>'Flight Data'!$B47</f>
        <v>2</v>
      </c>
      <c r="BT49" s="68">
        <f ca="1">ROUND(NORMINV($BY49,'Inputs and Outputs'!$C$18,'Inputs and Outputs'!$D$18),0)</f>
        <v>100</v>
      </c>
      <c r="BU49" s="68">
        <f t="shared" si="12"/>
        <v>105</v>
      </c>
      <c r="BV49" s="68">
        <f t="shared" ca="1" si="13"/>
        <v>100</v>
      </c>
      <c r="BW49" s="68">
        <f ca="1">IF(BV49-BS49&gt;'Inputs and Outputs'!$D$4,Five-BS49,0)</f>
        <v>0</v>
      </c>
      <c r="BX49" s="68">
        <f ca="1">BV49*'Inputs and Outputs'!$D$5-BW49*'Inputs and Outputs'!$D$6</f>
        <v>4000</v>
      </c>
      <c r="BY49" s="70">
        <f t="shared" ca="1" si="19"/>
        <v>0.42839652816852813</v>
      </c>
      <c r="BZ49" s="68">
        <f t="shared" si="14"/>
        <v>25</v>
      </c>
      <c r="CA49" s="75">
        <f ca="1">BV49*'Inputs and Outputs'!$D$5-('Model Part B'!BW49*'Model Part B'!BZ49+BW49*Costperbumped)</f>
        <v>4000</v>
      </c>
    </row>
    <row r="50" spans="2:79" x14ac:dyDescent="0.2">
      <c r="B50" s="74">
        <v>47</v>
      </c>
      <c r="C50" s="68" t="s">
        <v>4</v>
      </c>
      <c r="D50" s="69">
        <v>44212</v>
      </c>
      <c r="E50" s="67" t="s">
        <v>2</v>
      </c>
      <c r="F50" s="68" t="str">
        <f>'Flight Data'!$A48</f>
        <v>G47</v>
      </c>
      <c r="G50" s="68">
        <f>'Flight Data'!$B48</f>
        <v>5</v>
      </c>
      <c r="H50" s="68">
        <f ca="1">ROUND(NORMINV($M50,'Inputs and Outputs'!$C$19,'Inputs and Outputs'!$D$19),0)</f>
        <v>102</v>
      </c>
      <c r="I50" s="68">
        <f t="shared" si="0"/>
        <v>101</v>
      </c>
      <c r="J50" s="68">
        <f t="shared" ca="1" si="1"/>
        <v>101</v>
      </c>
      <c r="K50" s="68">
        <f ca="1">IF(J50-G50&gt;'Inputs and Outputs'!$D$4,One-G50,0)</f>
        <v>0</v>
      </c>
      <c r="L50" s="68">
        <f ca="1">J50*'Inputs and Outputs'!$D$5-K50*'Inputs and Outputs'!$D$6</f>
        <v>4040</v>
      </c>
      <c r="M50" s="70">
        <f t="shared" ca="1" si="15"/>
        <v>0.40637396918688384</v>
      </c>
      <c r="N50" s="68">
        <f t="shared" si="2"/>
        <v>25</v>
      </c>
      <c r="O50" s="75">
        <f ca="1">J50*'Inputs and Outputs'!$D$5-('Model Part B'!K50*'Model Part B'!N50+K50*Costperbumped)</f>
        <v>4040</v>
      </c>
      <c r="R50" s="74">
        <v>47</v>
      </c>
      <c r="S50" s="68" t="s">
        <v>4</v>
      </c>
      <c r="T50" s="69">
        <v>44212</v>
      </c>
      <c r="U50" s="67" t="s">
        <v>2</v>
      </c>
      <c r="V50" s="68" t="str">
        <f>'Flight Data'!$A48</f>
        <v>G47</v>
      </c>
      <c r="W50" s="68">
        <f>'Flight Data'!$B48</f>
        <v>5</v>
      </c>
      <c r="X50" s="68">
        <f ca="1">ROUND(NORMINV($AC50,'Inputs and Outputs'!$C$19,'Inputs and Outputs'!$D$19),0)</f>
        <v>103</v>
      </c>
      <c r="Y50" s="68">
        <f t="shared" si="3"/>
        <v>102</v>
      </c>
      <c r="Z50" s="68">
        <f t="shared" ca="1" si="4"/>
        <v>102</v>
      </c>
      <c r="AA50" s="68">
        <f ca="1">IF(Z50-W50&gt;'Inputs and Outputs'!$D$4,One-W50,0)</f>
        <v>0</v>
      </c>
      <c r="AB50" s="68">
        <f ca="1">Z50*'Inputs and Outputs'!$D$5-AA50*'Inputs and Outputs'!$D$6</f>
        <v>4080</v>
      </c>
      <c r="AC50" s="70">
        <f t="shared" ca="1" si="16"/>
        <v>0.52906269854960852</v>
      </c>
      <c r="AD50" s="68">
        <f t="shared" si="5"/>
        <v>25</v>
      </c>
      <c r="AE50" s="75">
        <f ca="1">Z50*'Inputs and Outputs'!$D$5-('Model Part B'!AA50*'Model Part B'!AD50+AA50*Costperbumped)</f>
        <v>4080</v>
      </c>
      <c r="AH50" s="74">
        <v>47</v>
      </c>
      <c r="AI50" s="68" t="s">
        <v>4</v>
      </c>
      <c r="AJ50" s="69">
        <v>44212</v>
      </c>
      <c r="AK50" s="67" t="s">
        <v>2</v>
      </c>
      <c r="AL50" s="68" t="str">
        <f>'Flight Data'!$A48</f>
        <v>G47</v>
      </c>
      <c r="AM50" s="68">
        <f>'Flight Data'!$B48</f>
        <v>5</v>
      </c>
      <c r="AN50" s="68">
        <f ca="1">ROUND(NORMINV($AS50,'Inputs and Outputs'!$C$19,'Inputs and Outputs'!$D$19),0)</f>
        <v>101</v>
      </c>
      <c r="AO50" s="68">
        <f t="shared" si="6"/>
        <v>103</v>
      </c>
      <c r="AP50" s="68">
        <f t="shared" ca="1" si="7"/>
        <v>101</v>
      </c>
      <c r="AQ50" s="68">
        <f ca="1">IF(AP50-AM50&gt;'Inputs and Outputs'!$D$4,Three-AM50,0)</f>
        <v>0</v>
      </c>
      <c r="AR50" s="68">
        <f ca="1">AP50*'Inputs and Outputs'!$D$5-AQ50*'Inputs and Outputs'!$D$6</f>
        <v>4040</v>
      </c>
      <c r="AS50" s="70">
        <f t="shared" ca="1" si="17"/>
        <v>0.31712464372524762</v>
      </c>
      <c r="AT50" s="68">
        <f t="shared" si="8"/>
        <v>25</v>
      </c>
      <c r="AU50" s="75">
        <f ca="1">AP50*'Inputs and Outputs'!$D$5-('Model Part B'!AQ50*'Model Part B'!AT50+AQ50*Costperbumped)</f>
        <v>4040</v>
      </c>
      <c r="AX50" s="74">
        <v>47</v>
      </c>
      <c r="AY50" s="68" t="s">
        <v>4</v>
      </c>
      <c r="AZ50" s="69">
        <v>44212</v>
      </c>
      <c r="BA50" s="67" t="s">
        <v>2</v>
      </c>
      <c r="BB50" s="68" t="str">
        <f>'Flight Data'!$A48</f>
        <v>G47</v>
      </c>
      <c r="BC50" s="68">
        <f>'Flight Data'!$B48</f>
        <v>5</v>
      </c>
      <c r="BD50" s="68">
        <f ca="1">ROUND(NORMINV($BI50,'Inputs and Outputs'!$C$19,'Inputs and Outputs'!$D$19),0)</f>
        <v>103</v>
      </c>
      <c r="BE50" s="68">
        <f t="shared" si="9"/>
        <v>104</v>
      </c>
      <c r="BF50" s="68">
        <f t="shared" ca="1" si="10"/>
        <v>103</v>
      </c>
      <c r="BG50" s="68">
        <f ca="1">IF(BF50-BC50&gt;'Inputs and Outputs'!$D$4,Four-BC50,0)</f>
        <v>0</v>
      </c>
      <c r="BH50" s="68">
        <f ca="1">BF50*'Inputs and Outputs'!$D$5-BG50*'Inputs and Outputs'!$D$6</f>
        <v>4120</v>
      </c>
      <c r="BI50" s="70">
        <f t="shared" ca="1" si="18"/>
        <v>0.49124361346238488</v>
      </c>
      <c r="BJ50" s="68">
        <f t="shared" si="11"/>
        <v>25</v>
      </c>
      <c r="BK50" s="75">
        <f ca="1">BF50*'Inputs and Outputs'!$D$5-('Model Part B'!BG50*'Model Part B'!BJ50+BG50*Costperbumped)</f>
        <v>4120</v>
      </c>
      <c r="BN50" s="74">
        <v>47</v>
      </c>
      <c r="BO50" s="68" t="s">
        <v>4</v>
      </c>
      <c r="BP50" s="69">
        <v>44212</v>
      </c>
      <c r="BQ50" s="67" t="s">
        <v>2</v>
      </c>
      <c r="BR50" s="68" t="str">
        <f>'Flight Data'!$A48</f>
        <v>G47</v>
      </c>
      <c r="BS50" s="68">
        <f>'Flight Data'!$B48</f>
        <v>5</v>
      </c>
      <c r="BT50" s="68">
        <f ca="1">ROUND(NORMINV($BY50,'Inputs and Outputs'!$C$18,'Inputs and Outputs'!$D$18),0)</f>
        <v>86</v>
      </c>
      <c r="BU50" s="68">
        <f t="shared" si="12"/>
        <v>105</v>
      </c>
      <c r="BV50" s="68">
        <f t="shared" ca="1" si="13"/>
        <v>86</v>
      </c>
      <c r="BW50" s="68">
        <f ca="1">IF(BV50-BS50&gt;'Inputs and Outputs'!$D$4,Five-BS50,0)</f>
        <v>0</v>
      </c>
      <c r="BX50" s="68">
        <f ca="1">BV50*'Inputs and Outputs'!$D$5-BW50*'Inputs and Outputs'!$D$6</f>
        <v>3440</v>
      </c>
      <c r="BY50" s="70">
        <f t="shared" ca="1" si="19"/>
        <v>5.7549878239763208E-3</v>
      </c>
      <c r="BZ50" s="68">
        <f t="shared" si="14"/>
        <v>25</v>
      </c>
      <c r="CA50" s="75">
        <f ca="1">BV50*'Inputs and Outputs'!$D$5-('Model Part B'!BW50*'Model Part B'!BZ50+BW50*Costperbumped)</f>
        <v>3440</v>
      </c>
    </row>
    <row r="51" spans="2:79" x14ac:dyDescent="0.2">
      <c r="B51" s="74">
        <v>48</v>
      </c>
      <c r="C51" s="68" t="s">
        <v>4</v>
      </c>
      <c r="D51" s="69">
        <v>44212</v>
      </c>
      <c r="E51" s="67" t="s">
        <v>0</v>
      </c>
      <c r="F51" s="68" t="str">
        <f>'Flight Data'!$A49</f>
        <v>G48</v>
      </c>
      <c r="G51" s="68">
        <f>'Flight Data'!$B49</f>
        <v>1</v>
      </c>
      <c r="H51" s="68">
        <f ca="1">ROUND(NORMINV($M51,'Inputs and Outputs'!$C$20,'Inputs and Outputs'!$D$20),0)</f>
        <v>104</v>
      </c>
      <c r="I51" s="68">
        <f t="shared" si="0"/>
        <v>101</v>
      </c>
      <c r="J51" s="68">
        <f t="shared" ca="1" si="1"/>
        <v>101</v>
      </c>
      <c r="K51" s="68">
        <f ca="1">IF(J51-G51&gt;'Inputs and Outputs'!$D$4,One-G51,0)</f>
        <v>0</v>
      </c>
      <c r="L51" s="68">
        <f ca="1">J51*'Inputs and Outputs'!$D$5-K51*'Inputs and Outputs'!$D$6</f>
        <v>4040</v>
      </c>
      <c r="M51" s="70">
        <f t="shared" ca="1" si="15"/>
        <v>0.45005249292617455</v>
      </c>
      <c r="N51" s="68">
        <f t="shared" si="2"/>
        <v>200</v>
      </c>
      <c r="O51" s="75">
        <f ca="1">J51*'Inputs and Outputs'!$D$5-('Model Part B'!K51*'Model Part B'!N51+K51*Costperbumped)</f>
        <v>4040</v>
      </c>
      <c r="R51" s="74">
        <v>48</v>
      </c>
      <c r="S51" s="68" t="s">
        <v>4</v>
      </c>
      <c r="T51" s="69">
        <v>44212</v>
      </c>
      <c r="U51" s="67" t="s">
        <v>0</v>
      </c>
      <c r="V51" s="68" t="str">
        <f>'Flight Data'!$A49</f>
        <v>G48</v>
      </c>
      <c r="W51" s="68">
        <f>'Flight Data'!$B49</f>
        <v>1</v>
      </c>
      <c r="X51" s="68">
        <f ca="1">ROUND(NORMINV($AC51,'Inputs and Outputs'!$C$20,'Inputs and Outputs'!$D$20),0)</f>
        <v>115</v>
      </c>
      <c r="Y51" s="68">
        <f t="shared" si="3"/>
        <v>102</v>
      </c>
      <c r="Z51" s="68">
        <f t="shared" ca="1" si="4"/>
        <v>102</v>
      </c>
      <c r="AA51" s="68">
        <f ca="1">IF(Z51-W51&gt;'Inputs and Outputs'!$D$4,One-W51,0)</f>
        <v>0</v>
      </c>
      <c r="AB51" s="68">
        <f ca="1">Z51*'Inputs and Outputs'!$D$5-AA51*'Inputs and Outputs'!$D$6</f>
        <v>4080</v>
      </c>
      <c r="AC51" s="70">
        <f t="shared" ca="1" si="16"/>
        <v>0.97738686210394543</v>
      </c>
      <c r="AD51" s="68">
        <f t="shared" si="5"/>
        <v>200</v>
      </c>
      <c r="AE51" s="75">
        <f ca="1">Z51*'Inputs and Outputs'!$D$5-('Model Part B'!AA51*'Model Part B'!AD51+AA51*Costperbumped)</f>
        <v>4080</v>
      </c>
      <c r="AH51" s="74">
        <v>48</v>
      </c>
      <c r="AI51" s="68" t="s">
        <v>4</v>
      </c>
      <c r="AJ51" s="69">
        <v>44212</v>
      </c>
      <c r="AK51" s="67" t="s">
        <v>0</v>
      </c>
      <c r="AL51" s="68" t="str">
        <f>'Flight Data'!$A49</f>
        <v>G48</v>
      </c>
      <c r="AM51" s="68">
        <f>'Flight Data'!$B49</f>
        <v>1</v>
      </c>
      <c r="AN51" s="68">
        <f ca="1">ROUND(NORMINV($AS51,'Inputs and Outputs'!$C$20,'Inputs and Outputs'!$D$20),0)</f>
        <v>106</v>
      </c>
      <c r="AO51" s="68">
        <f t="shared" si="6"/>
        <v>103</v>
      </c>
      <c r="AP51" s="68">
        <f t="shared" ca="1" si="7"/>
        <v>103</v>
      </c>
      <c r="AQ51" s="68">
        <f ca="1">IF(AP51-AM51&gt;'Inputs and Outputs'!$D$4,Three-AM51,0)</f>
        <v>2</v>
      </c>
      <c r="AR51" s="68">
        <f ca="1">AP51*'Inputs and Outputs'!$D$5-AQ51*'Inputs and Outputs'!$D$6</f>
        <v>3920</v>
      </c>
      <c r="AS51" s="70">
        <f t="shared" ca="1" si="17"/>
        <v>0.54202219345397318</v>
      </c>
      <c r="AT51" s="68">
        <f t="shared" si="8"/>
        <v>200</v>
      </c>
      <c r="AU51" s="75">
        <f ca="1">AP51*'Inputs and Outputs'!$D$5-('Model Part B'!AQ51*'Model Part B'!AT51+AQ51*Costperbumped)</f>
        <v>3520</v>
      </c>
      <c r="AX51" s="74">
        <v>48</v>
      </c>
      <c r="AY51" s="68" t="s">
        <v>4</v>
      </c>
      <c r="AZ51" s="69">
        <v>44212</v>
      </c>
      <c r="BA51" s="67" t="s">
        <v>0</v>
      </c>
      <c r="BB51" s="68" t="str">
        <f>'Flight Data'!$A49</f>
        <v>G48</v>
      </c>
      <c r="BC51" s="68">
        <f>'Flight Data'!$B49</f>
        <v>1</v>
      </c>
      <c r="BD51" s="68">
        <f ca="1">ROUND(NORMINV($BI51,'Inputs and Outputs'!$C$20,'Inputs and Outputs'!$D$20),0)</f>
        <v>99</v>
      </c>
      <c r="BE51" s="68">
        <f t="shared" si="9"/>
        <v>104</v>
      </c>
      <c r="BF51" s="68">
        <f t="shared" ca="1" si="10"/>
        <v>99</v>
      </c>
      <c r="BG51" s="68">
        <f ca="1">IF(BF51-BC51&gt;'Inputs and Outputs'!$D$4,Four-BC51,0)</f>
        <v>0</v>
      </c>
      <c r="BH51" s="68">
        <f ca="1">BF51*'Inputs and Outputs'!$D$5-BG51*'Inputs and Outputs'!$D$6</f>
        <v>3960</v>
      </c>
      <c r="BI51" s="70">
        <f t="shared" ca="1" si="18"/>
        <v>0.11135011911386372</v>
      </c>
      <c r="BJ51" s="68">
        <f t="shared" si="11"/>
        <v>200</v>
      </c>
      <c r="BK51" s="75">
        <f ca="1">BF51*'Inputs and Outputs'!$D$5-('Model Part B'!BG51*'Model Part B'!BJ51+BG51*Costperbumped)</f>
        <v>3960</v>
      </c>
      <c r="BN51" s="74">
        <v>48</v>
      </c>
      <c r="BO51" s="68" t="s">
        <v>4</v>
      </c>
      <c r="BP51" s="69">
        <v>44212</v>
      </c>
      <c r="BQ51" s="67" t="s">
        <v>0</v>
      </c>
      <c r="BR51" s="68" t="str">
        <f>'Flight Data'!$A49</f>
        <v>G48</v>
      </c>
      <c r="BS51" s="68">
        <f>'Flight Data'!$B49</f>
        <v>1</v>
      </c>
      <c r="BT51" s="68">
        <f ca="1">ROUND(NORMINV($BY51,'Inputs and Outputs'!$C$18,'Inputs and Outputs'!$D$18),0)</f>
        <v>98</v>
      </c>
      <c r="BU51" s="68">
        <f t="shared" si="12"/>
        <v>105</v>
      </c>
      <c r="BV51" s="68">
        <f t="shared" ca="1" si="13"/>
        <v>98</v>
      </c>
      <c r="BW51" s="68">
        <f ca="1">IF(BV51-BS51&gt;'Inputs and Outputs'!$D$4,Five-BS51,0)</f>
        <v>0</v>
      </c>
      <c r="BX51" s="68">
        <f ca="1">BV51*'Inputs and Outputs'!$D$5-BW51*'Inputs and Outputs'!$D$6</f>
        <v>3920</v>
      </c>
      <c r="BY51" s="70">
        <f t="shared" ca="1" si="19"/>
        <v>0.33239643795024376</v>
      </c>
      <c r="BZ51" s="68">
        <f t="shared" si="14"/>
        <v>200</v>
      </c>
      <c r="CA51" s="75">
        <f ca="1">BV51*'Inputs and Outputs'!$D$5-('Model Part B'!BW51*'Model Part B'!BZ51+BW51*Costperbumped)</f>
        <v>3920</v>
      </c>
    </row>
    <row r="52" spans="2:79" x14ac:dyDescent="0.2">
      <c r="B52" s="74">
        <v>49</v>
      </c>
      <c r="C52" s="68" t="s">
        <v>1</v>
      </c>
      <c r="D52" s="69">
        <v>44213</v>
      </c>
      <c r="E52" s="67" t="s">
        <v>3</v>
      </c>
      <c r="F52" s="68" t="str">
        <f>'Flight Data'!$A50</f>
        <v>G49</v>
      </c>
      <c r="G52" s="68">
        <f>'Flight Data'!$B50</f>
        <v>7</v>
      </c>
      <c r="H52" s="68">
        <f ca="1">ROUND(NORMINV($M52,'Inputs and Outputs'!$C$18,'Inputs and Outputs'!$D$18),0)</f>
        <v>99</v>
      </c>
      <c r="I52" s="68">
        <f t="shared" si="0"/>
        <v>101</v>
      </c>
      <c r="J52" s="68">
        <f t="shared" ca="1" si="1"/>
        <v>99</v>
      </c>
      <c r="K52" s="68">
        <f ca="1">IF(J52-G52&gt;'Inputs and Outputs'!$D$4,One-G52,0)</f>
        <v>0</v>
      </c>
      <c r="L52" s="68">
        <f ca="1">J52*'Inputs and Outputs'!$D$5-K52*'Inputs and Outputs'!$D$6</f>
        <v>3960</v>
      </c>
      <c r="M52" s="70">
        <f t="shared" ca="1" si="15"/>
        <v>0.35899396444384613</v>
      </c>
      <c r="N52" s="68">
        <f t="shared" si="2"/>
        <v>25</v>
      </c>
      <c r="O52" s="75">
        <f ca="1">J52*'Inputs and Outputs'!$D$5-('Model Part B'!K52*'Model Part B'!N52+K52*Costperbumped)</f>
        <v>3960</v>
      </c>
      <c r="R52" s="74">
        <v>49</v>
      </c>
      <c r="S52" s="68" t="s">
        <v>1</v>
      </c>
      <c r="T52" s="69">
        <v>44213</v>
      </c>
      <c r="U52" s="67" t="s">
        <v>3</v>
      </c>
      <c r="V52" s="68" t="str">
        <f>'Flight Data'!$A50</f>
        <v>G49</v>
      </c>
      <c r="W52" s="68">
        <f>'Flight Data'!$B50</f>
        <v>7</v>
      </c>
      <c r="X52" s="68">
        <f ca="1">ROUND(NORMINV($AC52,'Inputs and Outputs'!$C$18,'Inputs and Outputs'!$D$18),0)</f>
        <v>95</v>
      </c>
      <c r="Y52" s="68">
        <f t="shared" si="3"/>
        <v>102</v>
      </c>
      <c r="Z52" s="68">
        <f t="shared" ca="1" si="4"/>
        <v>95</v>
      </c>
      <c r="AA52" s="68">
        <f ca="1">IF(Z52-W52&gt;'Inputs and Outputs'!$D$4,One-W52,0)</f>
        <v>0</v>
      </c>
      <c r="AB52" s="68">
        <f ca="1">Z52*'Inputs and Outputs'!$D$5-AA52*'Inputs and Outputs'!$D$6</f>
        <v>3800</v>
      </c>
      <c r="AC52" s="70">
        <f t="shared" ca="1" si="16"/>
        <v>0.16481445147775098</v>
      </c>
      <c r="AD52" s="68">
        <f t="shared" si="5"/>
        <v>25</v>
      </c>
      <c r="AE52" s="75">
        <f ca="1">Z52*'Inputs and Outputs'!$D$5-('Model Part B'!AA52*'Model Part B'!AD52+AA52*Costperbumped)</f>
        <v>3800</v>
      </c>
      <c r="AH52" s="74">
        <v>49</v>
      </c>
      <c r="AI52" s="68" t="s">
        <v>1</v>
      </c>
      <c r="AJ52" s="69">
        <v>44213</v>
      </c>
      <c r="AK52" s="67" t="s">
        <v>3</v>
      </c>
      <c r="AL52" s="68" t="str">
        <f>'Flight Data'!$A50</f>
        <v>G49</v>
      </c>
      <c r="AM52" s="68">
        <f>'Flight Data'!$B50</f>
        <v>7</v>
      </c>
      <c r="AN52" s="68">
        <f ca="1">ROUND(NORMINV($AS52,'Inputs and Outputs'!$C$18,'Inputs and Outputs'!$D$18),0)</f>
        <v>115</v>
      </c>
      <c r="AO52" s="68">
        <f t="shared" si="6"/>
        <v>103</v>
      </c>
      <c r="AP52" s="68">
        <f t="shared" ca="1" si="7"/>
        <v>103</v>
      </c>
      <c r="AQ52" s="68">
        <f ca="1">IF(AP52-AM52&gt;'Inputs and Outputs'!$D$4,Three-AM52,0)</f>
        <v>0</v>
      </c>
      <c r="AR52" s="68">
        <f ca="1">AP52*'Inputs and Outputs'!$D$5-AQ52*'Inputs and Outputs'!$D$6</f>
        <v>4120</v>
      </c>
      <c r="AS52" s="70">
        <f t="shared" ca="1" si="17"/>
        <v>0.99044052695748463</v>
      </c>
      <c r="AT52" s="68">
        <f t="shared" si="8"/>
        <v>25</v>
      </c>
      <c r="AU52" s="75">
        <f ca="1">AP52*'Inputs and Outputs'!$D$5-('Model Part B'!AQ52*'Model Part B'!AT52+AQ52*Costperbumped)</f>
        <v>4120</v>
      </c>
      <c r="AX52" s="74">
        <v>49</v>
      </c>
      <c r="AY52" s="68" t="s">
        <v>1</v>
      </c>
      <c r="AZ52" s="69">
        <v>44213</v>
      </c>
      <c r="BA52" s="67" t="s">
        <v>3</v>
      </c>
      <c r="BB52" s="68" t="str">
        <f>'Flight Data'!$A50</f>
        <v>G49</v>
      </c>
      <c r="BC52" s="68">
        <f>'Flight Data'!$B50</f>
        <v>7</v>
      </c>
      <c r="BD52" s="68">
        <f ca="1">ROUND(NORMINV($BI52,'Inputs and Outputs'!$C$18,'Inputs and Outputs'!$D$18),0)</f>
        <v>108</v>
      </c>
      <c r="BE52" s="68">
        <f t="shared" si="9"/>
        <v>104</v>
      </c>
      <c r="BF52" s="68">
        <f t="shared" ca="1" si="10"/>
        <v>104</v>
      </c>
      <c r="BG52" s="68">
        <f ca="1">IF(BF52-BC52&gt;'Inputs and Outputs'!$D$4,Four-BC52,0)</f>
        <v>0</v>
      </c>
      <c r="BH52" s="68">
        <f ca="1">BF52*'Inputs and Outputs'!$D$5-BG52*'Inputs and Outputs'!$D$6</f>
        <v>4160</v>
      </c>
      <c r="BI52" s="70">
        <f t="shared" ca="1" si="18"/>
        <v>0.88862030197188113</v>
      </c>
      <c r="BJ52" s="68">
        <f t="shared" si="11"/>
        <v>25</v>
      </c>
      <c r="BK52" s="75">
        <f ca="1">BF52*'Inputs and Outputs'!$D$5-('Model Part B'!BG52*'Model Part B'!BJ52+BG52*Costperbumped)</f>
        <v>4160</v>
      </c>
      <c r="BN52" s="74">
        <v>49</v>
      </c>
      <c r="BO52" s="68" t="s">
        <v>1</v>
      </c>
      <c r="BP52" s="69">
        <v>44213</v>
      </c>
      <c r="BQ52" s="67" t="s">
        <v>3</v>
      </c>
      <c r="BR52" s="68" t="str">
        <f>'Flight Data'!$A50</f>
        <v>G49</v>
      </c>
      <c r="BS52" s="68">
        <f>'Flight Data'!$B50</f>
        <v>7</v>
      </c>
      <c r="BT52" s="68">
        <f ca="1">ROUND(NORMINV($BY52,'Inputs and Outputs'!$C$18,'Inputs and Outputs'!$D$18),0)</f>
        <v>95</v>
      </c>
      <c r="BU52" s="68">
        <f t="shared" si="12"/>
        <v>105</v>
      </c>
      <c r="BV52" s="68">
        <f t="shared" ca="1" si="13"/>
        <v>95</v>
      </c>
      <c r="BW52" s="68">
        <f ca="1">IF(BV52-BS52&gt;'Inputs and Outputs'!$D$4,Five-BS52,0)</f>
        <v>0</v>
      </c>
      <c r="BX52" s="68">
        <f ca="1">BV52*'Inputs and Outputs'!$D$5-BW52*'Inputs and Outputs'!$D$6</f>
        <v>3800</v>
      </c>
      <c r="BY52" s="70">
        <f t="shared" ca="1" si="19"/>
        <v>0.17369745096735734</v>
      </c>
      <c r="BZ52" s="68">
        <f t="shared" si="14"/>
        <v>25</v>
      </c>
      <c r="CA52" s="75">
        <f ca="1">BV52*'Inputs and Outputs'!$D$5-('Model Part B'!BW52*'Model Part B'!BZ52+BW52*Costperbumped)</f>
        <v>3800</v>
      </c>
    </row>
    <row r="53" spans="2:79" x14ac:dyDescent="0.2">
      <c r="B53" s="74">
        <v>50</v>
      </c>
      <c r="C53" s="68" t="s">
        <v>1</v>
      </c>
      <c r="D53" s="69">
        <v>44213</v>
      </c>
      <c r="E53" s="67" t="s">
        <v>2</v>
      </c>
      <c r="F53" s="68" t="str">
        <f>'Flight Data'!$A51</f>
        <v>G50</v>
      </c>
      <c r="G53" s="68">
        <f>'Flight Data'!$B51</f>
        <v>3</v>
      </c>
      <c r="H53" s="68">
        <f ca="1">ROUND(NORMINV($M53,'Inputs and Outputs'!$C$19,'Inputs and Outputs'!$D$19),0)</f>
        <v>106</v>
      </c>
      <c r="I53" s="68">
        <f t="shared" si="0"/>
        <v>101</v>
      </c>
      <c r="J53" s="68">
        <f t="shared" ca="1" si="1"/>
        <v>101</v>
      </c>
      <c r="K53" s="68">
        <f ca="1">IF(J53-G53&gt;'Inputs and Outputs'!$D$4,One-G53,0)</f>
        <v>0</v>
      </c>
      <c r="L53" s="68">
        <f ca="1">J53*'Inputs and Outputs'!$D$5-K53*'Inputs and Outputs'!$D$6</f>
        <v>4040</v>
      </c>
      <c r="M53" s="70">
        <f t="shared" ca="1" si="15"/>
        <v>0.7269468744309372</v>
      </c>
      <c r="N53" s="68">
        <f t="shared" si="2"/>
        <v>25</v>
      </c>
      <c r="O53" s="75">
        <f ca="1">J53*'Inputs and Outputs'!$D$5-('Model Part B'!K53*'Model Part B'!N53+K53*Costperbumped)</f>
        <v>4040</v>
      </c>
      <c r="R53" s="74">
        <v>50</v>
      </c>
      <c r="S53" s="68" t="s">
        <v>1</v>
      </c>
      <c r="T53" s="69">
        <v>44213</v>
      </c>
      <c r="U53" s="67" t="s">
        <v>2</v>
      </c>
      <c r="V53" s="68" t="str">
        <f>'Flight Data'!$A51</f>
        <v>G50</v>
      </c>
      <c r="W53" s="68">
        <f>'Flight Data'!$B51</f>
        <v>3</v>
      </c>
      <c r="X53" s="68">
        <f ca="1">ROUND(NORMINV($AC53,'Inputs and Outputs'!$C$19,'Inputs and Outputs'!$D$19),0)</f>
        <v>95</v>
      </c>
      <c r="Y53" s="68">
        <f t="shared" si="3"/>
        <v>102</v>
      </c>
      <c r="Z53" s="68">
        <f t="shared" ca="1" si="4"/>
        <v>95</v>
      </c>
      <c r="AA53" s="68">
        <f ca="1">IF(Z53-W53&gt;'Inputs and Outputs'!$D$4,One-W53,0)</f>
        <v>0</v>
      </c>
      <c r="AB53" s="68">
        <f ca="1">Z53*'Inputs and Outputs'!$D$5-AA53*'Inputs and Outputs'!$D$6</f>
        <v>3800</v>
      </c>
      <c r="AC53" s="70">
        <f t="shared" ca="1" si="16"/>
        <v>4.5961178754495458E-2</v>
      </c>
      <c r="AD53" s="68">
        <f t="shared" si="5"/>
        <v>25</v>
      </c>
      <c r="AE53" s="75">
        <f ca="1">Z53*'Inputs and Outputs'!$D$5-('Model Part B'!AA53*'Model Part B'!AD53+AA53*Costperbumped)</f>
        <v>3800</v>
      </c>
      <c r="AH53" s="74">
        <v>50</v>
      </c>
      <c r="AI53" s="68" t="s">
        <v>1</v>
      </c>
      <c r="AJ53" s="69">
        <v>44213</v>
      </c>
      <c r="AK53" s="67" t="s">
        <v>2</v>
      </c>
      <c r="AL53" s="68" t="str">
        <f>'Flight Data'!$A51</f>
        <v>G50</v>
      </c>
      <c r="AM53" s="68">
        <f>'Flight Data'!$B51</f>
        <v>3</v>
      </c>
      <c r="AN53" s="68">
        <f ca="1">ROUND(NORMINV($AS53,'Inputs and Outputs'!$C$19,'Inputs and Outputs'!$D$19),0)</f>
        <v>106</v>
      </c>
      <c r="AO53" s="68">
        <f t="shared" si="6"/>
        <v>103</v>
      </c>
      <c r="AP53" s="68">
        <f t="shared" ca="1" si="7"/>
        <v>103</v>
      </c>
      <c r="AQ53" s="68">
        <f ca="1">IF(AP53-AM53&gt;'Inputs and Outputs'!$D$4,Three-AM53,0)</f>
        <v>0</v>
      </c>
      <c r="AR53" s="68">
        <f ca="1">AP53*'Inputs and Outputs'!$D$5-AQ53*'Inputs and Outputs'!$D$6</f>
        <v>4120</v>
      </c>
      <c r="AS53" s="70">
        <f t="shared" ca="1" si="17"/>
        <v>0.70136679231775689</v>
      </c>
      <c r="AT53" s="68">
        <f t="shared" si="8"/>
        <v>25</v>
      </c>
      <c r="AU53" s="75">
        <f ca="1">AP53*'Inputs and Outputs'!$D$5-('Model Part B'!AQ53*'Model Part B'!AT53+AQ53*Costperbumped)</f>
        <v>4120</v>
      </c>
      <c r="AX53" s="74">
        <v>50</v>
      </c>
      <c r="AY53" s="68" t="s">
        <v>1</v>
      </c>
      <c r="AZ53" s="69">
        <v>44213</v>
      </c>
      <c r="BA53" s="67" t="s">
        <v>2</v>
      </c>
      <c r="BB53" s="68" t="str">
        <f>'Flight Data'!$A51</f>
        <v>G50</v>
      </c>
      <c r="BC53" s="68">
        <f>'Flight Data'!$B51</f>
        <v>3</v>
      </c>
      <c r="BD53" s="68">
        <f ca="1">ROUND(NORMINV($BI53,'Inputs and Outputs'!$C$19,'Inputs and Outputs'!$D$19),0)</f>
        <v>101</v>
      </c>
      <c r="BE53" s="68">
        <f t="shared" si="9"/>
        <v>104</v>
      </c>
      <c r="BF53" s="68">
        <f t="shared" ca="1" si="10"/>
        <v>101</v>
      </c>
      <c r="BG53" s="68">
        <f ca="1">IF(BF53-BC53&gt;'Inputs and Outputs'!$D$4,Four-BC53,0)</f>
        <v>0</v>
      </c>
      <c r="BH53" s="68">
        <f ca="1">BF53*'Inputs and Outputs'!$D$5-BG53*'Inputs and Outputs'!$D$6</f>
        <v>4040</v>
      </c>
      <c r="BI53" s="70">
        <f t="shared" ca="1" si="18"/>
        <v>0.31241129148186886</v>
      </c>
      <c r="BJ53" s="68">
        <f t="shared" si="11"/>
        <v>25</v>
      </c>
      <c r="BK53" s="75">
        <f ca="1">BF53*'Inputs and Outputs'!$D$5-('Model Part B'!BG53*'Model Part B'!BJ53+BG53*Costperbumped)</f>
        <v>4040</v>
      </c>
      <c r="BN53" s="74">
        <v>50</v>
      </c>
      <c r="BO53" s="68" t="s">
        <v>1</v>
      </c>
      <c r="BP53" s="69">
        <v>44213</v>
      </c>
      <c r="BQ53" s="67" t="s">
        <v>2</v>
      </c>
      <c r="BR53" s="68" t="str">
        <f>'Flight Data'!$A51</f>
        <v>G50</v>
      </c>
      <c r="BS53" s="68">
        <f>'Flight Data'!$B51</f>
        <v>3</v>
      </c>
      <c r="BT53" s="68">
        <f ca="1">ROUND(NORMINV($BY53,'Inputs and Outputs'!$C$18,'Inputs and Outputs'!$D$18),0)</f>
        <v>97</v>
      </c>
      <c r="BU53" s="68">
        <f t="shared" si="12"/>
        <v>105</v>
      </c>
      <c r="BV53" s="68">
        <f t="shared" ca="1" si="13"/>
        <v>97</v>
      </c>
      <c r="BW53" s="68">
        <f ca="1">IF(BV53-BS53&gt;'Inputs and Outputs'!$D$4,Five-BS53,0)</f>
        <v>0</v>
      </c>
      <c r="BX53" s="68">
        <f ca="1">BV53*'Inputs and Outputs'!$D$5-BW53*'Inputs and Outputs'!$D$6</f>
        <v>3880</v>
      </c>
      <c r="BY53" s="70">
        <f t="shared" ca="1" si="19"/>
        <v>0.22689749936715242</v>
      </c>
      <c r="BZ53" s="68">
        <f t="shared" si="14"/>
        <v>25</v>
      </c>
      <c r="CA53" s="75">
        <f ca="1">BV53*'Inputs and Outputs'!$D$5-('Model Part B'!BW53*'Model Part B'!BZ53+BW53*Costperbumped)</f>
        <v>3880</v>
      </c>
    </row>
    <row r="54" spans="2:79" x14ac:dyDescent="0.2">
      <c r="B54" s="74">
        <v>51</v>
      </c>
      <c r="C54" s="68" t="s">
        <v>1</v>
      </c>
      <c r="D54" s="69">
        <v>44213</v>
      </c>
      <c r="E54" s="67" t="s">
        <v>0</v>
      </c>
      <c r="F54" s="68" t="str">
        <f>'Flight Data'!$A52</f>
        <v>G51</v>
      </c>
      <c r="G54" s="68">
        <f>'Flight Data'!$B52</f>
        <v>2</v>
      </c>
      <c r="H54" s="68">
        <f ca="1">ROUND(NORMINV($M54,'Inputs and Outputs'!$C$20,'Inputs and Outputs'!$D$20),0)</f>
        <v>103</v>
      </c>
      <c r="I54" s="68">
        <f t="shared" si="0"/>
        <v>101</v>
      </c>
      <c r="J54" s="68">
        <f t="shared" ca="1" si="1"/>
        <v>101</v>
      </c>
      <c r="K54" s="68">
        <f ca="1">IF(J54-G54&gt;'Inputs and Outputs'!$D$4,One-G54,0)</f>
        <v>0</v>
      </c>
      <c r="L54" s="68">
        <f ca="1">J54*'Inputs and Outputs'!$D$5-K54*'Inputs and Outputs'!$D$6</f>
        <v>4040</v>
      </c>
      <c r="M54" s="70">
        <f t="shared" ca="1" si="15"/>
        <v>0.32796375788307797</v>
      </c>
      <c r="N54" s="68">
        <f t="shared" si="2"/>
        <v>200</v>
      </c>
      <c r="O54" s="75">
        <f ca="1">J54*'Inputs and Outputs'!$D$5-('Model Part B'!K54*'Model Part B'!N54+K54*Costperbumped)</f>
        <v>4040</v>
      </c>
      <c r="R54" s="74">
        <v>51</v>
      </c>
      <c r="S54" s="68" t="s">
        <v>1</v>
      </c>
      <c r="T54" s="69">
        <v>44213</v>
      </c>
      <c r="U54" s="67" t="s">
        <v>0</v>
      </c>
      <c r="V54" s="68" t="str">
        <f>'Flight Data'!$A52</f>
        <v>G51</v>
      </c>
      <c r="W54" s="68">
        <f>'Flight Data'!$B52</f>
        <v>2</v>
      </c>
      <c r="X54" s="68">
        <f ca="1">ROUND(NORMINV($AC54,'Inputs and Outputs'!$C$20,'Inputs and Outputs'!$D$20),0)</f>
        <v>112</v>
      </c>
      <c r="Y54" s="68">
        <f t="shared" si="3"/>
        <v>102</v>
      </c>
      <c r="Z54" s="68">
        <f t="shared" ca="1" si="4"/>
        <v>102</v>
      </c>
      <c r="AA54" s="68">
        <f ca="1">IF(Z54-W54&gt;'Inputs and Outputs'!$D$4,One-W54,0)</f>
        <v>0</v>
      </c>
      <c r="AB54" s="68">
        <f ca="1">Z54*'Inputs and Outputs'!$D$5-AA54*'Inputs and Outputs'!$D$6</f>
        <v>4080</v>
      </c>
      <c r="AC54" s="70">
        <f t="shared" ca="1" si="16"/>
        <v>0.90444626765236946</v>
      </c>
      <c r="AD54" s="68">
        <f t="shared" si="5"/>
        <v>200</v>
      </c>
      <c r="AE54" s="75">
        <f ca="1">Z54*'Inputs and Outputs'!$D$5-('Model Part B'!AA54*'Model Part B'!AD54+AA54*Costperbumped)</f>
        <v>4080</v>
      </c>
      <c r="AH54" s="74">
        <v>51</v>
      </c>
      <c r="AI54" s="68" t="s">
        <v>1</v>
      </c>
      <c r="AJ54" s="69">
        <v>44213</v>
      </c>
      <c r="AK54" s="67" t="s">
        <v>0</v>
      </c>
      <c r="AL54" s="68" t="str">
        <f>'Flight Data'!$A52</f>
        <v>G51</v>
      </c>
      <c r="AM54" s="68">
        <f>'Flight Data'!$B52</f>
        <v>2</v>
      </c>
      <c r="AN54" s="68">
        <f ca="1">ROUND(NORMINV($AS54,'Inputs and Outputs'!$C$20,'Inputs and Outputs'!$D$20),0)</f>
        <v>97</v>
      </c>
      <c r="AO54" s="68">
        <f t="shared" si="6"/>
        <v>103</v>
      </c>
      <c r="AP54" s="68">
        <f t="shared" ca="1" si="7"/>
        <v>97</v>
      </c>
      <c r="AQ54" s="68">
        <f ca="1">IF(AP54-AM54&gt;'Inputs and Outputs'!$D$4,Three-AM54,0)</f>
        <v>0</v>
      </c>
      <c r="AR54" s="68">
        <f ca="1">AP54*'Inputs and Outputs'!$D$5-AQ54*'Inputs and Outputs'!$D$6</f>
        <v>3880</v>
      </c>
      <c r="AS54" s="70">
        <f t="shared" ca="1" si="17"/>
        <v>4.5862611138804743E-2</v>
      </c>
      <c r="AT54" s="68">
        <f t="shared" si="8"/>
        <v>200</v>
      </c>
      <c r="AU54" s="75">
        <f ca="1">AP54*'Inputs and Outputs'!$D$5-('Model Part B'!AQ54*'Model Part B'!AT54+AQ54*Costperbumped)</f>
        <v>3880</v>
      </c>
      <c r="AX54" s="74">
        <v>51</v>
      </c>
      <c r="AY54" s="68" t="s">
        <v>1</v>
      </c>
      <c r="AZ54" s="69">
        <v>44213</v>
      </c>
      <c r="BA54" s="67" t="s">
        <v>0</v>
      </c>
      <c r="BB54" s="68" t="str">
        <f>'Flight Data'!$A52</f>
        <v>G51</v>
      </c>
      <c r="BC54" s="68">
        <f>'Flight Data'!$B52</f>
        <v>2</v>
      </c>
      <c r="BD54" s="68">
        <f ca="1">ROUND(NORMINV($BI54,'Inputs and Outputs'!$C$20,'Inputs and Outputs'!$D$20),0)</f>
        <v>100</v>
      </c>
      <c r="BE54" s="68">
        <f t="shared" si="9"/>
        <v>104</v>
      </c>
      <c r="BF54" s="68">
        <f t="shared" ca="1" si="10"/>
        <v>100</v>
      </c>
      <c r="BG54" s="68">
        <f ca="1">IF(BF54-BC54&gt;'Inputs and Outputs'!$D$4,Four-BC54,0)</f>
        <v>0</v>
      </c>
      <c r="BH54" s="68">
        <f ca="1">BF54*'Inputs and Outputs'!$D$5-BG54*'Inputs and Outputs'!$D$6</f>
        <v>4000</v>
      </c>
      <c r="BI54" s="70">
        <f t="shared" ca="1" si="18"/>
        <v>0.17907391831671138</v>
      </c>
      <c r="BJ54" s="68">
        <f t="shared" si="11"/>
        <v>200</v>
      </c>
      <c r="BK54" s="75">
        <f ca="1">BF54*'Inputs and Outputs'!$D$5-('Model Part B'!BG54*'Model Part B'!BJ54+BG54*Costperbumped)</f>
        <v>4000</v>
      </c>
      <c r="BN54" s="74">
        <v>51</v>
      </c>
      <c r="BO54" s="68" t="s">
        <v>1</v>
      </c>
      <c r="BP54" s="69">
        <v>44213</v>
      </c>
      <c r="BQ54" s="67" t="s">
        <v>0</v>
      </c>
      <c r="BR54" s="68" t="str">
        <f>'Flight Data'!$A52</f>
        <v>G51</v>
      </c>
      <c r="BS54" s="68">
        <f>'Flight Data'!$B52</f>
        <v>2</v>
      </c>
      <c r="BT54" s="68">
        <f ca="1">ROUND(NORMINV($BY54,'Inputs and Outputs'!$C$18,'Inputs and Outputs'!$D$18),0)</f>
        <v>92</v>
      </c>
      <c r="BU54" s="68">
        <f t="shared" si="12"/>
        <v>105</v>
      </c>
      <c r="BV54" s="68">
        <f t="shared" ca="1" si="13"/>
        <v>92</v>
      </c>
      <c r="BW54" s="68">
        <f ca="1">IF(BV54-BS54&gt;'Inputs and Outputs'!$D$4,Five-BS54,0)</f>
        <v>0</v>
      </c>
      <c r="BX54" s="68">
        <f ca="1">BV54*'Inputs and Outputs'!$D$5-BW54*'Inputs and Outputs'!$D$6</f>
        <v>3680</v>
      </c>
      <c r="BY54" s="70">
        <f t="shared" ca="1" si="19"/>
        <v>7.1425809779343541E-2</v>
      </c>
      <c r="BZ54" s="68">
        <f t="shared" si="14"/>
        <v>200</v>
      </c>
      <c r="CA54" s="75">
        <f ca="1">BV54*'Inputs and Outputs'!$D$5-('Model Part B'!BW54*'Model Part B'!BZ54+BW54*Costperbumped)</f>
        <v>3680</v>
      </c>
    </row>
    <row r="55" spans="2:79" x14ac:dyDescent="0.2">
      <c r="B55" s="74">
        <v>52</v>
      </c>
      <c r="C55" s="68" t="s">
        <v>9</v>
      </c>
      <c r="D55" s="69">
        <v>44214</v>
      </c>
      <c r="E55" s="67" t="s">
        <v>3</v>
      </c>
      <c r="F55" s="68" t="str">
        <f>'Flight Data'!$A53</f>
        <v>G52</v>
      </c>
      <c r="G55" s="68">
        <f>'Flight Data'!$B53</f>
        <v>0</v>
      </c>
      <c r="H55" s="68">
        <f ca="1">ROUND(NORMINV($M55,'Inputs and Outputs'!$C$18,'Inputs and Outputs'!$D$18),0)</f>
        <v>104</v>
      </c>
      <c r="I55" s="68">
        <f t="shared" si="0"/>
        <v>101</v>
      </c>
      <c r="J55" s="68">
        <f t="shared" ca="1" si="1"/>
        <v>101</v>
      </c>
      <c r="K55" s="68">
        <f ca="1">IF(J55-G55&gt;'Inputs and Outputs'!$D$4,One-G55,0)</f>
        <v>1</v>
      </c>
      <c r="L55" s="68">
        <f ca="1">J55*'Inputs and Outputs'!$D$5-K55*'Inputs and Outputs'!$D$6</f>
        <v>3940</v>
      </c>
      <c r="M55" s="70">
        <f t="shared" ca="1" si="15"/>
        <v>0.66963101851242102</v>
      </c>
      <c r="N55" s="68">
        <f t="shared" si="2"/>
        <v>25</v>
      </c>
      <c r="O55" s="75">
        <f ca="1">J55*'Inputs and Outputs'!$D$5-('Model Part B'!K55*'Model Part B'!N55+K55*Costperbumped)</f>
        <v>3915</v>
      </c>
      <c r="R55" s="74">
        <v>52</v>
      </c>
      <c r="S55" s="68" t="s">
        <v>9</v>
      </c>
      <c r="T55" s="69">
        <v>44214</v>
      </c>
      <c r="U55" s="67" t="s">
        <v>3</v>
      </c>
      <c r="V55" s="68" t="str">
        <f>'Flight Data'!$A53</f>
        <v>G52</v>
      </c>
      <c r="W55" s="68">
        <f>'Flight Data'!$B53</f>
        <v>0</v>
      </c>
      <c r="X55" s="68">
        <f ca="1">ROUND(NORMINV($AC55,'Inputs and Outputs'!$C$18,'Inputs and Outputs'!$D$18),0)</f>
        <v>97</v>
      </c>
      <c r="Y55" s="68">
        <f t="shared" si="3"/>
        <v>102</v>
      </c>
      <c r="Z55" s="68">
        <f t="shared" ca="1" si="4"/>
        <v>97</v>
      </c>
      <c r="AA55" s="68">
        <f ca="1">IF(Z55-W55&gt;'Inputs and Outputs'!$D$4,One-W55,0)</f>
        <v>0</v>
      </c>
      <c r="AB55" s="68">
        <f ca="1">Z55*'Inputs and Outputs'!$D$5-AA55*'Inputs and Outputs'!$D$6</f>
        <v>3880</v>
      </c>
      <c r="AC55" s="70">
        <f t="shared" ca="1" si="16"/>
        <v>0.25011629816988867</v>
      </c>
      <c r="AD55" s="68">
        <f t="shared" si="5"/>
        <v>25</v>
      </c>
      <c r="AE55" s="75">
        <f ca="1">Z55*'Inputs and Outputs'!$D$5-('Model Part B'!AA55*'Model Part B'!AD55+AA55*Costperbumped)</f>
        <v>3880</v>
      </c>
      <c r="AH55" s="74">
        <v>52</v>
      </c>
      <c r="AI55" s="68" t="s">
        <v>9</v>
      </c>
      <c r="AJ55" s="69">
        <v>44214</v>
      </c>
      <c r="AK55" s="67" t="s">
        <v>3</v>
      </c>
      <c r="AL55" s="68" t="str">
        <f>'Flight Data'!$A53</f>
        <v>G52</v>
      </c>
      <c r="AM55" s="68">
        <f>'Flight Data'!$B53</f>
        <v>0</v>
      </c>
      <c r="AN55" s="68">
        <f ca="1">ROUND(NORMINV($AS55,'Inputs and Outputs'!$C$18,'Inputs and Outputs'!$D$18),0)</f>
        <v>105</v>
      </c>
      <c r="AO55" s="68">
        <f t="shared" si="6"/>
        <v>103</v>
      </c>
      <c r="AP55" s="68">
        <f t="shared" ca="1" si="7"/>
        <v>103</v>
      </c>
      <c r="AQ55" s="68">
        <f ca="1">IF(AP55-AM55&gt;'Inputs and Outputs'!$D$4,Three-AM55,0)</f>
        <v>3</v>
      </c>
      <c r="AR55" s="68">
        <f ca="1">AP55*'Inputs and Outputs'!$D$5-AQ55*'Inputs and Outputs'!$D$6</f>
        <v>3820</v>
      </c>
      <c r="AS55" s="70">
        <f t="shared" ca="1" si="17"/>
        <v>0.75252184227909524</v>
      </c>
      <c r="AT55" s="68">
        <f t="shared" si="8"/>
        <v>25</v>
      </c>
      <c r="AU55" s="75">
        <f ca="1">AP55*'Inputs and Outputs'!$D$5-('Model Part B'!AQ55*'Model Part B'!AT55+AQ55*Costperbumped)</f>
        <v>3745</v>
      </c>
      <c r="AX55" s="74">
        <v>52</v>
      </c>
      <c r="AY55" s="68" t="s">
        <v>9</v>
      </c>
      <c r="AZ55" s="69">
        <v>44214</v>
      </c>
      <c r="BA55" s="67" t="s">
        <v>3</v>
      </c>
      <c r="BB55" s="68" t="str">
        <f>'Flight Data'!$A53</f>
        <v>G52</v>
      </c>
      <c r="BC55" s="68">
        <f>'Flight Data'!$B53</f>
        <v>0</v>
      </c>
      <c r="BD55" s="68">
        <f ca="1">ROUND(NORMINV($BI55,'Inputs and Outputs'!$C$18,'Inputs and Outputs'!$D$18),0)</f>
        <v>97</v>
      </c>
      <c r="BE55" s="68">
        <f t="shared" si="9"/>
        <v>104</v>
      </c>
      <c r="BF55" s="68">
        <f t="shared" ca="1" si="10"/>
        <v>97</v>
      </c>
      <c r="BG55" s="68">
        <f ca="1">IF(BF55-BC55&gt;'Inputs and Outputs'!$D$4,Four-BC55,0)</f>
        <v>0</v>
      </c>
      <c r="BH55" s="68">
        <f ca="1">BF55*'Inputs and Outputs'!$D$5-BG55*'Inputs and Outputs'!$D$6</f>
        <v>3880</v>
      </c>
      <c r="BI55" s="70">
        <f t="shared" ca="1" si="18"/>
        <v>0.24578342247148754</v>
      </c>
      <c r="BJ55" s="68">
        <f t="shared" si="11"/>
        <v>25</v>
      </c>
      <c r="BK55" s="75">
        <f ca="1">BF55*'Inputs and Outputs'!$D$5-('Model Part B'!BG55*'Model Part B'!BJ55+BG55*Costperbumped)</f>
        <v>3880</v>
      </c>
      <c r="BN55" s="74">
        <v>52</v>
      </c>
      <c r="BO55" s="68" t="s">
        <v>9</v>
      </c>
      <c r="BP55" s="69">
        <v>44214</v>
      </c>
      <c r="BQ55" s="67" t="s">
        <v>3</v>
      </c>
      <c r="BR55" s="68" t="str">
        <f>'Flight Data'!$A53</f>
        <v>G52</v>
      </c>
      <c r="BS55" s="68">
        <f>'Flight Data'!$B53</f>
        <v>0</v>
      </c>
      <c r="BT55" s="68">
        <f ca="1">ROUND(NORMINV($BY55,'Inputs and Outputs'!$C$18,'Inputs and Outputs'!$D$18),0)</f>
        <v>111</v>
      </c>
      <c r="BU55" s="68">
        <f t="shared" si="12"/>
        <v>105</v>
      </c>
      <c r="BV55" s="68">
        <f t="shared" ca="1" si="13"/>
        <v>105</v>
      </c>
      <c r="BW55" s="68">
        <f ca="1">IF(BV55-BS55&gt;'Inputs and Outputs'!$D$4,Five-BS55,0)</f>
        <v>5</v>
      </c>
      <c r="BX55" s="68">
        <f ca="1">BV55*'Inputs and Outputs'!$D$5-BW55*'Inputs and Outputs'!$D$6</f>
        <v>3700</v>
      </c>
      <c r="BY55" s="70">
        <f t="shared" ca="1" si="19"/>
        <v>0.94346479808676753</v>
      </c>
      <c r="BZ55" s="68">
        <f t="shared" si="14"/>
        <v>25</v>
      </c>
      <c r="CA55" s="75">
        <f ca="1">BV55*'Inputs and Outputs'!$D$5-('Model Part B'!BW55*'Model Part B'!BZ55+BW55*Costperbumped)</f>
        <v>3575</v>
      </c>
    </row>
    <row r="56" spans="2:79" x14ac:dyDescent="0.2">
      <c r="B56" s="74">
        <v>53</v>
      </c>
      <c r="C56" s="68" t="s">
        <v>9</v>
      </c>
      <c r="D56" s="69">
        <v>44214</v>
      </c>
      <c r="E56" s="67" t="s">
        <v>2</v>
      </c>
      <c r="F56" s="68" t="str">
        <f>'Flight Data'!$A54</f>
        <v>G53</v>
      </c>
      <c r="G56" s="68">
        <f>'Flight Data'!$B54</f>
        <v>2</v>
      </c>
      <c r="H56" s="68">
        <f ca="1">ROUND(NORMINV($M56,'Inputs and Outputs'!$C$19,'Inputs and Outputs'!$D$19),0)</f>
        <v>105</v>
      </c>
      <c r="I56" s="68">
        <f t="shared" si="0"/>
        <v>101</v>
      </c>
      <c r="J56" s="68">
        <f t="shared" ca="1" si="1"/>
        <v>101</v>
      </c>
      <c r="K56" s="68">
        <f ca="1">IF(J56-G56&gt;'Inputs and Outputs'!$D$4,One-G56,0)</f>
        <v>0</v>
      </c>
      <c r="L56" s="68">
        <f ca="1">J56*'Inputs and Outputs'!$D$5-K56*'Inputs and Outputs'!$D$6</f>
        <v>4040</v>
      </c>
      <c r="M56" s="70">
        <f t="shared" ca="1" si="15"/>
        <v>0.65079718572744449</v>
      </c>
      <c r="N56" s="68">
        <f t="shared" si="2"/>
        <v>25</v>
      </c>
      <c r="O56" s="75">
        <f ca="1">J56*'Inputs and Outputs'!$D$5-('Model Part B'!K56*'Model Part B'!N56+K56*Costperbumped)</f>
        <v>4040</v>
      </c>
      <c r="R56" s="74">
        <v>53</v>
      </c>
      <c r="S56" s="68" t="s">
        <v>9</v>
      </c>
      <c r="T56" s="69">
        <v>44214</v>
      </c>
      <c r="U56" s="67" t="s">
        <v>2</v>
      </c>
      <c r="V56" s="68" t="str">
        <f>'Flight Data'!$A54</f>
        <v>G53</v>
      </c>
      <c r="W56" s="68">
        <f>'Flight Data'!$B54</f>
        <v>2</v>
      </c>
      <c r="X56" s="68">
        <f ca="1">ROUND(NORMINV($AC56,'Inputs and Outputs'!$C$19,'Inputs and Outputs'!$D$19),0)</f>
        <v>98</v>
      </c>
      <c r="Y56" s="68">
        <f t="shared" si="3"/>
        <v>102</v>
      </c>
      <c r="Z56" s="68">
        <f t="shared" ca="1" si="4"/>
        <v>98</v>
      </c>
      <c r="AA56" s="68">
        <f ca="1">IF(Z56-W56&gt;'Inputs and Outputs'!$D$4,One-W56,0)</f>
        <v>0</v>
      </c>
      <c r="AB56" s="68">
        <f ca="1">Z56*'Inputs and Outputs'!$D$5-AA56*'Inputs and Outputs'!$D$6</f>
        <v>3920</v>
      </c>
      <c r="AC56" s="70">
        <f t="shared" ca="1" si="16"/>
        <v>0.16552268882888244</v>
      </c>
      <c r="AD56" s="68">
        <f t="shared" si="5"/>
        <v>25</v>
      </c>
      <c r="AE56" s="75">
        <f ca="1">Z56*'Inputs and Outputs'!$D$5-('Model Part B'!AA56*'Model Part B'!AD56+AA56*Costperbumped)</f>
        <v>3920</v>
      </c>
      <c r="AH56" s="74">
        <v>53</v>
      </c>
      <c r="AI56" s="68" t="s">
        <v>9</v>
      </c>
      <c r="AJ56" s="69">
        <v>44214</v>
      </c>
      <c r="AK56" s="67" t="s">
        <v>2</v>
      </c>
      <c r="AL56" s="68" t="str">
        <f>'Flight Data'!$A54</f>
        <v>G53</v>
      </c>
      <c r="AM56" s="68">
        <f>'Flight Data'!$B54</f>
        <v>2</v>
      </c>
      <c r="AN56" s="68">
        <f ca="1">ROUND(NORMINV($AS56,'Inputs and Outputs'!$C$19,'Inputs and Outputs'!$D$19),0)</f>
        <v>97</v>
      </c>
      <c r="AO56" s="68">
        <f t="shared" si="6"/>
        <v>103</v>
      </c>
      <c r="AP56" s="68">
        <f t="shared" ca="1" si="7"/>
        <v>97</v>
      </c>
      <c r="AQ56" s="68">
        <f ca="1">IF(AP56-AM56&gt;'Inputs and Outputs'!$D$4,Three-AM56,0)</f>
        <v>0</v>
      </c>
      <c r="AR56" s="68">
        <f ca="1">AP56*'Inputs and Outputs'!$D$5-AQ56*'Inputs and Outputs'!$D$6</f>
        <v>3880</v>
      </c>
      <c r="AS56" s="70">
        <f t="shared" ca="1" si="17"/>
        <v>0.10707331248808294</v>
      </c>
      <c r="AT56" s="68">
        <f t="shared" si="8"/>
        <v>25</v>
      </c>
      <c r="AU56" s="75">
        <f ca="1">AP56*'Inputs and Outputs'!$D$5-('Model Part B'!AQ56*'Model Part B'!AT56+AQ56*Costperbumped)</f>
        <v>3880</v>
      </c>
      <c r="AX56" s="74">
        <v>53</v>
      </c>
      <c r="AY56" s="68" t="s">
        <v>9</v>
      </c>
      <c r="AZ56" s="69">
        <v>44214</v>
      </c>
      <c r="BA56" s="67" t="s">
        <v>2</v>
      </c>
      <c r="BB56" s="68" t="str">
        <f>'Flight Data'!$A54</f>
        <v>G53</v>
      </c>
      <c r="BC56" s="68">
        <f>'Flight Data'!$B54</f>
        <v>2</v>
      </c>
      <c r="BD56" s="68">
        <f ca="1">ROUND(NORMINV($BI56,'Inputs and Outputs'!$C$19,'Inputs and Outputs'!$D$19),0)</f>
        <v>101</v>
      </c>
      <c r="BE56" s="68">
        <f t="shared" si="9"/>
        <v>104</v>
      </c>
      <c r="BF56" s="68">
        <f t="shared" ca="1" si="10"/>
        <v>101</v>
      </c>
      <c r="BG56" s="68">
        <f ca="1">IF(BF56-BC56&gt;'Inputs and Outputs'!$D$4,Four-BC56,0)</f>
        <v>0</v>
      </c>
      <c r="BH56" s="68">
        <f ca="1">BF56*'Inputs and Outputs'!$D$5-BG56*'Inputs and Outputs'!$D$6</f>
        <v>4040</v>
      </c>
      <c r="BI56" s="70">
        <f t="shared" ca="1" si="18"/>
        <v>0.34330340066870746</v>
      </c>
      <c r="BJ56" s="68">
        <f t="shared" si="11"/>
        <v>25</v>
      </c>
      <c r="BK56" s="75">
        <f ca="1">BF56*'Inputs and Outputs'!$D$5-('Model Part B'!BG56*'Model Part B'!BJ56+BG56*Costperbumped)</f>
        <v>4040</v>
      </c>
      <c r="BN56" s="74">
        <v>53</v>
      </c>
      <c r="BO56" s="68" t="s">
        <v>9</v>
      </c>
      <c r="BP56" s="69">
        <v>44214</v>
      </c>
      <c r="BQ56" s="67" t="s">
        <v>2</v>
      </c>
      <c r="BR56" s="68" t="str">
        <f>'Flight Data'!$A54</f>
        <v>G53</v>
      </c>
      <c r="BS56" s="68">
        <f>'Flight Data'!$B54</f>
        <v>2</v>
      </c>
      <c r="BT56" s="68">
        <f ca="1">ROUND(NORMINV($BY56,'Inputs and Outputs'!$C$18,'Inputs and Outputs'!$D$18),0)</f>
        <v>92</v>
      </c>
      <c r="BU56" s="68">
        <f t="shared" si="12"/>
        <v>105</v>
      </c>
      <c r="BV56" s="68">
        <f t="shared" ca="1" si="13"/>
        <v>92</v>
      </c>
      <c r="BW56" s="68">
        <f ca="1">IF(BV56-BS56&gt;'Inputs and Outputs'!$D$4,Five-BS56,0)</f>
        <v>0</v>
      </c>
      <c r="BX56" s="68">
        <f ca="1">BV56*'Inputs and Outputs'!$D$5-BW56*'Inputs and Outputs'!$D$6</f>
        <v>3680</v>
      </c>
      <c r="BY56" s="70">
        <f t="shared" ca="1" si="19"/>
        <v>7.4324455277347878E-2</v>
      </c>
      <c r="BZ56" s="68">
        <f t="shared" si="14"/>
        <v>25</v>
      </c>
      <c r="CA56" s="75">
        <f ca="1">BV56*'Inputs and Outputs'!$D$5-('Model Part B'!BW56*'Model Part B'!BZ56+BW56*Costperbumped)</f>
        <v>3680</v>
      </c>
    </row>
    <row r="57" spans="2:79" x14ac:dyDescent="0.2">
      <c r="B57" s="74">
        <v>54</v>
      </c>
      <c r="C57" s="68" t="s">
        <v>9</v>
      </c>
      <c r="D57" s="69">
        <v>44214</v>
      </c>
      <c r="E57" s="67" t="s">
        <v>0</v>
      </c>
      <c r="F57" s="68" t="str">
        <f>'Flight Data'!$A55</f>
        <v>G54</v>
      </c>
      <c r="G57" s="68">
        <f>'Flight Data'!$B55</f>
        <v>3</v>
      </c>
      <c r="H57" s="68">
        <f ca="1">ROUND(NORMINV($M57,'Inputs and Outputs'!$C$20,'Inputs and Outputs'!$D$20),0)</f>
        <v>107</v>
      </c>
      <c r="I57" s="68">
        <f t="shared" si="0"/>
        <v>101</v>
      </c>
      <c r="J57" s="68">
        <f t="shared" ca="1" si="1"/>
        <v>101</v>
      </c>
      <c r="K57" s="68">
        <f ca="1">IF(J57-G57&gt;'Inputs and Outputs'!$D$4,One-G57,0)</f>
        <v>0</v>
      </c>
      <c r="L57" s="68">
        <f ca="1">J57*'Inputs and Outputs'!$D$5-K57*'Inputs and Outputs'!$D$6</f>
        <v>4040</v>
      </c>
      <c r="M57" s="70">
        <f t="shared" ca="1" si="15"/>
        <v>0.68838646122290925</v>
      </c>
      <c r="N57" s="68">
        <f t="shared" si="2"/>
        <v>200</v>
      </c>
      <c r="O57" s="75">
        <f ca="1">J57*'Inputs and Outputs'!$D$5-('Model Part B'!K57*'Model Part B'!N57+K57*Costperbumped)</f>
        <v>4040</v>
      </c>
      <c r="R57" s="74">
        <v>54</v>
      </c>
      <c r="S57" s="68" t="s">
        <v>9</v>
      </c>
      <c r="T57" s="69">
        <v>44214</v>
      </c>
      <c r="U57" s="67" t="s">
        <v>0</v>
      </c>
      <c r="V57" s="68" t="str">
        <f>'Flight Data'!$A55</f>
        <v>G54</v>
      </c>
      <c r="W57" s="68">
        <f>'Flight Data'!$B55</f>
        <v>3</v>
      </c>
      <c r="X57" s="68">
        <f ca="1">ROUND(NORMINV($AC57,'Inputs and Outputs'!$C$20,'Inputs and Outputs'!$D$20),0)</f>
        <v>106</v>
      </c>
      <c r="Y57" s="68">
        <f t="shared" si="3"/>
        <v>102</v>
      </c>
      <c r="Z57" s="68">
        <f t="shared" ca="1" si="4"/>
        <v>102</v>
      </c>
      <c r="AA57" s="68">
        <f ca="1">IF(Z57-W57&gt;'Inputs and Outputs'!$D$4,One-W57,0)</f>
        <v>0</v>
      </c>
      <c r="AB57" s="68">
        <f ca="1">Z57*'Inputs and Outputs'!$D$5-AA57*'Inputs and Outputs'!$D$6</f>
        <v>4080</v>
      </c>
      <c r="AC57" s="70">
        <f t="shared" ca="1" si="16"/>
        <v>0.55424404018856166</v>
      </c>
      <c r="AD57" s="68">
        <f t="shared" si="5"/>
        <v>200</v>
      </c>
      <c r="AE57" s="75">
        <f ca="1">Z57*'Inputs and Outputs'!$D$5-('Model Part B'!AA57*'Model Part B'!AD57+AA57*Costperbumped)</f>
        <v>4080</v>
      </c>
      <c r="AH57" s="74">
        <v>54</v>
      </c>
      <c r="AI57" s="68" t="s">
        <v>9</v>
      </c>
      <c r="AJ57" s="69">
        <v>44214</v>
      </c>
      <c r="AK57" s="67" t="s">
        <v>0</v>
      </c>
      <c r="AL57" s="68" t="str">
        <f>'Flight Data'!$A55</f>
        <v>G54</v>
      </c>
      <c r="AM57" s="68">
        <f>'Flight Data'!$B55</f>
        <v>3</v>
      </c>
      <c r="AN57" s="68">
        <f ca="1">ROUND(NORMINV($AS57,'Inputs and Outputs'!$C$20,'Inputs and Outputs'!$D$20),0)</f>
        <v>103</v>
      </c>
      <c r="AO57" s="68">
        <f t="shared" si="6"/>
        <v>103</v>
      </c>
      <c r="AP57" s="68">
        <f t="shared" ca="1" si="7"/>
        <v>103</v>
      </c>
      <c r="AQ57" s="68">
        <f ca="1">IF(AP57-AM57&gt;'Inputs and Outputs'!$D$4,Three-AM57,0)</f>
        <v>0</v>
      </c>
      <c r="AR57" s="68">
        <f ca="1">AP57*'Inputs and Outputs'!$D$5-AQ57*'Inputs and Outputs'!$D$6</f>
        <v>4120</v>
      </c>
      <c r="AS57" s="70">
        <f t="shared" ca="1" si="17"/>
        <v>0.31306338748544948</v>
      </c>
      <c r="AT57" s="68">
        <f t="shared" si="8"/>
        <v>200</v>
      </c>
      <c r="AU57" s="75">
        <f ca="1">AP57*'Inputs and Outputs'!$D$5-('Model Part B'!AQ57*'Model Part B'!AT57+AQ57*Costperbumped)</f>
        <v>4120</v>
      </c>
      <c r="AX57" s="74">
        <v>54</v>
      </c>
      <c r="AY57" s="68" t="s">
        <v>9</v>
      </c>
      <c r="AZ57" s="69">
        <v>44214</v>
      </c>
      <c r="BA57" s="67" t="s">
        <v>0</v>
      </c>
      <c r="BB57" s="68" t="str">
        <f>'Flight Data'!$A55</f>
        <v>G54</v>
      </c>
      <c r="BC57" s="68">
        <f>'Flight Data'!$B55</f>
        <v>3</v>
      </c>
      <c r="BD57" s="68">
        <f ca="1">ROUND(NORMINV($BI57,'Inputs and Outputs'!$C$20,'Inputs and Outputs'!$D$20),0)</f>
        <v>102</v>
      </c>
      <c r="BE57" s="68">
        <f t="shared" si="9"/>
        <v>104</v>
      </c>
      <c r="BF57" s="68">
        <f t="shared" ca="1" si="10"/>
        <v>102</v>
      </c>
      <c r="BG57" s="68">
        <f ca="1">IF(BF57-BC57&gt;'Inputs and Outputs'!$D$4,Four-BC57,0)</f>
        <v>0</v>
      </c>
      <c r="BH57" s="68">
        <f ca="1">BF57*'Inputs and Outputs'!$D$5-BG57*'Inputs and Outputs'!$D$6</f>
        <v>4080</v>
      </c>
      <c r="BI57" s="70">
        <f t="shared" ca="1" si="18"/>
        <v>0.27241788039609227</v>
      </c>
      <c r="BJ57" s="68">
        <f t="shared" si="11"/>
        <v>200</v>
      </c>
      <c r="BK57" s="75">
        <f ca="1">BF57*'Inputs and Outputs'!$D$5-('Model Part B'!BG57*'Model Part B'!BJ57+BG57*Costperbumped)</f>
        <v>4080</v>
      </c>
      <c r="BN57" s="74">
        <v>54</v>
      </c>
      <c r="BO57" s="68" t="s">
        <v>9</v>
      </c>
      <c r="BP57" s="69">
        <v>44214</v>
      </c>
      <c r="BQ57" s="67" t="s">
        <v>0</v>
      </c>
      <c r="BR57" s="68" t="str">
        <f>'Flight Data'!$A55</f>
        <v>G54</v>
      </c>
      <c r="BS57" s="68">
        <f>'Flight Data'!$B55</f>
        <v>3</v>
      </c>
      <c r="BT57" s="68">
        <f ca="1">ROUND(NORMINV($BY57,'Inputs and Outputs'!$C$18,'Inputs and Outputs'!$D$18),0)</f>
        <v>104</v>
      </c>
      <c r="BU57" s="68">
        <f t="shared" si="12"/>
        <v>105</v>
      </c>
      <c r="BV57" s="68">
        <f t="shared" ca="1" si="13"/>
        <v>104</v>
      </c>
      <c r="BW57" s="68">
        <f ca="1">IF(BV57-BS57&gt;'Inputs and Outputs'!$D$4,Five-BS57,0)</f>
        <v>2</v>
      </c>
      <c r="BX57" s="68">
        <f ca="1">BV57*'Inputs and Outputs'!$D$5-BW57*'Inputs and Outputs'!$D$6</f>
        <v>3960</v>
      </c>
      <c r="BY57" s="70">
        <f t="shared" ca="1" si="19"/>
        <v>0.66779364882530279</v>
      </c>
      <c r="BZ57" s="68">
        <f t="shared" si="14"/>
        <v>200</v>
      </c>
      <c r="CA57" s="75">
        <f ca="1">BV57*'Inputs and Outputs'!$D$5-('Model Part B'!BW57*'Model Part B'!BZ57+BW57*Costperbumped)</f>
        <v>3560</v>
      </c>
    </row>
    <row r="58" spans="2:79" x14ac:dyDescent="0.2">
      <c r="B58" s="74">
        <v>55</v>
      </c>
      <c r="C58" s="68" t="s">
        <v>8</v>
      </c>
      <c r="D58" s="69">
        <v>44215</v>
      </c>
      <c r="E58" s="67" t="s">
        <v>3</v>
      </c>
      <c r="F58" s="68" t="str">
        <f>'Flight Data'!$A56</f>
        <v>G55</v>
      </c>
      <c r="G58" s="68">
        <f>'Flight Data'!$B56</f>
        <v>2</v>
      </c>
      <c r="H58" s="68">
        <f ca="1">ROUND(NORMINV($M58,'Inputs and Outputs'!$C$18,'Inputs and Outputs'!$D$18),0)</f>
        <v>106</v>
      </c>
      <c r="I58" s="68">
        <f t="shared" si="0"/>
        <v>101</v>
      </c>
      <c r="J58" s="68">
        <f t="shared" ca="1" si="1"/>
        <v>101</v>
      </c>
      <c r="K58" s="68">
        <f ca="1">IF(J58-G58&gt;'Inputs and Outputs'!$D$4,One-G58,0)</f>
        <v>0</v>
      </c>
      <c r="L58" s="68">
        <f ca="1">J58*'Inputs and Outputs'!$D$5-K58*'Inputs and Outputs'!$D$6</f>
        <v>4040</v>
      </c>
      <c r="M58" s="70">
        <f t="shared" ca="1" si="15"/>
        <v>0.79255222346080256</v>
      </c>
      <c r="N58" s="68">
        <f t="shared" si="2"/>
        <v>25</v>
      </c>
      <c r="O58" s="75">
        <f ca="1">J58*'Inputs and Outputs'!$D$5-('Model Part B'!K58*'Model Part B'!N58+K58*Costperbumped)</f>
        <v>4040</v>
      </c>
      <c r="R58" s="74">
        <v>55</v>
      </c>
      <c r="S58" s="68" t="s">
        <v>8</v>
      </c>
      <c r="T58" s="69">
        <v>44215</v>
      </c>
      <c r="U58" s="67" t="s">
        <v>3</v>
      </c>
      <c r="V58" s="68" t="str">
        <f>'Flight Data'!$A56</f>
        <v>G55</v>
      </c>
      <c r="W58" s="68">
        <f>'Flight Data'!$B56</f>
        <v>2</v>
      </c>
      <c r="X58" s="68">
        <f ca="1">ROUND(NORMINV($AC58,'Inputs and Outputs'!$C$18,'Inputs and Outputs'!$D$18),0)</f>
        <v>93</v>
      </c>
      <c r="Y58" s="68">
        <f t="shared" si="3"/>
        <v>102</v>
      </c>
      <c r="Z58" s="68">
        <f t="shared" ca="1" si="4"/>
        <v>93</v>
      </c>
      <c r="AA58" s="68">
        <f ca="1">IF(Z58-W58&gt;'Inputs and Outputs'!$D$4,One-W58,0)</f>
        <v>0</v>
      </c>
      <c r="AB58" s="68">
        <f ca="1">Z58*'Inputs and Outputs'!$D$5-AA58*'Inputs and Outputs'!$D$6</f>
        <v>3720</v>
      </c>
      <c r="AC58" s="70">
        <f t="shared" ca="1" si="16"/>
        <v>8.9687557575061638E-2</v>
      </c>
      <c r="AD58" s="68">
        <f t="shared" si="5"/>
        <v>25</v>
      </c>
      <c r="AE58" s="75">
        <f ca="1">Z58*'Inputs and Outputs'!$D$5-('Model Part B'!AA58*'Model Part B'!AD58+AA58*Costperbumped)</f>
        <v>3720</v>
      </c>
      <c r="AH58" s="74">
        <v>55</v>
      </c>
      <c r="AI58" s="68" t="s">
        <v>8</v>
      </c>
      <c r="AJ58" s="69">
        <v>44215</v>
      </c>
      <c r="AK58" s="67" t="s">
        <v>3</v>
      </c>
      <c r="AL58" s="68" t="str">
        <f>'Flight Data'!$A56</f>
        <v>G55</v>
      </c>
      <c r="AM58" s="68">
        <f>'Flight Data'!$B56</f>
        <v>2</v>
      </c>
      <c r="AN58" s="68">
        <f ca="1">ROUND(NORMINV($AS58,'Inputs and Outputs'!$C$18,'Inputs and Outputs'!$D$18),0)</f>
        <v>109</v>
      </c>
      <c r="AO58" s="68">
        <f t="shared" si="6"/>
        <v>103</v>
      </c>
      <c r="AP58" s="68">
        <f t="shared" ca="1" si="7"/>
        <v>103</v>
      </c>
      <c r="AQ58" s="68">
        <f ca="1">IF(AP58-AM58&gt;'Inputs and Outputs'!$D$4,Three-AM58,0)</f>
        <v>1</v>
      </c>
      <c r="AR58" s="68">
        <f ca="1">AP58*'Inputs and Outputs'!$D$5-AQ58*'Inputs and Outputs'!$D$6</f>
        <v>4020</v>
      </c>
      <c r="AS58" s="70">
        <f t="shared" ca="1" si="17"/>
        <v>0.91167900371588972</v>
      </c>
      <c r="AT58" s="68">
        <f t="shared" si="8"/>
        <v>25</v>
      </c>
      <c r="AU58" s="75">
        <f ca="1">AP58*'Inputs and Outputs'!$D$5-('Model Part B'!AQ58*'Model Part B'!AT58+AQ58*Costperbumped)</f>
        <v>3995</v>
      </c>
      <c r="AX58" s="74">
        <v>55</v>
      </c>
      <c r="AY58" s="68" t="s">
        <v>8</v>
      </c>
      <c r="AZ58" s="69">
        <v>44215</v>
      </c>
      <c r="BA58" s="67" t="s">
        <v>3</v>
      </c>
      <c r="BB58" s="68" t="str">
        <f>'Flight Data'!$A56</f>
        <v>G55</v>
      </c>
      <c r="BC58" s="68">
        <f>'Flight Data'!$B56</f>
        <v>2</v>
      </c>
      <c r="BD58" s="68">
        <f ca="1">ROUND(NORMINV($BI58,'Inputs and Outputs'!$C$18,'Inputs and Outputs'!$D$18),0)</f>
        <v>94</v>
      </c>
      <c r="BE58" s="68">
        <f t="shared" si="9"/>
        <v>104</v>
      </c>
      <c r="BF58" s="68">
        <f t="shared" ca="1" si="10"/>
        <v>94</v>
      </c>
      <c r="BG58" s="68">
        <f ca="1">IF(BF58-BC58&gt;'Inputs and Outputs'!$D$4,Four-BC58,0)</f>
        <v>0</v>
      </c>
      <c r="BH58" s="68">
        <f ca="1">BF58*'Inputs and Outputs'!$D$5-BG58*'Inputs and Outputs'!$D$6</f>
        <v>3760</v>
      </c>
      <c r="BI58" s="70">
        <f t="shared" ca="1" si="18"/>
        <v>0.10959238698297025</v>
      </c>
      <c r="BJ58" s="68">
        <f t="shared" si="11"/>
        <v>25</v>
      </c>
      <c r="BK58" s="75">
        <f ca="1">BF58*'Inputs and Outputs'!$D$5-('Model Part B'!BG58*'Model Part B'!BJ58+BG58*Costperbumped)</f>
        <v>3760</v>
      </c>
      <c r="BN58" s="74">
        <v>55</v>
      </c>
      <c r="BO58" s="68" t="s">
        <v>8</v>
      </c>
      <c r="BP58" s="69">
        <v>44215</v>
      </c>
      <c r="BQ58" s="67" t="s">
        <v>3</v>
      </c>
      <c r="BR58" s="68" t="str">
        <f>'Flight Data'!$A56</f>
        <v>G55</v>
      </c>
      <c r="BS58" s="68">
        <f>'Flight Data'!$B56</f>
        <v>2</v>
      </c>
      <c r="BT58" s="68">
        <f ca="1">ROUND(NORMINV($BY58,'Inputs and Outputs'!$C$18,'Inputs and Outputs'!$D$18),0)</f>
        <v>79</v>
      </c>
      <c r="BU58" s="68">
        <f t="shared" si="12"/>
        <v>105</v>
      </c>
      <c r="BV58" s="68">
        <f t="shared" ca="1" si="13"/>
        <v>79</v>
      </c>
      <c r="BW58" s="68">
        <f ca="1">IF(BV58-BS58&gt;'Inputs and Outputs'!$D$4,Five-BS58,0)</f>
        <v>0</v>
      </c>
      <c r="BX58" s="68">
        <f ca="1">BV58*'Inputs and Outputs'!$D$5-BW58*'Inputs and Outputs'!$D$6</f>
        <v>3160</v>
      </c>
      <c r="BY58" s="70">
        <f t="shared" ca="1" si="19"/>
        <v>1.3489305437330845E-4</v>
      </c>
      <c r="BZ58" s="68">
        <f t="shared" si="14"/>
        <v>25</v>
      </c>
      <c r="CA58" s="75">
        <f ca="1">BV58*'Inputs and Outputs'!$D$5-('Model Part B'!BW58*'Model Part B'!BZ58+BW58*Costperbumped)</f>
        <v>3160</v>
      </c>
    </row>
    <row r="59" spans="2:79" x14ac:dyDescent="0.2">
      <c r="B59" s="74">
        <v>56</v>
      </c>
      <c r="C59" s="68" t="s">
        <v>8</v>
      </c>
      <c r="D59" s="69">
        <v>44215</v>
      </c>
      <c r="E59" s="67" t="s">
        <v>2</v>
      </c>
      <c r="F59" s="68" t="str">
        <f>'Flight Data'!$A57</f>
        <v>G56</v>
      </c>
      <c r="G59" s="68">
        <f>'Flight Data'!$B57</f>
        <v>2</v>
      </c>
      <c r="H59" s="68">
        <f ca="1">ROUND(NORMINV($M59,'Inputs and Outputs'!$C$19,'Inputs and Outputs'!$D$19),0)</f>
        <v>101</v>
      </c>
      <c r="I59" s="68">
        <f t="shared" si="0"/>
        <v>101</v>
      </c>
      <c r="J59" s="68">
        <f t="shared" ca="1" si="1"/>
        <v>101</v>
      </c>
      <c r="K59" s="68">
        <f ca="1">IF(J59-G59&gt;'Inputs and Outputs'!$D$4,One-G59,0)</f>
        <v>0</v>
      </c>
      <c r="L59" s="68">
        <f ca="1">J59*'Inputs and Outputs'!$D$5-K59*'Inputs and Outputs'!$D$6</f>
        <v>4040</v>
      </c>
      <c r="M59" s="70">
        <f t="shared" ca="1" si="15"/>
        <v>0.31787506512083508</v>
      </c>
      <c r="N59" s="68">
        <f t="shared" si="2"/>
        <v>25</v>
      </c>
      <c r="O59" s="75">
        <f ca="1">J59*'Inputs and Outputs'!$D$5-('Model Part B'!K59*'Model Part B'!N59+K59*Costperbumped)</f>
        <v>4040</v>
      </c>
      <c r="R59" s="74">
        <v>56</v>
      </c>
      <c r="S59" s="68" t="s">
        <v>8</v>
      </c>
      <c r="T59" s="69">
        <v>44215</v>
      </c>
      <c r="U59" s="67" t="s">
        <v>2</v>
      </c>
      <c r="V59" s="68" t="str">
        <f>'Flight Data'!$A57</f>
        <v>G56</v>
      </c>
      <c r="W59" s="68">
        <f>'Flight Data'!$B57</f>
        <v>2</v>
      </c>
      <c r="X59" s="68">
        <f ca="1">ROUND(NORMINV($AC59,'Inputs and Outputs'!$C$19,'Inputs and Outputs'!$D$19),0)</f>
        <v>110</v>
      </c>
      <c r="Y59" s="68">
        <f t="shared" si="3"/>
        <v>102</v>
      </c>
      <c r="Z59" s="68">
        <f t="shared" ca="1" si="4"/>
        <v>102</v>
      </c>
      <c r="AA59" s="68">
        <f ca="1">IF(Z59-W59&gt;'Inputs and Outputs'!$D$4,One-W59,0)</f>
        <v>0</v>
      </c>
      <c r="AB59" s="68">
        <f ca="1">Z59*'Inputs and Outputs'!$D$5-AA59*'Inputs and Outputs'!$D$6</f>
        <v>4080</v>
      </c>
      <c r="AC59" s="70">
        <f t="shared" ca="1" si="16"/>
        <v>0.90521044716959453</v>
      </c>
      <c r="AD59" s="68">
        <f t="shared" si="5"/>
        <v>25</v>
      </c>
      <c r="AE59" s="75">
        <f ca="1">Z59*'Inputs and Outputs'!$D$5-('Model Part B'!AA59*'Model Part B'!AD59+AA59*Costperbumped)</f>
        <v>4080</v>
      </c>
      <c r="AH59" s="74">
        <v>56</v>
      </c>
      <c r="AI59" s="68" t="s">
        <v>8</v>
      </c>
      <c r="AJ59" s="69">
        <v>44215</v>
      </c>
      <c r="AK59" s="67" t="s">
        <v>2</v>
      </c>
      <c r="AL59" s="68" t="str">
        <f>'Flight Data'!$A57</f>
        <v>G56</v>
      </c>
      <c r="AM59" s="68">
        <f>'Flight Data'!$B57</f>
        <v>2</v>
      </c>
      <c r="AN59" s="68">
        <f ca="1">ROUND(NORMINV($AS59,'Inputs and Outputs'!$C$19,'Inputs and Outputs'!$D$19),0)</f>
        <v>103</v>
      </c>
      <c r="AO59" s="68">
        <f t="shared" si="6"/>
        <v>103</v>
      </c>
      <c r="AP59" s="68">
        <f t="shared" ca="1" si="7"/>
        <v>103</v>
      </c>
      <c r="AQ59" s="68">
        <f ca="1">IF(AP59-AM59&gt;'Inputs and Outputs'!$D$4,Three-AM59,0)</f>
        <v>1</v>
      </c>
      <c r="AR59" s="68">
        <f ca="1">AP59*'Inputs and Outputs'!$D$5-AQ59*'Inputs and Outputs'!$D$6</f>
        <v>4020</v>
      </c>
      <c r="AS59" s="70">
        <f t="shared" ca="1" si="17"/>
        <v>0.51895709819160707</v>
      </c>
      <c r="AT59" s="68">
        <f t="shared" si="8"/>
        <v>25</v>
      </c>
      <c r="AU59" s="75">
        <f ca="1">AP59*'Inputs and Outputs'!$D$5-('Model Part B'!AQ59*'Model Part B'!AT59+AQ59*Costperbumped)</f>
        <v>3995</v>
      </c>
      <c r="AX59" s="74">
        <v>56</v>
      </c>
      <c r="AY59" s="68" t="s">
        <v>8</v>
      </c>
      <c r="AZ59" s="69">
        <v>44215</v>
      </c>
      <c r="BA59" s="67" t="s">
        <v>2</v>
      </c>
      <c r="BB59" s="68" t="str">
        <f>'Flight Data'!$A57</f>
        <v>G56</v>
      </c>
      <c r="BC59" s="68">
        <f>'Flight Data'!$B57</f>
        <v>2</v>
      </c>
      <c r="BD59" s="68">
        <f ca="1">ROUND(NORMINV($BI59,'Inputs and Outputs'!$C$19,'Inputs and Outputs'!$D$19),0)</f>
        <v>108</v>
      </c>
      <c r="BE59" s="68">
        <f t="shared" si="9"/>
        <v>104</v>
      </c>
      <c r="BF59" s="68">
        <f t="shared" ca="1" si="10"/>
        <v>104</v>
      </c>
      <c r="BG59" s="68">
        <f ca="1">IF(BF59-BC59&gt;'Inputs and Outputs'!$D$4,Four-BC59,0)</f>
        <v>2</v>
      </c>
      <c r="BH59" s="68">
        <f ca="1">BF59*'Inputs and Outputs'!$D$5-BG59*'Inputs and Outputs'!$D$6</f>
        <v>3960</v>
      </c>
      <c r="BI59" s="70">
        <f t="shared" ca="1" si="18"/>
        <v>0.8275552793320774</v>
      </c>
      <c r="BJ59" s="68">
        <f t="shared" si="11"/>
        <v>25</v>
      </c>
      <c r="BK59" s="75">
        <f ca="1">BF59*'Inputs and Outputs'!$D$5-('Model Part B'!BG59*'Model Part B'!BJ59+BG59*Costperbumped)</f>
        <v>3910</v>
      </c>
      <c r="BN59" s="74">
        <v>56</v>
      </c>
      <c r="BO59" s="68" t="s">
        <v>8</v>
      </c>
      <c r="BP59" s="69">
        <v>44215</v>
      </c>
      <c r="BQ59" s="67" t="s">
        <v>2</v>
      </c>
      <c r="BR59" s="68" t="str">
        <f>'Flight Data'!$A57</f>
        <v>G56</v>
      </c>
      <c r="BS59" s="68">
        <f>'Flight Data'!$B57</f>
        <v>2</v>
      </c>
      <c r="BT59" s="68">
        <f ca="1">ROUND(NORMINV($BY59,'Inputs and Outputs'!$C$18,'Inputs and Outputs'!$D$18),0)</f>
        <v>98</v>
      </c>
      <c r="BU59" s="68">
        <f t="shared" si="12"/>
        <v>105</v>
      </c>
      <c r="BV59" s="68">
        <f t="shared" ca="1" si="13"/>
        <v>98</v>
      </c>
      <c r="BW59" s="68">
        <f ca="1">IF(BV59-BS59&gt;'Inputs and Outputs'!$D$4,Five-BS59,0)</f>
        <v>0</v>
      </c>
      <c r="BX59" s="68">
        <f ca="1">BV59*'Inputs and Outputs'!$D$5-BW59*'Inputs and Outputs'!$D$6</f>
        <v>3920</v>
      </c>
      <c r="BY59" s="70">
        <f t="shared" ca="1" si="19"/>
        <v>0.29351135612702794</v>
      </c>
      <c r="BZ59" s="68">
        <f t="shared" si="14"/>
        <v>25</v>
      </c>
      <c r="CA59" s="75">
        <f ca="1">BV59*'Inputs and Outputs'!$D$5-('Model Part B'!BW59*'Model Part B'!BZ59+BW59*Costperbumped)</f>
        <v>3920</v>
      </c>
    </row>
    <row r="60" spans="2:79" x14ac:dyDescent="0.2">
      <c r="B60" s="74">
        <v>57</v>
      </c>
      <c r="C60" s="68" t="s">
        <v>8</v>
      </c>
      <c r="D60" s="69">
        <v>44215</v>
      </c>
      <c r="E60" s="67" t="s">
        <v>0</v>
      </c>
      <c r="F60" s="68" t="str">
        <f>'Flight Data'!$A58</f>
        <v>G57</v>
      </c>
      <c r="G60" s="68">
        <f>'Flight Data'!$B58</f>
        <v>2</v>
      </c>
      <c r="H60" s="68">
        <f ca="1">ROUND(NORMINV($M60,'Inputs and Outputs'!$C$20,'Inputs and Outputs'!$D$20),0)</f>
        <v>101</v>
      </c>
      <c r="I60" s="68">
        <f t="shared" si="0"/>
        <v>101</v>
      </c>
      <c r="J60" s="68">
        <f t="shared" ca="1" si="1"/>
        <v>101</v>
      </c>
      <c r="K60" s="68">
        <f ca="1">IF(J60-G60&gt;'Inputs and Outputs'!$D$4,One-G60,0)</f>
        <v>0</v>
      </c>
      <c r="L60" s="68">
        <f ca="1">J60*'Inputs and Outputs'!$D$5-K60*'Inputs and Outputs'!$D$6</f>
        <v>4040</v>
      </c>
      <c r="M60" s="70">
        <f t="shared" ca="1" si="15"/>
        <v>0.2192509411285275</v>
      </c>
      <c r="N60" s="68">
        <f t="shared" si="2"/>
        <v>200</v>
      </c>
      <c r="O60" s="75">
        <f ca="1">J60*'Inputs and Outputs'!$D$5-('Model Part B'!K60*'Model Part B'!N60+K60*Costperbumped)</f>
        <v>4040</v>
      </c>
      <c r="R60" s="74">
        <v>57</v>
      </c>
      <c r="S60" s="68" t="s">
        <v>8</v>
      </c>
      <c r="T60" s="69">
        <v>44215</v>
      </c>
      <c r="U60" s="67" t="s">
        <v>0</v>
      </c>
      <c r="V60" s="68" t="str">
        <f>'Flight Data'!$A58</f>
        <v>G57</v>
      </c>
      <c r="W60" s="68">
        <f>'Flight Data'!$B58</f>
        <v>2</v>
      </c>
      <c r="X60" s="68">
        <f ca="1">ROUND(NORMINV($AC60,'Inputs and Outputs'!$C$20,'Inputs and Outputs'!$D$20),0)</f>
        <v>94</v>
      </c>
      <c r="Y60" s="68">
        <f t="shared" si="3"/>
        <v>102</v>
      </c>
      <c r="Z60" s="68">
        <f t="shared" ca="1" si="4"/>
        <v>94</v>
      </c>
      <c r="AA60" s="68">
        <f ca="1">IF(Z60-W60&gt;'Inputs and Outputs'!$D$4,One-W60,0)</f>
        <v>0</v>
      </c>
      <c r="AB60" s="68">
        <f ca="1">Z60*'Inputs and Outputs'!$D$5-AA60*'Inputs and Outputs'!$D$6</f>
        <v>3760</v>
      </c>
      <c r="AC60" s="70">
        <f t="shared" ca="1" si="16"/>
        <v>1.7021398227211271E-2</v>
      </c>
      <c r="AD60" s="68">
        <f t="shared" si="5"/>
        <v>200</v>
      </c>
      <c r="AE60" s="75">
        <f ca="1">Z60*'Inputs and Outputs'!$D$5-('Model Part B'!AA60*'Model Part B'!AD60+AA60*Costperbumped)</f>
        <v>3760</v>
      </c>
      <c r="AH60" s="74">
        <v>57</v>
      </c>
      <c r="AI60" s="68" t="s">
        <v>8</v>
      </c>
      <c r="AJ60" s="69">
        <v>44215</v>
      </c>
      <c r="AK60" s="67" t="s">
        <v>0</v>
      </c>
      <c r="AL60" s="68" t="str">
        <f>'Flight Data'!$A58</f>
        <v>G57</v>
      </c>
      <c r="AM60" s="68">
        <f>'Flight Data'!$B58</f>
        <v>2</v>
      </c>
      <c r="AN60" s="68">
        <f ca="1">ROUND(NORMINV($AS60,'Inputs and Outputs'!$C$20,'Inputs and Outputs'!$D$20),0)</f>
        <v>104</v>
      </c>
      <c r="AO60" s="68">
        <f t="shared" si="6"/>
        <v>103</v>
      </c>
      <c r="AP60" s="68">
        <f t="shared" ca="1" si="7"/>
        <v>103</v>
      </c>
      <c r="AQ60" s="68">
        <f ca="1">IF(AP60-AM60&gt;'Inputs and Outputs'!$D$4,Three-AM60,0)</f>
        <v>1</v>
      </c>
      <c r="AR60" s="68">
        <f ca="1">AP60*'Inputs and Outputs'!$D$5-AQ60*'Inputs and Outputs'!$D$6</f>
        <v>4020</v>
      </c>
      <c r="AS60" s="70">
        <f t="shared" ca="1" si="17"/>
        <v>0.43791184741568323</v>
      </c>
      <c r="AT60" s="68">
        <f t="shared" si="8"/>
        <v>200</v>
      </c>
      <c r="AU60" s="75">
        <f ca="1">AP60*'Inputs and Outputs'!$D$5-('Model Part B'!AQ60*'Model Part B'!AT60+AQ60*Costperbumped)</f>
        <v>3820</v>
      </c>
      <c r="AX60" s="74">
        <v>57</v>
      </c>
      <c r="AY60" s="68" t="s">
        <v>8</v>
      </c>
      <c r="AZ60" s="69">
        <v>44215</v>
      </c>
      <c r="BA60" s="67" t="s">
        <v>0</v>
      </c>
      <c r="BB60" s="68" t="str">
        <f>'Flight Data'!$A58</f>
        <v>G57</v>
      </c>
      <c r="BC60" s="68">
        <f>'Flight Data'!$B58</f>
        <v>2</v>
      </c>
      <c r="BD60" s="68">
        <f ca="1">ROUND(NORMINV($BI60,'Inputs and Outputs'!$C$20,'Inputs and Outputs'!$D$20),0)</f>
        <v>115</v>
      </c>
      <c r="BE60" s="68">
        <f t="shared" si="9"/>
        <v>104</v>
      </c>
      <c r="BF60" s="68">
        <f t="shared" ca="1" si="10"/>
        <v>104</v>
      </c>
      <c r="BG60" s="68">
        <f ca="1">IF(BF60-BC60&gt;'Inputs and Outputs'!$D$4,Four-BC60,0)</f>
        <v>2</v>
      </c>
      <c r="BH60" s="68">
        <f ca="1">BF60*'Inputs and Outputs'!$D$5-BG60*'Inputs and Outputs'!$D$6</f>
        <v>3960</v>
      </c>
      <c r="BI60" s="70">
        <f t="shared" ca="1" si="18"/>
        <v>0.97360288279188234</v>
      </c>
      <c r="BJ60" s="68">
        <f t="shared" si="11"/>
        <v>200</v>
      </c>
      <c r="BK60" s="75">
        <f ca="1">BF60*'Inputs and Outputs'!$D$5-('Model Part B'!BG60*'Model Part B'!BJ60+BG60*Costperbumped)</f>
        <v>3560</v>
      </c>
      <c r="BN60" s="74">
        <v>57</v>
      </c>
      <c r="BO60" s="68" t="s">
        <v>8</v>
      </c>
      <c r="BP60" s="69">
        <v>44215</v>
      </c>
      <c r="BQ60" s="67" t="s">
        <v>0</v>
      </c>
      <c r="BR60" s="68" t="str">
        <f>'Flight Data'!$A58</f>
        <v>G57</v>
      </c>
      <c r="BS60" s="68">
        <f>'Flight Data'!$B58</f>
        <v>2</v>
      </c>
      <c r="BT60" s="68">
        <f ca="1">ROUND(NORMINV($BY60,'Inputs and Outputs'!$C$18,'Inputs and Outputs'!$D$18),0)</f>
        <v>98</v>
      </c>
      <c r="BU60" s="68">
        <f t="shared" si="12"/>
        <v>105</v>
      </c>
      <c r="BV60" s="68">
        <f t="shared" ca="1" si="13"/>
        <v>98</v>
      </c>
      <c r="BW60" s="68">
        <f ca="1">IF(BV60-BS60&gt;'Inputs and Outputs'!$D$4,Five-BS60,0)</f>
        <v>0</v>
      </c>
      <c r="BX60" s="68">
        <f ca="1">BV60*'Inputs and Outputs'!$D$5-BW60*'Inputs and Outputs'!$D$6</f>
        <v>3920</v>
      </c>
      <c r="BY60" s="70">
        <f t="shared" ca="1" si="19"/>
        <v>0.29685102397448138</v>
      </c>
      <c r="BZ60" s="68">
        <f t="shared" si="14"/>
        <v>200</v>
      </c>
      <c r="CA60" s="75">
        <f ca="1">BV60*'Inputs and Outputs'!$D$5-('Model Part B'!BW60*'Model Part B'!BZ60+BW60*Costperbumped)</f>
        <v>3920</v>
      </c>
    </row>
    <row r="61" spans="2:79" x14ac:dyDescent="0.2">
      <c r="B61" s="74">
        <v>58</v>
      </c>
      <c r="C61" s="68" t="s">
        <v>7</v>
      </c>
      <c r="D61" s="69">
        <v>44216</v>
      </c>
      <c r="E61" s="67" t="s">
        <v>3</v>
      </c>
      <c r="F61" s="68" t="str">
        <f>'Flight Data'!$A59</f>
        <v>G58</v>
      </c>
      <c r="G61" s="68">
        <f>'Flight Data'!$B59</f>
        <v>5</v>
      </c>
      <c r="H61" s="68">
        <f ca="1">ROUND(NORMINV($M61,'Inputs and Outputs'!$C$18,'Inputs and Outputs'!$D$18),0)</f>
        <v>104</v>
      </c>
      <c r="I61" s="68">
        <f t="shared" si="0"/>
        <v>101</v>
      </c>
      <c r="J61" s="68">
        <f t="shared" ca="1" si="1"/>
        <v>101</v>
      </c>
      <c r="K61" s="68">
        <f ca="1">IF(J61-G61&gt;'Inputs and Outputs'!$D$4,One-G61,0)</f>
        <v>0</v>
      </c>
      <c r="L61" s="68">
        <f ca="1">J61*'Inputs and Outputs'!$D$5-K61*'Inputs and Outputs'!$D$6</f>
        <v>4040</v>
      </c>
      <c r="M61" s="70">
        <f t="shared" ca="1" si="15"/>
        <v>0.71565643610520768</v>
      </c>
      <c r="N61" s="68">
        <f t="shared" si="2"/>
        <v>25</v>
      </c>
      <c r="O61" s="75">
        <f ca="1">J61*'Inputs and Outputs'!$D$5-('Model Part B'!K61*'Model Part B'!N61+K61*Costperbumped)</f>
        <v>4040</v>
      </c>
      <c r="R61" s="74">
        <v>58</v>
      </c>
      <c r="S61" s="68" t="s">
        <v>7</v>
      </c>
      <c r="T61" s="69">
        <v>44216</v>
      </c>
      <c r="U61" s="67" t="s">
        <v>3</v>
      </c>
      <c r="V61" s="68" t="str">
        <f>'Flight Data'!$A59</f>
        <v>G58</v>
      </c>
      <c r="W61" s="68">
        <f>'Flight Data'!$B59</f>
        <v>5</v>
      </c>
      <c r="X61" s="68">
        <f ca="1">ROUND(NORMINV($AC61,'Inputs and Outputs'!$C$18,'Inputs and Outputs'!$D$18),0)</f>
        <v>98</v>
      </c>
      <c r="Y61" s="68">
        <f t="shared" si="3"/>
        <v>102</v>
      </c>
      <c r="Z61" s="68">
        <f t="shared" ca="1" si="4"/>
        <v>98</v>
      </c>
      <c r="AA61" s="68">
        <f ca="1">IF(Z61-W61&gt;'Inputs and Outputs'!$D$4,One-W61,0)</f>
        <v>0</v>
      </c>
      <c r="AB61" s="68">
        <f ca="1">Z61*'Inputs and Outputs'!$D$5-AA61*'Inputs and Outputs'!$D$6</f>
        <v>3920</v>
      </c>
      <c r="AC61" s="70">
        <f t="shared" ca="1" si="16"/>
        <v>0.30090352235861839</v>
      </c>
      <c r="AD61" s="68">
        <f t="shared" si="5"/>
        <v>25</v>
      </c>
      <c r="AE61" s="75">
        <f ca="1">Z61*'Inputs and Outputs'!$D$5-('Model Part B'!AA61*'Model Part B'!AD61+AA61*Costperbumped)</f>
        <v>3920</v>
      </c>
      <c r="AH61" s="74">
        <v>58</v>
      </c>
      <c r="AI61" s="68" t="s">
        <v>7</v>
      </c>
      <c r="AJ61" s="69">
        <v>44216</v>
      </c>
      <c r="AK61" s="67" t="s">
        <v>3</v>
      </c>
      <c r="AL61" s="68" t="str">
        <f>'Flight Data'!$A59</f>
        <v>G58</v>
      </c>
      <c r="AM61" s="68">
        <f>'Flight Data'!$B59</f>
        <v>5</v>
      </c>
      <c r="AN61" s="68">
        <f ca="1">ROUND(NORMINV($AS61,'Inputs and Outputs'!$C$18,'Inputs and Outputs'!$D$18),0)</f>
        <v>109</v>
      </c>
      <c r="AO61" s="68">
        <f t="shared" si="6"/>
        <v>103</v>
      </c>
      <c r="AP61" s="68">
        <f t="shared" ca="1" si="7"/>
        <v>103</v>
      </c>
      <c r="AQ61" s="68">
        <f ca="1">IF(AP61-AM61&gt;'Inputs and Outputs'!$D$4,Three-AM61,0)</f>
        <v>0</v>
      </c>
      <c r="AR61" s="68">
        <f ca="1">AP61*'Inputs and Outputs'!$D$5-AQ61*'Inputs and Outputs'!$D$6</f>
        <v>4120</v>
      </c>
      <c r="AS61" s="70">
        <f t="shared" ca="1" si="17"/>
        <v>0.9113343135077997</v>
      </c>
      <c r="AT61" s="68">
        <f t="shared" si="8"/>
        <v>25</v>
      </c>
      <c r="AU61" s="75">
        <f ca="1">AP61*'Inputs and Outputs'!$D$5-('Model Part B'!AQ61*'Model Part B'!AT61+AQ61*Costperbumped)</f>
        <v>4120</v>
      </c>
      <c r="AX61" s="74">
        <v>58</v>
      </c>
      <c r="AY61" s="68" t="s">
        <v>7</v>
      </c>
      <c r="AZ61" s="69">
        <v>44216</v>
      </c>
      <c r="BA61" s="67" t="s">
        <v>3</v>
      </c>
      <c r="BB61" s="68" t="str">
        <f>'Flight Data'!$A59</f>
        <v>G58</v>
      </c>
      <c r="BC61" s="68">
        <f>'Flight Data'!$B59</f>
        <v>5</v>
      </c>
      <c r="BD61" s="68">
        <f ca="1">ROUND(NORMINV($BI61,'Inputs and Outputs'!$C$18,'Inputs and Outputs'!$D$18),0)</f>
        <v>106</v>
      </c>
      <c r="BE61" s="68">
        <f t="shared" si="9"/>
        <v>104</v>
      </c>
      <c r="BF61" s="68">
        <f t="shared" ca="1" si="10"/>
        <v>104</v>
      </c>
      <c r="BG61" s="68">
        <f ca="1">IF(BF61-BC61&gt;'Inputs and Outputs'!$D$4,Four-BC61,0)</f>
        <v>0</v>
      </c>
      <c r="BH61" s="68">
        <f ca="1">BF61*'Inputs and Outputs'!$D$5-BG61*'Inputs and Outputs'!$D$6</f>
        <v>4160</v>
      </c>
      <c r="BI61" s="70">
        <f t="shared" ca="1" si="18"/>
        <v>0.79530971249865479</v>
      </c>
      <c r="BJ61" s="68">
        <f t="shared" si="11"/>
        <v>25</v>
      </c>
      <c r="BK61" s="75">
        <f ca="1">BF61*'Inputs and Outputs'!$D$5-('Model Part B'!BG61*'Model Part B'!BJ61+BG61*Costperbumped)</f>
        <v>4160</v>
      </c>
      <c r="BN61" s="74">
        <v>58</v>
      </c>
      <c r="BO61" s="68" t="s">
        <v>7</v>
      </c>
      <c r="BP61" s="69">
        <v>44216</v>
      </c>
      <c r="BQ61" s="67" t="s">
        <v>3</v>
      </c>
      <c r="BR61" s="68" t="str">
        <f>'Flight Data'!$A59</f>
        <v>G58</v>
      </c>
      <c r="BS61" s="68">
        <f>'Flight Data'!$B59</f>
        <v>5</v>
      </c>
      <c r="BT61" s="68">
        <f ca="1">ROUND(NORMINV($BY61,'Inputs and Outputs'!$C$18,'Inputs and Outputs'!$D$18),0)</f>
        <v>101</v>
      </c>
      <c r="BU61" s="68">
        <f t="shared" si="12"/>
        <v>105</v>
      </c>
      <c r="BV61" s="68">
        <f t="shared" ca="1" si="13"/>
        <v>101</v>
      </c>
      <c r="BW61" s="68">
        <f ca="1">IF(BV61-BS61&gt;'Inputs and Outputs'!$D$4,Five-BS61,0)</f>
        <v>0</v>
      </c>
      <c r="BX61" s="68">
        <f ca="1">BV61*'Inputs and Outputs'!$D$5-BW61*'Inputs and Outputs'!$D$6</f>
        <v>4040</v>
      </c>
      <c r="BY61" s="70">
        <f t="shared" ca="1" si="19"/>
        <v>0.48291777542198666</v>
      </c>
      <c r="BZ61" s="68">
        <f t="shared" si="14"/>
        <v>25</v>
      </c>
      <c r="CA61" s="75">
        <f ca="1">BV61*'Inputs and Outputs'!$D$5-('Model Part B'!BW61*'Model Part B'!BZ61+BW61*Costperbumped)</f>
        <v>4040</v>
      </c>
    </row>
    <row r="62" spans="2:79" x14ac:dyDescent="0.2">
      <c r="B62" s="74">
        <v>59</v>
      </c>
      <c r="C62" s="68" t="s">
        <v>7</v>
      </c>
      <c r="D62" s="69">
        <v>44216</v>
      </c>
      <c r="E62" s="67" t="s">
        <v>2</v>
      </c>
      <c r="F62" s="68" t="str">
        <f>'Flight Data'!$A60</f>
        <v>G59</v>
      </c>
      <c r="G62" s="68">
        <f>'Flight Data'!$B60</f>
        <v>1</v>
      </c>
      <c r="H62" s="68">
        <f ca="1">ROUND(NORMINV($M62,'Inputs and Outputs'!$C$19,'Inputs and Outputs'!$D$19),0)</f>
        <v>113</v>
      </c>
      <c r="I62" s="68">
        <f t="shared" si="0"/>
        <v>101</v>
      </c>
      <c r="J62" s="68">
        <f t="shared" ca="1" si="1"/>
        <v>101</v>
      </c>
      <c r="K62" s="68">
        <f ca="1">IF(J62-G62&gt;'Inputs and Outputs'!$D$4,One-G62,0)</f>
        <v>0</v>
      </c>
      <c r="L62" s="68">
        <f ca="1">J62*'Inputs and Outputs'!$D$5-K62*'Inputs and Outputs'!$D$6</f>
        <v>4040</v>
      </c>
      <c r="M62" s="70">
        <f t="shared" ca="1" si="15"/>
        <v>0.97642447148548228</v>
      </c>
      <c r="N62" s="68">
        <f t="shared" si="2"/>
        <v>25</v>
      </c>
      <c r="O62" s="75">
        <f ca="1">J62*'Inputs and Outputs'!$D$5-('Model Part B'!K62*'Model Part B'!N62+K62*Costperbumped)</f>
        <v>4040</v>
      </c>
      <c r="R62" s="74">
        <v>59</v>
      </c>
      <c r="S62" s="68" t="s">
        <v>7</v>
      </c>
      <c r="T62" s="69">
        <v>44216</v>
      </c>
      <c r="U62" s="67" t="s">
        <v>2</v>
      </c>
      <c r="V62" s="68" t="str">
        <f>'Flight Data'!$A60</f>
        <v>G59</v>
      </c>
      <c r="W62" s="68">
        <f>'Flight Data'!$B60</f>
        <v>1</v>
      </c>
      <c r="X62" s="68">
        <f ca="1">ROUND(NORMINV($AC62,'Inputs and Outputs'!$C$19,'Inputs and Outputs'!$D$19),0)</f>
        <v>101</v>
      </c>
      <c r="Y62" s="68">
        <f t="shared" si="3"/>
        <v>102</v>
      </c>
      <c r="Z62" s="68">
        <f t="shared" ca="1" si="4"/>
        <v>101</v>
      </c>
      <c r="AA62" s="68">
        <f ca="1">IF(Z62-W62&gt;'Inputs and Outputs'!$D$4,One-W62,0)</f>
        <v>0</v>
      </c>
      <c r="AB62" s="68">
        <f ca="1">Z62*'Inputs and Outputs'!$D$5-AA62*'Inputs and Outputs'!$D$6</f>
        <v>4040</v>
      </c>
      <c r="AC62" s="70">
        <f t="shared" ca="1" si="16"/>
        <v>0.33158605038658506</v>
      </c>
      <c r="AD62" s="68">
        <f t="shared" si="5"/>
        <v>25</v>
      </c>
      <c r="AE62" s="75">
        <f ca="1">Z62*'Inputs and Outputs'!$D$5-('Model Part B'!AA62*'Model Part B'!AD62+AA62*Costperbumped)</f>
        <v>4040</v>
      </c>
      <c r="AH62" s="74">
        <v>59</v>
      </c>
      <c r="AI62" s="68" t="s">
        <v>7</v>
      </c>
      <c r="AJ62" s="69">
        <v>44216</v>
      </c>
      <c r="AK62" s="67" t="s">
        <v>2</v>
      </c>
      <c r="AL62" s="68" t="str">
        <f>'Flight Data'!$A60</f>
        <v>G59</v>
      </c>
      <c r="AM62" s="68">
        <f>'Flight Data'!$B60</f>
        <v>1</v>
      </c>
      <c r="AN62" s="68">
        <f ca="1">ROUND(NORMINV($AS62,'Inputs and Outputs'!$C$19,'Inputs and Outputs'!$D$19),0)</f>
        <v>97</v>
      </c>
      <c r="AO62" s="68">
        <f t="shared" si="6"/>
        <v>103</v>
      </c>
      <c r="AP62" s="68">
        <f t="shared" ca="1" si="7"/>
        <v>97</v>
      </c>
      <c r="AQ62" s="68">
        <f ca="1">IF(AP62-AM62&gt;'Inputs and Outputs'!$D$4,Three-AM62,0)</f>
        <v>0</v>
      </c>
      <c r="AR62" s="68">
        <f ca="1">AP62*'Inputs and Outputs'!$D$5-AQ62*'Inputs and Outputs'!$D$6</f>
        <v>3880</v>
      </c>
      <c r="AS62" s="70">
        <f t="shared" ca="1" si="17"/>
        <v>0.11370416792392646</v>
      </c>
      <c r="AT62" s="68">
        <f t="shared" si="8"/>
        <v>25</v>
      </c>
      <c r="AU62" s="75">
        <f ca="1">AP62*'Inputs and Outputs'!$D$5-('Model Part B'!AQ62*'Model Part B'!AT62+AQ62*Costperbumped)</f>
        <v>3880</v>
      </c>
      <c r="AX62" s="74">
        <v>59</v>
      </c>
      <c r="AY62" s="68" t="s">
        <v>7</v>
      </c>
      <c r="AZ62" s="69">
        <v>44216</v>
      </c>
      <c r="BA62" s="67" t="s">
        <v>2</v>
      </c>
      <c r="BB62" s="68" t="str">
        <f>'Flight Data'!$A60</f>
        <v>G59</v>
      </c>
      <c r="BC62" s="68">
        <f>'Flight Data'!$B60</f>
        <v>1</v>
      </c>
      <c r="BD62" s="68">
        <f ca="1">ROUND(NORMINV($BI62,'Inputs and Outputs'!$C$19,'Inputs and Outputs'!$D$19),0)</f>
        <v>109</v>
      </c>
      <c r="BE62" s="68">
        <f t="shared" si="9"/>
        <v>104</v>
      </c>
      <c r="BF62" s="68">
        <f t="shared" ca="1" si="10"/>
        <v>104</v>
      </c>
      <c r="BG62" s="68">
        <f ca="1">IF(BF62-BC62&gt;'Inputs and Outputs'!$D$4,Four-BC62,0)</f>
        <v>3</v>
      </c>
      <c r="BH62" s="68">
        <f ca="1">BF62*'Inputs and Outputs'!$D$5-BG62*'Inputs and Outputs'!$D$6</f>
        <v>3860</v>
      </c>
      <c r="BI62" s="70">
        <f t="shared" ca="1" si="18"/>
        <v>0.87056817427224387</v>
      </c>
      <c r="BJ62" s="68">
        <f t="shared" si="11"/>
        <v>25</v>
      </c>
      <c r="BK62" s="75">
        <f ca="1">BF62*'Inputs and Outputs'!$D$5-('Model Part B'!BG62*'Model Part B'!BJ62+BG62*Costperbumped)</f>
        <v>3785</v>
      </c>
      <c r="BN62" s="74">
        <v>59</v>
      </c>
      <c r="BO62" s="68" t="s">
        <v>7</v>
      </c>
      <c r="BP62" s="69">
        <v>44216</v>
      </c>
      <c r="BQ62" s="67" t="s">
        <v>2</v>
      </c>
      <c r="BR62" s="68" t="str">
        <f>'Flight Data'!$A60</f>
        <v>G59</v>
      </c>
      <c r="BS62" s="68">
        <f>'Flight Data'!$B60</f>
        <v>1</v>
      </c>
      <c r="BT62" s="68">
        <f ca="1">ROUND(NORMINV($BY62,'Inputs and Outputs'!$C$18,'Inputs and Outputs'!$D$18),0)</f>
        <v>108</v>
      </c>
      <c r="BU62" s="68">
        <f t="shared" si="12"/>
        <v>105</v>
      </c>
      <c r="BV62" s="68">
        <f t="shared" ca="1" si="13"/>
        <v>105</v>
      </c>
      <c r="BW62" s="68">
        <f ca="1">IF(BV62-BS62&gt;'Inputs and Outputs'!$D$4,Five-BS62,0)</f>
        <v>4</v>
      </c>
      <c r="BX62" s="68">
        <f ca="1">BV62*'Inputs and Outputs'!$D$5-BW62*'Inputs and Outputs'!$D$6</f>
        <v>3800</v>
      </c>
      <c r="BY62" s="70">
        <f t="shared" ca="1" si="19"/>
        <v>0.88340843628600785</v>
      </c>
      <c r="BZ62" s="68">
        <f t="shared" si="14"/>
        <v>25</v>
      </c>
      <c r="CA62" s="75">
        <f ca="1">BV62*'Inputs and Outputs'!$D$5-('Model Part B'!BW62*'Model Part B'!BZ62+BW62*Costperbumped)</f>
        <v>3700</v>
      </c>
    </row>
    <row r="63" spans="2:79" x14ac:dyDescent="0.2">
      <c r="B63" s="74">
        <v>60</v>
      </c>
      <c r="C63" s="68" t="s">
        <v>7</v>
      </c>
      <c r="D63" s="69">
        <v>44216</v>
      </c>
      <c r="E63" s="67" t="s">
        <v>0</v>
      </c>
      <c r="F63" s="68" t="str">
        <f>'Flight Data'!$A61</f>
        <v>G60</v>
      </c>
      <c r="G63" s="68">
        <f>'Flight Data'!$B61</f>
        <v>1</v>
      </c>
      <c r="H63" s="68">
        <f ca="1">ROUND(NORMINV($M63,'Inputs and Outputs'!$C$20,'Inputs and Outputs'!$D$20),0)</f>
        <v>95</v>
      </c>
      <c r="I63" s="68">
        <f t="shared" si="0"/>
        <v>101</v>
      </c>
      <c r="J63" s="68">
        <f t="shared" ca="1" si="1"/>
        <v>95</v>
      </c>
      <c r="K63" s="68">
        <f ca="1">IF(J63-G63&gt;'Inputs and Outputs'!$D$4,One-G63,0)</f>
        <v>0</v>
      </c>
      <c r="L63" s="68">
        <f ca="1">J63*'Inputs and Outputs'!$D$5-K63*'Inputs and Outputs'!$D$6</f>
        <v>3800</v>
      </c>
      <c r="M63" s="70">
        <f t="shared" ca="1" si="15"/>
        <v>2.7313569790907821E-2</v>
      </c>
      <c r="N63" s="68">
        <f t="shared" si="2"/>
        <v>200</v>
      </c>
      <c r="O63" s="75">
        <f ca="1">J63*'Inputs and Outputs'!$D$5-('Model Part B'!K63*'Model Part B'!N63+K63*Costperbumped)</f>
        <v>3800</v>
      </c>
      <c r="R63" s="74">
        <v>60</v>
      </c>
      <c r="S63" s="68" t="s">
        <v>7</v>
      </c>
      <c r="T63" s="69">
        <v>44216</v>
      </c>
      <c r="U63" s="67" t="s">
        <v>0</v>
      </c>
      <c r="V63" s="68" t="str">
        <f>'Flight Data'!$A61</f>
        <v>G60</v>
      </c>
      <c r="W63" s="68">
        <f>'Flight Data'!$B61</f>
        <v>1</v>
      </c>
      <c r="X63" s="68">
        <f ca="1">ROUND(NORMINV($AC63,'Inputs and Outputs'!$C$20,'Inputs and Outputs'!$D$20),0)</f>
        <v>104</v>
      </c>
      <c r="Y63" s="68">
        <f t="shared" si="3"/>
        <v>102</v>
      </c>
      <c r="Z63" s="68">
        <f t="shared" ca="1" si="4"/>
        <v>102</v>
      </c>
      <c r="AA63" s="68">
        <f ca="1">IF(Z63-W63&gt;'Inputs and Outputs'!$D$4,One-W63,0)</f>
        <v>0</v>
      </c>
      <c r="AB63" s="68">
        <f ca="1">Z63*'Inputs and Outputs'!$D$5-AA63*'Inputs and Outputs'!$D$6</f>
        <v>4080</v>
      </c>
      <c r="AC63" s="70">
        <f t="shared" ca="1" si="16"/>
        <v>0.4440033367646864</v>
      </c>
      <c r="AD63" s="68">
        <f t="shared" si="5"/>
        <v>200</v>
      </c>
      <c r="AE63" s="75">
        <f ca="1">Z63*'Inputs and Outputs'!$D$5-('Model Part B'!AA63*'Model Part B'!AD63+AA63*Costperbumped)</f>
        <v>4080</v>
      </c>
      <c r="AH63" s="74">
        <v>60</v>
      </c>
      <c r="AI63" s="68" t="s">
        <v>7</v>
      </c>
      <c r="AJ63" s="69">
        <v>44216</v>
      </c>
      <c r="AK63" s="67" t="s">
        <v>0</v>
      </c>
      <c r="AL63" s="68" t="str">
        <f>'Flight Data'!$A61</f>
        <v>G60</v>
      </c>
      <c r="AM63" s="68">
        <f>'Flight Data'!$B61</f>
        <v>1</v>
      </c>
      <c r="AN63" s="68">
        <f ca="1">ROUND(NORMINV($AS63,'Inputs and Outputs'!$C$20,'Inputs and Outputs'!$D$20),0)</f>
        <v>105</v>
      </c>
      <c r="AO63" s="68">
        <f t="shared" si="6"/>
        <v>103</v>
      </c>
      <c r="AP63" s="68">
        <f t="shared" ca="1" si="7"/>
        <v>103</v>
      </c>
      <c r="AQ63" s="68">
        <f ca="1">IF(AP63-AM63&gt;'Inputs and Outputs'!$D$4,Three-AM63,0)</f>
        <v>2</v>
      </c>
      <c r="AR63" s="68">
        <f ca="1">AP63*'Inputs and Outputs'!$D$5-AQ63*'Inputs and Outputs'!$D$6</f>
        <v>3920</v>
      </c>
      <c r="AS63" s="70">
        <f t="shared" ca="1" si="17"/>
        <v>0.49081257499345188</v>
      </c>
      <c r="AT63" s="68">
        <f t="shared" si="8"/>
        <v>200</v>
      </c>
      <c r="AU63" s="75">
        <f ca="1">AP63*'Inputs and Outputs'!$D$5-('Model Part B'!AQ63*'Model Part B'!AT63+AQ63*Costperbumped)</f>
        <v>3520</v>
      </c>
      <c r="AX63" s="74">
        <v>60</v>
      </c>
      <c r="AY63" s="68" t="s">
        <v>7</v>
      </c>
      <c r="AZ63" s="69">
        <v>44216</v>
      </c>
      <c r="BA63" s="67" t="s">
        <v>0</v>
      </c>
      <c r="BB63" s="68" t="str">
        <f>'Flight Data'!$A61</f>
        <v>G60</v>
      </c>
      <c r="BC63" s="68">
        <f>'Flight Data'!$B61</f>
        <v>1</v>
      </c>
      <c r="BD63" s="68">
        <f ca="1">ROUND(NORMINV($BI63,'Inputs and Outputs'!$C$20,'Inputs and Outputs'!$D$20),0)</f>
        <v>108</v>
      </c>
      <c r="BE63" s="68">
        <f t="shared" si="9"/>
        <v>104</v>
      </c>
      <c r="BF63" s="68">
        <f t="shared" ca="1" si="10"/>
        <v>104</v>
      </c>
      <c r="BG63" s="68">
        <f ca="1">IF(BF63-BC63&gt;'Inputs and Outputs'!$D$4,Four-BC63,0)</f>
        <v>3</v>
      </c>
      <c r="BH63" s="68">
        <f ca="1">BF63*'Inputs and Outputs'!$D$5-BG63*'Inputs and Outputs'!$D$6</f>
        <v>3860</v>
      </c>
      <c r="BI63" s="70">
        <f t="shared" ca="1" si="18"/>
        <v>0.75729955293738993</v>
      </c>
      <c r="BJ63" s="68">
        <f t="shared" si="11"/>
        <v>200</v>
      </c>
      <c r="BK63" s="75">
        <f ca="1">BF63*'Inputs and Outputs'!$D$5-('Model Part B'!BG63*'Model Part B'!BJ63+BG63*Costperbumped)</f>
        <v>3260</v>
      </c>
      <c r="BN63" s="74">
        <v>60</v>
      </c>
      <c r="BO63" s="68" t="s">
        <v>7</v>
      </c>
      <c r="BP63" s="69">
        <v>44216</v>
      </c>
      <c r="BQ63" s="67" t="s">
        <v>0</v>
      </c>
      <c r="BR63" s="68" t="str">
        <f>'Flight Data'!$A61</f>
        <v>G60</v>
      </c>
      <c r="BS63" s="68">
        <f>'Flight Data'!$B61</f>
        <v>1</v>
      </c>
      <c r="BT63" s="68">
        <f ca="1">ROUND(NORMINV($BY63,'Inputs and Outputs'!$C$18,'Inputs and Outputs'!$D$18),0)</f>
        <v>92</v>
      </c>
      <c r="BU63" s="68">
        <f t="shared" si="12"/>
        <v>105</v>
      </c>
      <c r="BV63" s="68">
        <f t="shared" ca="1" si="13"/>
        <v>92</v>
      </c>
      <c r="BW63" s="68">
        <f ca="1">IF(BV63-BS63&gt;'Inputs and Outputs'!$D$4,Five-BS63,0)</f>
        <v>0</v>
      </c>
      <c r="BX63" s="68">
        <f ca="1">BV63*'Inputs and Outputs'!$D$5-BW63*'Inputs and Outputs'!$D$6</f>
        <v>3680</v>
      </c>
      <c r="BY63" s="70">
        <f t="shared" ca="1" si="19"/>
        <v>7.1985831462795358E-2</v>
      </c>
      <c r="BZ63" s="68">
        <f t="shared" si="14"/>
        <v>200</v>
      </c>
      <c r="CA63" s="75">
        <f ca="1">BV63*'Inputs and Outputs'!$D$5-('Model Part B'!BW63*'Model Part B'!BZ63+BW63*Costperbumped)</f>
        <v>3680</v>
      </c>
    </row>
    <row r="64" spans="2:79" x14ac:dyDescent="0.2">
      <c r="B64" s="74">
        <v>61</v>
      </c>
      <c r="C64" s="68" t="s">
        <v>6</v>
      </c>
      <c r="D64" s="69">
        <v>44217</v>
      </c>
      <c r="E64" s="67" t="s">
        <v>3</v>
      </c>
      <c r="F64" s="68" t="str">
        <f>'Flight Data'!$A62</f>
        <v>G61</v>
      </c>
      <c r="G64" s="68">
        <f>'Flight Data'!$B62</f>
        <v>3</v>
      </c>
      <c r="H64" s="68">
        <f ca="1">ROUND(NORMINV($M64,'Inputs and Outputs'!$C$18,'Inputs and Outputs'!$D$18),0)</f>
        <v>99</v>
      </c>
      <c r="I64" s="68">
        <f t="shared" si="0"/>
        <v>101</v>
      </c>
      <c r="J64" s="68">
        <f t="shared" ca="1" si="1"/>
        <v>99</v>
      </c>
      <c r="K64" s="68">
        <f ca="1">IF(J64-G64&gt;'Inputs and Outputs'!$D$4,One-G64,0)</f>
        <v>0</v>
      </c>
      <c r="L64" s="68">
        <f ca="1">J64*'Inputs and Outputs'!$D$5-K64*'Inputs and Outputs'!$D$6</f>
        <v>3960</v>
      </c>
      <c r="M64" s="70">
        <f t="shared" ca="1" si="15"/>
        <v>0.39023514311117957</v>
      </c>
      <c r="N64" s="68">
        <f t="shared" si="2"/>
        <v>25</v>
      </c>
      <c r="O64" s="75">
        <f ca="1">J64*'Inputs and Outputs'!$D$5-('Model Part B'!K64*'Model Part B'!N64+K64*Costperbumped)</f>
        <v>3960</v>
      </c>
      <c r="R64" s="74">
        <v>61</v>
      </c>
      <c r="S64" s="68" t="s">
        <v>6</v>
      </c>
      <c r="T64" s="69">
        <v>44217</v>
      </c>
      <c r="U64" s="67" t="s">
        <v>3</v>
      </c>
      <c r="V64" s="68" t="str">
        <f>'Flight Data'!$A62</f>
        <v>G61</v>
      </c>
      <c r="W64" s="68">
        <f>'Flight Data'!$B62</f>
        <v>3</v>
      </c>
      <c r="X64" s="68">
        <f ca="1">ROUND(NORMINV($AC64,'Inputs and Outputs'!$C$18,'Inputs and Outputs'!$D$18),0)</f>
        <v>80</v>
      </c>
      <c r="Y64" s="68">
        <f t="shared" si="3"/>
        <v>102</v>
      </c>
      <c r="Z64" s="68">
        <f t="shared" ca="1" si="4"/>
        <v>80</v>
      </c>
      <c r="AA64" s="68">
        <f ca="1">IF(Z64-W64&gt;'Inputs and Outputs'!$D$4,One-W64,0)</f>
        <v>0</v>
      </c>
      <c r="AB64" s="68">
        <f ca="1">Z64*'Inputs and Outputs'!$D$5-AA64*'Inputs and Outputs'!$D$6</f>
        <v>3200</v>
      </c>
      <c r="AC64" s="70">
        <f t="shared" ca="1" si="16"/>
        <v>3.1595349091151359E-4</v>
      </c>
      <c r="AD64" s="68">
        <f t="shared" si="5"/>
        <v>25</v>
      </c>
      <c r="AE64" s="75">
        <f ca="1">Z64*'Inputs and Outputs'!$D$5-('Model Part B'!AA64*'Model Part B'!AD64+AA64*Costperbumped)</f>
        <v>3200</v>
      </c>
      <c r="AH64" s="74">
        <v>61</v>
      </c>
      <c r="AI64" s="68" t="s">
        <v>6</v>
      </c>
      <c r="AJ64" s="69">
        <v>44217</v>
      </c>
      <c r="AK64" s="67" t="s">
        <v>3</v>
      </c>
      <c r="AL64" s="68" t="str">
        <f>'Flight Data'!$A62</f>
        <v>G61</v>
      </c>
      <c r="AM64" s="68">
        <f>'Flight Data'!$B62</f>
        <v>3</v>
      </c>
      <c r="AN64" s="68">
        <f ca="1">ROUND(NORMINV($AS64,'Inputs and Outputs'!$C$18,'Inputs and Outputs'!$D$18),0)</f>
        <v>105</v>
      </c>
      <c r="AO64" s="68">
        <f t="shared" si="6"/>
        <v>103</v>
      </c>
      <c r="AP64" s="68">
        <f t="shared" ca="1" si="7"/>
        <v>103</v>
      </c>
      <c r="AQ64" s="68">
        <f ca="1">IF(AP64-AM64&gt;'Inputs and Outputs'!$D$4,Three-AM64,0)</f>
        <v>0</v>
      </c>
      <c r="AR64" s="68">
        <f ca="1">AP64*'Inputs and Outputs'!$D$5-AQ64*'Inputs and Outputs'!$D$6</f>
        <v>4120</v>
      </c>
      <c r="AS64" s="70">
        <f t="shared" ca="1" si="17"/>
        <v>0.75634655527551353</v>
      </c>
      <c r="AT64" s="68">
        <f t="shared" si="8"/>
        <v>25</v>
      </c>
      <c r="AU64" s="75">
        <f ca="1">AP64*'Inputs and Outputs'!$D$5-('Model Part B'!AQ64*'Model Part B'!AT64+AQ64*Costperbumped)</f>
        <v>4120</v>
      </c>
      <c r="AX64" s="74">
        <v>61</v>
      </c>
      <c r="AY64" s="68" t="s">
        <v>6</v>
      </c>
      <c r="AZ64" s="69">
        <v>44217</v>
      </c>
      <c r="BA64" s="67" t="s">
        <v>3</v>
      </c>
      <c r="BB64" s="68" t="str">
        <f>'Flight Data'!$A62</f>
        <v>G61</v>
      </c>
      <c r="BC64" s="68">
        <f>'Flight Data'!$B62</f>
        <v>3</v>
      </c>
      <c r="BD64" s="68">
        <f ca="1">ROUND(NORMINV($BI64,'Inputs and Outputs'!$C$18,'Inputs and Outputs'!$D$18),0)</f>
        <v>101</v>
      </c>
      <c r="BE64" s="68">
        <f t="shared" si="9"/>
        <v>104</v>
      </c>
      <c r="BF64" s="68">
        <f t="shared" ca="1" si="10"/>
        <v>101</v>
      </c>
      <c r="BG64" s="68">
        <f ca="1">IF(BF64-BC64&gt;'Inputs and Outputs'!$D$4,Four-BC64,0)</f>
        <v>0</v>
      </c>
      <c r="BH64" s="68">
        <f ca="1">BF64*'Inputs and Outputs'!$D$5-BG64*'Inputs and Outputs'!$D$6</f>
        <v>4040</v>
      </c>
      <c r="BI64" s="70">
        <f t="shared" ca="1" si="18"/>
        <v>0.49788383872918485</v>
      </c>
      <c r="BJ64" s="68">
        <f t="shared" si="11"/>
        <v>25</v>
      </c>
      <c r="BK64" s="75">
        <f ca="1">BF64*'Inputs and Outputs'!$D$5-('Model Part B'!BG64*'Model Part B'!BJ64+BG64*Costperbumped)</f>
        <v>4040</v>
      </c>
      <c r="BN64" s="74">
        <v>61</v>
      </c>
      <c r="BO64" s="68" t="s">
        <v>6</v>
      </c>
      <c r="BP64" s="69">
        <v>44217</v>
      </c>
      <c r="BQ64" s="67" t="s">
        <v>3</v>
      </c>
      <c r="BR64" s="68" t="str">
        <f>'Flight Data'!$A62</f>
        <v>G61</v>
      </c>
      <c r="BS64" s="68">
        <f>'Flight Data'!$B62</f>
        <v>3</v>
      </c>
      <c r="BT64" s="68">
        <f ca="1">ROUND(NORMINV($BY64,'Inputs and Outputs'!$C$18,'Inputs and Outputs'!$D$18),0)</f>
        <v>110</v>
      </c>
      <c r="BU64" s="68">
        <f t="shared" si="12"/>
        <v>105</v>
      </c>
      <c r="BV64" s="68">
        <f t="shared" ca="1" si="13"/>
        <v>105</v>
      </c>
      <c r="BW64" s="68">
        <f ca="1">IF(BV64-BS64&gt;'Inputs and Outputs'!$D$4,Five-BS64,0)</f>
        <v>2</v>
      </c>
      <c r="BX64" s="68">
        <f ca="1">BV64*'Inputs and Outputs'!$D$5-BW64*'Inputs and Outputs'!$D$6</f>
        <v>4000</v>
      </c>
      <c r="BY64" s="70">
        <f t="shared" ca="1" si="19"/>
        <v>0.92819134142017834</v>
      </c>
      <c r="BZ64" s="68">
        <f t="shared" si="14"/>
        <v>25</v>
      </c>
      <c r="CA64" s="75">
        <f ca="1">BV64*'Inputs and Outputs'!$D$5-('Model Part B'!BW64*'Model Part B'!BZ64+BW64*Costperbumped)</f>
        <v>3950</v>
      </c>
    </row>
    <row r="65" spans="2:79" x14ac:dyDescent="0.2">
      <c r="B65" s="74">
        <v>62</v>
      </c>
      <c r="C65" s="68" t="s">
        <v>6</v>
      </c>
      <c r="D65" s="69">
        <v>44217</v>
      </c>
      <c r="E65" s="67" t="s">
        <v>2</v>
      </c>
      <c r="F65" s="68" t="str">
        <f>'Flight Data'!$A63</f>
        <v>G62</v>
      </c>
      <c r="G65" s="68">
        <f>'Flight Data'!$B63</f>
        <v>6</v>
      </c>
      <c r="H65" s="68">
        <f ca="1">ROUND(NORMINV($M65,'Inputs and Outputs'!$C$19,'Inputs and Outputs'!$D$19),0)</f>
        <v>100</v>
      </c>
      <c r="I65" s="68">
        <f t="shared" si="0"/>
        <v>101</v>
      </c>
      <c r="J65" s="68">
        <f t="shared" ca="1" si="1"/>
        <v>100</v>
      </c>
      <c r="K65" s="68">
        <f ca="1">IF(J65-G65&gt;'Inputs and Outputs'!$D$4,One-G65,0)</f>
        <v>0</v>
      </c>
      <c r="L65" s="68">
        <f ca="1">J65*'Inputs and Outputs'!$D$5-K65*'Inputs and Outputs'!$D$6</f>
        <v>4000</v>
      </c>
      <c r="M65" s="70">
        <f t="shared" ca="1" si="15"/>
        <v>0.29349095578105233</v>
      </c>
      <c r="N65" s="68">
        <f t="shared" si="2"/>
        <v>25</v>
      </c>
      <c r="O65" s="75">
        <f ca="1">J65*'Inputs and Outputs'!$D$5-('Model Part B'!K65*'Model Part B'!N65+K65*Costperbumped)</f>
        <v>4000</v>
      </c>
      <c r="R65" s="74">
        <v>62</v>
      </c>
      <c r="S65" s="68" t="s">
        <v>6</v>
      </c>
      <c r="T65" s="69">
        <v>44217</v>
      </c>
      <c r="U65" s="67" t="s">
        <v>2</v>
      </c>
      <c r="V65" s="68" t="str">
        <f>'Flight Data'!$A63</f>
        <v>G62</v>
      </c>
      <c r="W65" s="68">
        <f>'Flight Data'!$B63</f>
        <v>6</v>
      </c>
      <c r="X65" s="68">
        <f ca="1">ROUND(NORMINV($AC65,'Inputs and Outputs'!$C$19,'Inputs and Outputs'!$D$19),0)</f>
        <v>106</v>
      </c>
      <c r="Y65" s="68">
        <f t="shared" si="3"/>
        <v>102</v>
      </c>
      <c r="Z65" s="68">
        <f t="shared" ca="1" si="4"/>
        <v>102</v>
      </c>
      <c r="AA65" s="68">
        <f ca="1">IF(Z65-W65&gt;'Inputs and Outputs'!$D$4,One-W65,0)</f>
        <v>0</v>
      </c>
      <c r="AB65" s="68">
        <f ca="1">Z65*'Inputs and Outputs'!$D$5-AA65*'Inputs and Outputs'!$D$6</f>
        <v>4080</v>
      </c>
      <c r="AC65" s="70">
        <f t="shared" ca="1" si="16"/>
        <v>0.7471621830259616</v>
      </c>
      <c r="AD65" s="68">
        <f t="shared" si="5"/>
        <v>25</v>
      </c>
      <c r="AE65" s="75">
        <f ca="1">Z65*'Inputs and Outputs'!$D$5-('Model Part B'!AA65*'Model Part B'!AD65+AA65*Costperbumped)</f>
        <v>4080</v>
      </c>
      <c r="AH65" s="74">
        <v>62</v>
      </c>
      <c r="AI65" s="68" t="s">
        <v>6</v>
      </c>
      <c r="AJ65" s="69">
        <v>44217</v>
      </c>
      <c r="AK65" s="67" t="s">
        <v>2</v>
      </c>
      <c r="AL65" s="68" t="str">
        <f>'Flight Data'!$A63</f>
        <v>G62</v>
      </c>
      <c r="AM65" s="68">
        <f>'Flight Data'!$B63</f>
        <v>6</v>
      </c>
      <c r="AN65" s="68">
        <f ca="1">ROUND(NORMINV($AS65,'Inputs and Outputs'!$C$19,'Inputs and Outputs'!$D$19),0)</f>
        <v>97</v>
      </c>
      <c r="AO65" s="68">
        <f t="shared" si="6"/>
        <v>103</v>
      </c>
      <c r="AP65" s="68">
        <f t="shared" ca="1" si="7"/>
        <v>97</v>
      </c>
      <c r="AQ65" s="68">
        <f ca="1">IF(AP65-AM65&gt;'Inputs and Outputs'!$D$4,Three-AM65,0)</f>
        <v>0</v>
      </c>
      <c r="AR65" s="68">
        <f ca="1">AP65*'Inputs and Outputs'!$D$5-AQ65*'Inputs and Outputs'!$D$6</f>
        <v>3880</v>
      </c>
      <c r="AS65" s="70">
        <f t="shared" ca="1" si="17"/>
        <v>0.13366297636852242</v>
      </c>
      <c r="AT65" s="68">
        <f t="shared" si="8"/>
        <v>25</v>
      </c>
      <c r="AU65" s="75">
        <f ca="1">AP65*'Inputs and Outputs'!$D$5-('Model Part B'!AQ65*'Model Part B'!AT65+AQ65*Costperbumped)</f>
        <v>3880</v>
      </c>
      <c r="AX65" s="74">
        <v>62</v>
      </c>
      <c r="AY65" s="68" t="s">
        <v>6</v>
      </c>
      <c r="AZ65" s="69">
        <v>44217</v>
      </c>
      <c r="BA65" s="67" t="s">
        <v>2</v>
      </c>
      <c r="BB65" s="68" t="str">
        <f>'Flight Data'!$A63</f>
        <v>G62</v>
      </c>
      <c r="BC65" s="68">
        <f>'Flight Data'!$B63</f>
        <v>6</v>
      </c>
      <c r="BD65" s="68">
        <f ca="1">ROUND(NORMINV($BI65,'Inputs and Outputs'!$C$19,'Inputs and Outputs'!$D$19),0)</f>
        <v>97</v>
      </c>
      <c r="BE65" s="68">
        <f t="shared" si="9"/>
        <v>104</v>
      </c>
      <c r="BF65" s="68">
        <f t="shared" ca="1" si="10"/>
        <v>97</v>
      </c>
      <c r="BG65" s="68">
        <f ca="1">IF(BF65-BC65&gt;'Inputs and Outputs'!$D$4,Four-BC65,0)</f>
        <v>0</v>
      </c>
      <c r="BH65" s="68">
        <f ca="1">BF65*'Inputs and Outputs'!$D$5-BG65*'Inputs and Outputs'!$D$6</f>
        <v>3880</v>
      </c>
      <c r="BI65" s="70">
        <f t="shared" ca="1" si="18"/>
        <v>0.11918639317706503</v>
      </c>
      <c r="BJ65" s="68">
        <f t="shared" si="11"/>
        <v>25</v>
      </c>
      <c r="BK65" s="75">
        <f ca="1">BF65*'Inputs and Outputs'!$D$5-('Model Part B'!BG65*'Model Part B'!BJ65+BG65*Costperbumped)</f>
        <v>3880</v>
      </c>
      <c r="BN65" s="74">
        <v>62</v>
      </c>
      <c r="BO65" s="68" t="s">
        <v>6</v>
      </c>
      <c r="BP65" s="69">
        <v>44217</v>
      </c>
      <c r="BQ65" s="67" t="s">
        <v>2</v>
      </c>
      <c r="BR65" s="68" t="str">
        <f>'Flight Data'!$A63</f>
        <v>G62</v>
      </c>
      <c r="BS65" s="68">
        <f>'Flight Data'!$B63</f>
        <v>6</v>
      </c>
      <c r="BT65" s="68">
        <f ca="1">ROUND(NORMINV($BY65,'Inputs and Outputs'!$C$18,'Inputs and Outputs'!$D$18),0)</f>
        <v>85</v>
      </c>
      <c r="BU65" s="68">
        <f t="shared" si="12"/>
        <v>105</v>
      </c>
      <c r="BV65" s="68">
        <f t="shared" ca="1" si="13"/>
        <v>85</v>
      </c>
      <c r="BW65" s="68">
        <f ca="1">IF(BV65-BS65&gt;'Inputs and Outputs'!$D$4,Five-BS65,0)</f>
        <v>0</v>
      </c>
      <c r="BX65" s="68">
        <f ca="1">BV65*'Inputs and Outputs'!$D$5-BW65*'Inputs and Outputs'!$D$6</f>
        <v>3400</v>
      </c>
      <c r="BY65" s="70">
        <f t="shared" ca="1" si="19"/>
        <v>3.1809680904267834E-3</v>
      </c>
      <c r="BZ65" s="68">
        <f t="shared" si="14"/>
        <v>25</v>
      </c>
      <c r="CA65" s="75">
        <f ca="1">BV65*'Inputs and Outputs'!$D$5-('Model Part B'!BW65*'Model Part B'!BZ65+BW65*Costperbumped)</f>
        <v>3400</v>
      </c>
    </row>
    <row r="66" spans="2:79" x14ac:dyDescent="0.2">
      <c r="B66" s="74">
        <v>63</v>
      </c>
      <c r="C66" s="68" t="s">
        <v>6</v>
      </c>
      <c r="D66" s="69">
        <v>44217</v>
      </c>
      <c r="E66" s="67" t="s">
        <v>0</v>
      </c>
      <c r="F66" s="68" t="str">
        <f>'Flight Data'!$A64</f>
        <v>G63</v>
      </c>
      <c r="G66" s="68">
        <f>'Flight Data'!$B64</f>
        <v>0</v>
      </c>
      <c r="H66" s="68">
        <f ca="1">ROUND(NORMINV($M66,'Inputs and Outputs'!$C$20,'Inputs and Outputs'!$D$20),0)</f>
        <v>101</v>
      </c>
      <c r="I66" s="68">
        <f t="shared" si="0"/>
        <v>101</v>
      </c>
      <c r="J66" s="68">
        <f t="shared" ca="1" si="1"/>
        <v>101</v>
      </c>
      <c r="K66" s="68">
        <f ca="1">IF(J66-G66&gt;'Inputs and Outputs'!$D$4,One-G66,0)</f>
        <v>1</v>
      </c>
      <c r="L66" s="68">
        <f ca="1">J66*'Inputs and Outputs'!$D$5-K66*'Inputs and Outputs'!$D$6</f>
        <v>3940</v>
      </c>
      <c r="M66" s="70">
        <f t="shared" ca="1" si="15"/>
        <v>0.21884787853917398</v>
      </c>
      <c r="N66" s="68">
        <f t="shared" si="2"/>
        <v>200</v>
      </c>
      <c r="O66" s="75">
        <f ca="1">J66*'Inputs and Outputs'!$D$5-('Model Part B'!K66*'Model Part B'!N66+K66*Costperbumped)</f>
        <v>3740</v>
      </c>
      <c r="R66" s="74">
        <v>63</v>
      </c>
      <c r="S66" s="68" t="s">
        <v>6</v>
      </c>
      <c r="T66" s="69">
        <v>44217</v>
      </c>
      <c r="U66" s="67" t="s">
        <v>0</v>
      </c>
      <c r="V66" s="68" t="str">
        <f>'Flight Data'!$A64</f>
        <v>G63</v>
      </c>
      <c r="W66" s="68">
        <f>'Flight Data'!$B64</f>
        <v>0</v>
      </c>
      <c r="X66" s="68">
        <f ca="1">ROUND(NORMINV($AC66,'Inputs and Outputs'!$C$20,'Inputs and Outputs'!$D$20),0)</f>
        <v>99</v>
      </c>
      <c r="Y66" s="68">
        <f t="shared" si="3"/>
        <v>102</v>
      </c>
      <c r="Z66" s="68">
        <f t="shared" ca="1" si="4"/>
        <v>99</v>
      </c>
      <c r="AA66" s="68">
        <f ca="1">IF(Z66-W66&gt;'Inputs and Outputs'!$D$4,One-W66,0)</f>
        <v>0</v>
      </c>
      <c r="AB66" s="68">
        <f ca="1">Z66*'Inputs and Outputs'!$D$5-AA66*'Inputs and Outputs'!$D$6</f>
        <v>3960</v>
      </c>
      <c r="AC66" s="70">
        <f t="shared" ca="1" si="16"/>
        <v>0.10481557387548057</v>
      </c>
      <c r="AD66" s="68">
        <f t="shared" si="5"/>
        <v>200</v>
      </c>
      <c r="AE66" s="75">
        <f ca="1">Z66*'Inputs and Outputs'!$D$5-('Model Part B'!AA66*'Model Part B'!AD66+AA66*Costperbumped)</f>
        <v>3960</v>
      </c>
      <c r="AH66" s="74">
        <v>63</v>
      </c>
      <c r="AI66" s="68" t="s">
        <v>6</v>
      </c>
      <c r="AJ66" s="69">
        <v>44217</v>
      </c>
      <c r="AK66" s="67" t="s">
        <v>0</v>
      </c>
      <c r="AL66" s="68" t="str">
        <f>'Flight Data'!$A64</f>
        <v>G63</v>
      </c>
      <c r="AM66" s="68">
        <f>'Flight Data'!$B64</f>
        <v>0</v>
      </c>
      <c r="AN66" s="68">
        <f ca="1">ROUND(NORMINV($AS66,'Inputs and Outputs'!$C$20,'Inputs and Outputs'!$D$20),0)</f>
        <v>109</v>
      </c>
      <c r="AO66" s="68">
        <f t="shared" si="6"/>
        <v>103</v>
      </c>
      <c r="AP66" s="68">
        <f t="shared" ca="1" si="7"/>
        <v>103</v>
      </c>
      <c r="AQ66" s="68">
        <f ca="1">IF(AP66-AM66&gt;'Inputs and Outputs'!$D$4,Three-AM66,0)</f>
        <v>3</v>
      </c>
      <c r="AR66" s="68">
        <f ca="1">AP66*'Inputs and Outputs'!$D$5-AQ66*'Inputs and Outputs'!$D$6</f>
        <v>3820</v>
      </c>
      <c r="AS66" s="70">
        <f t="shared" ca="1" si="17"/>
        <v>0.76825125229955638</v>
      </c>
      <c r="AT66" s="68">
        <f t="shared" si="8"/>
        <v>200</v>
      </c>
      <c r="AU66" s="75">
        <f ca="1">AP66*'Inputs and Outputs'!$D$5-('Model Part B'!AQ66*'Model Part B'!AT66+AQ66*Costperbumped)</f>
        <v>3220</v>
      </c>
      <c r="AX66" s="74">
        <v>63</v>
      </c>
      <c r="AY66" s="68" t="s">
        <v>6</v>
      </c>
      <c r="AZ66" s="69">
        <v>44217</v>
      </c>
      <c r="BA66" s="67" t="s">
        <v>0</v>
      </c>
      <c r="BB66" s="68" t="str">
        <f>'Flight Data'!$A64</f>
        <v>G63</v>
      </c>
      <c r="BC66" s="68">
        <f>'Flight Data'!$B64</f>
        <v>0</v>
      </c>
      <c r="BD66" s="68">
        <f ca="1">ROUND(NORMINV($BI66,'Inputs and Outputs'!$C$20,'Inputs and Outputs'!$D$20),0)</f>
        <v>108</v>
      </c>
      <c r="BE66" s="68">
        <f t="shared" si="9"/>
        <v>104</v>
      </c>
      <c r="BF66" s="68">
        <f t="shared" ca="1" si="10"/>
        <v>104</v>
      </c>
      <c r="BG66" s="68">
        <f ca="1">IF(BF66-BC66&gt;'Inputs and Outputs'!$D$4,Four-BC66,0)</f>
        <v>4</v>
      </c>
      <c r="BH66" s="68">
        <f ca="1">BF66*'Inputs and Outputs'!$D$5-BG66*'Inputs and Outputs'!$D$6</f>
        <v>3760</v>
      </c>
      <c r="BI66" s="70">
        <f t="shared" ca="1" si="18"/>
        <v>0.74354877578605583</v>
      </c>
      <c r="BJ66" s="68">
        <f t="shared" si="11"/>
        <v>200</v>
      </c>
      <c r="BK66" s="75">
        <f ca="1">BF66*'Inputs and Outputs'!$D$5-('Model Part B'!BG66*'Model Part B'!BJ66+BG66*Costperbumped)</f>
        <v>2960</v>
      </c>
      <c r="BN66" s="74">
        <v>63</v>
      </c>
      <c r="BO66" s="68" t="s">
        <v>6</v>
      </c>
      <c r="BP66" s="69">
        <v>44217</v>
      </c>
      <c r="BQ66" s="67" t="s">
        <v>0</v>
      </c>
      <c r="BR66" s="68" t="str">
        <f>'Flight Data'!$A64</f>
        <v>G63</v>
      </c>
      <c r="BS66" s="68">
        <f>'Flight Data'!$B64</f>
        <v>0</v>
      </c>
      <c r="BT66" s="68">
        <f ca="1">ROUND(NORMINV($BY66,'Inputs and Outputs'!$C$18,'Inputs and Outputs'!$D$18),0)</f>
        <v>98</v>
      </c>
      <c r="BU66" s="68">
        <f t="shared" si="12"/>
        <v>105</v>
      </c>
      <c r="BV66" s="68">
        <f t="shared" ca="1" si="13"/>
        <v>98</v>
      </c>
      <c r="BW66" s="68">
        <f ca="1">IF(BV66-BS66&gt;'Inputs and Outputs'!$D$4,Five-BS66,0)</f>
        <v>0</v>
      </c>
      <c r="BX66" s="68">
        <f ca="1">BV66*'Inputs and Outputs'!$D$5-BW66*'Inputs and Outputs'!$D$6</f>
        <v>3920</v>
      </c>
      <c r="BY66" s="70">
        <f t="shared" ca="1" si="19"/>
        <v>0.28245955853443738</v>
      </c>
      <c r="BZ66" s="68">
        <f t="shared" si="14"/>
        <v>200</v>
      </c>
      <c r="CA66" s="75">
        <f ca="1">BV66*'Inputs and Outputs'!$D$5-('Model Part B'!BW66*'Model Part B'!BZ66+BW66*Costperbumped)</f>
        <v>3920</v>
      </c>
    </row>
    <row r="67" spans="2:79" x14ac:dyDescent="0.2">
      <c r="B67" s="74">
        <v>64</v>
      </c>
      <c r="C67" s="68" t="s">
        <v>5</v>
      </c>
      <c r="D67" s="69">
        <v>44218</v>
      </c>
      <c r="E67" s="67" t="s">
        <v>3</v>
      </c>
      <c r="F67" s="68" t="str">
        <f>'Flight Data'!$A65</f>
        <v>G64</v>
      </c>
      <c r="G67" s="68">
        <f>'Flight Data'!$B65</f>
        <v>9</v>
      </c>
      <c r="H67" s="68">
        <f ca="1">ROUND(NORMINV($M67,'Inputs and Outputs'!$C$18,'Inputs and Outputs'!$D$18),0)</f>
        <v>105</v>
      </c>
      <c r="I67" s="68">
        <f t="shared" si="0"/>
        <v>101</v>
      </c>
      <c r="J67" s="68">
        <f t="shared" ca="1" si="1"/>
        <v>101</v>
      </c>
      <c r="K67" s="68">
        <f ca="1">IF(J67-G67&gt;'Inputs and Outputs'!$D$4,One-G67,0)</f>
        <v>0</v>
      </c>
      <c r="L67" s="68">
        <f ca="1">J67*'Inputs and Outputs'!$D$5-K67*'Inputs and Outputs'!$D$6</f>
        <v>4040</v>
      </c>
      <c r="M67" s="70">
        <f t="shared" ca="1" si="15"/>
        <v>0.74490926803384305</v>
      </c>
      <c r="N67" s="68">
        <f t="shared" si="2"/>
        <v>25</v>
      </c>
      <c r="O67" s="75">
        <f ca="1">J67*'Inputs and Outputs'!$D$5-('Model Part B'!K67*'Model Part B'!N67+K67*Costperbumped)</f>
        <v>4040</v>
      </c>
      <c r="R67" s="74">
        <v>64</v>
      </c>
      <c r="S67" s="68" t="s">
        <v>5</v>
      </c>
      <c r="T67" s="69">
        <v>44218</v>
      </c>
      <c r="U67" s="67" t="s">
        <v>3</v>
      </c>
      <c r="V67" s="68" t="str">
        <f>'Flight Data'!$A65</f>
        <v>G64</v>
      </c>
      <c r="W67" s="68">
        <f>'Flight Data'!$B65</f>
        <v>9</v>
      </c>
      <c r="X67" s="68">
        <f ca="1">ROUND(NORMINV($AC67,'Inputs and Outputs'!$C$18,'Inputs and Outputs'!$D$18),0)</f>
        <v>112</v>
      </c>
      <c r="Y67" s="68">
        <f t="shared" si="3"/>
        <v>102</v>
      </c>
      <c r="Z67" s="68">
        <f t="shared" ca="1" si="4"/>
        <v>102</v>
      </c>
      <c r="AA67" s="68">
        <f ca="1">IF(Z67-W67&gt;'Inputs and Outputs'!$D$4,One-W67,0)</f>
        <v>0</v>
      </c>
      <c r="AB67" s="68">
        <f ca="1">Z67*'Inputs and Outputs'!$D$5-AA67*'Inputs and Outputs'!$D$6</f>
        <v>4080</v>
      </c>
      <c r="AC67" s="70">
        <f t="shared" ca="1" si="16"/>
        <v>0.97233581736343777</v>
      </c>
      <c r="AD67" s="68">
        <f t="shared" si="5"/>
        <v>25</v>
      </c>
      <c r="AE67" s="75">
        <f ca="1">Z67*'Inputs and Outputs'!$D$5-('Model Part B'!AA67*'Model Part B'!AD67+AA67*Costperbumped)</f>
        <v>4080</v>
      </c>
      <c r="AH67" s="74">
        <v>64</v>
      </c>
      <c r="AI67" s="68" t="s">
        <v>5</v>
      </c>
      <c r="AJ67" s="69">
        <v>44218</v>
      </c>
      <c r="AK67" s="67" t="s">
        <v>3</v>
      </c>
      <c r="AL67" s="68" t="str">
        <f>'Flight Data'!$A65</f>
        <v>G64</v>
      </c>
      <c r="AM67" s="68">
        <f>'Flight Data'!$B65</f>
        <v>9</v>
      </c>
      <c r="AN67" s="68">
        <f ca="1">ROUND(NORMINV($AS67,'Inputs and Outputs'!$C$18,'Inputs and Outputs'!$D$18),0)</f>
        <v>97</v>
      </c>
      <c r="AO67" s="68">
        <f t="shared" si="6"/>
        <v>103</v>
      </c>
      <c r="AP67" s="68">
        <f t="shared" ca="1" si="7"/>
        <v>97</v>
      </c>
      <c r="AQ67" s="68">
        <f ca="1">IF(AP67-AM67&gt;'Inputs and Outputs'!$D$4,Three-AM67,0)</f>
        <v>0</v>
      </c>
      <c r="AR67" s="68">
        <f ca="1">AP67*'Inputs and Outputs'!$D$5-AQ67*'Inputs and Outputs'!$D$6</f>
        <v>3880</v>
      </c>
      <c r="AS67" s="70">
        <f t="shared" ca="1" si="17"/>
        <v>0.23517421153681062</v>
      </c>
      <c r="AT67" s="68">
        <f t="shared" si="8"/>
        <v>25</v>
      </c>
      <c r="AU67" s="75">
        <f ca="1">AP67*'Inputs and Outputs'!$D$5-('Model Part B'!AQ67*'Model Part B'!AT67+AQ67*Costperbumped)</f>
        <v>3880</v>
      </c>
      <c r="AX67" s="74">
        <v>64</v>
      </c>
      <c r="AY67" s="68" t="s">
        <v>5</v>
      </c>
      <c r="AZ67" s="69">
        <v>44218</v>
      </c>
      <c r="BA67" s="67" t="s">
        <v>3</v>
      </c>
      <c r="BB67" s="68" t="str">
        <f>'Flight Data'!$A65</f>
        <v>G64</v>
      </c>
      <c r="BC67" s="68">
        <f>'Flight Data'!$B65</f>
        <v>9</v>
      </c>
      <c r="BD67" s="68">
        <f ca="1">ROUND(NORMINV($BI67,'Inputs and Outputs'!$C$18,'Inputs and Outputs'!$D$18),0)</f>
        <v>99</v>
      </c>
      <c r="BE67" s="68">
        <f t="shared" si="9"/>
        <v>104</v>
      </c>
      <c r="BF67" s="68">
        <f t="shared" ca="1" si="10"/>
        <v>99</v>
      </c>
      <c r="BG67" s="68">
        <f ca="1">IF(BF67-BC67&gt;'Inputs and Outputs'!$D$4,Four-BC67,0)</f>
        <v>0</v>
      </c>
      <c r="BH67" s="68">
        <f ca="1">BF67*'Inputs and Outputs'!$D$5-BG67*'Inputs and Outputs'!$D$6</f>
        <v>3960</v>
      </c>
      <c r="BI67" s="70">
        <f t="shared" ca="1" si="18"/>
        <v>0.38802601002286063</v>
      </c>
      <c r="BJ67" s="68">
        <f t="shared" si="11"/>
        <v>25</v>
      </c>
      <c r="BK67" s="75">
        <f ca="1">BF67*'Inputs and Outputs'!$D$5-('Model Part B'!BG67*'Model Part B'!BJ67+BG67*Costperbumped)</f>
        <v>3960</v>
      </c>
      <c r="BN67" s="74">
        <v>64</v>
      </c>
      <c r="BO67" s="68" t="s">
        <v>5</v>
      </c>
      <c r="BP67" s="69">
        <v>44218</v>
      </c>
      <c r="BQ67" s="67" t="s">
        <v>3</v>
      </c>
      <c r="BR67" s="68" t="str">
        <f>'Flight Data'!$A65</f>
        <v>G64</v>
      </c>
      <c r="BS67" s="68">
        <f>'Flight Data'!$B65</f>
        <v>9</v>
      </c>
      <c r="BT67" s="68">
        <f ca="1">ROUND(NORMINV($BY67,'Inputs and Outputs'!$C$18,'Inputs and Outputs'!$D$18),0)</f>
        <v>102</v>
      </c>
      <c r="BU67" s="68">
        <f t="shared" si="12"/>
        <v>105</v>
      </c>
      <c r="BV67" s="68">
        <f t="shared" ca="1" si="13"/>
        <v>102</v>
      </c>
      <c r="BW67" s="68">
        <f ca="1">IF(BV67-BS67&gt;'Inputs and Outputs'!$D$4,Five-BS67,0)</f>
        <v>0</v>
      </c>
      <c r="BX67" s="68">
        <f ca="1">BV67*'Inputs and Outputs'!$D$5-BW67*'Inputs and Outputs'!$D$6</f>
        <v>4080</v>
      </c>
      <c r="BY67" s="70">
        <f t="shared" ca="1" si="19"/>
        <v>0.56859608684792717</v>
      </c>
      <c r="BZ67" s="68">
        <f t="shared" si="14"/>
        <v>25</v>
      </c>
      <c r="CA67" s="75">
        <f ca="1">BV67*'Inputs and Outputs'!$D$5-('Model Part B'!BW67*'Model Part B'!BZ67+BW67*Costperbumped)</f>
        <v>4080</v>
      </c>
    </row>
    <row r="68" spans="2:79" x14ac:dyDescent="0.2">
      <c r="B68" s="74">
        <v>65</v>
      </c>
      <c r="C68" s="68" t="s">
        <v>5</v>
      </c>
      <c r="D68" s="69">
        <v>44218</v>
      </c>
      <c r="E68" s="67" t="s">
        <v>2</v>
      </c>
      <c r="F68" s="68" t="str">
        <f>'Flight Data'!$A66</f>
        <v>G65</v>
      </c>
      <c r="G68" s="68">
        <f>'Flight Data'!$B66</f>
        <v>3</v>
      </c>
      <c r="H68" s="68">
        <f ca="1">ROUND(NORMINV($M68,'Inputs and Outputs'!$C$19,'Inputs and Outputs'!$D$19),0)</f>
        <v>103</v>
      </c>
      <c r="I68" s="68">
        <f t="shared" ref="I68:I131" si="20">Capacity+One</f>
        <v>101</v>
      </c>
      <c r="J68" s="68">
        <f t="shared" ref="J68:J131" ca="1" si="21">MIN(H68,I68)</f>
        <v>101</v>
      </c>
      <c r="K68" s="68">
        <f ca="1">IF(J68-G68&gt;'Inputs and Outputs'!$D$4,One-G68,0)</f>
        <v>0</v>
      </c>
      <c r="L68" s="68">
        <f ca="1">J68*'Inputs and Outputs'!$D$5-K68*'Inputs and Outputs'!$D$6</f>
        <v>4040</v>
      </c>
      <c r="M68" s="70">
        <f t="shared" ca="1" si="15"/>
        <v>0.47002915306879367</v>
      </c>
      <c r="N68" s="68">
        <f t="shared" ref="N68:N131" si="22">IF(E68="7pm",200,25)</f>
        <v>25</v>
      </c>
      <c r="O68" s="75">
        <f ca="1">J68*'Inputs and Outputs'!$D$5-('Model Part B'!K68*'Model Part B'!N68+K68*Costperbumped)</f>
        <v>4040</v>
      </c>
      <c r="R68" s="74">
        <v>65</v>
      </c>
      <c r="S68" s="68" t="s">
        <v>5</v>
      </c>
      <c r="T68" s="69">
        <v>44218</v>
      </c>
      <c r="U68" s="67" t="s">
        <v>2</v>
      </c>
      <c r="V68" s="68" t="str">
        <f>'Flight Data'!$A66</f>
        <v>G65</v>
      </c>
      <c r="W68" s="68">
        <f>'Flight Data'!$B66</f>
        <v>3</v>
      </c>
      <c r="X68" s="68">
        <f ca="1">ROUND(NORMINV($AC68,'Inputs and Outputs'!$C$19,'Inputs and Outputs'!$D$19),0)</f>
        <v>105</v>
      </c>
      <c r="Y68" s="68">
        <f t="shared" ref="Y68:Y131" si="23">Capacity+Two</f>
        <v>102</v>
      </c>
      <c r="Z68" s="68">
        <f t="shared" ref="Z68:Z131" ca="1" si="24">MIN(X68,Y68)</f>
        <v>102</v>
      </c>
      <c r="AA68" s="68">
        <f ca="1">IF(Z68-W68&gt;'Inputs and Outputs'!$D$4,One-W68,0)</f>
        <v>0</v>
      </c>
      <c r="AB68" s="68">
        <f ca="1">Z68*'Inputs and Outputs'!$D$5-AA68*'Inputs and Outputs'!$D$6</f>
        <v>4080</v>
      </c>
      <c r="AC68" s="70">
        <f t="shared" ca="1" si="16"/>
        <v>0.63789802248974781</v>
      </c>
      <c r="AD68" s="68">
        <f t="shared" ref="AD68:AD131" si="25">IF(U68="7pm",200,25)</f>
        <v>25</v>
      </c>
      <c r="AE68" s="75">
        <f ca="1">Z68*'Inputs and Outputs'!$D$5-('Model Part B'!AA68*'Model Part B'!AD68+AA68*Costperbumped)</f>
        <v>4080</v>
      </c>
      <c r="AH68" s="74">
        <v>65</v>
      </c>
      <c r="AI68" s="68" t="s">
        <v>5</v>
      </c>
      <c r="AJ68" s="69">
        <v>44218</v>
      </c>
      <c r="AK68" s="67" t="s">
        <v>2</v>
      </c>
      <c r="AL68" s="68" t="str">
        <f>'Flight Data'!$A66</f>
        <v>G65</v>
      </c>
      <c r="AM68" s="68">
        <f>'Flight Data'!$B66</f>
        <v>3</v>
      </c>
      <c r="AN68" s="68">
        <f ca="1">ROUND(NORMINV($AS68,'Inputs and Outputs'!$C$19,'Inputs and Outputs'!$D$19),0)</f>
        <v>103</v>
      </c>
      <c r="AO68" s="68">
        <f t="shared" ref="AO68:AO131" si="26">Capacity+Three</f>
        <v>103</v>
      </c>
      <c r="AP68" s="68">
        <f t="shared" ref="AP68:AP131" ca="1" si="27">MIN(AN68,AO68)</f>
        <v>103</v>
      </c>
      <c r="AQ68" s="68">
        <f ca="1">IF(AP68-AM68&gt;'Inputs and Outputs'!$D$4,Three-AM68,0)</f>
        <v>0</v>
      </c>
      <c r="AR68" s="68">
        <f ca="1">AP68*'Inputs and Outputs'!$D$5-AQ68*'Inputs and Outputs'!$D$6</f>
        <v>4120</v>
      </c>
      <c r="AS68" s="70">
        <f t="shared" ca="1" si="17"/>
        <v>0.53526384758503931</v>
      </c>
      <c r="AT68" s="68">
        <f t="shared" ref="AT68:AT131" si="28">IF(AK68="7pm",200,25)</f>
        <v>25</v>
      </c>
      <c r="AU68" s="75">
        <f ca="1">AP68*'Inputs and Outputs'!$D$5-('Model Part B'!AQ68*'Model Part B'!AT68+AQ68*Costperbumped)</f>
        <v>4120</v>
      </c>
      <c r="AX68" s="74">
        <v>65</v>
      </c>
      <c r="AY68" s="68" t="s">
        <v>5</v>
      </c>
      <c r="AZ68" s="69">
        <v>44218</v>
      </c>
      <c r="BA68" s="67" t="s">
        <v>2</v>
      </c>
      <c r="BB68" s="68" t="str">
        <f>'Flight Data'!$A66</f>
        <v>G65</v>
      </c>
      <c r="BC68" s="68">
        <f>'Flight Data'!$B66</f>
        <v>3</v>
      </c>
      <c r="BD68" s="68">
        <f ca="1">ROUND(NORMINV($BI68,'Inputs and Outputs'!$C$19,'Inputs and Outputs'!$D$19),0)</f>
        <v>95</v>
      </c>
      <c r="BE68" s="68">
        <f t="shared" ref="BE68:BE131" si="29">Capacity+Four</f>
        <v>104</v>
      </c>
      <c r="BF68" s="68">
        <f t="shared" ref="BF68:BF131" ca="1" si="30">MIN(BD68,BE68)</f>
        <v>95</v>
      </c>
      <c r="BG68" s="68">
        <f ca="1">IF(BF68-BC68&gt;'Inputs and Outputs'!$D$4,Four-BC68,0)</f>
        <v>0</v>
      </c>
      <c r="BH68" s="68">
        <f ca="1">BF68*'Inputs and Outputs'!$D$5-BG68*'Inputs and Outputs'!$D$6</f>
        <v>3800</v>
      </c>
      <c r="BI68" s="70">
        <f t="shared" ca="1" si="18"/>
        <v>6.1980296120596856E-2</v>
      </c>
      <c r="BJ68" s="68">
        <f t="shared" ref="BJ68:BJ131" si="31">IF(BA68="7pm",200,25)</f>
        <v>25</v>
      </c>
      <c r="BK68" s="75">
        <f ca="1">BF68*'Inputs and Outputs'!$D$5-('Model Part B'!BG68*'Model Part B'!BJ68+BG68*Costperbumped)</f>
        <v>3800</v>
      </c>
      <c r="BN68" s="74">
        <v>65</v>
      </c>
      <c r="BO68" s="68" t="s">
        <v>5</v>
      </c>
      <c r="BP68" s="69">
        <v>44218</v>
      </c>
      <c r="BQ68" s="67" t="s">
        <v>2</v>
      </c>
      <c r="BR68" s="68" t="str">
        <f>'Flight Data'!$A66</f>
        <v>G65</v>
      </c>
      <c r="BS68" s="68">
        <f>'Flight Data'!$B66</f>
        <v>3</v>
      </c>
      <c r="BT68" s="68">
        <f ca="1">ROUND(NORMINV($BY68,'Inputs and Outputs'!$C$18,'Inputs and Outputs'!$D$18),0)</f>
        <v>108</v>
      </c>
      <c r="BU68" s="68">
        <f t="shared" ref="BU68:BU131" si="32">Capacity+Five</f>
        <v>105</v>
      </c>
      <c r="BV68" s="68">
        <f t="shared" ref="BV68:BV131" ca="1" si="33">MIN(BT68,BU68)</f>
        <v>105</v>
      </c>
      <c r="BW68" s="68">
        <f ca="1">IF(BV68-BS68&gt;'Inputs and Outputs'!$D$4,Five-BS68,0)</f>
        <v>2</v>
      </c>
      <c r="BX68" s="68">
        <f ca="1">BV68*'Inputs and Outputs'!$D$5-BW68*'Inputs and Outputs'!$D$6</f>
        <v>4000</v>
      </c>
      <c r="BY68" s="70">
        <f t="shared" ca="1" si="19"/>
        <v>0.8870326068230977</v>
      </c>
      <c r="BZ68" s="68">
        <f t="shared" ref="BZ68:BZ131" si="34">IF(BQ68="7pm",200,25)</f>
        <v>25</v>
      </c>
      <c r="CA68" s="75">
        <f ca="1">BV68*'Inputs and Outputs'!$D$5-('Model Part B'!BW68*'Model Part B'!BZ68+BW68*Costperbumped)</f>
        <v>3950</v>
      </c>
    </row>
    <row r="69" spans="2:79" x14ac:dyDescent="0.2">
      <c r="B69" s="74">
        <v>66</v>
      </c>
      <c r="C69" s="68" t="s">
        <v>5</v>
      </c>
      <c r="D69" s="69">
        <v>44218</v>
      </c>
      <c r="E69" s="67" t="s">
        <v>0</v>
      </c>
      <c r="F69" s="68" t="str">
        <f>'Flight Data'!$A67</f>
        <v>G66</v>
      </c>
      <c r="G69" s="68">
        <f>'Flight Data'!$B67</f>
        <v>1</v>
      </c>
      <c r="H69" s="68">
        <f ca="1">ROUND(NORMINV($M69,'Inputs and Outputs'!$C$20,'Inputs and Outputs'!$D$20),0)</f>
        <v>101</v>
      </c>
      <c r="I69" s="68">
        <f t="shared" si="20"/>
        <v>101</v>
      </c>
      <c r="J69" s="68">
        <f t="shared" ca="1" si="21"/>
        <v>101</v>
      </c>
      <c r="K69" s="68">
        <f ca="1">IF(J69-G69&gt;'Inputs and Outputs'!$D$4,One-G69,0)</f>
        <v>0</v>
      </c>
      <c r="L69" s="68">
        <f ca="1">J69*'Inputs and Outputs'!$D$5-K69*'Inputs and Outputs'!$D$6</f>
        <v>4040</v>
      </c>
      <c r="M69" s="70">
        <f t="shared" ref="M69:M132" ca="1" si="35">RAND()</f>
        <v>0.21926334124580993</v>
      </c>
      <c r="N69" s="68">
        <f t="shared" si="22"/>
        <v>200</v>
      </c>
      <c r="O69" s="75">
        <f ca="1">J69*'Inputs and Outputs'!$D$5-('Model Part B'!K69*'Model Part B'!N69+K69*Costperbumped)</f>
        <v>4040</v>
      </c>
      <c r="R69" s="74">
        <v>66</v>
      </c>
      <c r="S69" s="68" t="s">
        <v>5</v>
      </c>
      <c r="T69" s="69">
        <v>44218</v>
      </c>
      <c r="U69" s="67" t="s">
        <v>0</v>
      </c>
      <c r="V69" s="68" t="str">
        <f>'Flight Data'!$A67</f>
        <v>G66</v>
      </c>
      <c r="W69" s="68">
        <f>'Flight Data'!$B67</f>
        <v>1</v>
      </c>
      <c r="X69" s="68">
        <f ca="1">ROUND(NORMINV($AC69,'Inputs and Outputs'!$C$20,'Inputs and Outputs'!$D$20),0)</f>
        <v>103</v>
      </c>
      <c r="Y69" s="68">
        <f t="shared" si="23"/>
        <v>102</v>
      </c>
      <c r="Z69" s="68">
        <f t="shared" ca="1" si="24"/>
        <v>102</v>
      </c>
      <c r="AA69" s="68">
        <f ca="1">IF(Z69-W69&gt;'Inputs and Outputs'!$D$4,One-W69,0)</f>
        <v>0</v>
      </c>
      <c r="AB69" s="68">
        <f ca="1">Z69*'Inputs and Outputs'!$D$5-AA69*'Inputs and Outputs'!$D$6</f>
        <v>4080</v>
      </c>
      <c r="AC69" s="70">
        <f t="shared" ref="AC69:AC132" ca="1" si="36">RAND()</f>
        <v>0.37802727925889767</v>
      </c>
      <c r="AD69" s="68">
        <f t="shared" si="25"/>
        <v>200</v>
      </c>
      <c r="AE69" s="75">
        <f ca="1">Z69*'Inputs and Outputs'!$D$5-('Model Part B'!AA69*'Model Part B'!AD69+AA69*Costperbumped)</f>
        <v>4080</v>
      </c>
      <c r="AH69" s="74">
        <v>66</v>
      </c>
      <c r="AI69" s="68" t="s">
        <v>5</v>
      </c>
      <c r="AJ69" s="69">
        <v>44218</v>
      </c>
      <c r="AK69" s="67" t="s">
        <v>0</v>
      </c>
      <c r="AL69" s="68" t="str">
        <f>'Flight Data'!$A67</f>
        <v>G66</v>
      </c>
      <c r="AM69" s="68">
        <f>'Flight Data'!$B67</f>
        <v>1</v>
      </c>
      <c r="AN69" s="68">
        <f ca="1">ROUND(NORMINV($AS69,'Inputs and Outputs'!$C$20,'Inputs and Outputs'!$D$20),0)</f>
        <v>108</v>
      </c>
      <c r="AO69" s="68">
        <f t="shared" si="26"/>
        <v>103</v>
      </c>
      <c r="AP69" s="68">
        <f t="shared" ca="1" si="27"/>
        <v>103</v>
      </c>
      <c r="AQ69" s="68">
        <f ca="1">IF(AP69-AM69&gt;'Inputs and Outputs'!$D$4,Three-AM69,0)</f>
        <v>2</v>
      </c>
      <c r="AR69" s="68">
        <f ca="1">AP69*'Inputs and Outputs'!$D$5-AQ69*'Inputs and Outputs'!$D$6</f>
        <v>3920</v>
      </c>
      <c r="AS69" s="70">
        <f t="shared" ref="AS69:AS132" ca="1" si="37">RAND()</f>
        <v>0.7118017660625342</v>
      </c>
      <c r="AT69" s="68">
        <f t="shared" si="28"/>
        <v>200</v>
      </c>
      <c r="AU69" s="75">
        <f ca="1">AP69*'Inputs and Outputs'!$D$5-('Model Part B'!AQ69*'Model Part B'!AT69+AQ69*Costperbumped)</f>
        <v>3520</v>
      </c>
      <c r="AX69" s="74">
        <v>66</v>
      </c>
      <c r="AY69" s="68" t="s">
        <v>5</v>
      </c>
      <c r="AZ69" s="69">
        <v>44218</v>
      </c>
      <c r="BA69" s="67" t="s">
        <v>0</v>
      </c>
      <c r="BB69" s="68" t="str">
        <f>'Flight Data'!$A67</f>
        <v>G66</v>
      </c>
      <c r="BC69" s="68">
        <f>'Flight Data'!$B67</f>
        <v>1</v>
      </c>
      <c r="BD69" s="68">
        <f ca="1">ROUND(NORMINV($BI69,'Inputs and Outputs'!$C$20,'Inputs and Outputs'!$D$20),0)</f>
        <v>111</v>
      </c>
      <c r="BE69" s="68">
        <f t="shared" si="29"/>
        <v>104</v>
      </c>
      <c r="BF69" s="68">
        <f t="shared" ca="1" si="30"/>
        <v>104</v>
      </c>
      <c r="BG69" s="68">
        <f ca="1">IF(BF69-BC69&gt;'Inputs and Outputs'!$D$4,Four-BC69,0)</f>
        <v>3</v>
      </c>
      <c r="BH69" s="68">
        <f ca="1">BF69*'Inputs and Outputs'!$D$5-BG69*'Inputs and Outputs'!$D$6</f>
        <v>3860</v>
      </c>
      <c r="BI69" s="70">
        <f t="shared" ref="BI69:BI132" ca="1" si="38">RAND()</f>
        <v>0.88702239280142592</v>
      </c>
      <c r="BJ69" s="68">
        <f t="shared" si="31"/>
        <v>200</v>
      </c>
      <c r="BK69" s="75">
        <f ca="1">BF69*'Inputs and Outputs'!$D$5-('Model Part B'!BG69*'Model Part B'!BJ69+BG69*Costperbumped)</f>
        <v>3260</v>
      </c>
      <c r="BN69" s="74">
        <v>66</v>
      </c>
      <c r="BO69" s="68" t="s">
        <v>5</v>
      </c>
      <c r="BP69" s="69">
        <v>44218</v>
      </c>
      <c r="BQ69" s="67" t="s">
        <v>0</v>
      </c>
      <c r="BR69" s="68" t="str">
        <f>'Flight Data'!$A67</f>
        <v>G66</v>
      </c>
      <c r="BS69" s="68">
        <f>'Flight Data'!$B67</f>
        <v>1</v>
      </c>
      <c r="BT69" s="68">
        <f ca="1">ROUND(NORMINV($BY69,'Inputs and Outputs'!$C$18,'Inputs and Outputs'!$D$18),0)</f>
        <v>99</v>
      </c>
      <c r="BU69" s="68">
        <f t="shared" si="32"/>
        <v>105</v>
      </c>
      <c r="BV69" s="68">
        <f t="shared" ca="1" si="33"/>
        <v>99</v>
      </c>
      <c r="BW69" s="68">
        <f ca="1">IF(BV69-BS69&gt;'Inputs and Outputs'!$D$4,Five-BS69,0)</f>
        <v>0</v>
      </c>
      <c r="BX69" s="68">
        <f ca="1">BV69*'Inputs and Outputs'!$D$5-BW69*'Inputs and Outputs'!$D$6</f>
        <v>3960</v>
      </c>
      <c r="BY69" s="70">
        <f t="shared" ref="BY69:BY132" ca="1" si="39">RAND()</f>
        <v>0.35204068636268804</v>
      </c>
      <c r="BZ69" s="68">
        <f t="shared" si="34"/>
        <v>200</v>
      </c>
      <c r="CA69" s="75">
        <f ca="1">BV69*'Inputs and Outputs'!$D$5-('Model Part B'!BW69*'Model Part B'!BZ69+BW69*Costperbumped)</f>
        <v>3960</v>
      </c>
    </row>
    <row r="70" spans="2:79" x14ac:dyDescent="0.2">
      <c r="B70" s="74">
        <v>67</v>
      </c>
      <c r="C70" s="68" t="s">
        <v>4</v>
      </c>
      <c r="D70" s="69">
        <v>44219</v>
      </c>
      <c r="E70" s="67" t="s">
        <v>3</v>
      </c>
      <c r="F70" s="68" t="str">
        <f>'Flight Data'!$A68</f>
        <v>G67</v>
      </c>
      <c r="G70" s="68">
        <f>'Flight Data'!$B68</f>
        <v>5</v>
      </c>
      <c r="H70" s="68">
        <f ca="1">ROUND(NORMINV($M70,'Inputs and Outputs'!$C$18,'Inputs and Outputs'!$D$18),0)</f>
        <v>109</v>
      </c>
      <c r="I70" s="68">
        <f t="shared" si="20"/>
        <v>101</v>
      </c>
      <c r="J70" s="68">
        <f t="shared" ca="1" si="21"/>
        <v>101</v>
      </c>
      <c r="K70" s="68">
        <f ca="1">IF(J70-G70&gt;'Inputs and Outputs'!$D$4,One-G70,0)</f>
        <v>0</v>
      </c>
      <c r="L70" s="68">
        <f ca="1">J70*'Inputs and Outputs'!$D$5-K70*'Inputs and Outputs'!$D$6</f>
        <v>4040</v>
      </c>
      <c r="M70" s="70">
        <f t="shared" ca="1" si="35"/>
        <v>0.8987321498422095</v>
      </c>
      <c r="N70" s="68">
        <f t="shared" si="22"/>
        <v>25</v>
      </c>
      <c r="O70" s="75">
        <f ca="1">J70*'Inputs and Outputs'!$D$5-('Model Part B'!K70*'Model Part B'!N70+K70*Costperbumped)</f>
        <v>4040</v>
      </c>
      <c r="R70" s="74">
        <v>67</v>
      </c>
      <c r="S70" s="68" t="s">
        <v>4</v>
      </c>
      <c r="T70" s="69">
        <v>44219</v>
      </c>
      <c r="U70" s="67" t="s">
        <v>3</v>
      </c>
      <c r="V70" s="68" t="str">
        <f>'Flight Data'!$A68</f>
        <v>G67</v>
      </c>
      <c r="W70" s="68">
        <f>'Flight Data'!$B68</f>
        <v>5</v>
      </c>
      <c r="X70" s="68">
        <f ca="1">ROUND(NORMINV($AC70,'Inputs and Outputs'!$C$18,'Inputs and Outputs'!$D$18),0)</f>
        <v>98</v>
      </c>
      <c r="Y70" s="68">
        <f t="shared" si="23"/>
        <v>102</v>
      </c>
      <c r="Z70" s="68">
        <f t="shared" ca="1" si="24"/>
        <v>98</v>
      </c>
      <c r="AA70" s="68">
        <f ca="1">IF(Z70-W70&gt;'Inputs and Outputs'!$D$4,One-W70,0)</f>
        <v>0</v>
      </c>
      <c r="AB70" s="68">
        <f ca="1">Z70*'Inputs and Outputs'!$D$5-AA70*'Inputs and Outputs'!$D$6</f>
        <v>3920</v>
      </c>
      <c r="AC70" s="70">
        <f t="shared" ca="1" si="36"/>
        <v>0.28535472817668095</v>
      </c>
      <c r="AD70" s="68">
        <f t="shared" si="25"/>
        <v>25</v>
      </c>
      <c r="AE70" s="75">
        <f ca="1">Z70*'Inputs and Outputs'!$D$5-('Model Part B'!AA70*'Model Part B'!AD70+AA70*Costperbumped)</f>
        <v>3920</v>
      </c>
      <c r="AH70" s="74">
        <v>67</v>
      </c>
      <c r="AI70" s="68" t="s">
        <v>4</v>
      </c>
      <c r="AJ70" s="69">
        <v>44219</v>
      </c>
      <c r="AK70" s="67" t="s">
        <v>3</v>
      </c>
      <c r="AL70" s="68" t="str">
        <f>'Flight Data'!$A68</f>
        <v>G67</v>
      </c>
      <c r="AM70" s="68">
        <f>'Flight Data'!$B68</f>
        <v>5</v>
      </c>
      <c r="AN70" s="68">
        <f ca="1">ROUND(NORMINV($AS70,'Inputs and Outputs'!$C$18,'Inputs and Outputs'!$D$18),0)</f>
        <v>104</v>
      </c>
      <c r="AO70" s="68">
        <f t="shared" si="26"/>
        <v>103</v>
      </c>
      <c r="AP70" s="68">
        <f t="shared" ca="1" si="27"/>
        <v>103</v>
      </c>
      <c r="AQ70" s="68">
        <f ca="1">IF(AP70-AM70&gt;'Inputs and Outputs'!$D$4,Three-AM70,0)</f>
        <v>0</v>
      </c>
      <c r="AR70" s="68">
        <f ca="1">AP70*'Inputs and Outputs'!$D$5-AQ70*'Inputs and Outputs'!$D$6</f>
        <v>4120</v>
      </c>
      <c r="AS70" s="70">
        <f t="shared" ca="1" si="37"/>
        <v>0.70252078413437158</v>
      </c>
      <c r="AT70" s="68">
        <f t="shared" si="28"/>
        <v>25</v>
      </c>
      <c r="AU70" s="75">
        <f ca="1">AP70*'Inputs and Outputs'!$D$5-('Model Part B'!AQ70*'Model Part B'!AT70+AQ70*Costperbumped)</f>
        <v>4120</v>
      </c>
      <c r="AX70" s="74">
        <v>67</v>
      </c>
      <c r="AY70" s="68" t="s">
        <v>4</v>
      </c>
      <c r="AZ70" s="69">
        <v>44219</v>
      </c>
      <c r="BA70" s="67" t="s">
        <v>3</v>
      </c>
      <c r="BB70" s="68" t="str">
        <f>'Flight Data'!$A68</f>
        <v>G67</v>
      </c>
      <c r="BC70" s="68">
        <f>'Flight Data'!$B68</f>
        <v>5</v>
      </c>
      <c r="BD70" s="68">
        <f ca="1">ROUND(NORMINV($BI70,'Inputs and Outputs'!$C$18,'Inputs and Outputs'!$D$18),0)</f>
        <v>106</v>
      </c>
      <c r="BE70" s="68">
        <f t="shared" si="29"/>
        <v>104</v>
      </c>
      <c r="BF70" s="68">
        <f t="shared" ca="1" si="30"/>
        <v>104</v>
      </c>
      <c r="BG70" s="68">
        <f ca="1">IF(BF70-BC70&gt;'Inputs and Outputs'!$D$4,Four-BC70,0)</f>
        <v>0</v>
      </c>
      <c r="BH70" s="68">
        <f ca="1">BF70*'Inputs and Outputs'!$D$5-BG70*'Inputs and Outputs'!$D$6</f>
        <v>4160</v>
      </c>
      <c r="BI70" s="70">
        <f t="shared" ca="1" si="38"/>
        <v>0.79369332949266214</v>
      </c>
      <c r="BJ70" s="68">
        <f t="shared" si="31"/>
        <v>25</v>
      </c>
      <c r="BK70" s="75">
        <f ca="1">BF70*'Inputs and Outputs'!$D$5-('Model Part B'!BG70*'Model Part B'!BJ70+BG70*Costperbumped)</f>
        <v>4160</v>
      </c>
      <c r="BN70" s="74">
        <v>67</v>
      </c>
      <c r="BO70" s="68" t="s">
        <v>4</v>
      </c>
      <c r="BP70" s="69">
        <v>44219</v>
      </c>
      <c r="BQ70" s="67" t="s">
        <v>3</v>
      </c>
      <c r="BR70" s="68" t="str">
        <f>'Flight Data'!$A68</f>
        <v>G67</v>
      </c>
      <c r="BS70" s="68">
        <f>'Flight Data'!$B68</f>
        <v>5</v>
      </c>
      <c r="BT70" s="68">
        <f ca="1">ROUND(NORMINV($BY70,'Inputs and Outputs'!$C$18,'Inputs and Outputs'!$D$18),0)</f>
        <v>97</v>
      </c>
      <c r="BU70" s="68">
        <f t="shared" si="32"/>
        <v>105</v>
      </c>
      <c r="BV70" s="68">
        <f t="shared" ca="1" si="33"/>
        <v>97</v>
      </c>
      <c r="BW70" s="68">
        <f ca="1">IF(BV70-BS70&gt;'Inputs and Outputs'!$D$4,Five-BS70,0)</f>
        <v>0</v>
      </c>
      <c r="BX70" s="68">
        <f ca="1">BV70*'Inputs and Outputs'!$D$5-BW70*'Inputs and Outputs'!$D$6</f>
        <v>3880</v>
      </c>
      <c r="BY70" s="70">
        <f t="shared" ca="1" si="39"/>
        <v>0.27236723363958382</v>
      </c>
      <c r="BZ70" s="68">
        <f t="shared" si="34"/>
        <v>25</v>
      </c>
      <c r="CA70" s="75">
        <f ca="1">BV70*'Inputs and Outputs'!$D$5-('Model Part B'!BW70*'Model Part B'!BZ70+BW70*Costperbumped)</f>
        <v>3880</v>
      </c>
    </row>
    <row r="71" spans="2:79" x14ac:dyDescent="0.2">
      <c r="B71" s="74">
        <v>68</v>
      </c>
      <c r="C71" s="68" t="s">
        <v>4</v>
      </c>
      <c r="D71" s="69">
        <v>44219</v>
      </c>
      <c r="E71" s="67" t="s">
        <v>2</v>
      </c>
      <c r="F71" s="68" t="str">
        <f>'Flight Data'!$A69</f>
        <v>G68</v>
      </c>
      <c r="G71" s="68">
        <f>'Flight Data'!$B69</f>
        <v>3</v>
      </c>
      <c r="H71" s="68">
        <f ca="1">ROUND(NORMINV($M71,'Inputs and Outputs'!$C$19,'Inputs and Outputs'!$D$19),0)</f>
        <v>89</v>
      </c>
      <c r="I71" s="68">
        <f t="shared" si="20"/>
        <v>101</v>
      </c>
      <c r="J71" s="68">
        <f t="shared" ca="1" si="21"/>
        <v>89</v>
      </c>
      <c r="K71" s="68">
        <f ca="1">IF(J71-G71&gt;'Inputs and Outputs'!$D$4,One-G71,0)</f>
        <v>0</v>
      </c>
      <c r="L71" s="68">
        <f ca="1">J71*'Inputs and Outputs'!$D$5-K71*'Inputs and Outputs'!$D$6</f>
        <v>3560</v>
      </c>
      <c r="M71" s="70">
        <f t="shared" ca="1" si="35"/>
        <v>2.1106426316472859E-3</v>
      </c>
      <c r="N71" s="68">
        <f t="shared" si="22"/>
        <v>25</v>
      </c>
      <c r="O71" s="75">
        <f ca="1">J71*'Inputs and Outputs'!$D$5-('Model Part B'!K71*'Model Part B'!N71+K71*Costperbumped)</f>
        <v>3560</v>
      </c>
      <c r="R71" s="74">
        <v>68</v>
      </c>
      <c r="S71" s="68" t="s">
        <v>4</v>
      </c>
      <c r="T71" s="69">
        <v>44219</v>
      </c>
      <c r="U71" s="67" t="s">
        <v>2</v>
      </c>
      <c r="V71" s="68" t="str">
        <f>'Flight Data'!$A69</f>
        <v>G68</v>
      </c>
      <c r="W71" s="68">
        <f>'Flight Data'!$B69</f>
        <v>3</v>
      </c>
      <c r="X71" s="68">
        <f ca="1">ROUND(NORMINV($AC71,'Inputs and Outputs'!$C$19,'Inputs and Outputs'!$D$19),0)</f>
        <v>103</v>
      </c>
      <c r="Y71" s="68">
        <f t="shared" si="23"/>
        <v>102</v>
      </c>
      <c r="Z71" s="68">
        <f t="shared" ca="1" si="24"/>
        <v>102</v>
      </c>
      <c r="AA71" s="68">
        <f ca="1">IF(Z71-W71&gt;'Inputs and Outputs'!$D$4,One-W71,0)</f>
        <v>0</v>
      </c>
      <c r="AB71" s="68">
        <f ca="1">Z71*'Inputs and Outputs'!$D$5-AA71*'Inputs and Outputs'!$D$6</f>
        <v>4080</v>
      </c>
      <c r="AC71" s="70">
        <f t="shared" ca="1" si="36"/>
        <v>0.47102472343599122</v>
      </c>
      <c r="AD71" s="68">
        <f t="shared" si="25"/>
        <v>25</v>
      </c>
      <c r="AE71" s="75">
        <f ca="1">Z71*'Inputs and Outputs'!$D$5-('Model Part B'!AA71*'Model Part B'!AD71+AA71*Costperbumped)</f>
        <v>4080</v>
      </c>
      <c r="AH71" s="74">
        <v>68</v>
      </c>
      <c r="AI71" s="68" t="s">
        <v>4</v>
      </c>
      <c r="AJ71" s="69">
        <v>44219</v>
      </c>
      <c r="AK71" s="67" t="s">
        <v>2</v>
      </c>
      <c r="AL71" s="68" t="str">
        <f>'Flight Data'!$A69</f>
        <v>G68</v>
      </c>
      <c r="AM71" s="68">
        <f>'Flight Data'!$B69</f>
        <v>3</v>
      </c>
      <c r="AN71" s="68">
        <f ca="1">ROUND(NORMINV($AS71,'Inputs and Outputs'!$C$19,'Inputs and Outputs'!$D$19),0)</f>
        <v>104</v>
      </c>
      <c r="AO71" s="68">
        <f t="shared" si="26"/>
        <v>103</v>
      </c>
      <c r="AP71" s="68">
        <f t="shared" ca="1" si="27"/>
        <v>103</v>
      </c>
      <c r="AQ71" s="68">
        <f ca="1">IF(AP71-AM71&gt;'Inputs and Outputs'!$D$4,Three-AM71,0)</f>
        <v>0</v>
      </c>
      <c r="AR71" s="68">
        <f ca="1">AP71*'Inputs and Outputs'!$D$5-AQ71*'Inputs and Outputs'!$D$6</f>
        <v>4120</v>
      </c>
      <c r="AS71" s="70">
        <f t="shared" ca="1" si="37"/>
        <v>0.55317070312752181</v>
      </c>
      <c r="AT71" s="68">
        <f t="shared" si="28"/>
        <v>25</v>
      </c>
      <c r="AU71" s="75">
        <f ca="1">AP71*'Inputs and Outputs'!$D$5-('Model Part B'!AQ71*'Model Part B'!AT71+AQ71*Costperbumped)</f>
        <v>4120</v>
      </c>
      <c r="AX71" s="74">
        <v>68</v>
      </c>
      <c r="AY71" s="68" t="s">
        <v>4</v>
      </c>
      <c r="AZ71" s="69">
        <v>44219</v>
      </c>
      <c r="BA71" s="67" t="s">
        <v>2</v>
      </c>
      <c r="BB71" s="68" t="str">
        <f>'Flight Data'!$A69</f>
        <v>G68</v>
      </c>
      <c r="BC71" s="68">
        <f>'Flight Data'!$B69</f>
        <v>3</v>
      </c>
      <c r="BD71" s="68">
        <f ca="1">ROUND(NORMINV($BI71,'Inputs and Outputs'!$C$19,'Inputs and Outputs'!$D$19),0)</f>
        <v>105</v>
      </c>
      <c r="BE71" s="68">
        <f t="shared" si="29"/>
        <v>104</v>
      </c>
      <c r="BF71" s="68">
        <f t="shared" ca="1" si="30"/>
        <v>104</v>
      </c>
      <c r="BG71" s="68">
        <f ca="1">IF(BF71-BC71&gt;'Inputs and Outputs'!$D$4,Four-BC71,0)</f>
        <v>1</v>
      </c>
      <c r="BH71" s="68">
        <f ca="1">BF71*'Inputs and Outputs'!$D$5-BG71*'Inputs and Outputs'!$D$6</f>
        <v>4060</v>
      </c>
      <c r="BI71" s="70">
        <f t="shared" ca="1" si="38"/>
        <v>0.66899475850869383</v>
      </c>
      <c r="BJ71" s="68">
        <f t="shared" si="31"/>
        <v>25</v>
      </c>
      <c r="BK71" s="75">
        <f ca="1">BF71*'Inputs and Outputs'!$D$5-('Model Part B'!BG71*'Model Part B'!BJ71+BG71*Costperbumped)</f>
        <v>4035</v>
      </c>
      <c r="BN71" s="74">
        <v>68</v>
      </c>
      <c r="BO71" s="68" t="s">
        <v>4</v>
      </c>
      <c r="BP71" s="69">
        <v>44219</v>
      </c>
      <c r="BQ71" s="67" t="s">
        <v>2</v>
      </c>
      <c r="BR71" s="68" t="str">
        <f>'Flight Data'!$A69</f>
        <v>G68</v>
      </c>
      <c r="BS71" s="68">
        <f>'Flight Data'!$B69</f>
        <v>3</v>
      </c>
      <c r="BT71" s="68">
        <f ca="1">ROUND(NORMINV($BY71,'Inputs and Outputs'!$C$18,'Inputs and Outputs'!$D$18),0)</f>
        <v>101</v>
      </c>
      <c r="BU71" s="68">
        <f t="shared" si="32"/>
        <v>105</v>
      </c>
      <c r="BV71" s="68">
        <f t="shared" ca="1" si="33"/>
        <v>101</v>
      </c>
      <c r="BW71" s="68">
        <f ca="1">IF(BV71-BS71&gt;'Inputs and Outputs'!$D$4,Five-BS71,0)</f>
        <v>0</v>
      </c>
      <c r="BX71" s="68">
        <f ca="1">BV71*'Inputs and Outputs'!$D$5-BW71*'Inputs and Outputs'!$D$6</f>
        <v>4040</v>
      </c>
      <c r="BY71" s="70">
        <f t="shared" ca="1" si="39"/>
        <v>0.506122508508007</v>
      </c>
      <c r="BZ71" s="68">
        <f t="shared" si="34"/>
        <v>25</v>
      </c>
      <c r="CA71" s="75">
        <f ca="1">BV71*'Inputs and Outputs'!$D$5-('Model Part B'!BW71*'Model Part B'!BZ71+BW71*Costperbumped)</f>
        <v>4040</v>
      </c>
    </row>
    <row r="72" spans="2:79" x14ac:dyDescent="0.2">
      <c r="B72" s="74">
        <v>69</v>
      </c>
      <c r="C72" s="68" t="s">
        <v>4</v>
      </c>
      <c r="D72" s="69">
        <v>44219</v>
      </c>
      <c r="E72" s="67" t="s">
        <v>0</v>
      </c>
      <c r="F72" s="68" t="str">
        <f>'Flight Data'!$A70</f>
        <v>G69</v>
      </c>
      <c r="G72" s="68">
        <f>'Flight Data'!$B70</f>
        <v>1</v>
      </c>
      <c r="H72" s="68">
        <f ca="1">ROUND(NORMINV($M72,'Inputs and Outputs'!$C$20,'Inputs and Outputs'!$D$20),0)</f>
        <v>106</v>
      </c>
      <c r="I72" s="68">
        <f t="shared" si="20"/>
        <v>101</v>
      </c>
      <c r="J72" s="68">
        <f t="shared" ca="1" si="21"/>
        <v>101</v>
      </c>
      <c r="K72" s="68">
        <f ca="1">IF(J72-G72&gt;'Inputs and Outputs'!$D$4,One-G72,0)</f>
        <v>0</v>
      </c>
      <c r="L72" s="68">
        <f ca="1">J72*'Inputs and Outputs'!$D$5-K72*'Inputs and Outputs'!$D$6</f>
        <v>4040</v>
      </c>
      <c r="M72" s="70">
        <f t="shared" ca="1" si="35"/>
        <v>0.5412944400773555</v>
      </c>
      <c r="N72" s="68">
        <f t="shared" si="22"/>
        <v>200</v>
      </c>
      <c r="O72" s="75">
        <f ca="1">J72*'Inputs and Outputs'!$D$5-('Model Part B'!K72*'Model Part B'!N72+K72*Costperbumped)</f>
        <v>4040</v>
      </c>
      <c r="R72" s="74">
        <v>69</v>
      </c>
      <c r="S72" s="68" t="s">
        <v>4</v>
      </c>
      <c r="T72" s="69">
        <v>44219</v>
      </c>
      <c r="U72" s="67" t="s">
        <v>0</v>
      </c>
      <c r="V72" s="68" t="str">
        <f>'Flight Data'!$A70</f>
        <v>G69</v>
      </c>
      <c r="W72" s="68">
        <f>'Flight Data'!$B70</f>
        <v>1</v>
      </c>
      <c r="X72" s="68">
        <f ca="1">ROUND(NORMINV($AC72,'Inputs and Outputs'!$C$20,'Inputs and Outputs'!$D$20),0)</f>
        <v>105</v>
      </c>
      <c r="Y72" s="68">
        <f t="shared" si="23"/>
        <v>102</v>
      </c>
      <c r="Z72" s="68">
        <f t="shared" ca="1" si="24"/>
        <v>102</v>
      </c>
      <c r="AA72" s="68">
        <f ca="1">IF(Z72-W72&gt;'Inputs and Outputs'!$D$4,One-W72,0)</f>
        <v>0</v>
      </c>
      <c r="AB72" s="68">
        <f ca="1">Z72*'Inputs and Outputs'!$D$5-AA72*'Inputs and Outputs'!$D$6</f>
        <v>4080</v>
      </c>
      <c r="AC72" s="70">
        <f t="shared" ca="1" si="36"/>
        <v>0.52012330170254195</v>
      </c>
      <c r="AD72" s="68">
        <f t="shared" si="25"/>
        <v>200</v>
      </c>
      <c r="AE72" s="75">
        <f ca="1">Z72*'Inputs and Outputs'!$D$5-('Model Part B'!AA72*'Model Part B'!AD72+AA72*Costperbumped)</f>
        <v>4080</v>
      </c>
      <c r="AH72" s="74">
        <v>69</v>
      </c>
      <c r="AI72" s="68" t="s">
        <v>4</v>
      </c>
      <c r="AJ72" s="69">
        <v>44219</v>
      </c>
      <c r="AK72" s="67" t="s">
        <v>0</v>
      </c>
      <c r="AL72" s="68" t="str">
        <f>'Flight Data'!$A70</f>
        <v>G69</v>
      </c>
      <c r="AM72" s="68">
        <f>'Flight Data'!$B70</f>
        <v>1</v>
      </c>
      <c r="AN72" s="68">
        <f ca="1">ROUND(NORMINV($AS72,'Inputs and Outputs'!$C$20,'Inputs and Outputs'!$D$20),0)</f>
        <v>107</v>
      </c>
      <c r="AO72" s="68">
        <f t="shared" si="26"/>
        <v>103</v>
      </c>
      <c r="AP72" s="68">
        <f t="shared" ca="1" si="27"/>
        <v>103</v>
      </c>
      <c r="AQ72" s="68">
        <f ca="1">IF(AP72-AM72&gt;'Inputs and Outputs'!$D$4,Three-AM72,0)</f>
        <v>2</v>
      </c>
      <c r="AR72" s="68">
        <f ca="1">AP72*'Inputs and Outputs'!$D$5-AQ72*'Inputs and Outputs'!$D$6</f>
        <v>3920</v>
      </c>
      <c r="AS72" s="70">
        <f t="shared" ca="1" si="37"/>
        <v>0.63961670610826427</v>
      </c>
      <c r="AT72" s="68">
        <f t="shared" si="28"/>
        <v>200</v>
      </c>
      <c r="AU72" s="75">
        <f ca="1">AP72*'Inputs and Outputs'!$D$5-('Model Part B'!AQ72*'Model Part B'!AT72+AQ72*Costperbumped)</f>
        <v>3520</v>
      </c>
      <c r="AX72" s="74">
        <v>69</v>
      </c>
      <c r="AY72" s="68" t="s">
        <v>4</v>
      </c>
      <c r="AZ72" s="69">
        <v>44219</v>
      </c>
      <c r="BA72" s="67" t="s">
        <v>0</v>
      </c>
      <c r="BB72" s="68" t="str">
        <f>'Flight Data'!$A70</f>
        <v>G69</v>
      </c>
      <c r="BC72" s="68">
        <f>'Flight Data'!$B70</f>
        <v>1</v>
      </c>
      <c r="BD72" s="68">
        <f ca="1">ROUND(NORMINV($BI72,'Inputs and Outputs'!$C$20,'Inputs and Outputs'!$D$20),0)</f>
        <v>110</v>
      </c>
      <c r="BE72" s="68">
        <f t="shared" si="29"/>
        <v>104</v>
      </c>
      <c r="BF72" s="68">
        <f t="shared" ca="1" si="30"/>
        <v>104</v>
      </c>
      <c r="BG72" s="68">
        <f ca="1">IF(BF72-BC72&gt;'Inputs and Outputs'!$D$4,Four-BC72,0)</f>
        <v>3</v>
      </c>
      <c r="BH72" s="68">
        <f ca="1">BF72*'Inputs and Outputs'!$D$5-BG72*'Inputs and Outputs'!$D$6</f>
        <v>3860</v>
      </c>
      <c r="BI72" s="70">
        <f t="shared" ca="1" si="38"/>
        <v>0.83064697720024872</v>
      </c>
      <c r="BJ72" s="68">
        <f t="shared" si="31"/>
        <v>200</v>
      </c>
      <c r="BK72" s="75">
        <f ca="1">BF72*'Inputs and Outputs'!$D$5-('Model Part B'!BG72*'Model Part B'!BJ72+BG72*Costperbumped)</f>
        <v>3260</v>
      </c>
      <c r="BN72" s="74">
        <v>69</v>
      </c>
      <c r="BO72" s="68" t="s">
        <v>4</v>
      </c>
      <c r="BP72" s="69">
        <v>44219</v>
      </c>
      <c r="BQ72" s="67" t="s">
        <v>0</v>
      </c>
      <c r="BR72" s="68" t="str">
        <f>'Flight Data'!$A70</f>
        <v>G69</v>
      </c>
      <c r="BS72" s="68">
        <f>'Flight Data'!$B70</f>
        <v>1</v>
      </c>
      <c r="BT72" s="68">
        <f ca="1">ROUND(NORMINV($BY72,'Inputs and Outputs'!$C$18,'Inputs and Outputs'!$D$18),0)</f>
        <v>105</v>
      </c>
      <c r="BU72" s="68">
        <f t="shared" si="32"/>
        <v>105</v>
      </c>
      <c r="BV72" s="68">
        <f t="shared" ca="1" si="33"/>
        <v>105</v>
      </c>
      <c r="BW72" s="68">
        <f ca="1">IF(BV72-BS72&gt;'Inputs and Outputs'!$D$4,Five-BS72,0)</f>
        <v>4</v>
      </c>
      <c r="BX72" s="68">
        <f ca="1">BV72*'Inputs and Outputs'!$D$5-BW72*'Inputs and Outputs'!$D$6</f>
        <v>3800</v>
      </c>
      <c r="BY72" s="70">
        <f t="shared" ca="1" si="39"/>
        <v>0.73269898183719617</v>
      </c>
      <c r="BZ72" s="68">
        <f t="shared" si="34"/>
        <v>200</v>
      </c>
      <c r="CA72" s="75">
        <f ca="1">BV72*'Inputs and Outputs'!$D$5-('Model Part B'!BW72*'Model Part B'!BZ72+BW72*Costperbumped)</f>
        <v>3000</v>
      </c>
    </row>
    <row r="73" spans="2:79" x14ac:dyDescent="0.2">
      <c r="B73" s="74">
        <v>70</v>
      </c>
      <c r="C73" s="68" t="s">
        <v>1</v>
      </c>
      <c r="D73" s="69">
        <v>44220</v>
      </c>
      <c r="E73" s="67" t="s">
        <v>3</v>
      </c>
      <c r="F73" s="68" t="str">
        <f>'Flight Data'!$A71</f>
        <v>G70</v>
      </c>
      <c r="G73" s="68">
        <f>'Flight Data'!$B71</f>
        <v>6</v>
      </c>
      <c r="H73" s="68">
        <f ca="1">ROUND(NORMINV($M73,'Inputs and Outputs'!$C$18,'Inputs and Outputs'!$D$18),0)</f>
        <v>101</v>
      </c>
      <c r="I73" s="68">
        <f t="shared" si="20"/>
        <v>101</v>
      </c>
      <c r="J73" s="68">
        <f t="shared" ca="1" si="21"/>
        <v>101</v>
      </c>
      <c r="K73" s="68">
        <f ca="1">IF(J73-G73&gt;'Inputs and Outputs'!$D$4,One-G73,0)</f>
        <v>0</v>
      </c>
      <c r="L73" s="68">
        <f ca="1">J73*'Inputs and Outputs'!$D$5-K73*'Inputs and Outputs'!$D$6</f>
        <v>4040</v>
      </c>
      <c r="M73" s="70">
        <f t="shared" ca="1" si="35"/>
        <v>0.50563784282013124</v>
      </c>
      <c r="N73" s="68">
        <f t="shared" si="22"/>
        <v>25</v>
      </c>
      <c r="O73" s="75">
        <f ca="1">J73*'Inputs and Outputs'!$D$5-('Model Part B'!K73*'Model Part B'!N73+K73*Costperbumped)</f>
        <v>4040</v>
      </c>
      <c r="R73" s="74">
        <v>70</v>
      </c>
      <c r="S73" s="68" t="s">
        <v>1</v>
      </c>
      <c r="T73" s="69">
        <v>44220</v>
      </c>
      <c r="U73" s="67" t="s">
        <v>3</v>
      </c>
      <c r="V73" s="68" t="str">
        <f>'Flight Data'!$A71</f>
        <v>G70</v>
      </c>
      <c r="W73" s="68">
        <f>'Flight Data'!$B71</f>
        <v>6</v>
      </c>
      <c r="X73" s="68">
        <f ca="1">ROUND(NORMINV($AC73,'Inputs and Outputs'!$C$18,'Inputs and Outputs'!$D$18),0)</f>
        <v>106</v>
      </c>
      <c r="Y73" s="68">
        <f t="shared" si="23"/>
        <v>102</v>
      </c>
      <c r="Z73" s="68">
        <f t="shared" ca="1" si="24"/>
        <v>102</v>
      </c>
      <c r="AA73" s="68">
        <f ca="1">IF(Z73-W73&gt;'Inputs and Outputs'!$D$4,One-W73,0)</f>
        <v>0</v>
      </c>
      <c r="AB73" s="68">
        <f ca="1">Z73*'Inputs and Outputs'!$D$5-AA73*'Inputs and Outputs'!$D$6</f>
        <v>4080</v>
      </c>
      <c r="AC73" s="70">
        <f t="shared" ca="1" si="36"/>
        <v>0.79609563512960091</v>
      </c>
      <c r="AD73" s="68">
        <f t="shared" si="25"/>
        <v>25</v>
      </c>
      <c r="AE73" s="75">
        <f ca="1">Z73*'Inputs and Outputs'!$D$5-('Model Part B'!AA73*'Model Part B'!AD73+AA73*Costperbumped)</f>
        <v>4080</v>
      </c>
      <c r="AH73" s="74">
        <v>70</v>
      </c>
      <c r="AI73" s="68" t="s">
        <v>1</v>
      </c>
      <c r="AJ73" s="69">
        <v>44220</v>
      </c>
      <c r="AK73" s="67" t="s">
        <v>3</v>
      </c>
      <c r="AL73" s="68" t="str">
        <f>'Flight Data'!$A71</f>
        <v>G70</v>
      </c>
      <c r="AM73" s="68">
        <f>'Flight Data'!$B71</f>
        <v>6</v>
      </c>
      <c r="AN73" s="68">
        <f ca="1">ROUND(NORMINV($AS73,'Inputs and Outputs'!$C$18,'Inputs and Outputs'!$D$18),0)</f>
        <v>99</v>
      </c>
      <c r="AO73" s="68">
        <f t="shared" si="26"/>
        <v>103</v>
      </c>
      <c r="AP73" s="68">
        <f t="shared" ca="1" si="27"/>
        <v>99</v>
      </c>
      <c r="AQ73" s="68">
        <f ca="1">IF(AP73-AM73&gt;'Inputs and Outputs'!$D$4,Three-AM73,0)</f>
        <v>0</v>
      </c>
      <c r="AR73" s="68">
        <f ca="1">AP73*'Inputs and Outputs'!$D$5-AQ73*'Inputs and Outputs'!$D$6</f>
        <v>3960</v>
      </c>
      <c r="AS73" s="70">
        <f t="shared" ca="1" si="37"/>
        <v>0.36625492912819602</v>
      </c>
      <c r="AT73" s="68">
        <f t="shared" si="28"/>
        <v>25</v>
      </c>
      <c r="AU73" s="75">
        <f ca="1">AP73*'Inputs and Outputs'!$D$5-('Model Part B'!AQ73*'Model Part B'!AT73+AQ73*Costperbumped)</f>
        <v>3960</v>
      </c>
      <c r="AX73" s="74">
        <v>70</v>
      </c>
      <c r="AY73" s="68" t="s">
        <v>1</v>
      </c>
      <c r="AZ73" s="69">
        <v>44220</v>
      </c>
      <c r="BA73" s="67" t="s">
        <v>3</v>
      </c>
      <c r="BB73" s="68" t="str">
        <f>'Flight Data'!$A71</f>
        <v>G70</v>
      </c>
      <c r="BC73" s="68">
        <f>'Flight Data'!$B71</f>
        <v>6</v>
      </c>
      <c r="BD73" s="68">
        <f ca="1">ROUND(NORMINV($BI73,'Inputs and Outputs'!$C$18,'Inputs and Outputs'!$D$18),0)</f>
        <v>101</v>
      </c>
      <c r="BE73" s="68">
        <f t="shared" si="29"/>
        <v>104</v>
      </c>
      <c r="BF73" s="68">
        <f t="shared" ca="1" si="30"/>
        <v>101</v>
      </c>
      <c r="BG73" s="68">
        <f ca="1">IF(BF73-BC73&gt;'Inputs and Outputs'!$D$4,Four-BC73,0)</f>
        <v>0</v>
      </c>
      <c r="BH73" s="68">
        <f ca="1">BF73*'Inputs and Outputs'!$D$5-BG73*'Inputs and Outputs'!$D$6</f>
        <v>4040</v>
      </c>
      <c r="BI73" s="70">
        <f t="shared" ca="1" si="38"/>
        <v>0.52854177794354584</v>
      </c>
      <c r="BJ73" s="68">
        <f t="shared" si="31"/>
        <v>25</v>
      </c>
      <c r="BK73" s="75">
        <f ca="1">BF73*'Inputs and Outputs'!$D$5-('Model Part B'!BG73*'Model Part B'!BJ73+BG73*Costperbumped)</f>
        <v>4040</v>
      </c>
      <c r="BN73" s="74">
        <v>70</v>
      </c>
      <c r="BO73" s="68" t="s">
        <v>1</v>
      </c>
      <c r="BP73" s="69">
        <v>44220</v>
      </c>
      <c r="BQ73" s="67" t="s">
        <v>3</v>
      </c>
      <c r="BR73" s="68" t="str">
        <f>'Flight Data'!$A71</f>
        <v>G70</v>
      </c>
      <c r="BS73" s="68">
        <f>'Flight Data'!$B71</f>
        <v>6</v>
      </c>
      <c r="BT73" s="68">
        <f ca="1">ROUND(NORMINV($BY73,'Inputs and Outputs'!$C$18,'Inputs and Outputs'!$D$18),0)</f>
        <v>102</v>
      </c>
      <c r="BU73" s="68">
        <f t="shared" si="32"/>
        <v>105</v>
      </c>
      <c r="BV73" s="68">
        <f t="shared" ca="1" si="33"/>
        <v>102</v>
      </c>
      <c r="BW73" s="68">
        <f ca="1">IF(BV73-BS73&gt;'Inputs and Outputs'!$D$4,Five-BS73,0)</f>
        <v>0</v>
      </c>
      <c r="BX73" s="68">
        <f ca="1">BV73*'Inputs and Outputs'!$D$5-BW73*'Inputs and Outputs'!$D$6</f>
        <v>4080</v>
      </c>
      <c r="BY73" s="70">
        <f t="shared" ca="1" si="39"/>
        <v>0.54849224296099142</v>
      </c>
      <c r="BZ73" s="68">
        <f t="shared" si="34"/>
        <v>25</v>
      </c>
      <c r="CA73" s="75">
        <f ca="1">BV73*'Inputs and Outputs'!$D$5-('Model Part B'!BW73*'Model Part B'!BZ73+BW73*Costperbumped)</f>
        <v>4080</v>
      </c>
    </row>
    <row r="74" spans="2:79" x14ac:dyDescent="0.2">
      <c r="B74" s="74">
        <v>71</v>
      </c>
      <c r="C74" s="68" t="s">
        <v>1</v>
      </c>
      <c r="D74" s="69">
        <v>44220</v>
      </c>
      <c r="E74" s="67" t="s">
        <v>2</v>
      </c>
      <c r="F74" s="68" t="str">
        <f>'Flight Data'!$A72</f>
        <v>G71</v>
      </c>
      <c r="G74" s="68">
        <f>'Flight Data'!$B72</f>
        <v>1</v>
      </c>
      <c r="H74" s="68">
        <f ca="1">ROUND(NORMINV($M74,'Inputs and Outputs'!$C$19,'Inputs and Outputs'!$D$19),0)</f>
        <v>94</v>
      </c>
      <c r="I74" s="68">
        <f t="shared" si="20"/>
        <v>101</v>
      </c>
      <c r="J74" s="68">
        <f t="shared" ca="1" si="21"/>
        <v>94</v>
      </c>
      <c r="K74" s="68">
        <f ca="1">IF(J74-G74&gt;'Inputs and Outputs'!$D$4,One-G74,0)</f>
        <v>0</v>
      </c>
      <c r="L74" s="68">
        <f ca="1">J74*'Inputs and Outputs'!$D$5-K74*'Inputs and Outputs'!$D$6</f>
        <v>3760</v>
      </c>
      <c r="M74" s="70">
        <f t="shared" ca="1" si="35"/>
        <v>4.1106789539348765E-2</v>
      </c>
      <c r="N74" s="68">
        <f t="shared" si="22"/>
        <v>25</v>
      </c>
      <c r="O74" s="75">
        <f ca="1">J74*'Inputs and Outputs'!$D$5-('Model Part B'!K74*'Model Part B'!N74+K74*Costperbumped)</f>
        <v>3760</v>
      </c>
      <c r="R74" s="74">
        <v>71</v>
      </c>
      <c r="S74" s="68" t="s">
        <v>1</v>
      </c>
      <c r="T74" s="69">
        <v>44220</v>
      </c>
      <c r="U74" s="67" t="s">
        <v>2</v>
      </c>
      <c r="V74" s="68" t="str">
        <f>'Flight Data'!$A72</f>
        <v>G71</v>
      </c>
      <c r="W74" s="68">
        <f>'Flight Data'!$B72</f>
        <v>1</v>
      </c>
      <c r="X74" s="68">
        <f ca="1">ROUND(NORMINV($AC74,'Inputs and Outputs'!$C$19,'Inputs and Outputs'!$D$19),0)</f>
        <v>97</v>
      </c>
      <c r="Y74" s="68">
        <f t="shared" si="23"/>
        <v>102</v>
      </c>
      <c r="Z74" s="68">
        <f t="shared" ca="1" si="24"/>
        <v>97</v>
      </c>
      <c r="AA74" s="68">
        <f ca="1">IF(Z74-W74&gt;'Inputs and Outputs'!$D$4,One-W74,0)</f>
        <v>0</v>
      </c>
      <c r="AB74" s="68">
        <f ca="1">Z74*'Inputs and Outputs'!$D$5-AA74*'Inputs and Outputs'!$D$6</f>
        <v>3880</v>
      </c>
      <c r="AC74" s="70">
        <f t="shared" ca="1" si="36"/>
        <v>0.10923535802108975</v>
      </c>
      <c r="AD74" s="68">
        <f t="shared" si="25"/>
        <v>25</v>
      </c>
      <c r="AE74" s="75">
        <f ca="1">Z74*'Inputs and Outputs'!$D$5-('Model Part B'!AA74*'Model Part B'!AD74+AA74*Costperbumped)</f>
        <v>3880</v>
      </c>
      <c r="AH74" s="74">
        <v>71</v>
      </c>
      <c r="AI74" s="68" t="s">
        <v>1</v>
      </c>
      <c r="AJ74" s="69">
        <v>44220</v>
      </c>
      <c r="AK74" s="67" t="s">
        <v>2</v>
      </c>
      <c r="AL74" s="68" t="str">
        <f>'Flight Data'!$A72</f>
        <v>G71</v>
      </c>
      <c r="AM74" s="68">
        <f>'Flight Data'!$B72</f>
        <v>1</v>
      </c>
      <c r="AN74" s="68">
        <f ca="1">ROUND(NORMINV($AS74,'Inputs and Outputs'!$C$19,'Inputs and Outputs'!$D$19),0)</f>
        <v>112</v>
      </c>
      <c r="AO74" s="68">
        <f t="shared" si="26"/>
        <v>103</v>
      </c>
      <c r="AP74" s="68">
        <f t="shared" ca="1" si="27"/>
        <v>103</v>
      </c>
      <c r="AQ74" s="68">
        <f ca="1">IF(AP74-AM74&gt;'Inputs and Outputs'!$D$4,Three-AM74,0)</f>
        <v>2</v>
      </c>
      <c r="AR74" s="68">
        <f ca="1">AP74*'Inputs and Outputs'!$D$5-AQ74*'Inputs and Outputs'!$D$6</f>
        <v>3920</v>
      </c>
      <c r="AS74" s="70">
        <f t="shared" ca="1" si="37"/>
        <v>0.96206666305764554</v>
      </c>
      <c r="AT74" s="68">
        <f t="shared" si="28"/>
        <v>25</v>
      </c>
      <c r="AU74" s="75">
        <f ca="1">AP74*'Inputs and Outputs'!$D$5-('Model Part B'!AQ74*'Model Part B'!AT74+AQ74*Costperbumped)</f>
        <v>3870</v>
      </c>
      <c r="AX74" s="74">
        <v>71</v>
      </c>
      <c r="AY74" s="68" t="s">
        <v>1</v>
      </c>
      <c r="AZ74" s="69">
        <v>44220</v>
      </c>
      <c r="BA74" s="67" t="s">
        <v>2</v>
      </c>
      <c r="BB74" s="68" t="str">
        <f>'Flight Data'!$A72</f>
        <v>G71</v>
      </c>
      <c r="BC74" s="68">
        <f>'Flight Data'!$B72</f>
        <v>1</v>
      </c>
      <c r="BD74" s="68">
        <f ca="1">ROUND(NORMINV($BI74,'Inputs and Outputs'!$C$19,'Inputs and Outputs'!$D$19),0)</f>
        <v>104</v>
      </c>
      <c r="BE74" s="68">
        <f t="shared" si="29"/>
        <v>104</v>
      </c>
      <c r="BF74" s="68">
        <f t="shared" ca="1" si="30"/>
        <v>104</v>
      </c>
      <c r="BG74" s="68">
        <f ca="1">IF(BF74-BC74&gt;'Inputs and Outputs'!$D$4,Four-BC74,0)</f>
        <v>3</v>
      </c>
      <c r="BH74" s="68">
        <f ca="1">BF74*'Inputs and Outputs'!$D$5-BG74*'Inputs and Outputs'!$D$6</f>
        <v>3860</v>
      </c>
      <c r="BI74" s="70">
        <f t="shared" ca="1" si="38"/>
        <v>0.57550602470826095</v>
      </c>
      <c r="BJ74" s="68">
        <f t="shared" si="31"/>
        <v>25</v>
      </c>
      <c r="BK74" s="75">
        <f ca="1">BF74*'Inputs and Outputs'!$D$5-('Model Part B'!BG74*'Model Part B'!BJ74+BG74*Costperbumped)</f>
        <v>3785</v>
      </c>
      <c r="BN74" s="74">
        <v>71</v>
      </c>
      <c r="BO74" s="68" t="s">
        <v>1</v>
      </c>
      <c r="BP74" s="69">
        <v>44220</v>
      </c>
      <c r="BQ74" s="67" t="s">
        <v>2</v>
      </c>
      <c r="BR74" s="68" t="str">
        <f>'Flight Data'!$A72</f>
        <v>G71</v>
      </c>
      <c r="BS74" s="68">
        <f>'Flight Data'!$B72</f>
        <v>1</v>
      </c>
      <c r="BT74" s="68">
        <f ca="1">ROUND(NORMINV($BY74,'Inputs and Outputs'!$C$18,'Inputs and Outputs'!$D$18),0)</f>
        <v>100</v>
      </c>
      <c r="BU74" s="68">
        <f t="shared" si="32"/>
        <v>105</v>
      </c>
      <c r="BV74" s="68">
        <f t="shared" ca="1" si="33"/>
        <v>100</v>
      </c>
      <c r="BW74" s="68">
        <f ca="1">IF(BV74-BS74&gt;'Inputs and Outputs'!$D$4,Five-BS74,0)</f>
        <v>0</v>
      </c>
      <c r="BX74" s="68">
        <f ca="1">BV74*'Inputs and Outputs'!$D$5-BW74*'Inputs and Outputs'!$D$6</f>
        <v>4000</v>
      </c>
      <c r="BY74" s="70">
        <f t="shared" ca="1" si="39"/>
        <v>0.45598898909643459</v>
      </c>
      <c r="BZ74" s="68">
        <f t="shared" si="34"/>
        <v>25</v>
      </c>
      <c r="CA74" s="75">
        <f ca="1">BV74*'Inputs and Outputs'!$D$5-('Model Part B'!BW74*'Model Part B'!BZ74+BW74*Costperbumped)</f>
        <v>4000</v>
      </c>
    </row>
    <row r="75" spans="2:79" x14ac:dyDescent="0.2">
      <c r="B75" s="74">
        <v>72</v>
      </c>
      <c r="C75" s="68" t="s">
        <v>1</v>
      </c>
      <c r="D75" s="69">
        <v>44220</v>
      </c>
      <c r="E75" s="67" t="s">
        <v>0</v>
      </c>
      <c r="F75" s="68" t="str">
        <f>'Flight Data'!$A73</f>
        <v>G72</v>
      </c>
      <c r="G75" s="68">
        <f>'Flight Data'!$B73</f>
        <v>1</v>
      </c>
      <c r="H75" s="68">
        <f ca="1">ROUND(NORMINV($M75,'Inputs and Outputs'!$C$20,'Inputs and Outputs'!$D$20),0)</f>
        <v>108</v>
      </c>
      <c r="I75" s="68">
        <f t="shared" si="20"/>
        <v>101</v>
      </c>
      <c r="J75" s="68">
        <f t="shared" ca="1" si="21"/>
        <v>101</v>
      </c>
      <c r="K75" s="68">
        <f ca="1">IF(J75-G75&gt;'Inputs and Outputs'!$D$4,One-G75,0)</f>
        <v>0</v>
      </c>
      <c r="L75" s="68">
        <f ca="1">J75*'Inputs and Outputs'!$D$5-K75*'Inputs and Outputs'!$D$6</f>
        <v>4040</v>
      </c>
      <c r="M75" s="70">
        <f t="shared" ca="1" si="35"/>
        <v>0.72036659898606104</v>
      </c>
      <c r="N75" s="68">
        <f t="shared" si="22"/>
        <v>200</v>
      </c>
      <c r="O75" s="75">
        <f ca="1">J75*'Inputs and Outputs'!$D$5-('Model Part B'!K75*'Model Part B'!N75+K75*Costperbumped)</f>
        <v>4040</v>
      </c>
      <c r="R75" s="74">
        <v>72</v>
      </c>
      <c r="S75" s="68" t="s">
        <v>1</v>
      </c>
      <c r="T75" s="69">
        <v>44220</v>
      </c>
      <c r="U75" s="67" t="s">
        <v>0</v>
      </c>
      <c r="V75" s="68" t="str">
        <f>'Flight Data'!$A73</f>
        <v>G72</v>
      </c>
      <c r="W75" s="68">
        <f>'Flight Data'!$B73</f>
        <v>1</v>
      </c>
      <c r="X75" s="68">
        <f ca="1">ROUND(NORMINV($AC75,'Inputs and Outputs'!$C$20,'Inputs and Outputs'!$D$20),0)</f>
        <v>106</v>
      </c>
      <c r="Y75" s="68">
        <f t="shared" si="23"/>
        <v>102</v>
      </c>
      <c r="Z75" s="68">
        <f t="shared" ca="1" si="24"/>
        <v>102</v>
      </c>
      <c r="AA75" s="68">
        <f ca="1">IF(Z75-W75&gt;'Inputs and Outputs'!$D$4,One-W75,0)</f>
        <v>0</v>
      </c>
      <c r="AB75" s="68">
        <f ca="1">Z75*'Inputs and Outputs'!$D$5-AA75*'Inputs and Outputs'!$D$6</f>
        <v>4080</v>
      </c>
      <c r="AC75" s="70">
        <f t="shared" ca="1" si="36"/>
        <v>0.60600265525838226</v>
      </c>
      <c r="AD75" s="68">
        <f t="shared" si="25"/>
        <v>200</v>
      </c>
      <c r="AE75" s="75">
        <f ca="1">Z75*'Inputs and Outputs'!$D$5-('Model Part B'!AA75*'Model Part B'!AD75+AA75*Costperbumped)</f>
        <v>4080</v>
      </c>
      <c r="AH75" s="74">
        <v>72</v>
      </c>
      <c r="AI75" s="68" t="s">
        <v>1</v>
      </c>
      <c r="AJ75" s="69">
        <v>44220</v>
      </c>
      <c r="AK75" s="67" t="s">
        <v>0</v>
      </c>
      <c r="AL75" s="68" t="str">
        <f>'Flight Data'!$A73</f>
        <v>G72</v>
      </c>
      <c r="AM75" s="68">
        <f>'Flight Data'!$B73</f>
        <v>1</v>
      </c>
      <c r="AN75" s="68">
        <f ca="1">ROUND(NORMINV($AS75,'Inputs and Outputs'!$C$20,'Inputs and Outputs'!$D$20),0)</f>
        <v>105</v>
      </c>
      <c r="AO75" s="68">
        <f t="shared" si="26"/>
        <v>103</v>
      </c>
      <c r="AP75" s="68">
        <f t="shared" ca="1" si="27"/>
        <v>103</v>
      </c>
      <c r="AQ75" s="68">
        <f ca="1">IF(AP75-AM75&gt;'Inputs and Outputs'!$D$4,Three-AM75,0)</f>
        <v>2</v>
      </c>
      <c r="AR75" s="68">
        <f ca="1">AP75*'Inputs and Outputs'!$D$5-AQ75*'Inputs and Outputs'!$D$6</f>
        <v>3920</v>
      </c>
      <c r="AS75" s="70">
        <f t="shared" ca="1" si="37"/>
        <v>0.46092563785767104</v>
      </c>
      <c r="AT75" s="68">
        <f t="shared" si="28"/>
        <v>200</v>
      </c>
      <c r="AU75" s="75">
        <f ca="1">AP75*'Inputs and Outputs'!$D$5-('Model Part B'!AQ75*'Model Part B'!AT75+AQ75*Costperbumped)</f>
        <v>3520</v>
      </c>
      <c r="AX75" s="74">
        <v>72</v>
      </c>
      <c r="AY75" s="68" t="s">
        <v>1</v>
      </c>
      <c r="AZ75" s="69">
        <v>44220</v>
      </c>
      <c r="BA75" s="67" t="s">
        <v>0</v>
      </c>
      <c r="BB75" s="68" t="str">
        <f>'Flight Data'!$A73</f>
        <v>G72</v>
      </c>
      <c r="BC75" s="68">
        <f>'Flight Data'!$B73</f>
        <v>1</v>
      </c>
      <c r="BD75" s="68">
        <f ca="1">ROUND(NORMINV($BI75,'Inputs and Outputs'!$C$20,'Inputs and Outputs'!$D$20),0)</f>
        <v>105</v>
      </c>
      <c r="BE75" s="68">
        <f t="shared" si="29"/>
        <v>104</v>
      </c>
      <c r="BF75" s="68">
        <f t="shared" ca="1" si="30"/>
        <v>104</v>
      </c>
      <c r="BG75" s="68">
        <f ca="1">IF(BF75-BC75&gt;'Inputs and Outputs'!$D$4,Four-BC75,0)</f>
        <v>3</v>
      </c>
      <c r="BH75" s="68">
        <f ca="1">BF75*'Inputs and Outputs'!$D$5-BG75*'Inputs and Outputs'!$D$6</f>
        <v>3860</v>
      </c>
      <c r="BI75" s="70">
        <f t="shared" ca="1" si="38"/>
        <v>0.49896317843159976</v>
      </c>
      <c r="BJ75" s="68">
        <f t="shared" si="31"/>
        <v>200</v>
      </c>
      <c r="BK75" s="75">
        <f ca="1">BF75*'Inputs and Outputs'!$D$5-('Model Part B'!BG75*'Model Part B'!BJ75+BG75*Costperbumped)</f>
        <v>3260</v>
      </c>
      <c r="BN75" s="74">
        <v>72</v>
      </c>
      <c r="BO75" s="68" t="s">
        <v>1</v>
      </c>
      <c r="BP75" s="69">
        <v>44220</v>
      </c>
      <c r="BQ75" s="67" t="s">
        <v>0</v>
      </c>
      <c r="BR75" s="68" t="str">
        <f>'Flight Data'!$A73</f>
        <v>G72</v>
      </c>
      <c r="BS75" s="68">
        <f>'Flight Data'!$B73</f>
        <v>1</v>
      </c>
      <c r="BT75" s="68">
        <f ca="1">ROUND(NORMINV($BY75,'Inputs and Outputs'!$C$18,'Inputs and Outputs'!$D$18),0)</f>
        <v>108</v>
      </c>
      <c r="BU75" s="68">
        <f t="shared" si="32"/>
        <v>105</v>
      </c>
      <c r="BV75" s="68">
        <f t="shared" ca="1" si="33"/>
        <v>105</v>
      </c>
      <c r="BW75" s="68">
        <f ca="1">IF(BV75-BS75&gt;'Inputs and Outputs'!$D$4,Five-BS75,0)</f>
        <v>4</v>
      </c>
      <c r="BX75" s="68">
        <f ca="1">BV75*'Inputs and Outputs'!$D$5-BW75*'Inputs and Outputs'!$D$6</f>
        <v>3800</v>
      </c>
      <c r="BY75" s="70">
        <f t="shared" ca="1" si="39"/>
        <v>0.87458887791410711</v>
      </c>
      <c r="BZ75" s="68">
        <f t="shared" si="34"/>
        <v>200</v>
      </c>
      <c r="CA75" s="75">
        <f ca="1">BV75*'Inputs and Outputs'!$D$5-('Model Part B'!BW75*'Model Part B'!BZ75+BW75*Costperbumped)</f>
        <v>3000</v>
      </c>
    </row>
    <row r="76" spans="2:79" x14ac:dyDescent="0.2">
      <c r="B76" s="74">
        <v>73</v>
      </c>
      <c r="C76" s="68" t="s">
        <v>9</v>
      </c>
      <c r="D76" s="69">
        <v>44221</v>
      </c>
      <c r="E76" s="67" t="s">
        <v>3</v>
      </c>
      <c r="F76" s="68" t="str">
        <f>'Flight Data'!$A74</f>
        <v>G73</v>
      </c>
      <c r="G76" s="68">
        <f>'Flight Data'!$B74</f>
        <v>3</v>
      </c>
      <c r="H76" s="68">
        <f ca="1">ROUND(NORMINV($M76,'Inputs and Outputs'!$C$18,'Inputs and Outputs'!$D$18),0)</f>
        <v>100</v>
      </c>
      <c r="I76" s="68">
        <f t="shared" si="20"/>
        <v>101</v>
      </c>
      <c r="J76" s="68">
        <f t="shared" ca="1" si="21"/>
        <v>100</v>
      </c>
      <c r="K76" s="68">
        <f ca="1">IF(J76-G76&gt;'Inputs and Outputs'!$D$4,One-G76,0)</f>
        <v>0</v>
      </c>
      <c r="L76" s="68">
        <f ca="1">J76*'Inputs and Outputs'!$D$5-K76*'Inputs and Outputs'!$D$6</f>
        <v>4000</v>
      </c>
      <c r="M76" s="70">
        <f t="shared" ca="1" si="35"/>
        <v>0.40302111380601413</v>
      </c>
      <c r="N76" s="68">
        <f t="shared" si="22"/>
        <v>25</v>
      </c>
      <c r="O76" s="75">
        <f ca="1">J76*'Inputs and Outputs'!$D$5-('Model Part B'!K76*'Model Part B'!N76+K76*Costperbumped)</f>
        <v>4000</v>
      </c>
      <c r="R76" s="74">
        <v>73</v>
      </c>
      <c r="S76" s="68" t="s">
        <v>9</v>
      </c>
      <c r="T76" s="69">
        <v>44221</v>
      </c>
      <c r="U76" s="67" t="s">
        <v>3</v>
      </c>
      <c r="V76" s="68" t="str">
        <f>'Flight Data'!$A74</f>
        <v>G73</v>
      </c>
      <c r="W76" s="68">
        <f>'Flight Data'!$B74</f>
        <v>3</v>
      </c>
      <c r="X76" s="68">
        <f ca="1">ROUND(NORMINV($AC76,'Inputs and Outputs'!$C$18,'Inputs and Outputs'!$D$18),0)</f>
        <v>87</v>
      </c>
      <c r="Y76" s="68">
        <f t="shared" si="23"/>
        <v>102</v>
      </c>
      <c r="Z76" s="68">
        <f t="shared" ca="1" si="24"/>
        <v>87</v>
      </c>
      <c r="AA76" s="68">
        <f ca="1">IF(Z76-W76&gt;'Inputs and Outputs'!$D$4,One-W76,0)</f>
        <v>0</v>
      </c>
      <c r="AB76" s="68">
        <f ca="1">Z76*'Inputs and Outputs'!$D$5-AA76*'Inputs and Outputs'!$D$6</f>
        <v>3480</v>
      </c>
      <c r="AC76" s="70">
        <f t="shared" ca="1" si="36"/>
        <v>8.5110114895106115E-3</v>
      </c>
      <c r="AD76" s="68">
        <f t="shared" si="25"/>
        <v>25</v>
      </c>
      <c r="AE76" s="75">
        <f ca="1">Z76*'Inputs and Outputs'!$D$5-('Model Part B'!AA76*'Model Part B'!AD76+AA76*Costperbumped)</f>
        <v>3480</v>
      </c>
      <c r="AH76" s="74">
        <v>73</v>
      </c>
      <c r="AI76" s="68" t="s">
        <v>9</v>
      </c>
      <c r="AJ76" s="69">
        <v>44221</v>
      </c>
      <c r="AK76" s="67" t="s">
        <v>3</v>
      </c>
      <c r="AL76" s="68" t="str">
        <f>'Flight Data'!$A74</f>
        <v>G73</v>
      </c>
      <c r="AM76" s="68">
        <f>'Flight Data'!$B74</f>
        <v>3</v>
      </c>
      <c r="AN76" s="68">
        <f ca="1">ROUND(NORMINV($AS76,'Inputs and Outputs'!$C$18,'Inputs and Outputs'!$D$18),0)</f>
        <v>98</v>
      </c>
      <c r="AO76" s="68">
        <f t="shared" si="26"/>
        <v>103</v>
      </c>
      <c r="AP76" s="68">
        <f t="shared" ca="1" si="27"/>
        <v>98</v>
      </c>
      <c r="AQ76" s="68">
        <f ca="1">IF(AP76-AM76&gt;'Inputs and Outputs'!$D$4,Three-AM76,0)</f>
        <v>0</v>
      </c>
      <c r="AR76" s="68">
        <f ca="1">AP76*'Inputs and Outputs'!$D$5-AQ76*'Inputs and Outputs'!$D$6</f>
        <v>3920</v>
      </c>
      <c r="AS76" s="70">
        <f t="shared" ca="1" si="37"/>
        <v>0.30760872170247389</v>
      </c>
      <c r="AT76" s="68">
        <f t="shared" si="28"/>
        <v>25</v>
      </c>
      <c r="AU76" s="75">
        <f ca="1">AP76*'Inputs and Outputs'!$D$5-('Model Part B'!AQ76*'Model Part B'!AT76+AQ76*Costperbumped)</f>
        <v>3920</v>
      </c>
      <c r="AX76" s="74">
        <v>73</v>
      </c>
      <c r="AY76" s="68" t="s">
        <v>9</v>
      </c>
      <c r="AZ76" s="69">
        <v>44221</v>
      </c>
      <c r="BA76" s="67" t="s">
        <v>3</v>
      </c>
      <c r="BB76" s="68" t="str">
        <f>'Flight Data'!$A74</f>
        <v>G73</v>
      </c>
      <c r="BC76" s="68">
        <f>'Flight Data'!$B74</f>
        <v>3</v>
      </c>
      <c r="BD76" s="68">
        <f ca="1">ROUND(NORMINV($BI76,'Inputs and Outputs'!$C$18,'Inputs and Outputs'!$D$18),0)</f>
        <v>95</v>
      </c>
      <c r="BE76" s="68">
        <f t="shared" si="29"/>
        <v>104</v>
      </c>
      <c r="BF76" s="68">
        <f t="shared" ca="1" si="30"/>
        <v>95</v>
      </c>
      <c r="BG76" s="68">
        <f ca="1">IF(BF76-BC76&gt;'Inputs and Outputs'!$D$4,Four-BC76,0)</f>
        <v>0</v>
      </c>
      <c r="BH76" s="68">
        <f ca="1">BF76*'Inputs and Outputs'!$D$5-BG76*'Inputs and Outputs'!$D$6</f>
        <v>3800</v>
      </c>
      <c r="BI76" s="70">
        <f t="shared" ca="1" si="38"/>
        <v>0.15292886380032766</v>
      </c>
      <c r="BJ76" s="68">
        <f t="shared" si="31"/>
        <v>25</v>
      </c>
      <c r="BK76" s="75">
        <f ca="1">BF76*'Inputs and Outputs'!$D$5-('Model Part B'!BG76*'Model Part B'!BJ76+BG76*Costperbumped)</f>
        <v>3800</v>
      </c>
      <c r="BN76" s="74">
        <v>73</v>
      </c>
      <c r="BO76" s="68" t="s">
        <v>9</v>
      </c>
      <c r="BP76" s="69">
        <v>44221</v>
      </c>
      <c r="BQ76" s="67" t="s">
        <v>3</v>
      </c>
      <c r="BR76" s="68" t="str">
        <f>'Flight Data'!$A74</f>
        <v>G73</v>
      </c>
      <c r="BS76" s="68">
        <f>'Flight Data'!$B74</f>
        <v>3</v>
      </c>
      <c r="BT76" s="68">
        <f ca="1">ROUND(NORMINV($BY76,'Inputs and Outputs'!$C$18,'Inputs and Outputs'!$D$18),0)</f>
        <v>98</v>
      </c>
      <c r="BU76" s="68">
        <f t="shared" si="32"/>
        <v>105</v>
      </c>
      <c r="BV76" s="68">
        <f t="shared" ca="1" si="33"/>
        <v>98</v>
      </c>
      <c r="BW76" s="68">
        <f ca="1">IF(BV76-BS76&gt;'Inputs and Outputs'!$D$4,Five-BS76,0)</f>
        <v>0</v>
      </c>
      <c r="BX76" s="68">
        <f ca="1">BV76*'Inputs and Outputs'!$D$5-BW76*'Inputs and Outputs'!$D$6</f>
        <v>3920</v>
      </c>
      <c r="BY76" s="70">
        <f t="shared" ca="1" si="39"/>
        <v>0.32130810033534585</v>
      </c>
      <c r="BZ76" s="68">
        <f t="shared" si="34"/>
        <v>25</v>
      </c>
      <c r="CA76" s="75">
        <f ca="1">BV76*'Inputs and Outputs'!$D$5-('Model Part B'!BW76*'Model Part B'!BZ76+BW76*Costperbumped)</f>
        <v>3920</v>
      </c>
    </row>
    <row r="77" spans="2:79" x14ac:dyDescent="0.2">
      <c r="B77" s="74">
        <v>74</v>
      </c>
      <c r="C77" s="68" t="s">
        <v>9</v>
      </c>
      <c r="D77" s="69">
        <v>44221</v>
      </c>
      <c r="E77" s="67" t="s">
        <v>2</v>
      </c>
      <c r="F77" s="68" t="str">
        <f>'Flight Data'!$A75</f>
        <v>G74</v>
      </c>
      <c r="G77" s="68">
        <f>'Flight Data'!$B75</f>
        <v>2</v>
      </c>
      <c r="H77" s="68">
        <f ca="1">ROUND(NORMINV($M77,'Inputs and Outputs'!$C$19,'Inputs and Outputs'!$D$19),0)</f>
        <v>100</v>
      </c>
      <c r="I77" s="68">
        <f t="shared" si="20"/>
        <v>101</v>
      </c>
      <c r="J77" s="68">
        <f t="shared" ca="1" si="21"/>
        <v>100</v>
      </c>
      <c r="K77" s="68">
        <f ca="1">IF(J77-G77&gt;'Inputs and Outputs'!$D$4,One-G77,0)</f>
        <v>0</v>
      </c>
      <c r="L77" s="68">
        <f ca="1">J77*'Inputs and Outputs'!$D$5-K77*'Inputs and Outputs'!$D$6</f>
        <v>4000</v>
      </c>
      <c r="M77" s="70">
        <f t="shared" ca="1" si="35"/>
        <v>0.29639215993495249</v>
      </c>
      <c r="N77" s="68">
        <f t="shared" si="22"/>
        <v>25</v>
      </c>
      <c r="O77" s="75">
        <f ca="1">J77*'Inputs and Outputs'!$D$5-('Model Part B'!K77*'Model Part B'!N77+K77*Costperbumped)</f>
        <v>4000</v>
      </c>
      <c r="R77" s="74">
        <v>74</v>
      </c>
      <c r="S77" s="68" t="s">
        <v>9</v>
      </c>
      <c r="T77" s="69">
        <v>44221</v>
      </c>
      <c r="U77" s="67" t="s">
        <v>2</v>
      </c>
      <c r="V77" s="68" t="str">
        <f>'Flight Data'!$A75</f>
        <v>G74</v>
      </c>
      <c r="W77" s="68">
        <f>'Flight Data'!$B75</f>
        <v>2</v>
      </c>
      <c r="X77" s="68">
        <f ca="1">ROUND(NORMINV($AC77,'Inputs and Outputs'!$C$19,'Inputs and Outputs'!$D$19),0)</f>
        <v>108</v>
      </c>
      <c r="Y77" s="68">
        <f t="shared" si="23"/>
        <v>102</v>
      </c>
      <c r="Z77" s="68">
        <f t="shared" ca="1" si="24"/>
        <v>102</v>
      </c>
      <c r="AA77" s="68">
        <f ca="1">IF(Z77-W77&gt;'Inputs and Outputs'!$D$4,One-W77,0)</f>
        <v>0</v>
      </c>
      <c r="AB77" s="68">
        <f ca="1">Z77*'Inputs and Outputs'!$D$5-AA77*'Inputs and Outputs'!$D$6</f>
        <v>4080</v>
      </c>
      <c r="AC77" s="70">
        <f t="shared" ca="1" si="36"/>
        <v>0.84778729574016898</v>
      </c>
      <c r="AD77" s="68">
        <f t="shared" si="25"/>
        <v>25</v>
      </c>
      <c r="AE77" s="75">
        <f ca="1">Z77*'Inputs and Outputs'!$D$5-('Model Part B'!AA77*'Model Part B'!AD77+AA77*Costperbumped)</f>
        <v>4080</v>
      </c>
      <c r="AH77" s="74">
        <v>74</v>
      </c>
      <c r="AI77" s="68" t="s">
        <v>9</v>
      </c>
      <c r="AJ77" s="69">
        <v>44221</v>
      </c>
      <c r="AK77" s="67" t="s">
        <v>2</v>
      </c>
      <c r="AL77" s="68" t="str">
        <f>'Flight Data'!$A75</f>
        <v>G74</v>
      </c>
      <c r="AM77" s="68">
        <f>'Flight Data'!$B75</f>
        <v>2</v>
      </c>
      <c r="AN77" s="68">
        <f ca="1">ROUND(NORMINV($AS77,'Inputs and Outputs'!$C$19,'Inputs and Outputs'!$D$19),0)</f>
        <v>102</v>
      </c>
      <c r="AO77" s="68">
        <f t="shared" si="26"/>
        <v>103</v>
      </c>
      <c r="AP77" s="68">
        <f t="shared" ca="1" si="27"/>
        <v>102</v>
      </c>
      <c r="AQ77" s="68">
        <f ca="1">IF(AP77-AM77&gt;'Inputs and Outputs'!$D$4,Three-AM77,0)</f>
        <v>0</v>
      </c>
      <c r="AR77" s="68">
        <f ca="1">AP77*'Inputs and Outputs'!$D$5-AQ77*'Inputs and Outputs'!$D$6</f>
        <v>4080</v>
      </c>
      <c r="AS77" s="70">
        <f t="shared" ca="1" si="37"/>
        <v>0.38473519752617857</v>
      </c>
      <c r="AT77" s="68">
        <f t="shared" si="28"/>
        <v>25</v>
      </c>
      <c r="AU77" s="75">
        <f ca="1">AP77*'Inputs and Outputs'!$D$5-('Model Part B'!AQ77*'Model Part B'!AT77+AQ77*Costperbumped)</f>
        <v>4080</v>
      </c>
      <c r="AX77" s="74">
        <v>74</v>
      </c>
      <c r="AY77" s="68" t="s">
        <v>9</v>
      </c>
      <c r="AZ77" s="69">
        <v>44221</v>
      </c>
      <c r="BA77" s="67" t="s">
        <v>2</v>
      </c>
      <c r="BB77" s="68" t="str">
        <f>'Flight Data'!$A75</f>
        <v>G74</v>
      </c>
      <c r="BC77" s="68">
        <f>'Flight Data'!$B75</f>
        <v>2</v>
      </c>
      <c r="BD77" s="68">
        <f ca="1">ROUND(NORMINV($BI77,'Inputs and Outputs'!$C$19,'Inputs and Outputs'!$D$19),0)</f>
        <v>95</v>
      </c>
      <c r="BE77" s="68">
        <f t="shared" si="29"/>
        <v>104</v>
      </c>
      <c r="BF77" s="68">
        <f t="shared" ca="1" si="30"/>
        <v>95</v>
      </c>
      <c r="BG77" s="68">
        <f ca="1">IF(BF77-BC77&gt;'Inputs and Outputs'!$D$4,Four-BC77,0)</f>
        <v>0</v>
      </c>
      <c r="BH77" s="68">
        <f ca="1">BF77*'Inputs and Outputs'!$D$5-BG77*'Inputs and Outputs'!$D$6</f>
        <v>3800</v>
      </c>
      <c r="BI77" s="70">
        <f t="shared" ca="1" si="38"/>
        <v>5.0090538651648031E-2</v>
      </c>
      <c r="BJ77" s="68">
        <f t="shared" si="31"/>
        <v>25</v>
      </c>
      <c r="BK77" s="75">
        <f ca="1">BF77*'Inputs and Outputs'!$D$5-('Model Part B'!BG77*'Model Part B'!BJ77+BG77*Costperbumped)</f>
        <v>3800</v>
      </c>
      <c r="BN77" s="74">
        <v>74</v>
      </c>
      <c r="BO77" s="68" t="s">
        <v>9</v>
      </c>
      <c r="BP77" s="69">
        <v>44221</v>
      </c>
      <c r="BQ77" s="67" t="s">
        <v>2</v>
      </c>
      <c r="BR77" s="68" t="str">
        <f>'Flight Data'!$A75</f>
        <v>G74</v>
      </c>
      <c r="BS77" s="68">
        <f>'Flight Data'!$B75</f>
        <v>2</v>
      </c>
      <c r="BT77" s="68">
        <f ca="1">ROUND(NORMINV($BY77,'Inputs and Outputs'!$C$18,'Inputs and Outputs'!$D$18),0)</f>
        <v>110</v>
      </c>
      <c r="BU77" s="68">
        <f t="shared" si="32"/>
        <v>105</v>
      </c>
      <c r="BV77" s="68">
        <f t="shared" ca="1" si="33"/>
        <v>105</v>
      </c>
      <c r="BW77" s="68">
        <f ca="1">IF(BV77-BS77&gt;'Inputs and Outputs'!$D$4,Five-BS77,0)</f>
        <v>3</v>
      </c>
      <c r="BX77" s="68">
        <f ca="1">BV77*'Inputs and Outputs'!$D$5-BW77*'Inputs and Outputs'!$D$6</f>
        <v>3900</v>
      </c>
      <c r="BY77" s="70">
        <f t="shared" ca="1" si="39"/>
        <v>0.93384667207753802</v>
      </c>
      <c r="BZ77" s="68">
        <f t="shared" si="34"/>
        <v>25</v>
      </c>
      <c r="CA77" s="75">
        <f ca="1">BV77*'Inputs and Outputs'!$D$5-('Model Part B'!BW77*'Model Part B'!BZ77+BW77*Costperbumped)</f>
        <v>3825</v>
      </c>
    </row>
    <row r="78" spans="2:79" x14ac:dyDescent="0.2">
      <c r="B78" s="74">
        <v>75</v>
      </c>
      <c r="C78" s="68" t="s">
        <v>9</v>
      </c>
      <c r="D78" s="69">
        <v>44221</v>
      </c>
      <c r="E78" s="67" t="s">
        <v>0</v>
      </c>
      <c r="F78" s="68" t="str">
        <f>'Flight Data'!$A76</f>
        <v>G75</v>
      </c>
      <c r="G78" s="68">
        <f>'Flight Data'!$B76</f>
        <v>0</v>
      </c>
      <c r="H78" s="68">
        <f ca="1">ROUND(NORMINV($M78,'Inputs and Outputs'!$C$20,'Inputs and Outputs'!$D$20),0)</f>
        <v>106</v>
      </c>
      <c r="I78" s="68">
        <f t="shared" si="20"/>
        <v>101</v>
      </c>
      <c r="J78" s="68">
        <f t="shared" ca="1" si="21"/>
        <v>101</v>
      </c>
      <c r="K78" s="68">
        <f ca="1">IF(J78-G78&gt;'Inputs and Outputs'!$D$4,One-G78,0)</f>
        <v>1</v>
      </c>
      <c r="L78" s="68">
        <f ca="1">J78*'Inputs and Outputs'!$D$5-K78*'Inputs and Outputs'!$D$6</f>
        <v>3940</v>
      </c>
      <c r="M78" s="70">
        <f t="shared" ca="1" si="35"/>
        <v>0.58748765040805118</v>
      </c>
      <c r="N78" s="68">
        <f t="shared" si="22"/>
        <v>200</v>
      </c>
      <c r="O78" s="75">
        <f ca="1">J78*'Inputs and Outputs'!$D$5-('Model Part B'!K78*'Model Part B'!N78+K78*Costperbumped)</f>
        <v>3740</v>
      </c>
      <c r="R78" s="74">
        <v>75</v>
      </c>
      <c r="S78" s="68" t="s">
        <v>9</v>
      </c>
      <c r="T78" s="69">
        <v>44221</v>
      </c>
      <c r="U78" s="67" t="s">
        <v>0</v>
      </c>
      <c r="V78" s="68" t="str">
        <f>'Flight Data'!$A76</f>
        <v>G75</v>
      </c>
      <c r="W78" s="68">
        <f>'Flight Data'!$B76</f>
        <v>0</v>
      </c>
      <c r="X78" s="68">
        <f ca="1">ROUND(NORMINV($AC78,'Inputs and Outputs'!$C$20,'Inputs and Outputs'!$D$20),0)</f>
        <v>98</v>
      </c>
      <c r="Y78" s="68">
        <f t="shared" si="23"/>
        <v>102</v>
      </c>
      <c r="Z78" s="68">
        <f t="shared" ca="1" si="24"/>
        <v>98</v>
      </c>
      <c r="AA78" s="68">
        <f ca="1">IF(Z78-W78&gt;'Inputs and Outputs'!$D$4,One-W78,0)</f>
        <v>0</v>
      </c>
      <c r="AB78" s="68">
        <f ca="1">Z78*'Inputs and Outputs'!$D$5-AA78*'Inputs and Outputs'!$D$6</f>
        <v>3920</v>
      </c>
      <c r="AC78" s="70">
        <f t="shared" ca="1" si="36"/>
        <v>8.191208564095942E-2</v>
      </c>
      <c r="AD78" s="68">
        <f t="shared" si="25"/>
        <v>200</v>
      </c>
      <c r="AE78" s="75">
        <f ca="1">Z78*'Inputs and Outputs'!$D$5-('Model Part B'!AA78*'Model Part B'!AD78+AA78*Costperbumped)</f>
        <v>3920</v>
      </c>
      <c r="AH78" s="74">
        <v>75</v>
      </c>
      <c r="AI78" s="68" t="s">
        <v>9</v>
      </c>
      <c r="AJ78" s="69">
        <v>44221</v>
      </c>
      <c r="AK78" s="67" t="s">
        <v>0</v>
      </c>
      <c r="AL78" s="68" t="str">
        <f>'Flight Data'!$A76</f>
        <v>G75</v>
      </c>
      <c r="AM78" s="68">
        <f>'Flight Data'!$B76</f>
        <v>0</v>
      </c>
      <c r="AN78" s="68">
        <f ca="1">ROUND(NORMINV($AS78,'Inputs and Outputs'!$C$20,'Inputs and Outputs'!$D$20),0)</f>
        <v>105</v>
      </c>
      <c r="AO78" s="68">
        <f t="shared" si="26"/>
        <v>103</v>
      </c>
      <c r="AP78" s="68">
        <f t="shared" ca="1" si="27"/>
        <v>103</v>
      </c>
      <c r="AQ78" s="68">
        <f ca="1">IF(AP78-AM78&gt;'Inputs and Outputs'!$D$4,Three-AM78,0)</f>
        <v>3</v>
      </c>
      <c r="AR78" s="68">
        <f ca="1">AP78*'Inputs and Outputs'!$D$5-AQ78*'Inputs and Outputs'!$D$6</f>
        <v>3820</v>
      </c>
      <c r="AS78" s="70">
        <f t="shared" ca="1" si="37"/>
        <v>0.48161975423990699</v>
      </c>
      <c r="AT78" s="68">
        <f t="shared" si="28"/>
        <v>200</v>
      </c>
      <c r="AU78" s="75">
        <f ca="1">AP78*'Inputs and Outputs'!$D$5-('Model Part B'!AQ78*'Model Part B'!AT78+AQ78*Costperbumped)</f>
        <v>3220</v>
      </c>
      <c r="AX78" s="74">
        <v>75</v>
      </c>
      <c r="AY78" s="68" t="s">
        <v>9</v>
      </c>
      <c r="AZ78" s="69">
        <v>44221</v>
      </c>
      <c r="BA78" s="67" t="s">
        <v>0</v>
      </c>
      <c r="BB78" s="68" t="str">
        <f>'Flight Data'!$A76</f>
        <v>G75</v>
      </c>
      <c r="BC78" s="68">
        <f>'Flight Data'!$B76</f>
        <v>0</v>
      </c>
      <c r="BD78" s="68">
        <f ca="1">ROUND(NORMINV($BI78,'Inputs and Outputs'!$C$20,'Inputs and Outputs'!$D$20),0)</f>
        <v>111</v>
      </c>
      <c r="BE78" s="68">
        <f t="shared" si="29"/>
        <v>104</v>
      </c>
      <c r="BF78" s="68">
        <f t="shared" ca="1" si="30"/>
        <v>104</v>
      </c>
      <c r="BG78" s="68">
        <f ca="1">IF(BF78-BC78&gt;'Inputs and Outputs'!$D$4,Four-BC78,0)</f>
        <v>4</v>
      </c>
      <c r="BH78" s="68">
        <f ca="1">BF78*'Inputs and Outputs'!$D$5-BG78*'Inputs and Outputs'!$D$6</f>
        <v>3760</v>
      </c>
      <c r="BI78" s="70">
        <f t="shared" ca="1" si="38"/>
        <v>0.87595279663514647</v>
      </c>
      <c r="BJ78" s="68">
        <f t="shared" si="31"/>
        <v>200</v>
      </c>
      <c r="BK78" s="75">
        <f ca="1">BF78*'Inputs and Outputs'!$D$5-('Model Part B'!BG78*'Model Part B'!BJ78+BG78*Costperbumped)</f>
        <v>2960</v>
      </c>
      <c r="BN78" s="74">
        <v>75</v>
      </c>
      <c r="BO78" s="68" t="s">
        <v>9</v>
      </c>
      <c r="BP78" s="69">
        <v>44221</v>
      </c>
      <c r="BQ78" s="67" t="s">
        <v>0</v>
      </c>
      <c r="BR78" s="68" t="str">
        <f>'Flight Data'!$A76</f>
        <v>G75</v>
      </c>
      <c r="BS78" s="68">
        <f>'Flight Data'!$B76</f>
        <v>0</v>
      </c>
      <c r="BT78" s="68">
        <f ca="1">ROUND(NORMINV($BY78,'Inputs and Outputs'!$C$18,'Inputs and Outputs'!$D$18),0)</f>
        <v>99</v>
      </c>
      <c r="BU78" s="68">
        <f t="shared" si="32"/>
        <v>105</v>
      </c>
      <c r="BV78" s="68">
        <f t="shared" ca="1" si="33"/>
        <v>99</v>
      </c>
      <c r="BW78" s="68">
        <f ca="1">IF(BV78-BS78&gt;'Inputs and Outputs'!$D$4,Five-BS78,0)</f>
        <v>0</v>
      </c>
      <c r="BX78" s="68">
        <f ca="1">BV78*'Inputs and Outputs'!$D$5-BW78*'Inputs and Outputs'!$D$6</f>
        <v>3960</v>
      </c>
      <c r="BY78" s="70">
        <f t="shared" ca="1" si="39"/>
        <v>0.38948604410266252</v>
      </c>
      <c r="BZ78" s="68">
        <f t="shared" si="34"/>
        <v>200</v>
      </c>
      <c r="CA78" s="75">
        <f ca="1">BV78*'Inputs and Outputs'!$D$5-('Model Part B'!BW78*'Model Part B'!BZ78+BW78*Costperbumped)</f>
        <v>3960</v>
      </c>
    </row>
    <row r="79" spans="2:79" x14ac:dyDescent="0.2">
      <c r="B79" s="74">
        <v>76</v>
      </c>
      <c r="C79" s="68" t="s">
        <v>8</v>
      </c>
      <c r="D79" s="69">
        <v>44222</v>
      </c>
      <c r="E79" s="67" t="s">
        <v>3</v>
      </c>
      <c r="F79" s="68" t="str">
        <f>'Flight Data'!$A77</f>
        <v>G76</v>
      </c>
      <c r="G79" s="68">
        <f>'Flight Data'!$B77</f>
        <v>4</v>
      </c>
      <c r="H79" s="68">
        <f ca="1">ROUND(NORMINV($M79,'Inputs and Outputs'!$C$18,'Inputs and Outputs'!$D$18),0)</f>
        <v>106</v>
      </c>
      <c r="I79" s="68">
        <f t="shared" si="20"/>
        <v>101</v>
      </c>
      <c r="J79" s="68">
        <f t="shared" ca="1" si="21"/>
        <v>101</v>
      </c>
      <c r="K79" s="68">
        <f ca="1">IF(J79-G79&gt;'Inputs and Outputs'!$D$4,One-G79,0)</f>
        <v>0</v>
      </c>
      <c r="L79" s="68">
        <f ca="1">J79*'Inputs and Outputs'!$D$5-K79*'Inputs and Outputs'!$D$6</f>
        <v>4040</v>
      </c>
      <c r="M79" s="70">
        <f t="shared" ca="1" si="35"/>
        <v>0.77777689582301046</v>
      </c>
      <c r="N79" s="68">
        <f t="shared" si="22"/>
        <v>25</v>
      </c>
      <c r="O79" s="75">
        <f ca="1">J79*'Inputs and Outputs'!$D$5-('Model Part B'!K79*'Model Part B'!N79+K79*Costperbumped)</f>
        <v>4040</v>
      </c>
      <c r="R79" s="74">
        <v>76</v>
      </c>
      <c r="S79" s="68" t="s">
        <v>8</v>
      </c>
      <c r="T79" s="69">
        <v>44222</v>
      </c>
      <c r="U79" s="67" t="s">
        <v>3</v>
      </c>
      <c r="V79" s="68" t="str">
        <f>'Flight Data'!$A77</f>
        <v>G76</v>
      </c>
      <c r="W79" s="68">
        <f>'Flight Data'!$B77</f>
        <v>4</v>
      </c>
      <c r="X79" s="68">
        <f ca="1">ROUND(NORMINV($AC79,'Inputs and Outputs'!$C$18,'Inputs and Outputs'!$D$18),0)</f>
        <v>95</v>
      </c>
      <c r="Y79" s="68">
        <f t="shared" si="23"/>
        <v>102</v>
      </c>
      <c r="Z79" s="68">
        <f t="shared" ca="1" si="24"/>
        <v>95</v>
      </c>
      <c r="AA79" s="68">
        <f ca="1">IF(Z79-W79&gt;'Inputs and Outputs'!$D$4,One-W79,0)</f>
        <v>0</v>
      </c>
      <c r="AB79" s="68">
        <f ca="1">Z79*'Inputs and Outputs'!$D$5-AA79*'Inputs and Outputs'!$D$6</f>
        <v>3800</v>
      </c>
      <c r="AC79" s="70">
        <f t="shared" ca="1" si="36"/>
        <v>0.1454691007113883</v>
      </c>
      <c r="AD79" s="68">
        <f t="shared" si="25"/>
        <v>25</v>
      </c>
      <c r="AE79" s="75">
        <f ca="1">Z79*'Inputs and Outputs'!$D$5-('Model Part B'!AA79*'Model Part B'!AD79+AA79*Costperbumped)</f>
        <v>3800</v>
      </c>
      <c r="AH79" s="74">
        <v>76</v>
      </c>
      <c r="AI79" s="68" t="s">
        <v>8</v>
      </c>
      <c r="AJ79" s="69">
        <v>44222</v>
      </c>
      <c r="AK79" s="67" t="s">
        <v>3</v>
      </c>
      <c r="AL79" s="68" t="str">
        <f>'Flight Data'!$A77</f>
        <v>G76</v>
      </c>
      <c r="AM79" s="68">
        <f>'Flight Data'!$B77</f>
        <v>4</v>
      </c>
      <c r="AN79" s="68">
        <f ca="1">ROUND(NORMINV($AS79,'Inputs and Outputs'!$C$18,'Inputs and Outputs'!$D$18),0)</f>
        <v>103</v>
      </c>
      <c r="AO79" s="68">
        <f t="shared" si="26"/>
        <v>103</v>
      </c>
      <c r="AP79" s="68">
        <f t="shared" ca="1" si="27"/>
        <v>103</v>
      </c>
      <c r="AQ79" s="68">
        <f ca="1">IF(AP79-AM79&gt;'Inputs and Outputs'!$D$4,Three-AM79,0)</f>
        <v>0</v>
      </c>
      <c r="AR79" s="68">
        <f ca="1">AP79*'Inputs and Outputs'!$D$5-AQ79*'Inputs and Outputs'!$D$6</f>
        <v>4120</v>
      </c>
      <c r="AS79" s="70">
        <f t="shared" ca="1" si="37"/>
        <v>0.65053627099790046</v>
      </c>
      <c r="AT79" s="68">
        <f t="shared" si="28"/>
        <v>25</v>
      </c>
      <c r="AU79" s="75">
        <f ca="1">AP79*'Inputs and Outputs'!$D$5-('Model Part B'!AQ79*'Model Part B'!AT79+AQ79*Costperbumped)</f>
        <v>4120</v>
      </c>
      <c r="AX79" s="74">
        <v>76</v>
      </c>
      <c r="AY79" s="68" t="s">
        <v>8</v>
      </c>
      <c r="AZ79" s="69">
        <v>44222</v>
      </c>
      <c r="BA79" s="67" t="s">
        <v>3</v>
      </c>
      <c r="BB79" s="68" t="str">
        <f>'Flight Data'!$A77</f>
        <v>G76</v>
      </c>
      <c r="BC79" s="68">
        <f>'Flight Data'!$B77</f>
        <v>4</v>
      </c>
      <c r="BD79" s="68">
        <f ca="1">ROUND(NORMINV($BI79,'Inputs and Outputs'!$C$18,'Inputs and Outputs'!$D$18),0)</f>
        <v>101</v>
      </c>
      <c r="BE79" s="68">
        <f t="shared" si="29"/>
        <v>104</v>
      </c>
      <c r="BF79" s="68">
        <f t="shared" ca="1" si="30"/>
        <v>101</v>
      </c>
      <c r="BG79" s="68">
        <f ca="1">IF(BF79-BC79&gt;'Inputs and Outputs'!$D$4,Four-BC79,0)</f>
        <v>0</v>
      </c>
      <c r="BH79" s="68">
        <f ca="1">BF79*'Inputs and Outputs'!$D$5-BG79*'Inputs and Outputs'!$D$6</f>
        <v>4040</v>
      </c>
      <c r="BI79" s="70">
        <f t="shared" ca="1" si="38"/>
        <v>0.51587978144182833</v>
      </c>
      <c r="BJ79" s="68">
        <f t="shared" si="31"/>
        <v>25</v>
      </c>
      <c r="BK79" s="75">
        <f ca="1">BF79*'Inputs and Outputs'!$D$5-('Model Part B'!BG79*'Model Part B'!BJ79+BG79*Costperbumped)</f>
        <v>4040</v>
      </c>
      <c r="BN79" s="74">
        <v>76</v>
      </c>
      <c r="BO79" s="68" t="s">
        <v>8</v>
      </c>
      <c r="BP79" s="69">
        <v>44222</v>
      </c>
      <c r="BQ79" s="67" t="s">
        <v>3</v>
      </c>
      <c r="BR79" s="68" t="str">
        <f>'Flight Data'!$A77</f>
        <v>G76</v>
      </c>
      <c r="BS79" s="68">
        <f>'Flight Data'!$B77</f>
        <v>4</v>
      </c>
      <c r="BT79" s="68">
        <f ca="1">ROUND(NORMINV($BY79,'Inputs and Outputs'!$C$18,'Inputs and Outputs'!$D$18),0)</f>
        <v>98</v>
      </c>
      <c r="BU79" s="68">
        <f t="shared" si="32"/>
        <v>105</v>
      </c>
      <c r="BV79" s="68">
        <f t="shared" ca="1" si="33"/>
        <v>98</v>
      </c>
      <c r="BW79" s="68">
        <f ca="1">IF(BV79-BS79&gt;'Inputs and Outputs'!$D$4,Five-BS79,0)</f>
        <v>0</v>
      </c>
      <c r="BX79" s="68">
        <f ca="1">BV79*'Inputs and Outputs'!$D$5-BW79*'Inputs and Outputs'!$D$6</f>
        <v>3920</v>
      </c>
      <c r="BY79" s="70">
        <f t="shared" ca="1" si="39"/>
        <v>0.31559493005320383</v>
      </c>
      <c r="BZ79" s="68">
        <f t="shared" si="34"/>
        <v>25</v>
      </c>
      <c r="CA79" s="75">
        <f ca="1">BV79*'Inputs and Outputs'!$D$5-('Model Part B'!BW79*'Model Part B'!BZ79+BW79*Costperbumped)</f>
        <v>3920</v>
      </c>
    </row>
    <row r="80" spans="2:79" x14ac:dyDescent="0.2">
      <c r="B80" s="74">
        <v>77</v>
      </c>
      <c r="C80" s="68" t="s">
        <v>8</v>
      </c>
      <c r="D80" s="69">
        <v>44222</v>
      </c>
      <c r="E80" s="67" t="s">
        <v>2</v>
      </c>
      <c r="F80" s="68" t="str">
        <f>'Flight Data'!$A78</f>
        <v>G77</v>
      </c>
      <c r="G80" s="68">
        <f>'Flight Data'!$B78</f>
        <v>2</v>
      </c>
      <c r="H80" s="68">
        <f ca="1">ROUND(NORMINV($M80,'Inputs and Outputs'!$C$19,'Inputs and Outputs'!$D$19),0)</f>
        <v>107</v>
      </c>
      <c r="I80" s="68">
        <f t="shared" si="20"/>
        <v>101</v>
      </c>
      <c r="J80" s="68">
        <f t="shared" ca="1" si="21"/>
        <v>101</v>
      </c>
      <c r="K80" s="68">
        <f ca="1">IF(J80-G80&gt;'Inputs and Outputs'!$D$4,One-G80,0)</f>
        <v>0</v>
      </c>
      <c r="L80" s="68">
        <f ca="1">J80*'Inputs and Outputs'!$D$5-K80*'Inputs and Outputs'!$D$6</f>
        <v>4040</v>
      </c>
      <c r="M80" s="70">
        <f t="shared" ca="1" si="35"/>
        <v>0.77517692743813693</v>
      </c>
      <c r="N80" s="68">
        <f t="shared" si="22"/>
        <v>25</v>
      </c>
      <c r="O80" s="75">
        <f ca="1">J80*'Inputs and Outputs'!$D$5-('Model Part B'!K80*'Model Part B'!N80+K80*Costperbumped)</f>
        <v>4040</v>
      </c>
      <c r="R80" s="74">
        <v>77</v>
      </c>
      <c r="S80" s="68" t="s">
        <v>8</v>
      </c>
      <c r="T80" s="69">
        <v>44222</v>
      </c>
      <c r="U80" s="67" t="s">
        <v>2</v>
      </c>
      <c r="V80" s="68" t="str">
        <f>'Flight Data'!$A78</f>
        <v>G77</v>
      </c>
      <c r="W80" s="68">
        <f>'Flight Data'!$B78</f>
        <v>2</v>
      </c>
      <c r="X80" s="68">
        <f ca="1">ROUND(NORMINV($AC80,'Inputs and Outputs'!$C$19,'Inputs and Outputs'!$D$19),0)</f>
        <v>103</v>
      </c>
      <c r="Y80" s="68">
        <f t="shared" si="23"/>
        <v>102</v>
      </c>
      <c r="Z80" s="68">
        <f t="shared" ca="1" si="24"/>
        <v>102</v>
      </c>
      <c r="AA80" s="68">
        <f ca="1">IF(Z80-W80&gt;'Inputs and Outputs'!$D$4,One-W80,0)</f>
        <v>0</v>
      </c>
      <c r="AB80" s="68">
        <f ca="1">Z80*'Inputs and Outputs'!$D$5-AA80*'Inputs and Outputs'!$D$6</f>
        <v>4080</v>
      </c>
      <c r="AC80" s="70">
        <f t="shared" ca="1" si="36"/>
        <v>0.52501080801215128</v>
      </c>
      <c r="AD80" s="68">
        <f t="shared" si="25"/>
        <v>25</v>
      </c>
      <c r="AE80" s="75">
        <f ca="1">Z80*'Inputs and Outputs'!$D$5-('Model Part B'!AA80*'Model Part B'!AD80+AA80*Costperbumped)</f>
        <v>4080</v>
      </c>
      <c r="AH80" s="74">
        <v>77</v>
      </c>
      <c r="AI80" s="68" t="s">
        <v>8</v>
      </c>
      <c r="AJ80" s="69">
        <v>44222</v>
      </c>
      <c r="AK80" s="67" t="s">
        <v>2</v>
      </c>
      <c r="AL80" s="68" t="str">
        <f>'Flight Data'!$A78</f>
        <v>G77</v>
      </c>
      <c r="AM80" s="68">
        <f>'Flight Data'!$B78</f>
        <v>2</v>
      </c>
      <c r="AN80" s="68">
        <f ca="1">ROUND(NORMINV($AS80,'Inputs and Outputs'!$C$19,'Inputs and Outputs'!$D$19),0)</f>
        <v>108</v>
      </c>
      <c r="AO80" s="68">
        <f t="shared" si="26"/>
        <v>103</v>
      </c>
      <c r="AP80" s="68">
        <f t="shared" ca="1" si="27"/>
        <v>103</v>
      </c>
      <c r="AQ80" s="68">
        <f ca="1">IF(AP80-AM80&gt;'Inputs and Outputs'!$D$4,Three-AM80,0)</f>
        <v>1</v>
      </c>
      <c r="AR80" s="68">
        <f ca="1">AP80*'Inputs and Outputs'!$D$5-AQ80*'Inputs and Outputs'!$D$6</f>
        <v>4020</v>
      </c>
      <c r="AS80" s="70">
        <f t="shared" ca="1" si="37"/>
        <v>0.84424510652262186</v>
      </c>
      <c r="AT80" s="68">
        <f t="shared" si="28"/>
        <v>25</v>
      </c>
      <c r="AU80" s="75">
        <f ca="1">AP80*'Inputs and Outputs'!$D$5-('Model Part B'!AQ80*'Model Part B'!AT80+AQ80*Costperbumped)</f>
        <v>3995</v>
      </c>
      <c r="AX80" s="74">
        <v>77</v>
      </c>
      <c r="AY80" s="68" t="s">
        <v>8</v>
      </c>
      <c r="AZ80" s="69">
        <v>44222</v>
      </c>
      <c r="BA80" s="67" t="s">
        <v>2</v>
      </c>
      <c r="BB80" s="68" t="str">
        <f>'Flight Data'!$A78</f>
        <v>G77</v>
      </c>
      <c r="BC80" s="68">
        <f>'Flight Data'!$B78</f>
        <v>2</v>
      </c>
      <c r="BD80" s="68">
        <f ca="1">ROUND(NORMINV($BI80,'Inputs and Outputs'!$C$19,'Inputs and Outputs'!$D$19),0)</f>
        <v>110</v>
      </c>
      <c r="BE80" s="68">
        <f t="shared" si="29"/>
        <v>104</v>
      </c>
      <c r="BF80" s="68">
        <f t="shared" ca="1" si="30"/>
        <v>104</v>
      </c>
      <c r="BG80" s="68">
        <f ca="1">IF(BF80-BC80&gt;'Inputs and Outputs'!$D$4,Four-BC80,0)</f>
        <v>2</v>
      </c>
      <c r="BH80" s="68">
        <f ca="1">BF80*'Inputs and Outputs'!$D$5-BG80*'Inputs and Outputs'!$D$6</f>
        <v>3960</v>
      </c>
      <c r="BI80" s="70">
        <f t="shared" ca="1" si="38"/>
        <v>0.91430830573066479</v>
      </c>
      <c r="BJ80" s="68">
        <f t="shared" si="31"/>
        <v>25</v>
      </c>
      <c r="BK80" s="75">
        <f ca="1">BF80*'Inputs and Outputs'!$D$5-('Model Part B'!BG80*'Model Part B'!BJ80+BG80*Costperbumped)</f>
        <v>3910</v>
      </c>
      <c r="BN80" s="74">
        <v>77</v>
      </c>
      <c r="BO80" s="68" t="s">
        <v>8</v>
      </c>
      <c r="BP80" s="69">
        <v>44222</v>
      </c>
      <c r="BQ80" s="67" t="s">
        <v>2</v>
      </c>
      <c r="BR80" s="68" t="str">
        <f>'Flight Data'!$A78</f>
        <v>G77</v>
      </c>
      <c r="BS80" s="68">
        <f>'Flight Data'!$B78</f>
        <v>2</v>
      </c>
      <c r="BT80" s="68">
        <f ca="1">ROUND(NORMINV($BY80,'Inputs and Outputs'!$C$18,'Inputs and Outputs'!$D$18),0)</f>
        <v>103</v>
      </c>
      <c r="BU80" s="68">
        <f t="shared" si="32"/>
        <v>105</v>
      </c>
      <c r="BV80" s="68">
        <f t="shared" ca="1" si="33"/>
        <v>103</v>
      </c>
      <c r="BW80" s="68">
        <f ca="1">IF(BV80-BS80&gt;'Inputs and Outputs'!$D$4,Five-BS80,0)</f>
        <v>3</v>
      </c>
      <c r="BX80" s="68">
        <f ca="1">BV80*'Inputs and Outputs'!$D$5-BW80*'Inputs and Outputs'!$D$6</f>
        <v>3820</v>
      </c>
      <c r="BY80" s="70">
        <f t="shared" ca="1" si="39"/>
        <v>0.64941563405594227</v>
      </c>
      <c r="BZ80" s="68">
        <f t="shared" si="34"/>
        <v>25</v>
      </c>
      <c r="CA80" s="75">
        <f ca="1">BV80*'Inputs and Outputs'!$D$5-('Model Part B'!BW80*'Model Part B'!BZ80+BW80*Costperbumped)</f>
        <v>3745</v>
      </c>
    </row>
    <row r="81" spans="2:79" x14ac:dyDescent="0.2">
      <c r="B81" s="74">
        <v>78</v>
      </c>
      <c r="C81" s="68" t="s">
        <v>8</v>
      </c>
      <c r="D81" s="69">
        <v>44222</v>
      </c>
      <c r="E81" s="67" t="s">
        <v>0</v>
      </c>
      <c r="F81" s="68" t="str">
        <f>'Flight Data'!$A79</f>
        <v>G78</v>
      </c>
      <c r="G81" s="68">
        <f>'Flight Data'!$B79</f>
        <v>0</v>
      </c>
      <c r="H81" s="68">
        <f ca="1">ROUND(NORMINV($M81,'Inputs and Outputs'!$C$20,'Inputs and Outputs'!$D$20),0)</f>
        <v>109</v>
      </c>
      <c r="I81" s="68">
        <f t="shared" si="20"/>
        <v>101</v>
      </c>
      <c r="J81" s="68">
        <f t="shared" ca="1" si="21"/>
        <v>101</v>
      </c>
      <c r="K81" s="68">
        <f ca="1">IF(J81-G81&gt;'Inputs and Outputs'!$D$4,One-G81,0)</f>
        <v>1</v>
      </c>
      <c r="L81" s="68">
        <f ca="1">J81*'Inputs and Outputs'!$D$5-K81*'Inputs and Outputs'!$D$6</f>
        <v>3940</v>
      </c>
      <c r="M81" s="70">
        <f t="shared" ca="1" si="35"/>
        <v>0.80151466005348826</v>
      </c>
      <c r="N81" s="68">
        <f t="shared" si="22"/>
        <v>200</v>
      </c>
      <c r="O81" s="75">
        <f ca="1">J81*'Inputs and Outputs'!$D$5-('Model Part B'!K81*'Model Part B'!N81+K81*Costperbumped)</f>
        <v>3740</v>
      </c>
      <c r="R81" s="74">
        <v>78</v>
      </c>
      <c r="S81" s="68" t="s">
        <v>8</v>
      </c>
      <c r="T81" s="69">
        <v>44222</v>
      </c>
      <c r="U81" s="67" t="s">
        <v>0</v>
      </c>
      <c r="V81" s="68" t="str">
        <f>'Flight Data'!$A79</f>
        <v>G78</v>
      </c>
      <c r="W81" s="68">
        <f>'Flight Data'!$B79</f>
        <v>0</v>
      </c>
      <c r="X81" s="68">
        <f ca="1">ROUND(NORMINV($AC81,'Inputs and Outputs'!$C$20,'Inputs and Outputs'!$D$20),0)</f>
        <v>100</v>
      </c>
      <c r="Y81" s="68">
        <f t="shared" si="23"/>
        <v>102</v>
      </c>
      <c r="Z81" s="68">
        <f t="shared" ca="1" si="24"/>
        <v>100</v>
      </c>
      <c r="AA81" s="68">
        <f ca="1">IF(Z81-W81&gt;'Inputs and Outputs'!$D$4,One-W81,0)</f>
        <v>0</v>
      </c>
      <c r="AB81" s="68">
        <f ca="1">Z81*'Inputs and Outputs'!$D$5-AA81*'Inputs and Outputs'!$D$6</f>
        <v>4000</v>
      </c>
      <c r="AC81" s="70">
        <f t="shared" ca="1" si="36"/>
        <v>0.14493262612530566</v>
      </c>
      <c r="AD81" s="68">
        <f t="shared" si="25"/>
        <v>200</v>
      </c>
      <c r="AE81" s="75">
        <f ca="1">Z81*'Inputs and Outputs'!$D$5-('Model Part B'!AA81*'Model Part B'!AD81+AA81*Costperbumped)</f>
        <v>4000</v>
      </c>
      <c r="AH81" s="74">
        <v>78</v>
      </c>
      <c r="AI81" s="68" t="s">
        <v>8</v>
      </c>
      <c r="AJ81" s="69">
        <v>44222</v>
      </c>
      <c r="AK81" s="67" t="s">
        <v>0</v>
      </c>
      <c r="AL81" s="68" t="str">
        <f>'Flight Data'!$A79</f>
        <v>G78</v>
      </c>
      <c r="AM81" s="68">
        <f>'Flight Data'!$B79</f>
        <v>0</v>
      </c>
      <c r="AN81" s="68">
        <f ca="1">ROUND(NORMINV($AS81,'Inputs and Outputs'!$C$20,'Inputs and Outputs'!$D$20),0)</f>
        <v>106</v>
      </c>
      <c r="AO81" s="68">
        <f t="shared" si="26"/>
        <v>103</v>
      </c>
      <c r="AP81" s="68">
        <f t="shared" ca="1" si="27"/>
        <v>103</v>
      </c>
      <c r="AQ81" s="68">
        <f ca="1">IF(AP81-AM81&gt;'Inputs and Outputs'!$D$4,Three-AM81,0)</f>
        <v>3</v>
      </c>
      <c r="AR81" s="68">
        <f ca="1">AP81*'Inputs and Outputs'!$D$5-AQ81*'Inputs and Outputs'!$D$6</f>
        <v>3820</v>
      </c>
      <c r="AS81" s="70">
        <f t="shared" ca="1" si="37"/>
        <v>0.59696280375447253</v>
      </c>
      <c r="AT81" s="68">
        <f t="shared" si="28"/>
        <v>200</v>
      </c>
      <c r="AU81" s="75">
        <f ca="1">AP81*'Inputs and Outputs'!$D$5-('Model Part B'!AQ81*'Model Part B'!AT81+AQ81*Costperbumped)</f>
        <v>3220</v>
      </c>
      <c r="AX81" s="74">
        <v>78</v>
      </c>
      <c r="AY81" s="68" t="s">
        <v>8</v>
      </c>
      <c r="AZ81" s="69">
        <v>44222</v>
      </c>
      <c r="BA81" s="67" t="s">
        <v>0</v>
      </c>
      <c r="BB81" s="68" t="str">
        <f>'Flight Data'!$A79</f>
        <v>G78</v>
      </c>
      <c r="BC81" s="68">
        <f>'Flight Data'!$B79</f>
        <v>0</v>
      </c>
      <c r="BD81" s="68">
        <f ca="1">ROUND(NORMINV($BI81,'Inputs and Outputs'!$C$20,'Inputs and Outputs'!$D$20),0)</f>
        <v>104</v>
      </c>
      <c r="BE81" s="68">
        <f t="shared" si="29"/>
        <v>104</v>
      </c>
      <c r="BF81" s="68">
        <f t="shared" ca="1" si="30"/>
        <v>104</v>
      </c>
      <c r="BG81" s="68">
        <f ca="1">IF(BF81-BC81&gt;'Inputs and Outputs'!$D$4,Four-BC81,0)</f>
        <v>4</v>
      </c>
      <c r="BH81" s="68">
        <f ca="1">BF81*'Inputs and Outputs'!$D$5-BG81*'Inputs and Outputs'!$D$6</f>
        <v>3760</v>
      </c>
      <c r="BI81" s="70">
        <f t="shared" ca="1" si="38"/>
        <v>0.38517508683224033</v>
      </c>
      <c r="BJ81" s="68">
        <f t="shared" si="31"/>
        <v>200</v>
      </c>
      <c r="BK81" s="75">
        <f ca="1">BF81*'Inputs and Outputs'!$D$5-('Model Part B'!BG81*'Model Part B'!BJ81+BG81*Costperbumped)</f>
        <v>2960</v>
      </c>
      <c r="BN81" s="74">
        <v>78</v>
      </c>
      <c r="BO81" s="68" t="s">
        <v>8</v>
      </c>
      <c r="BP81" s="69">
        <v>44222</v>
      </c>
      <c r="BQ81" s="67" t="s">
        <v>0</v>
      </c>
      <c r="BR81" s="68" t="str">
        <f>'Flight Data'!$A79</f>
        <v>G78</v>
      </c>
      <c r="BS81" s="68">
        <f>'Flight Data'!$B79</f>
        <v>0</v>
      </c>
      <c r="BT81" s="68">
        <f ca="1">ROUND(NORMINV($BY81,'Inputs and Outputs'!$C$18,'Inputs and Outputs'!$D$18),0)</f>
        <v>104</v>
      </c>
      <c r="BU81" s="68">
        <f t="shared" si="32"/>
        <v>105</v>
      </c>
      <c r="BV81" s="68">
        <f t="shared" ca="1" si="33"/>
        <v>104</v>
      </c>
      <c r="BW81" s="68">
        <f ca="1">IF(BV81-BS81&gt;'Inputs and Outputs'!$D$4,Five-BS81,0)</f>
        <v>5</v>
      </c>
      <c r="BX81" s="68">
        <f ca="1">BV81*'Inputs and Outputs'!$D$5-BW81*'Inputs and Outputs'!$D$6</f>
        <v>3660</v>
      </c>
      <c r="BY81" s="70">
        <f t="shared" ca="1" si="39"/>
        <v>0.70029396969359681</v>
      </c>
      <c r="BZ81" s="68">
        <f t="shared" si="34"/>
        <v>200</v>
      </c>
      <c r="CA81" s="75">
        <f ca="1">BV81*'Inputs and Outputs'!$D$5-('Model Part B'!BW81*'Model Part B'!BZ81+BW81*Costperbumped)</f>
        <v>2660</v>
      </c>
    </row>
    <row r="82" spans="2:79" x14ac:dyDescent="0.2">
      <c r="B82" s="74">
        <v>79</v>
      </c>
      <c r="C82" s="68" t="s">
        <v>7</v>
      </c>
      <c r="D82" s="69">
        <v>44223</v>
      </c>
      <c r="E82" s="67" t="s">
        <v>3</v>
      </c>
      <c r="F82" s="68" t="str">
        <f>'Flight Data'!$A80</f>
        <v>G79</v>
      </c>
      <c r="G82" s="68">
        <f>'Flight Data'!$B80</f>
        <v>5</v>
      </c>
      <c r="H82" s="68">
        <f ca="1">ROUND(NORMINV($M82,'Inputs and Outputs'!$C$18,'Inputs and Outputs'!$D$18),0)</f>
        <v>94</v>
      </c>
      <c r="I82" s="68">
        <f t="shared" si="20"/>
        <v>101</v>
      </c>
      <c r="J82" s="68">
        <f t="shared" ca="1" si="21"/>
        <v>94</v>
      </c>
      <c r="K82" s="68">
        <f ca="1">IF(J82-G82&gt;'Inputs and Outputs'!$D$4,One-G82,0)</f>
        <v>0</v>
      </c>
      <c r="L82" s="68">
        <f ca="1">J82*'Inputs and Outputs'!$D$5-K82*'Inputs and Outputs'!$D$6</f>
        <v>3760</v>
      </c>
      <c r="M82" s="70">
        <f t="shared" ca="1" si="35"/>
        <v>0.1120117052293963</v>
      </c>
      <c r="N82" s="68">
        <f t="shared" si="22"/>
        <v>25</v>
      </c>
      <c r="O82" s="75">
        <f ca="1">J82*'Inputs and Outputs'!$D$5-('Model Part B'!K82*'Model Part B'!N82+K82*Costperbumped)</f>
        <v>3760</v>
      </c>
      <c r="R82" s="74">
        <v>79</v>
      </c>
      <c r="S82" s="68" t="s">
        <v>7</v>
      </c>
      <c r="T82" s="69">
        <v>44223</v>
      </c>
      <c r="U82" s="67" t="s">
        <v>3</v>
      </c>
      <c r="V82" s="68" t="str">
        <f>'Flight Data'!$A80</f>
        <v>G79</v>
      </c>
      <c r="W82" s="68">
        <f>'Flight Data'!$B80</f>
        <v>5</v>
      </c>
      <c r="X82" s="68">
        <f ca="1">ROUND(NORMINV($AC82,'Inputs and Outputs'!$C$18,'Inputs and Outputs'!$D$18),0)</f>
        <v>96</v>
      </c>
      <c r="Y82" s="68">
        <f t="shared" si="23"/>
        <v>102</v>
      </c>
      <c r="Z82" s="68">
        <f t="shared" ca="1" si="24"/>
        <v>96</v>
      </c>
      <c r="AA82" s="68">
        <f ca="1">IF(Z82-W82&gt;'Inputs and Outputs'!$D$4,One-W82,0)</f>
        <v>0</v>
      </c>
      <c r="AB82" s="68">
        <f ca="1">Z82*'Inputs and Outputs'!$D$5-AA82*'Inputs and Outputs'!$D$6</f>
        <v>3840</v>
      </c>
      <c r="AC82" s="70">
        <f t="shared" ca="1" si="36"/>
        <v>0.18861439155755744</v>
      </c>
      <c r="AD82" s="68">
        <f t="shared" si="25"/>
        <v>25</v>
      </c>
      <c r="AE82" s="75">
        <f ca="1">Z82*'Inputs and Outputs'!$D$5-('Model Part B'!AA82*'Model Part B'!AD82+AA82*Costperbumped)</f>
        <v>3840</v>
      </c>
      <c r="AH82" s="74">
        <v>79</v>
      </c>
      <c r="AI82" s="68" t="s">
        <v>7</v>
      </c>
      <c r="AJ82" s="69">
        <v>44223</v>
      </c>
      <c r="AK82" s="67" t="s">
        <v>3</v>
      </c>
      <c r="AL82" s="68" t="str">
        <f>'Flight Data'!$A80</f>
        <v>G79</v>
      </c>
      <c r="AM82" s="68">
        <f>'Flight Data'!$B80</f>
        <v>5</v>
      </c>
      <c r="AN82" s="68">
        <f ca="1">ROUND(NORMINV($AS82,'Inputs and Outputs'!$C$18,'Inputs and Outputs'!$D$18),0)</f>
        <v>101</v>
      </c>
      <c r="AO82" s="68">
        <f t="shared" si="26"/>
        <v>103</v>
      </c>
      <c r="AP82" s="68">
        <f t="shared" ca="1" si="27"/>
        <v>101</v>
      </c>
      <c r="AQ82" s="68">
        <f ca="1">IF(AP82-AM82&gt;'Inputs and Outputs'!$D$4,Three-AM82,0)</f>
        <v>0</v>
      </c>
      <c r="AR82" s="68">
        <f ca="1">AP82*'Inputs and Outputs'!$D$5-AQ82*'Inputs and Outputs'!$D$6</f>
        <v>4040</v>
      </c>
      <c r="AS82" s="70">
        <f t="shared" ca="1" si="37"/>
        <v>0.48646976013794907</v>
      </c>
      <c r="AT82" s="68">
        <f t="shared" si="28"/>
        <v>25</v>
      </c>
      <c r="AU82" s="75">
        <f ca="1">AP82*'Inputs and Outputs'!$D$5-('Model Part B'!AQ82*'Model Part B'!AT82+AQ82*Costperbumped)</f>
        <v>4040</v>
      </c>
      <c r="AX82" s="74">
        <v>79</v>
      </c>
      <c r="AY82" s="68" t="s">
        <v>7</v>
      </c>
      <c r="AZ82" s="69">
        <v>44223</v>
      </c>
      <c r="BA82" s="67" t="s">
        <v>3</v>
      </c>
      <c r="BB82" s="68" t="str">
        <f>'Flight Data'!$A80</f>
        <v>G79</v>
      </c>
      <c r="BC82" s="68">
        <f>'Flight Data'!$B80</f>
        <v>5</v>
      </c>
      <c r="BD82" s="68">
        <f ca="1">ROUND(NORMINV($BI82,'Inputs and Outputs'!$C$18,'Inputs and Outputs'!$D$18),0)</f>
        <v>107</v>
      </c>
      <c r="BE82" s="68">
        <f t="shared" si="29"/>
        <v>104</v>
      </c>
      <c r="BF82" s="68">
        <f t="shared" ca="1" si="30"/>
        <v>104</v>
      </c>
      <c r="BG82" s="68">
        <f ca="1">IF(BF82-BC82&gt;'Inputs and Outputs'!$D$4,Four-BC82,0)</f>
        <v>0</v>
      </c>
      <c r="BH82" s="68">
        <f ca="1">BF82*'Inputs and Outputs'!$D$5-BG82*'Inputs and Outputs'!$D$6</f>
        <v>4160</v>
      </c>
      <c r="BI82" s="70">
        <f t="shared" ca="1" si="38"/>
        <v>0.8226111710573708</v>
      </c>
      <c r="BJ82" s="68">
        <f t="shared" si="31"/>
        <v>25</v>
      </c>
      <c r="BK82" s="75">
        <f ca="1">BF82*'Inputs and Outputs'!$D$5-('Model Part B'!BG82*'Model Part B'!BJ82+BG82*Costperbumped)</f>
        <v>4160</v>
      </c>
      <c r="BN82" s="74">
        <v>79</v>
      </c>
      <c r="BO82" s="68" t="s">
        <v>7</v>
      </c>
      <c r="BP82" s="69">
        <v>44223</v>
      </c>
      <c r="BQ82" s="67" t="s">
        <v>3</v>
      </c>
      <c r="BR82" s="68" t="str">
        <f>'Flight Data'!$A80</f>
        <v>G79</v>
      </c>
      <c r="BS82" s="68">
        <f>'Flight Data'!$B80</f>
        <v>5</v>
      </c>
      <c r="BT82" s="68">
        <f ca="1">ROUND(NORMINV($BY82,'Inputs and Outputs'!$C$18,'Inputs and Outputs'!$D$18),0)</f>
        <v>108</v>
      </c>
      <c r="BU82" s="68">
        <f t="shared" si="32"/>
        <v>105</v>
      </c>
      <c r="BV82" s="68">
        <f t="shared" ca="1" si="33"/>
        <v>105</v>
      </c>
      <c r="BW82" s="68">
        <f ca="1">IF(BV82-BS82&gt;'Inputs and Outputs'!$D$4,Five-BS82,0)</f>
        <v>0</v>
      </c>
      <c r="BX82" s="68">
        <f ca="1">BV82*'Inputs and Outputs'!$D$5-BW82*'Inputs and Outputs'!$D$6</f>
        <v>4200</v>
      </c>
      <c r="BY82" s="70">
        <f t="shared" ca="1" si="39"/>
        <v>0.89019626171884336</v>
      </c>
      <c r="BZ82" s="68">
        <f t="shared" si="34"/>
        <v>25</v>
      </c>
      <c r="CA82" s="75">
        <f ca="1">BV82*'Inputs and Outputs'!$D$5-('Model Part B'!BW82*'Model Part B'!BZ82+BW82*Costperbumped)</f>
        <v>4200</v>
      </c>
    </row>
    <row r="83" spans="2:79" x14ac:dyDescent="0.2">
      <c r="B83" s="74">
        <v>80</v>
      </c>
      <c r="C83" s="68" t="s">
        <v>7</v>
      </c>
      <c r="D83" s="69">
        <v>44223</v>
      </c>
      <c r="E83" s="67" t="s">
        <v>2</v>
      </c>
      <c r="F83" s="68" t="str">
        <f>'Flight Data'!$A81</f>
        <v>G80</v>
      </c>
      <c r="G83" s="68">
        <f>'Flight Data'!$B81</f>
        <v>3</v>
      </c>
      <c r="H83" s="68">
        <f ca="1">ROUND(NORMINV($M83,'Inputs and Outputs'!$C$19,'Inputs and Outputs'!$D$19),0)</f>
        <v>108</v>
      </c>
      <c r="I83" s="68">
        <f t="shared" si="20"/>
        <v>101</v>
      </c>
      <c r="J83" s="68">
        <f t="shared" ca="1" si="21"/>
        <v>101</v>
      </c>
      <c r="K83" s="68">
        <f ca="1">IF(J83-G83&gt;'Inputs and Outputs'!$D$4,One-G83,0)</f>
        <v>0</v>
      </c>
      <c r="L83" s="68">
        <f ca="1">J83*'Inputs and Outputs'!$D$5-K83*'Inputs and Outputs'!$D$6</f>
        <v>4040</v>
      </c>
      <c r="M83" s="70">
        <f t="shared" ca="1" si="35"/>
        <v>0.85443742107717391</v>
      </c>
      <c r="N83" s="68">
        <f t="shared" si="22"/>
        <v>25</v>
      </c>
      <c r="O83" s="75">
        <f ca="1">J83*'Inputs and Outputs'!$D$5-('Model Part B'!K83*'Model Part B'!N83+K83*Costperbumped)</f>
        <v>4040</v>
      </c>
      <c r="R83" s="74">
        <v>80</v>
      </c>
      <c r="S83" s="68" t="s">
        <v>7</v>
      </c>
      <c r="T83" s="69">
        <v>44223</v>
      </c>
      <c r="U83" s="67" t="s">
        <v>2</v>
      </c>
      <c r="V83" s="68" t="str">
        <f>'Flight Data'!$A81</f>
        <v>G80</v>
      </c>
      <c r="W83" s="68">
        <f>'Flight Data'!$B81</f>
        <v>3</v>
      </c>
      <c r="X83" s="68">
        <f ca="1">ROUND(NORMINV($AC83,'Inputs and Outputs'!$C$19,'Inputs and Outputs'!$D$19),0)</f>
        <v>103</v>
      </c>
      <c r="Y83" s="68">
        <f t="shared" si="23"/>
        <v>102</v>
      </c>
      <c r="Z83" s="68">
        <f t="shared" ca="1" si="24"/>
        <v>102</v>
      </c>
      <c r="AA83" s="68">
        <f ca="1">IF(Z83-W83&gt;'Inputs and Outputs'!$D$4,One-W83,0)</f>
        <v>0</v>
      </c>
      <c r="AB83" s="68">
        <f ca="1">Z83*'Inputs and Outputs'!$D$5-AA83*'Inputs and Outputs'!$D$6</f>
        <v>4080</v>
      </c>
      <c r="AC83" s="70">
        <f t="shared" ca="1" si="36"/>
        <v>0.52002395653181932</v>
      </c>
      <c r="AD83" s="68">
        <f t="shared" si="25"/>
        <v>25</v>
      </c>
      <c r="AE83" s="75">
        <f ca="1">Z83*'Inputs and Outputs'!$D$5-('Model Part B'!AA83*'Model Part B'!AD83+AA83*Costperbumped)</f>
        <v>4080</v>
      </c>
      <c r="AH83" s="74">
        <v>80</v>
      </c>
      <c r="AI83" s="68" t="s">
        <v>7</v>
      </c>
      <c r="AJ83" s="69">
        <v>44223</v>
      </c>
      <c r="AK83" s="67" t="s">
        <v>2</v>
      </c>
      <c r="AL83" s="68" t="str">
        <f>'Flight Data'!$A81</f>
        <v>G80</v>
      </c>
      <c r="AM83" s="68">
        <f>'Flight Data'!$B81</f>
        <v>3</v>
      </c>
      <c r="AN83" s="68">
        <f ca="1">ROUND(NORMINV($AS83,'Inputs and Outputs'!$C$19,'Inputs and Outputs'!$D$19),0)</f>
        <v>111</v>
      </c>
      <c r="AO83" s="68">
        <f t="shared" si="26"/>
        <v>103</v>
      </c>
      <c r="AP83" s="68">
        <f t="shared" ca="1" si="27"/>
        <v>103</v>
      </c>
      <c r="AQ83" s="68">
        <f ca="1">IF(AP83-AM83&gt;'Inputs and Outputs'!$D$4,Three-AM83,0)</f>
        <v>0</v>
      </c>
      <c r="AR83" s="68">
        <f ca="1">AP83*'Inputs and Outputs'!$D$5-AQ83*'Inputs and Outputs'!$D$6</f>
        <v>4120</v>
      </c>
      <c r="AS83" s="70">
        <f t="shared" ca="1" si="37"/>
        <v>0.94515635022950395</v>
      </c>
      <c r="AT83" s="68">
        <f t="shared" si="28"/>
        <v>25</v>
      </c>
      <c r="AU83" s="75">
        <f ca="1">AP83*'Inputs and Outputs'!$D$5-('Model Part B'!AQ83*'Model Part B'!AT83+AQ83*Costperbumped)</f>
        <v>4120</v>
      </c>
      <c r="AX83" s="74">
        <v>80</v>
      </c>
      <c r="AY83" s="68" t="s">
        <v>7</v>
      </c>
      <c r="AZ83" s="69">
        <v>44223</v>
      </c>
      <c r="BA83" s="67" t="s">
        <v>2</v>
      </c>
      <c r="BB83" s="68" t="str">
        <f>'Flight Data'!$A81</f>
        <v>G80</v>
      </c>
      <c r="BC83" s="68">
        <f>'Flight Data'!$B81</f>
        <v>3</v>
      </c>
      <c r="BD83" s="68">
        <f ca="1">ROUND(NORMINV($BI83,'Inputs and Outputs'!$C$19,'Inputs and Outputs'!$D$19),0)</f>
        <v>104</v>
      </c>
      <c r="BE83" s="68">
        <f t="shared" si="29"/>
        <v>104</v>
      </c>
      <c r="BF83" s="68">
        <f t="shared" ca="1" si="30"/>
        <v>104</v>
      </c>
      <c r="BG83" s="68">
        <f ca="1">IF(BF83-BC83&gt;'Inputs and Outputs'!$D$4,Four-BC83,0)</f>
        <v>1</v>
      </c>
      <c r="BH83" s="68">
        <f ca="1">BF83*'Inputs and Outputs'!$D$5-BG83*'Inputs and Outputs'!$D$6</f>
        <v>4060</v>
      </c>
      <c r="BI83" s="70">
        <f t="shared" ca="1" si="38"/>
        <v>0.60367725180618148</v>
      </c>
      <c r="BJ83" s="68">
        <f t="shared" si="31"/>
        <v>25</v>
      </c>
      <c r="BK83" s="75">
        <f ca="1">BF83*'Inputs and Outputs'!$D$5-('Model Part B'!BG83*'Model Part B'!BJ83+BG83*Costperbumped)</f>
        <v>4035</v>
      </c>
      <c r="BN83" s="74">
        <v>80</v>
      </c>
      <c r="BO83" s="68" t="s">
        <v>7</v>
      </c>
      <c r="BP83" s="69">
        <v>44223</v>
      </c>
      <c r="BQ83" s="67" t="s">
        <v>2</v>
      </c>
      <c r="BR83" s="68" t="str">
        <f>'Flight Data'!$A81</f>
        <v>G80</v>
      </c>
      <c r="BS83" s="68">
        <f>'Flight Data'!$B81</f>
        <v>3</v>
      </c>
      <c r="BT83" s="68">
        <f ca="1">ROUND(NORMINV($BY83,'Inputs and Outputs'!$C$18,'Inputs and Outputs'!$D$18),0)</f>
        <v>101</v>
      </c>
      <c r="BU83" s="68">
        <f t="shared" si="32"/>
        <v>105</v>
      </c>
      <c r="BV83" s="68">
        <f t="shared" ca="1" si="33"/>
        <v>101</v>
      </c>
      <c r="BW83" s="68">
        <f ca="1">IF(BV83-BS83&gt;'Inputs and Outputs'!$D$4,Five-BS83,0)</f>
        <v>0</v>
      </c>
      <c r="BX83" s="68">
        <f ca="1">BV83*'Inputs and Outputs'!$D$5-BW83*'Inputs and Outputs'!$D$6</f>
        <v>4040</v>
      </c>
      <c r="BY83" s="70">
        <f t="shared" ca="1" si="39"/>
        <v>0.4773898309248622</v>
      </c>
      <c r="BZ83" s="68">
        <f t="shared" si="34"/>
        <v>25</v>
      </c>
      <c r="CA83" s="75">
        <f ca="1">BV83*'Inputs and Outputs'!$D$5-('Model Part B'!BW83*'Model Part B'!BZ83+BW83*Costperbumped)</f>
        <v>4040</v>
      </c>
    </row>
    <row r="84" spans="2:79" x14ac:dyDescent="0.2">
      <c r="B84" s="74">
        <v>81</v>
      </c>
      <c r="C84" s="68" t="s">
        <v>7</v>
      </c>
      <c r="D84" s="69">
        <v>44223</v>
      </c>
      <c r="E84" s="67" t="s">
        <v>0</v>
      </c>
      <c r="F84" s="68" t="str">
        <f>'Flight Data'!$A82</f>
        <v>G81</v>
      </c>
      <c r="G84" s="68">
        <f>'Flight Data'!$B82</f>
        <v>2</v>
      </c>
      <c r="H84" s="68">
        <f ca="1">ROUND(NORMINV($M84,'Inputs and Outputs'!$C$20,'Inputs and Outputs'!$D$20),0)</f>
        <v>100</v>
      </c>
      <c r="I84" s="68">
        <f t="shared" si="20"/>
        <v>101</v>
      </c>
      <c r="J84" s="68">
        <f t="shared" ca="1" si="21"/>
        <v>100</v>
      </c>
      <c r="K84" s="68">
        <f ca="1">IF(J84-G84&gt;'Inputs and Outputs'!$D$4,One-G84,0)</f>
        <v>0</v>
      </c>
      <c r="L84" s="68">
        <f ca="1">J84*'Inputs and Outputs'!$D$5-K84*'Inputs and Outputs'!$D$6</f>
        <v>4000</v>
      </c>
      <c r="M84" s="70">
        <f t="shared" ca="1" si="35"/>
        <v>0.14353072103646869</v>
      </c>
      <c r="N84" s="68">
        <f t="shared" si="22"/>
        <v>200</v>
      </c>
      <c r="O84" s="75">
        <f ca="1">J84*'Inputs and Outputs'!$D$5-('Model Part B'!K84*'Model Part B'!N84+K84*Costperbumped)</f>
        <v>4000</v>
      </c>
      <c r="R84" s="74">
        <v>81</v>
      </c>
      <c r="S84" s="68" t="s">
        <v>7</v>
      </c>
      <c r="T84" s="69">
        <v>44223</v>
      </c>
      <c r="U84" s="67" t="s">
        <v>0</v>
      </c>
      <c r="V84" s="68" t="str">
        <f>'Flight Data'!$A82</f>
        <v>G81</v>
      </c>
      <c r="W84" s="68">
        <f>'Flight Data'!$B82</f>
        <v>2</v>
      </c>
      <c r="X84" s="68">
        <f ca="1">ROUND(NORMINV($AC84,'Inputs and Outputs'!$C$20,'Inputs and Outputs'!$D$20),0)</f>
        <v>101</v>
      </c>
      <c r="Y84" s="68">
        <f t="shared" si="23"/>
        <v>102</v>
      </c>
      <c r="Z84" s="68">
        <f t="shared" ca="1" si="24"/>
        <v>101</v>
      </c>
      <c r="AA84" s="68">
        <f ca="1">IF(Z84-W84&gt;'Inputs and Outputs'!$D$4,One-W84,0)</f>
        <v>0</v>
      </c>
      <c r="AB84" s="68">
        <f ca="1">Z84*'Inputs and Outputs'!$D$5-AA84*'Inputs and Outputs'!$D$6</f>
        <v>4040</v>
      </c>
      <c r="AC84" s="70">
        <f t="shared" ca="1" si="36"/>
        <v>0.22084685761349554</v>
      </c>
      <c r="AD84" s="68">
        <f t="shared" si="25"/>
        <v>200</v>
      </c>
      <c r="AE84" s="75">
        <f ca="1">Z84*'Inputs and Outputs'!$D$5-('Model Part B'!AA84*'Model Part B'!AD84+AA84*Costperbumped)</f>
        <v>4040</v>
      </c>
      <c r="AH84" s="74">
        <v>81</v>
      </c>
      <c r="AI84" s="68" t="s">
        <v>7</v>
      </c>
      <c r="AJ84" s="69">
        <v>44223</v>
      </c>
      <c r="AK84" s="67" t="s">
        <v>0</v>
      </c>
      <c r="AL84" s="68" t="str">
        <f>'Flight Data'!$A82</f>
        <v>G81</v>
      </c>
      <c r="AM84" s="68">
        <f>'Flight Data'!$B82</f>
        <v>2</v>
      </c>
      <c r="AN84" s="68">
        <f ca="1">ROUND(NORMINV($AS84,'Inputs and Outputs'!$C$20,'Inputs and Outputs'!$D$20),0)</f>
        <v>103</v>
      </c>
      <c r="AO84" s="68">
        <f t="shared" si="26"/>
        <v>103</v>
      </c>
      <c r="AP84" s="68">
        <f t="shared" ca="1" si="27"/>
        <v>103</v>
      </c>
      <c r="AQ84" s="68">
        <f ca="1">IF(AP84-AM84&gt;'Inputs and Outputs'!$D$4,Three-AM84,0)</f>
        <v>1</v>
      </c>
      <c r="AR84" s="68">
        <f ca="1">AP84*'Inputs and Outputs'!$D$5-AQ84*'Inputs and Outputs'!$D$6</f>
        <v>4020</v>
      </c>
      <c r="AS84" s="70">
        <f t="shared" ca="1" si="37"/>
        <v>0.33944593132795786</v>
      </c>
      <c r="AT84" s="68">
        <f t="shared" si="28"/>
        <v>200</v>
      </c>
      <c r="AU84" s="75">
        <f ca="1">AP84*'Inputs and Outputs'!$D$5-('Model Part B'!AQ84*'Model Part B'!AT84+AQ84*Costperbumped)</f>
        <v>3820</v>
      </c>
      <c r="AX84" s="74">
        <v>81</v>
      </c>
      <c r="AY84" s="68" t="s">
        <v>7</v>
      </c>
      <c r="AZ84" s="69">
        <v>44223</v>
      </c>
      <c r="BA84" s="67" t="s">
        <v>0</v>
      </c>
      <c r="BB84" s="68" t="str">
        <f>'Flight Data'!$A82</f>
        <v>G81</v>
      </c>
      <c r="BC84" s="68">
        <f>'Flight Data'!$B82</f>
        <v>2</v>
      </c>
      <c r="BD84" s="68">
        <f ca="1">ROUND(NORMINV($BI84,'Inputs and Outputs'!$C$20,'Inputs and Outputs'!$D$20),0)</f>
        <v>91</v>
      </c>
      <c r="BE84" s="68">
        <f t="shared" si="29"/>
        <v>104</v>
      </c>
      <c r="BF84" s="68">
        <f t="shared" ca="1" si="30"/>
        <v>91</v>
      </c>
      <c r="BG84" s="68">
        <f ca="1">IF(BF84-BC84&gt;'Inputs and Outputs'!$D$4,Four-BC84,0)</f>
        <v>0</v>
      </c>
      <c r="BH84" s="68">
        <f ca="1">BF84*'Inputs and Outputs'!$D$5-BG84*'Inputs and Outputs'!$D$6</f>
        <v>3640</v>
      </c>
      <c r="BI84" s="70">
        <f t="shared" ca="1" si="38"/>
        <v>1.9025083486223782E-3</v>
      </c>
      <c r="BJ84" s="68">
        <f t="shared" si="31"/>
        <v>200</v>
      </c>
      <c r="BK84" s="75">
        <f ca="1">BF84*'Inputs and Outputs'!$D$5-('Model Part B'!BG84*'Model Part B'!BJ84+BG84*Costperbumped)</f>
        <v>3640</v>
      </c>
      <c r="BN84" s="74">
        <v>81</v>
      </c>
      <c r="BO84" s="68" t="s">
        <v>7</v>
      </c>
      <c r="BP84" s="69">
        <v>44223</v>
      </c>
      <c r="BQ84" s="67" t="s">
        <v>0</v>
      </c>
      <c r="BR84" s="68" t="str">
        <f>'Flight Data'!$A82</f>
        <v>G81</v>
      </c>
      <c r="BS84" s="68">
        <f>'Flight Data'!$B82</f>
        <v>2</v>
      </c>
      <c r="BT84" s="68">
        <f ca="1">ROUND(NORMINV($BY84,'Inputs and Outputs'!$C$18,'Inputs and Outputs'!$D$18),0)</f>
        <v>103</v>
      </c>
      <c r="BU84" s="68">
        <f t="shared" si="32"/>
        <v>105</v>
      </c>
      <c r="BV84" s="68">
        <f t="shared" ca="1" si="33"/>
        <v>103</v>
      </c>
      <c r="BW84" s="68">
        <f ca="1">IF(BV84-BS84&gt;'Inputs and Outputs'!$D$4,Five-BS84,0)</f>
        <v>3</v>
      </c>
      <c r="BX84" s="68">
        <f ca="1">BV84*'Inputs and Outputs'!$D$5-BW84*'Inputs and Outputs'!$D$6</f>
        <v>3820</v>
      </c>
      <c r="BY84" s="70">
        <f t="shared" ca="1" si="39"/>
        <v>0.61296274258391148</v>
      </c>
      <c r="BZ84" s="68">
        <f t="shared" si="34"/>
        <v>200</v>
      </c>
      <c r="CA84" s="75">
        <f ca="1">BV84*'Inputs and Outputs'!$D$5-('Model Part B'!BW84*'Model Part B'!BZ84+BW84*Costperbumped)</f>
        <v>3220</v>
      </c>
    </row>
    <row r="85" spans="2:79" x14ac:dyDescent="0.2">
      <c r="B85" s="74">
        <v>82</v>
      </c>
      <c r="C85" s="68" t="s">
        <v>6</v>
      </c>
      <c r="D85" s="69">
        <v>44224</v>
      </c>
      <c r="E85" s="67" t="s">
        <v>3</v>
      </c>
      <c r="F85" s="68" t="str">
        <f>'Flight Data'!$A83</f>
        <v>G82</v>
      </c>
      <c r="G85" s="68">
        <f>'Flight Data'!$B83</f>
        <v>1</v>
      </c>
      <c r="H85" s="68">
        <f ca="1">ROUND(NORMINV($M85,'Inputs and Outputs'!$C$18,'Inputs and Outputs'!$D$18),0)</f>
        <v>96</v>
      </c>
      <c r="I85" s="68">
        <f t="shared" si="20"/>
        <v>101</v>
      </c>
      <c r="J85" s="68">
        <f t="shared" ca="1" si="21"/>
        <v>96</v>
      </c>
      <c r="K85" s="68">
        <f ca="1">IF(J85-G85&gt;'Inputs and Outputs'!$D$4,One-G85,0)</f>
        <v>0</v>
      </c>
      <c r="L85" s="68">
        <f ca="1">J85*'Inputs and Outputs'!$D$5-K85*'Inputs and Outputs'!$D$6</f>
        <v>3840</v>
      </c>
      <c r="M85" s="70">
        <f t="shared" ca="1" si="35"/>
        <v>0.21414969836182496</v>
      </c>
      <c r="N85" s="68">
        <f t="shared" si="22"/>
        <v>25</v>
      </c>
      <c r="O85" s="75">
        <f ca="1">J85*'Inputs and Outputs'!$D$5-('Model Part B'!K85*'Model Part B'!N85+K85*Costperbumped)</f>
        <v>3840</v>
      </c>
      <c r="R85" s="74">
        <v>82</v>
      </c>
      <c r="S85" s="68" t="s">
        <v>6</v>
      </c>
      <c r="T85" s="69">
        <v>44224</v>
      </c>
      <c r="U85" s="67" t="s">
        <v>3</v>
      </c>
      <c r="V85" s="68" t="str">
        <f>'Flight Data'!$A83</f>
        <v>G82</v>
      </c>
      <c r="W85" s="68">
        <f>'Flight Data'!$B83</f>
        <v>1</v>
      </c>
      <c r="X85" s="68">
        <f ca="1">ROUND(NORMINV($AC85,'Inputs and Outputs'!$C$18,'Inputs and Outputs'!$D$18),0)</f>
        <v>101</v>
      </c>
      <c r="Y85" s="68">
        <f t="shared" si="23"/>
        <v>102</v>
      </c>
      <c r="Z85" s="68">
        <f t="shared" ca="1" si="24"/>
        <v>101</v>
      </c>
      <c r="AA85" s="68">
        <f ca="1">IF(Z85-W85&gt;'Inputs and Outputs'!$D$4,One-W85,0)</f>
        <v>0</v>
      </c>
      <c r="AB85" s="68">
        <f ca="1">Z85*'Inputs and Outputs'!$D$5-AA85*'Inputs and Outputs'!$D$6</f>
        <v>4040</v>
      </c>
      <c r="AC85" s="70">
        <f t="shared" ca="1" si="36"/>
        <v>0.51512918808817765</v>
      </c>
      <c r="AD85" s="68">
        <f t="shared" si="25"/>
        <v>25</v>
      </c>
      <c r="AE85" s="75">
        <f ca="1">Z85*'Inputs and Outputs'!$D$5-('Model Part B'!AA85*'Model Part B'!AD85+AA85*Costperbumped)</f>
        <v>4040</v>
      </c>
      <c r="AH85" s="74">
        <v>82</v>
      </c>
      <c r="AI85" s="68" t="s">
        <v>6</v>
      </c>
      <c r="AJ85" s="69">
        <v>44224</v>
      </c>
      <c r="AK85" s="67" t="s">
        <v>3</v>
      </c>
      <c r="AL85" s="68" t="str">
        <f>'Flight Data'!$A83</f>
        <v>G82</v>
      </c>
      <c r="AM85" s="68">
        <f>'Flight Data'!$B83</f>
        <v>1</v>
      </c>
      <c r="AN85" s="68">
        <f ca="1">ROUND(NORMINV($AS85,'Inputs and Outputs'!$C$18,'Inputs and Outputs'!$D$18),0)</f>
        <v>99</v>
      </c>
      <c r="AO85" s="68">
        <f t="shared" si="26"/>
        <v>103</v>
      </c>
      <c r="AP85" s="68">
        <f t="shared" ca="1" si="27"/>
        <v>99</v>
      </c>
      <c r="AQ85" s="68">
        <f ca="1">IF(AP85-AM85&gt;'Inputs and Outputs'!$D$4,Three-AM85,0)</f>
        <v>0</v>
      </c>
      <c r="AR85" s="68">
        <f ca="1">AP85*'Inputs and Outputs'!$D$5-AQ85*'Inputs and Outputs'!$D$6</f>
        <v>3960</v>
      </c>
      <c r="AS85" s="70">
        <f t="shared" ca="1" si="37"/>
        <v>0.39336003049112678</v>
      </c>
      <c r="AT85" s="68">
        <f t="shared" si="28"/>
        <v>25</v>
      </c>
      <c r="AU85" s="75">
        <f ca="1">AP85*'Inputs and Outputs'!$D$5-('Model Part B'!AQ85*'Model Part B'!AT85+AQ85*Costperbumped)</f>
        <v>3960</v>
      </c>
      <c r="AX85" s="74">
        <v>82</v>
      </c>
      <c r="AY85" s="68" t="s">
        <v>6</v>
      </c>
      <c r="AZ85" s="69">
        <v>44224</v>
      </c>
      <c r="BA85" s="67" t="s">
        <v>3</v>
      </c>
      <c r="BB85" s="68" t="str">
        <f>'Flight Data'!$A83</f>
        <v>G82</v>
      </c>
      <c r="BC85" s="68">
        <f>'Flight Data'!$B83</f>
        <v>1</v>
      </c>
      <c r="BD85" s="68">
        <f ca="1">ROUND(NORMINV($BI85,'Inputs and Outputs'!$C$18,'Inputs and Outputs'!$D$18),0)</f>
        <v>93</v>
      </c>
      <c r="BE85" s="68">
        <f t="shared" si="29"/>
        <v>104</v>
      </c>
      <c r="BF85" s="68">
        <f t="shared" ca="1" si="30"/>
        <v>93</v>
      </c>
      <c r="BG85" s="68">
        <f ca="1">IF(BF85-BC85&gt;'Inputs and Outputs'!$D$4,Four-BC85,0)</f>
        <v>0</v>
      </c>
      <c r="BH85" s="68">
        <f ca="1">BF85*'Inputs and Outputs'!$D$5-BG85*'Inputs and Outputs'!$D$6</f>
        <v>3720</v>
      </c>
      <c r="BI85" s="70">
        <f t="shared" ca="1" si="38"/>
        <v>8.6794727258613591E-2</v>
      </c>
      <c r="BJ85" s="68">
        <f t="shared" si="31"/>
        <v>25</v>
      </c>
      <c r="BK85" s="75">
        <f ca="1">BF85*'Inputs and Outputs'!$D$5-('Model Part B'!BG85*'Model Part B'!BJ85+BG85*Costperbumped)</f>
        <v>3720</v>
      </c>
      <c r="BN85" s="74">
        <v>82</v>
      </c>
      <c r="BO85" s="68" t="s">
        <v>6</v>
      </c>
      <c r="BP85" s="69">
        <v>44224</v>
      </c>
      <c r="BQ85" s="67" t="s">
        <v>3</v>
      </c>
      <c r="BR85" s="68" t="str">
        <f>'Flight Data'!$A83</f>
        <v>G82</v>
      </c>
      <c r="BS85" s="68">
        <f>'Flight Data'!$B83</f>
        <v>1</v>
      </c>
      <c r="BT85" s="68">
        <f ca="1">ROUND(NORMINV($BY85,'Inputs and Outputs'!$C$18,'Inputs and Outputs'!$D$18),0)</f>
        <v>106</v>
      </c>
      <c r="BU85" s="68">
        <f t="shared" si="32"/>
        <v>105</v>
      </c>
      <c r="BV85" s="68">
        <f t="shared" ca="1" si="33"/>
        <v>105</v>
      </c>
      <c r="BW85" s="68">
        <f ca="1">IF(BV85-BS85&gt;'Inputs and Outputs'!$D$4,Five-BS85,0)</f>
        <v>4</v>
      </c>
      <c r="BX85" s="68">
        <f ca="1">BV85*'Inputs and Outputs'!$D$5-BW85*'Inputs and Outputs'!$D$6</f>
        <v>3800</v>
      </c>
      <c r="BY85" s="70">
        <f t="shared" ca="1" si="39"/>
        <v>0.79894870633631354</v>
      </c>
      <c r="BZ85" s="68">
        <f t="shared" si="34"/>
        <v>25</v>
      </c>
      <c r="CA85" s="75">
        <f ca="1">BV85*'Inputs and Outputs'!$D$5-('Model Part B'!BW85*'Model Part B'!BZ85+BW85*Costperbumped)</f>
        <v>3700</v>
      </c>
    </row>
    <row r="86" spans="2:79" x14ac:dyDescent="0.2">
      <c r="B86" s="74">
        <v>83</v>
      </c>
      <c r="C86" s="68" t="s">
        <v>6</v>
      </c>
      <c r="D86" s="69">
        <v>44224</v>
      </c>
      <c r="E86" s="67" t="s">
        <v>2</v>
      </c>
      <c r="F86" s="68" t="str">
        <f>'Flight Data'!$A84</f>
        <v>G83</v>
      </c>
      <c r="G86" s="68">
        <f>'Flight Data'!$B84</f>
        <v>0</v>
      </c>
      <c r="H86" s="68">
        <f ca="1">ROUND(NORMINV($M86,'Inputs and Outputs'!$C$19,'Inputs and Outputs'!$D$19),0)</f>
        <v>91</v>
      </c>
      <c r="I86" s="68">
        <f t="shared" si="20"/>
        <v>101</v>
      </c>
      <c r="J86" s="68">
        <f t="shared" ca="1" si="21"/>
        <v>91</v>
      </c>
      <c r="K86" s="68">
        <f ca="1">IF(J86-G86&gt;'Inputs and Outputs'!$D$4,One-G86,0)</f>
        <v>0</v>
      </c>
      <c r="L86" s="68">
        <f ca="1">J86*'Inputs and Outputs'!$D$5-K86*'Inputs and Outputs'!$D$6</f>
        <v>3640</v>
      </c>
      <c r="M86" s="70">
        <f t="shared" ca="1" si="35"/>
        <v>1.0706186733955181E-2</v>
      </c>
      <c r="N86" s="68">
        <f t="shared" si="22"/>
        <v>25</v>
      </c>
      <c r="O86" s="75">
        <f ca="1">J86*'Inputs and Outputs'!$D$5-('Model Part B'!K86*'Model Part B'!N86+K86*Costperbumped)</f>
        <v>3640</v>
      </c>
      <c r="R86" s="74">
        <v>83</v>
      </c>
      <c r="S86" s="68" t="s">
        <v>6</v>
      </c>
      <c r="T86" s="69">
        <v>44224</v>
      </c>
      <c r="U86" s="67" t="s">
        <v>2</v>
      </c>
      <c r="V86" s="68" t="str">
        <f>'Flight Data'!$A84</f>
        <v>G83</v>
      </c>
      <c r="W86" s="68">
        <f>'Flight Data'!$B84</f>
        <v>0</v>
      </c>
      <c r="X86" s="68">
        <f ca="1">ROUND(NORMINV($AC86,'Inputs and Outputs'!$C$19,'Inputs and Outputs'!$D$19),0)</f>
        <v>101</v>
      </c>
      <c r="Y86" s="68">
        <f t="shared" si="23"/>
        <v>102</v>
      </c>
      <c r="Z86" s="68">
        <f t="shared" ca="1" si="24"/>
        <v>101</v>
      </c>
      <c r="AA86" s="68">
        <f ca="1">IF(Z86-W86&gt;'Inputs and Outputs'!$D$4,One-W86,0)</f>
        <v>1</v>
      </c>
      <c r="AB86" s="68">
        <f ca="1">Z86*'Inputs and Outputs'!$D$5-AA86*'Inputs and Outputs'!$D$6</f>
        <v>3940</v>
      </c>
      <c r="AC86" s="70">
        <f t="shared" ca="1" si="36"/>
        <v>0.34473876948502724</v>
      </c>
      <c r="AD86" s="68">
        <f t="shared" si="25"/>
        <v>25</v>
      </c>
      <c r="AE86" s="75">
        <f ca="1">Z86*'Inputs and Outputs'!$D$5-('Model Part B'!AA86*'Model Part B'!AD86+AA86*Costperbumped)</f>
        <v>3915</v>
      </c>
      <c r="AH86" s="74">
        <v>83</v>
      </c>
      <c r="AI86" s="68" t="s">
        <v>6</v>
      </c>
      <c r="AJ86" s="69">
        <v>44224</v>
      </c>
      <c r="AK86" s="67" t="s">
        <v>2</v>
      </c>
      <c r="AL86" s="68" t="str">
        <f>'Flight Data'!$A84</f>
        <v>G83</v>
      </c>
      <c r="AM86" s="68">
        <f>'Flight Data'!$B84</f>
        <v>0</v>
      </c>
      <c r="AN86" s="68">
        <f ca="1">ROUND(NORMINV($AS86,'Inputs and Outputs'!$C$19,'Inputs and Outputs'!$D$19),0)</f>
        <v>102</v>
      </c>
      <c r="AO86" s="68">
        <f t="shared" si="26"/>
        <v>103</v>
      </c>
      <c r="AP86" s="68">
        <f t="shared" ca="1" si="27"/>
        <v>102</v>
      </c>
      <c r="AQ86" s="68">
        <f ca="1">IF(AP86-AM86&gt;'Inputs and Outputs'!$D$4,Three-AM86,0)</f>
        <v>3</v>
      </c>
      <c r="AR86" s="68">
        <f ca="1">AP86*'Inputs and Outputs'!$D$5-AQ86*'Inputs and Outputs'!$D$6</f>
        <v>3780</v>
      </c>
      <c r="AS86" s="70">
        <f t="shared" ca="1" si="37"/>
        <v>0.45847637759364357</v>
      </c>
      <c r="AT86" s="68">
        <f t="shared" si="28"/>
        <v>25</v>
      </c>
      <c r="AU86" s="75">
        <f ca="1">AP86*'Inputs and Outputs'!$D$5-('Model Part B'!AQ86*'Model Part B'!AT86+AQ86*Costperbumped)</f>
        <v>3705</v>
      </c>
      <c r="AX86" s="74">
        <v>83</v>
      </c>
      <c r="AY86" s="68" t="s">
        <v>6</v>
      </c>
      <c r="AZ86" s="69">
        <v>44224</v>
      </c>
      <c r="BA86" s="67" t="s">
        <v>2</v>
      </c>
      <c r="BB86" s="68" t="str">
        <f>'Flight Data'!$A84</f>
        <v>G83</v>
      </c>
      <c r="BC86" s="68">
        <f>'Flight Data'!$B84</f>
        <v>0</v>
      </c>
      <c r="BD86" s="68">
        <f ca="1">ROUND(NORMINV($BI86,'Inputs and Outputs'!$C$19,'Inputs and Outputs'!$D$19),0)</f>
        <v>96</v>
      </c>
      <c r="BE86" s="68">
        <f t="shared" si="29"/>
        <v>104</v>
      </c>
      <c r="BF86" s="68">
        <f t="shared" ca="1" si="30"/>
        <v>96</v>
      </c>
      <c r="BG86" s="68">
        <f ca="1">IF(BF86-BC86&gt;'Inputs and Outputs'!$D$4,Four-BC86,0)</f>
        <v>0</v>
      </c>
      <c r="BH86" s="68">
        <f ca="1">BF86*'Inputs and Outputs'!$D$5-BG86*'Inputs and Outputs'!$D$6</f>
        <v>3840</v>
      </c>
      <c r="BI86" s="70">
        <f t="shared" ca="1" si="38"/>
        <v>8.5453480068644061E-2</v>
      </c>
      <c r="BJ86" s="68">
        <f t="shared" si="31"/>
        <v>25</v>
      </c>
      <c r="BK86" s="75">
        <f ca="1">BF86*'Inputs and Outputs'!$D$5-('Model Part B'!BG86*'Model Part B'!BJ86+BG86*Costperbumped)</f>
        <v>3840</v>
      </c>
      <c r="BN86" s="74">
        <v>83</v>
      </c>
      <c r="BO86" s="68" t="s">
        <v>6</v>
      </c>
      <c r="BP86" s="69">
        <v>44224</v>
      </c>
      <c r="BQ86" s="67" t="s">
        <v>2</v>
      </c>
      <c r="BR86" s="68" t="str">
        <f>'Flight Data'!$A84</f>
        <v>G83</v>
      </c>
      <c r="BS86" s="68">
        <f>'Flight Data'!$B84</f>
        <v>0</v>
      </c>
      <c r="BT86" s="68">
        <f ca="1">ROUND(NORMINV($BY86,'Inputs and Outputs'!$C$18,'Inputs and Outputs'!$D$18),0)</f>
        <v>97</v>
      </c>
      <c r="BU86" s="68">
        <f t="shared" si="32"/>
        <v>105</v>
      </c>
      <c r="BV86" s="68">
        <f t="shared" ca="1" si="33"/>
        <v>97</v>
      </c>
      <c r="BW86" s="68">
        <f ca="1">IF(BV86-BS86&gt;'Inputs and Outputs'!$D$4,Five-BS86,0)</f>
        <v>0</v>
      </c>
      <c r="BX86" s="68">
        <f ca="1">BV86*'Inputs and Outputs'!$D$5-BW86*'Inputs and Outputs'!$D$6</f>
        <v>3880</v>
      </c>
      <c r="BY86" s="70">
        <f t="shared" ca="1" si="39"/>
        <v>0.23586417893841327</v>
      </c>
      <c r="BZ86" s="68">
        <f t="shared" si="34"/>
        <v>25</v>
      </c>
      <c r="CA86" s="75">
        <f ca="1">BV86*'Inputs and Outputs'!$D$5-('Model Part B'!BW86*'Model Part B'!BZ86+BW86*Costperbumped)</f>
        <v>3880</v>
      </c>
    </row>
    <row r="87" spans="2:79" x14ac:dyDescent="0.2">
      <c r="B87" s="74">
        <v>84</v>
      </c>
      <c r="C87" s="68" t="s">
        <v>6</v>
      </c>
      <c r="D87" s="69">
        <v>44224</v>
      </c>
      <c r="E87" s="67" t="s">
        <v>0</v>
      </c>
      <c r="F87" s="68" t="str">
        <f>'Flight Data'!$A85</f>
        <v>G84</v>
      </c>
      <c r="G87" s="68">
        <f>'Flight Data'!$B85</f>
        <v>1</v>
      </c>
      <c r="H87" s="68">
        <f ca="1">ROUND(NORMINV($M87,'Inputs and Outputs'!$C$20,'Inputs and Outputs'!$D$20),0)</f>
        <v>98</v>
      </c>
      <c r="I87" s="68">
        <f t="shared" si="20"/>
        <v>101</v>
      </c>
      <c r="J87" s="68">
        <f t="shared" ca="1" si="21"/>
        <v>98</v>
      </c>
      <c r="K87" s="68">
        <f ca="1">IF(J87-G87&gt;'Inputs and Outputs'!$D$4,One-G87,0)</f>
        <v>0</v>
      </c>
      <c r="L87" s="68">
        <f ca="1">J87*'Inputs and Outputs'!$D$5-K87*'Inputs and Outputs'!$D$6</f>
        <v>3920</v>
      </c>
      <c r="M87" s="70">
        <f t="shared" ca="1" si="35"/>
        <v>8.4687563938770083E-2</v>
      </c>
      <c r="N87" s="68">
        <f t="shared" si="22"/>
        <v>200</v>
      </c>
      <c r="O87" s="75">
        <f ca="1">J87*'Inputs and Outputs'!$D$5-('Model Part B'!K87*'Model Part B'!N87+K87*Costperbumped)</f>
        <v>3920</v>
      </c>
      <c r="R87" s="74">
        <v>84</v>
      </c>
      <c r="S87" s="68" t="s">
        <v>6</v>
      </c>
      <c r="T87" s="69">
        <v>44224</v>
      </c>
      <c r="U87" s="67" t="s">
        <v>0</v>
      </c>
      <c r="V87" s="68" t="str">
        <f>'Flight Data'!$A85</f>
        <v>G84</v>
      </c>
      <c r="W87" s="68">
        <f>'Flight Data'!$B85</f>
        <v>1</v>
      </c>
      <c r="X87" s="68">
        <f ca="1">ROUND(NORMINV($AC87,'Inputs and Outputs'!$C$20,'Inputs and Outputs'!$D$20),0)</f>
        <v>107</v>
      </c>
      <c r="Y87" s="68">
        <f t="shared" si="23"/>
        <v>102</v>
      </c>
      <c r="Z87" s="68">
        <f t="shared" ca="1" si="24"/>
        <v>102</v>
      </c>
      <c r="AA87" s="68">
        <f ca="1">IF(Z87-W87&gt;'Inputs and Outputs'!$D$4,One-W87,0)</f>
        <v>0</v>
      </c>
      <c r="AB87" s="68">
        <f ca="1">Z87*'Inputs and Outputs'!$D$5-AA87*'Inputs and Outputs'!$D$6</f>
        <v>4080</v>
      </c>
      <c r="AC87" s="70">
        <f t="shared" ca="1" si="36"/>
        <v>0.64578248456279475</v>
      </c>
      <c r="AD87" s="68">
        <f t="shared" si="25"/>
        <v>200</v>
      </c>
      <c r="AE87" s="75">
        <f ca="1">Z87*'Inputs and Outputs'!$D$5-('Model Part B'!AA87*'Model Part B'!AD87+AA87*Costperbumped)</f>
        <v>4080</v>
      </c>
      <c r="AH87" s="74">
        <v>84</v>
      </c>
      <c r="AI87" s="68" t="s">
        <v>6</v>
      </c>
      <c r="AJ87" s="69">
        <v>44224</v>
      </c>
      <c r="AK87" s="67" t="s">
        <v>0</v>
      </c>
      <c r="AL87" s="68" t="str">
        <f>'Flight Data'!$A85</f>
        <v>G84</v>
      </c>
      <c r="AM87" s="68">
        <f>'Flight Data'!$B85</f>
        <v>1</v>
      </c>
      <c r="AN87" s="68">
        <f ca="1">ROUND(NORMINV($AS87,'Inputs and Outputs'!$C$20,'Inputs and Outputs'!$D$20),0)</f>
        <v>111</v>
      </c>
      <c r="AO87" s="68">
        <f t="shared" si="26"/>
        <v>103</v>
      </c>
      <c r="AP87" s="68">
        <f t="shared" ca="1" si="27"/>
        <v>103</v>
      </c>
      <c r="AQ87" s="68">
        <f ca="1">IF(AP87-AM87&gt;'Inputs and Outputs'!$D$4,Three-AM87,0)</f>
        <v>2</v>
      </c>
      <c r="AR87" s="68">
        <f ca="1">AP87*'Inputs and Outputs'!$D$5-AQ87*'Inputs and Outputs'!$D$6</f>
        <v>3920</v>
      </c>
      <c r="AS87" s="70">
        <f t="shared" ca="1" si="37"/>
        <v>0.89092494630605579</v>
      </c>
      <c r="AT87" s="68">
        <f t="shared" si="28"/>
        <v>200</v>
      </c>
      <c r="AU87" s="75">
        <f ca="1">AP87*'Inputs and Outputs'!$D$5-('Model Part B'!AQ87*'Model Part B'!AT87+AQ87*Costperbumped)</f>
        <v>3520</v>
      </c>
      <c r="AX87" s="74">
        <v>84</v>
      </c>
      <c r="AY87" s="68" t="s">
        <v>6</v>
      </c>
      <c r="AZ87" s="69">
        <v>44224</v>
      </c>
      <c r="BA87" s="67" t="s">
        <v>0</v>
      </c>
      <c r="BB87" s="68" t="str">
        <f>'Flight Data'!$A85</f>
        <v>G84</v>
      </c>
      <c r="BC87" s="68">
        <f>'Flight Data'!$B85</f>
        <v>1</v>
      </c>
      <c r="BD87" s="68">
        <f ca="1">ROUND(NORMINV($BI87,'Inputs and Outputs'!$C$20,'Inputs and Outputs'!$D$20),0)</f>
        <v>103</v>
      </c>
      <c r="BE87" s="68">
        <f t="shared" si="29"/>
        <v>104</v>
      </c>
      <c r="BF87" s="68">
        <f t="shared" ca="1" si="30"/>
        <v>103</v>
      </c>
      <c r="BG87" s="68">
        <f ca="1">IF(BF87-BC87&gt;'Inputs and Outputs'!$D$4,Four-BC87,0)</f>
        <v>3</v>
      </c>
      <c r="BH87" s="68">
        <f ca="1">BF87*'Inputs and Outputs'!$D$5-BG87*'Inputs and Outputs'!$D$6</f>
        <v>3820</v>
      </c>
      <c r="BI87" s="70">
        <f t="shared" ca="1" si="38"/>
        <v>0.37352573851456017</v>
      </c>
      <c r="BJ87" s="68">
        <f t="shared" si="31"/>
        <v>200</v>
      </c>
      <c r="BK87" s="75">
        <f ca="1">BF87*'Inputs and Outputs'!$D$5-('Model Part B'!BG87*'Model Part B'!BJ87+BG87*Costperbumped)</f>
        <v>3220</v>
      </c>
      <c r="BN87" s="74">
        <v>84</v>
      </c>
      <c r="BO87" s="68" t="s">
        <v>6</v>
      </c>
      <c r="BP87" s="69">
        <v>44224</v>
      </c>
      <c r="BQ87" s="67" t="s">
        <v>0</v>
      </c>
      <c r="BR87" s="68" t="str">
        <f>'Flight Data'!$A85</f>
        <v>G84</v>
      </c>
      <c r="BS87" s="68">
        <f>'Flight Data'!$B85</f>
        <v>1</v>
      </c>
      <c r="BT87" s="68">
        <f ca="1">ROUND(NORMINV($BY87,'Inputs and Outputs'!$C$18,'Inputs and Outputs'!$D$18),0)</f>
        <v>108</v>
      </c>
      <c r="BU87" s="68">
        <f t="shared" si="32"/>
        <v>105</v>
      </c>
      <c r="BV87" s="68">
        <f t="shared" ca="1" si="33"/>
        <v>105</v>
      </c>
      <c r="BW87" s="68">
        <f ca="1">IF(BV87-BS87&gt;'Inputs and Outputs'!$D$4,Five-BS87,0)</f>
        <v>4</v>
      </c>
      <c r="BX87" s="68">
        <f ca="1">BV87*'Inputs and Outputs'!$D$5-BW87*'Inputs and Outputs'!$D$6</f>
        <v>3800</v>
      </c>
      <c r="BY87" s="70">
        <f t="shared" ca="1" si="39"/>
        <v>0.87942536493709833</v>
      </c>
      <c r="BZ87" s="68">
        <f t="shared" si="34"/>
        <v>200</v>
      </c>
      <c r="CA87" s="75">
        <f ca="1">BV87*'Inputs and Outputs'!$D$5-('Model Part B'!BW87*'Model Part B'!BZ87+BW87*Costperbumped)</f>
        <v>3000</v>
      </c>
    </row>
    <row r="88" spans="2:79" x14ac:dyDescent="0.2">
      <c r="B88" s="74">
        <v>85</v>
      </c>
      <c r="C88" s="68" t="s">
        <v>5</v>
      </c>
      <c r="D88" s="69">
        <v>44225</v>
      </c>
      <c r="E88" s="67" t="s">
        <v>3</v>
      </c>
      <c r="F88" s="68" t="str">
        <f>'Flight Data'!$A86</f>
        <v>G85</v>
      </c>
      <c r="G88" s="68">
        <f>'Flight Data'!$B86</f>
        <v>6</v>
      </c>
      <c r="H88" s="68">
        <f ca="1">ROUND(NORMINV($M88,'Inputs and Outputs'!$C$18,'Inputs and Outputs'!$D$18),0)</f>
        <v>83</v>
      </c>
      <c r="I88" s="68">
        <f t="shared" si="20"/>
        <v>101</v>
      </c>
      <c r="J88" s="68">
        <f t="shared" ca="1" si="21"/>
        <v>83</v>
      </c>
      <c r="K88" s="68">
        <f ca="1">IF(J88-G88&gt;'Inputs and Outputs'!$D$4,One-G88,0)</f>
        <v>0</v>
      </c>
      <c r="L88" s="68">
        <f ca="1">J88*'Inputs and Outputs'!$D$5-K88*'Inputs and Outputs'!$D$6</f>
        <v>3320</v>
      </c>
      <c r="M88" s="70">
        <f t="shared" ca="1" si="35"/>
        <v>1.7574631400129048E-3</v>
      </c>
      <c r="N88" s="68">
        <f t="shared" si="22"/>
        <v>25</v>
      </c>
      <c r="O88" s="75">
        <f ca="1">J88*'Inputs and Outputs'!$D$5-('Model Part B'!K88*'Model Part B'!N88+K88*Costperbumped)</f>
        <v>3320</v>
      </c>
      <c r="R88" s="74">
        <v>85</v>
      </c>
      <c r="S88" s="68" t="s">
        <v>5</v>
      </c>
      <c r="T88" s="69">
        <v>44225</v>
      </c>
      <c r="U88" s="67" t="s">
        <v>3</v>
      </c>
      <c r="V88" s="68" t="str">
        <f>'Flight Data'!$A86</f>
        <v>G85</v>
      </c>
      <c r="W88" s="68">
        <f>'Flight Data'!$B86</f>
        <v>6</v>
      </c>
      <c r="X88" s="68">
        <f ca="1">ROUND(NORMINV($AC88,'Inputs and Outputs'!$C$18,'Inputs and Outputs'!$D$18),0)</f>
        <v>107</v>
      </c>
      <c r="Y88" s="68">
        <f t="shared" si="23"/>
        <v>102</v>
      </c>
      <c r="Z88" s="68">
        <f t="shared" ca="1" si="24"/>
        <v>102</v>
      </c>
      <c r="AA88" s="68">
        <f ca="1">IF(Z88-W88&gt;'Inputs and Outputs'!$D$4,One-W88,0)</f>
        <v>0</v>
      </c>
      <c r="AB88" s="68">
        <f ca="1">Z88*'Inputs and Outputs'!$D$5-AA88*'Inputs and Outputs'!$D$6</f>
        <v>4080</v>
      </c>
      <c r="AC88" s="70">
        <f t="shared" ca="1" si="36"/>
        <v>0.84320293236274857</v>
      </c>
      <c r="AD88" s="68">
        <f t="shared" si="25"/>
        <v>25</v>
      </c>
      <c r="AE88" s="75">
        <f ca="1">Z88*'Inputs and Outputs'!$D$5-('Model Part B'!AA88*'Model Part B'!AD88+AA88*Costperbumped)</f>
        <v>4080</v>
      </c>
      <c r="AH88" s="74">
        <v>85</v>
      </c>
      <c r="AI88" s="68" t="s">
        <v>5</v>
      </c>
      <c r="AJ88" s="69">
        <v>44225</v>
      </c>
      <c r="AK88" s="67" t="s">
        <v>3</v>
      </c>
      <c r="AL88" s="68" t="str">
        <f>'Flight Data'!$A86</f>
        <v>G85</v>
      </c>
      <c r="AM88" s="68">
        <f>'Flight Data'!$B86</f>
        <v>6</v>
      </c>
      <c r="AN88" s="68">
        <f ca="1">ROUND(NORMINV($AS88,'Inputs and Outputs'!$C$18,'Inputs and Outputs'!$D$18),0)</f>
        <v>99</v>
      </c>
      <c r="AO88" s="68">
        <f t="shared" si="26"/>
        <v>103</v>
      </c>
      <c r="AP88" s="68">
        <f t="shared" ca="1" si="27"/>
        <v>99</v>
      </c>
      <c r="AQ88" s="68">
        <f ca="1">IF(AP88-AM88&gt;'Inputs and Outputs'!$D$4,Three-AM88,0)</f>
        <v>0</v>
      </c>
      <c r="AR88" s="68">
        <f ca="1">AP88*'Inputs and Outputs'!$D$5-AQ88*'Inputs and Outputs'!$D$6</f>
        <v>3960</v>
      </c>
      <c r="AS88" s="70">
        <f t="shared" ca="1" si="37"/>
        <v>0.34457025618036141</v>
      </c>
      <c r="AT88" s="68">
        <f t="shared" si="28"/>
        <v>25</v>
      </c>
      <c r="AU88" s="75">
        <f ca="1">AP88*'Inputs and Outputs'!$D$5-('Model Part B'!AQ88*'Model Part B'!AT88+AQ88*Costperbumped)</f>
        <v>3960</v>
      </c>
      <c r="AX88" s="74">
        <v>85</v>
      </c>
      <c r="AY88" s="68" t="s">
        <v>5</v>
      </c>
      <c r="AZ88" s="69">
        <v>44225</v>
      </c>
      <c r="BA88" s="67" t="s">
        <v>3</v>
      </c>
      <c r="BB88" s="68" t="str">
        <f>'Flight Data'!$A86</f>
        <v>G85</v>
      </c>
      <c r="BC88" s="68">
        <f>'Flight Data'!$B86</f>
        <v>6</v>
      </c>
      <c r="BD88" s="68">
        <f ca="1">ROUND(NORMINV($BI88,'Inputs and Outputs'!$C$18,'Inputs and Outputs'!$D$18),0)</f>
        <v>94</v>
      </c>
      <c r="BE88" s="68">
        <f t="shared" si="29"/>
        <v>104</v>
      </c>
      <c r="BF88" s="68">
        <f t="shared" ca="1" si="30"/>
        <v>94</v>
      </c>
      <c r="BG88" s="68">
        <f ca="1">IF(BF88-BC88&gt;'Inputs and Outputs'!$D$4,Four-BC88,0)</f>
        <v>0</v>
      </c>
      <c r="BH88" s="68">
        <f ca="1">BF88*'Inputs and Outputs'!$D$5-BG88*'Inputs and Outputs'!$D$6</f>
        <v>3760</v>
      </c>
      <c r="BI88" s="70">
        <f t="shared" ca="1" si="38"/>
        <v>0.13931104394938265</v>
      </c>
      <c r="BJ88" s="68">
        <f t="shared" si="31"/>
        <v>25</v>
      </c>
      <c r="BK88" s="75">
        <f ca="1">BF88*'Inputs and Outputs'!$D$5-('Model Part B'!BG88*'Model Part B'!BJ88+BG88*Costperbumped)</f>
        <v>3760</v>
      </c>
      <c r="BN88" s="74">
        <v>85</v>
      </c>
      <c r="BO88" s="68" t="s">
        <v>5</v>
      </c>
      <c r="BP88" s="69">
        <v>44225</v>
      </c>
      <c r="BQ88" s="67" t="s">
        <v>3</v>
      </c>
      <c r="BR88" s="68" t="str">
        <f>'Flight Data'!$A86</f>
        <v>G85</v>
      </c>
      <c r="BS88" s="68">
        <f>'Flight Data'!$B86</f>
        <v>6</v>
      </c>
      <c r="BT88" s="68">
        <f ca="1">ROUND(NORMINV($BY88,'Inputs and Outputs'!$C$18,'Inputs and Outputs'!$D$18),0)</f>
        <v>107</v>
      </c>
      <c r="BU88" s="68">
        <f t="shared" si="32"/>
        <v>105</v>
      </c>
      <c r="BV88" s="68">
        <f t="shared" ca="1" si="33"/>
        <v>105</v>
      </c>
      <c r="BW88" s="68">
        <f ca="1">IF(BV88-BS88&gt;'Inputs and Outputs'!$D$4,Five-BS88,0)</f>
        <v>0</v>
      </c>
      <c r="BX88" s="68">
        <f ca="1">BV88*'Inputs and Outputs'!$D$5-BW88*'Inputs and Outputs'!$D$6</f>
        <v>4200</v>
      </c>
      <c r="BY88" s="70">
        <f t="shared" ca="1" si="39"/>
        <v>0.85019028279846964</v>
      </c>
      <c r="BZ88" s="68">
        <f t="shared" si="34"/>
        <v>25</v>
      </c>
      <c r="CA88" s="75">
        <f ca="1">BV88*'Inputs and Outputs'!$D$5-('Model Part B'!BW88*'Model Part B'!BZ88+BW88*Costperbumped)</f>
        <v>4200</v>
      </c>
    </row>
    <row r="89" spans="2:79" x14ac:dyDescent="0.2">
      <c r="B89" s="74">
        <v>86</v>
      </c>
      <c r="C89" s="68" t="s">
        <v>5</v>
      </c>
      <c r="D89" s="69">
        <v>44225</v>
      </c>
      <c r="E89" s="67" t="s">
        <v>2</v>
      </c>
      <c r="F89" s="68" t="str">
        <f>'Flight Data'!$A87</f>
        <v>G86</v>
      </c>
      <c r="G89" s="68">
        <f>'Flight Data'!$B87</f>
        <v>3</v>
      </c>
      <c r="H89" s="68">
        <f ca="1">ROUND(NORMINV($M89,'Inputs and Outputs'!$C$19,'Inputs and Outputs'!$D$19),0)</f>
        <v>103</v>
      </c>
      <c r="I89" s="68">
        <f t="shared" si="20"/>
        <v>101</v>
      </c>
      <c r="J89" s="68">
        <f t="shared" ca="1" si="21"/>
        <v>101</v>
      </c>
      <c r="K89" s="68">
        <f ca="1">IF(J89-G89&gt;'Inputs and Outputs'!$D$4,One-G89,0)</f>
        <v>0</v>
      </c>
      <c r="L89" s="68">
        <f ca="1">J89*'Inputs and Outputs'!$D$5-K89*'Inputs and Outputs'!$D$6</f>
        <v>4040</v>
      </c>
      <c r="M89" s="70">
        <f t="shared" ca="1" si="35"/>
        <v>0.52544275538022034</v>
      </c>
      <c r="N89" s="68">
        <f t="shared" si="22"/>
        <v>25</v>
      </c>
      <c r="O89" s="75">
        <f ca="1">J89*'Inputs and Outputs'!$D$5-('Model Part B'!K89*'Model Part B'!N89+K89*Costperbumped)</f>
        <v>4040</v>
      </c>
      <c r="R89" s="74">
        <v>86</v>
      </c>
      <c r="S89" s="68" t="s">
        <v>5</v>
      </c>
      <c r="T89" s="69">
        <v>44225</v>
      </c>
      <c r="U89" s="67" t="s">
        <v>2</v>
      </c>
      <c r="V89" s="68" t="str">
        <f>'Flight Data'!$A87</f>
        <v>G86</v>
      </c>
      <c r="W89" s="68">
        <f>'Flight Data'!$B87</f>
        <v>3</v>
      </c>
      <c r="X89" s="68">
        <f ca="1">ROUND(NORMINV($AC89,'Inputs and Outputs'!$C$19,'Inputs and Outputs'!$D$19),0)</f>
        <v>99</v>
      </c>
      <c r="Y89" s="68">
        <f t="shared" si="23"/>
        <v>102</v>
      </c>
      <c r="Z89" s="68">
        <f t="shared" ca="1" si="24"/>
        <v>99</v>
      </c>
      <c r="AA89" s="68">
        <f ca="1">IF(Z89-W89&gt;'Inputs and Outputs'!$D$4,One-W89,0)</f>
        <v>0</v>
      </c>
      <c r="AB89" s="68">
        <f ca="1">Z89*'Inputs and Outputs'!$D$5-AA89*'Inputs and Outputs'!$D$6</f>
        <v>3960</v>
      </c>
      <c r="AC89" s="70">
        <f t="shared" ca="1" si="36"/>
        <v>0.23571565454647581</v>
      </c>
      <c r="AD89" s="68">
        <f t="shared" si="25"/>
        <v>25</v>
      </c>
      <c r="AE89" s="75">
        <f ca="1">Z89*'Inputs and Outputs'!$D$5-('Model Part B'!AA89*'Model Part B'!AD89+AA89*Costperbumped)</f>
        <v>3960</v>
      </c>
      <c r="AH89" s="74">
        <v>86</v>
      </c>
      <c r="AI89" s="68" t="s">
        <v>5</v>
      </c>
      <c r="AJ89" s="69">
        <v>44225</v>
      </c>
      <c r="AK89" s="67" t="s">
        <v>2</v>
      </c>
      <c r="AL89" s="68" t="str">
        <f>'Flight Data'!$A87</f>
        <v>G86</v>
      </c>
      <c r="AM89" s="68">
        <f>'Flight Data'!$B87</f>
        <v>3</v>
      </c>
      <c r="AN89" s="68">
        <f ca="1">ROUND(NORMINV($AS89,'Inputs and Outputs'!$C$19,'Inputs and Outputs'!$D$19),0)</f>
        <v>102</v>
      </c>
      <c r="AO89" s="68">
        <f t="shared" si="26"/>
        <v>103</v>
      </c>
      <c r="AP89" s="68">
        <f t="shared" ca="1" si="27"/>
        <v>102</v>
      </c>
      <c r="AQ89" s="68">
        <f ca="1">IF(AP89-AM89&gt;'Inputs and Outputs'!$D$4,Three-AM89,0)</f>
        <v>0</v>
      </c>
      <c r="AR89" s="68">
        <f ca="1">AP89*'Inputs and Outputs'!$D$5-AQ89*'Inputs and Outputs'!$D$6</f>
        <v>4080</v>
      </c>
      <c r="AS89" s="70">
        <f t="shared" ca="1" si="37"/>
        <v>0.45294720743503314</v>
      </c>
      <c r="AT89" s="68">
        <f t="shared" si="28"/>
        <v>25</v>
      </c>
      <c r="AU89" s="75">
        <f ca="1">AP89*'Inputs and Outputs'!$D$5-('Model Part B'!AQ89*'Model Part B'!AT89+AQ89*Costperbumped)</f>
        <v>4080</v>
      </c>
      <c r="AX89" s="74">
        <v>86</v>
      </c>
      <c r="AY89" s="68" t="s">
        <v>5</v>
      </c>
      <c r="AZ89" s="69">
        <v>44225</v>
      </c>
      <c r="BA89" s="67" t="s">
        <v>2</v>
      </c>
      <c r="BB89" s="68" t="str">
        <f>'Flight Data'!$A87</f>
        <v>G86</v>
      </c>
      <c r="BC89" s="68">
        <f>'Flight Data'!$B87</f>
        <v>3</v>
      </c>
      <c r="BD89" s="68">
        <f ca="1">ROUND(NORMINV($BI89,'Inputs and Outputs'!$C$19,'Inputs and Outputs'!$D$19),0)</f>
        <v>105</v>
      </c>
      <c r="BE89" s="68">
        <f t="shared" si="29"/>
        <v>104</v>
      </c>
      <c r="BF89" s="68">
        <f t="shared" ca="1" si="30"/>
        <v>104</v>
      </c>
      <c r="BG89" s="68">
        <f ca="1">IF(BF89-BC89&gt;'Inputs and Outputs'!$D$4,Four-BC89,0)</f>
        <v>1</v>
      </c>
      <c r="BH89" s="68">
        <f ca="1">BF89*'Inputs and Outputs'!$D$5-BG89*'Inputs and Outputs'!$D$6</f>
        <v>4060</v>
      </c>
      <c r="BI89" s="70">
        <f t="shared" ca="1" si="38"/>
        <v>0.67763568053177592</v>
      </c>
      <c r="BJ89" s="68">
        <f t="shared" si="31"/>
        <v>25</v>
      </c>
      <c r="BK89" s="75">
        <f ca="1">BF89*'Inputs and Outputs'!$D$5-('Model Part B'!BG89*'Model Part B'!BJ89+BG89*Costperbumped)</f>
        <v>4035</v>
      </c>
      <c r="BN89" s="74">
        <v>86</v>
      </c>
      <c r="BO89" s="68" t="s">
        <v>5</v>
      </c>
      <c r="BP89" s="69">
        <v>44225</v>
      </c>
      <c r="BQ89" s="67" t="s">
        <v>2</v>
      </c>
      <c r="BR89" s="68" t="str">
        <f>'Flight Data'!$A87</f>
        <v>G86</v>
      </c>
      <c r="BS89" s="68">
        <f>'Flight Data'!$B87</f>
        <v>3</v>
      </c>
      <c r="BT89" s="68">
        <f ca="1">ROUND(NORMINV($BY89,'Inputs and Outputs'!$C$18,'Inputs and Outputs'!$D$18),0)</f>
        <v>96</v>
      </c>
      <c r="BU89" s="68">
        <f t="shared" si="32"/>
        <v>105</v>
      </c>
      <c r="BV89" s="68">
        <f t="shared" ca="1" si="33"/>
        <v>96</v>
      </c>
      <c r="BW89" s="68">
        <f ca="1">IF(BV89-BS89&gt;'Inputs and Outputs'!$D$4,Five-BS89,0)</f>
        <v>0</v>
      </c>
      <c r="BX89" s="68">
        <f ca="1">BV89*'Inputs and Outputs'!$D$5-BW89*'Inputs and Outputs'!$D$6</f>
        <v>3840</v>
      </c>
      <c r="BY89" s="70">
        <f t="shared" ca="1" si="39"/>
        <v>0.18282330464879615</v>
      </c>
      <c r="BZ89" s="68">
        <f t="shared" si="34"/>
        <v>25</v>
      </c>
      <c r="CA89" s="75">
        <f ca="1">BV89*'Inputs and Outputs'!$D$5-('Model Part B'!BW89*'Model Part B'!BZ89+BW89*Costperbumped)</f>
        <v>3840</v>
      </c>
    </row>
    <row r="90" spans="2:79" x14ac:dyDescent="0.2">
      <c r="B90" s="74">
        <v>87</v>
      </c>
      <c r="C90" s="68" t="s">
        <v>5</v>
      </c>
      <c r="D90" s="69">
        <v>44225</v>
      </c>
      <c r="E90" s="67" t="s">
        <v>0</v>
      </c>
      <c r="F90" s="68" t="str">
        <f>'Flight Data'!$A88</f>
        <v>G87</v>
      </c>
      <c r="G90" s="68">
        <f>'Flight Data'!$B88</f>
        <v>0</v>
      </c>
      <c r="H90" s="68">
        <f ca="1">ROUND(NORMINV($M90,'Inputs and Outputs'!$C$20,'Inputs and Outputs'!$D$20),0)</f>
        <v>99</v>
      </c>
      <c r="I90" s="68">
        <f t="shared" si="20"/>
        <v>101</v>
      </c>
      <c r="J90" s="68">
        <f t="shared" ca="1" si="21"/>
        <v>99</v>
      </c>
      <c r="K90" s="68">
        <f ca="1">IF(J90-G90&gt;'Inputs and Outputs'!$D$4,One-G90,0)</f>
        <v>0</v>
      </c>
      <c r="L90" s="68">
        <f ca="1">J90*'Inputs and Outputs'!$D$5-K90*'Inputs and Outputs'!$D$6</f>
        <v>3960</v>
      </c>
      <c r="M90" s="70">
        <f t="shared" ca="1" si="35"/>
        <v>0.10538868701055992</v>
      </c>
      <c r="N90" s="68">
        <f t="shared" si="22"/>
        <v>200</v>
      </c>
      <c r="O90" s="75">
        <f ca="1">J90*'Inputs and Outputs'!$D$5-('Model Part B'!K90*'Model Part B'!N90+K90*Costperbumped)</f>
        <v>3960</v>
      </c>
      <c r="R90" s="74">
        <v>87</v>
      </c>
      <c r="S90" s="68" t="s">
        <v>5</v>
      </c>
      <c r="T90" s="69">
        <v>44225</v>
      </c>
      <c r="U90" s="67" t="s">
        <v>0</v>
      </c>
      <c r="V90" s="68" t="str">
        <f>'Flight Data'!$A88</f>
        <v>G87</v>
      </c>
      <c r="W90" s="68">
        <f>'Flight Data'!$B88</f>
        <v>0</v>
      </c>
      <c r="X90" s="68">
        <f ca="1">ROUND(NORMINV($AC90,'Inputs and Outputs'!$C$20,'Inputs and Outputs'!$D$20),0)</f>
        <v>103</v>
      </c>
      <c r="Y90" s="68">
        <f t="shared" si="23"/>
        <v>102</v>
      </c>
      <c r="Z90" s="68">
        <f t="shared" ca="1" si="24"/>
        <v>102</v>
      </c>
      <c r="AA90" s="68">
        <f ca="1">IF(Z90-W90&gt;'Inputs and Outputs'!$D$4,One-W90,0)</f>
        <v>1</v>
      </c>
      <c r="AB90" s="68">
        <f ca="1">Z90*'Inputs and Outputs'!$D$5-AA90*'Inputs and Outputs'!$D$6</f>
        <v>3980</v>
      </c>
      <c r="AC90" s="70">
        <f t="shared" ca="1" si="36"/>
        <v>0.36373920673986637</v>
      </c>
      <c r="AD90" s="68">
        <f t="shared" si="25"/>
        <v>200</v>
      </c>
      <c r="AE90" s="75">
        <f ca="1">Z90*'Inputs and Outputs'!$D$5-('Model Part B'!AA90*'Model Part B'!AD90+AA90*Costperbumped)</f>
        <v>3780</v>
      </c>
      <c r="AH90" s="74">
        <v>87</v>
      </c>
      <c r="AI90" s="68" t="s">
        <v>5</v>
      </c>
      <c r="AJ90" s="69">
        <v>44225</v>
      </c>
      <c r="AK90" s="67" t="s">
        <v>0</v>
      </c>
      <c r="AL90" s="68" t="str">
        <f>'Flight Data'!$A88</f>
        <v>G87</v>
      </c>
      <c r="AM90" s="68">
        <f>'Flight Data'!$B88</f>
        <v>0</v>
      </c>
      <c r="AN90" s="68">
        <f ca="1">ROUND(NORMINV($AS90,'Inputs and Outputs'!$C$20,'Inputs and Outputs'!$D$20),0)</f>
        <v>109</v>
      </c>
      <c r="AO90" s="68">
        <f t="shared" si="26"/>
        <v>103</v>
      </c>
      <c r="AP90" s="68">
        <f t="shared" ca="1" si="27"/>
        <v>103</v>
      </c>
      <c r="AQ90" s="68">
        <f ca="1">IF(AP90-AM90&gt;'Inputs and Outputs'!$D$4,Three-AM90,0)</f>
        <v>3</v>
      </c>
      <c r="AR90" s="68">
        <f ca="1">AP90*'Inputs and Outputs'!$D$5-AQ90*'Inputs and Outputs'!$D$6</f>
        <v>3820</v>
      </c>
      <c r="AS90" s="70">
        <f t="shared" ca="1" si="37"/>
        <v>0.78714333595171926</v>
      </c>
      <c r="AT90" s="68">
        <f t="shared" si="28"/>
        <v>200</v>
      </c>
      <c r="AU90" s="75">
        <f ca="1">AP90*'Inputs and Outputs'!$D$5-('Model Part B'!AQ90*'Model Part B'!AT90+AQ90*Costperbumped)</f>
        <v>3220</v>
      </c>
      <c r="AX90" s="74">
        <v>87</v>
      </c>
      <c r="AY90" s="68" t="s">
        <v>5</v>
      </c>
      <c r="AZ90" s="69">
        <v>44225</v>
      </c>
      <c r="BA90" s="67" t="s">
        <v>0</v>
      </c>
      <c r="BB90" s="68" t="str">
        <f>'Flight Data'!$A88</f>
        <v>G87</v>
      </c>
      <c r="BC90" s="68">
        <f>'Flight Data'!$B88</f>
        <v>0</v>
      </c>
      <c r="BD90" s="68">
        <f ca="1">ROUND(NORMINV($BI90,'Inputs and Outputs'!$C$20,'Inputs and Outputs'!$D$20),0)</f>
        <v>107</v>
      </c>
      <c r="BE90" s="68">
        <f t="shared" si="29"/>
        <v>104</v>
      </c>
      <c r="BF90" s="68">
        <f t="shared" ca="1" si="30"/>
        <v>104</v>
      </c>
      <c r="BG90" s="68">
        <f ca="1">IF(BF90-BC90&gt;'Inputs and Outputs'!$D$4,Four-BC90,0)</f>
        <v>4</v>
      </c>
      <c r="BH90" s="68">
        <f ca="1">BF90*'Inputs and Outputs'!$D$5-BG90*'Inputs and Outputs'!$D$6</f>
        <v>3760</v>
      </c>
      <c r="BI90" s="70">
        <f t="shared" ca="1" si="38"/>
        <v>0.62517718998494121</v>
      </c>
      <c r="BJ90" s="68">
        <f t="shared" si="31"/>
        <v>200</v>
      </c>
      <c r="BK90" s="75">
        <f ca="1">BF90*'Inputs and Outputs'!$D$5-('Model Part B'!BG90*'Model Part B'!BJ90+BG90*Costperbumped)</f>
        <v>2960</v>
      </c>
      <c r="BN90" s="74">
        <v>87</v>
      </c>
      <c r="BO90" s="68" t="s">
        <v>5</v>
      </c>
      <c r="BP90" s="69">
        <v>44225</v>
      </c>
      <c r="BQ90" s="67" t="s">
        <v>0</v>
      </c>
      <c r="BR90" s="68" t="str">
        <f>'Flight Data'!$A88</f>
        <v>G87</v>
      </c>
      <c r="BS90" s="68">
        <f>'Flight Data'!$B88</f>
        <v>0</v>
      </c>
      <c r="BT90" s="68">
        <f ca="1">ROUND(NORMINV($BY90,'Inputs and Outputs'!$C$18,'Inputs and Outputs'!$D$18),0)</f>
        <v>98</v>
      </c>
      <c r="BU90" s="68">
        <f t="shared" si="32"/>
        <v>105</v>
      </c>
      <c r="BV90" s="68">
        <f t="shared" ca="1" si="33"/>
        <v>98</v>
      </c>
      <c r="BW90" s="68">
        <f ca="1">IF(BV90-BS90&gt;'Inputs and Outputs'!$D$4,Five-BS90,0)</f>
        <v>0</v>
      </c>
      <c r="BX90" s="68">
        <f ca="1">BV90*'Inputs and Outputs'!$D$5-BW90*'Inputs and Outputs'!$D$6</f>
        <v>3920</v>
      </c>
      <c r="BY90" s="70">
        <f t="shared" ca="1" si="39"/>
        <v>0.31319358988987467</v>
      </c>
      <c r="BZ90" s="68">
        <f t="shared" si="34"/>
        <v>200</v>
      </c>
      <c r="CA90" s="75">
        <f ca="1">BV90*'Inputs and Outputs'!$D$5-('Model Part B'!BW90*'Model Part B'!BZ90+BW90*Costperbumped)</f>
        <v>3920</v>
      </c>
    </row>
    <row r="91" spans="2:79" x14ac:dyDescent="0.2">
      <c r="B91" s="74">
        <v>88</v>
      </c>
      <c r="C91" s="68" t="s">
        <v>4</v>
      </c>
      <c r="D91" s="69">
        <v>44226</v>
      </c>
      <c r="E91" s="67" t="s">
        <v>3</v>
      </c>
      <c r="F91" s="68" t="str">
        <f>'Flight Data'!$A89</f>
        <v>G88</v>
      </c>
      <c r="G91" s="68">
        <f>'Flight Data'!$B89</f>
        <v>0</v>
      </c>
      <c r="H91" s="68">
        <f ca="1">ROUND(NORMINV($M91,'Inputs and Outputs'!$C$18,'Inputs and Outputs'!$D$18),0)</f>
        <v>99</v>
      </c>
      <c r="I91" s="68">
        <f t="shared" si="20"/>
        <v>101</v>
      </c>
      <c r="J91" s="68">
        <f t="shared" ca="1" si="21"/>
        <v>99</v>
      </c>
      <c r="K91" s="68">
        <f ca="1">IF(J91-G91&gt;'Inputs and Outputs'!$D$4,One-G91,0)</f>
        <v>0</v>
      </c>
      <c r="L91" s="68">
        <f ca="1">J91*'Inputs and Outputs'!$D$5-K91*'Inputs and Outputs'!$D$6</f>
        <v>3960</v>
      </c>
      <c r="M91" s="70">
        <f t="shared" ca="1" si="35"/>
        <v>0.3494703416373659</v>
      </c>
      <c r="N91" s="68">
        <f t="shared" si="22"/>
        <v>25</v>
      </c>
      <c r="O91" s="75">
        <f ca="1">J91*'Inputs and Outputs'!$D$5-('Model Part B'!K91*'Model Part B'!N91+K91*Costperbumped)</f>
        <v>3960</v>
      </c>
      <c r="R91" s="74">
        <v>88</v>
      </c>
      <c r="S91" s="68" t="s">
        <v>4</v>
      </c>
      <c r="T91" s="69">
        <v>44226</v>
      </c>
      <c r="U91" s="67" t="s">
        <v>3</v>
      </c>
      <c r="V91" s="68" t="str">
        <f>'Flight Data'!$A89</f>
        <v>G88</v>
      </c>
      <c r="W91" s="68">
        <f>'Flight Data'!$B89</f>
        <v>0</v>
      </c>
      <c r="X91" s="68">
        <f ca="1">ROUND(NORMINV($AC91,'Inputs and Outputs'!$C$18,'Inputs and Outputs'!$D$18),0)</f>
        <v>97</v>
      </c>
      <c r="Y91" s="68">
        <f t="shared" si="23"/>
        <v>102</v>
      </c>
      <c r="Z91" s="68">
        <f t="shared" ca="1" si="24"/>
        <v>97</v>
      </c>
      <c r="AA91" s="68">
        <f ca="1">IF(Z91-W91&gt;'Inputs and Outputs'!$D$4,One-W91,0)</f>
        <v>0</v>
      </c>
      <c r="AB91" s="68">
        <f ca="1">Z91*'Inputs and Outputs'!$D$5-AA91*'Inputs and Outputs'!$D$6</f>
        <v>3880</v>
      </c>
      <c r="AC91" s="70">
        <f t="shared" ca="1" si="36"/>
        <v>0.23442751734150191</v>
      </c>
      <c r="AD91" s="68">
        <f t="shared" si="25"/>
        <v>25</v>
      </c>
      <c r="AE91" s="75">
        <f ca="1">Z91*'Inputs and Outputs'!$D$5-('Model Part B'!AA91*'Model Part B'!AD91+AA91*Costperbumped)</f>
        <v>3880</v>
      </c>
      <c r="AH91" s="74">
        <v>88</v>
      </c>
      <c r="AI91" s="68" t="s">
        <v>4</v>
      </c>
      <c r="AJ91" s="69">
        <v>44226</v>
      </c>
      <c r="AK91" s="67" t="s">
        <v>3</v>
      </c>
      <c r="AL91" s="68" t="str">
        <f>'Flight Data'!$A89</f>
        <v>G88</v>
      </c>
      <c r="AM91" s="68">
        <f>'Flight Data'!$B89</f>
        <v>0</v>
      </c>
      <c r="AN91" s="68">
        <f ca="1">ROUND(NORMINV($AS91,'Inputs and Outputs'!$C$18,'Inputs and Outputs'!$D$18),0)</f>
        <v>102</v>
      </c>
      <c r="AO91" s="68">
        <f t="shared" si="26"/>
        <v>103</v>
      </c>
      <c r="AP91" s="68">
        <f t="shared" ca="1" si="27"/>
        <v>102</v>
      </c>
      <c r="AQ91" s="68">
        <f ca="1">IF(AP91-AM91&gt;'Inputs and Outputs'!$D$4,Three-AM91,0)</f>
        <v>3</v>
      </c>
      <c r="AR91" s="68">
        <f ca="1">AP91*'Inputs and Outputs'!$D$5-AQ91*'Inputs and Outputs'!$D$6</f>
        <v>3780</v>
      </c>
      <c r="AS91" s="70">
        <f t="shared" ca="1" si="37"/>
        <v>0.56865831279851242</v>
      </c>
      <c r="AT91" s="68">
        <f t="shared" si="28"/>
        <v>25</v>
      </c>
      <c r="AU91" s="75">
        <f ca="1">AP91*'Inputs and Outputs'!$D$5-('Model Part B'!AQ91*'Model Part B'!AT91+AQ91*Costperbumped)</f>
        <v>3705</v>
      </c>
      <c r="AX91" s="74">
        <v>88</v>
      </c>
      <c r="AY91" s="68" t="s">
        <v>4</v>
      </c>
      <c r="AZ91" s="69">
        <v>44226</v>
      </c>
      <c r="BA91" s="67" t="s">
        <v>3</v>
      </c>
      <c r="BB91" s="68" t="str">
        <f>'Flight Data'!$A89</f>
        <v>G88</v>
      </c>
      <c r="BC91" s="68">
        <f>'Flight Data'!$B89</f>
        <v>0</v>
      </c>
      <c r="BD91" s="68">
        <f ca="1">ROUND(NORMINV($BI91,'Inputs and Outputs'!$C$18,'Inputs and Outputs'!$D$18),0)</f>
        <v>95</v>
      </c>
      <c r="BE91" s="68">
        <f t="shared" si="29"/>
        <v>104</v>
      </c>
      <c r="BF91" s="68">
        <f t="shared" ca="1" si="30"/>
        <v>95</v>
      </c>
      <c r="BG91" s="68">
        <f ca="1">IF(BF91-BC91&gt;'Inputs and Outputs'!$D$4,Four-BC91,0)</f>
        <v>0</v>
      </c>
      <c r="BH91" s="68">
        <f ca="1">BF91*'Inputs and Outputs'!$D$5-BG91*'Inputs and Outputs'!$D$6</f>
        <v>3800</v>
      </c>
      <c r="BI91" s="70">
        <f t="shared" ca="1" si="38"/>
        <v>0.14380641818354711</v>
      </c>
      <c r="BJ91" s="68">
        <f t="shared" si="31"/>
        <v>25</v>
      </c>
      <c r="BK91" s="75">
        <f ca="1">BF91*'Inputs and Outputs'!$D$5-('Model Part B'!BG91*'Model Part B'!BJ91+BG91*Costperbumped)</f>
        <v>3800</v>
      </c>
      <c r="BN91" s="74">
        <v>88</v>
      </c>
      <c r="BO91" s="68" t="s">
        <v>4</v>
      </c>
      <c r="BP91" s="69">
        <v>44226</v>
      </c>
      <c r="BQ91" s="67" t="s">
        <v>3</v>
      </c>
      <c r="BR91" s="68" t="str">
        <f>'Flight Data'!$A89</f>
        <v>G88</v>
      </c>
      <c r="BS91" s="68">
        <f>'Flight Data'!$B89</f>
        <v>0</v>
      </c>
      <c r="BT91" s="68">
        <f ca="1">ROUND(NORMINV($BY91,'Inputs and Outputs'!$C$18,'Inputs and Outputs'!$D$18),0)</f>
        <v>97</v>
      </c>
      <c r="BU91" s="68">
        <f t="shared" si="32"/>
        <v>105</v>
      </c>
      <c r="BV91" s="68">
        <f t="shared" ca="1" si="33"/>
        <v>97</v>
      </c>
      <c r="BW91" s="68">
        <f ca="1">IF(BV91-BS91&gt;'Inputs and Outputs'!$D$4,Five-BS91,0)</f>
        <v>0</v>
      </c>
      <c r="BX91" s="68">
        <f ca="1">BV91*'Inputs and Outputs'!$D$5-BW91*'Inputs and Outputs'!$D$6</f>
        <v>3880</v>
      </c>
      <c r="BY91" s="70">
        <f t="shared" ca="1" si="39"/>
        <v>0.2426361932083223</v>
      </c>
      <c r="BZ91" s="68">
        <f t="shared" si="34"/>
        <v>25</v>
      </c>
      <c r="CA91" s="75">
        <f ca="1">BV91*'Inputs and Outputs'!$D$5-('Model Part B'!BW91*'Model Part B'!BZ91+BW91*Costperbumped)</f>
        <v>3880</v>
      </c>
    </row>
    <row r="92" spans="2:79" x14ac:dyDescent="0.2">
      <c r="B92" s="74">
        <v>89</v>
      </c>
      <c r="C92" s="68" t="s">
        <v>4</v>
      </c>
      <c r="D92" s="69">
        <v>44226</v>
      </c>
      <c r="E92" s="67" t="s">
        <v>2</v>
      </c>
      <c r="F92" s="68" t="str">
        <f>'Flight Data'!$A90</f>
        <v>G89</v>
      </c>
      <c r="G92" s="68">
        <f>'Flight Data'!$B90</f>
        <v>6</v>
      </c>
      <c r="H92" s="68">
        <f ca="1">ROUND(NORMINV($M92,'Inputs and Outputs'!$C$19,'Inputs and Outputs'!$D$19),0)</f>
        <v>103</v>
      </c>
      <c r="I92" s="68">
        <f t="shared" si="20"/>
        <v>101</v>
      </c>
      <c r="J92" s="68">
        <f t="shared" ca="1" si="21"/>
        <v>101</v>
      </c>
      <c r="K92" s="68">
        <f ca="1">IF(J92-G92&gt;'Inputs and Outputs'!$D$4,One-G92,0)</f>
        <v>0</v>
      </c>
      <c r="L92" s="68">
        <f ca="1">J92*'Inputs and Outputs'!$D$5-K92*'Inputs and Outputs'!$D$6</f>
        <v>4040</v>
      </c>
      <c r="M92" s="70">
        <f t="shared" ca="1" si="35"/>
        <v>0.52821060153806254</v>
      </c>
      <c r="N92" s="68">
        <f t="shared" si="22"/>
        <v>25</v>
      </c>
      <c r="O92" s="75">
        <f ca="1">J92*'Inputs and Outputs'!$D$5-('Model Part B'!K92*'Model Part B'!N92+K92*Costperbumped)</f>
        <v>4040</v>
      </c>
      <c r="R92" s="74">
        <v>89</v>
      </c>
      <c r="S92" s="68" t="s">
        <v>4</v>
      </c>
      <c r="T92" s="69">
        <v>44226</v>
      </c>
      <c r="U92" s="67" t="s">
        <v>2</v>
      </c>
      <c r="V92" s="68" t="str">
        <f>'Flight Data'!$A90</f>
        <v>G89</v>
      </c>
      <c r="W92" s="68">
        <f>'Flight Data'!$B90</f>
        <v>6</v>
      </c>
      <c r="X92" s="68">
        <f ca="1">ROUND(NORMINV($AC92,'Inputs and Outputs'!$C$19,'Inputs and Outputs'!$D$19),0)</f>
        <v>102</v>
      </c>
      <c r="Y92" s="68">
        <f t="shared" si="23"/>
        <v>102</v>
      </c>
      <c r="Z92" s="68">
        <f t="shared" ca="1" si="24"/>
        <v>102</v>
      </c>
      <c r="AA92" s="68">
        <f ca="1">IF(Z92-W92&gt;'Inputs and Outputs'!$D$4,One-W92,0)</f>
        <v>0</v>
      </c>
      <c r="AB92" s="68">
        <f ca="1">Z92*'Inputs and Outputs'!$D$5-AA92*'Inputs and Outputs'!$D$6</f>
        <v>4080</v>
      </c>
      <c r="AC92" s="70">
        <f t="shared" ca="1" si="36"/>
        <v>0.43709293425726981</v>
      </c>
      <c r="AD92" s="68">
        <f t="shared" si="25"/>
        <v>25</v>
      </c>
      <c r="AE92" s="75">
        <f ca="1">Z92*'Inputs and Outputs'!$D$5-('Model Part B'!AA92*'Model Part B'!AD92+AA92*Costperbumped)</f>
        <v>4080</v>
      </c>
      <c r="AH92" s="74">
        <v>89</v>
      </c>
      <c r="AI92" s="68" t="s">
        <v>4</v>
      </c>
      <c r="AJ92" s="69">
        <v>44226</v>
      </c>
      <c r="AK92" s="67" t="s">
        <v>2</v>
      </c>
      <c r="AL92" s="68" t="str">
        <f>'Flight Data'!$A90</f>
        <v>G89</v>
      </c>
      <c r="AM92" s="68">
        <f>'Flight Data'!$B90</f>
        <v>6</v>
      </c>
      <c r="AN92" s="68">
        <f ca="1">ROUND(NORMINV($AS92,'Inputs and Outputs'!$C$19,'Inputs and Outputs'!$D$19),0)</f>
        <v>102</v>
      </c>
      <c r="AO92" s="68">
        <f t="shared" si="26"/>
        <v>103</v>
      </c>
      <c r="AP92" s="68">
        <f t="shared" ca="1" si="27"/>
        <v>102</v>
      </c>
      <c r="AQ92" s="68">
        <f ca="1">IF(AP92-AM92&gt;'Inputs and Outputs'!$D$4,Three-AM92,0)</f>
        <v>0</v>
      </c>
      <c r="AR92" s="68">
        <f ca="1">AP92*'Inputs and Outputs'!$D$5-AQ92*'Inputs and Outputs'!$D$6</f>
        <v>4080</v>
      </c>
      <c r="AS92" s="70">
        <f t="shared" ca="1" si="37"/>
        <v>0.38892056960327104</v>
      </c>
      <c r="AT92" s="68">
        <f t="shared" si="28"/>
        <v>25</v>
      </c>
      <c r="AU92" s="75">
        <f ca="1">AP92*'Inputs and Outputs'!$D$5-('Model Part B'!AQ92*'Model Part B'!AT92+AQ92*Costperbumped)</f>
        <v>4080</v>
      </c>
      <c r="AX92" s="74">
        <v>89</v>
      </c>
      <c r="AY92" s="68" t="s">
        <v>4</v>
      </c>
      <c r="AZ92" s="69">
        <v>44226</v>
      </c>
      <c r="BA92" s="67" t="s">
        <v>2</v>
      </c>
      <c r="BB92" s="68" t="str">
        <f>'Flight Data'!$A90</f>
        <v>G89</v>
      </c>
      <c r="BC92" s="68">
        <f>'Flight Data'!$B90</f>
        <v>6</v>
      </c>
      <c r="BD92" s="68">
        <f ca="1">ROUND(NORMINV($BI92,'Inputs and Outputs'!$C$19,'Inputs and Outputs'!$D$19),0)</f>
        <v>107</v>
      </c>
      <c r="BE92" s="68">
        <f t="shared" si="29"/>
        <v>104</v>
      </c>
      <c r="BF92" s="68">
        <f t="shared" ca="1" si="30"/>
        <v>104</v>
      </c>
      <c r="BG92" s="68">
        <f ca="1">IF(BF92-BC92&gt;'Inputs and Outputs'!$D$4,Four-BC92,0)</f>
        <v>0</v>
      </c>
      <c r="BH92" s="68">
        <f ca="1">BF92*'Inputs and Outputs'!$D$5-BG92*'Inputs and Outputs'!$D$6</f>
        <v>4160</v>
      </c>
      <c r="BI92" s="70">
        <f t="shared" ca="1" si="38"/>
        <v>0.7835207886543919</v>
      </c>
      <c r="BJ92" s="68">
        <f t="shared" si="31"/>
        <v>25</v>
      </c>
      <c r="BK92" s="75">
        <f ca="1">BF92*'Inputs and Outputs'!$D$5-('Model Part B'!BG92*'Model Part B'!BJ92+BG92*Costperbumped)</f>
        <v>4160</v>
      </c>
      <c r="BN92" s="74">
        <v>89</v>
      </c>
      <c r="BO92" s="68" t="s">
        <v>4</v>
      </c>
      <c r="BP92" s="69">
        <v>44226</v>
      </c>
      <c r="BQ92" s="67" t="s">
        <v>2</v>
      </c>
      <c r="BR92" s="68" t="str">
        <f>'Flight Data'!$A90</f>
        <v>G89</v>
      </c>
      <c r="BS92" s="68">
        <f>'Flight Data'!$B90</f>
        <v>6</v>
      </c>
      <c r="BT92" s="68">
        <f ca="1">ROUND(NORMINV($BY92,'Inputs and Outputs'!$C$18,'Inputs and Outputs'!$D$18),0)</f>
        <v>100</v>
      </c>
      <c r="BU92" s="68">
        <f t="shared" si="32"/>
        <v>105</v>
      </c>
      <c r="BV92" s="68">
        <f t="shared" ca="1" si="33"/>
        <v>100</v>
      </c>
      <c r="BW92" s="68">
        <f ca="1">IF(BV92-BS92&gt;'Inputs and Outputs'!$D$4,Five-BS92,0)</f>
        <v>0</v>
      </c>
      <c r="BX92" s="68">
        <f ca="1">BV92*'Inputs and Outputs'!$D$5-BW92*'Inputs and Outputs'!$D$6</f>
        <v>4000</v>
      </c>
      <c r="BY92" s="70">
        <f t="shared" ca="1" si="39"/>
        <v>0.45669060651358728</v>
      </c>
      <c r="BZ92" s="68">
        <f t="shared" si="34"/>
        <v>25</v>
      </c>
      <c r="CA92" s="75">
        <f ca="1">BV92*'Inputs and Outputs'!$D$5-('Model Part B'!BW92*'Model Part B'!BZ92+BW92*Costperbumped)</f>
        <v>4000</v>
      </c>
    </row>
    <row r="93" spans="2:79" x14ac:dyDescent="0.2">
      <c r="B93" s="74">
        <v>90</v>
      </c>
      <c r="C93" s="68" t="s">
        <v>4</v>
      </c>
      <c r="D93" s="69">
        <v>44226</v>
      </c>
      <c r="E93" s="67" t="s">
        <v>0</v>
      </c>
      <c r="F93" s="68" t="str">
        <f>'Flight Data'!$A91</f>
        <v>G90</v>
      </c>
      <c r="G93" s="68">
        <f>'Flight Data'!$B91</f>
        <v>0</v>
      </c>
      <c r="H93" s="68">
        <f ca="1">ROUND(NORMINV($M93,'Inputs and Outputs'!$C$20,'Inputs and Outputs'!$D$20),0)</f>
        <v>101</v>
      </c>
      <c r="I93" s="68">
        <f t="shared" si="20"/>
        <v>101</v>
      </c>
      <c r="J93" s="68">
        <f t="shared" ca="1" si="21"/>
        <v>101</v>
      </c>
      <c r="K93" s="68">
        <f ca="1">IF(J93-G93&gt;'Inputs and Outputs'!$D$4,One-G93,0)</f>
        <v>1</v>
      </c>
      <c r="L93" s="68">
        <f ca="1">J93*'Inputs and Outputs'!$D$5-K93*'Inputs and Outputs'!$D$6</f>
        <v>3940</v>
      </c>
      <c r="M93" s="70">
        <f t="shared" ca="1" si="35"/>
        <v>0.20707299107913346</v>
      </c>
      <c r="N93" s="68">
        <f t="shared" si="22"/>
        <v>200</v>
      </c>
      <c r="O93" s="75">
        <f ca="1">J93*'Inputs and Outputs'!$D$5-('Model Part B'!K93*'Model Part B'!N93+K93*Costperbumped)</f>
        <v>3740</v>
      </c>
      <c r="R93" s="74">
        <v>90</v>
      </c>
      <c r="S93" s="68" t="s">
        <v>4</v>
      </c>
      <c r="T93" s="69">
        <v>44226</v>
      </c>
      <c r="U93" s="67" t="s">
        <v>0</v>
      </c>
      <c r="V93" s="68" t="str">
        <f>'Flight Data'!$A91</f>
        <v>G90</v>
      </c>
      <c r="W93" s="68">
        <f>'Flight Data'!$B91</f>
        <v>0</v>
      </c>
      <c r="X93" s="68">
        <f ca="1">ROUND(NORMINV($AC93,'Inputs and Outputs'!$C$20,'Inputs and Outputs'!$D$20),0)</f>
        <v>95</v>
      </c>
      <c r="Y93" s="68">
        <f t="shared" si="23"/>
        <v>102</v>
      </c>
      <c r="Z93" s="68">
        <f t="shared" ca="1" si="24"/>
        <v>95</v>
      </c>
      <c r="AA93" s="68">
        <f ca="1">IF(Z93-W93&gt;'Inputs and Outputs'!$D$4,One-W93,0)</f>
        <v>0</v>
      </c>
      <c r="AB93" s="68">
        <f ca="1">Z93*'Inputs and Outputs'!$D$5-AA93*'Inputs and Outputs'!$D$6</f>
        <v>3800</v>
      </c>
      <c r="AC93" s="70">
        <f t="shared" ca="1" si="36"/>
        <v>2.2775255765786206E-2</v>
      </c>
      <c r="AD93" s="68">
        <f t="shared" si="25"/>
        <v>200</v>
      </c>
      <c r="AE93" s="75">
        <f ca="1">Z93*'Inputs and Outputs'!$D$5-('Model Part B'!AA93*'Model Part B'!AD93+AA93*Costperbumped)</f>
        <v>3800</v>
      </c>
      <c r="AH93" s="74">
        <v>90</v>
      </c>
      <c r="AI93" s="68" t="s">
        <v>4</v>
      </c>
      <c r="AJ93" s="69">
        <v>44226</v>
      </c>
      <c r="AK93" s="67" t="s">
        <v>0</v>
      </c>
      <c r="AL93" s="68" t="str">
        <f>'Flight Data'!$A91</f>
        <v>G90</v>
      </c>
      <c r="AM93" s="68">
        <f>'Flight Data'!$B91</f>
        <v>0</v>
      </c>
      <c r="AN93" s="68">
        <f ca="1">ROUND(NORMINV($AS93,'Inputs and Outputs'!$C$20,'Inputs and Outputs'!$D$20),0)</f>
        <v>109</v>
      </c>
      <c r="AO93" s="68">
        <f t="shared" si="26"/>
        <v>103</v>
      </c>
      <c r="AP93" s="68">
        <f t="shared" ca="1" si="27"/>
        <v>103</v>
      </c>
      <c r="AQ93" s="68">
        <f ca="1">IF(AP93-AM93&gt;'Inputs and Outputs'!$D$4,Three-AM93,0)</f>
        <v>3</v>
      </c>
      <c r="AR93" s="68">
        <f ca="1">AP93*'Inputs and Outputs'!$D$5-AQ93*'Inputs and Outputs'!$D$6</f>
        <v>3820</v>
      </c>
      <c r="AS93" s="70">
        <f t="shared" ca="1" si="37"/>
        <v>0.79596464185606819</v>
      </c>
      <c r="AT93" s="68">
        <f t="shared" si="28"/>
        <v>200</v>
      </c>
      <c r="AU93" s="75">
        <f ca="1">AP93*'Inputs and Outputs'!$D$5-('Model Part B'!AQ93*'Model Part B'!AT93+AQ93*Costperbumped)</f>
        <v>3220</v>
      </c>
      <c r="AX93" s="74">
        <v>90</v>
      </c>
      <c r="AY93" s="68" t="s">
        <v>4</v>
      </c>
      <c r="AZ93" s="69">
        <v>44226</v>
      </c>
      <c r="BA93" s="67" t="s">
        <v>0</v>
      </c>
      <c r="BB93" s="68" t="str">
        <f>'Flight Data'!$A91</f>
        <v>G90</v>
      </c>
      <c r="BC93" s="68">
        <f>'Flight Data'!$B91</f>
        <v>0</v>
      </c>
      <c r="BD93" s="68">
        <f ca="1">ROUND(NORMINV($BI93,'Inputs and Outputs'!$C$20,'Inputs and Outputs'!$D$20),0)</f>
        <v>101</v>
      </c>
      <c r="BE93" s="68">
        <f t="shared" si="29"/>
        <v>104</v>
      </c>
      <c r="BF93" s="68">
        <f t="shared" ca="1" si="30"/>
        <v>101</v>
      </c>
      <c r="BG93" s="68">
        <f ca="1">IF(BF93-BC93&gt;'Inputs and Outputs'!$D$4,Four-BC93,0)</f>
        <v>4</v>
      </c>
      <c r="BH93" s="68">
        <f ca="1">BF93*'Inputs and Outputs'!$D$5-BG93*'Inputs and Outputs'!$D$6</f>
        <v>3640</v>
      </c>
      <c r="BI93" s="70">
        <f t="shared" ca="1" si="38"/>
        <v>0.20986146844086051</v>
      </c>
      <c r="BJ93" s="68">
        <f t="shared" si="31"/>
        <v>200</v>
      </c>
      <c r="BK93" s="75">
        <f ca="1">BF93*'Inputs and Outputs'!$D$5-('Model Part B'!BG93*'Model Part B'!BJ93+BG93*Costperbumped)</f>
        <v>2840</v>
      </c>
      <c r="BN93" s="74">
        <v>90</v>
      </c>
      <c r="BO93" s="68" t="s">
        <v>4</v>
      </c>
      <c r="BP93" s="69">
        <v>44226</v>
      </c>
      <c r="BQ93" s="67" t="s">
        <v>0</v>
      </c>
      <c r="BR93" s="68" t="str">
        <f>'Flight Data'!$A91</f>
        <v>G90</v>
      </c>
      <c r="BS93" s="68">
        <f>'Flight Data'!$B91</f>
        <v>0</v>
      </c>
      <c r="BT93" s="68">
        <f ca="1">ROUND(NORMINV($BY93,'Inputs and Outputs'!$C$18,'Inputs and Outputs'!$D$18),0)</f>
        <v>105</v>
      </c>
      <c r="BU93" s="68">
        <f t="shared" si="32"/>
        <v>105</v>
      </c>
      <c r="BV93" s="68">
        <f t="shared" ca="1" si="33"/>
        <v>105</v>
      </c>
      <c r="BW93" s="68">
        <f ca="1">IF(BV93-BS93&gt;'Inputs and Outputs'!$D$4,Five-BS93,0)</f>
        <v>5</v>
      </c>
      <c r="BX93" s="68">
        <f ca="1">BV93*'Inputs and Outputs'!$D$5-BW93*'Inputs and Outputs'!$D$6</f>
        <v>3700</v>
      </c>
      <c r="BY93" s="70">
        <f t="shared" ca="1" si="39"/>
        <v>0.75656565766766659</v>
      </c>
      <c r="BZ93" s="68">
        <f t="shared" si="34"/>
        <v>200</v>
      </c>
      <c r="CA93" s="75">
        <f ca="1">BV93*'Inputs and Outputs'!$D$5-('Model Part B'!BW93*'Model Part B'!BZ93+BW93*Costperbumped)</f>
        <v>2700</v>
      </c>
    </row>
    <row r="94" spans="2:79" x14ac:dyDescent="0.2">
      <c r="B94" s="74">
        <v>91</v>
      </c>
      <c r="C94" s="68" t="s">
        <v>1</v>
      </c>
      <c r="D94" s="69">
        <v>44227</v>
      </c>
      <c r="E94" s="67" t="s">
        <v>3</v>
      </c>
      <c r="F94" s="68" t="str">
        <f>'Flight Data'!$A92</f>
        <v>G91</v>
      </c>
      <c r="G94" s="68">
        <f>'Flight Data'!$B92</f>
        <v>3</v>
      </c>
      <c r="H94" s="68">
        <f ca="1">ROUND(NORMINV($M94,'Inputs and Outputs'!$C$18,'Inputs and Outputs'!$D$18),0)</f>
        <v>105</v>
      </c>
      <c r="I94" s="68">
        <f t="shared" si="20"/>
        <v>101</v>
      </c>
      <c r="J94" s="68">
        <f t="shared" ca="1" si="21"/>
        <v>101</v>
      </c>
      <c r="K94" s="68">
        <f ca="1">IF(J94-G94&gt;'Inputs and Outputs'!$D$4,One-G94,0)</f>
        <v>0</v>
      </c>
      <c r="L94" s="68">
        <f ca="1">J94*'Inputs and Outputs'!$D$5-K94*'Inputs and Outputs'!$D$6</f>
        <v>4040</v>
      </c>
      <c r="M94" s="70">
        <f t="shared" ca="1" si="35"/>
        <v>0.74708741608262075</v>
      </c>
      <c r="N94" s="68">
        <f t="shared" si="22"/>
        <v>25</v>
      </c>
      <c r="O94" s="75">
        <f ca="1">J94*'Inputs and Outputs'!$D$5-('Model Part B'!K94*'Model Part B'!N94+K94*Costperbumped)</f>
        <v>4040</v>
      </c>
      <c r="R94" s="74">
        <v>91</v>
      </c>
      <c r="S94" s="68" t="s">
        <v>1</v>
      </c>
      <c r="T94" s="69">
        <v>44227</v>
      </c>
      <c r="U94" s="67" t="s">
        <v>3</v>
      </c>
      <c r="V94" s="68" t="str">
        <f>'Flight Data'!$A92</f>
        <v>G91</v>
      </c>
      <c r="W94" s="68">
        <f>'Flight Data'!$B92</f>
        <v>3</v>
      </c>
      <c r="X94" s="68">
        <f ca="1">ROUND(NORMINV($AC94,'Inputs and Outputs'!$C$18,'Inputs and Outputs'!$D$18),0)</f>
        <v>105</v>
      </c>
      <c r="Y94" s="68">
        <f t="shared" si="23"/>
        <v>102</v>
      </c>
      <c r="Z94" s="68">
        <f t="shared" ca="1" si="24"/>
        <v>102</v>
      </c>
      <c r="AA94" s="68">
        <f ca="1">IF(Z94-W94&gt;'Inputs and Outputs'!$D$4,One-W94,0)</f>
        <v>0</v>
      </c>
      <c r="AB94" s="68">
        <f ca="1">Z94*'Inputs and Outputs'!$D$5-AA94*'Inputs and Outputs'!$D$6</f>
        <v>4080</v>
      </c>
      <c r="AC94" s="70">
        <f t="shared" ca="1" si="36"/>
        <v>0.73362456637617179</v>
      </c>
      <c r="AD94" s="68">
        <f t="shared" si="25"/>
        <v>25</v>
      </c>
      <c r="AE94" s="75">
        <f ca="1">Z94*'Inputs and Outputs'!$D$5-('Model Part B'!AA94*'Model Part B'!AD94+AA94*Costperbumped)</f>
        <v>4080</v>
      </c>
      <c r="AH94" s="74">
        <v>91</v>
      </c>
      <c r="AI94" s="68" t="s">
        <v>1</v>
      </c>
      <c r="AJ94" s="69">
        <v>44227</v>
      </c>
      <c r="AK94" s="67" t="s">
        <v>3</v>
      </c>
      <c r="AL94" s="68" t="str">
        <f>'Flight Data'!$A92</f>
        <v>G91</v>
      </c>
      <c r="AM94" s="68">
        <f>'Flight Data'!$B92</f>
        <v>3</v>
      </c>
      <c r="AN94" s="68">
        <f ca="1">ROUND(NORMINV($AS94,'Inputs and Outputs'!$C$18,'Inputs and Outputs'!$D$18),0)</f>
        <v>96</v>
      </c>
      <c r="AO94" s="68">
        <f t="shared" si="26"/>
        <v>103</v>
      </c>
      <c r="AP94" s="68">
        <f t="shared" ca="1" si="27"/>
        <v>96</v>
      </c>
      <c r="AQ94" s="68">
        <f ca="1">IF(AP94-AM94&gt;'Inputs and Outputs'!$D$4,Three-AM94,0)</f>
        <v>0</v>
      </c>
      <c r="AR94" s="68">
        <f ca="1">AP94*'Inputs and Outputs'!$D$5-AQ94*'Inputs and Outputs'!$D$6</f>
        <v>3840</v>
      </c>
      <c r="AS94" s="70">
        <f t="shared" ca="1" si="37"/>
        <v>0.1884165138838142</v>
      </c>
      <c r="AT94" s="68">
        <f t="shared" si="28"/>
        <v>25</v>
      </c>
      <c r="AU94" s="75">
        <f ca="1">AP94*'Inputs and Outputs'!$D$5-('Model Part B'!AQ94*'Model Part B'!AT94+AQ94*Costperbumped)</f>
        <v>3840</v>
      </c>
      <c r="AX94" s="74">
        <v>91</v>
      </c>
      <c r="AY94" s="68" t="s">
        <v>1</v>
      </c>
      <c r="AZ94" s="69">
        <v>44227</v>
      </c>
      <c r="BA94" s="67" t="s">
        <v>3</v>
      </c>
      <c r="BB94" s="68" t="str">
        <f>'Flight Data'!$A92</f>
        <v>G91</v>
      </c>
      <c r="BC94" s="68">
        <f>'Flight Data'!$B92</f>
        <v>3</v>
      </c>
      <c r="BD94" s="68">
        <f ca="1">ROUND(NORMINV($BI94,'Inputs and Outputs'!$C$18,'Inputs and Outputs'!$D$18),0)</f>
        <v>93</v>
      </c>
      <c r="BE94" s="68">
        <f t="shared" si="29"/>
        <v>104</v>
      </c>
      <c r="BF94" s="68">
        <f t="shared" ca="1" si="30"/>
        <v>93</v>
      </c>
      <c r="BG94" s="68">
        <f ca="1">IF(BF94-BC94&gt;'Inputs and Outputs'!$D$4,Four-BC94,0)</f>
        <v>0</v>
      </c>
      <c r="BH94" s="68">
        <f ca="1">BF94*'Inputs and Outputs'!$D$5-BG94*'Inputs and Outputs'!$D$6</f>
        <v>3720</v>
      </c>
      <c r="BI94" s="70">
        <f t="shared" ca="1" si="38"/>
        <v>7.9060465118048984E-2</v>
      </c>
      <c r="BJ94" s="68">
        <f t="shared" si="31"/>
        <v>25</v>
      </c>
      <c r="BK94" s="75">
        <f ca="1">BF94*'Inputs and Outputs'!$D$5-('Model Part B'!BG94*'Model Part B'!BJ94+BG94*Costperbumped)</f>
        <v>3720</v>
      </c>
      <c r="BN94" s="74">
        <v>91</v>
      </c>
      <c r="BO94" s="68" t="s">
        <v>1</v>
      </c>
      <c r="BP94" s="69">
        <v>44227</v>
      </c>
      <c r="BQ94" s="67" t="s">
        <v>3</v>
      </c>
      <c r="BR94" s="68" t="str">
        <f>'Flight Data'!$A92</f>
        <v>G91</v>
      </c>
      <c r="BS94" s="68">
        <f>'Flight Data'!$B92</f>
        <v>3</v>
      </c>
      <c r="BT94" s="68">
        <f ca="1">ROUND(NORMINV($BY94,'Inputs and Outputs'!$C$18,'Inputs and Outputs'!$D$18),0)</f>
        <v>110</v>
      </c>
      <c r="BU94" s="68">
        <f t="shared" si="32"/>
        <v>105</v>
      </c>
      <c r="BV94" s="68">
        <f t="shared" ca="1" si="33"/>
        <v>105</v>
      </c>
      <c r="BW94" s="68">
        <f ca="1">IF(BV94-BS94&gt;'Inputs and Outputs'!$D$4,Five-BS94,0)</f>
        <v>2</v>
      </c>
      <c r="BX94" s="68">
        <f ca="1">BV94*'Inputs and Outputs'!$D$5-BW94*'Inputs and Outputs'!$D$6</f>
        <v>4000</v>
      </c>
      <c r="BY94" s="70">
        <f t="shared" ca="1" si="39"/>
        <v>0.94217806922607739</v>
      </c>
      <c r="BZ94" s="68">
        <f t="shared" si="34"/>
        <v>25</v>
      </c>
      <c r="CA94" s="75">
        <f ca="1">BV94*'Inputs and Outputs'!$D$5-('Model Part B'!BW94*'Model Part B'!BZ94+BW94*Costperbumped)</f>
        <v>3950</v>
      </c>
    </row>
    <row r="95" spans="2:79" x14ac:dyDescent="0.2">
      <c r="B95" s="74">
        <v>92</v>
      </c>
      <c r="C95" s="68" t="s">
        <v>1</v>
      </c>
      <c r="D95" s="69">
        <v>44227</v>
      </c>
      <c r="E95" s="67" t="s">
        <v>2</v>
      </c>
      <c r="F95" s="68" t="str">
        <f>'Flight Data'!$A93</f>
        <v>G92</v>
      </c>
      <c r="G95" s="68">
        <f>'Flight Data'!$B93</f>
        <v>2</v>
      </c>
      <c r="H95" s="68">
        <f ca="1">ROUND(NORMINV($M95,'Inputs and Outputs'!$C$19,'Inputs and Outputs'!$D$19),0)</f>
        <v>95</v>
      </c>
      <c r="I95" s="68">
        <f t="shared" si="20"/>
        <v>101</v>
      </c>
      <c r="J95" s="68">
        <f t="shared" ca="1" si="21"/>
        <v>95</v>
      </c>
      <c r="K95" s="68">
        <f ca="1">IF(J95-G95&gt;'Inputs and Outputs'!$D$4,One-G95,0)</f>
        <v>0</v>
      </c>
      <c r="L95" s="68">
        <f ca="1">J95*'Inputs and Outputs'!$D$5-K95*'Inputs and Outputs'!$D$6</f>
        <v>3800</v>
      </c>
      <c r="M95" s="70">
        <f t="shared" ca="1" si="35"/>
        <v>6.1150655890832017E-2</v>
      </c>
      <c r="N95" s="68">
        <f t="shared" si="22"/>
        <v>25</v>
      </c>
      <c r="O95" s="75">
        <f ca="1">J95*'Inputs and Outputs'!$D$5-('Model Part B'!K95*'Model Part B'!N95+K95*Costperbumped)</f>
        <v>3800</v>
      </c>
      <c r="R95" s="74">
        <v>92</v>
      </c>
      <c r="S95" s="68" t="s">
        <v>1</v>
      </c>
      <c r="T95" s="69">
        <v>44227</v>
      </c>
      <c r="U95" s="67" t="s">
        <v>2</v>
      </c>
      <c r="V95" s="68" t="str">
        <f>'Flight Data'!$A93</f>
        <v>G92</v>
      </c>
      <c r="W95" s="68">
        <f>'Flight Data'!$B93</f>
        <v>2</v>
      </c>
      <c r="X95" s="68">
        <f ca="1">ROUND(NORMINV($AC95,'Inputs and Outputs'!$C$19,'Inputs and Outputs'!$D$19),0)</f>
        <v>99</v>
      </c>
      <c r="Y95" s="68">
        <f t="shared" si="23"/>
        <v>102</v>
      </c>
      <c r="Z95" s="68">
        <f t="shared" ca="1" si="24"/>
        <v>99</v>
      </c>
      <c r="AA95" s="68">
        <f ca="1">IF(Z95-W95&gt;'Inputs and Outputs'!$D$4,One-W95,0)</f>
        <v>0</v>
      </c>
      <c r="AB95" s="68">
        <f ca="1">Z95*'Inputs and Outputs'!$D$5-AA95*'Inputs and Outputs'!$D$6</f>
        <v>3960</v>
      </c>
      <c r="AC95" s="70">
        <f t="shared" ca="1" si="36"/>
        <v>0.22981792854128869</v>
      </c>
      <c r="AD95" s="68">
        <f t="shared" si="25"/>
        <v>25</v>
      </c>
      <c r="AE95" s="75">
        <f ca="1">Z95*'Inputs and Outputs'!$D$5-('Model Part B'!AA95*'Model Part B'!AD95+AA95*Costperbumped)</f>
        <v>3960</v>
      </c>
      <c r="AH95" s="74">
        <v>92</v>
      </c>
      <c r="AI95" s="68" t="s">
        <v>1</v>
      </c>
      <c r="AJ95" s="69">
        <v>44227</v>
      </c>
      <c r="AK95" s="67" t="s">
        <v>2</v>
      </c>
      <c r="AL95" s="68" t="str">
        <f>'Flight Data'!$A93</f>
        <v>G92</v>
      </c>
      <c r="AM95" s="68">
        <f>'Flight Data'!$B93</f>
        <v>2</v>
      </c>
      <c r="AN95" s="68">
        <f ca="1">ROUND(NORMINV($AS95,'Inputs and Outputs'!$C$19,'Inputs and Outputs'!$D$19),0)</f>
        <v>107</v>
      </c>
      <c r="AO95" s="68">
        <f t="shared" si="26"/>
        <v>103</v>
      </c>
      <c r="AP95" s="68">
        <f t="shared" ca="1" si="27"/>
        <v>103</v>
      </c>
      <c r="AQ95" s="68">
        <f ca="1">IF(AP95-AM95&gt;'Inputs and Outputs'!$D$4,Three-AM95,0)</f>
        <v>1</v>
      </c>
      <c r="AR95" s="68">
        <f ca="1">AP95*'Inputs and Outputs'!$D$5-AQ95*'Inputs and Outputs'!$D$6</f>
        <v>4020</v>
      </c>
      <c r="AS95" s="70">
        <f t="shared" ca="1" si="37"/>
        <v>0.81291714138211935</v>
      </c>
      <c r="AT95" s="68">
        <f t="shared" si="28"/>
        <v>25</v>
      </c>
      <c r="AU95" s="75">
        <f ca="1">AP95*'Inputs and Outputs'!$D$5-('Model Part B'!AQ95*'Model Part B'!AT95+AQ95*Costperbumped)</f>
        <v>3995</v>
      </c>
      <c r="AX95" s="74">
        <v>92</v>
      </c>
      <c r="AY95" s="68" t="s">
        <v>1</v>
      </c>
      <c r="AZ95" s="69">
        <v>44227</v>
      </c>
      <c r="BA95" s="67" t="s">
        <v>2</v>
      </c>
      <c r="BB95" s="68" t="str">
        <f>'Flight Data'!$A93</f>
        <v>G92</v>
      </c>
      <c r="BC95" s="68">
        <f>'Flight Data'!$B93</f>
        <v>2</v>
      </c>
      <c r="BD95" s="68">
        <f ca="1">ROUND(NORMINV($BI95,'Inputs and Outputs'!$C$19,'Inputs and Outputs'!$D$19),0)</f>
        <v>106</v>
      </c>
      <c r="BE95" s="68">
        <f t="shared" si="29"/>
        <v>104</v>
      </c>
      <c r="BF95" s="68">
        <f t="shared" ca="1" si="30"/>
        <v>104</v>
      </c>
      <c r="BG95" s="68">
        <f ca="1">IF(BF95-BC95&gt;'Inputs and Outputs'!$D$4,Four-BC95,0)</f>
        <v>2</v>
      </c>
      <c r="BH95" s="68">
        <f ca="1">BF95*'Inputs and Outputs'!$D$5-BG95*'Inputs and Outputs'!$D$6</f>
        <v>3960</v>
      </c>
      <c r="BI95" s="70">
        <f t="shared" ca="1" si="38"/>
        <v>0.71295777680709627</v>
      </c>
      <c r="BJ95" s="68">
        <f t="shared" si="31"/>
        <v>25</v>
      </c>
      <c r="BK95" s="75">
        <f ca="1">BF95*'Inputs and Outputs'!$D$5-('Model Part B'!BG95*'Model Part B'!BJ95+BG95*Costperbumped)</f>
        <v>3910</v>
      </c>
      <c r="BN95" s="74">
        <v>92</v>
      </c>
      <c r="BO95" s="68" t="s">
        <v>1</v>
      </c>
      <c r="BP95" s="69">
        <v>44227</v>
      </c>
      <c r="BQ95" s="67" t="s">
        <v>2</v>
      </c>
      <c r="BR95" s="68" t="str">
        <f>'Flight Data'!$A93</f>
        <v>G92</v>
      </c>
      <c r="BS95" s="68">
        <f>'Flight Data'!$B93</f>
        <v>2</v>
      </c>
      <c r="BT95" s="68">
        <f ca="1">ROUND(NORMINV($BY95,'Inputs and Outputs'!$C$18,'Inputs and Outputs'!$D$18),0)</f>
        <v>105</v>
      </c>
      <c r="BU95" s="68">
        <f t="shared" si="32"/>
        <v>105</v>
      </c>
      <c r="BV95" s="68">
        <f t="shared" ca="1" si="33"/>
        <v>105</v>
      </c>
      <c r="BW95" s="68">
        <f ca="1">IF(BV95-BS95&gt;'Inputs and Outputs'!$D$4,Five-BS95,0)</f>
        <v>3</v>
      </c>
      <c r="BX95" s="68">
        <f ca="1">BV95*'Inputs and Outputs'!$D$5-BW95*'Inputs and Outputs'!$D$6</f>
        <v>3900</v>
      </c>
      <c r="BY95" s="70">
        <f t="shared" ca="1" si="39"/>
        <v>0.75913962982815875</v>
      </c>
      <c r="BZ95" s="68">
        <f t="shared" si="34"/>
        <v>25</v>
      </c>
      <c r="CA95" s="75">
        <f ca="1">BV95*'Inputs and Outputs'!$D$5-('Model Part B'!BW95*'Model Part B'!BZ95+BW95*Costperbumped)</f>
        <v>3825</v>
      </c>
    </row>
    <row r="96" spans="2:79" x14ac:dyDescent="0.2">
      <c r="B96" s="74">
        <v>93</v>
      </c>
      <c r="C96" s="68" t="s">
        <v>1</v>
      </c>
      <c r="D96" s="69">
        <v>44227</v>
      </c>
      <c r="E96" s="67" t="s">
        <v>0</v>
      </c>
      <c r="F96" s="68" t="str">
        <f>'Flight Data'!$A94</f>
        <v>G93</v>
      </c>
      <c r="G96" s="68">
        <f>'Flight Data'!$B94</f>
        <v>1</v>
      </c>
      <c r="H96" s="68">
        <f ca="1">ROUND(NORMINV($M96,'Inputs and Outputs'!$C$20,'Inputs and Outputs'!$D$20),0)</f>
        <v>110</v>
      </c>
      <c r="I96" s="68">
        <f t="shared" si="20"/>
        <v>101</v>
      </c>
      <c r="J96" s="68">
        <f t="shared" ca="1" si="21"/>
        <v>101</v>
      </c>
      <c r="K96" s="68">
        <f ca="1">IF(J96-G96&gt;'Inputs and Outputs'!$D$4,One-G96,0)</f>
        <v>0</v>
      </c>
      <c r="L96" s="68">
        <f ca="1">J96*'Inputs and Outputs'!$D$5-K96*'Inputs and Outputs'!$D$6</f>
        <v>4040</v>
      </c>
      <c r="M96" s="70">
        <f t="shared" ca="1" si="35"/>
        <v>0.85296284366536834</v>
      </c>
      <c r="N96" s="68">
        <f t="shared" si="22"/>
        <v>200</v>
      </c>
      <c r="O96" s="75">
        <f ca="1">J96*'Inputs and Outputs'!$D$5-('Model Part B'!K96*'Model Part B'!N96+K96*Costperbumped)</f>
        <v>4040</v>
      </c>
      <c r="R96" s="74">
        <v>93</v>
      </c>
      <c r="S96" s="68" t="s">
        <v>1</v>
      </c>
      <c r="T96" s="69">
        <v>44227</v>
      </c>
      <c r="U96" s="67" t="s">
        <v>0</v>
      </c>
      <c r="V96" s="68" t="str">
        <f>'Flight Data'!$A94</f>
        <v>G93</v>
      </c>
      <c r="W96" s="68">
        <f>'Flight Data'!$B94</f>
        <v>1</v>
      </c>
      <c r="X96" s="68">
        <f ca="1">ROUND(NORMINV($AC96,'Inputs and Outputs'!$C$20,'Inputs and Outputs'!$D$20),0)</f>
        <v>103</v>
      </c>
      <c r="Y96" s="68">
        <f t="shared" si="23"/>
        <v>102</v>
      </c>
      <c r="Z96" s="68">
        <f t="shared" ca="1" si="24"/>
        <v>102</v>
      </c>
      <c r="AA96" s="68">
        <f ca="1">IF(Z96-W96&gt;'Inputs and Outputs'!$D$4,One-W96,0)</f>
        <v>0</v>
      </c>
      <c r="AB96" s="68">
        <f ca="1">Z96*'Inputs and Outputs'!$D$5-AA96*'Inputs and Outputs'!$D$6</f>
        <v>4080</v>
      </c>
      <c r="AC96" s="70">
        <f t="shared" ca="1" si="36"/>
        <v>0.30925406433943803</v>
      </c>
      <c r="AD96" s="68">
        <f t="shared" si="25"/>
        <v>200</v>
      </c>
      <c r="AE96" s="75">
        <f ca="1">Z96*'Inputs and Outputs'!$D$5-('Model Part B'!AA96*'Model Part B'!AD96+AA96*Costperbumped)</f>
        <v>4080</v>
      </c>
      <c r="AH96" s="74">
        <v>93</v>
      </c>
      <c r="AI96" s="68" t="s">
        <v>1</v>
      </c>
      <c r="AJ96" s="69">
        <v>44227</v>
      </c>
      <c r="AK96" s="67" t="s">
        <v>0</v>
      </c>
      <c r="AL96" s="68" t="str">
        <f>'Flight Data'!$A94</f>
        <v>G93</v>
      </c>
      <c r="AM96" s="68">
        <f>'Flight Data'!$B94</f>
        <v>1</v>
      </c>
      <c r="AN96" s="68">
        <f ca="1">ROUND(NORMINV($AS96,'Inputs and Outputs'!$C$20,'Inputs and Outputs'!$D$20),0)</f>
        <v>104</v>
      </c>
      <c r="AO96" s="68">
        <f t="shared" si="26"/>
        <v>103</v>
      </c>
      <c r="AP96" s="68">
        <f t="shared" ca="1" si="27"/>
        <v>103</v>
      </c>
      <c r="AQ96" s="68">
        <f ca="1">IF(AP96-AM96&gt;'Inputs and Outputs'!$D$4,Three-AM96,0)</f>
        <v>2</v>
      </c>
      <c r="AR96" s="68">
        <f ca="1">AP96*'Inputs and Outputs'!$D$5-AQ96*'Inputs and Outputs'!$D$6</f>
        <v>3920</v>
      </c>
      <c r="AS96" s="70">
        <f t="shared" ca="1" si="37"/>
        <v>0.41697243678980278</v>
      </c>
      <c r="AT96" s="68">
        <f t="shared" si="28"/>
        <v>200</v>
      </c>
      <c r="AU96" s="75">
        <f ca="1">AP96*'Inputs and Outputs'!$D$5-('Model Part B'!AQ96*'Model Part B'!AT96+AQ96*Costperbumped)</f>
        <v>3520</v>
      </c>
      <c r="AX96" s="74">
        <v>93</v>
      </c>
      <c r="AY96" s="68" t="s">
        <v>1</v>
      </c>
      <c r="AZ96" s="69">
        <v>44227</v>
      </c>
      <c r="BA96" s="67" t="s">
        <v>0</v>
      </c>
      <c r="BB96" s="68" t="str">
        <f>'Flight Data'!$A94</f>
        <v>G93</v>
      </c>
      <c r="BC96" s="68">
        <f>'Flight Data'!$B94</f>
        <v>1</v>
      </c>
      <c r="BD96" s="68">
        <f ca="1">ROUND(NORMINV($BI96,'Inputs and Outputs'!$C$20,'Inputs and Outputs'!$D$20),0)</f>
        <v>95</v>
      </c>
      <c r="BE96" s="68">
        <f t="shared" si="29"/>
        <v>104</v>
      </c>
      <c r="BF96" s="68">
        <f t="shared" ca="1" si="30"/>
        <v>95</v>
      </c>
      <c r="BG96" s="68">
        <f ca="1">IF(BF96-BC96&gt;'Inputs and Outputs'!$D$4,Four-BC96,0)</f>
        <v>0</v>
      </c>
      <c r="BH96" s="68">
        <f ca="1">BF96*'Inputs and Outputs'!$D$5-BG96*'Inputs and Outputs'!$D$6</f>
        <v>3800</v>
      </c>
      <c r="BI96" s="70">
        <f t="shared" ca="1" si="38"/>
        <v>2.4026308834747212E-2</v>
      </c>
      <c r="BJ96" s="68">
        <f t="shared" si="31"/>
        <v>200</v>
      </c>
      <c r="BK96" s="75">
        <f ca="1">BF96*'Inputs and Outputs'!$D$5-('Model Part B'!BG96*'Model Part B'!BJ96+BG96*Costperbumped)</f>
        <v>3800</v>
      </c>
      <c r="BN96" s="74">
        <v>93</v>
      </c>
      <c r="BO96" s="68" t="s">
        <v>1</v>
      </c>
      <c r="BP96" s="69">
        <v>44227</v>
      </c>
      <c r="BQ96" s="67" t="s">
        <v>0</v>
      </c>
      <c r="BR96" s="68" t="str">
        <f>'Flight Data'!$A94</f>
        <v>G93</v>
      </c>
      <c r="BS96" s="68">
        <f>'Flight Data'!$B94</f>
        <v>1</v>
      </c>
      <c r="BT96" s="68">
        <f ca="1">ROUND(NORMINV($BY96,'Inputs and Outputs'!$C$18,'Inputs and Outputs'!$D$18),0)</f>
        <v>95</v>
      </c>
      <c r="BU96" s="68">
        <f t="shared" si="32"/>
        <v>105</v>
      </c>
      <c r="BV96" s="68">
        <f t="shared" ca="1" si="33"/>
        <v>95</v>
      </c>
      <c r="BW96" s="68">
        <f ca="1">IF(BV96-BS96&gt;'Inputs and Outputs'!$D$4,Five-BS96,0)</f>
        <v>0</v>
      </c>
      <c r="BX96" s="68">
        <f ca="1">BV96*'Inputs and Outputs'!$D$5-BW96*'Inputs and Outputs'!$D$6</f>
        <v>3800</v>
      </c>
      <c r="BY96" s="70">
        <f t="shared" ca="1" si="39"/>
        <v>0.17469682415023358</v>
      </c>
      <c r="BZ96" s="68">
        <f t="shared" si="34"/>
        <v>200</v>
      </c>
      <c r="CA96" s="75">
        <f ca="1">BV96*'Inputs and Outputs'!$D$5-('Model Part B'!BW96*'Model Part B'!BZ96+BW96*Costperbumped)</f>
        <v>3800</v>
      </c>
    </row>
    <row r="97" spans="2:79" x14ac:dyDescent="0.2">
      <c r="B97" s="74">
        <v>94</v>
      </c>
      <c r="C97" s="68" t="s">
        <v>9</v>
      </c>
      <c r="D97" s="69">
        <v>44228</v>
      </c>
      <c r="E97" s="67" t="s">
        <v>3</v>
      </c>
      <c r="F97" s="68" t="str">
        <f>'Flight Data'!$A95</f>
        <v>G94</v>
      </c>
      <c r="G97" s="68">
        <f>'Flight Data'!$B95</f>
        <v>4</v>
      </c>
      <c r="H97" s="68">
        <f ca="1">ROUND(NORMINV($M97,'Inputs and Outputs'!$C$18,'Inputs and Outputs'!$D$18),0)</f>
        <v>89</v>
      </c>
      <c r="I97" s="68">
        <f t="shared" si="20"/>
        <v>101</v>
      </c>
      <c r="J97" s="68">
        <f t="shared" ca="1" si="21"/>
        <v>89</v>
      </c>
      <c r="K97" s="68">
        <f ca="1">IF(J97-G97&gt;'Inputs and Outputs'!$D$4,One-G97,0)</f>
        <v>0</v>
      </c>
      <c r="L97" s="68">
        <f ca="1">J97*'Inputs and Outputs'!$D$5-K97*'Inputs and Outputs'!$D$6</f>
        <v>3560</v>
      </c>
      <c r="M97" s="70">
        <f t="shared" ca="1" si="35"/>
        <v>2.1644347271213116E-2</v>
      </c>
      <c r="N97" s="68">
        <f t="shared" si="22"/>
        <v>25</v>
      </c>
      <c r="O97" s="75">
        <f ca="1">J97*'Inputs and Outputs'!$D$5-('Model Part B'!K97*'Model Part B'!N97+K97*Costperbumped)</f>
        <v>3560</v>
      </c>
      <c r="R97" s="74">
        <v>94</v>
      </c>
      <c r="S97" s="68" t="s">
        <v>9</v>
      </c>
      <c r="T97" s="69">
        <v>44228</v>
      </c>
      <c r="U97" s="67" t="s">
        <v>3</v>
      </c>
      <c r="V97" s="68" t="str">
        <f>'Flight Data'!$A95</f>
        <v>G94</v>
      </c>
      <c r="W97" s="68">
        <f>'Flight Data'!$B95</f>
        <v>4</v>
      </c>
      <c r="X97" s="68">
        <f ca="1">ROUND(NORMINV($AC97,'Inputs and Outputs'!$C$18,'Inputs and Outputs'!$D$18),0)</f>
        <v>101</v>
      </c>
      <c r="Y97" s="68">
        <f t="shared" si="23"/>
        <v>102</v>
      </c>
      <c r="Z97" s="68">
        <f t="shared" ca="1" si="24"/>
        <v>101</v>
      </c>
      <c r="AA97" s="68">
        <f ca="1">IF(Z97-W97&gt;'Inputs and Outputs'!$D$4,One-W97,0)</f>
        <v>0</v>
      </c>
      <c r="AB97" s="68">
        <f ca="1">Z97*'Inputs and Outputs'!$D$5-AA97*'Inputs and Outputs'!$D$6</f>
        <v>4040</v>
      </c>
      <c r="AC97" s="70">
        <f t="shared" ca="1" si="36"/>
        <v>0.48910233420150118</v>
      </c>
      <c r="AD97" s="68">
        <f t="shared" si="25"/>
        <v>25</v>
      </c>
      <c r="AE97" s="75">
        <f ca="1">Z97*'Inputs and Outputs'!$D$5-('Model Part B'!AA97*'Model Part B'!AD97+AA97*Costperbumped)</f>
        <v>4040</v>
      </c>
      <c r="AH97" s="74">
        <v>94</v>
      </c>
      <c r="AI97" s="68" t="s">
        <v>9</v>
      </c>
      <c r="AJ97" s="69">
        <v>44228</v>
      </c>
      <c r="AK97" s="67" t="s">
        <v>3</v>
      </c>
      <c r="AL97" s="68" t="str">
        <f>'Flight Data'!$A95</f>
        <v>G94</v>
      </c>
      <c r="AM97" s="68">
        <f>'Flight Data'!$B95</f>
        <v>4</v>
      </c>
      <c r="AN97" s="68">
        <f ca="1">ROUND(NORMINV($AS97,'Inputs and Outputs'!$C$18,'Inputs and Outputs'!$D$18),0)</f>
        <v>105</v>
      </c>
      <c r="AO97" s="68">
        <f t="shared" si="26"/>
        <v>103</v>
      </c>
      <c r="AP97" s="68">
        <f t="shared" ca="1" si="27"/>
        <v>103</v>
      </c>
      <c r="AQ97" s="68">
        <f ca="1">IF(AP97-AM97&gt;'Inputs and Outputs'!$D$4,Three-AM97,0)</f>
        <v>0</v>
      </c>
      <c r="AR97" s="68">
        <f ca="1">AP97*'Inputs and Outputs'!$D$5-AQ97*'Inputs and Outputs'!$D$6</f>
        <v>4120</v>
      </c>
      <c r="AS97" s="70">
        <f t="shared" ca="1" si="37"/>
        <v>0.75423311539400772</v>
      </c>
      <c r="AT97" s="68">
        <f t="shared" si="28"/>
        <v>25</v>
      </c>
      <c r="AU97" s="75">
        <f ca="1">AP97*'Inputs and Outputs'!$D$5-('Model Part B'!AQ97*'Model Part B'!AT97+AQ97*Costperbumped)</f>
        <v>4120</v>
      </c>
      <c r="AX97" s="74">
        <v>94</v>
      </c>
      <c r="AY97" s="68" t="s">
        <v>9</v>
      </c>
      <c r="AZ97" s="69">
        <v>44228</v>
      </c>
      <c r="BA97" s="67" t="s">
        <v>3</v>
      </c>
      <c r="BB97" s="68" t="str">
        <f>'Flight Data'!$A95</f>
        <v>G94</v>
      </c>
      <c r="BC97" s="68">
        <f>'Flight Data'!$B95</f>
        <v>4</v>
      </c>
      <c r="BD97" s="68">
        <f ca="1">ROUND(NORMINV($BI97,'Inputs and Outputs'!$C$18,'Inputs and Outputs'!$D$18),0)</f>
        <v>88</v>
      </c>
      <c r="BE97" s="68">
        <f t="shared" si="29"/>
        <v>104</v>
      </c>
      <c r="BF97" s="68">
        <f t="shared" ca="1" si="30"/>
        <v>88</v>
      </c>
      <c r="BG97" s="68">
        <f ca="1">IF(BF97-BC97&gt;'Inputs and Outputs'!$D$4,Four-BC97,0)</f>
        <v>0</v>
      </c>
      <c r="BH97" s="68">
        <f ca="1">BF97*'Inputs and Outputs'!$D$5-BG97*'Inputs and Outputs'!$D$6</f>
        <v>3520</v>
      </c>
      <c r="BI97" s="70">
        <f t="shared" ca="1" si="38"/>
        <v>1.4511416568527613E-2</v>
      </c>
      <c r="BJ97" s="68">
        <f t="shared" si="31"/>
        <v>25</v>
      </c>
      <c r="BK97" s="75">
        <f ca="1">BF97*'Inputs and Outputs'!$D$5-('Model Part B'!BG97*'Model Part B'!BJ97+BG97*Costperbumped)</f>
        <v>3520</v>
      </c>
      <c r="BN97" s="74">
        <v>94</v>
      </c>
      <c r="BO97" s="68" t="s">
        <v>9</v>
      </c>
      <c r="BP97" s="69">
        <v>44228</v>
      </c>
      <c r="BQ97" s="67" t="s">
        <v>3</v>
      </c>
      <c r="BR97" s="68" t="str">
        <f>'Flight Data'!$A95</f>
        <v>G94</v>
      </c>
      <c r="BS97" s="68">
        <f>'Flight Data'!$B95</f>
        <v>4</v>
      </c>
      <c r="BT97" s="68">
        <f ca="1">ROUND(NORMINV($BY97,'Inputs and Outputs'!$C$18,'Inputs and Outputs'!$D$18),0)</f>
        <v>95</v>
      </c>
      <c r="BU97" s="68">
        <f t="shared" si="32"/>
        <v>105</v>
      </c>
      <c r="BV97" s="68">
        <f t="shared" ca="1" si="33"/>
        <v>95</v>
      </c>
      <c r="BW97" s="68">
        <f ca="1">IF(BV97-BS97&gt;'Inputs and Outputs'!$D$4,Five-BS97,0)</f>
        <v>0</v>
      </c>
      <c r="BX97" s="68">
        <f ca="1">BV97*'Inputs and Outputs'!$D$5-BW97*'Inputs and Outputs'!$D$6</f>
        <v>3800</v>
      </c>
      <c r="BY97" s="70">
        <f t="shared" ca="1" si="39"/>
        <v>0.17625843051028156</v>
      </c>
      <c r="BZ97" s="68">
        <f t="shared" si="34"/>
        <v>25</v>
      </c>
      <c r="CA97" s="75">
        <f ca="1">BV97*'Inputs and Outputs'!$D$5-('Model Part B'!BW97*'Model Part B'!BZ97+BW97*Costperbumped)</f>
        <v>3800</v>
      </c>
    </row>
    <row r="98" spans="2:79" x14ac:dyDescent="0.2">
      <c r="B98" s="74">
        <v>95</v>
      </c>
      <c r="C98" s="68" t="s">
        <v>9</v>
      </c>
      <c r="D98" s="69">
        <v>44228</v>
      </c>
      <c r="E98" s="67" t="s">
        <v>2</v>
      </c>
      <c r="F98" s="68" t="str">
        <f>'Flight Data'!$A96</f>
        <v>G95</v>
      </c>
      <c r="G98" s="68">
        <f>'Flight Data'!$B96</f>
        <v>3</v>
      </c>
      <c r="H98" s="68">
        <f ca="1">ROUND(NORMINV($M98,'Inputs and Outputs'!$C$19,'Inputs and Outputs'!$D$19),0)</f>
        <v>106</v>
      </c>
      <c r="I98" s="68">
        <f t="shared" si="20"/>
        <v>101</v>
      </c>
      <c r="J98" s="68">
        <f t="shared" ca="1" si="21"/>
        <v>101</v>
      </c>
      <c r="K98" s="68">
        <f ca="1">IF(J98-G98&gt;'Inputs and Outputs'!$D$4,One-G98,0)</f>
        <v>0</v>
      </c>
      <c r="L98" s="68">
        <f ca="1">J98*'Inputs and Outputs'!$D$5-K98*'Inputs and Outputs'!$D$6</f>
        <v>4040</v>
      </c>
      <c r="M98" s="70">
        <f t="shared" ca="1" si="35"/>
        <v>0.75376913377526844</v>
      </c>
      <c r="N98" s="68">
        <f t="shared" si="22"/>
        <v>25</v>
      </c>
      <c r="O98" s="75">
        <f ca="1">J98*'Inputs and Outputs'!$D$5-('Model Part B'!K98*'Model Part B'!N98+K98*Costperbumped)</f>
        <v>4040</v>
      </c>
      <c r="R98" s="74">
        <v>95</v>
      </c>
      <c r="S98" s="68" t="s">
        <v>9</v>
      </c>
      <c r="T98" s="69">
        <v>44228</v>
      </c>
      <c r="U98" s="67" t="s">
        <v>2</v>
      </c>
      <c r="V98" s="68" t="str">
        <f>'Flight Data'!$A96</f>
        <v>G95</v>
      </c>
      <c r="W98" s="68">
        <f>'Flight Data'!$B96</f>
        <v>3</v>
      </c>
      <c r="X98" s="68">
        <f ca="1">ROUND(NORMINV($AC98,'Inputs and Outputs'!$C$19,'Inputs and Outputs'!$D$19),0)</f>
        <v>101</v>
      </c>
      <c r="Y98" s="68">
        <f t="shared" si="23"/>
        <v>102</v>
      </c>
      <c r="Z98" s="68">
        <f t="shared" ca="1" si="24"/>
        <v>101</v>
      </c>
      <c r="AA98" s="68">
        <f ca="1">IF(Z98-W98&gt;'Inputs and Outputs'!$D$4,One-W98,0)</f>
        <v>0</v>
      </c>
      <c r="AB98" s="68">
        <f ca="1">Z98*'Inputs and Outputs'!$D$5-AA98*'Inputs and Outputs'!$D$6</f>
        <v>4040</v>
      </c>
      <c r="AC98" s="70">
        <f t="shared" ca="1" si="36"/>
        <v>0.35767714730598321</v>
      </c>
      <c r="AD98" s="68">
        <f t="shared" si="25"/>
        <v>25</v>
      </c>
      <c r="AE98" s="75">
        <f ca="1">Z98*'Inputs and Outputs'!$D$5-('Model Part B'!AA98*'Model Part B'!AD98+AA98*Costperbumped)</f>
        <v>4040</v>
      </c>
      <c r="AH98" s="74">
        <v>95</v>
      </c>
      <c r="AI98" s="68" t="s">
        <v>9</v>
      </c>
      <c r="AJ98" s="69">
        <v>44228</v>
      </c>
      <c r="AK98" s="67" t="s">
        <v>2</v>
      </c>
      <c r="AL98" s="68" t="str">
        <f>'Flight Data'!$A96</f>
        <v>G95</v>
      </c>
      <c r="AM98" s="68">
        <f>'Flight Data'!$B96</f>
        <v>3</v>
      </c>
      <c r="AN98" s="68">
        <f ca="1">ROUND(NORMINV($AS98,'Inputs and Outputs'!$C$19,'Inputs and Outputs'!$D$19),0)</f>
        <v>100</v>
      </c>
      <c r="AO98" s="68">
        <f t="shared" si="26"/>
        <v>103</v>
      </c>
      <c r="AP98" s="68">
        <f t="shared" ca="1" si="27"/>
        <v>100</v>
      </c>
      <c r="AQ98" s="68">
        <f ca="1">IF(AP98-AM98&gt;'Inputs and Outputs'!$D$4,Three-AM98,0)</f>
        <v>0</v>
      </c>
      <c r="AR98" s="68">
        <f ca="1">AP98*'Inputs and Outputs'!$D$5-AQ98*'Inputs and Outputs'!$D$6</f>
        <v>4000</v>
      </c>
      <c r="AS98" s="70">
        <f t="shared" ca="1" si="37"/>
        <v>0.25720244696920858</v>
      </c>
      <c r="AT98" s="68">
        <f t="shared" si="28"/>
        <v>25</v>
      </c>
      <c r="AU98" s="75">
        <f ca="1">AP98*'Inputs and Outputs'!$D$5-('Model Part B'!AQ98*'Model Part B'!AT98+AQ98*Costperbumped)</f>
        <v>4000</v>
      </c>
      <c r="AX98" s="74">
        <v>95</v>
      </c>
      <c r="AY98" s="68" t="s">
        <v>9</v>
      </c>
      <c r="AZ98" s="69">
        <v>44228</v>
      </c>
      <c r="BA98" s="67" t="s">
        <v>2</v>
      </c>
      <c r="BB98" s="68" t="str">
        <f>'Flight Data'!$A96</f>
        <v>G95</v>
      </c>
      <c r="BC98" s="68">
        <f>'Flight Data'!$B96</f>
        <v>3</v>
      </c>
      <c r="BD98" s="68">
        <f ca="1">ROUND(NORMINV($BI98,'Inputs and Outputs'!$C$19,'Inputs and Outputs'!$D$19),0)</f>
        <v>107</v>
      </c>
      <c r="BE98" s="68">
        <f t="shared" si="29"/>
        <v>104</v>
      </c>
      <c r="BF98" s="68">
        <f t="shared" ca="1" si="30"/>
        <v>104</v>
      </c>
      <c r="BG98" s="68">
        <f ca="1">IF(BF98-BC98&gt;'Inputs and Outputs'!$D$4,Four-BC98,0)</f>
        <v>1</v>
      </c>
      <c r="BH98" s="68">
        <f ca="1">BF98*'Inputs and Outputs'!$D$5-BG98*'Inputs and Outputs'!$D$6</f>
        <v>4060</v>
      </c>
      <c r="BI98" s="70">
        <f t="shared" ca="1" si="38"/>
        <v>0.79336078926215725</v>
      </c>
      <c r="BJ98" s="68">
        <f t="shared" si="31"/>
        <v>25</v>
      </c>
      <c r="BK98" s="75">
        <f ca="1">BF98*'Inputs and Outputs'!$D$5-('Model Part B'!BG98*'Model Part B'!BJ98+BG98*Costperbumped)</f>
        <v>4035</v>
      </c>
      <c r="BN98" s="74">
        <v>95</v>
      </c>
      <c r="BO98" s="68" t="s">
        <v>9</v>
      </c>
      <c r="BP98" s="69">
        <v>44228</v>
      </c>
      <c r="BQ98" s="67" t="s">
        <v>2</v>
      </c>
      <c r="BR98" s="68" t="str">
        <f>'Flight Data'!$A96</f>
        <v>G95</v>
      </c>
      <c r="BS98" s="68">
        <f>'Flight Data'!$B96</f>
        <v>3</v>
      </c>
      <c r="BT98" s="68">
        <f ca="1">ROUND(NORMINV($BY98,'Inputs and Outputs'!$C$18,'Inputs and Outputs'!$D$18),0)</f>
        <v>103</v>
      </c>
      <c r="BU98" s="68">
        <f t="shared" si="32"/>
        <v>105</v>
      </c>
      <c r="BV98" s="68">
        <f t="shared" ca="1" si="33"/>
        <v>103</v>
      </c>
      <c r="BW98" s="68">
        <f ca="1">IF(BV98-BS98&gt;'Inputs and Outputs'!$D$4,Five-BS98,0)</f>
        <v>0</v>
      </c>
      <c r="BX98" s="68">
        <f ca="1">BV98*'Inputs and Outputs'!$D$5-BW98*'Inputs and Outputs'!$D$6</f>
        <v>4120</v>
      </c>
      <c r="BY98" s="70">
        <f t="shared" ca="1" si="39"/>
        <v>0.59931741837803865</v>
      </c>
      <c r="BZ98" s="68">
        <f t="shared" si="34"/>
        <v>25</v>
      </c>
      <c r="CA98" s="75">
        <f ca="1">BV98*'Inputs and Outputs'!$D$5-('Model Part B'!BW98*'Model Part B'!BZ98+BW98*Costperbumped)</f>
        <v>4120</v>
      </c>
    </row>
    <row r="99" spans="2:79" x14ac:dyDescent="0.2">
      <c r="B99" s="74">
        <v>96</v>
      </c>
      <c r="C99" s="68" t="s">
        <v>9</v>
      </c>
      <c r="D99" s="69">
        <v>44228</v>
      </c>
      <c r="E99" s="67" t="s">
        <v>0</v>
      </c>
      <c r="F99" s="68" t="str">
        <f>'Flight Data'!$A97</f>
        <v>G96</v>
      </c>
      <c r="G99" s="68">
        <f>'Flight Data'!$B97</f>
        <v>1</v>
      </c>
      <c r="H99" s="68">
        <f ca="1">ROUND(NORMINV($M99,'Inputs and Outputs'!$C$20,'Inputs and Outputs'!$D$20),0)</f>
        <v>102</v>
      </c>
      <c r="I99" s="68">
        <f t="shared" si="20"/>
        <v>101</v>
      </c>
      <c r="J99" s="68">
        <f t="shared" ca="1" si="21"/>
        <v>101</v>
      </c>
      <c r="K99" s="68">
        <f ca="1">IF(J99-G99&gt;'Inputs and Outputs'!$D$4,One-G99,0)</f>
        <v>0</v>
      </c>
      <c r="L99" s="68">
        <f ca="1">J99*'Inputs and Outputs'!$D$5-K99*'Inputs and Outputs'!$D$6</f>
        <v>4040</v>
      </c>
      <c r="M99" s="70">
        <f t="shared" ca="1" si="35"/>
        <v>0.27238522566696777</v>
      </c>
      <c r="N99" s="68">
        <f t="shared" si="22"/>
        <v>200</v>
      </c>
      <c r="O99" s="75">
        <f ca="1">J99*'Inputs and Outputs'!$D$5-('Model Part B'!K99*'Model Part B'!N99+K99*Costperbumped)</f>
        <v>4040</v>
      </c>
      <c r="R99" s="74">
        <v>96</v>
      </c>
      <c r="S99" s="68" t="s">
        <v>9</v>
      </c>
      <c r="T99" s="69">
        <v>44228</v>
      </c>
      <c r="U99" s="67" t="s">
        <v>0</v>
      </c>
      <c r="V99" s="68" t="str">
        <f>'Flight Data'!$A97</f>
        <v>G96</v>
      </c>
      <c r="W99" s="68">
        <f>'Flight Data'!$B97</f>
        <v>1</v>
      </c>
      <c r="X99" s="68">
        <f ca="1">ROUND(NORMINV($AC99,'Inputs and Outputs'!$C$20,'Inputs and Outputs'!$D$20),0)</f>
        <v>98</v>
      </c>
      <c r="Y99" s="68">
        <f t="shared" si="23"/>
        <v>102</v>
      </c>
      <c r="Z99" s="68">
        <f t="shared" ca="1" si="24"/>
        <v>98</v>
      </c>
      <c r="AA99" s="68">
        <f ca="1">IF(Z99-W99&gt;'Inputs and Outputs'!$D$4,One-W99,0)</f>
        <v>0</v>
      </c>
      <c r="AB99" s="68">
        <f ca="1">Z99*'Inputs and Outputs'!$D$5-AA99*'Inputs and Outputs'!$D$6</f>
        <v>3920</v>
      </c>
      <c r="AC99" s="70">
        <f t="shared" ca="1" si="36"/>
        <v>9.0313693914373383E-2</v>
      </c>
      <c r="AD99" s="68">
        <f t="shared" si="25"/>
        <v>200</v>
      </c>
      <c r="AE99" s="75">
        <f ca="1">Z99*'Inputs and Outputs'!$D$5-('Model Part B'!AA99*'Model Part B'!AD99+AA99*Costperbumped)</f>
        <v>3920</v>
      </c>
      <c r="AH99" s="74">
        <v>96</v>
      </c>
      <c r="AI99" s="68" t="s">
        <v>9</v>
      </c>
      <c r="AJ99" s="69">
        <v>44228</v>
      </c>
      <c r="AK99" s="67" t="s">
        <v>0</v>
      </c>
      <c r="AL99" s="68" t="str">
        <f>'Flight Data'!$A97</f>
        <v>G96</v>
      </c>
      <c r="AM99" s="68">
        <f>'Flight Data'!$B97</f>
        <v>1</v>
      </c>
      <c r="AN99" s="68">
        <f ca="1">ROUND(NORMINV($AS99,'Inputs and Outputs'!$C$20,'Inputs and Outputs'!$D$20),0)</f>
        <v>107</v>
      </c>
      <c r="AO99" s="68">
        <f t="shared" si="26"/>
        <v>103</v>
      </c>
      <c r="AP99" s="68">
        <f t="shared" ca="1" si="27"/>
        <v>103</v>
      </c>
      <c r="AQ99" s="68">
        <f ca="1">IF(AP99-AM99&gt;'Inputs and Outputs'!$D$4,Three-AM99,0)</f>
        <v>2</v>
      </c>
      <c r="AR99" s="68">
        <f ca="1">AP99*'Inputs and Outputs'!$D$5-AQ99*'Inputs and Outputs'!$D$6</f>
        <v>3920</v>
      </c>
      <c r="AS99" s="70">
        <f t="shared" ca="1" si="37"/>
        <v>0.65277362837926278</v>
      </c>
      <c r="AT99" s="68">
        <f t="shared" si="28"/>
        <v>200</v>
      </c>
      <c r="AU99" s="75">
        <f ca="1">AP99*'Inputs and Outputs'!$D$5-('Model Part B'!AQ99*'Model Part B'!AT99+AQ99*Costperbumped)</f>
        <v>3520</v>
      </c>
      <c r="AX99" s="74">
        <v>96</v>
      </c>
      <c r="AY99" s="68" t="s">
        <v>9</v>
      </c>
      <c r="AZ99" s="69">
        <v>44228</v>
      </c>
      <c r="BA99" s="67" t="s">
        <v>0</v>
      </c>
      <c r="BB99" s="68" t="str">
        <f>'Flight Data'!$A97</f>
        <v>G96</v>
      </c>
      <c r="BC99" s="68">
        <f>'Flight Data'!$B97</f>
        <v>1</v>
      </c>
      <c r="BD99" s="68">
        <f ca="1">ROUND(NORMINV($BI99,'Inputs and Outputs'!$C$20,'Inputs and Outputs'!$D$20),0)</f>
        <v>100</v>
      </c>
      <c r="BE99" s="68">
        <f t="shared" si="29"/>
        <v>104</v>
      </c>
      <c r="BF99" s="68">
        <f t="shared" ca="1" si="30"/>
        <v>100</v>
      </c>
      <c r="BG99" s="68">
        <f ca="1">IF(BF99-BC99&gt;'Inputs and Outputs'!$D$4,Four-BC99,0)</f>
        <v>0</v>
      </c>
      <c r="BH99" s="68">
        <f ca="1">BF99*'Inputs and Outputs'!$D$5-BG99*'Inputs and Outputs'!$D$6</f>
        <v>4000</v>
      </c>
      <c r="BI99" s="70">
        <f t="shared" ca="1" si="38"/>
        <v>0.13983213301123043</v>
      </c>
      <c r="BJ99" s="68">
        <f t="shared" si="31"/>
        <v>200</v>
      </c>
      <c r="BK99" s="75">
        <f ca="1">BF99*'Inputs and Outputs'!$D$5-('Model Part B'!BG99*'Model Part B'!BJ99+BG99*Costperbumped)</f>
        <v>4000</v>
      </c>
      <c r="BN99" s="74">
        <v>96</v>
      </c>
      <c r="BO99" s="68" t="s">
        <v>9</v>
      </c>
      <c r="BP99" s="69">
        <v>44228</v>
      </c>
      <c r="BQ99" s="67" t="s">
        <v>0</v>
      </c>
      <c r="BR99" s="68" t="str">
        <f>'Flight Data'!$A97</f>
        <v>G96</v>
      </c>
      <c r="BS99" s="68">
        <f>'Flight Data'!$B97</f>
        <v>1</v>
      </c>
      <c r="BT99" s="68">
        <f ca="1">ROUND(NORMINV($BY99,'Inputs and Outputs'!$C$18,'Inputs and Outputs'!$D$18),0)</f>
        <v>94</v>
      </c>
      <c r="BU99" s="68">
        <f t="shared" si="32"/>
        <v>105</v>
      </c>
      <c r="BV99" s="68">
        <f t="shared" ca="1" si="33"/>
        <v>94</v>
      </c>
      <c r="BW99" s="68">
        <f ca="1">IF(BV99-BS99&gt;'Inputs and Outputs'!$D$4,Five-BS99,0)</f>
        <v>0</v>
      </c>
      <c r="BX99" s="68">
        <f ca="1">BV99*'Inputs and Outputs'!$D$5-BW99*'Inputs and Outputs'!$D$6</f>
        <v>3760</v>
      </c>
      <c r="BY99" s="70">
        <f t="shared" ca="1" si="39"/>
        <v>0.13888425043126762</v>
      </c>
      <c r="BZ99" s="68">
        <f t="shared" si="34"/>
        <v>200</v>
      </c>
      <c r="CA99" s="75">
        <f ca="1">BV99*'Inputs and Outputs'!$D$5-('Model Part B'!BW99*'Model Part B'!BZ99+BW99*Costperbumped)</f>
        <v>3760</v>
      </c>
    </row>
    <row r="100" spans="2:79" x14ac:dyDescent="0.2">
      <c r="B100" s="74">
        <v>97</v>
      </c>
      <c r="C100" s="68" t="s">
        <v>8</v>
      </c>
      <c r="D100" s="69">
        <v>44229</v>
      </c>
      <c r="E100" s="67" t="s">
        <v>3</v>
      </c>
      <c r="F100" s="68" t="str">
        <f>'Flight Data'!$A98</f>
        <v>G97</v>
      </c>
      <c r="G100" s="68">
        <f>'Flight Data'!$B98</f>
        <v>6</v>
      </c>
      <c r="H100" s="68">
        <f ca="1">ROUND(NORMINV($M100,'Inputs and Outputs'!$C$18,'Inputs and Outputs'!$D$18),0)</f>
        <v>99</v>
      </c>
      <c r="I100" s="68">
        <f t="shared" si="20"/>
        <v>101</v>
      </c>
      <c r="J100" s="68">
        <f t="shared" ca="1" si="21"/>
        <v>99</v>
      </c>
      <c r="K100" s="68">
        <f ca="1">IF(J100-G100&gt;'Inputs and Outputs'!$D$4,One-G100,0)</f>
        <v>0</v>
      </c>
      <c r="L100" s="68">
        <f ca="1">J100*'Inputs and Outputs'!$D$5-K100*'Inputs and Outputs'!$D$6</f>
        <v>3960</v>
      </c>
      <c r="M100" s="70">
        <f t="shared" ca="1" si="35"/>
        <v>0.36968155414772852</v>
      </c>
      <c r="N100" s="68">
        <f t="shared" si="22"/>
        <v>25</v>
      </c>
      <c r="O100" s="75">
        <f ca="1">J100*'Inputs and Outputs'!$D$5-('Model Part B'!K100*'Model Part B'!N100+K100*Costperbumped)</f>
        <v>3960</v>
      </c>
      <c r="R100" s="74">
        <v>97</v>
      </c>
      <c r="S100" s="68" t="s">
        <v>8</v>
      </c>
      <c r="T100" s="69">
        <v>44229</v>
      </c>
      <c r="U100" s="67" t="s">
        <v>3</v>
      </c>
      <c r="V100" s="68" t="str">
        <f>'Flight Data'!$A98</f>
        <v>G97</v>
      </c>
      <c r="W100" s="68">
        <f>'Flight Data'!$B98</f>
        <v>6</v>
      </c>
      <c r="X100" s="68">
        <f ca="1">ROUND(NORMINV($AC100,'Inputs and Outputs'!$C$18,'Inputs and Outputs'!$D$18),0)</f>
        <v>106</v>
      </c>
      <c r="Y100" s="68">
        <f t="shared" si="23"/>
        <v>102</v>
      </c>
      <c r="Z100" s="68">
        <f t="shared" ca="1" si="24"/>
        <v>102</v>
      </c>
      <c r="AA100" s="68">
        <f ca="1">IF(Z100-W100&gt;'Inputs and Outputs'!$D$4,One-W100,0)</f>
        <v>0</v>
      </c>
      <c r="AB100" s="68">
        <f ca="1">Z100*'Inputs and Outputs'!$D$5-AA100*'Inputs and Outputs'!$D$6</f>
        <v>4080</v>
      </c>
      <c r="AC100" s="70">
        <f t="shared" ca="1" si="36"/>
        <v>0.81977820012949632</v>
      </c>
      <c r="AD100" s="68">
        <f t="shared" si="25"/>
        <v>25</v>
      </c>
      <c r="AE100" s="75">
        <f ca="1">Z100*'Inputs and Outputs'!$D$5-('Model Part B'!AA100*'Model Part B'!AD100+AA100*Costperbumped)</f>
        <v>4080</v>
      </c>
      <c r="AH100" s="74">
        <v>97</v>
      </c>
      <c r="AI100" s="68" t="s">
        <v>8</v>
      </c>
      <c r="AJ100" s="69">
        <v>44229</v>
      </c>
      <c r="AK100" s="67" t="s">
        <v>3</v>
      </c>
      <c r="AL100" s="68" t="str">
        <f>'Flight Data'!$A98</f>
        <v>G97</v>
      </c>
      <c r="AM100" s="68">
        <f>'Flight Data'!$B98</f>
        <v>6</v>
      </c>
      <c r="AN100" s="68">
        <f ca="1">ROUND(NORMINV($AS100,'Inputs and Outputs'!$C$18,'Inputs and Outputs'!$D$18),0)</f>
        <v>117</v>
      </c>
      <c r="AO100" s="68">
        <f t="shared" si="26"/>
        <v>103</v>
      </c>
      <c r="AP100" s="68">
        <f t="shared" ca="1" si="27"/>
        <v>103</v>
      </c>
      <c r="AQ100" s="68">
        <f ca="1">IF(AP100-AM100&gt;'Inputs and Outputs'!$D$4,Three-AM100,0)</f>
        <v>0</v>
      </c>
      <c r="AR100" s="68">
        <f ca="1">AP100*'Inputs and Outputs'!$D$5-AQ100*'Inputs and Outputs'!$D$6</f>
        <v>4120</v>
      </c>
      <c r="AS100" s="70">
        <f t="shared" ca="1" si="37"/>
        <v>0.99647220568280914</v>
      </c>
      <c r="AT100" s="68">
        <f t="shared" si="28"/>
        <v>25</v>
      </c>
      <c r="AU100" s="75">
        <f ca="1">AP100*'Inputs and Outputs'!$D$5-('Model Part B'!AQ100*'Model Part B'!AT100+AQ100*Costperbumped)</f>
        <v>4120</v>
      </c>
      <c r="AX100" s="74">
        <v>97</v>
      </c>
      <c r="AY100" s="68" t="s">
        <v>8</v>
      </c>
      <c r="AZ100" s="69">
        <v>44229</v>
      </c>
      <c r="BA100" s="67" t="s">
        <v>3</v>
      </c>
      <c r="BB100" s="68" t="str">
        <f>'Flight Data'!$A98</f>
        <v>G97</v>
      </c>
      <c r="BC100" s="68">
        <f>'Flight Data'!$B98</f>
        <v>6</v>
      </c>
      <c r="BD100" s="68">
        <f ca="1">ROUND(NORMINV($BI100,'Inputs and Outputs'!$C$18,'Inputs and Outputs'!$D$18),0)</f>
        <v>105</v>
      </c>
      <c r="BE100" s="68">
        <f t="shared" si="29"/>
        <v>104</v>
      </c>
      <c r="BF100" s="68">
        <f t="shared" ca="1" si="30"/>
        <v>104</v>
      </c>
      <c r="BG100" s="68">
        <f ca="1">IF(BF100-BC100&gt;'Inputs and Outputs'!$D$4,Four-BC100,0)</f>
        <v>0</v>
      </c>
      <c r="BH100" s="68">
        <f ca="1">BF100*'Inputs and Outputs'!$D$5-BG100*'Inputs and Outputs'!$D$6</f>
        <v>4160</v>
      </c>
      <c r="BI100" s="70">
        <f t="shared" ca="1" si="38"/>
        <v>0.75804872046936245</v>
      </c>
      <c r="BJ100" s="68">
        <f t="shared" si="31"/>
        <v>25</v>
      </c>
      <c r="BK100" s="75">
        <f ca="1">BF100*'Inputs and Outputs'!$D$5-('Model Part B'!BG100*'Model Part B'!BJ100+BG100*Costperbumped)</f>
        <v>4160</v>
      </c>
      <c r="BN100" s="74">
        <v>97</v>
      </c>
      <c r="BO100" s="68" t="s">
        <v>8</v>
      </c>
      <c r="BP100" s="69">
        <v>44229</v>
      </c>
      <c r="BQ100" s="67" t="s">
        <v>3</v>
      </c>
      <c r="BR100" s="68" t="str">
        <f>'Flight Data'!$A98</f>
        <v>G97</v>
      </c>
      <c r="BS100" s="68">
        <f>'Flight Data'!$B98</f>
        <v>6</v>
      </c>
      <c r="BT100" s="68">
        <f ca="1">ROUND(NORMINV($BY100,'Inputs and Outputs'!$C$18,'Inputs and Outputs'!$D$18),0)</f>
        <v>92</v>
      </c>
      <c r="BU100" s="68">
        <f t="shared" si="32"/>
        <v>105</v>
      </c>
      <c r="BV100" s="68">
        <f t="shared" ca="1" si="33"/>
        <v>92</v>
      </c>
      <c r="BW100" s="68">
        <f ca="1">IF(BV100-BS100&gt;'Inputs and Outputs'!$D$4,Five-BS100,0)</f>
        <v>0</v>
      </c>
      <c r="BX100" s="68">
        <f ca="1">BV100*'Inputs and Outputs'!$D$5-BW100*'Inputs and Outputs'!$D$6</f>
        <v>3680</v>
      </c>
      <c r="BY100" s="70">
        <f t="shared" ca="1" si="39"/>
        <v>7.6637839486728532E-2</v>
      </c>
      <c r="BZ100" s="68">
        <f t="shared" si="34"/>
        <v>25</v>
      </c>
      <c r="CA100" s="75">
        <f ca="1">BV100*'Inputs and Outputs'!$D$5-('Model Part B'!BW100*'Model Part B'!BZ100+BW100*Costperbumped)</f>
        <v>3680</v>
      </c>
    </row>
    <row r="101" spans="2:79" x14ac:dyDescent="0.2">
      <c r="B101" s="74">
        <v>98</v>
      </c>
      <c r="C101" s="68" t="s">
        <v>8</v>
      </c>
      <c r="D101" s="69">
        <v>44229</v>
      </c>
      <c r="E101" s="67" t="s">
        <v>2</v>
      </c>
      <c r="F101" s="68" t="str">
        <f>'Flight Data'!$A99</f>
        <v>G98</v>
      </c>
      <c r="G101" s="68">
        <f>'Flight Data'!$B99</f>
        <v>3</v>
      </c>
      <c r="H101" s="68">
        <f ca="1">ROUND(NORMINV($M101,'Inputs and Outputs'!$C$19,'Inputs and Outputs'!$D$19),0)</f>
        <v>98</v>
      </c>
      <c r="I101" s="68">
        <f t="shared" si="20"/>
        <v>101</v>
      </c>
      <c r="J101" s="68">
        <f t="shared" ca="1" si="21"/>
        <v>98</v>
      </c>
      <c r="K101" s="68">
        <f ca="1">IF(J101-G101&gt;'Inputs and Outputs'!$D$4,One-G101,0)</f>
        <v>0</v>
      </c>
      <c r="L101" s="68">
        <f ca="1">J101*'Inputs and Outputs'!$D$5-K101*'Inputs and Outputs'!$D$6</f>
        <v>3920</v>
      </c>
      <c r="M101" s="70">
        <f t="shared" ca="1" si="35"/>
        <v>0.15510721785557979</v>
      </c>
      <c r="N101" s="68">
        <f t="shared" si="22"/>
        <v>25</v>
      </c>
      <c r="O101" s="75">
        <f ca="1">J101*'Inputs and Outputs'!$D$5-('Model Part B'!K101*'Model Part B'!N101+K101*Costperbumped)</f>
        <v>3920</v>
      </c>
      <c r="R101" s="74">
        <v>98</v>
      </c>
      <c r="S101" s="68" t="s">
        <v>8</v>
      </c>
      <c r="T101" s="69">
        <v>44229</v>
      </c>
      <c r="U101" s="67" t="s">
        <v>2</v>
      </c>
      <c r="V101" s="68" t="str">
        <f>'Flight Data'!$A99</f>
        <v>G98</v>
      </c>
      <c r="W101" s="68">
        <f>'Flight Data'!$B99</f>
        <v>3</v>
      </c>
      <c r="X101" s="68">
        <f ca="1">ROUND(NORMINV($AC101,'Inputs and Outputs'!$C$19,'Inputs and Outputs'!$D$19),0)</f>
        <v>107</v>
      </c>
      <c r="Y101" s="68">
        <f t="shared" si="23"/>
        <v>102</v>
      </c>
      <c r="Z101" s="68">
        <f t="shared" ca="1" si="24"/>
        <v>102</v>
      </c>
      <c r="AA101" s="68">
        <f ca="1">IF(Z101-W101&gt;'Inputs and Outputs'!$D$4,One-W101,0)</f>
        <v>0</v>
      </c>
      <c r="AB101" s="68">
        <f ca="1">Z101*'Inputs and Outputs'!$D$5-AA101*'Inputs and Outputs'!$D$6</f>
        <v>4080</v>
      </c>
      <c r="AC101" s="70">
        <f t="shared" ca="1" si="36"/>
        <v>0.75895015603355176</v>
      </c>
      <c r="AD101" s="68">
        <f t="shared" si="25"/>
        <v>25</v>
      </c>
      <c r="AE101" s="75">
        <f ca="1">Z101*'Inputs and Outputs'!$D$5-('Model Part B'!AA101*'Model Part B'!AD101+AA101*Costperbumped)</f>
        <v>4080</v>
      </c>
      <c r="AH101" s="74">
        <v>98</v>
      </c>
      <c r="AI101" s="68" t="s">
        <v>8</v>
      </c>
      <c r="AJ101" s="69">
        <v>44229</v>
      </c>
      <c r="AK101" s="67" t="s">
        <v>2</v>
      </c>
      <c r="AL101" s="68" t="str">
        <f>'Flight Data'!$A99</f>
        <v>G98</v>
      </c>
      <c r="AM101" s="68">
        <f>'Flight Data'!$B99</f>
        <v>3</v>
      </c>
      <c r="AN101" s="68">
        <f ca="1">ROUND(NORMINV($AS101,'Inputs and Outputs'!$C$19,'Inputs and Outputs'!$D$19),0)</f>
        <v>102</v>
      </c>
      <c r="AO101" s="68">
        <f t="shared" si="26"/>
        <v>103</v>
      </c>
      <c r="AP101" s="68">
        <f t="shared" ca="1" si="27"/>
        <v>102</v>
      </c>
      <c r="AQ101" s="68">
        <f ca="1">IF(AP101-AM101&gt;'Inputs and Outputs'!$D$4,Three-AM101,0)</f>
        <v>0</v>
      </c>
      <c r="AR101" s="68">
        <f ca="1">AP101*'Inputs and Outputs'!$D$5-AQ101*'Inputs and Outputs'!$D$6</f>
        <v>4080</v>
      </c>
      <c r="AS101" s="70">
        <f t="shared" ca="1" si="37"/>
        <v>0.42441309226293322</v>
      </c>
      <c r="AT101" s="68">
        <f t="shared" si="28"/>
        <v>25</v>
      </c>
      <c r="AU101" s="75">
        <f ca="1">AP101*'Inputs and Outputs'!$D$5-('Model Part B'!AQ101*'Model Part B'!AT101+AQ101*Costperbumped)</f>
        <v>4080</v>
      </c>
      <c r="AX101" s="74">
        <v>98</v>
      </c>
      <c r="AY101" s="68" t="s">
        <v>8</v>
      </c>
      <c r="AZ101" s="69">
        <v>44229</v>
      </c>
      <c r="BA101" s="67" t="s">
        <v>2</v>
      </c>
      <c r="BB101" s="68" t="str">
        <f>'Flight Data'!$A99</f>
        <v>G98</v>
      </c>
      <c r="BC101" s="68">
        <f>'Flight Data'!$B99</f>
        <v>3</v>
      </c>
      <c r="BD101" s="68">
        <f ca="1">ROUND(NORMINV($BI101,'Inputs and Outputs'!$C$19,'Inputs and Outputs'!$D$19),0)</f>
        <v>109</v>
      </c>
      <c r="BE101" s="68">
        <f t="shared" si="29"/>
        <v>104</v>
      </c>
      <c r="BF101" s="68">
        <f t="shared" ca="1" si="30"/>
        <v>104</v>
      </c>
      <c r="BG101" s="68">
        <f ca="1">IF(BF101-BC101&gt;'Inputs and Outputs'!$D$4,Four-BC101,0)</f>
        <v>1</v>
      </c>
      <c r="BH101" s="68">
        <f ca="1">BF101*'Inputs and Outputs'!$D$5-BG101*'Inputs and Outputs'!$D$6</f>
        <v>4060</v>
      </c>
      <c r="BI101" s="70">
        <f t="shared" ca="1" si="38"/>
        <v>0.90284915958655998</v>
      </c>
      <c r="BJ101" s="68">
        <f t="shared" si="31"/>
        <v>25</v>
      </c>
      <c r="BK101" s="75">
        <f ca="1">BF101*'Inputs and Outputs'!$D$5-('Model Part B'!BG101*'Model Part B'!BJ101+BG101*Costperbumped)</f>
        <v>4035</v>
      </c>
      <c r="BN101" s="74">
        <v>98</v>
      </c>
      <c r="BO101" s="68" t="s">
        <v>8</v>
      </c>
      <c r="BP101" s="69">
        <v>44229</v>
      </c>
      <c r="BQ101" s="67" t="s">
        <v>2</v>
      </c>
      <c r="BR101" s="68" t="str">
        <f>'Flight Data'!$A99</f>
        <v>G98</v>
      </c>
      <c r="BS101" s="68">
        <f>'Flight Data'!$B99</f>
        <v>3</v>
      </c>
      <c r="BT101" s="68">
        <f ca="1">ROUND(NORMINV($BY101,'Inputs and Outputs'!$C$18,'Inputs and Outputs'!$D$18),0)</f>
        <v>92</v>
      </c>
      <c r="BU101" s="68">
        <f t="shared" si="32"/>
        <v>105</v>
      </c>
      <c r="BV101" s="68">
        <f t="shared" ca="1" si="33"/>
        <v>92</v>
      </c>
      <c r="BW101" s="68">
        <f ca="1">IF(BV101-BS101&gt;'Inputs and Outputs'!$D$4,Five-BS101,0)</f>
        <v>0</v>
      </c>
      <c r="BX101" s="68">
        <f ca="1">BV101*'Inputs and Outputs'!$D$5-BW101*'Inputs and Outputs'!$D$6</f>
        <v>3680</v>
      </c>
      <c r="BY101" s="70">
        <f t="shared" ca="1" si="39"/>
        <v>6.6141484564257946E-2</v>
      </c>
      <c r="BZ101" s="68">
        <f t="shared" si="34"/>
        <v>25</v>
      </c>
      <c r="CA101" s="75">
        <f ca="1">BV101*'Inputs and Outputs'!$D$5-('Model Part B'!BW101*'Model Part B'!BZ101+BW101*Costperbumped)</f>
        <v>3680</v>
      </c>
    </row>
    <row r="102" spans="2:79" x14ac:dyDescent="0.2">
      <c r="B102" s="74">
        <v>99</v>
      </c>
      <c r="C102" s="68" t="s">
        <v>8</v>
      </c>
      <c r="D102" s="69">
        <v>44229</v>
      </c>
      <c r="E102" s="67" t="s">
        <v>0</v>
      </c>
      <c r="F102" s="68" t="str">
        <f>'Flight Data'!$A100</f>
        <v>G99</v>
      </c>
      <c r="G102" s="68">
        <f>'Flight Data'!$B100</f>
        <v>0</v>
      </c>
      <c r="H102" s="68">
        <f ca="1">ROUND(NORMINV($M102,'Inputs and Outputs'!$C$20,'Inputs and Outputs'!$D$20),0)</f>
        <v>104</v>
      </c>
      <c r="I102" s="68">
        <f t="shared" si="20"/>
        <v>101</v>
      </c>
      <c r="J102" s="68">
        <f t="shared" ca="1" si="21"/>
        <v>101</v>
      </c>
      <c r="K102" s="68">
        <f ca="1">IF(J102-G102&gt;'Inputs and Outputs'!$D$4,One-G102,0)</f>
        <v>1</v>
      </c>
      <c r="L102" s="68">
        <f ca="1">J102*'Inputs and Outputs'!$D$5-K102*'Inputs and Outputs'!$D$6</f>
        <v>3940</v>
      </c>
      <c r="M102" s="70">
        <f t="shared" ca="1" si="35"/>
        <v>0.39640631476365973</v>
      </c>
      <c r="N102" s="68">
        <f t="shared" si="22"/>
        <v>200</v>
      </c>
      <c r="O102" s="75">
        <f ca="1">J102*'Inputs and Outputs'!$D$5-('Model Part B'!K102*'Model Part B'!N102+K102*Costperbumped)</f>
        <v>3740</v>
      </c>
      <c r="R102" s="74">
        <v>99</v>
      </c>
      <c r="S102" s="68" t="s">
        <v>8</v>
      </c>
      <c r="T102" s="69">
        <v>44229</v>
      </c>
      <c r="U102" s="67" t="s">
        <v>0</v>
      </c>
      <c r="V102" s="68" t="str">
        <f>'Flight Data'!$A100</f>
        <v>G99</v>
      </c>
      <c r="W102" s="68">
        <f>'Flight Data'!$B100</f>
        <v>0</v>
      </c>
      <c r="X102" s="68">
        <f ca="1">ROUND(NORMINV($AC102,'Inputs and Outputs'!$C$20,'Inputs and Outputs'!$D$20),0)</f>
        <v>103</v>
      </c>
      <c r="Y102" s="68">
        <f t="shared" si="23"/>
        <v>102</v>
      </c>
      <c r="Z102" s="68">
        <f t="shared" ca="1" si="24"/>
        <v>102</v>
      </c>
      <c r="AA102" s="68">
        <f ca="1">IF(Z102-W102&gt;'Inputs and Outputs'!$D$4,One-W102,0)</f>
        <v>1</v>
      </c>
      <c r="AB102" s="68">
        <f ca="1">Z102*'Inputs and Outputs'!$D$5-AA102*'Inputs and Outputs'!$D$6</f>
        <v>3980</v>
      </c>
      <c r="AC102" s="70">
        <f t="shared" ca="1" si="36"/>
        <v>0.37777244397276122</v>
      </c>
      <c r="AD102" s="68">
        <f t="shared" si="25"/>
        <v>200</v>
      </c>
      <c r="AE102" s="75">
        <f ca="1">Z102*'Inputs and Outputs'!$D$5-('Model Part B'!AA102*'Model Part B'!AD102+AA102*Costperbumped)</f>
        <v>3780</v>
      </c>
      <c r="AH102" s="74">
        <v>99</v>
      </c>
      <c r="AI102" s="68" t="s">
        <v>8</v>
      </c>
      <c r="AJ102" s="69">
        <v>44229</v>
      </c>
      <c r="AK102" s="67" t="s">
        <v>0</v>
      </c>
      <c r="AL102" s="68" t="str">
        <f>'Flight Data'!$A100</f>
        <v>G99</v>
      </c>
      <c r="AM102" s="68">
        <f>'Flight Data'!$B100</f>
        <v>0</v>
      </c>
      <c r="AN102" s="68">
        <f ca="1">ROUND(NORMINV($AS102,'Inputs and Outputs'!$C$20,'Inputs and Outputs'!$D$20),0)</f>
        <v>101</v>
      </c>
      <c r="AO102" s="68">
        <f t="shared" si="26"/>
        <v>103</v>
      </c>
      <c r="AP102" s="68">
        <f t="shared" ca="1" si="27"/>
        <v>101</v>
      </c>
      <c r="AQ102" s="68">
        <f ca="1">IF(AP102-AM102&gt;'Inputs and Outputs'!$D$4,Three-AM102,0)</f>
        <v>3</v>
      </c>
      <c r="AR102" s="68">
        <f ca="1">AP102*'Inputs and Outputs'!$D$5-AQ102*'Inputs and Outputs'!$D$6</f>
        <v>3740</v>
      </c>
      <c r="AS102" s="70">
        <f t="shared" ca="1" si="37"/>
        <v>0.21022173757325813</v>
      </c>
      <c r="AT102" s="68">
        <f t="shared" si="28"/>
        <v>200</v>
      </c>
      <c r="AU102" s="75">
        <f ca="1">AP102*'Inputs and Outputs'!$D$5-('Model Part B'!AQ102*'Model Part B'!AT102+AQ102*Costperbumped)</f>
        <v>3140</v>
      </c>
      <c r="AX102" s="74">
        <v>99</v>
      </c>
      <c r="AY102" s="68" t="s">
        <v>8</v>
      </c>
      <c r="AZ102" s="69">
        <v>44229</v>
      </c>
      <c r="BA102" s="67" t="s">
        <v>0</v>
      </c>
      <c r="BB102" s="68" t="str">
        <f>'Flight Data'!$A100</f>
        <v>G99</v>
      </c>
      <c r="BC102" s="68">
        <f>'Flight Data'!$B100</f>
        <v>0</v>
      </c>
      <c r="BD102" s="68">
        <f ca="1">ROUND(NORMINV($BI102,'Inputs and Outputs'!$C$20,'Inputs and Outputs'!$D$20),0)</f>
        <v>103</v>
      </c>
      <c r="BE102" s="68">
        <f t="shared" si="29"/>
        <v>104</v>
      </c>
      <c r="BF102" s="68">
        <f t="shared" ca="1" si="30"/>
        <v>103</v>
      </c>
      <c r="BG102" s="68">
        <f ca="1">IF(BF102-BC102&gt;'Inputs and Outputs'!$D$4,Four-BC102,0)</f>
        <v>4</v>
      </c>
      <c r="BH102" s="68">
        <f ca="1">BF102*'Inputs and Outputs'!$D$5-BG102*'Inputs and Outputs'!$D$6</f>
        <v>3720</v>
      </c>
      <c r="BI102" s="70">
        <f t="shared" ca="1" si="38"/>
        <v>0.36249096965726657</v>
      </c>
      <c r="BJ102" s="68">
        <f t="shared" si="31"/>
        <v>200</v>
      </c>
      <c r="BK102" s="75">
        <f ca="1">BF102*'Inputs and Outputs'!$D$5-('Model Part B'!BG102*'Model Part B'!BJ102+BG102*Costperbumped)</f>
        <v>2920</v>
      </c>
      <c r="BN102" s="74">
        <v>99</v>
      </c>
      <c r="BO102" s="68" t="s">
        <v>8</v>
      </c>
      <c r="BP102" s="69">
        <v>44229</v>
      </c>
      <c r="BQ102" s="67" t="s">
        <v>0</v>
      </c>
      <c r="BR102" s="68" t="str">
        <f>'Flight Data'!$A100</f>
        <v>G99</v>
      </c>
      <c r="BS102" s="68">
        <f>'Flight Data'!$B100</f>
        <v>0</v>
      </c>
      <c r="BT102" s="68">
        <f ca="1">ROUND(NORMINV($BY102,'Inputs and Outputs'!$C$18,'Inputs and Outputs'!$D$18),0)</f>
        <v>105</v>
      </c>
      <c r="BU102" s="68">
        <f t="shared" si="32"/>
        <v>105</v>
      </c>
      <c r="BV102" s="68">
        <f t="shared" ca="1" si="33"/>
        <v>105</v>
      </c>
      <c r="BW102" s="68">
        <f ca="1">IF(BV102-BS102&gt;'Inputs and Outputs'!$D$4,Five-BS102,0)</f>
        <v>5</v>
      </c>
      <c r="BX102" s="68">
        <f ca="1">BV102*'Inputs and Outputs'!$D$5-BW102*'Inputs and Outputs'!$D$6</f>
        <v>3700</v>
      </c>
      <c r="BY102" s="70">
        <f t="shared" ca="1" si="39"/>
        <v>0.74977733538727687</v>
      </c>
      <c r="BZ102" s="68">
        <f t="shared" si="34"/>
        <v>200</v>
      </c>
      <c r="CA102" s="75">
        <f ca="1">BV102*'Inputs and Outputs'!$D$5-('Model Part B'!BW102*'Model Part B'!BZ102+BW102*Costperbumped)</f>
        <v>2700</v>
      </c>
    </row>
    <row r="103" spans="2:79" x14ac:dyDescent="0.2">
      <c r="B103" s="74">
        <v>100</v>
      </c>
      <c r="C103" s="68" t="s">
        <v>7</v>
      </c>
      <c r="D103" s="69">
        <v>44230</v>
      </c>
      <c r="E103" s="67" t="s">
        <v>3</v>
      </c>
      <c r="F103" s="68" t="str">
        <f>'Flight Data'!$A101</f>
        <v>G100</v>
      </c>
      <c r="G103" s="68">
        <f>'Flight Data'!$B101</f>
        <v>9</v>
      </c>
      <c r="H103" s="68">
        <f ca="1">ROUND(NORMINV($M103,'Inputs and Outputs'!$C$18,'Inputs and Outputs'!$D$18),0)</f>
        <v>98</v>
      </c>
      <c r="I103" s="68">
        <f t="shared" si="20"/>
        <v>101</v>
      </c>
      <c r="J103" s="68">
        <f t="shared" ca="1" si="21"/>
        <v>98</v>
      </c>
      <c r="K103" s="68">
        <f ca="1">IF(J103-G103&gt;'Inputs and Outputs'!$D$4,One-G103,0)</f>
        <v>0</v>
      </c>
      <c r="L103" s="68">
        <f ca="1">J103*'Inputs and Outputs'!$D$5-K103*'Inputs and Outputs'!$D$6</f>
        <v>3920</v>
      </c>
      <c r="M103" s="70">
        <f t="shared" ca="1" si="35"/>
        <v>0.30847226697409658</v>
      </c>
      <c r="N103" s="68">
        <f t="shared" si="22"/>
        <v>25</v>
      </c>
      <c r="O103" s="75">
        <f ca="1">J103*'Inputs and Outputs'!$D$5-('Model Part B'!K103*'Model Part B'!N103+K103*Costperbumped)</f>
        <v>3920</v>
      </c>
      <c r="R103" s="74">
        <v>100</v>
      </c>
      <c r="S103" s="68" t="s">
        <v>7</v>
      </c>
      <c r="T103" s="69">
        <v>44230</v>
      </c>
      <c r="U103" s="67" t="s">
        <v>3</v>
      </c>
      <c r="V103" s="68" t="str">
        <f>'Flight Data'!$A101</f>
        <v>G100</v>
      </c>
      <c r="W103" s="68">
        <f>'Flight Data'!$B101</f>
        <v>9</v>
      </c>
      <c r="X103" s="68">
        <f ca="1">ROUND(NORMINV($AC103,'Inputs and Outputs'!$C$18,'Inputs and Outputs'!$D$18),0)</f>
        <v>104</v>
      </c>
      <c r="Y103" s="68">
        <f t="shared" si="23"/>
        <v>102</v>
      </c>
      <c r="Z103" s="68">
        <f t="shared" ca="1" si="24"/>
        <v>102</v>
      </c>
      <c r="AA103" s="68">
        <f ca="1">IF(Z103-W103&gt;'Inputs and Outputs'!$D$4,One-W103,0)</f>
        <v>0</v>
      </c>
      <c r="AB103" s="68">
        <f ca="1">Z103*'Inputs and Outputs'!$D$5-AA103*'Inputs and Outputs'!$D$6</f>
        <v>4080</v>
      </c>
      <c r="AC103" s="70">
        <f t="shared" ca="1" si="36"/>
        <v>0.70618859110078447</v>
      </c>
      <c r="AD103" s="68">
        <f t="shared" si="25"/>
        <v>25</v>
      </c>
      <c r="AE103" s="75">
        <f ca="1">Z103*'Inputs and Outputs'!$D$5-('Model Part B'!AA103*'Model Part B'!AD103+AA103*Costperbumped)</f>
        <v>4080</v>
      </c>
      <c r="AH103" s="74">
        <v>100</v>
      </c>
      <c r="AI103" s="68" t="s">
        <v>7</v>
      </c>
      <c r="AJ103" s="69">
        <v>44230</v>
      </c>
      <c r="AK103" s="67" t="s">
        <v>3</v>
      </c>
      <c r="AL103" s="68" t="str">
        <f>'Flight Data'!$A101</f>
        <v>G100</v>
      </c>
      <c r="AM103" s="68">
        <f>'Flight Data'!$B101</f>
        <v>9</v>
      </c>
      <c r="AN103" s="68">
        <f ca="1">ROUND(NORMINV($AS103,'Inputs and Outputs'!$C$18,'Inputs and Outputs'!$D$18),0)</f>
        <v>104</v>
      </c>
      <c r="AO103" s="68">
        <f t="shared" si="26"/>
        <v>103</v>
      </c>
      <c r="AP103" s="68">
        <f t="shared" ca="1" si="27"/>
        <v>103</v>
      </c>
      <c r="AQ103" s="68">
        <f ca="1">IF(AP103-AM103&gt;'Inputs and Outputs'!$D$4,Three-AM103,0)</f>
        <v>0</v>
      </c>
      <c r="AR103" s="68">
        <f ca="1">AP103*'Inputs and Outputs'!$D$5-AQ103*'Inputs and Outputs'!$D$6</f>
        <v>4120</v>
      </c>
      <c r="AS103" s="70">
        <f t="shared" ca="1" si="37"/>
        <v>0.7165967674340662</v>
      </c>
      <c r="AT103" s="68">
        <f t="shared" si="28"/>
        <v>25</v>
      </c>
      <c r="AU103" s="75">
        <f ca="1">AP103*'Inputs and Outputs'!$D$5-('Model Part B'!AQ103*'Model Part B'!AT103+AQ103*Costperbumped)</f>
        <v>4120</v>
      </c>
      <c r="AX103" s="74">
        <v>100</v>
      </c>
      <c r="AY103" s="68" t="s">
        <v>7</v>
      </c>
      <c r="AZ103" s="69">
        <v>44230</v>
      </c>
      <c r="BA103" s="67" t="s">
        <v>3</v>
      </c>
      <c r="BB103" s="68" t="str">
        <f>'Flight Data'!$A101</f>
        <v>G100</v>
      </c>
      <c r="BC103" s="68">
        <f>'Flight Data'!$B101</f>
        <v>9</v>
      </c>
      <c r="BD103" s="68">
        <f ca="1">ROUND(NORMINV($BI103,'Inputs and Outputs'!$C$18,'Inputs and Outputs'!$D$18),0)</f>
        <v>88</v>
      </c>
      <c r="BE103" s="68">
        <f t="shared" si="29"/>
        <v>104</v>
      </c>
      <c r="BF103" s="68">
        <f t="shared" ca="1" si="30"/>
        <v>88</v>
      </c>
      <c r="BG103" s="68">
        <f ca="1">IF(BF103-BC103&gt;'Inputs and Outputs'!$D$4,Four-BC103,0)</f>
        <v>0</v>
      </c>
      <c r="BH103" s="68">
        <f ca="1">BF103*'Inputs and Outputs'!$D$5-BG103*'Inputs and Outputs'!$D$6</f>
        <v>3520</v>
      </c>
      <c r="BI103" s="70">
        <f t="shared" ca="1" si="38"/>
        <v>1.6337388182383283E-2</v>
      </c>
      <c r="BJ103" s="68">
        <f t="shared" si="31"/>
        <v>25</v>
      </c>
      <c r="BK103" s="75">
        <f ca="1">BF103*'Inputs and Outputs'!$D$5-('Model Part B'!BG103*'Model Part B'!BJ103+BG103*Costperbumped)</f>
        <v>3520</v>
      </c>
      <c r="BN103" s="74">
        <v>100</v>
      </c>
      <c r="BO103" s="68" t="s">
        <v>7</v>
      </c>
      <c r="BP103" s="69">
        <v>44230</v>
      </c>
      <c r="BQ103" s="67" t="s">
        <v>3</v>
      </c>
      <c r="BR103" s="68" t="str">
        <f>'Flight Data'!$A101</f>
        <v>G100</v>
      </c>
      <c r="BS103" s="68">
        <f>'Flight Data'!$B101</f>
        <v>9</v>
      </c>
      <c r="BT103" s="68">
        <f ca="1">ROUND(NORMINV($BY103,'Inputs and Outputs'!$C$18,'Inputs and Outputs'!$D$18),0)</f>
        <v>108</v>
      </c>
      <c r="BU103" s="68">
        <f t="shared" si="32"/>
        <v>105</v>
      </c>
      <c r="BV103" s="68">
        <f t="shared" ca="1" si="33"/>
        <v>105</v>
      </c>
      <c r="BW103" s="68">
        <f ca="1">IF(BV103-BS103&gt;'Inputs and Outputs'!$D$4,Five-BS103,0)</f>
        <v>0</v>
      </c>
      <c r="BX103" s="68">
        <f ca="1">BV103*'Inputs and Outputs'!$D$5-BW103*'Inputs and Outputs'!$D$6</f>
        <v>4200</v>
      </c>
      <c r="BY103" s="70">
        <f t="shared" ca="1" si="39"/>
        <v>0.87277167781513443</v>
      </c>
      <c r="BZ103" s="68">
        <f t="shared" si="34"/>
        <v>25</v>
      </c>
      <c r="CA103" s="75">
        <f ca="1">BV103*'Inputs and Outputs'!$D$5-('Model Part B'!BW103*'Model Part B'!BZ103+BW103*Costperbumped)</f>
        <v>4200</v>
      </c>
    </row>
    <row r="104" spans="2:79" x14ac:dyDescent="0.2">
      <c r="B104" s="74">
        <v>101</v>
      </c>
      <c r="C104" s="68" t="s">
        <v>7</v>
      </c>
      <c r="D104" s="69">
        <v>44230</v>
      </c>
      <c r="E104" s="67" t="s">
        <v>2</v>
      </c>
      <c r="F104" s="68" t="str">
        <f>'Flight Data'!$A102</f>
        <v>G101</v>
      </c>
      <c r="G104" s="68">
        <f>'Flight Data'!$B102</f>
        <v>3</v>
      </c>
      <c r="H104" s="68">
        <f ca="1">ROUND(NORMINV($M104,'Inputs and Outputs'!$C$19,'Inputs and Outputs'!$D$19),0)</f>
        <v>107</v>
      </c>
      <c r="I104" s="68">
        <f t="shared" si="20"/>
        <v>101</v>
      </c>
      <c r="J104" s="68">
        <f t="shared" ca="1" si="21"/>
        <v>101</v>
      </c>
      <c r="K104" s="68">
        <f ca="1">IF(J104-G104&gt;'Inputs and Outputs'!$D$4,One-G104,0)</f>
        <v>0</v>
      </c>
      <c r="L104" s="68">
        <f ca="1">J104*'Inputs and Outputs'!$D$5-K104*'Inputs and Outputs'!$D$6</f>
        <v>4040</v>
      </c>
      <c r="M104" s="70">
        <f t="shared" ca="1" si="35"/>
        <v>0.81356450025209792</v>
      </c>
      <c r="N104" s="68">
        <f t="shared" si="22"/>
        <v>25</v>
      </c>
      <c r="O104" s="75">
        <f ca="1">J104*'Inputs and Outputs'!$D$5-('Model Part B'!K104*'Model Part B'!N104+K104*Costperbumped)</f>
        <v>4040</v>
      </c>
      <c r="R104" s="74">
        <v>101</v>
      </c>
      <c r="S104" s="68" t="s">
        <v>7</v>
      </c>
      <c r="T104" s="69">
        <v>44230</v>
      </c>
      <c r="U104" s="67" t="s">
        <v>2</v>
      </c>
      <c r="V104" s="68" t="str">
        <f>'Flight Data'!$A102</f>
        <v>G101</v>
      </c>
      <c r="W104" s="68">
        <f>'Flight Data'!$B102</f>
        <v>3</v>
      </c>
      <c r="X104" s="68">
        <f ca="1">ROUND(NORMINV($AC104,'Inputs and Outputs'!$C$19,'Inputs and Outputs'!$D$19),0)</f>
        <v>106</v>
      </c>
      <c r="Y104" s="68">
        <f t="shared" si="23"/>
        <v>102</v>
      </c>
      <c r="Z104" s="68">
        <f t="shared" ca="1" si="24"/>
        <v>102</v>
      </c>
      <c r="AA104" s="68">
        <f ca="1">IF(Z104-W104&gt;'Inputs and Outputs'!$D$4,One-W104,0)</f>
        <v>0</v>
      </c>
      <c r="AB104" s="68">
        <f ca="1">Z104*'Inputs and Outputs'!$D$5-AA104*'Inputs and Outputs'!$D$6</f>
        <v>4080</v>
      </c>
      <c r="AC104" s="70">
        <f t="shared" ca="1" si="36"/>
        <v>0.69414690775168086</v>
      </c>
      <c r="AD104" s="68">
        <f t="shared" si="25"/>
        <v>25</v>
      </c>
      <c r="AE104" s="75">
        <f ca="1">Z104*'Inputs and Outputs'!$D$5-('Model Part B'!AA104*'Model Part B'!AD104+AA104*Costperbumped)</f>
        <v>4080</v>
      </c>
      <c r="AH104" s="74">
        <v>101</v>
      </c>
      <c r="AI104" s="68" t="s">
        <v>7</v>
      </c>
      <c r="AJ104" s="69">
        <v>44230</v>
      </c>
      <c r="AK104" s="67" t="s">
        <v>2</v>
      </c>
      <c r="AL104" s="68" t="str">
        <f>'Flight Data'!$A102</f>
        <v>G101</v>
      </c>
      <c r="AM104" s="68">
        <f>'Flight Data'!$B102</f>
        <v>3</v>
      </c>
      <c r="AN104" s="68">
        <f ca="1">ROUND(NORMINV($AS104,'Inputs and Outputs'!$C$19,'Inputs and Outputs'!$D$19),0)</f>
        <v>104</v>
      </c>
      <c r="AO104" s="68">
        <f t="shared" si="26"/>
        <v>103</v>
      </c>
      <c r="AP104" s="68">
        <f t="shared" ca="1" si="27"/>
        <v>103</v>
      </c>
      <c r="AQ104" s="68">
        <f ca="1">IF(AP104-AM104&gt;'Inputs and Outputs'!$D$4,Three-AM104,0)</f>
        <v>0</v>
      </c>
      <c r="AR104" s="68">
        <f ca="1">AP104*'Inputs and Outputs'!$D$5-AQ104*'Inputs and Outputs'!$D$6</f>
        <v>4120</v>
      </c>
      <c r="AS104" s="70">
        <f t="shared" ca="1" si="37"/>
        <v>0.54097422794834238</v>
      </c>
      <c r="AT104" s="68">
        <f t="shared" si="28"/>
        <v>25</v>
      </c>
      <c r="AU104" s="75">
        <f ca="1">AP104*'Inputs and Outputs'!$D$5-('Model Part B'!AQ104*'Model Part B'!AT104+AQ104*Costperbumped)</f>
        <v>4120</v>
      </c>
      <c r="AX104" s="74">
        <v>101</v>
      </c>
      <c r="AY104" s="68" t="s">
        <v>7</v>
      </c>
      <c r="AZ104" s="69">
        <v>44230</v>
      </c>
      <c r="BA104" s="67" t="s">
        <v>2</v>
      </c>
      <c r="BB104" s="68" t="str">
        <f>'Flight Data'!$A102</f>
        <v>G101</v>
      </c>
      <c r="BC104" s="68">
        <f>'Flight Data'!$B102</f>
        <v>3</v>
      </c>
      <c r="BD104" s="68">
        <f ca="1">ROUND(NORMINV($BI104,'Inputs and Outputs'!$C$19,'Inputs and Outputs'!$D$19),0)</f>
        <v>95</v>
      </c>
      <c r="BE104" s="68">
        <f t="shared" si="29"/>
        <v>104</v>
      </c>
      <c r="BF104" s="68">
        <f t="shared" ca="1" si="30"/>
        <v>95</v>
      </c>
      <c r="BG104" s="68">
        <f ca="1">IF(BF104-BC104&gt;'Inputs and Outputs'!$D$4,Four-BC104,0)</f>
        <v>0</v>
      </c>
      <c r="BH104" s="68">
        <f ca="1">BF104*'Inputs and Outputs'!$D$5-BG104*'Inputs and Outputs'!$D$6</f>
        <v>3800</v>
      </c>
      <c r="BI104" s="70">
        <f t="shared" ca="1" si="38"/>
        <v>5.9662927679925426E-2</v>
      </c>
      <c r="BJ104" s="68">
        <f t="shared" si="31"/>
        <v>25</v>
      </c>
      <c r="BK104" s="75">
        <f ca="1">BF104*'Inputs and Outputs'!$D$5-('Model Part B'!BG104*'Model Part B'!BJ104+BG104*Costperbumped)</f>
        <v>3800</v>
      </c>
      <c r="BN104" s="74">
        <v>101</v>
      </c>
      <c r="BO104" s="68" t="s">
        <v>7</v>
      </c>
      <c r="BP104" s="69">
        <v>44230</v>
      </c>
      <c r="BQ104" s="67" t="s">
        <v>2</v>
      </c>
      <c r="BR104" s="68" t="str">
        <f>'Flight Data'!$A102</f>
        <v>G101</v>
      </c>
      <c r="BS104" s="68">
        <f>'Flight Data'!$B102</f>
        <v>3</v>
      </c>
      <c r="BT104" s="68">
        <f ca="1">ROUND(NORMINV($BY104,'Inputs and Outputs'!$C$18,'Inputs and Outputs'!$D$18),0)</f>
        <v>90</v>
      </c>
      <c r="BU104" s="68">
        <f t="shared" si="32"/>
        <v>105</v>
      </c>
      <c r="BV104" s="68">
        <f t="shared" ca="1" si="33"/>
        <v>90</v>
      </c>
      <c r="BW104" s="68">
        <f ca="1">IF(BV104-BS104&gt;'Inputs and Outputs'!$D$4,Five-BS104,0)</f>
        <v>0</v>
      </c>
      <c r="BX104" s="68">
        <f ca="1">BV104*'Inputs and Outputs'!$D$5-BW104*'Inputs and Outputs'!$D$6</f>
        <v>3600</v>
      </c>
      <c r="BY104" s="70">
        <f t="shared" ca="1" si="39"/>
        <v>3.7985795640382181E-2</v>
      </c>
      <c r="BZ104" s="68">
        <f t="shared" si="34"/>
        <v>25</v>
      </c>
      <c r="CA104" s="75">
        <f ca="1">BV104*'Inputs and Outputs'!$D$5-('Model Part B'!BW104*'Model Part B'!BZ104+BW104*Costperbumped)</f>
        <v>3600</v>
      </c>
    </row>
    <row r="105" spans="2:79" x14ac:dyDescent="0.2">
      <c r="B105" s="74">
        <v>102</v>
      </c>
      <c r="C105" s="68" t="s">
        <v>7</v>
      </c>
      <c r="D105" s="69">
        <v>44230</v>
      </c>
      <c r="E105" s="67" t="s">
        <v>0</v>
      </c>
      <c r="F105" s="68" t="str">
        <f>'Flight Data'!$A103</f>
        <v>G102</v>
      </c>
      <c r="G105" s="68">
        <f>'Flight Data'!$B103</f>
        <v>1</v>
      </c>
      <c r="H105" s="68">
        <f ca="1">ROUND(NORMINV($M105,'Inputs and Outputs'!$C$20,'Inputs and Outputs'!$D$20),0)</f>
        <v>109</v>
      </c>
      <c r="I105" s="68">
        <f t="shared" si="20"/>
        <v>101</v>
      </c>
      <c r="J105" s="68">
        <f t="shared" ca="1" si="21"/>
        <v>101</v>
      </c>
      <c r="K105" s="68">
        <f ca="1">IF(J105-G105&gt;'Inputs and Outputs'!$D$4,One-G105,0)</f>
        <v>0</v>
      </c>
      <c r="L105" s="68">
        <f ca="1">J105*'Inputs and Outputs'!$D$5-K105*'Inputs and Outputs'!$D$6</f>
        <v>4040</v>
      </c>
      <c r="M105" s="70">
        <f t="shared" ca="1" si="35"/>
        <v>0.77717220120345898</v>
      </c>
      <c r="N105" s="68">
        <f t="shared" si="22"/>
        <v>200</v>
      </c>
      <c r="O105" s="75">
        <f ca="1">J105*'Inputs and Outputs'!$D$5-('Model Part B'!K105*'Model Part B'!N105+K105*Costperbumped)</f>
        <v>4040</v>
      </c>
      <c r="R105" s="74">
        <v>102</v>
      </c>
      <c r="S105" s="68" t="s">
        <v>7</v>
      </c>
      <c r="T105" s="69">
        <v>44230</v>
      </c>
      <c r="U105" s="67" t="s">
        <v>0</v>
      </c>
      <c r="V105" s="68" t="str">
        <f>'Flight Data'!$A103</f>
        <v>G102</v>
      </c>
      <c r="W105" s="68">
        <f>'Flight Data'!$B103</f>
        <v>1</v>
      </c>
      <c r="X105" s="68">
        <f ca="1">ROUND(NORMINV($AC105,'Inputs and Outputs'!$C$20,'Inputs and Outputs'!$D$20),0)</f>
        <v>101</v>
      </c>
      <c r="Y105" s="68">
        <f t="shared" si="23"/>
        <v>102</v>
      </c>
      <c r="Z105" s="68">
        <f t="shared" ca="1" si="24"/>
        <v>101</v>
      </c>
      <c r="AA105" s="68">
        <f ca="1">IF(Z105-W105&gt;'Inputs and Outputs'!$D$4,One-W105,0)</f>
        <v>0</v>
      </c>
      <c r="AB105" s="68">
        <f ca="1">Z105*'Inputs and Outputs'!$D$5-AA105*'Inputs and Outputs'!$D$6</f>
        <v>4040</v>
      </c>
      <c r="AC105" s="70">
        <f t="shared" ca="1" si="36"/>
        <v>0.23207728778409209</v>
      </c>
      <c r="AD105" s="68">
        <f t="shared" si="25"/>
        <v>200</v>
      </c>
      <c r="AE105" s="75">
        <f ca="1">Z105*'Inputs and Outputs'!$D$5-('Model Part B'!AA105*'Model Part B'!AD105+AA105*Costperbumped)</f>
        <v>4040</v>
      </c>
      <c r="AH105" s="74">
        <v>102</v>
      </c>
      <c r="AI105" s="68" t="s">
        <v>7</v>
      </c>
      <c r="AJ105" s="69">
        <v>44230</v>
      </c>
      <c r="AK105" s="67" t="s">
        <v>0</v>
      </c>
      <c r="AL105" s="68" t="str">
        <f>'Flight Data'!$A103</f>
        <v>G102</v>
      </c>
      <c r="AM105" s="68">
        <f>'Flight Data'!$B103</f>
        <v>1</v>
      </c>
      <c r="AN105" s="68">
        <f ca="1">ROUND(NORMINV($AS105,'Inputs and Outputs'!$C$20,'Inputs and Outputs'!$D$20),0)</f>
        <v>109</v>
      </c>
      <c r="AO105" s="68">
        <f t="shared" si="26"/>
        <v>103</v>
      </c>
      <c r="AP105" s="68">
        <f t="shared" ca="1" si="27"/>
        <v>103</v>
      </c>
      <c r="AQ105" s="68">
        <f ca="1">IF(AP105-AM105&gt;'Inputs and Outputs'!$D$4,Three-AM105,0)</f>
        <v>2</v>
      </c>
      <c r="AR105" s="68">
        <f ca="1">AP105*'Inputs and Outputs'!$D$5-AQ105*'Inputs and Outputs'!$D$6</f>
        <v>3920</v>
      </c>
      <c r="AS105" s="70">
        <f t="shared" ca="1" si="37"/>
        <v>0.7684944992922027</v>
      </c>
      <c r="AT105" s="68">
        <f t="shared" si="28"/>
        <v>200</v>
      </c>
      <c r="AU105" s="75">
        <f ca="1">AP105*'Inputs and Outputs'!$D$5-('Model Part B'!AQ105*'Model Part B'!AT105+AQ105*Costperbumped)</f>
        <v>3520</v>
      </c>
      <c r="AX105" s="74">
        <v>102</v>
      </c>
      <c r="AY105" s="68" t="s">
        <v>7</v>
      </c>
      <c r="AZ105" s="69">
        <v>44230</v>
      </c>
      <c r="BA105" s="67" t="s">
        <v>0</v>
      </c>
      <c r="BB105" s="68" t="str">
        <f>'Flight Data'!$A103</f>
        <v>G102</v>
      </c>
      <c r="BC105" s="68">
        <f>'Flight Data'!$B103</f>
        <v>1</v>
      </c>
      <c r="BD105" s="68">
        <f ca="1">ROUND(NORMINV($BI105,'Inputs and Outputs'!$C$20,'Inputs and Outputs'!$D$20),0)</f>
        <v>97</v>
      </c>
      <c r="BE105" s="68">
        <f t="shared" si="29"/>
        <v>104</v>
      </c>
      <c r="BF105" s="68">
        <f t="shared" ca="1" si="30"/>
        <v>97</v>
      </c>
      <c r="BG105" s="68">
        <f ca="1">IF(BF105-BC105&gt;'Inputs and Outputs'!$D$4,Four-BC105,0)</f>
        <v>0</v>
      </c>
      <c r="BH105" s="68">
        <f ca="1">BF105*'Inputs and Outputs'!$D$5-BG105*'Inputs and Outputs'!$D$6</f>
        <v>3880</v>
      </c>
      <c r="BI105" s="70">
        <f t="shared" ca="1" si="38"/>
        <v>5.4392814838482573E-2</v>
      </c>
      <c r="BJ105" s="68">
        <f t="shared" si="31"/>
        <v>200</v>
      </c>
      <c r="BK105" s="75">
        <f ca="1">BF105*'Inputs and Outputs'!$D$5-('Model Part B'!BG105*'Model Part B'!BJ105+BG105*Costperbumped)</f>
        <v>3880</v>
      </c>
      <c r="BN105" s="74">
        <v>102</v>
      </c>
      <c r="BO105" s="68" t="s">
        <v>7</v>
      </c>
      <c r="BP105" s="69">
        <v>44230</v>
      </c>
      <c r="BQ105" s="67" t="s">
        <v>0</v>
      </c>
      <c r="BR105" s="68" t="str">
        <f>'Flight Data'!$A103</f>
        <v>G102</v>
      </c>
      <c r="BS105" s="68">
        <f>'Flight Data'!$B103</f>
        <v>1</v>
      </c>
      <c r="BT105" s="68">
        <f ca="1">ROUND(NORMINV($BY105,'Inputs and Outputs'!$C$18,'Inputs and Outputs'!$D$18),0)</f>
        <v>95</v>
      </c>
      <c r="BU105" s="68">
        <f t="shared" si="32"/>
        <v>105</v>
      </c>
      <c r="BV105" s="68">
        <f t="shared" ca="1" si="33"/>
        <v>95</v>
      </c>
      <c r="BW105" s="68">
        <f ca="1">IF(BV105-BS105&gt;'Inputs and Outputs'!$D$4,Five-BS105,0)</f>
        <v>0</v>
      </c>
      <c r="BX105" s="68">
        <f ca="1">BV105*'Inputs and Outputs'!$D$5-BW105*'Inputs and Outputs'!$D$6</f>
        <v>3800</v>
      </c>
      <c r="BY105" s="70">
        <f t="shared" ca="1" si="39"/>
        <v>0.14845597889609008</v>
      </c>
      <c r="BZ105" s="68">
        <f t="shared" si="34"/>
        <v>200</v>
      </c>
      <c r="CA105" s="75">
        <f ca="1">BV105*'Inputs and Outputs'!$D$5-('Model Part B'!BW105*'Model Part B'!BZ105+BW105*Costperbumped)</f>
        <v>3800</v>
      </c>
    </row>
    <row r="106" spans="2:79" x14ac:dyDescent="0.2">
      <c r="B106" s="74">
        <v>103</v>
      </c>
      <c r="C106" s="68" t="s">
        <v>6</v>
      </c>
      <c r="D106" s="69">
        <v>44231</v>
      </c>
      <c r="E106" s="67" t="s">
        <v>3</v>
      </c>
      <c r="F106" s="68" t="str">
        <f>'Flight Data'!$A104</f>
        <v>G103</v>
      </c>
      <c r="G106" s="68">
        <f>'Flight Data'!$B104</f>
        <v>2</v>
      </c>
      <c r="H106" s="68">
        <f ca="1">ROUND(NORMINV($M106,'Inputs and Outputs'!$C$18,'Inputs and Outputs'!$D$18),0)</f>
        <v>106</v>
      </c>
      <c r="I106" s="68">
        <f t="shared" si="20"/>
        <v>101</v>
      </c>
      <c r="J106" s="68">
        <f t="shared" ca="1" si="21"/>
        <v>101</v>
      </c>
      <c r="K106" s="68">
        <f ca="1">IF(J106-G106&gt;'Inputs and Outputs'!$D$4,One-G106,0)</f>
        <v>0</v>
      </c>
      <c r="L106" s="68">
        <f ca="1">J106*'Inputs and Outputs'!$D$5-K106*'Inputs and Outputs'!$D$6</f>
        <v>4040</v>
      </c>
      <c r="M106" s="70">
        <f t="shared" ca="1" si="35"/>
        <v>0.81103520832677967</v>
      </c>
      <c r="N106" s="68">
        <f t="shared" si="22"/>
        <v>25</v>
      </c>
      <c r="O106" s="75">
        <f ca="1">J106*'Inputs and Outputs'!$D$5-('Model Part B'!K106*'Model Part B'!N106+K106*Costperbumped)</f>
        <v>4040</v>
      </c>
      <c r="R106" s="74">
        <v>103</v>
      </c>
      <c r="S106" s="68" t="s">
        <v>6</v>
      </c>
      <c r="T106" s="69">
        <v>44231</v>
      </c>
      <c r="U106" s="67" t="s">
        <v>3</v>
      </c>
      <c r="V106" s="68" t="str">
        <f>'Flight Data'!$A104</f>
        <v>G103</v>
      </c>
      <c r="W106" s="68">
        <f>'Flight Data'!$B104</f>
        <v>2</v>
      </c>
      <c r="X106" s="68">
        <f ca="1">ROUND(NORMINV($AC106,'Inputs and Outputs'!$C$18,'Inputs and Outputs'!$D$18),0)</f>
        <v>107</v>
      </c>
      <c r="Y106" s="68">
        <f t="shared" si="23"/>
        <v>102</v>
      </c>
      <c r="Z106" s="68">
        <f t="shared" ca="1" si="24"/>
        <v>102</v>
      </c>
      <c r="AA106" s="68">
        <f ca="1">IF(Z106-W106&gt;'Inputs and Outputs'!$D$4,One-W106,0)</f>
        <v>0</v>
      </c>
      <c r="AB106" s="68">
        <f ca="1">Z106*'Inputs and Outputs'!$D$5-AA106*'Inputs and Outputs'!$D$6</f>
        <v>4080</v>
      </c>
      <c r="AC106" s="70">
        <f t="shared" ca="1" si="36"/>
        <v>0.84001629433630909</v>
      </c>
      <c r="AD106" s="68">
        <f t="shared" si="25"/>
        <v>25</v>
      </c>
      <c r="AE106" s="75">
        <f ca="1">Z106*'Inputs and Outputs'!$D$5-('Model Part B'!AA106*'Model Part B'!AD106+AA106*Costperbumped)</f>
        <v>4080</v>
      </c>
      <c r="AH106" s="74">
        <v>103</v>
      </c>
      <c r="AI106" s="68" t="s">
        <v>6</v>
      </c>
      <c r="AJ106" s="69">
        <v>44231</v>
      </c>
      <c r="AK106" s="67" t="s">
        <v>3</v>
      </c>
      <c r="AL106" s="68" t="str">
        <f>'Flight Data'!$A104</f>
        <v>G103</v>
      </c>
      <c r="AM106" s="68">
        <f>'Flight Data'!$B104</f>
        <v>2</v>
      </c>
      <c r="AN106" s="68">
        <f ca="1">ROUND(NORMINV($AS106,'Inputs and Outputs'!$C$18,'Inputs and Outputs'!$D$18),0)</f>
        <v>96</v>
      </c>
      <c r="AO106" s="68">
        <f t="shared" si="26"/>
        <v>103</v>
      </c>
      <c r="AP106" s="68">
        <f t="shared" ca="1" si="27"/>
        <v>96</v>
      </c>
      <c r="AQ106" s="68">
        <f ca="1">IF(AP106-AM106&gt;'Inputs and Outputs'!$D$4,Three-AM106,0)</f>
        <v>0</v>
      </c>
      <c r="AR106" s="68">
        <f ca="1">AP106*'Inputs and Outputs'!$D$5-AQ106*'Inputs and Outputs'!$D$6</f>
        <v>3840</v>
      </c>
      <c r="AS106" s="70">
        <f t="shared" ca="1" si="37"/>
        <v>0.2188875114219051</v>
      </c>
      <c r="AT106" s="68">
        <f t="shared" si="28"/>
        <v>25</v>
      </c>
      <c r="AU106" s="75">
        <f ca="1">AP106*'Inputs and Outputs'!$D$5-('Model Part B'!AQ106*'Model Part B'!AT106+AQ106*Costperbumped)</f>
        <v>3840</v>
      </c>
      <c r="AX106" s="74">
        <v>103</v>
      </c>
      <c r="AY106" s="68" t="s">
        <v>6</v>
      </c>
      <c r="AZ106" s="69">
        <v>44231</v>
      </c>
      <c r="BA106" s="67" t="s">
        <v>3</v>
      </c>
      <c r="BB106" s="68" t="str">
        <f>'Flight Data'!$A104</f>
        <v>G103</v>
      </c>
      <c r="BC106" s="68">
        <f>'Flight Data'!$B104</f>
        <v>2</v>
      </c>
      <c r="BD106" s="68">
        <f ca="1">ROUND(NORMINV($BI106,'Inputs and Outputs'!$C$18,'Inputs and Outputs'!$D$18),0)</f>
        <v>102</v>
      </c>
      <c r="BE106" s="68">
        <f t="shared" si="29"/>
        <v>104</v>
      </c>
      <c r="BF106" s="68">
        <f t="shared" ca="1" si="30"/>
        <v>102</v>
      </c>
      <c r="BG106" s="68">
        <f ca="1">IF(BF106-BC106&gt;'Inputs and Outputs'!$D$4,Four-BC106,0)</f>
        <v>0</v>
      </c>
      <c r="BH106" s="68">
        <f ca="1">BF106*'Inputs and Outputs'!$D$5-BG106*'Inputs and Outputs'!$D$6</f>
        <v>4080</v>
      </c>
      <c r="BI106" s="70">
        <f t="shared" ca="1" si="38"/>
        <v>0.5448709219968596</v>
      </c>
      <c r="BJ106" s="68">
        <f t="shared" si="31"/>
        <v>25</v>
      </c>
      <c r="BK106" s="75">
        <f ca="1">BF106*'Inputs and Outputs'!$D$5-('Model Part B'!BG106*'Model Part B'!BJ106+BG106*Costperbumped)</f>
        <v>4080</v>
      </c>
      <c r="BN106" s="74">
        <v>103</v>
      </c>
      <c r="BO106" s="68" t="s">
        <v>6</v>
      </c>
      <c r="BP106" s="69">
        <v>44231</v>
      </c>
      <c r="BQ106" s="67" t="s">
        <v>3</v>
      </c>
      <c r="BR106" s="68" t="str">
        <f>'Flight Data'!$A104</f>
        <v>G103</v>
      </c>
      <c r="BS106" s="68">
        <f>'Flight Data'!$B104</f>
        <v>2</v>
      </c>
      <c r="BT106" s="68">
        <f ca="1">ROUND(NORMINV($BY106,'Inputs and Outputs'!$C$18,'Inputs and Outputs'!$D$18),0)</f>
        <v>93</v>
      </c>
      <c r="BU106" s="68">
        <f t="shared" si="32"/>
        <v>105</v>
      </c>
      <c r="BV106" s="68">
        <f t="shared" ca="1" si="33"/>
        <v>93</v>
      </c>
      <c r="BW106" s="68">
        <f ca="1">IF(BV106-BS106&gt;'Inputs and Outputs'!$D$4,Five-BS106,0)</f>
        <v>0</v>
      </c>
      <c r="BX106" s="68">
        <f ca="1">BV106*'Inputs and Outputs'!$D$5-BW106*'Inputs and Outputs'!$D$6</f>
        <v>3720</v>
      </c>
      <c r="BY106" s="70">
        <f t="shared" ca="1" si="39"/>
        <v>0.10330259772923023</v>
      </c>
      <c r="BZ106" s="68">
        <f t="shared" si="34"/>
        <v>25</v>
      </c>
      <c r="CA106" s="75">
        <f ca="1">BV106*'Inputs and Outputs'!$D$5-('Model Part B'!BW106*'Model Part B'!BZ106+BW106*Costperbumped)</f>
        <v>3720</v>
      </c>
    </row>
    <row r="107" spans="2:79" x14ac:dyDescent="0.2">
      <c r="B107" s="74">
        <v>104</v>
      </c>
      <c r="C107" s="68" t="s">
        <v>6</v>
      </c>
      <c r="D107" s="69">
        <v>44231</v>
      </c>
      <c r="E107" s="67" t="s">
        <v>2</v>
      </c>
      <c r="F107" s="68" t="str">
        <f>'Flight Data'!$A105</f>
        <v>G104</v>
      </c>
      <c r="G107" s="68">
        <f>'Flight Data'!$B105</f>
        <v>1</v>
      </c>
      <c r="H107" s="68">
        <f ca="1">ROUND(NORMINV($M107,'Inputs and Outputs'!$C$19,'Inputs and Outputs'!$D$19),0)</f>
        <v>103</v>
      </c>
      <c r="I107" s="68">
        <f t="shared" si="20"/>
        <v>101</v>
      </c>
      <c r="J107" s="68">
        <f t="shared" ca="1" si="21"/>
        <v>101</v>
      </c>
      <c r="K107" s="68">
        <f ca="1">IF(J107-G107&gt;'Inputs and Outputs'!$D$4,One-G107,0)</f>
        <v>0</v>
      </c>
      <c r="L107" s="68">
        <f ca="1">J107*'Inputs and Outputs'!$D$5-K107*'Inputs and Outputs'!$D$6</f>
        <v>4040</v>
      </c>
      <c r="M107" s="70">
        <f t="shared" ca="1" si="35"/>
        <v>0.52319933669010132</v>
      </c>
      <c r="N107" s="68">
        <f t="shared" si="22"/>
        <v>25</v>
      </c>
      <c r="O107" s="75">
        <f ca="1">J107*'Inputs and Outputs'!$D$5-('Model Part B'!K107*'Model Part B'!N107+K107*Costperbumped)</f>
        <v>4040</v>
      </c>
      <c r="R107" s="74">
        <v>104</v>
      </c>
      <c r="S107" s="68" t="s">
        <v>6</v>
      </c>
      <c r="T107" s="69">
        <v>44231</v>
      </c>
      <c r="U107" s="67" t="s">
        <v>2</v>
      </c>
      <c r="V107" s="68" t="str">
        <f>'Flight Data'!$A105</f>
        <v>G104</v>
      </c>
      <c r="W107" s="68">
        <f>'Flight Data'!$B105</f>
        <v>1</v>
      </c>
      <c r="X107" s="68">
        <f ca="1">ROUND(NORMINV($AC107,'Inputs and Outputs'!$C$19,'Inputs and Outputs'!$D$19),0)</f>
        <v>105</v>
      </c>
      <c r="Y107" s="68">
        <f t="shared" si="23"/>
        <v>102</v>
      </c>
      <c r="Z107" s="68">
        <f t="shared" ca="1" si="24"/>
        <v>102</v>
      </c>
      <c r="AA107" s="68">
        <f ca="1">IF(Z107-W107&gt;'Inputs and Outputs'!$D$4,One-W107,0)</f>
        <v>0</v>
      </c>
      <c r="AB107" s="68">
        <f ca="1">Z107*'Inputs and Outputs'!$D$5-AA107*'Inputs and Outputs'!$D$6</f>
        <v>4080</v>
      </c>
      <c r="AC107" s="70">
        <f t="shared" ca="1" si="36"/>
        <v>0.67749901306293103</v>
      </c>
      <c r="AD107" s="68">
        <f t="shared" si="25"/>
        <v>25</v>
      </c>
      <c r="AE107" s="75">
        <f ca="1">Z107*'Inputs and Outputs'!$D$5-('Model Part B'!AA107*'Model Part B'!AD107+AA107*Costperbumped)</f>
        <v>4080</v>
      </c>
      <c r="AH107" s="74">
        <v>104</v>
      </c>
      <c r="AI107" s="68" t="s">
        <v>6</v>
      </c>
      <c r="AJ107" s="69">
        <v>44231</v>
      </c>
      <c r="AK107" s="67" t="s">
        <v>2</v>
      </c>
      <c r="AL107" s="68" t="str">
        <f>'Flight Data'!$A105</f>
        <v>G104</v>
      </c>
      <c r="AM107" s="68">
        <f>'Flight Data'!$B105</f>
        <v>1</v>
      </c>
      <c r="AN107" s="68">
        <f ca="1">ROUND(NORMINV($AS107,'Inputs and Outputs'!$C$19,'Inputs and Outputs'!$D$19),0)</f>
        <v>103</v>
      </c>
      <c r="AO107" s="68">
        <f t="shared" si="26"/>
        <v>103</v>
      </c>
      <c r="AP107" s="68">
        <f t="shared" ca="1" si="27"/>
        <v>103</v>
      </c>
      <c r="AQ107" s="68">
        <f ca="1">IF(AP107-AM107&gt;'Inputs and Outputs'!$D$4,Three-AM107,0)</f>
        <v>2</v>
      </c>
      <c r="AR107" s="68">
        <f ca="1">AP107*'Inputs and Outputs'!$D$5-AQ107*'Inputs and Outputs'!$D$6</f>
        <v>3920</v>
      </c>
      <c r="AS107" s="70">
        <f t="shared" ca="1" si="37"/>
        <v>0.50002647952899371</v>
      </c>
      <c r="AT107" s="68">
        <f t="shared" si="28"/>
        <v>25</v>
      </c>
      <c r="AU107" s="75">
        <f ca="1">AP107*'Inputs and Outputs'!$D$5-('Model Part B'!AQ107*'Model Part B'!AT107+AQ107*Costperbumped)</f>
        <v>3870</v>
      </c>
      <c r="AX107" s="74">
        <v>104</v>
      </c>
      <c r="AY107" s="68" t="s">
        <v>6</v>
      </c>
      <c r="AZ107" s="69">
        <v>44231</v>
      </c>
      <c r="BA107" s="67" t="s">
        <v>2</v>
      </c>
      <c r="BB107" s="68" t="str">
        <f>'Flight Data'!$A105</f>
        <v>G104</v>
      </c>
      <c r="BC107" s="68">
        <f>'Flight Data'!$B105</f>
        <v>1</v>
      </c>
      <c r="BD107" s="68">
        <f ca="1">ROUND(NORMINV($BI107,'Inputs and Outputs'!$C$19,'Inputs and Outputs'!$D$19),0)</f>
        <v>101</v>
      </c>
      <c r="BE107" s="68">
        <f t="shared" si="29"/>
        <v>104</v>
      </c>
      <c r="BF107" s="68">
        <f t="shared" ca="1" si="30"/>
        <v>101</v>
      </c>
      <c r="BG107" s="68">
        <f ca="1">IF(BF107-BC107&gt;'Inputs and Outputs'!$D$4,Four-BC107,0)</f>
        <v>0</v>
      </c>
      <c r="BH107" s="68">
        <f ca="1">BF107*'Inputs and Outputs'!$D$5-BG107*'Inputs and Outputs'!$D$6</f>
        <v>4040</v>
      </c>
      <c r="BI107" s="70">
        <f t="shared" ca="1" si="38"/>
        <v>0.36531503073837479</v>
      </c>
      <c r="BJ107" s="68">
        <f t="shared" si="31"/>
        <v>25</v>
      </c>
      <c r="BK107" s="75">
        <f ca="1">BF107*'Inputs and Outputs'!$D$5-('Model Part B'!BG107*'Model Part B'!BJ107+BG107*Costperbumped)</f>
        <v>4040</v>
      </c>
      <c r="BN107" s="74">
        <v>104</v>
      </c>
      <c r="BO107" s="68" t="s">
        <v>6</v>
      </c>
      <c r="BP107" s="69">
        <v>44231</v>
      </c>
      <c r="BQ107" s="67" t="s">
        <v>2</v>
      </c>
      <c r="BR107" s="68" t="str">
        <f>'Flight Data'!$A105</f>
        <v>G104</v>
      </c>
      <c r="BS107" s="68">
        <f>'Flight Data'!$B105</f>
        <v>1</v>
      </c>
      <c r="BT107" s="68">
        <f ca="1">ROUND(NORMINV($BY107,'Inputs and Outputs'!$C$18,'Inputs and Outputs'!$D$18),0)</f>
        <v>96</v>
      </c>
      <c r="BU107" s="68">
        <f t="shared" si="32"/>
        <v>105</v>
      </c>
      <c r="BV107" s="68">
        <f t="shared" ca="1" si="33"/>
        <v>96</v>
      </c>
      <c r="BW107" s="68">
        <f ca="1">IF(BV107-BS107&gt;'Inputs and Outputs'!$D$4,Five-BS107,0)</f>
        <v>0</v>
      </c>
      <c r="BX107" s="68">
        <f ca="1">BV107*'Inputs and Outputs'!$D$5-BW107*'Inputs and Outputs'!$D$6</f>
        <v>3840</v>
      </c>
      <c r="BY107" s="70">
        <f t="shared" ca="1" si="39"/>
        <v>0.22270224019479101</v>
      </c>
      <c r="BZ107" s="68">
        <f t="shared" si="34"/>
        <v>25</v>
      </c>
      <c r="CA107" s="75">
        <f ca="1">BV107*'Inputs and Outputs'!$D$5-('Model Part B'!BW107*'Model Part B'!BZ107+BW107*Costperbumped)</f>
        <v>3840</v>
      </c>
    </row>
    <row r="108" spans="2:79" x14ac:dyDescent="0.2">
      <c r="B108" s="74">
        <v>105</v>
      </c>
      <c r="C108" s="68" t="s">
        <v>6</v>
      </c>
      <c r="D108" s="69">
        <v>44231</v>
      </c>
      <c r="E108" s="67" t="s">
        <v>0</v>
      </c>
      <c r="F108" s="68" t="str">
        <f>'Flight Data'!$A106</f>
        <v>G105</v>
      </c>
      <c r="G108" s="68">
        <f>'Flight Data'!$B106</f>
        <v>2</v>
      </c>
      <c r="H108" s="68">
        <f ca="1">ROUND(NORMINV($M108,'Inputs and Outputs'!$C$20,'Inputs and Outputs'!$D$20),0)</f>
        <v>103</v>
      </c>
      <c r="I108" s="68">
        <f t="shared" si="20"/>
        <v>101</v>
      </c>
      <c r="J108" s="68">
        <f t="shared" ca="1" si="21"/>
        <v>101</v>
      </c>
      <c r="K108" s="68">
        <f ca="1">IF(J108-G108&gt;'Inputs and Outputs'!$D$4,One-G108,0)</f>
        <v>0</v>
      </c>
      <c r="L108" s="68">
        <f ca="1">J108*'Inputs and Outputs'!$D$5-K108*'Inputs and Outputs'!$D$6</f>
        <v>4040</v>
      </c>
      <c r="M108" s="70">
        <f t="shared" ca="1" si="35"/>
        <v>0.3303925491680102</v>
      </c>
      <c r="N108" s="68">
        <f t="shared" si="22"/>
        <v>200</v>
      </c>
      <c r="O108" s="75">
        <f ca="1">J108*'Inputs and Outputs'!$D$5-('Model Part B'!K108*'Model Part B'!N108+K108*Costperbumped)</f>
        <v>4040</v>
      </c>
      <c r="R108" s="74">
        <v>105</v>
      </c>
      <c r="S108" s="68" t="s">
        <v>6</v>
      </c>
      <c r="T108" s="69">
        <v>44231</v>
      </c>
      <c r="U108" s="67" t="s">
        <v>0</v>
      </c>
      <c r="V108" s="68" t="str">
        <f>'Flight Data'!$A106</f>
        <v>G105</v>
      </c>
      <c r="W108" s="68">
        <f>'Flight Data'!$B106</f>
        <v>2</v>
      </c>
      <c r="X108" s="68">
        <f ca="1">ROUND(NORMINV($AC108,'Inputs and Outputs'!$C$20,'Inputs and Outputs'!$D$20),0)</f>
        <v>111</v>
      </c>
      <c r="Y108" s="68">
        <f t="shared" si="23"/>
        <v>102</v>
      </c>
      <c r="Z108" s="68">
        <f t="shared" ca="1" si="24"/>
        <v>102</v>
      </c>
      <c r="AA108" s="68">
        <f ca="1">IF(Z108-W108&gt;'Inputs and Outputs'!$D$4,One-W108,0)</f>
        <v>0</v>
      </c>
      <c r="AB108" s="68">
        <f ca="1">Z108*'Inputs and Outputs'!$D$5-AA108*'Inputs and Outputs'!$D$6</f>
        <v>4080</v>
      </c>
      <c r="AC108" s="70">
        <f t="shared" ca="1" si="36"/>
        <v>0.88349566384314104</v>
      </c>
      <c r="AD108" s="68">
        <f t="shared" si="25"/>
        <v>200</v>
      </c>
      <c r="AE108" s="75">
        <f ca="1">Z108*'Inputs and Outputs'!$D$5-('Model Part B'!AA108*'Model Part B'!AD108+AA108*Costperbumped)</f>
        <v>4080</v>
      </c>
      <c r="AH108" s="74">
        <v>105</v>
      </c>
      <c r="AI108" s="68" t="s">
        <v>6</v>
      </c>
      <c r="AJ108" s="69">
        <v>44231</v>
      </c>
      <c r="AK108" s="67" t="s">
        <v>0</v>
      </c>
      <c r="AL108" s="68" t="str">
        <f>'Flight Data'!$A106</f>
        <v>G105</v>
      </c>
      <c r="AM108" s="68">
        <f>'Flight Data'!$B106</f>
        <v>2</v>
      </c>
      <c r="AN108" s="68">
        <f ca="1">ROUND(NORMINV($AS108,'Inputs and Outputs'!$C$20,'Inputs and Outputs'!$D$20),0)</f>
        <v>102</v>
      </c>
      <c r="AO108" s="68">
        <f t="shared" si="26"/>
        <v>103</v>
      </c>
      <c r="AP108" s="68">
        <f t="shared" ca="1" si="27"/>
        <v>102</v>
      </c>
      <c r="AQ108" s="68">
        <f ca="1">IF(AP108-AM108&gt;'Inputs and Outputs'!$D$4,Three-AM108,0)</f>
        <v>0</v>
      </c>
      <c r="AR108" s="68">
        <f ca="1">AP108*'Inputs and Outputs'!$D$5-AQ108*'Inputs and Outputs'!$D$6</f>
        <v>4080</v>
      </c>
      <c r="AS108" s="70">
        <f t="shared" ca="1" si="37"/>
        <v>0.29294785243790156</v>
      </c>
      <c r="AT108" s="68">
        <f t="shared" si="28"/>
        <v>200</v>
      </c>
      <c r="AU108" s="75">
        <f ca="1">AP108*'Inputs and Outputs'!$D$5-('Model Part B'!AQ108*'Model Part B'!AT108+AQ108*Costperbumped)</f>
        <v>4080</v>
      </c>
      <c r="AX108" s="74">
        <v>105</v>
      </c>
      <c r="AY108" s="68" t="s">
        <v>6</v>
      </c>
      <c r="AZ108" s="69">
        <v>44231</v>
      </c>
      <c r="BA108" s="67" t="s">
        <v>0</v>
      </c>
      <c r="BB108" s="68" t="str">
        <f>'Flight Data'!$A106</f>
        <v>G105</v>
      </c>
      <c r="BC108" s="68">
        <f>'Flight Data'!$B106</f>
        <v>2</v>
      </c>
      <c r="BD108" s="68">
        <f ca="1">ROUND(NORMINV($BI108,'Inputs and Outputs'!$C$20,'Inputs and Outputs'!$D$20),0)</f>
        <v>108</v>
      </c>
      <c r="BE108" s="68">
        <f t="shared" si="29"/>
        <v>104</v>
      </c>
      <c r="BF108" s="68">
        <f t="shared" ca="1" si="30"/>
        <v>104</v>
      </c>
      <c r="BG108" s="68">
        <f ca="1">IF(BF108-BC108&gt;'Inputs and Outputs'!$D$4,Four-BC108,0)</f>
        <v>2</v>
      </c>
      <c r="BH108" s="68">
        <f ca="1">BF108*'Inputs and Outputs'!$D$5-BG108*'Inputs and Outputs'!$D$6</f>
        <v>3960</v>
      </c>
      <c r="BI108" s="70">
        <f t="shared" ca="1" si="38"/>
        <v>0.75006828426737227</v>
      </c>
      <c r="BJ108" s="68">
        <f t="shared" si="31"/>
        <v>200</v>
      </c>
      <c r="BK108" s="75">
        <f ca="1">BF108*'Inputs and Outputs'!$D$5-('Model Part B'!BG108*'Model Part B'!BJ108+BG108*Costperbumped)</f>
        <v>3560</v>
      </c>
      <c r="BN108" s="74">
        <v>105</v>
      </c>
      <c r="BO108" s="68" t="s">
        <v>6</v>
      </c>
      <c r="BP108" s="69">
        <v>44231</v>
      </c>
      <c r="BQ108" s="67" t="s">
        <v>0</v>
      </c>
      <c r="BR108" s="68" t="str">
        <f>'Flight Data'!$A106</f>
        <v>G105</v>
      </c>
      <c r="BS108" s="68">
        <f>'Flight Data'!$B106</f>
        <v>2</v>
      </c>
      <c r="BT108" s="68">
        <f ca="1">ROUND(NORMINV($BY108,'Inputs and Outputs'!$C$18,'Inputs and Outputs'!$D$18),0)</f>
        <v>92</v>
      </c>
      <c r="BU108" s="68">
        <f t="shared" si="32"/>
        <v>105</v>
      </c>
      <c r="BV108" s="68">
        <f t="shared" ca="1" si="33"/>
        <v>92</v>
      </c>
      <c r="BW108" s="68">
        <f ca="1">IF(BV108-BS108&gt;'Inputs and Outputs'!$D$4,Five-BS108,0)</f>
        <v>0</v>
      </c>
      <c r="BX108" s="68">
        <f ca="1">BV108*'Inputs and Outputs'!$D$5-BW108*'Inputs and Outputs'!$D$6</f>
        <v>3680</v>
      </c>
      <c r="BY108" s="70">
        <f t="shared" ca="1" si="39"/>
        <v>6.2770965530778877E-2</v>
      </c>
      <c r="BZ108" s="68">
        <f t="shared" si="34"/>
        <v>200</v>
      </c>
      <c r="CA108" s="75">
        <f ca="1">BV108*'Inputs and Outputs'!$D$5-('Model Part B'!BW108*'Model Part B'!BZ108+BW108*Costperbumped)</f>
        <v>3680</v>
      </c>
    </row>
    <row r="109" spans="2:79" x14ac:dyDescent="0.2">
      <c r="B109" s="74">
        <v>106</v>
      </c>
      <c r="C109" s="68" t="s">
        <v>5</v>
      </c>
      <c r="D109" s="69">
        <v>44232</v>
      </c>
      <c r="E109" s="67" t="s">
        <v>3</v>
      </c>
      <c r="F109" s="68" t="str">
        <f>'Flight Data'!$A107</f>
        <v>G106</v>
      </c>
      <c r="G109" s="68">
        <f>'Flight Data'!$B107</f>
        <v>4</v>
      </c>
      <c r="H109" s="68">
        <f ca="1">ROUND(NORMINV($M109,'Inputs and Outputs'!$C$18,'Inputs and Outputs'!$D$18),0)</f>
        <v>101</v>
      </c>
      <c r="I109" s="68">
        <f t="shared" si="20"/>
        <v>101</v>
      </c>
      <c r="J109" s="68">
        <f t="shared" ca="1" si="21"/>
        <v>101</v>
      </c>
      <c r="K109" s="68">
        <f ca="1">IF(J109-G109&gt;'Inputs and Outputs'!$D$4,One-G109,0)</f>
        <v>0</v>
      </c>
      <c r="L109" s="68">
        <f ca="1">J109*'Inputs and Outputs'!$D$5-K109*'Inputs and Outputs'!$D$6</f>
        <v>4040</v>
      </c>
      <c r="M109" s="70">
        <f t="shared" ca="1" si="35"/>
        <v>0.47064744125707503</v>
      </c>
      <c r="N109" s="68">
        <f t="shared" si="22"/>
        <v>25</v>
      </c>
      <c r="O109" s="75">
        <f ca="1">J109*'Inputs and Outputs'!$D$5-('Model Part B'!K109*'Model Part B'!N109+K109*Costperbumped)</f>
        <v>4040</v>
      </c>
      <c r="R109" s="74">
        <v>106</v>
      </c>
      <c r="S109" s="68" t="s">
        <v>5</v>
      </c>
      <c r="T109" s="69">
        <v>44232</v>
      </c>
      <c r="U109" s="67" t="s">
        <v>3</v>
      </c>
      <c r="V109" s="68" t="str">
        <f>'Flight Data'!$A107</f>
        <v>G106</v>
      </c>
      <c r="W109" s="68">
        <f>'Flight Data'!$B107</f>
        <v>4</v>
      </c>
      <c r="X109" s="68">
        <f ca="1">ROUND(NORMINV($AC109,'Inputs and Outputs'!$C$18,'Inputs and Outputs'!$D$18),0)</f>
        <v>108</v>
      </c>
      <c r="Y109" s="68">
        <f t="shared" si="23"/>
        <v>102</v>
      </c>
      <c r="Z109" s="68">
        <f t="shared" ca="1" si="24"/>
        <v>102</v>
      </c>
      <c r="AA109" s="68">
        <f ca="1">IF(Z109-W109&gt;'Inputs and Outputs'!$D$4,One-W109,0)</f>
        <v>0</v>
      </c>
      <c r="AB109" s="68">
        <f ca="1">Z109*'Inputs and Outputs'!$D$5-AA109*'Inputs and Outputs'!$D$6</f>
        <v>4080</v>
      </c>
      <c r="AC109" s="70">
        <f t="shared" ca="1" si="36"/>
        <v>0.87073101486983895</v>
      </c>
      <c r="AD109" s="68">
        <f t="shared" si="25"/>
        <v>25</v>
      </c>
      <c r="AE109" s="75">
        <f ca="1">Z109*'Inputs and Outputs'!$D$5-('Model Part B'!AA109*'Model Part B'!AD109+AA109*Costperbumped)</f>
        <v>4080</v>
      </c>
      <c r="AH109" s="74">
        <v>106</v>
      </c>
      <c r="AI109" s="68" t="s">
        <v>5</v>
      </c>
      <c r="AJ109" s="69">
        <v>44232</v>
      </c>
      <c r="AK109" s="67" t="s">
        <v>3</v>
      </c>
      <c r="AL109" s="68" t="str">
        <f>'Flight Data'!$A107</f>
        <v>G106</v>
      </c>
      <c r="AM109" s="68">
        <f>'Flight Data'!$B107</f>
        <v>4</v>
      </c>
      <c r="AN109" s="68">
        <f ca="1">ROUND(NORMINV($AS109,'Inputs and Outputs'!$C$18,'Inputs and Outputs'!$D$18),0)</f>
        <v>100</v>
      </c>
      <c r="AO109" s="68">
        <f t="shared" si="26"/>
        <v>103</v>
      </c>
      <c r="AP109" s="68">
        <f t="shared" ca="1" si="27"/>
        <v>100</v>
      </c>
      <c r="AQ109" s="68">
        <f ca="1">IF(AP109-AM109&gt;'Inputs and Outputs'!$D$4,Three-AM109,0)</f>
        <v>0</v>
      </c>
      <c r="AR109" s="68">
        <f ca="1">AP109*'Inputs and Outputs'!$D$5-AQ109*'Inputs and Outputs'!$D$6</f>
        <v>4000</v>
      </c>
      <c r="AS109" s="70">
        <f t="shared" ca="1" si="37"/>
        <v>0.41547846492395646</v>
      </c>
      <c r="AT109" s="68">
        <f t="shared" si="28"/>
        <v>25</v>
      </c>
      <c r="AU109" s="75">
        <f ca="1">AP109*'Inputs and Outputs'!$D$5-('Model Part B'!AQ109*'Model Part B'!AT109+AQ109*Costperbumped)</f>
        <v>4000</v>
      </c>
      <c r="AX109" s="74">
        <v>106</v>
      </c>
      <c r="AY109" s="68" t="s">
        <v>5</v>
      </c>
      <c r="AZ109" s="69">
        <v>44232</v>
      </c>
      <c r="BA109" s="67" t="s">
        <v>3</v>
      </c>
      <c r="BB109" s="68" t="str">
        <f>'Flight Data'!$A107</f>
        <v>G106</v>
      </c>
      <c r="BC109" s="68">
        <f>'Flight Data'!$B107</f>
        <v>4</v>
      </c>
      <c r="BD109" s="68">
        <f ca="1">ROUND(NORMINV($BI109,'Inputs and Outputs'!$C$18,'Inputs and Outputs'!$D$18),0)</f>
        <v>108</v>
      </c>
      <c r="BE109" s="68">
        <f t="shared" si="29"/>
        <v>104</v>
      </c>
      <c r="BF109" s="68">
        <f t="shared" ca="1" si="30"/>
        <v>104</v>
      </c>
      <c r="BG109" s="68">
        <f ca="1">IF(BF109-BC109&gt;'Inputs and Outputs'!$D$4,Four-BC109,0)</f>
        <v>0</v>
      </c>
      <c r="BH109" s="68">
        <f ca="1">BF109*'Inputs and Outputs'!$D$5-BG109*'Inputs and Outputs'!$D$6</f>
        <v>4160</v>
      </c>
      <c r="BI109" s="70">
        <f t="shared" ca="1" si="38"/>
        <v>0.88451225126970334</v>
      </c>
      <c r="BJ109" s="68">
        <f t="shared" si="31"/>
        <v>25</v>
      </c>
      <c r="BK109" s="75">
        <f ca="1">BF109*'Inputs and Outputs'!$D$5-('Model Part B'!BG109*'Model Part B'!BJ109+BG109*Costperbumped)</f>
        <v>4160</v>
      </c>
      <c r="BN109" s="74">
        <v>106</v>
      </c>
      <c r="BO109" s="68" t="s">
        <v>5</v>
      </c>
      <c r="BP109" s="69">
        <v>44232</v>
      </c>
      <c r="BQ109" s="67" t="s">
        <v>3</v>
      </c>
      <c r="BR109" s="68" t="str">
        <f>'Flight Data'!$A107</f>
        <v>G106</v>
      </c>
      <c r="BS109" s="68">
        <f>'Flight Data'!$B107</f>
        <v>4</v>
      </c>
      <c r="BT109" s="68">
        <f ca="1">ROUND(NORMINV($BY109,'Inputs and Outputs'!$C$18,'Inputs and Outputs'!$D$18),0)</f>
        <v>85</v>
      </c>
      <c r="BU109" s="68">
        <f t="shared" si="32"/>
        <v>105</v>
      </c>
      <c r="BV109" s="68">
        <f t="shared" ca="1" si="33"/>
        <v>85</v>
      </c>
      <c r="BW109" s="68">
        <f ca="1">IF(BV109-BS109&gt;'Inputs and Outputs'!$D$4,Five-BS109,0)</f>
        <v>0</v>
      </c>
      <c r="BX109" s="68">
        <f ca="1">BV109*'Inputs and Outputs'!$D$5-BW109*'Inputs and Outputs'!$D$6</f>
        <v>3400</v>
      </c>
      <c r="BY109" s="70">
        <f t="shared" ca="1" si="39"/>
        <v>3.9312176234775897E-3</v>
      </c>
      <c r="BZ109" s="68">
        <f t="shared" si="34"/>
        <v>25</v>
      </c>
      <c r="CA109" s="75">
        <f ca="1">BV109*'Inputs and Outputs'!$D$5-('Model Part B'!BW109*'Model Part B'!BZ109+BW109*Costperbumped)</f>
        <v>3400</v>
      </c>
    </row>
    <row r="110" spans="2:79" x14ac:dyDescent="0.2">
      <c r="B110" s="74">
        <v>107</v>
      </c>
      <c r="C110" s="68" t="s">
        <v>5</v>
      </c>
      <c r="D110" s="69">
        <v>44232</v>
      </c>
      <c r="E110" s="67" t="s">
        <v>2</v>
      </c>
      <c r="F110" s="68" t="str">
        <f>'Flight Data'!$A108</f>
        <v>G107</v>
      </c>
      <c r="G110" s="68">
        <f>'Flight Data'!$B108</f>
        <v>1</v>
      </c>
      <c r="H110" s="68">
        <f ca="1">ROUND(NORMINV($M110,'Inputs and Outputs'!$C$19,'Inputs and Outputs'!$D$19),0)</f>
        <v>103</v>
      </c>
      <c r="I110" s="68">
        <f t="shared" si="20"/>
        <v>101</v>
      </c>
      <c r="J110" s="68">
        <f t="shared" ca="1" si="21"/>
        <v>101</v>
      </c>
      <c r="K110" s="68">
        <f ca="1">IF(J110-G110&gt;'Inputs and Outputs'!$D$4,One-G110,0)</f>
        <v>0</v>
      </c>
      <c r="L110" s="68">
        <f ca="1">J110*'Inputs and Outputs'!$D$5-K110*'Inputs and Outputs'!$D$6</f>
        <v>4040</v>
      </c>
      <c r="M110" s="70">
        <f t="shared" ca="1" si="35"/>
        <v>0.53893396624583911</v>
      </c>
      <c r="N110" s="68">
        <f t="shared" si="22"/>
        <v>25</v>
      </c>
      <c r="O110" s="75">
        <f ca="1">J110*'Inputs and Outputs'!$D$5-('Model Part B'!K110*'Model Part B'!N110+K110*Costperbumped)</f>
        <v>4040</v>
      </c>
      <c r="R110" s="74">
        <v>107</v>
      </c>
      <c r="S110" s="68" t="s">
        <v>5</v>
      </c>
      <c r="T110" s="69">
        <v>44232</v>
      </c>
      <c r="U110" s="67" t="s">
        <v>2</v>
      </c>
      <c r="V110" s="68" t="str">
        <f>'Flight Data'!$A108</f>
        <v>G107</v>
      </c>
      <c r="W110" s="68">
        <f>'Flight Data'!$B108</f>
        <v>1</v>
      </c>
      <c r="X110" s="68">
        <f ca="1">ROUND(NORMINV($AC110,'Inputs and Outputs'!$C$19,'Inputs and Outputs'!$D$19),0)</f>
        <v>109</v>
      </c>
      <c r="Y110" s="68">
        <f t="shared" si="23"/>
        <v>102</v>
      </c>
      <c r="Z110" s="68">
        <f t="shared" ca="1" si="24"/>
        <v>102</v>
      </c>
      <c r="AA110" s="68">
        <f ca="1">IF(Z110-W110&gt;'Inputs and Outputs'!$D$4,One-W110,0)</f>
        <v>0</v>
      </c>
      <c r="AB110" s="68">
        <f ca="1">Z110*'Inputs and Outputs'!$D$5-AA110*'Inputs and Outputs'!$D$6</f>
        <v>4080</v>
      </c>
      <c r="AC110" s="70">
        <f t="shared" ca="1" si="36"/>
        <v>0.88397377702765834</v>
      </c>
      <c r="AD110" s="68">
        <f t="shared" si="25"/>
        <v>25</v>
      </c>
      <c r="AE110" s="75">
        <f ca="1">Z110*'Inputs and Outputs'!$D$5-('Model Part B'!AA110*'Model Part B'!AD110+AA110*Costperbumped)</f>
        <v>4080</v>
      </c>
      <c r="AH110" s="74">
        <v>107</v>
      </c>
      <c r="AI110" s="68" t="s">
        <v>5</v>
      </c>
      <c r="AJ110" s="69">
        <v>44232</v>
      </c>
      <c r="AK110" s="67" t="s">
        <v>2</v>
      </c>
      <c r="AL110" s="68" t="str">
        <f>'Flight Data'!$A108</f>
        <v>G107</v>
      </c>
      <c r="AM110" s="68">
        <f>'Flight Data'!$B108</f>
        <v>1</v>
      </c>
      <c r="AN110" s="68">
        <f ca="1">ROUND(NORMINV($AS110,'Inputs and Outputs'!$C$19,'Inputs and Outputs'!$D$19),0)</f>
        <v>102</v>
      </c>
      <c r="AO110" s="68">
        <f t="shared" si="26"/>
        <v>103</v>
      </c>
      <c r="AP110" s="68">
        <f t="shared" ca="1" si="27"/>
        <v>102</v>
      </c>
      <c r="AQ110" s="68">
        <f ca="1">IF(AP110-AM110&gt;'Inputs and Outputs'!$D$4,Three-AM110,0)</f>
        <v>2</v>
      </c>
      <c r="AR110" s="68">
        <f ca="1">AP110*'Inputs and Outputs'!$D$5-AQ110*'Inputs and Outputs'!$D$6</f>
        <v>3880</v>
      </c>
      <c r="AS110" s="70">
        <f t="shared" ca="1" si="37"/>
        <v>0.41381940888626356</v>
      </c>
      <c r="AT110" s="68">
        <f t="shared" si="28"/>
        <v>25</v>
      </c>
      <c r="AU110" s="75">
        <f ca="1">AP110*'Inputs and Outputs'!$D$5-('Model Part B'!AQ110*'Model Part B'!AT110+AQ110*Costperbumped)</f>
        <v>3830</v>
      </c>
      <c r="AX110" s="74">
        <v>107</v>
      </c>
      <c r="AY110" s="68" t="s">
        <v>5</v>
      </c>
      <c r="AZ110" s="69">
        <v>44232</v>
      </c>
      <c r="BA110" s="67" t="s">
        <v>2</v>
      </c>
      <c r="BB110" s="68" t="str">
        <f>'Flight Data'!$A108</f>
        <v>G107</v>
      </c>
      <c r="BC110" s="68">
        <f>'Flight Data'!$B108</f>
        <v>1</v>
      </c>
      <c r="BD110" s="68">
        <f ca="1">ROUND(NORMINV($BI110,'Inputs and Outputs'!$C$19,'Inputs and Outputs'!$D$19),0)</f>
        <v>106</v>
      </c>
      <c r="BE110" s="68">
        <f t="shared" si="29"/>
        <v>104</v>
      </c>
      <c r="BF110" s="68">
        <f t="shared" ca="1" si="30"/>
        <v>104</v>
      </c>
      <c r="BG110" s="68">
        <f ca="1">IF(BF110-BC110&gt;'Inputs and Outputs'!$D$4,Four-BC110,0)</f>
        <v>3</v>
      </c>
      <c r="BH110" s="68">
        <f ca="1">BF110*'Inputs and Outputs'!$D$5-BG110*'Inputs and Outputs'!$D$6</f>
        <v>3860</v>
      </c>
      <c r="BI110" s="70">
        <f t="shared" ca="1" si="38"/>
        <v>0.75652886891208293</v>
      </c>
      <c r="BJ110" s="68">
        <f t="shared" si="31"/>
        <v>25</v>
      </c>
      <c r="BK110" s="75">
        <f ca="1">BF110*'Inputs and Outputs'!$D$5-('Model Part B'!BG110*'Model Part B'!BJ110+BG110*Costperbumped)</f>
        <v>3785</v>
      </c>
      <c r="BN110" s="74">
        <v>107</v>
      </c>
      <c r="BO110" s="68" t="s">
        <v>5</v>
      </c>
      <c r="BP110" s="69">
        <v>44232</v>
      </c>
      <c r="BQ110" s="67" t="s">
        <v>2</v>
      </c>
      <c r="BR110" s="68" t="str">
        <f>'Flight Data'!$A108</f>
        <v>G107</v>
      </c>
      <c r="BS110" s="68">
        <f>'Flight Data'!$B108</f>
        <v>1</v>
      </c>
      <c r="BT110" s="68">
        <f ca="1">ROUND(NORMINV($BY110,'Inputs and Outputs'!$C$18,'Inputs and Outputs'!$D$18),0)</f>
        <v>102</v>
      </c>
      <c r="BU110" s="68">
        <f t="shared" si="32"/>
        <v>105</v>
      </c>
      <c r="BV110" s="68">
        <f t="shared" ca="1" si="33"/>
        <v>102</v>
      </c>
      <c r="BW110" s="68">
        <f ca="1">IF(BV110-BS110&gt;'Inputs and Outputs'!$D$4,Five-BS110,0)</f>
        <v>4</v>
      </c>
      <c r="BX110" s="68">
        <f ca="1">BV110*'Inputs and Outputs'!$D$5-BW110*'Inputs and Outputs'!$D$6</f>
        <v>3680</v>
      </c>
      <c r="BY110" s="70">
        <f t="shared" ca="1" si="39"/>
        <v>0.54660731070847846</v>
      </c>
      <c r="BZ110" s="68">
        <f t="shared" si="34"/>
        <v>25</v>
      </c>
      <c r="CA110" s="75">
        <f ca="1">BV110*'Inputs and Outputs'!$D$5-('Model Part B'!BW110*'Model Part B'!BZ110+BW110*Costperbumped)</f>
        <v>3580</v>
      </c>
    </row>
    <row r="111" spans="2:79" x14ac:dyDescent="0.2">
      <c r="B111" s="74">
        <v>108</v>
      </c>
      <c r="C111" s="68" t="s">
        <v>5</v>
      </c>
      <c r="D111" s="69">
        <v>44232</v>
      </c>
      <c r="E111" s="67" t="s">
        <v>0</v>
      </c>
      <c r="F111" s="68" t="str">
        <f>'Flight Data'!$A109</f>
        <v>G108</v>
      </c>
      <c r="G111" s="68">
        <f>'Flight Data'!$B109</f>
        <v>1</v>
      </c>
      <c r="H111" s="68">
        <f ca="1">ROUND(NORMINV($M111,'Inputs and Outputs'!$C$20,'Inputs and Outputs'!$D$20),0)</f>
        <v>104</v>
      </c>
      <c r="I111" s="68">
        <f t="shared" si="20"/>
        <v>101</v>
      </c>
      <c r="J111" s="68">
        <f t="shared" ca="1" si="21"/>
        <v>101</v>
      </c>
      <c r="K111" s="68">
        <f ca="1">IF(J111-G111&gt;'Inputs and Outputs'!$D$4,One-G111,0)</f>
        <v>0</v>
      </c>
      <c r="L111" s="68">
        <f ca="1">J111*'Inputs and Outputs'!$D$5-K111*'Inputs and Outputs'!$D$6</f>
        <v>4040</v>
      </c>
      <c r="M111" s="70">
        <f t="shared" ca="1" si="35"/>
        <v>0.45477743162813611</v>
      </c>
      <c r="N111" s="68">
        <f t="shared" si="22"/>
        <v>200</v>
      </c>
      <c r="O111" s="75">
        <f ca="1">J111*'Inputs and Outputs'!$D$5-('Model Part B'!K111*'Model Part B'!N111+K111*Costperbumped)</f>
        <v>4040</v>
      </c>
      <c r="R111" s="74">
        <v>108</v>
      </c>
      <c r="S111" s="68" t="s">
        <v>5</v>
      </c>
      <c r="T111" s="69">
        <v>44232</v>
      </c>
      <c r="U111" s="67" t="s">
        <v>0</v>
      </c>
      <c r="V111" s="68" t="str">
        <f>'Flight Data'!$A109</f>
        <v>G108</v>
      </c>
      <c r="W111" s="68">
        <f>'Flight Data'!$B109</f>
        <v>1</v>
      </c>
      <c r="X111" s="68">
        <f ca="1">ROUND(NORMINV($AC111,'Inputs and Outputs'!$C$20,'Inputs and Outputs'!$D$20),0)</f>
        <v>96</v>
      </c>
      <c r="Y111" s="68">
        <f t="shared" si="23"/>
        <v>102</v>
      </c>
      <c r="Z111" s="68">
        <f t="shared" ca="1" si="24"/>
        <v>96</v>
      </c>
      <c r="AA111" s="68">
        <f ca="1">IF(Z111-W111&gt;'Inputs and Outputs'!$D$4,One-W111,0)</f>
        <v>0</v>
      </c>
      <c r="AB111" s="68">
        <f ca="1">Z111*'Inputs and Outputs'!$D$5-AA111*'Inputs and Outputs'!$D$6</f>
        <v>3840</v>
      </c>
      <c r="AC111" s="70">
        <f t="shared" ca="1" si="36"/>
        <v>3.3825493860874412E-2</v>
      </c>
      <c r="AD111" s="68">
        <f t="shared" si="25"/>
        <v>200</v>
      </c>
      <c r="AE111" s="75">
        <f ca="1">Z111*'Inputs and Outputs'!$D$5-('Model Part B'!AA111*'Model Part B'!AD111+AA111*Costperbumped)</f>
        <v>3840</v>
      </c>
      <c r="AH111" s="74">
        <v>108</v>
      </c>
      <c r="AI111" s="68" t="s">
        <v>5</v>
      </c>
      <c r="AJ111" s="69">
        <v>44232</v>
      </c>
      <c r="AK111" s="67" t="s">
        <v>0</v>
      </c>
      <c r="AL111" s="68" t="str">
        <f>'Flight Data'!$A109</f>
        <v>G108</v>
      </c>
      <c r="AM111" s="68">
        <f>'Flight Data'!$B109</f>
        <v>1</v>
      </c>
      <c r="AN111" s="68">
        <f ca="1">ROUND(NORMINV($AS111,'Inputs and Outputs'!$C$20,'Inputs and Outputs'!$D$20),0)</f>
        <v>111</v>
      </c>
      <c r="AO111" s="68">
        <f t="shared" si="26"/>
        <v>103</v>
      </c>
      <c r="AP111" s="68">
        <f t="shared" ca="1" si="27"/>
        <v>103</v>
      </c>
      <c r="AQ111" s="68">
        <f ca="1">IF(AP111-AM111&gt;'Inputs and Outputs'!$D$4,Three-AM111,0)</f>
        <v>2</v>
      </c>
      <c r="AR111" s="68">
        <f ca="1">AP111*'Inputs and Outputs'!$D$5-AQ111*'Inputs and Outputs'!$D$6</f>
        <v>3920</v>
      </c>
      <c r="AS111" s="70">
        <f t="shared" ca="1" si="37"/>
        <v>0.90051534094268726</v>
      </c>
      <c r="AT111" s="68">
        <f t="shared" si="28"/>
        <v>200</v>
      </c>
      <c r="AU111" s="75">
        <f ca="1">AP111*'Inputs and Outputs'!$D$5-('Model Part B'!AQ111*'Model Part B'!AT111+AQ111*Costperbumped)</f>
        <v>3520</v>
      </c>
      <c r="AX111" s="74">
        <v>108</v>
      </c>
      <c r="AY111" s="68" t="s">
        <v>5</v>
      </c>
      <c r="AZ111" s="69">
        <v>44232</v>
      </c>
      <c r="BA111" s="67" t="s">
        <v>0</v>
      </c>
      <c r="BB111" s="68" t="str">
        <f>'Flight Data'!$A109</f>
        <v>G108</v>
      </c>
      <c r="BC111" s="68">
        <f>'Flight Data'!$B109</f>
        <v>1</v>
      </c>
      <c r="BD111" s="68">
        <f ca="1">ROUND(NORMINV($BI111,'Inputs and Outputs'!$C$20,'Inputs and Outputs'!$D$20),0)</f>
        <v>92</v>
      </c>
      <c r="BE111" s="68">
        <f t="shared" si="29"/>
        <v>104</v>
      </c>
      <c r="BF111" s="68">
        <f t="shared" ca="1" si="30"/>
        <v>92</v>
      </c>
      <c r="BG111" s="68">
        <f ca="1">IF(BF111-BC111&gt;'Inputs and Outputs'!$D$4,Four-BC111,0)</f>
        <v>0</v>
      </c>
      <c r="BH111" s="68">
        <f ca="1">BF111*'Inputs and Outputs'!$D$5-BG111*'Inputs and Outputs'!$D$6</f>
        <v>3680</v>
      </c>
      <c r="BI111" s="70">
        <f t="shared" ca="1" si="38"/>
        <v>5.0835843992179663E-3</v>
      </c>
      <c r="BJ111" s="68">
        <f t="shared" si="31"/>
        <v>200</v>
      </c>
      <c r="BK111" s="75">
        <f ca="1">BF111*'Inputs and Outputs'!$D$5-('Model Part B'!BG111*'Model Part B'!BJ111+BG111*Costperbumped)</f>
        <v>3680</v>
      </c>
      <c r="BN111" s="74">
        <v>108</v>
      </c>
      <c r="BO111" s="68" t="s">
        <v>5</v>
      </c>
      <c r="BP111" s="69">
        <v>44232</v>
      </c>
      <c r="BQ111" s="67" t="s">
        <v>0</v>
      </c>
      <c r="BR111" s="68" t="str">
        <f>'Flight Data'!$A109</f>
        <v>G108</v>
      </c>
      <c r="BS111" s="68">
        <f>'Flight Data'!$B109</f>
        <v>1</v>
      </c>
      <c r="BT111" s="68">
        <f ca="1">ROUND(NORMINV($BY111,'Inputs and Outputs'!$C$18,'Inputs and Outputs'!$D$18),0)</f>
        <v>109</v>
      </c>
      <c r="BU111" s="68">
        <f t="shared" si="32"/>
        <v>105</v>
      </c>
      <c r="BV111" s="68">
        <f t="shared" ca="1" si="33"/>
        <v>105</v>
      </c>
      <c r="BW111" s="68">
        <f ca="1">IF(BV111-BS111&gt;'Inputs and Outputs'!$D$4,Five-BS111,0)</f>
        <v>4</v>
      </c>
      <c r="BX111" s="68">
        <f ca="1">BV111*'Inputs and Outputs'!$D$5-BW111*'Inputs and Outputs'!$D$6</f>
        <v>3800</v>
      </c>
      <c r="BY111" s="70">
        <f t="shared" ca="1" si="39"/>
        <v>0.91286703763670418</v>
      </c>
      <c r="BZ111" s="68">
        <f t="shared" si="34"/>
        <v>200</v>
      </c>
      <c r="CA111" s="75">
        <f ca="1">BV111*'Inputs and Outputs'!$D$5-('Model Part B'!BW111*'Model Part B'!BZ111+BW111*Costperbumped)</f>
        <v>3000</v>
      </c>
    </row>
    <row r="112" spans="2:79" x14ac:dyDescent="0.2">
      <c r="B112" s="74">
        <v>109</v>
      </c>
      <c r="C112" s="68" t="s">
        <v>4</v>
      </c>
      <c r="D112" s="69">
        <v>44233</v>
      </c>
      <c r="E112" s="67" t="s">
        <v>3</v>
      </c>
      <c r="F112" s="68" t="str">
        <f>'Flight Data'!$A110</f>
        <v>G109</v>
      </c>
      <c r="G112" s="68">
        <f>'Flight Data'!$B110</f>
        <v>0</v>
      </c>
      <c r="H112" s="68">
        <f ca="1">ROUND(NORMINV($M112,'Inputs and Outputs'!$C$18,'Inputs and Outputs'!$D$18),0)</f>
        <v>108</v>
      </c>
      <c r="I112" s="68">
        <f t="shared" si="20"/>
        <v>101</v>
      </c>
      <c r="J112" s="68">
        <f t="shared" ca="1" si="21"/>
        <v>101</v>
      </c>
      <c r="K112" s="68">
        <f ca="1">IF(J112-G112&gt;'Inputs and Outputs'!$D$4,One-G112,0)</f>
        <v>1</v>
      </c>
      <c r="L112" s="68">
        <f ca="1">J112*'Inputs and Outputs'!$D$5-K112*'Inputs and Outputs'!$D$6</f>
        <v>3940</v>
      </c>
      <c r="M112" s="70">
        <f t="shared" ca="1" si="35"/>
        <v>0.88832791209839135</v>
      </c>
      <c r="N112" s="68">
        <f t="shared" si="22"/>
        <v>25</v>
      </c>
      <c r="O112" s="75">
        <f ca="1">J112*'Inputs and Outputs'!$D$5-('Model Part B'!K112*'Model Part B'!N112+K112*Costperbumped)</f>
        <v>3915</v>
      </c>
      <c r="R112" s="74">
        <v>109</v>
      </c>
      <c r="S112" s="68" t="s">
        <v>4</v>
      </c>
      <c r="T112" s="69">
        <v>44233</v>
      </c>
      <c r="U112" s="67" t="s">
        <v>3</v>
      </c>
      <c r="V112" s="68" t="str">
        <f>'Flight Data'!$A110</f>
        <v>G109</v>
      </c>
      <c r="W112" s="68">
        <f>'Flight Data'!$B110</f>
        <v>0</v>
      </c>
      <c r="X112" s="68">
        <f ca="1">ROUND(NORMINV($AC112,'Inputs and Outputs'!$C$18,'Inputs and Outputs'!$D$18),0)</f>
        <v>100</v>
      </c>
      <c r="Y112" s="68">
        <f t="shared" si="23"/>
        <v>102</v>
      </c>
      <c r="Z112" s="68">
        <f t="shared" ca="1" si="24"/>
        <v>100</v>
      </c>
      <c r="AA112" s="68">
        <f ca="1">IF(Z112-W112&gt;'Inputs and Outputs'!$D$4,One-W112,0)</f>
        <v>0</v>
      </c>
      <c r="AB112" s="68">
        <f ca="1">Z112*'Inputs and Outputs'!$D$5-AA112*'Inputs and Outputs'!$D$6</f>
        <v>4000</v>
      </c>
      <c r="AC112" s="70">
        <f t="shared" ca="1" si="36"/>
        <v>0.40699350367772014</v>
      </c>
      <c r="AD112" s="68">
        <f t="shared" si="25"/>
        <v>25</v>
      </c>
      <c r="AE112" s="75">
        <f ca="1">Z112*'Inputs and Outputs'!$D$5-('Model Part B'!AA112*'Model Part B'!AD112+AA112*Costperbumped)</f>
        <v>4000</v>
      </c>
      <c r="AH112" s="74">
        <v>109</v>
      </c>
      <c r="AI112" s="68" t="s">
        <v>4</v>
      </c>
      <c r="AJ112" s="69">
        <v>44233</v>
      </c>
      <c r="AK112" s="67" t="s">
        <v>3</v>
      </c>
      <c r="AL112" s="68" t="str">
        <f>'Flight Data'!$A110</f>
        <v>G109</v>
      </c>
      <c r="AM112" s="68">
        <f>'Flight Data'!$B110</f>
        <v>0</v>
      </c>
      <c r="AN112" s="68">
        <f ca="1">ROUND(NORMINV($AS112,'Inputs and Outputs'!$C$18,'Inputs and Outputs'!$D$18),0)</f>
        <v>104</v>
      </c>
      <c r="AO112" s="68">
        <f t="shared" si="26"/>
        <v>103</v>
      </c>
      <c r="AP112" s="68">
        <f t="shared" ca="1" si="27"/>
        <v>103</v>
      </c>
      <c r="AQ112" s="68">
        <f ca="1">IF(AP112-AM112&gt;'Inputs and Outputs'!$D$4,Three-AM112,0)</f>
        <v>3</v>
      </c>
      <c r="AR112" s="68">
        <f ca="1">AP112*'Inputs and Outputs'!$D$5-AQ112*'Inputs and Outputs'!$D$6</f>
        <v>3820</v>
      </c>
      <c r="AS112" s="70">
        <f t="shared" ca="1" si="37"/>
        <v>0.71932898302246462</v>
      </c>
      <c r="AT112" s="68">
        <f t="shared" si="28"/>
        <v>25</v>
      </c>
      <c r="AU112" s="75">
        <f ca="1">AP112*'Inputs and Outputs'!$D$5-('Model Part B'!AQ112*'Model Part B'!AT112+AQ112*Costperbumped)</f>
        <v>3745</v>
      </c>
      <c r="AX112" s="74">
        <v>109</v>
      </c>
      <c r="AY112" s="68" t="s">
        <v>4</v>
      </c>
      <c r="AZ112" s="69">
        <v>44233</v>
      </c>
      <c r="BA112" s="67" t="s">
        <v>3</v>
      </c>
      <c r="BB112" s="68" t="str">
        <f>'Flight Data'!$A110</f>
        <v>G109</v>
      </c>
      <c r="BC112" s="68">
        <f>'Flight Data'!$B110</f>
        <v>0</v>
      </c>
      <c r="BD112" s="68">
        <f ca="1">ROUND(NORMINV($BI112,'Inputs and Outputs'!$C$18,'Inputs and Outputs'!$D$18),0)</f>
        <v>111</v>
      </c>
      <c r="BE112" s="68">
        <f t="shared" si="29"/>
        <v>104</v>
      </c>
      <c r="BF112" s="68">
        <f t="shared" ca="1" si="30"/>
        <v>104</v>
      </c>
      <c r="BG112" s="68">
        <f ca="1">IF(BF112-BC112&gt;'Inputs and Outputs'!$D$4,Four-BC112,0)</f>
        <v>4</v>
      </c>
      <c r="BH112" s="68">
        <f ca="1">BF112*'Inputs and Outputs'!$D$5-BG112*'Inputs and Outputs'!$D$6</f>
        <v>3760</v>
      </c>
      <c r="BI112" s="70">
        <f t="shared" ca="1" si="38"/>
        <v>0.94429567856480179</v>
      </c>
      <c r="BJ112" s="68">
        <f t="shared" si="31"/>
        <v>25</v>
      </c>
      <c r="BK112" s="75">
        <f ca="1">BF112*'Inputs and Outputs'!$D$5-('Model Part B'!BG112*'Model Part B'!BJ112+BG112*Costperbumped)</f>
        <v>3660</v>
      </c>
      <c r="BN112" s="74">
        <v>109</v>
      </c>
      <c r="BO112" s="68" t="s">
        <v>4</v>
      </c>
      <c r="BP112" s="69">
        <v>44233</v>
      </c>
      <c r="BQ112" s="67" t="s">
        <v>3</v>
      </c>
      <c r="BR112" s="68" t="str">
        <f>'Flight Data'!$A110</f>
        <v>G109</v>
      </c>
      <c r="BS112" s="68">
        <f>'Flight Data'!$B110</f>
        <v>0</v>
      </c>
      <c r="BT112" s="68">
        <f ca="1">ROUND(NORMINV($BY112,'Inputs and Outputs'!$C$18,'Inputs and Outputs'!$D$18),0)</f>
        <v>102</v>
      </c>
      <c r="BU112" s="68">
        <f t="shared" si="32"/>
        <v>105</v>
      </c>
      <c r="BV112" s="68">
        <f t="shared" ca="1" si="33"/>
        <v>102</v>
      </c>
      <c r="BW112" s="68">
        <f ca="1">IF(BV112-BS112&gt;'Inputs and Outputs'!$D$4,Five-BS112,0)</f>
        <v>5</v>
      </c>
      <c r="BX112" s="68">
        <f ca="1">BV112*'Inputs and Outputs'!$D$5-BW112*'Inputs and Outputs'!$D$6</f>
        <v>3580</v>
      </c>
      <c r="BY112" s="70">
        <f t="shared" ca="1" si="39"/>
        <v>0.54361955145207996</v>
      </c>
      <c r="BZ112" s="68">
        <f t="shared" si="34"/>
        <v>25</v>
      </c>
      <c r="CA112" s="75">
        <f ca="1">BV112*'Inputs and Outputs'!$D$5-('Model Part B'!BW112*'Model Part B'!BZ112+BW112*Costperbumped)</f>
        <v>3455</v>
      </c>
    </row>
    <row r="113" spans="2:79" x14ac:dyDescent="0.2">
      <c r="B113" s="74">
        <v>110</v>
      </c>
      <c r="C113" s="68" t="s">
        <v>4</v>
      </c>
      <c r="D113" s="69">
        <v>44233</v>
      </c>
      <c r="E113" s="67" t="s">
        <v>2</v>
      </c>
      <c r="F113" s="68" t="str">
        <f>'Flight Data'!$A111</f>
        <v>G110</v>
      </c>
      <c r="G113" s="68">
        <f>'Flight Data'!$B111</f>
        <v>3</v>
      </c>
      <c r="H113" s="68">
        <f ca="1">ROUND(NORMINV($M113,'Inputs and Outputs'!$C$19,'Inputs and Outputs'!$D$19),0)</f>
        <v>97</v>
      </c>
      <c r="I113" s="68">
        <f t="shared" si="20"/>
        <v>101</v>
      </c>
      <c r="J113" s="68">
        <f t="shared" ca="1" si="21"/>
        <v>97</v>
      </c>
      <c r="K113" s="68">
        <f ca="1">IF(J113-G113&gt;'Inputs and Outputs'!$D$4,One-G113,0)</f>
        <v>0</v>
      </c>
      <c r="L113" s="68">
        <f ca="1">J113*'Inputs and Outputs'!$D$5-K113*'Inputs and Outputs'!$D$6</f>
        <v>3880</v>
      </c>
      <c r="M113" s="70">
        <f t="shared" ca="1" si="35"/>
        <v>0.11949158201729171</v>
      </c>
      <c r="N113" s="68">
        <f t="shared" si="22"/>
        <v>25</v>
      </c>
      <c r="O113" s="75">
        <f ca="1">J113*'Inputs and Outputs'!$D$5-('Model Part B'!K113*'Model Part B'!N113+K113*Costperbumped)</f>
        <v>3880</v>
      </c>
      <c r="R113" s="74">
        <v>110</v>
      </c>
      <c r="S113" s="68" t="s">
        <v>4</v>
      </c>
      <c r="T113" s="69">
        <v>44233</v>
      </c>
      <c r="U113" s="67" t="s">
        <v>2</v>
      </c>
      <c r="V113" s="68" t="str">
        <f>'Flight Data'!$A111</f>
        <v>G110</v>
      </c>
      <c r="W113" s="68">
        <f>'Flight Data'!$B111</f>
        <v>3</v>
      </c>
      <c r="X113" s="68">
        <f ca="1">ROUND(NORMINV($AC113,'Inputs and Outputs'!$C$19,'Inputs and Outputs'!$D$19),0)</f>
        <v>104</v>
      </c>
      <c r="Y113" s="68">
        <f t="shared" si="23"/>
        <v>102</v>
      </c>
      <c r="Z113" s="68">
        <f t="shared" ca="1" si="24"/>
        <v>102</v>
      </c>
      <c r="AA113" s="68">
        <f ca="1">IF(Z113-W113&gt;'Inputs and Outputs'!$D$4,One-W113,0)</f>
        <v>0</v>
      </c>
      <c r="AB113" s="68">
        <f ca="1">Z113*'Inputs and Outputs'!$D$5-AA113*'Inputs and Outputs'!$D$6</f>
        <v>4080</v>
      </c>
      <c r="AC113" s="70">
        <f t="shared" ca="1" si="36"/>
        <v>0.58271625704909302</v>
      </c>
      <c r="AD113" s="68">
        <f t="shared" si="25"/>
        <v>25</v>
      </c>
      <c r="AE113" s="75">
        <f ca="1">Z113*'Inputs and Outputs'!$D$5-('Model Part B'!AA113*'Model Part B'!AD113+AA113*Costperbumped)</f>
        <v>4080</v>
      </c>
      <c r="AH113" s="74">
        <v>110</v>
      </c>
      <c r="AI113" s="68" t="s">
        <v>4</v>
      </c>
      <c r="AJ113" s="69">
        <v>44233</v>
      </c>
      <c r="AK113" s="67" t="s">
        <v>2</v>
      </c>
      <c r="AL113" s="68" t="str">
        <f>'Flight Data'!$A111</f>
        <v>G110</v>
      </c>
      <c r="AM113" s="68">
        <f>'Flight Data'!$B111</f>
        <v>3</v>
      </c>
      <c r="AN113" s="68">
        <f ca="1">ROUND(NORMINV($AS113,'Inputs and Outputs'!$C$19,'Inputs and Outputs'!$D$19),0)</f>
        <v>99</v>
      </c>
      <c r="AO113" s="68">
        <f t="shared" si="26"/>
        <v>103</v>
      </c>
      <c r="AP113" s="68">
        <f t="shared" ca="1" si="27"/>
        <v>99</v>
      </c>
      <c r="AQ113" s="68">
        <f ca="1">IF(AP113-AM113&gt;'Inputs and Outputs'!$D$4,Three-AM113,0)</f>
        <v>0</v>
      </c>
      <c r="AR113" s="68">
        <f ca="1">AP113*'Inputs and Outputs'!$D$5-AQ113*'Inputs and Outputs'!$D$6</f>
        <v>3960</v>
      </c>
      <c r="AS113" s="70">
        <f t="shared" ca="1" si="37"/>
        <v>0.20943497296046043</v>
      </c>
      <c r="AT113" s="68">
        <f t="shared" si="28"/>
        <v>25</v>
      </c>
      <c r="AU113" s="75">
        <f ca="1">AP113*'Inputs and Outputs'!$D$5-('Model Part B'!AQ113*'Model Part B'!AT113+AQ113*Costperbumped)</f>
        <v>3960</v>
      </c>
      <c r="AX113" s="74">
        <v>110</v>
      </c>
      <c r="AY113" s="68" t="s">
        <v>4</v>
      </c>
      <c r="AZ113" s="69">
        <v>44233</v>
      </c>
      <c r="BA113" s="67" t="s">
        <v>2</v>
      </c>
      <c r="BB113" s="68" t="str">
        <f>'Flight Data'!$A111</f>
        <v>G110</v>
      </c>
      <c r="BC113" s="68">
        <f>'Flight Data'!$B111</f>
        <v>3</v>
      </c>
      <c r="BD113" s="68">
        <f ca="1">ROUND(NORMINV($BI113,'Inputs and Outputs'!$C$19,'Inputs and Outputs'!$D$19),0)</f>
        <v>106</v>
      </c>
      <c r="BE113" s="68">
        <f t="shared" si="29"/>
        <v>104</v>
      </c>
      <c r="BF113" s="68">
        <f t="shared" ca="1" si="30"/>
        <v>104</v>
      </c>
      <c r="BG113" s="68">
        <f ca="1">IF(BF113-BC113&gt;'Inputs and Outputs'!$D$4,Four-BC113,0)</f>
        <v>1</v>
      </c>
      <c r="BH113" s="68">
        <f ca="1">BF113*'Inputs and Outputs'!$D$5-BG113*'Inputs and Outputs'!$D$6</f>
        <v>4060</v>
      </c>
      <c r="BI113" s="70">
        <f t="shared" ca="1" si="38"/>
        <v>0.74518013376241288</v>
      </c>
      <c r="BJ113" s="68">
        <f t="shared" si="31"/>
        <v>25</v>
      </c>
      <c r="BK113" s="75">
        <f ca="1">BF113*'Inputs and Outputs'!$D$5-('Model Part B'!BG113*'Model Part B'!BJ113+BG113*Costperbumped)</f>
        <v>4035</v>
      </c>
      <c r="BN113" s="74">
        <v>110</v>
      </c>
      <c r="BO113" s="68" t="s">
        <v>4</v>
      </c>
      <c r="BP113" s="69">
        <v>44233</v>
      </c>
      <c r="BQ113" s="67" t="s">
        <v>2</v>
      </c>
      <c r="BR113" s="68" t="str">
        <f>'Flight Data'!$A111</f>
        <v>G110</v>
      </c>
      <c r="BS113" s="68">
        <f>'Flight Data'!$B111</f>
        <v>3</v>
      </c>
      <c r="BT113" s="68">
        <f ca="1">ROUND(NORMINV($BY113,'Inputs and Outputs'!$C$18,'Inputs and Outputs'!$D$18),0)</f>
        <v>95</v>
      </c>
      <c r="BU113" s="68">
        <f t="shared" si="32"/>
        <v>105</v>
      </c>
      <c r="BV113" s="68">
        <f t="shared" ca="1" si="33"/>
        <v>95</v>
      </c>
      <c r="BW113" s="68">
        <f ca="1">IF(BV113-BS113&gt;'Inputs and Outputs'!$D$4,Five-BS113,0)</f>
        <v>0</v>
      </c>
      <c r="BX113" s="68">
        <f ca="1">BV113*'Inputs and Outputs'!$D$5-BW113*'Inputs and Outputs'!$D$6</f>
        <v>3800</v>
      </c>
      <c r="BY113" s="70">
        <f t="shared" ca="1" si="39"/>
        <v>0.16115183226355489</v>
      </c>
      <c r="BZ113" s="68">
        <f t="shared" si="34"/>
        <v>25</v>
      </c>
      <c r="CA113" s="75">
        <f ca="1">BV113*'Inputs and Outputs'!$D$5-('Model Part B'!BW113*'Model Part B'!BZ113+BW113*Costperbumped)</f>
        <v>3800</v>
      </c>
    </row>
    <row r="114" spans="2:79" x14ac:dyDescent="0.2">
      <c r="B114" s="74">
        <v>111</v>
      </c>
      <c r="C114" s="68" t="s">
        <v>4</v>
      </c>
      <c r="D114" s="69">
        <v>44233</v>
      </c>
      <c r="E114" s="67" t="s">
        <v>0</v>
      </c>
      <c r="F114" s="68" t="str">
        <f>'Flight Data'!$A112</f>
        <v>G111</v>
      </c>
      <c r="G114" s="68">
        <f>'Flight Data'!$B112</f>
        <v>2</v>
      </c>
      <c r="H114" s="68">
        <f ca="1">ROUND(NORMINV($M114,'Inputs and Outputs'!$C$20,'Inputs and Outputs'!$D$20),0)</f>
        <v>101</v>
      </c>
      <c r="I114" s="68">
        <f t="shared" si="20"/>
        <v>101</v>
      </c>
      <c r="J114" s="68">
        <f t="shared" ca="1" si="21"/>
        <v>101</v>
      </c>
      <c r="K114" s="68">
        <f ca="1">IF(J114-G114&gt;'Inputs and Outputs'!$D$4,One-G114,0)</f>
        <v>0</v>
      </c>
      <c r="L114" s="68">
        <f ca="1">J114*'Inputs and Outputs'!$D$5-K114*'Inputs and Outputs'!$D$6</f>
        <v>4040</v>
      </c>
      <c r="M114" s="70">
        <f t="shared" ca="1" si="35"/>
        <v>0.19520381230541772</v>
      </c>
      <c r="N114" s="68">
        <f t="shared" si="22"/>
        <v>200</v>
      </c>
      <c r="O114" s="75">
        <f ca="1">J114*'Inputs and Outputs'!$D$5-('Model Part B'!K114*'Model Part B'!N114+K114*Costperbumped)</f>
        <v>4040</v>
      </c>
      <c r="R114" s="74">
        <v>111</v>
      </c>
      <c r="S114" s="68" t="s">
        <v>4</v>
      </c>
      <c r="T114" s="69">
        <v>44233</v>
      </c>
      <c r="U114" s="67" t="s">
        <v>0</v>
      </c>
      <c r="V114" s="68" t="str">
        <f>'Flight Data'!$A112</f>
        <v>G111</v>
      </c>
      <c r="W114" s="68">
        <f>'Flight Data'!$B112</f>
        <v>2</v>
      </c>
      <c r="X114" s="68">
        <f ca="1">ROUND(NORMINV($AC114,'Inputs and Outputs'!$C$20,'Inputs and Outputs'!$D$20),0)</f>
        <v>108</v>
      </c>
      <c r="Y114" s="68">
        <f t="shared" si="23"/>
        <v>102</v>
      </c>
      <c r="Z114" s="68">
        <f t="shared" ca="1" si="24"/>
        <v>102</v>
      </c>
      <c r="AA114" s="68">
        <f ca="1">IF(Z114-W114&gt;'Inputs and Outputs'!$D$4,One-W114,0)</f>
        <v>0</v>
      </c>
      <c r="AB114" s="68">
        <f ca="1">Z114*'Inputs and Outputs'!$D$5-AA114*'Inputs and Outputs'!$D$6</f>
        <v>4080</v>
      </c>
      <c r="AC114" s="70">
        <f t="shared" ca="1" si="36"/>
        <v>0.69333790263652706</v>
      </c>
      <c r="AD114" s="68">
        <f t="shared" si="25"/>
        <v>200</v>
      </c>
      <c r="AE114" s="75">
        <f ca="1">Z114*'Inputs and Outputs'!$D$5-('Model Part B'!AA114*'Model Part B'!AD114+AA114*Costperbumped)</f>
        <v>4080</v>
      </c>
      <c r="AH114" s="74">
        <v>111</v>
      </c>
      <c r="AI114" s="68" t="s">
        <v>4</v>
      </c>
      <c r="AJ114" s="69">
        <v>44233</v>
      </c>
      <c r="AK114" s="67" t="s">
        <v>0</v>
      </c>
      <c r="AL114" s="68" t="str">
        <f>'Flight Data'!$A112</f>
        <v>G111</v>
      </c>
      <c r="AM114" s="68">
        <f>'Flight Data'!$B112</f>
        <v>2</v>
      </c>
      <c r="AN114" s="68">
        <f ca="1">ROUND(NORMINV($AS114,'Inputs and Outputs'!$C$20,'Inputs and Outputs'!$D$20),0)</f>
        <v>112</v>
      </c>
      <c r="AO114" s="68">
        <f t="shared" si="26"/>
        <v>103</v>
      </c>
      <c r="AP114" s="68">
        <f t="shared" ca="1" si="27"/>
        <v>103</v>
      </c>
      <c r="AQ114" s="68">
        <f ca="1">IF(AP114-AM114&gt;'Inputs and Outputs'!$D$4,Three-AM114,0)</f>
        <v>1</v>
      </c>
      <c r="AR114" s="68">
        <f ca="1">AP114*'Inputs and Outputs'!$D$5-AQ114*'Inputs and Outputs'!$D$6</f>
        <v>4020</v>
      </c>
      <c r="AS114" s="70">
        <f t="shared" ca="1" si="37"/>
        <v>0.92468561485995815</v>
      </c>
      <c r="AT114" s="68">
        <f t="shared" si="28"/>
        <v>200</v>
      </c>
      <c r="AU114" s="75">
        <f ca="1">AP114*'Inputs and Outputs'!$D$5-('Model Part B'!AQ114*'Model Part B'!AT114+AQ114*Costperbumped)</f>
        <v>3820</v>
      </c>
      <c r="AX114" s="74">
        <v>111</v>
      </c>
      <c r="AY114" s="68" t="s">
        <v>4</v>
      </c>
      <c r="AZ114" s="69">
        <v>44233</v>
      </c>
      <c r="BA114" s="67" t="s">
        <v>0</v>
      </c>
      <c r="BB114" s="68" t="str">
        <f>'Flight Data'!$A112</f>
        <v>G111</v>
      </c>
      <c r="BC114" s="68">
        <f>'Flight Data'!$B112</f>
        <v>2</v>
      </c>
      <c r="BD114" s="68">
        <f ca="1">ROUND(NORMINV($BI114,'Inputs and Outputs'!$C$20,'Inputs and Outputs'!$D$20),0)</f>
        <v>90</v>
      </c>
      <c r="BE114" s="68">
        <f t="shared" si="29"/>
        <v>104</v>
      </c>
      <c r="BF114" s="68">
        <f t="shared" ca="1" si="30"/>
        <v>90</v>
      </c>
      <c r="BG114" s="68">
        <f ca="1">IF(BF114-BC114&gt;'Inputs and Outputs'!$D$4,Four-BC114,0)</f>
        <v>0</v>
      </c>
      <c r="BH114" s="68">
        <f ca="1">BF114*'Inputs and Outputs'!$D$5-BG114*'Inputs and Outputs'!$D$6</f>
        <v>3600</v>
      </c>
      <c r="BI114" s="70">
        <f t="shared" ca="1" si="38"/>
        <v>1.8563900832152536E-3</v>
      </c>
      <c r="BJ114" s="68">
        <f t="shared" si="31"/>
        <v>200</v>
      </c>
      <c r="BK114" s="75">
        <f ca="1">BF114*'Inputs and Outputs'!$D$5-('Model Part B'!BG114*'Model Part B'!BJ114+BG114*Costperbumped)</f>
        <v>3600</v>
      </c>
      <c r="BN114" s="74">
        <v>111</v>
      </c>
      <c r="BO114" s="68" t="s">
        <v>4</v>
      </c>
      <c r="BP114" s="69">
        <v>44233</v>
      </c>
      <c r="BQ114" s="67" t="s">
        <v>0</v>
      </c>
      <c r="BR114" s="68" t="str">
        <f>'Flight Data'!$A112</f>
        <v>G111</v>
      </c>
      <c r="BS114" s="68">
        <f>'Flight Data'!$B112</f>
        <v>2</v>
      </c>
      <c r="BT114" s="68">
        <f ca="1">ROUND(NORMINV($BY114,'Inputs and Outputs'!$C$18,'Inputs and Outputs'!$D$18),0)</f>
        <v>99</v>
      </c>
      <c r="BU114" s="68">
        <f t="shared" si="32"/>
        <v>105</v>
      </c>
      <c r="BV114" s="68">
        <f t="shared" ca="1" si="33"/>
        <v>99</v>
      </c>
      <c r="BW114" s="68">
        <f ca="1">IF(BV114-BS114&gt;'Inputs and Outputs'!$D$4,Five-BS114,0)</f>
        <v>0</v>
      </c>
      <c r="BX114" s="68">
        <f ca="1">BV114*'Inputs and Outputs'!$D$5-BW114*'Inputs and Outputs'!$D$6</f>
        <v>3960</v>
      </c>
      <c r="BY114" s="70">
        <f t="shared" ca="1" si="39"/>
        <v>0.34014303791274447</v>
      </c>
      <c r="BZ114" s="68">
        <f t="shared" si="34"/>
        <v>200</v>
      </c>
      <c r="CA114" s="75">
        <f ca="1">BV114*'Inputs and Outputs'!$D$5-('Model Part B'!BW114*'Model Part B'!BZ114+BW114*Costperbumped)</f>
        <v>3960</v>
      </c>
    </row>
    <row r="115" spans="2:79" x14ac:dyDescent="0.2">
      <c r="B115" s="74">
        <v>112</v>
      </c>
      <c r="C115" s="68" t="s">
        <v>1</v>
      </c>
      <c r="D115" s="69">
        <v>44234</v>
      </c>
      <c r="E115" s="67" t="s">
        <v>3</v>
      </c>
      <c r="F115" s="68" t="str">
        <f>'Flight Data'!$A113</f>
        <v>G112</v>
      </c>
      <c r="G115" s="68">
        <f>'Flight Data'!$B113</f>
        <v>8</v>
      </c>
      <c r="H115" s="68">
        <f ca="1">ROUND(NORMINV($M115,'Inputs and Outputs'!$C$18,'Inputs and Outputs'!$D$18),0)</f>
        <v>101</v>
      </c>
      <c r="I115" s="68">
        <f t="shared" si="20"/>
        <v>101</v>
      </c>
      <c r="J115" s="68">
        <f t="shared" ca="1" si="21"/>
        <v>101</v>
      </c>
      <c r="K115" s="68">
        <f ca="1">IF(J115-G115&gt;'Inputs and Outputs'!$D$4,One-G115,0)</f>
        <v>0</v>
      </c>
      <c r="L115" s="68">
        <f ca="1">J115*'Inputs and Outputs'!$D$5-K115*'Inputs and Outputs'!$D$6</f>
        <v>4040</v>
      </c>
      <c r="M115" s="70">
        <f t="shared" ca="1" si="35"/>
        <v>0.48642791233624372</v>
      </c>
      <c r="N115" s="68">
        <f t="shared" si="22"/>
        <v>25</v>
      </c>
      <c r="O115" s="75">
        <f ca="1">J115*'Inputs and Outputs'!$D$5-('Model Part B'!K115*'Model Part B'!N115+K115*Costperbumped)</f>
        <v>4040</v>
      </c>
      <c r="R115" s="74">
        <v>112</v>
      </c>
      <c r="S115" s="68" t="s">
        <v>1</v>
      </c>
      <c r="T115" s="69">
        <v>44234</v>
      </c>
      <c r="U115" s="67" t="s">
        <v>3</v>
      </c>
      <c r="V115" s="68" t="str">
        <f>'Flight Data'!$A113</f>
        <v>G112</v>
      </c>
      <c r="W115" s="68">
        <f>'Flight Data'!$B113</f>
        <v>8</v>
      </c>
      <c r="X115" s="68">
        <f ca="1">ROUND(NORMINV($AC115,'Inputs and Outputs'!$C$18,'Inputs and Outputs'!$D$18),0)</f>
        <v>101</v>
      </c>
      <c r="Y115" s="68">
        <f t="shared" si="23"/>
        <v>102</v>
      </c>
      <c r="Z115" s="68">
        <f t="shared" ca="1" si="24"/>
        <v>101</v>
      </c>
      <c r="AA115" s="68">
        <f ca="1">IF(Z115-W115&gt;'Inputs and Outputs'!$D$4,One-W115,0)</f>
        <v>0</v>
      </c>
      <c r="AB115" s="68">
        <f ca="1">Z115*'Inputs and Outputs'!$D$5-AA115*'Inputs and Outputs'!$D$6</f>
        <v>4040</v>
      </c>
      <c r="AC115" s="70">
        <f t="shared" ca="1" si="36"/>
        <v>0.47816968591943554</v>
      </c>
      <c r="AD115" s="68">
        <f t="shared" si="25"/>
        <v>25</v>
      </c>
      <c r="AE115" s="75">
        <f ca="1">Z115*'Inputs and Outputs'!$D$5-('Model Part B'!AA115*'Model Part B'!AD115+AA115*Costperbumped)</f>
        <v>4040</v>
      </c>
      <c r="AH115" s="74">
        <v>112</v>
      </c>
      <c r="AI115" s="68" t="s">
        <v>1</v>
      </c>
      <c r="AJ115" s="69">
        <v>44234</v>
      </c>
      <c r="AK115" s="67" t="s">
        <v>3</v>
      </c>
      <c r="AL115" s="68" t="str">
        <f>'Flight Data'!$A113</f>
        <v>G112</v>
      </c>
      <c r="AM115" s="68">
        <f>'Flight Data'!$B113</f>
        <v>8</v>
      </c>
      <c r="AN115" s="68">
        <f ca="1">ROUND(NORMINV($AS115,'Inputs and Outputs'!$C$18,'Inputs and Outputs'!$D$18),0)</f>
        <v>105</v>
      </c>
      <c r="AO115" s="68">
        <f t="shared" si="26"/>
        <v>103</v>
      </c>
      <c r="AP115" s="68">
        <f t="shared" ca="1" si="27"/>
        <v>103</v>
      </c>
      <c r="AQ115" s="68">
        <f ca="1">IF(AP115-AM115&gt;'Inputs and Outputs'!$D$4,Three-AM115,0)</f>
        <v>0</v>
      </c>
      <c r="AR115" s="68">
        <f ca="1">AP115*'Inputs and Outputs'!$D$5-AQ115*'Inputs and Outputs'!$D$6</f>
        <v>4120</v>
      </c>
      <c r="AS115" s="70">
        <f t="shared" ca="1" si="37"/>
        <v>0.74697811743728326</v>
      </c>
      <c r="AT115" s="68">
        <f t="shared" si="28"/>
        <v>25</v>
      </c>
      <c r="AU115" s="75">
        <f ca="1">AP115*'Inputs and Outputs'!$D$5-('Model Part B'!AQ115*'Model Part B'!AT115+AQ115*Costperbumped)</f>
        <v>4120</v>
      </c>
      <c r="AX115" s="74">
        <v>112</v>
      </c>
      <c r="AY115" s="68" t="s">
        <v>1</v>
      </c>
      <c r="AZ115" s="69">
        <v>44234</v>
      </c>
      <c r="BA115" s="67" t="s">
        <v>3</v>
      </c>
      <c r="BB115" s="68" t="str">
        <f>'Flight Data'!$A113</f>
        <v>G112</v>
      </c>
      <c r="BC115" s="68">
        <f>'Flight Data'!$B113</f>
        <v>8</v>
      </c>
      <c r="BD115" s="68">
        <f ca="1">ROUND(NORMINV($BI115,'Inputs and Outputs'!$C$18,'Inputs and Outputs'!$D$18),0)</f>
        <v>90</v>
      </c>
      <c r="BE115" s="68">
        <f t="shared" si="29"/>
        <v>104</v>
      </c>
      <c r="BF115" s="68">
        <f t="shared" ca="1" si="30"/>
        <v>90</v>
      </c>
      <c r="BG115" s="68">
        <f ca="1">IF(BF115-BC115&gt;'Inputs and Outputs'!$D$4,Four-BC115,0)</f>
        <v>0</v>
      </c>
      <c r="BH115" s="68">
        <f ca="1">BF115*'Inputs and Outputs'!$D$5-BG115*'Inputs and Outputs'!$D$6</f>
        <v>3600</v>
      </c>
      <c r="BI115" s="70">
        <f t="shared" ca="1" si="38"/>
        <v>3.9160425847346803E-2</v>
      </c>
      <c r="BJ115" s="68">
        <f t="shared" si="31"/>
        <v>25</v>
      </c>
      <c r="BK115" s="75">
        <f ca="1">BF115*'Inputs and Outputs'!$D$5-('Model Part B'!BG115*'Model Part B'!BJ115+BG115*Costperbumped)</f>
        <v>3600</v>
      </c>
      <c r="BN115" s="74">
        <v>112</v>
      </c>
      <c r="BO115" s="68" t="s">
        <v>1</v>
      </c>
      <c r="BP115" s="69">
        <v>44234</v>
      </c>
      <c r="BQ115" s="67" t="s">
        <v>3</v>
      </c>
      <c r="BR115" s="68" t="str">
        <f>'Flight Data'!$A113</f>
        <v>G112</v>
      </c>
      <c r="BS115" s="68">
        <f>'Flight Data'!$B113</f>
        <v>8</v>
      </c>
      <c r="BT115" s="68">
        <f ca="1">ROUND(NORMINV($BY115,'Inputs and Outputs'!$C$18,'Inputs and Outputs'!$D$18),0)</f>
        <v>101</v>
      </c>
      <c r="BU115" s="68">
        <f t="shared" si="32"/>
        <v>105</v>
      </c>
      <c r="BV115" s="68">
        <f t="shared" ca="1" si="33"/>
        <v>101</v>
      </c>
      <c r="BW115" s="68">
        <f ca="1">IF(BV115-BS115&gt;'Inputs and Outputs'!$D$4,Five-BS115,0)</f>
        <v>0</v>
      </c>
      <c r="BX115" s="68">
        <f ca="1">BV115*'Inputs and Outputs'!$D$5-BW115*'Inputs and Outputs'!$D$6</f>
        <v>4040</v>
      </c>
      <c r="BY115" s="70">
        <f t="shared" ca="1" si="39"/>
        <v>0.49524721607655875</v>
      </c>
      <c r="BZ115" s="68">
        <f t="shared" si="34"/>
        <v>25</v>
      </c>
      <c r="CA115" s="75">
        <f ca="1">BV115*'Inputs and Outputs'!$D$5-('Model Part B'!BW115*'Model Part B'!BZ115+BW115*Costperbumped)</f>
        <v>4040</v>
      </c>
    </row>
    <row r="116" spans="2:79" x14ac:dyDescent="0.2">
      <c r="B116" s="74">
        <v>113</v>
      </c>
      <c r="C116" s="68" t="s">
        <v>1</v>
      </c>
      <c r="D116" s="69">
        <v>44234</v>
      </c>
      <c r="E116" s="67" t="s">
        <v>2</v>
      </c>
      <c r="F116" s="68" t="str">
        <f>'Flight Data'!$A114</f>
        <v>G113</v>
      </c>
      <c r="G116" s="68">
        <f>'Flight Data'!$B114</f>
        <v>3</v>
      </c>
      <c r="H116" s="68">
        <f ca="1">ROUND(NORMINV($M116,'Inputs and Outputs'!$C$19,'Inputs and Outputs'!$D$19),0)</f>
        <v>97</v>
      </c>
      <c r="I116" s="68">
        <f t="shared" si="20"/>
        <v>101</v>
      </c>
      <c r="J116" s="68">
        <f t="shared" ca="1" si="21"/>
        <v>97</v>
      </c>
      <c r="K116" s="68">
        <f ca="1">IF(J116-G116&gt;'Inputs and Outputs'!$D$4,One-G116,0)</f>
        <v>0</v>
      </c>
      <c r="L116" s="68">
        <f ca="1">J116*'Inputs and Outputs'!$D$5-K116*'Inputs and Outputs'!$D$6</f>
        <v>3880</v>
      </c>
      <c r="M116" s="70">
        <f t="shared" ca="1" si="35"/>
        <v>9.710957920330876E-2</v>
      </c>
      <c r="N116" s="68">
        <f t="shared" si="22"/>
        <v>25</v>
      </c>
      <c r="O116" s="75">
        <f ca="1">J116*'Inputs and Outputs'!$D$5-('Model Part B'!K116*'Model Part B'!N116+K116*Costperbumped)</f>
        <v>3880</v>
      </c>
      <c r="R116" s="74">
        <v>113</v>
      </c>
      <c r="S116" s="68" t="s">
        <v>1</v>
      </c>
      <c r="T116" s="69">
        <v>44234</v>
      </c>
      <c r="U116" s="67" t="s">
        <v>2</v>
      </c>
      <c r="V116" s="68" t="str">
        <f>'Flight Data'!$A114</f>
        <v>G113</v>
      </c>
      <c r="W116" s="68">
        <f>'Flight Data'!$B114</f>
        <v>3</v>
      </c>
      <c r="X116" s="68">
        <f ca="1">ROUND(NORMINV($AC116,'Inputs and Outputs'!$C$19,'Inputs and Outputs'!$D$19),0)</f>
        <v>102</v>
      </c>
      <c r="Y116" s="68">
        <f t="shared" si="23"/>
        <v>102</v>
      </c>
      <c r="Z116" s="68">
        <f t="shared" ca="1" si="24"/>
        <v>102</v>
      </c>
      <c r="AA116" s="68">
        <f ca="1">IF(Z116-W116&gt;'Inputs and Outputs'!$D$4,One-W116,0)</f>
        <v>0</v>
      </c>
      <c r="AB116" s="68">
        <f ca="1">Z116*'Inputs and Outputs'!$D$5-AA116*'Inputs and Outputs'!$D$6</f>
        <v>4080</v>
      </c>
      <c r="AC116" s="70">
        <f t="shared" ca="1" si="36"/>
        <v>0.43766380408339689</v>
      </c>
      <c r="AD116" s="68">
        <f t="shared" si="25"/>
        <v>25</v>
      </c>
      <c r="AE116" s="75">
        <f ca="1">Z116*'Inputs and Outputs'!$D$5-('Model Part B'!AA116*'Model Part B'!AD116+AA116*Costperbumped)</f>
        <v>4080</v>
      </c>
      <c r="AH116" s="74">
        <v>113</v>
      </c>
      <c r="AI116" s="68" t="s">
        <v>1</v>
      </c>
      <c r="AJ116" s="69">
        <v>44234</v>
      </c>
      <c r="AK116" s="67" t="s">
        <v>2</v>
      </c>
      <c r="AL116" s="68" t="str">
        <f>'Flight Data'!$A114</f>
        <v>G113</v>
      </c>
      <c r="AM116" s="68">
        <f>'Flight Data'!$B114</f>
        <v>3</v>
      </c>
      <c r="AN116" s="68">
        <f ca="1">ROUND(NORMINV($AS116,'Inputs and Outputs'!$C$19,'Inputs and Outputs'!$D$19),0)</f>
        <v>92</v>
      </c>
      <c r="AO116" s="68">
        <f t="shared" si="26"/>
        <v>103</v>
      </c>
      <c r="AP116" s="68">
        <f t="shared" ca="1" si="27"/>
        <v>92</v>
      </c>
      <c r="AQ116" s="68">
        <f ca="1">IF(AP116-AM116&gt;'Inputs and Outputs'!$D$4,Three-AM116,0)</f>
        <v>0</v>
      </c>
      <c r="AR116" s="68">
        <f ca="1">AP116*'Inputs and Outputs'!$D$5-AQ116*'Inputs and Outputs'!$D$6</f>
        <v>3680</v>
      </c>
      <c r="AS116" s="70">
        <f t="shared" ca="1" si="37"/>
        <v>1.1234385081042131E-2</v>
      </c>
      <c r="AT116" s="68">
        <f t="shared" si="28"/>
        <v>25</v>
      </c>
      <c r="AU116" s="75">
        <f ca="1">AP116*'Inputs and Outputs'!$D$5-('Model Part B'!AQ116*'Model Part B'!AT116+AQ116*Costperbumped)</f>
        <v>3680</v>
      </c>
      <c r="AX116" s="74">
        <v>113</v>
      </c>
      <c r="AY116" s="68" t="s">
        <v>1</v>
      </c>
      <c r="AZ116" s="69">
        <v>44234</v>
      </c>
      <c r="BA116" s="67" t="s">
        <v>2</v>
      </c>
      <c r="BB116" s="68" t="str">
        <f>'Flight Data'!$A114</f>
        <v>G113</v>
      </c>
      <c r="BC116" s="68">
        <f>'Flight Data'!$B114</f>
        <v>3</v>
      </c>
      <c r="BD116" s="68">
        <f ca="1">ROUND(NORMINV($BI116,'Inputs and Outputs'!$C$19,'Inputs and Outputs'!$D$19),0)</f>
        <v>96</v>
      </c>
      <c r="BE116" s="68">
        <f t="shared" si="29"/>
        <v>104</v>
      </c>
      <c r="BF116" s="68">
        <f t="shared" ca="1" si="30"/>
        <v>96</v>
      </c>
      <c r="BG116" s="68">
        <f ca="1">IF(BF116-BC116&gt;'Inputs and Outputs'!$D$4,Four-BC116,0)</f>
        <v>0</v>
      </c>
      <c r="BH116" s="68">
        <f ca="1">BF116*'Inputs and Outputs'!$D$5-BG116*'Inputs and Outputs'!$D$6</f>
        <v>3840</v>
      </c>
      <c r="BI116" s="70">
        <f t="shared" ca="1" si="38"/>
        <v>8.994682581628155E-2</v>
      </c>
      <c r="BJ116" s="68">
        <f t="shared" si="31"/>
        <v>25</v>
      </c>
      <c r="BK116" s="75">
        <f ca="1">BF116*'Inputs and Outputs'!$D$5-('Model Part B'!BG116*'Model Part B'!BJ116+BG116*Costperbumped)</f>
        <v>3840</v>
      </c>
      <c r="BN116" s="74">
        <v>113</v>
      </c>
      <c r="BO116" s="68" t="s">
        <v>1</v>
      </c>
      <c r="BP116" s="69">
        <v>44234</v>
      </c>
      <c r="BQ116" s="67" t="s">
        <v>2</v>
      </c>
      <c r="BR116" s="68" t="str">
        <f>'Flight Data'!$A114</f>
        <v>G113</v>
      </c>
      <c r="BS116" s="68">
        <f>'Flight Data'!$B114</f>
        <v>3</v>
      </c>
      <c r="BT116" s="68">
        <f ca="1">ROUND(NORMINV($BY116,'Inputs and Outputs'!$C$18,'Inputs and Outputs'!$D$18),0)</f>
        <v>99</v>
      </c>
      <c r="BU116" s="68">
        <f t="shared" si="32"/>
        <v>105</v>
      </c>
      <c r="BV116" s="68">
        <f t="shared" ca="1" si="33"/>
        <v>99</v>
      </c>
      <c r="BW116" s="68">
        <f ca="1">IF(BV116-BS116&gt;'Inputs and Outputs'!$D$4,Five-BS116,0)</f>
        <v>0</v>
      </c>
      <c r="BX116" s="68">
        <f ca="1">BV116*'Inputs and Outputs'!$D$5-BW116*'Inputs and Outputs'!$D$6</f>
        <v>3960</v>
      </c>
      <c r="BY116" s="70">
        <f t="shared" ca="1" si="39"/>
        <v>0.39559910829709821</v>
      </c>
      <c r="BZ116" s="68">
        <f t="shared" si="34"/>
        <v>25</v>
      </c>
      <c r="CA116" s="75">
        <f ca="1">BV116*'Inputs and Outputs'!$D$5-('Model Part B'!BW116*'Model Part B'!BZ116+BW116*Costperbumped)</f>
        <v>3960</v>
      </c>
    </row>
    <row r="117" spans="2:79" x14ac:dyDescent="0.2">
      <c r="B117" s="74">
        <v>114</v>
      </c>
      <c r="C117" s="68" t="s">
        <v>1</v>
      </c>
      <c r="D117" s="69">
        <v>44234</v>
      </c>
      <c r="E117" s="67" t="s">
        <v>0</v>
      </c>
      <c r="F117" s="68" t="str">
        <f>'Flight Data'!$A115</f>
        <v>G114</v>
      </c>
      <c r="G117" s="68">
        <f>'Flight Data'!$B115</f>
        <v>0</v>
      </c>
      <c r="H117" s="68">
        <f ca="1">ROUND(NORMINV($M117,'Inputs and Outputs'!$C$20,'Inputs and Outputs'!$D$20),0)</f>
        <v>104</v>
      </c>
      <c r="I117" s="68">
        <f t="shared" si="20"/>
        <v>101</v>
      </c>
      <c r="J117" s="68">
        <f t="shared" ca="1" si="21"/>
        <v>101</v>
      </c>
      <c r="K117" s="68">
        <f ca="1">IF(J117-G117&gt;'Inputs and Outputs'!$D$4,One-G117,0)</f>
        <v>1</v>
      </c>
      <c r="L117" s="68">
        <f ca="1">J117*'Inputs and Outputs'!$D$5-K117*'Inputs and Outputs'!$D$6</f>
        <v>3940</v>
      </c>
      <c r="M117" s="70">
        <f t="shared" ca="1" si="35"/>
        <v>0.44249551385012875</v>
      </c>
      <c r="N117" s="68">
        <f t="shared" si="22"/>
        <v>200</v>
      </c>
      <c r="O117" s="75">
        <f ca="1">J117*'Inputs and Outputs'!$D$5-('Model Part B'!K117*'Model Part B'!N117+K117*Costperbumped)</f>
        <v>3740</v>
      </c>
      <c r="R117" s="74">
        <v>114</v>
      </c>
      <c r="S117" s="68" t="s">
        <v>1</v>
      </c>
      <c r="T117" s="69">
        <v>44234</v>
      </c>
      <c r="U117" s="67" t="s">
        <v>0</v>
      </c>
      <c r="V117" s="68" t="str">
        <f>'Flight Data'!$A115</f>
        <v>G114</v>
      </c>
      <c r="W117" s="68">
        <f>'Flight Data'!$B115</f>
        <v>0</v>
      </c>
      <c r="X117" s="68">
        <f ca="1">ROUND(NORMINV($AC117,'Inputs and Outputs'!$C$20,'Inputs and Outputs'!$D$20),0)</f>
        <v>107</v>
      </c>
      <c r="Y117" s="68">
        <f t="shared" si="23"/>
        <v>102</v>
      </c>
      <c r="Z117" s="68">
        <f t="shared" ca="1" si="24"/>
        <v>102</v>
      </c>
      <c r="AA117" s="68">
        <f ca="1">IF(Z117-W117&gt;'Inputs and Outputs'!$D$4,One-W117,0)</f>
        <v>1</v>
      </c>
      <c r="AB117" s="68">
        <f ca="1">Z117*'Inputs and Outputs'!$D$5-AA117*'Inputs and Outputs'!$D$6</f>
        <v>3980</v>
      </c>
      <c r="AC117" s="70">
        <f t="shared" ca="1" si="36"/>
        <v>0.68915579072692323</v>
      </c>
      <c r="AD117" s="68">
        <f t="shared" si="25"/>
        <v>200</v>
      </c>
      <c r="AE117" s="75">
        <f ca="1">Z117*'Inputs and Outputs'!$D$5-('Model Part B'!AA117*'Model Part B'!AD117+AA117*Costperbumped)</f>
        <v>3780</v>
      </c>
      <c r="AH117" s="74">
        <v>114</v>
      </c>
      <c r="AI117" s="68" t="s">
        <v>1</v>
      </c>
      <c r="AJ117" s="69">
        <v>44234</v>
      </c>
      <c r="AK117" s="67" t="s">
        <v>0</v>
      </c>
      <c r="AL117" s="68" t="str">
        <f>'Flight Data'!$A115</f>
        <v>G114</v>
      </c>
      <c r="AM117" s="68">
        <f>'Flight Data'!$B115</f>
        <v>0</v>
      </c>
      <c r="AN117" s="68">
        <f ca="1">ROUND(NORMINV($AS117,'Inputs and Outputs'!$C$20,'Inputs and Outputs'!$D$20),0)</f>
        <v>107</v>
      </c>
      <c r="AO117" s="68">
        <f t="shared" si="26"/>
        <v>103</v>
      </c>
      <c r="AP117" s="68">
        <f t="shared" ca="1" si="27"/>
        <v>103</v>
      </c>
      <c r="AQ117" s="68">
        <f ca="1">IF(AP117-AM117&gt;'Inputs and Outputs'!$D$4,Three-AM117,0)</f>
        <v>3</v>
      </c>
      <c r="AR117" s="68">
        <f ca="1">AP117*'Inputs and Outputs'!$D$5-AQ117*'Inputs and Outputs'!$D$6</f>
        <v>3820</v>
      </c>
      <c r="AS117" s="70">
        <f t="shared" ca="1" si="37"/>
        <v>0.64235711091149483</v>
      </c>
      <c r="AT117" s="68">
        <f t="shared" si="28"/>
        <v>200</v>
      </c>
      <c r="AU117" s="75">
        <f ca="1">AP117*'Inputs and Outputs'!$D$5-('Model Part B'!AQ117*'Model Part B'!AT117+AQ117*Costperbumped)</f>
        <v>3220</v>
      </c>
      <c r="AX117" s="74">
        <v>114</v>
      </c>
      <c r="AY117" s="68" t="s">
        <v>1</v>
      </c>
      <c r="AZ117" s="69">
        <v>44234</v>
      </c>
      <c r="BA117" s="67" t="s">
        <v>0</v>
      </c>
      <c r="BB117" s="68" t="str">
        <f>'Flight Data'!$A115</f>
        <v>G114</v>
      </c>
      <c r="BC117" s="68">
        <f>'Flight Data'!$B115</f>
        <v>0</v>
      </c>
      <c r="BD117" s="68">
        <f ca="1">ROUND(NORMINV($BI117,'Inputs and Outputs'!$C$20,'Inputs and Outputs'!$D$20),0)</f>
        <v>113</v>
      </c>
      <c r="BE117" s="68">
        <f t="shared" si="29"/>
        <v>104</v>
      </c>
      <c r="BF117" s="68">
        <f t="shared" ca="1" si="30"/>
        <v>104</v>
      </c>
      <c r="BG117" s="68">
        <f ca="1">IF(BF117-BC117&gt;'Inputs and Outputs'!$D$4,Four-BC117,0)</f>
        <v>4</v>
      </c>
      <c r="BH117" s="68">
        <f ca="1">BF117*'Inputs and Outputs'!$D$5-BG117*'Inputs and Outputs'!$D$6</f>
        <v>3760</v>
      </c>
      <c r="BI117" s="70">
        <f t="shared" ca="1" si="38"/>
        <v>0.93693527989492242</v>
      </c>
      <c r="BJ117" s="68">
        <f t="shared" si="31"/>
        <v>200</v>
      </c>
      <c r="BK117" s="75">
        <f ca="1">BF117*'Inputs and Outputs'!$D$5-('Model Part B'!BG117*'Model Part B'!BJ117+BG117*Costperbumped)</f>
        <v>2960</v>
      </c>
      <c r="BN117" s="74">
        <v>114</v>
      </c>
      <c r="BO117" s="68" t="s">
        <v>1</v>
      </c>
      <c r="BP117" s="69">
        <v>44234</v>
      </c>
      <c r="BQ117" s="67" t="s">
        <v>0</v>
      </c>
      <c r="BR117" s="68" t="str">
        <f>'Flight Data'!$A115</f>
        <v>G114</v>
      </c>
      <c r="BS117" s="68">
        <f>'Flight Data'!$B115</f>
        <v>0</v>
      </c>
      <c r="BT117" s="68">
        <f ca="1">ROUND(NORMINV($BY117,'Inputs and Outputs'!$C$18,'Inputs and Outputs'!$D$18),0)</f>
        <v>107</v>
      </c>
      <c r="BU117" s="68">
        <f t="shared" si="32"/>
        <v>105</v>
      </c>
      <c r="BV117" s="68">
        <f t="shared" ca="1" si="33"/>
        <v>105</v>
      </c>
      <c r="BW117" s="68">
        <f ca="1">IF(BV117-BS117&gt;'Inputs and Outputs'!$D$4,Five-BS117,0)</f>
        <v>5</v>
      </c>
      <c r="BX117" s="68">
        <f ca="1">BV117*'Inputs and Outputs'!$D$5-BW117*'Inputs and Outputs'!$D$6</f>
        <v>3700</v>
      </c>
      <c r="BY117" s="70">
        <f t="shared" ca="1" si="39"/>
        <v>0.82791161111529987</v>
      </c>
      <c r="BZ117" s="68">
        <f t="shared" si="34"/>
        <v>200</v>
      </c>
      <c r="CA117" s="75">
        <f ca="1">BV117*'Inputs and Outputs'!$D$5-('Model Part B'!BW117*'Model Part B'!BZ117+BW117*Costperbumped)</f>
        <v>2700</v>
      </c>
    </row>
    <row r="118" spans="2:79" x14ac:dyDescent="0.2">
      <c r="B118" s="74">
        <v>115</v>
      </c>
      <c r="C118" s="68" t="s">
        <v>9</v>
      </c>
      <c r="D118" s="69">
        <v>44235</v>
      </c>
      <c r="E118" s="67" t="s">
        <v>3</v>
      </c>
      <c r="F118" s="68" t="str">
        <f>'Flight Data'!$A116</f>
        <v>G115</v>
      </c>
      <c r="G118" s="68">
        <f>'Flight Data'!$B116</f>
        <v>5</v>
      </c>
      <c r="H118" s="68">
        <f ca="1">ROUND(NORMINV($M118,'Inputs and Outputs'!$C$18,'Inputs and Outputs'!$D$18),0)</f>
        <v>98</v>
      </c>
      <c r="I118" s="68">
        <f t="shared" si="20"/>
        <v>101</v>
      </c>
      <c r="J118" s="68">
        <f t="shared" ca="1" si="21"/>
        <v>98</v>
      </c>
      <c r="K118" s="68">
        <f ca="1">IF(J118-G118&gt;'Inputs and Outputs'!$D$4,One-G118,0)</f>
        <v>0</v>
      </c>
      <c r="L118" s="68">
        <f ca="1">J118*'Inputs and Outputs'!$D$5-K118*'Inputs and Outputs'!$D$6</f>
        <v>3920</v>
      </c>
      <c r="M118" s="70">
        <f t="shared" ca="1" si="35"/>
        <v>0.28370178601765783</v>
      </c>
      <c r="N118" s="68">
        <f t="shared" si="22"/>
        <v>25</v>
      </c>
      <c r="O118" s="75">
        <f ca="1">J118*'Inputs and Outputs'!$D$5-('Model Part B'!K118*'Model Part B'!N118+K118*Costperbumped)</f>
        <v>3920</v>
      </c>
      <c r="R118" s="74">
        <v>115</v>
      </c>
      <c r="S118" s="68" t="s">
        <v>9</v>
      </c>
      <c r="T118" s="69">
        <v>44235</v>
      </c>
      <c r="U118" s="67" t="s">
        <v>3</v>
      </c>
      <c r="V118" s="68" t="str">
        <f>'Flight Data'!$A116</f>
        <v>G115</v>
      </c>
      <c r="W118" s="68">
        <f>'Flight Data'!$B116</f>
        <v>5</v>
      </c>
      <c r="X118" s="68">
        <f ca="1">ROUND(NORMINV($AC118,'Inputs and Outputs'!$C$18,'Inputs and Outputs'!$D$18),0)</f>
        <v>106</v>
      </c>
      <c r="Y118" s="68">
        <f t="shared" si="23"/>
        <v>102</v>
      </c>
      <c r="Z118" s="68">
        <f t="shared" ca="1" si="24"/>
        <v>102</v>
      </c>
      <c r="AA118" s="68">
        <f ca="1">IF(Z118-W118&gt;'Inputs and Outputs'!$D$4,One-W118,0)</f>
        <v>0</v>
      </c>
      <c r="AB118" s="68">
        <f ca="1">Z118*'Inputs and Outputs'!$D$5-AA118*'Inputs and Outputs'!$D$6</f>
        <v>4080</v>
      </c>
      <c r="AC118" s="70">
        <f t="shared" ca="1" si="36"/>
        <v>0.78078924577476061</v>
      </c>
      <c r="AD118" s="68">
        <f t="shared" si="25"/>
        <v>25</v>
      </c>
      <c r="AE118" s="75">
        <f ca="1">Z118*'Inputs and Outputs'!$D$5-('Model Part B'!AA118*'Model Part B'!AD118+AA118*Costperbumped)</f>
        <v>4080</v>
      </c>
      <c r="AH118" s="74">
        <v>115</v>
      </c>
      <c r="AI118" s="68" t="s">
        <v>9</v>
      </c>
      <c r="AJ118" s="69">
        <v>44235</v>
      </c>
      <c r="AK118" s="67" t="s">
        <v>3</v>
      </c>
      <c r="AL118" s="68" t="str">
        <f>'Flight Data'!$A116</f>
        <v>G115</v>
      </c>
      <c r="AM118" s="68">
        <f>'Flight Data'!$B116</f>
        <v>5</v>
      </c>
      <c r="AN118" s="68">
        <f ca="1">ROUND(NORMINV($AS118,'Inputs and Outputs'!$C$18,'Inputs and Outputs'!$D$18),0)</f>
        <v>88</v>
      </c>
      <c r="AO118" s="68">
        <f t="shared" si="26"/>
        <v>103</v>
      </c>
      <c r="AP118" s="68">
        <f t="shared" ca="1" si="27"/>
        <v>88</v>
      </c>
      <c r="AQ118" s="68">
        <f ca="1">IF(AP118-AM118&gt;'Inputs and Outputs'!$D$4,Three-AM118,0)</f>
        <v>0</v>
      </c>
      <c r="AR118" s="68">
        <f ca="1">AP118*'Inputs and Outputs'!$D$5-AQ118*'Inputs and Outputs'!$D$6</f>
        <v>3520</v>
      </c>
      <c r="AS118" s="70">
        <f t="shared" ca="1" si="37"/>
        <v>1.6190512478372554E-2</v>
      </c>
      <c r="AT118" s="68">
        <f t="shared" si="28"/>
        <v>25</v>
      </c>
      <c r="AU118" s="75">
        <f ca="1">AP118*'Inputs and Outputs'!$D$5-('Model Part B'!AQ118*'Model Part B'!AT118+AQ118*Costperbumped)</f>
        <v>3520</v>
      </c>
      <c r="AX118" s="74">
        <v>115</v>
      </c>
      <c r="AY118" s="68" t="s">
        <v>9</v>
      </c>
      <c r="AZ118" s="69">
        <v>44235</v>
      </c>
      <c r="BA118" s="67" t="s">
        <v>3</v>
      </c>
      <c r="BB118" s="68" t="str">
        <f>'Flight Data'!$A116</f>
        <v>G115</v>
      </c>
      <c r="BC118" s="68">
        <f>'Flight Data'!$B116</f>
        <v>5</v>
      </c>
      <c r="BD118" s="68">
        <f ca="1">ROUND(NORMINV($BI118,'Inputs and Outputs'!$C$18,'Inputs and Outputs'!$D$18),0)</f>
        <v>100</v>
      </c>
      <c r="BE118" s="68">
        <f t="shared" si="29"/>
        <v>104</v>
      </c>
      <c r="BF118" s="68">
        <f t="shared" ca="1" si="30"/>
        <v>100</v>
      </c>
      <c r="BG118" s="68">
        <f ca="1">IF(BF118-BC118&gt;'Inputs and Outputs'!$D$4,Four-BC118,0)</f>
        <v>0</v>
      </c>
      <c r="BH118" s="68">
        <f ca="1">BF118*'Inputs and Outputs'!$D$5-BG118*'Inputs and Outputs'!$D$6</f>
        <v>4000</v>
      </c>
      <c r="BI118" s="70">
        <f t="shared" ca="1" si="38"/>
        <v>0.42718701551031912</v>
      </c>
      <c r="BJ118" s="68">
        <f t="shared" si="31"/>
        <v>25</v>
      </c>
      <c r="BK118" s="75">
        <f ca="1">BF118*'Inputs and Outputs'!$D$5-('Model Part B'!BG118*'Model Part B'!BJ118+BG118*Costperbumped)</f>
        <v>4000</v>
      </c>
      <c r="BN118" s="74">
        <v>115</v>
      </c>
      <c r="BO118" s="68" t="s">
        <v>9</v>
      </c>
      <c r="BP118" s="69">
        <v>44235</v>
      </c>
      <c r="BQ118" s="67" t="s">
        <v>3</v>
      </c>
      <c r="BR118" s="68" t="str">
        <f>'Flight Data'!$A116</f>
        <v>G115</v>
      </c>
      <c r="BS118" s="68">
        <f>'Flight Data'!$B116</f>
        <v>5</v>
      </c>
      <c r="BT118" s="68">
        <f ca="1">ROUND(NORMINV($BY118,'Inputs and Outputs'!$C$18,'Inputs and Outputs'!$D$18),0)</f>
        <v>103</v>
      </c>
      <c r="BU118" s="68">
        <f t="shared" si="32"/>
        <v>105</v>
      </c>
      <c r="BV118" s="68">
        <f t="shared" ca="1" si="33"/>
        <v>103</v>
      </c>
      <c r="BW118" s="68">
        <f ca="1">IF(BV118-BS118&gt;'Inputs and Outputs'!$D$4,Five-BS118,0)</f>
        <v>0</v>
      </c>
      <c r="BX118" s="68">
        <f ca="1">BV118*'Inputs and Outputs'!$D$5-BW118*'Inputs and Outputs'!$D$6</f>
        <v>4120</v>
      </c>
      <c r="BY118" s="70">
        <f t="shared" ca="1" si="39"/>
        <v>0.64989114989890817</v>
      </c>
      <c r="BZ118" s="68">
        <f t="shared" si="34"/>
        <v>25</v>
      </c>
      <c r="CA118" s="75">
        <f ca="1">BV118*'Inputs and Outputs'!$D$5-('Model Part B'!BW118*'Model Part B'!BZ118+BW118*Costperbumped)</f>
        <v>4120</v>
      </c>
    </row>
    <row r="119" spans="2:79" x14ac:dyDescent="0.2">
      <c r="B119" s="74">
        <v>116</v>
      </c>
      <c r="C119" s="68" t="s">
        <v>9</v>
      </c>
      <c r="D119" s="69">
        <v>44235</v>
      </c>
      <c r="E119" s="67" t="s">
        <v>2</v>
      </c>
      <c r="F119" s="68" t="str">
        <f>'Flight Data'!$A117</f>
        <v>G116</v>
      </c>
      <c r="G119" s="68">
        <f>'Flight Data'!$B117</f>
        <v>1</v>
      </c>
      <c r="H119" s="68">
        <f ca="1">ROUND(NORMINV($M119,'Inputs and Outputs'!$C$19,'Inputs and Outputs'!$D$19),0)</f>
        <v>103</v>
      </c>
      <c r="I119" s="68">
        <f t="shared" si="20"/>
        <v>101</v>
      </c>
      <c r="J119" s="68">
        <f t="shared" ca="1" si="21"/>
        <v>101</v>
      </c>
      <c r="K119" s="68">
        <f ca="1">IF(J119-G119&gt;'Inputs and Outputs'!$D$4,One-G119,0)</f>
        <v>0</v>
      </c>
      <c r="L119" s="68">
        <f ca="1">J119*'Inputs and Outputs'!$D$5-K119*'Inputs and Outputs'!$D$6</f>
        <v>4040</v>
      </c>
      <c r="M119" s="70">
        <f t="shared" ca="1" si="35"/>
        <v>0.53507256468878495</v>
      </c>
      <c r="N119" s="68">
        <f t="shared" si="22"/>
        <v>25</v>
      </c>
      <c r="O119" s="75">
        <f ca="1">J119*'Inputs and Outputs'!$D$5-('Model Part B'!K119*'Model Part B'!N119+K119*Costperbumped)</f>
        <v>4040</v>
      </c>
      <c r="R119" s="74">
        <v>116</v>
      </c>
      <c r="S119" s="68" t="s">
        <v>9</v>
      </c>
      <c r="T119" s="69">
        <v>44235</v>
      </c>
      <c r="U119" s="67" t="s">
        <v>2</v>
      </c>
      <c r="V119" s="68" t="str">
        <f>'Flight Data'!$A117</f>
        <v>G116</v>
      </c>
      <c r="W119" s="68">
        <f>'Flight Data'!$B117</f>
        <v>1</v>
      </c>
      <c r="X119" s="68">
        <f ca="1">ROUND(NORMINV($AC119,'Inputs and Outputs'!$C$19,'Inputs and Outputs'!$D$19),0)</f>
        <v>103</v>
      </c>
      <c r="Y119" s="68">
        <f t="shared" si="23"/>
        <v>102</v>
      </c>
      <c r="Z119" s="68">
        <f t="shared" ca="1" si="24"/>
        <v>102</v>
      </c>
      <c r="AA119" s="68">
        <f ca="1">IF(Z119-W119&gt;'Inputs and Outputs'!$D$4,One-W119,0)</f>
        <v>0</v>
      </c>
      <c r="AB119" s="68">
        <f ca="1">Z119*'Inputs and Outputs'!$D$5-AA119*'Inputs and Outputs'!$D$6</f>
        <v>4080</v>
      </c>
      <c r="AC119" s="70">
        <f t="shared" ca="1" si="36"/>
        <v>0.47947565877505705</v>
      </c>
      <c r="AD119" s="68">
        <f t="shared" si="25"/>
        <v>25</v>
      </c>
      <c r="AE119" s="75">
        <f ca="1">Z119*'Inputs and Outputs'!$D$5-('Model Part B'!AA119*'Model Part B'!AD119+AA119*Costperbumped)</f>
        <v>4080</v>
      </c>
      <c r="AH119" s="74">
        <v>116</v>
      </c>
      <c r="AI119" s="68" t="s">
        <v>9</v>
      </c>
      <c r="AJ119" s="69">
        <v>44235</v>
      </c>
      <c r="AK119" s="67" t="s">
        <v>2</v>
      </c>
      <c r="AL119" s="68" t="str">
        <f>'Flight Data'!$A117</f>
        <v>G116</v>
      </c>
      <c r="AM119" s="68">
        <f>'Flight Data'!$B117</f>
        <v>1</v>
      </c>
      <c r="AN119" s="68">
        <f ca="1">ROUND(NORMINV($AS119,'Inputs and Outputs'!$C$19,'Inputs and Outputs'!$D$19),0)</f>
        <v>100</v>
      </c>
      <c r="AO119" s="68">
        <f t="shared" si="26"/>
        <v>103</v>
      </c>
      <c r="AP119" s="68">
        <f t="shared" ca="1" si="27"/>
        <v>100</v>
      </c>
      <c r="AQ119" s="68">
        <f ca="1">IF(AP119-AM119&gt;'Inputs and Outputs'!$D$4,Three-AM119,0)</f>
        <v>0</v>
      </c>
      <c r="AR119" s="68">
        <f ca="1">AP119*'Inputs and Outputs'!$D$5-AQ119*'Inputs and Outputs'!$D$6</f>
        <v>4000</v>
      </c>
      <c r="AS119" s="70">
        <f t="shared" ca="1" si="37"/>
        <v>0.29652123697141153</v>
      </c>
      <c r="AT119" s="68">
        <f t="shared" si="28"/>
        <v>25</v>
      </c>
      <c r="AU119" s="75">
        <f ca="1">AP119*'Inputs and Outputs'!$D$5-('Model Part B'!AQ119*'Model Part B'!AT119+AQ119*Costperbumped)</f>
        <v>4000</v>
      </c>
      <c r="AX119" s="74">
        <v>116</v>
      </c>
      <c r="AY119" s="68" t="s">
        <v>9</v>
      </c>
      <c r="AZ119" s="69">
        <v>44235</v>
      </c>
      <c r="BA119" s="67" t="s">
        <v>2</v>
      </c>
      <c r="BB119" s="68" t="str">
        <f>'Flight Data'!$A117</f>
        <v>G116</v>
      </c>
      <c r="BC119" s="68">
        <f>'Flight Data'!$B117</f>
        <v>1</v>
      </c>
      <c r="BD119" s="68">
        <f ca="1">ROUND(NORMINV($BI119,'Inputs and Outputs'!$C$19,'Inputs and Outputs'!$D$19),0)</f>
        <v>101</v>
      </c>
      <c r="BE119" s="68">
        <f t="shared" si="29"/>
        <v>104</v>
      </c>
      <c r="BF119" s="68">
        <f t="shared" ca="1" si="30"/>
        <v>101</v>
      </c>
      <c r="BG119" s="68">
        <f ca="1">IF(BF119-BC119&gt;'Inputs and Outputs'!$D$4,Four-BC119,0)</f>
        <v>0</v>
      </c>
      <c r="BH119" s="68">
        <f ca="1">BF119*'Inputs and Outputs'!$D$5-BG119*'Inputs and Outputs'!$D$6</f>
        <v>4040</v>
      </c>
      <c r="BI119" s="70">
        <f t="shared" ca="1" si="38"/>
        <v>0.36151469816017434</v>
      </c>
      <c r="BJ119" s="68">
        <f t="shared" si="31"/>
        <v>25</v>
      </c>
      <c r="BK119" s="75">
        <f ca="1">BF119*'Inputs and Outputs'!$D$5-('Model Part B'!BG119*'Model Part B'!BJ119+BG119*Costperbumped)</f>
        <v>4040</v>
      </c>
      <c r="BN119" s="74">
        <v>116</v>
      </c>
      <c r="BO119" s="68" t="s">
        <v>9</v>
      </c>
      <c r="BP119" s="69">
        <v>44235</v>
      </c>
      <c r="BQ119" s="67" t="s">
        <v>2</v>
      </c>
      <c r="BR119" s="68" t="str">
        <f>'Flight Data'!$A117</f>
        <v>G116</v>
      </c>
      <c r="BS119" s="68">
        <f>'Flight Data'!$B117</f>
        <v>1</v>
      </c>
      <c r="BT119" s="68">
        <f ca="1">ROUND(NORMINV($BY119,'Inputs and Outputs'!$C$18,'Inputs and Outputs'!$D$18),0)</f>
        <v>108</v>
      </c>
      <c r="BU119" s="68">
        <f t="shared" si="32"/>
        <v>105</v>
      </c>
      <c r="BV119" s="68">
        <f t="shared" ca="1" si="33"/>
        <v>105</v>
      </c>
      <c r="BW119" s="68">
        <f ca="1">IF(BV119-BS119&gt;'Inputs and Outputs'!$D$4,Five-BS119,0)</f>
        <v>4</v>
      </c>
      <c r="BX119" s="68">
        <f ca="1">BV119*'Inputs and Outputs'!$D$5-BW119*'Inputs and Outputs'!$D$6</f>
        <v>3800</v>
      </c>
      <c r="BY119" s="70">
        <f t="shared" ca="1" si="39"/>
        <v>0.86405143600184997</v>
      </c>
      <c r="BZ119" s="68">
        <f t="shared" si="34"/>
        <v>25</v>
      </c>
      <c r="CA119" s="75">
        <f ca="1">BV119*'Inputs and Outputs'!$D$5-('Model Part B'!BW119*'Model Part B'!BZ119+BW119*Costperbumped)</f>
        <v>3700</v>
      </c>
    </row>
    <row r="120" spans="2:79" x14ac:dyDescent="0.2">
      <c r="B120" s="74">
        <v>117</v>
      </c>
      <c r="C120" s="68" t="s">
        <v>9</v>
      </c>
      <c r="D120" s="69">
        <v>44235</v>
      </c>
      <c r="E120" s="67" t="s">
        <v>0</v>
      </c>
      <c r="F120" s="68" t="str">
        <f>'Flight Data'!$A118</f>
        <v>G117</v>
      </c>
      <c r="G120" s="68">
        <f>'Flight Data'!$B118</f>
        <v>0</v>
      </c>
      <c r="H120" s="68">
        <f ca="1">ROUND(NORMINV($M120,'Inputs and Outputs'!$C$20,'Inputs and Outputs'!$D$20),0)</f>
        <v>107</v>
      </c>
      <c r="I120" s="68">
        <f t="shared" si="20"/>
        <v>101</v>
      </c>
      <c r="J120" s="68">
        <f t="shared" ca="1" si="21"/>
        <v>101</v>
      </c>
      <c r="K120" s="68">
        <f ca="1">IF(J120-G120&gt;'Inputs and Outputs'!$D$4,One-G120,0)</f>
        <v>1</v>
      </c>
      <c r="L120" s="68">
        <f ca="1">J120*'Inputs and Outputs'!$D$5-K120*'Inputs and Outputs'!$D$6</f>
        <v>3940</v>
      </c>
      <c r="M120" s="70">
        <f t="shared" ca="1" si="35"/>
        <v>0.6884258890699646</v>
      </c>
      <c r="N120" s="68">
        <f t="shared" si="22"/>
        <v>200</v>
      </c>
      <c r="O120" s="75">
        <f ca="1">J120*'Inputs and Outputs'!$D$5-('Model Part B'!K120*'Model Part B'!N120+K120*Costperbumped)</f>
        <v>3740</v>
      </c>
      <c r="R120" s="74">
        <v>117</v>
      </c>
      <c r="S120" s="68" t="s">
        <v>9</v>
      </c>
      <c r="T120" s="69">
        <v>44235</v>
      </c>
      <c r="U120" s="67" t="s">
        <v>0</v>
      </c>
      <c r="V120" s="68" t="str">
        <f>'Flight Data'!$A118</f>
        <v>G117</v>
      </c>
      <c r="W120" s="68">
        <f>'Flight Data'!$B118</f>
        <v>0</v>
      </c>
      <c r="X120" s="68">
        <f ca="1">ROUND(NORMINV($AC120,'Inputs and Outputs'!$C$20,'Inputs and Outputs'!$D$20),0)</f>
        <v>101</v>
      </c>
      <c r="Y120" s="68">
        <f t="shared" si="23"/>
        <v>102</v>
      </c>
      <c r="Z120" s="68">
        <f t="shared" ca="1" si="24"/>
        <v>101</v>
      </c>
      <c r="AA120" s="68">
        <f ca="1">IF(Z120-W120&gt;'Inputs and Outputs'!$D$4,One-W120,0)</f>
        <v>1</v>
      </c>
      <c r="AB120" s="68">
        <f ca="1">Z120*'Inputs and Outputs'!$D$5-AA120*'Inputs and Outputs'!$D$6</f>
        <v>3940</v>
      </c>
      <c r="AC120" s="70">
        <f t="shared" ca="1" si="36"/>
        <v>0.23698946390430098</v>
      </c>
      <c r="AD120" s="68">
        <f t="shared" si="25"/>
        <v>200</v>
      </c>
      <c r="AE120" s="75">
        <f ca="1">Z120*'Inputs and Outputs'!$D$5-('Model Part B'!AA120*'Model Part B'!AD120+AA120*Costperbumped)</f>
        <v>3740</v>
      </c>
      <c r="AH120" s="74">
        <v>117</v>
      </c>
      <c r="AI120" s="68" t="s">
        <v>9</v>
      </c>
      <c r="AJ120" s="69">
        <v>44235</v>
      </c>
      <c r="AK120" s="67" t="s">
        <v>0</v>
      </c>
      <c r="AL120" s="68" t="str">
        <f>'Flight Data'!$A118</f>
        <v>G117</v>
      </c>
      <c r="AM120" s="68">
        <f>'Flight Data'!$B118</f>
        <v>0</v>
      </c>
      <c r="AN120" s="68">
        <f ca="1">ROUND(NORMINV($AS120,'Inputs and Outputs'!$C$20,'Inputs and Outputs'!$D$20),0)</f>
        <v>110</v>
      </c>
      <c r="AO120" s="68">
        <f t="shared" si="26"/>
        <v>103</v>
      </c>
      <c r="AP120" s="68">
        <f t="shared" ca="1" si="27"/>
        <v>103</v>
      </c>
      <c r="AQ120" s="68">
        <f ca="1">IF(AP120-AM120&gt;'Inputs and Outputs'!$D$4,Three-AM120,0)</f>
        <v>3</v>
      </c>
      <c r="AR120" s="68">
        <f ca="1">AP120*'Inputs and Outputs'!$D$5-AQ120*'Inputs and Outputs'!$D$6</f>
        <v>3820</v>
      </c>
      <c r="AS120" s="70">
        <f t="shared" ca="1" si="37"/>
        <v>0.84897401927106364</v>
      </c>
      <c r="AT120" s="68">
        <f t="shared" si="28"/>
        <v>200</v>
      </c>
      <c r="AU120" s="75">
        <f ca="1">AP120*'Inputs and Outputs'!$D$5-('Model Part B'!AQ120*'Model Part B'!AT120+AQ120*Costperbumped)</f>
        <v>3220</v>
      </c>
      <c r="AX120" s="74">
        <v>117</v>
      </c>
      <c r="AY120" s="68" t="s">
        <v>9</v>
      </c>
      <c r="AZ120" s="69">
        <v>44235</v>
      </c>
      <c r="BA120" s="67" t="s">
        <v>0</v>
      </c>
      <c r="BB120" s="68" t="str">
        <f>'Flight Data'!$A118</f>
        <v>G117</v>
      </c>
      <c r="BC120" s="68">
        <f>'Flight Data'!$B118</f>
        <v>0</v>
      </c>
      <c r="BD120" s="68">
        <f ca="1">ROUND(NORMINV($BI120,'Inputs and Outputs'!$C$20,'Inputs and Outputs'!$D$20),0)</f>
        <v>111</v>
      </c>
      <c r="BE120" s="68">
        <f t="shared" si="29"/>
        <v>104</v>
      </c>
      <c r="BF120" s="68">
        <f t="shared" ca="1" si="30"/>
        <v>104</v>
      </c>
      <c r="BG120" s="68">
        <f ca="1">IF(BF120-BC120&gt;'Inputs and Outputs'!$D$4,Four-BC120,0)</f>
        <v>4</v>
      </c>
      <c r="BH120" s="68">
        <f ca="1">BF120*'Inputs and Outputs'!$D$5-BG120*'Inputs and Outputs'!$D$6</f>
        <v>3760</v>
      </c>
      <c r="BI120" s="70">
        <f t="shared" ca="1" si="38"/>
        <v>0.87781352048839978</v>
      </c>
      <c r="BJ120" s="68">
        <f t="shared" si="31"/>
        <v>200</v>
      </c>
      <c r="BK120" s="75">
        <f ca="1">BF120*'Inputs and Outputs'!$D$5-('Model Part B'!BG120*'Model Part B'!BJ120+BG120*Costperbumped)</f>
        <v>2960</v>
      </c>
      <c r="BN120" s="74">
        <v>117</v>
      </c>
      <c r="BO120" s="68" t="s">
        <v>9</v>
      </c>
      <c r="BP120" s="69">
        <v>44235</v>
      </c>
      <c r="BQ120" s="67" t="s">
        <v>0</v>
      </c>
      <c r="BR120" s="68" t="str">
        <f>'Flight Data'!$A118</f>
        <v>G117</v>
      </c>
      <c r="BS120" s="68">
        <f>'Flight Data'!$B118</f>
        <v>0</v>
      </c>
      <c r="BT120" s="68">
        <f ca="1">ROUND(NORMINV($BY120,'Inputs and Outputs'!$C$18,'Inputs and Outputs'!$D$18),0)</f>
        <v>105</v>
      </c>
      <c r="BU120" s="68">
        <f t="shared" si="32"/>
        <v>105</v>
      </c>
      <c r="BV120" s="68">
        <f t="shared" ca="1" si="33"/>
        <v>105</v>
      </c>
      <c r="BW120" s="68">
        <f ca="1">IF(BV120-BS120&gt;'Inputs and Outputs'!$D$4,Five-BS120,0)</f>
        <v>5</v>
      </c>
      <c r="BX120" s="68">
        <f ca="1">BV120*'Inputs and Outputs'!$D$5-BW120*'Inputs and Outputs'!$D$6</f>
        <v>3700</v>
      </c>
      <c r="BY120" s="70">
        <f t="shared" ca="1" si="39"/>
        <v>0.74983418554524994</v>
      </c>
      <c r="BZ120" s="68">
        <f t="shared" si="34"/>
        <v>200</v>
      </c>
      <c r="CA120" s="75">
        <f ca="1">BV120*'Inputs and Outputs'!$D$5-('Model Part B'!BW120*'Model Part B'!BZ120+BW120*Costperbumped)</f>
        <v>2700</v>
      </c>
    </row>
    <row r="121" spans="2:79" x14ac:dyDescent="0.2">
      <c r="B121" s="74">
        <v>118</v>
      </c>
      <c r="C121" s="68" t="s">
        <v>8</v>
      </c>
      <c r="D121" s="69">
        <v>44236</v>
      </c>
      <c r="E121" s="67" t="s">
        <v>3</v>
      </c>
      <c r="F121" s="68" t="str">
        <f>'Flight Data'!$A119</f>
        <v>G118</v>
      </c>
      <c r="G121" s="68">
        <f>'Flight Data'!$B119</f>
        <v>5</v>
      </c>
      <c r="H121" s="68">
        <f ca="1">ROUND(NORMINV($M121,'Inputs and Outputs'!$C$18,'Inputs and Outputs'!$D$18),0)</f>
        <v>98</v>
      </c>
      <c r="I121" s="68">
        <f t="shared" si="20"/>
        <v>101</v>
      </c>
      <c r="J121" s="68">
        <f t="shared" ca="1" si="21"/>
        <v>98</v>
      </c>
      <c r="K121" s="68">
        <f ca="1">IF(J121-G121&gt;'Inputs and Outputs'!$D$4,One-G121,0)</f>
        <v>0</v>
      </c>
      <c r="L121" s="68">
        <f ca="1">J121*'Inputs and Outputs'!$D$5-K121*'Inputs and Outputs'!$D$6</f>
        <v>3920</v>
      </c>
      <c r="M121" s="70">
        <f t="shared" ca="1" si="35"/>
        <v>0.31548762747706449</v>
      </c>
      <c r="N121" s="68">
        <f t="shared" si="22"/>
        <v>25</v>
      </c>
      <c r="O121" s="75">
        <f ca="1">J121*'Inputs and Outputs'!$D$5-('Model Part B'!K121*'Model Part B'!N121+K121*Costperbumped)</f>
        <v>3920</v>
      </c>
      <c r="R121" s="74">
        <v>118</v>
      </c>
      <c r="S121" s="68" t="s">
        <v>8</v>
      </c>
      <c r="T121" s="69">
        <v>44236</v>
      </c>
      <c r="U121" s="67" t="s">
        <v>3</v>
      </c>
      <c r="V121" s="68" t="str">
        <f>'Flight Data'!$A119</f>
        <v>G118</v>
      </c>
      <c r="W121" s="68">
        <f>'Flight Data'!$B119</f>
        <v>5</v>
      </c>
      <c r="X121" s="68">
        <f ca="1">ROUND(NORMINV($AC121,'Inputs and Outputs'!$C$18,'Inputs and Outputs'!$D$18),0)</f>
        <v>92</v>
      </c>
      <c r="Y121" s="68">
        <f t="shared" si="23"/>
        <v>102</v>
      </c>
      <c r="Z121" s="68">
        <f t="shared" ca="1" si="24"/>
        <v>92</v>
      </c>
      <c r="AA121" s="68">
        <f ca="1">IF(Z121-W121&gt;'Inputs and Outputs'!$D$4,One-W121,0)</f>
        <v>0</v>
      </c>
      <c r="AB121" s="68">
        <f ca="1">Z121*'Inputs and Outputs'!$D$5-AA121*'Inputs and Outputs'!$D$6</f>
        <v>3680</v>
      </c>
      <c r="AC121" s="70">
        <f t="shared" ca="1" si="36"/>
        <v>7.5943097690263861E-2</v>
      </c>
      <c r="AD121" s="68">
        <f t="shared" si="25"/>
        <v>25</v>
      </c>
      <c r="AE121" s="75">
        <f ca="1">Z121*'Inputs and Outputs'!$D$5-('Model Part B'!AA121*'Model Part B'!AD121+AA121*Costperbumped)</f>
        <v>3680</v>
      </c>
      <c r="AH121" s="74">
        <v>118</v>
      </c>
      <c r="AI121" s="68" t="s">
        <v>8</v>
      </c>
      <c r="AJ121" s="69">
        <v>44236</v>
      </c>
      <c r="AK121" s="67" t="s">
        <v>3</v>
      </c>
      <c r="AL121" s="68" t="str">
        <f>'Flight Data'!$A119</f>
        <v>G118</v>
      </c>
      <c r="AM121" s="68">
        <f>'Flight Data'!$B119</f>
        <v>5</v>
      </c>
      <c r="AN121" s="68">
        <f ca="1">ROUND(NORMINV($AS121,'Inputs and Outputs'!$C$18,'Inputs and Outputs'!$D$18),0)</f>
        <v>107</v>
      </c>
      <c r="AO121" s="68">
        <f t="shared" si="26"/>
        <v>103</v>
      </c>
      <c r="AP121" s="68">
        <f t="shared" ca="1" si="27"/>
        <v>103</v>
      </c>
      <c r="AQ121" s="68">
        <f ca="1">IF(AP121-AM121&gt;'Inputs and Outputs'!$D$4,Three-AM121,0)</f>
        <v>0</v>
      </c>
      <c r="AR121" s="68">
        <f ca="1">AP121*'Inputs and Outputs'!$D$5-AQ121*'Inputs and Outputs'!$D$6</f>
        <v>4120</v>
      </c>
      <c r="AS121" s="70">
        <f t="shared" ca="1" si="37"/>
        <v>0.83336848441956368</v>
      </c>
      <c r="AT121" s="68">
        <f t="shared" si="28"/>
        <v>25</v>
      </c>
      <c r="AU121" s="75">
        <f ca="1">AP121*'Inputs and Outputs'!$D$5-('Model Part B'!AQ121*'Model Part B'!AT121+AQ121*Costperbumped)</f>
        <v>4120</v>
      </c>
      <c r="AX121" s="74">
        <v>118</v>
      </c>
      <c r="AY121" s="68" t="s">
        <v>8</v>
      </c>
      <c r="AZ121" s="69">
        <v>44236</v>
      </c>
      <c r="BA121" s="67" t="s">
        <v>3</v>
      </c>
      <c r="BB121" s="68" t="str">
        <f>'Flight Data'!$A119</f>
        <v>G118</v>
      </c>
      <c r="BC121" s="68">
        <f>'Flight Data'!$B119</f>
        <v>5</v>
      </c>
      <c r="BD121" s="68">
        <f ca="1">ROUND(NORMINV($BI121,'Inputs and Outputs'!$C$18,'Inputs and Outputs'!$D$18),0)</f>
        <v>98</v>
      </c>
      <c r="BE121" s="68">
        <f t="shared" si="29"/>
        <v>104</v>
      </c>
      <c r="BF121" s="68">
        <f t="shared" ca="1" si="30"/>
        <v>98</v>
      </c>
      <c r="BG121" s="68">
        <f ca="1">IF(BF121-BC121&gt;'Inputs and Outputs'!$D$4,Four-BC121,0)</f>
        <v>0</v>
      </c>
      <c r="BH121" s="68">
        <f ca="1">BF121*'Inputs and Outputs'!$D$5-BG121*'Inputs and Outputs'!$D$6</f>
        <v>3920</v>
      </c>
      <c r="BI121" s="70">
        <f t="shared" ca="1" si="38"/>
        <v>0.32162036406606587</v>
      </c>
      <c r="BJ121" s="68">
        <f t="shared" si="31"/>
        <v>25</v>
      </c>
      <c r="BK121" s="75">
        <f ca="1">BF121*'Inputs and Outputs'!$D$5-('Model Part B'!BG121*'Model Part B'!BJ121+BG121*Costperbumped)</f>
        <v>3920</v>
      </c>
      <c r="BN121" s="74">
        <v>118</v>
      </c>
      <c r="BO121" s="68" t="s">
        <v>8</v>
      </c>
      <c r="BP121" s="69">
        <v>44236</v>
      </c>
      <c r="BQ121" s="67" t="s">
        <v>3</v>
      </c>
      <c r="BR121" s="68" t="str">
        <f>'Flight Data'!$A119</f>
        <v>G118</v>
      </c>
      <c r="BS121" s="68">
        <f>'Flight Data'!$B119</f>
        <v>5</v>
      </c>
      <c r="BT121" s="68">
        <f ca="1">ROUND(NORMINV($BY121,'Inputs and Outputs'!$C$18,'Inputs and Outputs'!$D$18),0)</f>
        <v>100</v>
      </c>
      <c r="BU121" s="68">
        <f t="shared" si="32"/>
        <v>105</v>
      </c>
      <c r="BV121" s="68">
        <f t="shared" ca="1" si="33"/>
        <v>100</v>
      </c>
      <c r="BW121" s="68">
        <f ca="1">IF(BV121-BS121&gt;'Inputs and Outputs'!$D$4,Five-BS121,0)</f>
        <v>0</v>
      </c>
      <c r="BX121" s="68">
        <f ca="1">BV121*'Inputs and Outputs'!$D$5-BW121*'Inputs and Outputs'!$D$6</f>
        <v>4000</v>
      </c>
      <c r="BY121" s="70">
        <f t="shared" ca="1" si="39"/>
        <v>0.42644828826989234</v>
      </c>
      <c r="BZ121" s="68">
        <f t="shared" si="34"/>
        <v>25</v>
      </c>
      <c r="CA121" s="75">
        <f ca="1">BV121*'Inputs and Outputs'!$D$5-('Model Part B'!BW121*'Model Part B'!BZ121+BW121*Costperbumped)</f>
        <v>4000</v>
      </c>
    </row>
    <row r="122" spans="2:79" x14ac:dyDescent="0.2">
      <c r="B122" s="74">
        <v>119</v>
      </c>
      <c r="C122" s="68" t="s">
        <v>8</v>
      </c>
      <c r="D122" s="69">
        <v>44236</v>
      </c>
      <c r="E122" s="67" t="s">
        <v>2</v>
      </c>
      <c r="F122" s="68" t="str">
        <f>'Flight Data'!$A120</f>
        <v>G119</v>
      </c>
      <c r="G122" s="68">
        <f>'Flight Data'!$B120</f>
        <v>0</v>
      </c>
      <c r="H122" s="68">
        <f ca="1">ROUND(NORMINV($M122,'Inputs and Outputs'!$C$19,'Inputs and Outputs'!$D$19),0)</f>
        <v>95</v>
      </c>
      <c r="I122" s="68">
        <f t="shared" si="20"/>
        <v>101</v>
      </c>
      <c r="J122" s="68">
        <f t="shared" ca="1" si="21"/>
        <v>95</v>
      </c>
      <c r="K122" s="68">
        <f ca="1">IF(J122-G122&gt;'Inputs and Outputs'!$D$4,One-G122,0)</f>
        <v>0</v>
      </c>
      <c r="L122" s="68">
        <f ca="1">J122*'Inputs and Outputs'!$D$5-K122*'Inputs and Outputs'!$D$6</f>
        <v>3800</v>
      </c>
      <c r="M122" s="70">
        <f t="shared" ca="1" si="35"/>
        <v>4.4578740300751485E-2</v>
      </c>
      <c r="N122" s="68">
        <f t="shared" si="22"/>
        <v>25</v>
      </c>
      <c r="O122" s="75">
        <f ca="1">J122*'Inputs and Outputs'!$D$5-('Model Part B'!K122*'Model Part B'!N122+K122*Costperbumped)</f>
        <v>3800</v>
      </c>
      <c r="R122" s="74">
        <v>119</v>
      </c>
      <c r="S122" s="68" t="s">
        <v>8</v>
      </c>
      <c r="T122" s="69">
        <v>44236</v>
      </c>
      <c r="U122" s="67" t="s">
        <v>2</v>
      </c>
      <c r="V122" s="68" t="str">
        <f>'Flight Data'!$A120</f>
        <v>G119</v>
      </c>
      <c r="W122" s="68">
        <f>'Flight Data'!$B120</f>
        <v>0</v>
      </c>
      <c r="X122" s="68">
        <f ca="1">ROUND(NORMINV($AC122,'Inputs and Outputs'!$C$19,'Inputs and Outputs'!$D$19),0)</f>
        <v>111</v>
      </c>
      <c r="Y122" s="68">
        <f t="shared" si="23"/>
        <v>102</v>
      </c>
      <c r="Z122" s="68">
        <f t="shared" ca="1" si="24"/>
        <v>102</v>
      </c>
      <c r="AA122" s="68">
        <f ca="1">IF(Z122-W122&gt;'Inputs and Outputs'!$D$4,One-W122,0)</f>
        <v>1</v>
      </c>
      <c r="AB122" s="68">
        <f ca="1">Z122*'Inputs and Outputs'!$D$5-AA122*'Inputs and Outputs'!$D$6</f>
        <v>3980</v>
      </c>
      <c r="AC122" s="70">
        <f t="shared" ca="1" si="36"/>
        <v>0.93399433287919842</v>
      </c>
      <c r="AD122" s="68">
        <f t="shared" si="25"/>
        <v>25</v>
      </c>
      <c r="AE122" s="75">
        <f ca="1">Z122*'Inputs and Outputs'!$D$5-('Model Part B'!AA122*'Model Part B'!AD122+AA122*Costperbumped)</f>
        <v>3955</v>
      </c>
      <c r="AH122" s="74">
        <v>119</v>
      </c>
      <c r="AI122" s="68" t="s">
        <v>8</v>
      </c>
      <c r="AJ122" s="69">
        <v>44236</v>
      </c>
      <c r="AK122" s="67" t="s">
        <v>2</v>
      </c>
      <c r="AL122" s="68" t="str">
        <f>'Flight Data'!$A120</f>
        <v>G119</v>
      </c>
      <c r="AM122" s="68">
        <f>'Flight Data'!$B120</f>
        <v>0</v>
      </c>
      <c r="AN122" s="68">
        <f ca="1">ROUND(NORMINV($AS122,'Inputs and Outputs'!$C$19,'Inputs and Outputs'!$D$19),0)</f>
        <v>105</v>
      </c>
      <c r="AO122" s="68">
        <f t="shared" si="26"/>
        <v>103</v>
      </c>
      <c r="AP122" s="68">
        <f t="shared" ca="1" si="27"/>
        <v>103</v>
      </c>
      <c r="AQ122" s="68">
        <f ca="1">IF(AP122-AM122&gt;'Inputs and Outputs'!$D$4,Three-AM122,0)</f>
        <v>3</v>
      </c>
      <c r="AR122" s="68">
        <f ca="1">AP122*'Inputs and Outputs'!$D$5-AQ122*'Inputs and Outputs'!$D$6</f>
        <v>3820</v>
      </c>
      <c r="AS122" s="70">
        <f t="shared" ca="1" si="37"/>
        <v>0.67739774462427849</v>
      </c>
      <c r="AT122" s="68">
        <f t="shared" si="28"/>
        <v>25</v>
      </c>
      <c r="AU122" s="75">
        <f ca="1">AP122*'Inputs and Outputs'!$D$5-('Model Part B'!AQ122*'Model Part B'!AT122+AQ122*Costperbumped)</f>
        <v>3745</v>
      </c>
      <c r="AX122" s="74">
        <v>119</v>
      </c>
      <c r="AY122" s="68" t="s">
        <v>8</v>
      </c>
      <c r="AZ122" s="69">
        <v>44236</v>
      </c>
      <c r="BA122" s="67" t="s">
        <v>2</v>
      </c>
      <c r="BB122" s="68" t="str">
        <f>'Flight Data'!$A120</f>
        <v>G119</v>
      </c>
      <c r="BC122" s="68">
        <f>'Flight Data'!$B120</f>
        <v>0</v>
      </c>
      <c r="BD122" s="68">
        <f ca="1">ROUND(NORMINV($BI122,'Inputs and Outputs'!$C$19,'Inputs and Outputs'!$D$19),0)</f>
        <v>106</v>
      </c>
      <c r="BE122" s="68">
        <f t="shared" si="29"/>
        <v>104</v>
      </c>
      <c r="BF122" s="68">
        <f t="shared" ca="1" si="30"/>
        <v>104</v>
      </c>
      <c r="BG122" s="68">
        <f ca="1">IF(BF122-BC122&gt;'Inputs and Outputs'!$D$4,Four-BC122,0)</f>
        <v>4</v>
      </c>
      <c r="BH122" s="68">
        <f ca="1">BF122*'Inputs and Outputs'!$D$5-BG122*'Inputs and Outputs'!$D$6</f>
        <v>3760</v>
      </c>
      <c r="BI122" s="70">
        <f t="shared" ca="1" si="38"/>
        <v>0.7154995783376854</v>
      </c>
      <c r="BJ122" s="68">
        <f t="shared" si="31"/>
        <v>25</v>
      </c>
      <c r="BK122" s="75">
        <f ca="1">BF122*'Inputs and Outputs'!$D$5-('Model Part B'!BG122*'Model Part B'!BJ122+BG122*Costperbumped)</f>
        <v>3660</v>
      </c>
      <c r="BN122" s="74">
        <v>119</v>
      </c>
      <c r="BO122" s="68" t="s">
        <v>8</v>
      </c>
      <c r="BP122" s="69">
        <v>44236</v>
      </c>
      <c r="BQ122" s="67" t="s">
        <v>2</v>
      </c>
      <c r="BR122" s="68" t="str">
        <f>'Flight Data'!$A120</f>
        <v>G119</v>
      </c>
      <c r="BS122" s="68">
        <f>'Flight Data'!$B120</f>
        <v>0</v>
      </c>
      <c r="BT122" s="68">
        <f ca="1">ROUND(NORMINV($BY122,'Inputs and Outputs'!$C$18,'Inputs and Outputs'!$D$18),0)</f>
        <v>108</v>
      </c>
      <c r="BU122" s="68">
        <f t="shared" si="32"/>
        <v>105</v>
      </c>
      <c r="BV122" s="68">
        <f t="shared" ca="1" si="33"/>
        <v>105</v>
      </c>
      <c r="BW122" s="68">
        <f ca="1">IF(BV122-BS122&gt;'Inputs and Outputs'!$D$4,Five-BS122,0)</f>
        <v>5</v>
      </c>
      <c r="BX122" s="68">
        <f ca="1">BV122*'Inputs and Outputs'!$D$5-BW122*'Inputs and Outputs'!$D$6</f>
        <v>3700</v>
      </c>
      <c r="BY122" s="70">
        <f t="shared" ca="1" si="39"/>
        <v>0.88741937333698961</v>
      </c>
      <c r="BZ122" s="68">
        <f t="shared" si="34"/>
        <v>25</v>
      </c>
      <c r="CA122" s="75">
        <f ca="1">BV122*'Inputs and Outputs'!$D$5-('Model Part B'!BW122*'Model Part B'!BZ122+BW122*Costperbumped)</f>
        <v>3575</v>
      </c>
    </row>
    <row r="123" spans="2:79" x14ac:dyDescent="0.2">
      <c r="B123" s="74">
        <v>120</v>
      </c>
      <c r="C123" s="68" t="s">
        <v>8</v>
      </c>
      <c r="D123" s="69">
        <v>44236</v>
      </c>
      <c r="E123" s="67" t="s">
        <v>0</v>
      </c>
      <c r="F123" s="68" t="str">
        <f>'Flight Data'!$A121</f>
        <v>G120</v>
      </c>
      <c r="G123" s="68">
        <f>'Flight Data'!$B121</f>
        <v>1</v>
      </c>
      <c r="H123" s="68">
        <f ca="1">ROUND(NORMINV($M123,'Inputs and Outputs'!$C$20,'Inputs and Outputs'!$D$20),0)</f>
        <v>113</v>
      </c>
      <c r="I123" s="68">
        <f t="shared" si="20"/>
        <v>101</v>
      </c>
      <c r="J123" s="68">
        <f t="shared" ca="1" si="21"/>
        <v>101</v>
      </c>
      <c r="K123" s="68">
        <f ca="1">IF(J123-G123&gt;'Inputs and Outputs'!$D$4,One-G123,0)</f>
        <v>0</v>
      </c>
      <c r="L123" s="68">
        <f ca="1">J123*'Inputs and Outputs'!$D$5-K123*'Inputs and Outputs'!$D$6</f>
        <v>4040</v>
      </c>
      <c r="M123" s="70">
        <f t="shared" ca="1" si="35"/>
        <v>0.94547075671457315</v>
      </c>
      <c r="N123" s="68">
        <f t="shared" si="22"/>
        <v>200</v>
      </c>
      <c r="O123" s="75">
        <f ca="1">J123*'Inputs and Outputs'!$D$5-('Model Part B'!K123*'Model Part B'!N123+K123*Costperbumped)</f>
        <v>4040</v>
      </c>
      <c r="R123" s="74">
        <v>120</v>
      </c>
      <c r="S123" s="68" t="s">
        <v>8</v>
      </c>
      <c r="T123" s="69">
        <v>44236</v>
      </c>
      <c r="U123" s="67" t="s">
        <v>0</v>
      </c>
      <c r="V123" s="68" t="str">
        <f>'Flight Data'!$A121</f>
        <v>G120</v>
      </c>
      <c r="W123" s="68">
        <f>'Flight Data'!$B121</f>
        <v>1</v>
      </c>
      <c r="X123" s="68">
        <f ca="1">ROUND(NORMINV($AC123,'Inputs and Outputs'!$C$20,'Inputs and Outputs'!$D$20),0)</f>
        <v>103</v>
      </c>
      <c r="Y123" s="68">
        <f t="shared" si="23"/>
        <v>102</v>
      </c>
      <c r="Z123" s="68">
        <f t="shared" ca="1" si="24"/>
        <v>102</v>
      </c>
      <c r="AA123" s="68">
        <f ca="1">IF(Z123-W123&gt;'Inputs and Outputs'!$D$4,One-W123,0)</f>
        <v>0</v>
      </c>
      <c r="AB123" s="68">
        <f ca="1">Z123*'Inputs and Outputs'!$D$5-AA123*'Inputs and Outputs'!$D$6</f>
        <v>4080</v>
      </c>
      <c r="AC123" s="70">
        <f t="shared" ca="1" si="36"/>
        <v>0.3140427464607386</v>
      </c>
      <c r="AD123" s="68">
        <f t="shared" si="25"/>
        <v>200</v>
      </c>
      <c r="AE123" s="75">
        <f ca="1">Z123*'Inputs and Outputs'!$D$5-('Model Part B'!AA123*'Model Part B'!AD123+AA123*Costperbumped)</f>
        <v>4080</v>
      </c>
      <c r="AH123" s="74">
        <v>120</v>
      </c>
      <c r="AI123" s="68" t="s">
        <v>8</v>
      </c>
      <c r="AJ123" s="69">
        <v>44236</v>
      </c>
      <c r="AK123" s="67" t="s">
        <v>0</v>
      </c>
      <c r="AL123" s="68" t="str">
        <f>'Flight Data'!$A121</f>
        <v>G120</v>
      </c>
      <c r="AM123" s="68">
        <f>'Flight Data'!$B121</f>
        <v>1</v>
      </c>
      <c r="AN123" s="68">
        <f ca="1">ROUND(NORMINV($AS123,'Inputs and Outputs'!$C$20,'Inputs and Outputs'!$D$20),0)</f>
        <v>103</v>
      </c>
      <c r="AO123" s="68">
        <f t="shared" si="26"/>
        <v>103</v>
      </c>
      <c r="AP123" s="68">
        <f t="shared" ca="1" si="27"/>
        <v>103</v>
      </c>
      <c r="AQ123" s="68">
        <f ca="1">IF(AP123-AM123&gt;'Inputs and Outputs'!$D$4,Three-AM123,0)</f>
        <v>2</v>
      </c>
      <c r="AR123" s="68">
        <f ca="1">AP123*'Inputs and Outputs'!$D$5-AQ123*'Inputs and Outputs'!$D$6</f>
        <v>3920</v>
      </c>
      <c r="AS123" s="70">
        <f t="shared" ca="1" si="37"/>
        <v>0.35204824823922976</v>
      </c>
      <c r="AT123" s="68">
        <f t="shared" si="28"/>
        <v>200</v>
      </c>
      <c r="AU123" s="75">
        <f ca="1">AP123*'Inputs and Outputs'!$D$5-('Model Part B'!AQ123*'Model Part B'!AT123+AQ123*Costperbumped)</f>
        <v>3520</v>
      </c>
      <c r="AX123" s="74">
        <v>120</v>
      </c>
      <c r="AY123" s="68" t="s">
        <v>8</v>
      </c>
      <c r="AZ123" s="69">
        <v>44236</v>
      </c>
      <c r="BA123" s="67" t="s">
        <v>0</v>
      </c>
      <c r="BB123" s="68" t="str">
        <f>'Flight Data'!$A121</f>
        <v>G120</v>
      </c>
      <c r="BC123" s="68">
        <f>'Flight Data'!$B121</f>
        <v>1</v>
      </c>
      <c r="BD123" s="68">
        <f ca="1">ROUND(NORMINV($BI123,'Inputs and Outputs'!$C$20,'Inputs and Outputs'!$D$20),0)</f>
        <v>97</v>
      </c>
      <c r="BE123" s="68">
        <f t="shared" si="29"/>
        <v>104</v>
      </c>
      <c r="BF123" s="68">
        <f t="shared" ca="1" si="30"/>
        <v>97</v>
      </c>
      <c r="BG123" s="68">
        <f ca="1">IF(BF123-BC123&gt;'Inputs and Outputs'!$D$4,Four-BC123,0)</f>
        <v>0</v>
      </c>
      <c r="BH123" s="68">
        <f ca="1">BF123*'Inputs and Outputs'!$D$5-BG123*'Inputs and Outputs'!$D$6</f>
        <v>3880</v>
      </c>
      <c r="BI123" s="70">
        <f t="shared" ca="1" si="38"/>
        <v>6.004542564595472E-2</v>
      </c>
      <c r="BJ123" s="68">
        <f t="shared" si="31"/>
        <v>200</v>
      </c>
      <c r="BK123" s="75">
        <f ca="1">BF123*'Inputs and Outputs'!$D$5-('Model Part B'!BG123*'Model Part B'!BJ123+BG123*Costperbumped)</f>
        <v>3880</v>
      </c>
      <c r="BN123" s="74">
        <v>120</v>
      </c>
      <c r="BO123" s="68" t="s">
        <v>8</v>
      </c>
      <c r="BP123" s="69">
        <v>44236</v>
      </c>
      <c r="BQ123" s="67" t="s">
        <v>0</v>
      </c>
      <c r="BR123" s="68" t="str">
        <f>'Flight Data'!$A121</f>
        <v>G120</v>
      </c>
      <c r="BS123" s="68">
        <f>'Flight Data'!$B121</f>
        <v>1</v>
      </c>
      <c r="BT123" s="68">
        <f ca="1">ROUND(NORMINV($BY123,'Inputs and Outputs'!$C$18,'Inputs and Outputs'!$D$18),0)</f>
        <v>108</v>
      </c>
      <c r="BU123" s="68">
        <f t="shared" si="32"/>
        <v>105</v>
      </c>
      <c r="BV123" s="68">
        <f t="shared" ca="1" si="33"/>
        <v>105</v>
      </c>
      <c r="BW123" s="68">
        <f ca="1">IF(BV123-BS123&gt;'Inputs and Outputs'!$D$4,Five-BS123,0)</f>
        <v>4</v>
      </c>
      <c r="BX123" s="68">
        <f ca="1">BV123*'Inputs and Outputs'!$D$5-BW123*'Inputs and Outputs'!$D$6</f>
        <v>3800</v>
      </c>
      <c r="BY123" s="70">
        <f t="shared" ca="1" si="39"/>
        <v>0.8638517963131227</v>
      </c>
      <c r="BZ123" s="68">
        <f t="shared" si="34"/>
        <v>200</v>
      </c>
      <c r="CA123" s="75">
        <f ca="1">BV123*'Inputs and Outputs'!$D$5-('Model Part B'!BW123*'Model Part B'!BZ123+BW123*Costperbumped)</f>
        <v>3000</v>
      </c>
    </row>
    <row r="124" spans="2:79" x14ac:dyDescent="0.2">
      <c r="B124" s="74">
        <v>121</v>
      </c>
      <c r="C124" s="68" t="s">
        <v>7</v>
      </c>
      <c r="D124" s="69">
        <v>44237</v>
      </c>
      <c r="E124" s="67" t="s">
        <v>3</v>
      </c>
      <c r="F124" s="68" t="str">
        <f>'Flight Data'!$A122</f>
        <v>G121</v>
      </c>
      <c r="G124" s="68">
        <f>'Flight Data'!$B122</f>
        <v>4</v>
      </c>
      <c r="H124" s="68">
        <f ca="1">ROUND(NORMINV($M124,'Inputs and Outputs'!$C$18,'Inputs and Outputs'!$D$18),0)</f>
        <v>107</v>
      </c>
      <c r="I124" s="68">
        <f t="shared" si="20"/>
        <v>101</v>
      </c>
      <c r="J124" s="68">
        <f t="shared" ca="1" si="21"/>
        <v>101</v>
      </c>
      <c r="K124" s="68">
        <f ca="1">IF(J124-G124&gt;'Inputs and Outputs'!$D$4,One-G124,0)</f>
        <v>0</v>
      </c>
      <c r="L124" s="68">
        <f ca="1">J124*'Inputs and Outputs'!$D$5-K124*'Inputs and Outputs'!$D$6</f>
        <v>4040</v>
      </c>
      <c r="M124" s="70">
        <f t="shared" ca="1" si="35"/>
        <v>0.83485384543842878</v>
      </c>
      <c r="N124" s="68">
        <f t="shared" si="22"/>
        <v>25</v>
      </c>
      <c r="O124" s="75">
        <f ca="1">J124*'Inputs and Outputs'!$D$5-('Model Part B'!K124*'Model Part B'!N124+K124*Costperbumped)</f>
        <v>4040</v>
      </c>
      <c r="R124" s="74">
        <v>121</v>
      </c>
      <c r="S124" s="68" t="s">
        <v>7</v>
      </c>
      <c r="T124" s="69">
        <v>44237</v>
      </c>
      <c r="U124" s="67" t="s">
        <v>3</v>
      </c>
      <c r="V124" s="68" t="str">
        <f>'Flight Data'!$A122</f>
        <v>G121</v>
      </c>
      <c r="W124" s="68">
        <f>'Flight Data'!$B122</f>
        <v>4</v>
      </c>
      <c r="X124" s="68">
        <f ca="1">ROUND(NORMINV($AC124,'Inputs and Outputs'!$C$18,'Inputs and Outputs'!$D$18),0)</f>
        <v>107</v>
      </c>
      <c r="Y124" s="68">
        <f t="shared" si="23"/>
        <v>102</v>
      </c>
      <c r="Z124" s="68">
        <f t="shared" ca="1" si="24"/>
        <v>102</v>
      </c>
      <c r="AA124" s="68">
        <f ca="1">IF(Z124-W124&gt;'Inputs and Outputs'!$D$4,One-W124,0)</f>
        <v>0</v>
      </c>
      <c r="AB124" s="68">
        <f ca="1">Z124*'Inputs and Outputs'!$D$5-AA124*'Inputs and Outputs'!$D$6</f>
        <v>4080</v>
      </c>
      <c r="AC124" s="70">
        <f t="shared" ca="1" si="36"/>
        <v>0.84374310773969452</v>
      </c>
      <c r="AD124" s="68">
        <f t="shared" si="25"/>
        <v>25</v>
      </c>
      <c r="AE124" s="75">
        <f ca="1">Z124*'Inputs and Outputs'!$D$5-('Model Part B'!AA124*'Model Part B'!AD124+AA124*Costperbumped)</f>
        <v>4080</v>
      </c>
      <c r="AH124" s="74">
        <v>121</v>
      </c>
      <c r="AI124" s="68" t="s">
        <v>7</v>
      </c>
      <c r="AJ124" s="69">
        <v>44237</v>
      </c>
      <c r="AK124" s="67" t="s">
        <v>3</v>
      </c>
      <c r="AL124" s="68" t="str">
        <f>'Flight Data'!$A122</f>
        <v>G121</v>
      </c>
      <c r="AM124" s="68">
        <f>'Flight Data'!$B122</f>
        <v>4</v>
      </c>
      <c r="AN124" s="68">
        <f ca="1">ROUND(NORMINV($AS124,'Inputs and Outputs'!$C$18,'Inputs and Outputs'!$D$18),0)</f>
        <v>113</v>
      </c>
      <c r="AO124" s="68">
        <f t="shared" si="26"/>
        <v>103</v>
      </c>
      <c r="AP124" s="68">
        <f t="shared" ca="1" si="27"/>
        <v>103</v>
      </c>
      <c r="AQ124" s="68">
        <f ca="1">IF(AP124-AM124&gt;'Inputs and Outputs'!$D$4,Three-AM124,0)</f>
        <v>0</v>
      </c>
      <c r="AR124" s="68">
        <f ca="1">AP124*'Inputs and Outputs'!$D$5-AQ124*'Inputs and Outputs'!$D$6</f>
        <v>4120</v>
      </c>
      <c r="AS124" s="70">
        <f t="shared" ca="1" si="37"/>
        <v>0.97265675854974853</v>
      </c>
      <c r="AT124" s="68">
        <f t="shared" si="28"/>
        <v>25</v>
      </c>
      <c r="AU124" s="75">
        <f ca="1">AP124*'Inputs and Outputs'!$D$5-('Model Part B'!AQ124*'Model Part B'!AT124+AQ124*Costperbumped)</f>
        <v>4120</v>
      </c>
      <c r="AX124" s="74">
        <v>121</v>
      </c>
      <c r="AY124" s="68" t="s">
        <v>7</v>
      </c>
      <c r="AZ124" s="69">
        <v>44237</v>
      </c>
      <c r="BA124" s="67" t="s">
        <v>3</v>
      </c>
      <c r="BB124" s="68" t="str">
        <f>'Flight Data'!$A122</f>
        <v>G121</v>
      </c>
      <c r="BC124" s="68">
        <f>'Flight Data'!$B122</f>
        <v>4</v>
      </c>
      <c r="BD124" s="68">
        <f ca="1">ROUND(NORMINV($BI124,'Inputs and Outputs'!$C$18,'Inputs and Outputs'!$D$18),0)</f>
        <v>102</v>
      </c>
      <c r="BE124" s="68">
        <f t="shared" si="29"/>
        <v>104</v>
      </c>
      <c r="BF124" s="68">
        <f t="shared" ca="1" si="30"/>
        <v>102</v>
      </c>
      <c r="BG124" s="68">
        <f ca="1">IF(BF124-BC124&gt;'Inputs and Outputs'!$D$4,Four-BC124,0)</f>
        <v>0</v>
      </c>
      <c r="BH124" s="68">
        <f ca="1">BF124*'Inputs and Outputs'!$D$5-BG124*'Inputs and Outputs'!$D$6</f>
        <v>4080</v>
      </c>
      <c r="BI124" s="70">
        <f t="shared" ca="1" si="38"/>
        <v>0.56172040179341931</v>
      </c>
      <c r="BJ124" s="68">
        <f t="shared" si="31"/>
        <v>25</v>
      </c>
      <c r="BK124" s="75">
        <f ca="1">BF124*'Inputs and Outputs'!$D$5-('Model Part B'!BG124*'Model Part B'!BJ124+BG124*Costperbumped)</f>
        <v>4080</v>
      </c>
      <c r="BN124" s="74">
        <v>121</v>
      </c>
      <c r="BO124" s="68" t="s">
        <v>7</v>
      </c>
      <c r="BP124" s="69">
        <v>44237</v>
      </c>
      <c r="BQ124" s="67" t="s">
        <v>3</v>
      </c>
      <c r="BR124" s="68" t="str">
        <f>'Flight Data'!$A122</f>
        <v>G121</v>
      </c>
      <c r="BS124" s="68">
        <f>'Flight Data'!$B122</f>
        <v>4</v>
      </c>
      <c r="BT124" s="68">
        <f ca="1">ROUND(NORMINV($BY124,'Inputs and Outputs'!$C$18,'Inputs and Outputs'!$D$18),0)</f>
        <v>107</v>
      </c>
      <c r="BU124" s="68">
        <f t="shared" si="32"/>
        <v>105</v>
      </c>
      <c r="BV124" s="68">
        <f t="shared" ca="1" si="33"/>
        <v>105</v>
      </c>
      <c r="BW124" s="68">
        <f ca="1">IF(BV124-BS124&gt;'Inputs and Outputs'!$D$4,Five-BS124,0)</f>
        <v>1</v>
      </c>
      <c r="BX124" s="68">
        <f ca="1">BV124*'Inputs and Outputs'!$D$5-BW124*'Inputs and Outputs'!$D$6</f>
        <v>4100</v>
      </c>
      <c r="BY124" s="70">
        <f t="shared" ca="1" si="39"/>
        <v>0.85081678127883653</v>
      </c>
      <c r="BZ124" s="68">
        <f t="shared" si="34"/>
        <v>25</v>
      </c>
      <c r="CA124" s="75">
        <f ca="1">BV124*'Inputs and Outputs'!$D$5-('Model Part B'!BW124*'Model Part B'!BZ124+BW124*Costperbumped)</f>
        <v>4075</v>
      </c>
    </row>
    <row r="125" spans="2:79" x14ac:dyDescent="0.2">
      <c r="B125" s="74">
        <v>122</v>
      </c>
      <c r="C125" s="68" t="s">
        <v>7</v>
      </c>
      <c r="D125" s="69">
        <v>44237</v>
      </c>
      <c r="E125" s="67" t="s">
        <v>2</v>
      </c>
      <c r="F125" s="68" t="str">
        <f>'Flight Data'!$A123</f>
        <v>G122</v>
      </c>
      <c r="G125" s="68">
        <f>'Flight Data'!$B123</f>
        <v>1</v>
      </c>
      <c r="H125" s="68">
        <f ca="1">ROUND(NORMINV($M125,'Inputs and Outputs'!$C$19,'Inputs and Outputs'!$D$19),0)</f>
        <v>107</v>
      </c>
      <c r="I125" s="68">
        <f t="shared" si="20"/>
        <v>101</v>
      </c>
      <c r="J125" s="68">
        <f t="shared" ca="1" si="21"/>
        <v>101</v>
      </c>
      <c r="K125" s="68">
        <f ca="1">IF(J125-G125&gt;'Inputs and Outputs'!$D$4,One-G125,0)</f>
        <v>0</v>
      </c>
      <c r="L125" s="68">
        <f ca="1">J125*'Inputs and Outputs'!$D$5-K125*'Inputs and Outputs'!$D$6</f>
        <v>4040</v>
      </c>
      <c r="M125" s="70">
        <f t="shared" ca="1" si="35"/>
        <v>0.7764888312903685</v>
      </c>
      <c r="N125" s="68">
        <f t="shared" si="22"/>
        <v>25</v>
      </c>
      <c r="O125" s="75">
        <f ca="1">J125*'Inputs and Outputs'!$D$5-('Model Part B'!K125*'Model Part B'!N125+K125*Costperbumped)</f>
        <v>4040</v>
      </c>
      <c r="R125" s="74">
        <v>122</v>
      </c>
      <c r="S125" s="68" t="s">
        <v>7</v>
      </c>
      <c r="T125" s="69">
        <v>44237</v>
      </c>
      <c r="U125" s="67" t="s">
        <v>2</v>
      </c>
      <c r="V125" s="68" t="str">
        <f>'Flight Data'!$A123</f>
        <v>G122</v>
      </c>
      <c r="W125" s="68">
        <f>'Flight Data'!$B123</f>
        <v>1</v>
      </c>
      <c r="X125" s="68">
        <f ca="1">ROUND(NORMINV($AC125,'Inputs and Outputs'!$C$19,'Inputs and Outputs'!$D$19),0)</f>
        <v>108</v>
      </c>
      <c r="Y125" s="68">
        <f t="shared" si="23"/>
        <v>102</v>
      </c>
      <c r="Z125" s="68">
        <f t="shared" ca="1" si="24"/>
        <v>102</v>
      </c>
      <c r="AA125" s="68">
        <f ca="1">IF(Z125-W125&gt;'Inputs and Outputs'!$D$4,One-W125,0)</f>
        <v>0</v>
      </c>
      <c r="AB125" s="68">
        <f ca="1">Z125*'Inputs and Outputs'!$D$5-AA125*'Inputs and Outputs'!$D$6</f>
        <v>4080</v>
      </c>
      <c r="AC125" s="70">
        <f t="shared" ca="1" si="36"/>
        <v>0.84912443640470714</v>
      </c>
      <c r="AD125" s="68">
        <f t="shared" si="25"/>
        <v>25</v>
      </c>
      <c r="AE125" s="75">
        <f ca="1">Z125*'Inputs and Outputs'!$D$5-('Model Part B'!AA125*'Model Part B'!AD125+AA125*Costperbumped)</f>
        <v>4080</v>
      </c>
      <c r="AH125" s="74">
        <v>122</v>
      </c>
      <c r="AI125" s="68" t="s">
        <v>7</v>
      </c>
      <c r="AJ125" s="69">
        <v>44237</v>
      </c>
      <c r="AK125" s="67" t="s">
        <v>2</v>
      </c>
      <c r="AL125" s="68" t="str">
        <f>'Flight Data'!$A123</f>
        <v>G122</v>
      </c>
      <c r="AM125" s="68">
        <f>'Flight Data'!$B123</f>
        <v>1</v>
      </c>
      <c r="AN125" s="68">
        <f ca="1">ROUND(NORMINV($AS125,'Inputs and Outputs'!$C$19,'Inputs and Outputs'!$D$19),0)</f>
        <v>103</v>
      </c>
      <c r="AO125" s="68">
        <f t="shared" si="26"/>
        <v>103</v>
      </c>
      <c r="AP125" s="68">
        <f t="shared" ca="1" si="27"/>
        <v>103</v>
      </c>
      <c r="AQ125" s="68">
        <f ca="1">IF(AP125-AM125&gt;'Inputs and Outputs'!$D$4,Three-AM125,0)</f>
        <v>2</v>
      </c>
      <c r="AR125" s="68">
        <f ca="1">AP125*'Inputs and Outputs'!$D$5-AQ125*'Inputs and Outputs'!$D$6</f>
        <v>3920</v>
      </c>
      <c r="AS125" s="70">
        <f t="shared" ca="1" si="37"/>
        <v>0.51490310250441584</v>
      </c>
      <c r="AT125" s="68">
        <f t="shared" si="28"/>
        <v>25</v>
      </c>
      <c r="AU125" s="75">
        <f ca="1">AP125*'Inputs and Outputs'!$D$5-('Model Part B'!AQ125*'Model Part B'!AT125+AQ125*Costperbumped)</f>
        <v>3870</v>
      </c>
      <c r="AX125" s="74">
        <v>122</v>
      </c>
      <c r="AY125" s="68" t="s">
        <v>7</v>
      </c>
      <c r="AZ125" s="69">
        <v>44237</v>
      </c>
      <c r="BA125" s="67" t="s">
        <v>2</v>
      </c>
      <c r="BB125" s="68" t="str">
        <f>'Flight Data'!$A123</f>
        <v>G122</v>
      </c>
      <c r="BC125" s="68">
        <f>'Flight Data'!$B123</f>
        <v>1</v>
      </c>
      <c r="BD125" s="68">
        <f ca="1">ROUND(NORMINV($BI125,'Inputs and Outputs'!$C$19,'Inputs and Outputs'!$D$19),0)</f>
        <v>110</v>
      </c>
      <c r="BE125" s="68">
        <f t="shared" si="29"/>
        <v>104</v>
      </c>
      <c r="BF125" s="68">
        <f t="shared" ca="1" si="30"/>
        <v>104</v>
      </c>
      <c r="BG125" s="68">
        <f ca="1">IF(BF125-BC125&gt;'Inputs and Outputs'!$D$4,Four-BC125,0)</f>
        <v>3</v>
      </c>
      <c r="BH125" s="68">
        <f ca="1">BF125*'Inputs and Outputs'!$D$5-BG125*'Inputs and Outputs'!$D$6</f>
        <v>3860</v>
      </c>
      <c r="BI125" s="70">
        <f t="shared" ca="1" si="38"/>
        <v>0.90995662250819509</v>
      </c>
      <c r="BJ125" s="68">
        <f t="shared" si="31"/>
        <v>25</v>
      </c>
      <c r="BK125" s="75">
        <f ca="1">BF125*'Inputs and Outputs'!$D$5-('Model Part B'!BG125*'Model Part B'!BJ125+BG125*Costperbumped)</f>
        <v>3785</v>
      </c>
      <c r="BN125" s="74">
        <v>122</v>
      </c>
      <c r="BO125" s="68" t="s">
        <v>7</v>
      </c>
      <c r="BP125" s="69">
        <v>44237</v>
      </c>
      <c r="BQ125" s="67" t="s">
        <v>2</v>
      </c>
      <c r="BR125" s="68" t="str">
        <f>'Flight Data'!$A123</f>
        <v>G122</v>
      </c>
      <c r="BS125" s="68">
        <f>'Flight Data'!$B123</f>
        <v>1</v>
      </c>
      <c r="BT125" s="68">
        <f ca="1">ROUND(NORMINV($BY125,'Inputs and Outputs'!$C$18,'Inputs and Outputs'!$D$18),0)</f>
        <v>95</v>
      </c>
      <c r="BU125" s="68">
        <f t="shared" si="32"/>
        <v>105</v>
      </c>
      <c r="BV125" s="68">
        <f t="shared" ca="1" si="33"/>
        <v>95</v>
      </c>
      <c r="BW125" s="68">
        <f ca="1">IF(BV125-BS125&gt;'Inputs and Outputs'!$D$4,Five-BS125,0)</f>
        <v>0</v>
      </c>
      <c r="BX125" s="68">
        <f ca="1">BV125*'Inputs and Outputs'!$D$5-BW125*'Inputs and Outputs'!$D$6</f>
        <v>3800</v>
      </c>
      <c r="BY125" s="70">
        <f t="shared" ca="1" si="39"/>
        <v>0.1647868290942498</v>
      </c>
      <c r="BZ125" s="68">
        <f t="shared" si="34"/>
        <v>25</v>
      </c>
      <c r="CA125" s="75">
        <f ca="1">BV125*'Inputs and Outputs'!$D$5-('Model Part B'!BW125*'Model Part B'!BZ125+BW125*Costperbumped)</f>
        <v>3800</v>
      </c>
    </row>
    <row r="126" spans="2:79" x14ac:dyDescent="0.2">
      <c r="B126" s="74">
        <v>123</v>
      </c>
      <c r="C126" s="68" t="s">
        <v>7</v>
      </c>
      <c r="D126" s="69">
        <v>44237</v>
      </c>
      <c r="E126" s="67" t="s">
        <v>0</v>
      </c>
      <c r="F126" s="68" t="str">
        <f>'Flight Data'!$A124</f>
        <v>G123</v>
      </c>
      <c r="G126" s="68">
        <f>'Flight Data'!$B124</f>
        <v>2</v>
      </c>
      <c r="H126" s="68">
        <f ca="1">ROUND(NORMINV($M126,'Inputs and Outputs'!$C$20,'Inputs and Outputs'!$D$20),0)</f>
        <v>103</v>
      </c>
      <c r="I126" s="68">
        <f t="shared" si="20"/>
        <v>101</v>
      </c>
      <c r="J126" s="68">
        <f t="shared" ca="1" si="21"/>
        <v>101</v>
      </c>
      <c r="K126" s="68">
        <f ca="1">IF(J126-G126&gt;'Inputs and Outputs'!$D$4,One-G126,0)</f>
        <v>0</v>
      </c>
      <c r="L126" s="68">
        <f ca="1">J126*'Inputs and Outputs'!$D$5-K126*'Inputs and Outputs'!$D$6</f>
        <v>4040</v>
      </c>
      <c r="M126" s="70">
        <f t="shared" ca="1" si="35"/>
        <v>0.36363172754001649</v>
      </c>
      <c r="N126" s="68">
        <f t="shared" si="22"/>
        <v>200</v>
      </c>
      <c r="O126" s="75">
        <f ca="1">J126*'Inputs and Outputs'!$D$5-('Model Part B'!K126*'Model Part B'!N126+K126*Costperbumped)</f>
        <v>4040</v>
      </c>
      <c r="R126" s="74">
        <v>123</v>
      </c>
      <c r="S126" s="68" t="s">
        <v>7</v>
      </c>
      <c r="T126" s="69">
        <v>44237</v>
      </c>
      <c r="U126" s="67" t="s">
        <v>0</v>
      </c>
      <c r="V126" s="68" t="str">
        <f>'Flight Data'!$A124</f>
        <v>G123</v>
      </c>
      <c r="W126" s="68">
        <f>'Flight Data'!$B124</f>
        <v>2</v>
      </c>
      <c r="X126" s="68">
        <f ca="1">ROUND(NORMINV($AC126,'Inputs and Outputs'!$C$20,'Inputs and Outputs'!$D$20),0)</f>
        <v>107</v>
      </c>
      <c r="Y126" s="68">
        <f t="shared" si="23"/>
        <v>102</v>
      </c>
      <c r="Z126" s="68">
        <f t="shared" ca="1" si="24"/>
        <v>102</v>
      </c>
      <c r="AA126" s="68">
        <f ca="1">IF(Z126-W126&gt;'Inputs and Outputs'!$D$4,One-W126,0)</f>
        <v>0</v>
      </c>
      <c r="AB126" s="68">
        <f ca="1">Z126*'Inputs and Outputs'!$D$5-AA126*'Inputs and Outputs'!$D$6</f>
        <v>4080</v>
      </c>
      <c r="AC126" s="70">
        <f t="shared" ca="1" si="36"/>
        <v>0.69098360149063809</v>
      </c>
      <c r="AD126" s="68">
        <f t="shared" si="25"/>
        <v>200</v>
      </c>
      <c r="AE126" s="75">
        <f ca="1">Z126*'Inputs and Outputs'!$D$5-('Model Part B'!AA126*'Model Part B'!AD126+AA126*Costperbumped)</f>
        <v>4080</v>
      </c>
      <c r="AH126" s="74">
        <v>123</v>
      </c>
      <c r="AI126" s="68" t="s">
        <v>7</v>
      </c>
      <c r="AJ126" s="69">
        <v>44237</v>
      </c>
      <c r="AK126" s="67" t="s">
        <v>0</v>
      </c>
      <c r="AL126" s="68" t="str">
        <f>'Flight Data'!$A124</f>
        <v>G123</v>
      </c>
      <c r="AM126" s="68">
        <f>'Flight Data'!$B124</f>
        <v>2</v>
      </c>
      <c r="AN126" s="68">
        <f ca="1">ROUND(NORMINV($AS126,'Inputs and Outputs'!$C$20,'Inputs and Outputs'!$D$20),0)</f>
        <v>112</v>
      </c>
      <c r="AO126" s="68">
        <f t="shared" si="26"/>
        <v>103</v>
      </c>
      <c r="AP126" s="68">
        <f t="shared" ca="1" si="27"/>
        <v>103</v>
      </c>
      <c r="AQ126" s="68">
        <f ca="1">IF(AP126-AM126&gt;'Inputs and Outputs'!$D$4,Three-AM126,0)</f>
        <v>1</v>
      </c>
      <c r="AR126" s="68">
        <f ca="1">AP126*'Inputs and Outputs'!$D$5-AQ126*'Inputs and Outputs'!$D$6</f>
        <v>4020</v>
      </c>
      <c r="AS126" s="70">
        <f t="shared" ca="1" si="37"/>
        <v>0.92708669493439178</v>
      </c>
      <c r="AT126" s="68">
        <f t="shared" si="28"/>
        <v>200</v>
      </c>
      <c r="AU126" s="75">
        <f ca="1">AP126*'Inputs and Outputs'!$D$5-('Model Part B'!AQ126*'Model Part B'!AT126+AQ126*Costperbumped)</f>
        <v>3820</v>
      </c>
      <c r="AX126" s="74">
        <v>123</v>
      </c>
      <c r="AY126" s="68" t="s">
        <v>7</v>
      </c>
      <c r="AZ126" s="69">
        <v>44237</v>
      </c>
      <c r="BA126" s="67" t="s">
        <v>0</v>
      </c>
      <c r="BB126" s="68" t="str">
        <f>'Flight Data'!$A124</f>
        <v>G123</v>
      </c>
      <c r="BC126" s="68">
        <f>'Flight Data'!$B124</f>
        <v>2</v>
      </c>
      <c r="BD126" s="68">
        <f ca="1">ROUND(NORMINV($BI126,'Inputs and Outputs'!$C$20,'Inputs and Outputs'!$D$20),0)</f>
        <v>104</v>
      </c>
      <c r="BE126" s="68">
        <f t="shared" si="29"/>
        <v>104</v>
      </c>
      <c r="BF126" s="68">
        <f t="shared" ca="1" si="30"/>
        <v>104</v>
      </c>
      <c r="BG126" s="68">
        <f ca="1">IF(BF126-BC126&gt;'Inputs and Outputs'!$D$4,Four-BC126,0)</f>
        <v>2</v>
      </c>
      <c r="BH126" s="68">
        <f ca="1">BF126*'Inputs and Outputs'!$D$5-BG126*'Inputs and Outputs'!$D$6</f>
        <v>3960</v>
      </c>
      <c r="BI126" s="70">
        <f t="shared" ca="1" si="38"/>
        <v>0.4461851279144915</v>
      </c>
      <c r="BJ126" s="68">
        <f t="shared" si="31"/>
        <v>200</v>
      </c>
      <c r="BK126" s="75">
        <f ca="1">BF126*'Inputs and Outputs'!$D$5-('Model Part B'!BG126*'Model Part B'!BJ126+BG126*Costperbumped)</f>
        <v>3560</v>
      </c>
      <c r="BN126" s="74">
        <v>123</v>
      </c>
      <c r="BO126" s="68" t="s">
        <v>7</v>
      </c>
      <c r="BP126" s="69">
        <v>44237</v>
      </c>
      <c r="BQ126" s="67" t="s">
        <v>0</v>
      </c>
      <c r="BR126" s="68" t="str">
        <f>'Flight Data'!$A124</f>
        <v>G123</v>
      </c>
      <c r="BS126" s="68">
        <f>'Flight Data'!$B124</f>
        <v>2</v>
      </c>
      <c r="BT126" s="68">
        <f ca="1">ROUND(NORMINV($BY126,'Inputs and Outputs'!$C$18,'Inputs and Outputs'!$D$18),0)</f>
        <v>105</v>
      </c>
      <c r="BU126" s="68">
        <f t="shared" si="32"/>
        <v>105</v>
      </c>
      <c r="BV126" s="68">
        <f t="shared" ca="1" si="33"/>
        <v>105</v>
      </c>
      <c r="BW126" s="68">
        <f ca="1">IF(BV126-BS126&gt;'Inputs and Outputs'!$D$4,Five-BS126,0)</f>
        <v>3</v>
      </c>
      <c r="BX126" s="68">
        <f ca="1">BV126*'Inputs and Outputs'!$D$5-BW126*'Inputs and Outputs'!$D$6</f>
        <v>3900</v>
      </c>
      <c r="BY126" s="70">
        <f t="shared" ca="1" si="39"/>
        <v>0.74138157487708078</v>
      </c>
      <c r="BZ126" s="68">
        <f t="shared" si="34"/>
        <v>200</v>
      </c>
      <c r="CA126" s="75">
        <f ca="1">BV126*'Inputs and Outputs'!$D$5-('Model Part B'!BW126*'Model Part B'!BZ126+BW126*Costperbumped)</f>
        <v>3300</v>
      </c>
    </row>
    <row r="127" spans="2:79" x14ac:dyDescent="0.2">
      <c r="B127" s="74">
        <v>124</v>
      </c>
      <c r="C127" s="68" t="s">
        <v>6</v>
      </c>
      <c r="D127" s="69">
        <v>44238</v>
      </c>
      <c r="E127" s="67" t="s">
        <v>3</v>
      </c>
      <c r="F127" s="68" t="str">
        <f>'Flight Data'!$A125</f>
        <v>G124</v>
      </c>
      <c r="G127" s="68">
        <f>'Flight Data'!$B125</f>
        <v>5</v>
      </c>
      <c r="H127" s="68">
        <f ca="1">ROUND(NORMINV($M127,'Inputs and Outputs'!$C$18,'Inputs and Outputs'!$D$18),0)</f>
        <v>99</v>
      </c>
      <c r="I127" s="68">
        <f t="shared" si="20"/>
        <v>101</v>
      </c>
      <c r="J127" s="68">
        <f t="shared" ca="1" si="21"/>
        <v>99</v>
      </c>
      <c r="K127" s="68">
        <f ca="1">IF(J127-G127&gt;'Inputs and Outputs'!$D$4,One-G127,0)</f>
        <v>0</v>
      </c>
      <c r="L127" s="68">
        <f ca="1">J127*'Inputs and Outputs'!$D$5-K127*'Inputs and Outputs'!$D$6</f>
        <v>3960</v>
      </c>
      <c r="M127" s="70">
        <f t="shared" ca="1" si="35"/>
        <v>0.35899809818087414</v>
      </c>
      <c r="N127" s="68">
        <f t="shared" si="22"/>
        <v>25</v>
      </c>
      <c r="O127" s="75">
        <f ca="1">J127*'Inputs and Outputs'!$D$5-('Model Part B'!K127*'Model Part B'!N127+K127*Costperbumped)</f>
        <v>3960</v>
      </c>
      <c r="R127" s="74">
        <v>124</v>
      </c>
      <c r="S127" s="68" t="s">
        <v>6</v>
      </c>
      <c r="T127" s="69">
        <v>44238</v>
      </c>
      <c r="U127" s="67" t="s">
        <v>3</v>
      </c>
      <c r="V127" s="68" t="str">
        <f>'Flight Data'!$A125</f>
        <v>G124</v>
      </c>
      <c r="W127" s="68">
        <f>'Flight Data'!$B125</f>
        <v>5</v>
      </c>
      <c r="X127" s="68">
        <f ca="1">ROUND(NORMINV($AC127,'Inputs and Outputs'!$C$18,'Inputs and Outputs'!$D$18),0)</f>
        <v>96</v>
      </c>
      <c r="Y127" s="68">
        <f t="shared" si="23"/>
        <v>102</v>
      </c>
      <c r="Z127" s="68">
        <f t="shared" ca="1" si="24"/>
        <v>96</v>
      </c>
      <c r="AA127" s="68">
        <f ca="1">IF(Z127-W127&gt;'Inputs and Outputs'!$D$4,One-W127,0)</f>
        <v>0</v>
      </c>
      <c r="AB127" s="68">
        <f ca="1">Z127*'Inputs and Outputs'!$D$5-AA127*'Inputs and Outputs'!$D$6</f>
        <v>3840</v>
      </c>
      <c r="AC127" s="70">
        <f t="shared" ca="1" si="36"/>
        <v>0.21850678713055294</v>
      </c>
      <c r="AD127" s="68">
        <f t="shared" si="25"/>
        <v>25</v>
      </c>
      <c r="AE127" s="75">
        <f ca="1">Z127*'Inputs and Outputs'!$D$5-('Model Part B'!AA127*'Model Part B'!AD127+AA127*Costperbumped)</f>
        <v>3840</v>
      </c>
      <c r="AH127" s="74">
        <v>124</v>
      </c>
      <c r="AI127" s="68" t="s">
        <v>6</v>
      </c>
      <c r="AJ127" s="69">
        <v>44238</v>
      </c>
      <c r="AK127" s="67" t="s">
        <v>3</v>
      </c>
      <c r="AL127" s="68" t="str">
        <f>'Flight Data'!$A125</f>
        <v>G124</v>
      </c>
      <c r="AM127" s="68">
        <f>'Flight Data'!$B125</f>
        <v>5</v>
      </c>
      <c r="AN127" s="68">
        <f ca="1">ROUND(NORMINV($AS127,'Inputs and Outputs'!$C$18,'Inputs and Outputs'!$D$18),0)</f>
        <v>95</v>
      </c>
      <c r="AO127" s="68">
        <f t="shared" si="26"/>
        <v>103</v>
      </c>
      <c r="AP127" s="68">
        <f t="shared" ca="1" si="27"/>
        <v>95</v>
      </c>
      <c r="AQ127" s="68">
        <f ca="1">IF(AP127-AM127&gt;'Inputs and Outputs'!$D$4,Three-AM127,0)</f>
        <v>0</v>
      </c>
      <c r="AR127" s="68">
        <f ca="1">AP127*'Inputs and Outputs'!$D$5-AQ127*'Inputs and Outputs'!$D$6</f>
        <v>3800</v>
      </c>
      <c r="AS127" s="70">
        <f t="shared" ca="1" si="37"/>
        <v>0.14557027849094373</v>
      </c>
      <c r="AT127" s="68">
        <f t="shared" si="28"/>
        <v>25</v>
      </c>
      <c r="AU127" s="75">
        <f ca="1">AP127*'Inputs and Outputs'!$D$5-('Model Part B'!AQ127*'Model Part B'!AT127+AQ127*Costperbumped)</f>
        <v>3800</v>
      </c>
      <c r="AX127" s="74">
        <v>124</v>
      </c>
      <c r="AY127" s="68" t="s">
        <v>6</v>
      </c>
      <c r="AZ127" s="69">
        <v>44238</v>
      </c>
      <c r="BA127" s="67" t="s">
        <v>3</v>
      </c>
      <c r="BB127" s="68" t="str">
        <f>'Flight Data'!$A125</f>
        <v>G124</v>
      </c>
      <c r="BC127" s="68">
        <f>'Flight Data'!$B125</f>
        <v>5</v>
      </c>
      <c r="BD127" s="68">
        <f ca="1">ROUND(NORMINV($BI127,'Inputs and Outputs'!$C$18,'Inputs and Outputs'!$D$18),0)</f>
        <v>103</v>
      </c>
      <c r="BE127" s="68">
        <f t="shared" si="29"/>
        <v>104</v>
      </c>
      <c r="BF127" s="68">
        <f t="shared" ca="1" si="30"/>
        <v>103</v>
      </c>
      <c r="BG127" s="68">
        <f ca="1">IF(BF127-BC127&gt;'Inputs and Outputs'!$D$4,Four-BC127,0)</f>
        <v>0</v>
      </c>
      <c r="BH127" s="68">
        <f ca="1">BF127*'Inputs and Outputs'!$D$5-BG127*'Inputs and Outputs'!$D$6</f>
        <v>4120</v>
      </c>
      <c r="BI127" s="70">
        <f t="shared" ca="1" si="38"/>
        <v>0.64834379107811846</v>
      </c>
      <c r="BJ127" s="68">
        <f t="shared" si="31"/>
        <v>25</v>
      </c>
      <c r="BK127" s="75">
        <f ca="1">BF127*'Inputs and Outputs'!$D$5-('Model Part B'!BG127*'Model Part B'!BJ127+BG127*Costperbumped)</f>
        <v>4120</v>
      </c>
      <c r="BN127" s="74">
        <v>124</v>
      </c>
      <c r="BO127" s="68" t="s">
        <v>6</v>
      </c>
      <c r="BP127" s="69">
        <v>44238</v>
      </c>
      <c r="BQ127" s="67" t="s">
        <v>3</v>
      </c>
      <c r="BR127" s="68" t="str">
        <f>'Flight Data'!$A125</f>
        <v>G124</v>
      </c>
      <c r="BS127" s="68">
        <f>'Flight Data'!$B125</f>
        <v>5</v>
      </c>
      <c r="BT127" s="68">
        <f ca="1">ROUND(NORMINV($BY127,'Inputs and Outputs'!$C$18,'Inputs and Outputs'!$D$18),0)</f>
        <v>101</v>
      </c>
      <c r="BU127" s="68">
        <f t="shared" si="32"/>
        <v>105</v>
      </c>
      <c r="BV127" s="68">
        <f t="shared" ca="1" si="33"/>
        <v>101</v>
      </c>
      <c r="BW127" s="68">
        <f ca="1">IF(BV127-BS127&gt;'Inputs and Outputs'!$D$4,Five-BS127,0)</f>
        <v>0</v>
      </c>
      <c r="BX127" s="68">
        <f ca="1">BV127*'Inputs and Outputs'!$D$5-BW127*'Inputs and Outputs'!$D$6</f>
        <v>4040</v>
      </c>
      <c r="BY127" s="70">
        <f t="shared" ca="1" si="39"/>
        <v>0.49935715200466935</v>
      </c>
      <c r="BZ127" s="68">
        <f t="shared" si="34"/>
        <v>25</v>
      </c>
      <c r="CA127" s="75">
        <f ca="1">BV127*'Inputs and Outputs'!$D$5-('Model Part B'!BW127*'Model Part B'!BZ127+BW127*Costperbumped)</f>
        <v>4040</v>
      </c>
    </row>
    <row r="128" spans="2:79" x14ac:dyDescent="0.2">
      <c r="B128" s="74">
        <v>125</v>
      </c>
      <c r="C128" s="68" t="s">
        <v>6</v>
      </c>
      <c r="D128" s="69">
        <v>44238</v>
      </c>
      <c r="E128" s="67" t="s">
        <v>2</v>
      </c>
      <c r="F128" s="68" t="str">
        <f>'Flight Data'!$A126</f>
        <v>G125</v>
      </c>
      <c r="G128" s="68">
        <f>'Flight Data'!$B126</f>
        <v>2</v>
      </c>
      <c r="H128" s="68">
        <f ca="1">ROUND(NORMINV($M128,'Inputs and Outputs'!$C$19,'Inputs and Outputs'!$D$19),0)</f>
        <v>104</v>
      </c>
      <c r="I128" s="68">
        <f t="shared" si="20"/>
        <v>101</v>
      </c>
      <c r="J128" s="68">
        <f t="shared" ca="1" si="21"/>
        <v>101</v>
      </c>
      <c r="K128" s="68">
        <f ca="1">IF(J128-G128&gt;'Inputs and Outputs'!$D$4,One-G128,0)</f>
        <v>0</v>
      </c>
      <c r="L128" s="68">
        <f ca="1">J128*'Inputs and Outputs'!$D$5-K128*'Inputs and Outputs'!$D$6</f>
        <v>4040</v>
      </c>
      <c r="M128" s="70">
        <f t="shared" ca="1" si="35"/>
        <v>0.59764086903046676</v>
      </c>
      <c r="N128" s="68">
        <f t="shared" si="22"/>
        <v>25</v>
      </c>
      <c r="O128" s="75">
        <f ca="1">J128*'Inputs and Outputs'!$D$5-('Model Part B'!K128*'Model Part B'!N128+K128*Costperbumped)</f>
        <v>4040</v>
      </c>
      <c r="R128" s="74">
        <v>125</v>
      </c>
      <c r="S128" s="68" t="s">
        <v>6</v>
      </c>
      <c r="T128" s="69">
        <v>44238</v>
      </c>
      <c r="U128" s="67" t="s">
        <v>2</v>
      </c>
      <c r="V128" s="68" t="str">
        <f>'Flight Data'!$A126</f>
        <v>G125</v>
      </c>
      <c r="W128" s="68">
        <f>'Flight Data'!$B126</f>
        <v>2</v>
      </c>
      <c r="X128" s="68">
        <f ca="1">ROUND(NORMINV($AC128,'Inputs and Outputs'!$C$19,'Inputs and Outputs'!$D$19),0)</f>
        <v>102</v>
      </c>
      <c r="Y128" s="68">
        <f t="shared" si="23"/>
        <v>102</v>
      </c>
      <c r="Z128" s="68">
        <f t="shared" ca="1" si="24"/>
        <v>102</v>
      </c>
      <c r="AA128" s="68">
        <f ca="1">IF(Z128-W128&gt;'Inputs and Outputs'!$D$4,One-W128,0)</f>
        <v>0</v>
      </c>
      <c r="AB128" s="68">
        <f ca="1">Z128*'Inputs and Outputs'!$D$5-AA128*'Inputs and Outputs'!$D$6</f>
        <v>4080</v>
      </c>
      <c r="AC128" s="70">
        <f t="shared" ca="1" si="36"/>
        <v>0.41215454143962871</v>
      </c>
      <c r="AD128" s="68">
        <f t="shared" si="25"/>
        <v>25</v>
      </c>
      <c r="AE128" s="75">
        <f ca="1">Z128*'Inputs and Outputs'!$D$5-('Model Part B'!AA128*'Model Part B'!AD128+AA128*Costperbumped)</f>
        <v>4080</v>
      </c>
      <c r="AH128" s="74">
        <v>125</v>
      </c>
      <c r="AI128" s="68" t="s">
        <v>6</v>
      </c>
      <c r="AJ128" s="69">
        <v>44238</v>
      </c>
      <c r="AK128" s="67" t="s">
        <v>2</v>
      </c>
      <c r="AL128" s="68" t="str">
        <f>'Flight Data'!$A126</f>
        <v>G125</v>
      </c>
      <c r="AM128" s="68">
        <f>'Flight Data'!$B126</f>
        <v>2</v>
      </c>
      <c r="AN128" s="68">
        <f ca="1">ROUND(NORMINV($AS128,'Inputs and Outputs'!$C$19,'Inputs and Outputs'!$D$19),0)</f>
        <v>106</v>
      </c>
      <c r="AO128" s="68">
        <f t="shared" si="26"/>
        <v>103</v>
      </c>
      <c r="AP128" s="68">
        <f t="shared" ca="1" si="27"/>
        <v>103</v>
      </c>
      <c r="AQ128" s="68">
        <f ca="1">IF(AP128-AM128&gt;'Inputs and Outputs'!$D$4,Three-AM128,0)</f>
        <v>1</v>
      </c>
      <c r="AR128" s="68">
        <f ca="1">AP128*'Inputs and Outputs'!$D$5-AQ128*'Inputs and Outputs'!$D$6</f>
        <v>4020</v>
      </c>
      <c r="AS128" s="70">
        <f t="shared" ca="1" si="37"/>
        <v>0.71718443055090864</v>
      </c>
      <c r="AT128" s="68">
        <f t="shared" si="28"/>
        <v>25</v>
      </c>
      <c r="AU128" s="75">
        <f ca="1">AP128*'Inputs and Outputs'!$D$5-('Model Part B'!AQ128*'Model Part B'!AT128+AQ128*Costperbumped)</f>
        <v>3995</v>
      </c>
      <c r="AX128" s="74">
        <v>125</v>
      </c>
      <c r="AY128" s="68" t="s">
        <v>6</v>
      </c>
      <c r="AZ128" s="69">
        <v>44238</v>
      </c>
      <c r="BA128" s="67" t="s">
        <v>2</v>
      </c>
      <c r="BB128" s="68" t="str">
        <f>'Flight Data'!$A126</f>
        <v>G125</v>
      </c>
      <c r="BC128" s="68">
        <f>'Flight Data'!$B126</f>
        <v>2</v>
      </c>
      <c r="BD128" s="68">
        <f ca="1">ROUND(NORMINV($BI128,'Inputs and Outputs'!$C$19,'Inputs and Outputs'!$D$19),0)</f>
        <v>100</v>
      </c>
      <c r="BE128" s="68">
        <f t="shared" si="29"/>
        <v>104</v>
      </c>
      <c r="BF128" s="68">
        <f t="shared" ca="1" si="30"/>
        <v>100</v>
      </c>
      <c r="BG128" s="68">
        <f ca="1">IF(BF128-BC128&gt;'Inputs and Outputs'!$D$4,Four-BC128,0)</f>
        <v>0</v>
      </c>
      <c r="BH128" s="68">
        <f ca="1">BF128*'Inputs and Outputs'!$D$5-BG128*'Inputs and Outputs'!$D$6</f>
        <v>4000</v>
      </c>
      <c r="BI128" s="70">
        <f t="shared" ca="1" si="38"/>
        <v>0.30592109253093192</v>
      </c>
      <c r="BJ128" s="68">
        <f t="shared" si="31"/>
        <v>25</v>
      </c>
      <c r="BK128" s="75">
        <f ca="1">BF128*'Inputs and Outputs'!$D$5-('Model Part B'!BG128*'Model Part B'!BJ128+BG128*Costperbumped)</f>
        <v>4000</v>
      </c>
      <c r="BN128" s="74">
        <v>125</v>
      </c>
      <c r="BO128" s="68" t="s">
        <v>6</v>
      </c>
      <c r="BP128" s="69">
        <v>44238</v>
      </c>
      <c r="BQ128" s="67" t="s">
        <v>2</v>
      </c>
      <c r="BR128" s="68" t="str">
        <f>'Flight Data'!$A126</f>
        <v>G125</v>
      </c>
      <c r="BS128" s="68">
        <f>'Flight Data'!$B126</f>
        <v>2</v>
      </c>
      <c r="BT128" s="68">
        <f ca="1">ROUND(NORMINV($BY128,'Inputs and Outputs'!$C$18,'Inputs and Outputs'!$D$18),0)</f>
        <v>106</v>
      </c>
      <c r="BU128" s="68">
        <f t="shared" si="32"/>
        <v>105</v>
      </c>
      <c r="BV128" s="68">
        <f t="shared" ca="1" si="33"/>
        <v>105</v>
      </c>
      <c r="BW128" s="68">
        <f ca="1">IF(BV128-BS128&gt;'Inputs and Outputs'!$D$4,Five-BS128,0)</f>
        <v>3</v>
      </c>
      <c r="BX128" s="68">
        <f ca="1">BV128*'Inputs and Outputs'!$D$5-BW128*'Inputs and Outputs'!$D$6</f>
        <v>3900</v>
      </c>
      <c r="BY128" s="70">
        <f t="shared" ca="1" si="39"/>
        <v>0.81984686479945801</v>
      </c>
      <c r="BZ128" s="68">
        <f t="shared" si="34"/>
        <v>25</v>
      </c>
      <c r="CA128" s="75">
        <f ca="1">BV128*'Inputs and Outputs'!$D$5-('Model Part B'!BW128*'Model Part B'!BZ128+BW128*Costperbumped)</f>
        <v>3825</v>
      </c>
    </row>
    <row r="129" spans="2:79" x14ac:dyDescent="0.2">
      <c r="B129" s="74">
        <v>126</v>
      </c>
      <c r="C129" s="68" t="s">
        <v>6</v>
      </c>
      <c r="D129" s="69">
        <v>44238</v>
      </c>
      <c r="E129" s="67" t="s">
        <v>0</v>
      </c>
      <c r="F129" s="68" t="str">
        <f>'Flight Data'!$A127</f>
        <v>G126</v>
      </c>
      <c r="G129" s="68">
        <f>'Flight Data'!$B127</f>
        <v>1</v>
      </c>
      <c r="H129" s="68">
        <f ca="1">ROUND(NORMINV($M129,'Inputs and Outputs'!$C$20,'Inputs and Outputs'!$D$20),0)</f>
        <v>98</v>
      </c>
      <c r="I129" s="68">
        <f t="shared" si="20"/>
        <v>101</v>
      </c>
      <c r="J129" s="68">
        <f t="shared" ca="1" si="21"/>
        <v>98</v>
      </c>
      <c r="K129" s="68">
        <f ca="1">IF(J129-G129&gt;'Inputs and Outputs'!$D$4,One-G129,0)</f>
        <v>0</v>
      </c>
      <c r="L129" s="68">
        <f ca="1">J129*'Inputs and Outputs'!$D$5-K129*'Inputs and Outputs'!$D$6</f>
        <v>3920</v>
      </c>
      <c r="M129" s="70">
        <f t="shared" ca="1" si="35"/>
        <v>9.0348627433568862E-2</v>
      </c>
      <c r="N129" s="68">
        <f t="shared" si="22"/>
        <v>200</v>
      </c>
      <c r="O129" s="75">
        <f ca="1">J129*'Inputs and Outputs'!$D$5-('Model Part B'!K129*'Model Part B'!N129+K129*Costperbumped)</f>
        <v>3920</v>
      </c>
      <c r="R129" s="74">
        <v>126</v>
      </c>
      <c r="S129" s="68" t="s">
        <v>6</v>
      </c>
      <c r="T129" s="69">
        <v>44238</v>
      </c>
      <c r="U129" s="67" t="s">
        <v>0</v>
      </c>
      <c r="V129" s="68" t="str">
        <f>'Flight Data'!$A127</f>
        <v>G126</v>
      </c>
      <c r="W129" s="68">
        <f>'Flight Data'!$B127</f>
        <v>1</v>
      </c>
      <c r="X129" s="68">
        <f ca="1">ROUND(NORMINV($AC129,'Inputs and Outputs'!$C$20,'Inputs and Outputs'!$D$20),0)</f>
        <v>101</v>
      </c>
      <c r="Y129" s="68">
        <f t="shared" si="23"/>
        <v>102</v>
      </c>
      <c r="Z129" s="68">
        <f t="shared" ca="1" si="24"/>
        <v>101</v>
      </c>
      <c r="AA129" s="68">
        <f ca="1">IF(Z129-W129&gt;'Inputs and Outputs'!$D$4,One-W129,0)</f>
        <v>0</v>
      </c>
      <c r="AB129" s="68">
        <f ca="1">Z129*'Inputs and Outputs'!$D$5-AA129*'Inputs and Outputs'!$D$6</f>
        <v>4040</v>
      </c>
      <c r="AC129" s="70">
        <f t="shared" ca="1" si="36"/>
        <v>0.23249735630525037</v>
      </c>
      <c r="AD129" s="68">
        <f t="shared" si="25"/>
        <v>200</v>
      </c>
      <c r="AE129" s="75">
        <f ca="1">Z129*'Inputs and Outputs'!$D$5-('Model Part B'!AA129*'Model Part B'!AD129+AA129*Costperbumped)</f>
        <v>4040</v>
      </c>
      <c r="AH129" s="74">
        <v>126</v>
      </c>
      <c r="AI129" s="68" t="s">
        <v>6</v>
      </c>
      <c r="AJ129" s="69">
        <v>44238</v>
      </c>
      <c r="AK129" s="67" t="s">
        <v>0</v>
      </c>
      <c r="AL129" s="68" t="str">
        <f>'Flight Data'!$A127</f>
        <v>G126</v>
      </c>
      <c r="AM129" s="68">
        <f>'Flight Data'!$B127</f>
        <v>1</v>
      </c>
      <c r="AN129" s="68">
        <f ca="1">ROUND(NORMINV($AS129,'Inputs and Outputs'!$C$20,'Inputs and Outputs'!$D$20),0)</f>
        <v>100</v>
      </c>
      <c r="AO129" s="68">
        <f t="shared" si="26"/>
        <v>103</v>
      </c>
      <c r="AP129" s="68">
        <f t="shared" ca="1" si="27"/>
        <v>100</v>
      </c>
      <c r="AQ129" s="68">
        <f ca="1">IF(AP129-AM129&gt;'Inputs and Outputs'!$D$4,Three-AM129,0)</f>
        <v>0</v>
      </c>
      <c r="AR129" s="68">
        <f ca="1">AP129*'Inputs and Outputs'!$D$5-AQ129*'Inputs and Outputs'!$D$6</f>
        <v>4000</v>
      </c>
      <c r="AS129" s="70">
        <f t="shared" ca="1" si="37"/>
        <v>0.14829265785188195</v>
      </c>
      <c r="AT129" s="68">
        <f t="shared" si="28"/>
        <v>200</v>
      </c>
      <c r="AU129" s="75">
        <f ca="1">AP129*'Inputs and Outputs'!$D$5-('Model Part B'!AQ129*'Model Part B'!AT129+AQ129*Costperbumped)</f>
        <v>4000</v>
      </c>
      <c r="AX129" s="74">
        <v>126</v>
      </c>
      <c r="AY129" s="68" t="s">
        <v>6</v>
      </c>
      <c r="AZ129" s="69">
        <v>44238</v>
      </c>
      <c r="BA129" s="67" t="s">
        <v>0</v>
      </c>
      <c r="BB129" s="68" t="str">
        <f>'Flight Data'!$A127</f>
        <v>G126</v>
      </c>
      <c r="BC129" s="68">
        <f>'Flight Data'!$B127</f>
        <v>1</v>
      </c>
      <c r="BD129" s="68">
        <f ca="1">ROUND(NORMINV($BI129,'Inputs and Outputs'!$C$20,'Inputs and Outputs'!$D$20),0)</f>
        <v>111</v>
      </c>
      <c r="BE129" s="68">
        <f t="shared" si="29"/>
        <v>104</v>
      </c>
      <c r="BF129" s="68">
        <f t="shared" ca="1" si="30"/>
        <v>104</v>
      </c>
      <c r="BG129" s="68">
        <f ca="1">IF(BF129-BC129&gt;'Inputs and Outputs'!$D$4,Four-BC129,0)</f>
        <v>3</v>
      </c>
      <c r="BH129" s="68">
        <f ca="1">BF129*'Inputs and Outputs'!$D$5-BG129*'Inputs and Outputs'!$D$6</f>
        <v>3860</v>
      </c>
      <c r="BI129" s="70">
        <f t="shared" ca="1" si="38"/>
        <v>0.86954320643615524</v>
      </c>
      <c r="BJ129" s="68">
        <f t="shared" si="31"/>
        <v>200</v>
      </c>
      <c r="BK129" s="75">
        <f ca="1">BF129*'Inputs and Outputs'!$D$5-('Model Part B'!BG129*'Model Part B'!BJ129+BG129*Costperbumped)</f>
        <v>3260</v>
      </c>
      <c r="BN129" s="74">
        <v>126</v>
      </c>
      <c r="BO129" s="68" t="s">
        <v>6</v>
      </c>
      <c r="BP129" s="69">
        <v>44238</v>
      </c>
      <c r="BQ129" s="67" t="s">
        <v>0</v>
      </c>
      <c r="BR129" s="68" t="str">
        <f>'Flight Data'!$A127</f>
        <v>G126</v>
      </c>
      <c r="BS129" s="68">
        <f>'Flight Data'!$B127</f>
        <v>1</v>
      </c>
      <c r="BT129" s="68">
        <f ca="1">ROUND(NORMINV($BY129,'Inputs and Outputs'!$C$18,'Inputs and Outputs'!$D$18),0)</f>
        <v>101</v>
      </c>
      <c r="BU129" s="68">
        <f t="shared" si="32"/>
        <v>105</v>
      </c>
      <c r="BV129" s="68">
        <f t="shared" ca="1" si="33"/>
        <v>101</v>
      </c>
      <c r="BW129" s="68">
        <f ca="1">IF(BV129-BS129&gt;'Inputs and Outputs'!$D$4,Five-BS129,0)</f>
        <v>0</v>
      </c>
      <c r="BX129" s="68">
        <f ca="1">BV129*'Inputs and Outputs'!$D$5-BW129*'Inputs and Outputs'!$D$6</f>
        <v>4040</v>
      </c>
      <c r="BY129" s="70">
        <f t="shared" ca="1" si="39"/>
        <v>0.47754909235095744</v>
      </c>
      <c r="BZ129" s="68">
        <f t="shared" si="34"/>
        <v>200</v>
      </c>
      <c r="CA129" s="75">
        <f ca="1">BV129*'Inputs and Outputs'!$D$5-('Model Part B'!BW129*'Model Part B'!BZ129+BW129*Costperbumped)</f>
        <v>4040</v>
      </c>
    </row>
    <row r="130" spans="2:79" x14ac:dyDescent="0.2">
      <c r="B130" s="74">
        <v>127</v>
      </c>
      <c r="C130" s="68" t="s">
        <v>5</v>
      </c>
      <c r="D130" s="69">
        <v>44239</v>
      </c>
      <c r="E130" s="67" t="s">
        <v>3</v>
      </c>
      <c r="F130" s="68" t="str">
        <f>'Flight Data'!$A128</f>
        <v>G127</v>
      </c>
      <c r="G130" s="68">
        <f>'Flight Data'!$B128</f>
        <v>3</v>
      </c>
      <c r="H130" s="68">
        <f ca="1">ROUND(NORMINV($M130,'Inputs and Outputs'!$C$18,'Inputs and Outputs'!$D$18),0)</f>
        <v>98</v>
      </c>
      <c r="I130" s="68">
        <f t="shared" si="20"/>
        <v>101</v>
      </c>
      <c r="J130" s="68">
        <f t="shared" ca="1" si="21"/>
        <v>98</v>
      </c>
      <c r="K130" s="68">
        <f ca="1">IF(J130-G130&gt;'Inputs and Outputs'!$D$4,One-G130,0)</f>
        <v>0</v>
      </c>
      <c r="L130" s="68">
        <f ca="1">J130*'Inputs and Outputs'!$D$5-K130*'Inputs and Outputs'!$D$6</f>
        <v>3920</v>
      </c>
      <c r="M130" s="70">
        <f t="shared" ca="1" si="35"/>
        <v>0.32769490505897336</v>
      </c>
      <c r="N130" s="68">
        <f t="shared" si="22"/>
        <v>25</v>
      </c>
      <c r="O130" s="75">
        <f ca="1">J130*'Inputs and Outputs'!$D$5-('Model Part B'!K130*'Model Part B'!N130+K130*Costperbumped)</f>
        <v>3920</v>
      </c>
      <c r="R130" s="74">
        <v>127</v>
      </c>
      <c r="S130" s="68" t="s">
        <v>5</v>
      </c>
      <c r="T130" s="69">
        <v>44239</v>
      </c>
      <c r="U130" s="67" t="s">
        <v>3</v>
      </c>
      <c r="V130" s="68" t="str">
        <f>'Flight Data'!$A128</f>
        <v>G127</v>
      </c>
      <c r="W130" s="68">
        <f>'Flight Data'!$B128</f>
        <v>3</v>
      </c>
      <c r="X130" s="68">
        <f ca="1">ROUND(NORMINV($AC130,'Inputs and Outputs'!$C$18,'Inputs and Outputs'!$D$18),0)</f>
        <v>90</v>
      </c>
      <c r="Y130" s="68">
        <f t="shared" si="23"/>
        <v>102</v>
      </c>
      <c r="Z130" s="68">
        <f t="shared" ca="1" si="24"/>
        <v>90</v>
      </c>
      <c r="AA130" s="68">
        <f ca="1">IF(Z130-W130&gt;'Inputs and Outputs'!$D$4,One-W130,0)</f>
        <v>0</v>
      </c>
      <c r="AB130" s="68">
        <f ca="1">Z130*'Inputs and Outputs'!$D$5-AA130*'Inputs and Outputs'!$D$6</f>
        <v>3600</v>
      </c>
      <c r="AC130" s="70">
        <f t="shared" ca="1" si="36"/>
        <v>3.6471845062540642E-2</v>
      </c>
      <c r="AD130" s="68">
        <f t="shared" si="25"/>
        <v>25</v>
      </c>
      <c r="AE130" s="75">
        <f ca="1">Z130*'Inputs and Outputs'!$D$5-('Model Part B'!AA130*'Model Part B'!AD130+AA130*Costperbumped)</f>
        <v>3600</v>
      </c>
      <c r="AH130" s="74">
        <v>127</v>
      </c>
      <c r="AI130" s="68" t="s">
        <v>5</v>
      </c>
      <c r="AJ130" s="69">
        <v>44239</v>
      </c>
      <c r="AK130" s="67" t="s">
        <v>3</v>
      </c>
      <c r="AL130" s="68" t="str">
        <f>'Flight Data'!$A128</f>
        <v>G127</v>
      </c>
      <c r="AM130" s="68">
        <f>'Flight Data'!$B128</f>
        <v>3</v>
      </c>
      <c r="AN130" s="68">
        <f ca="1">ROUND(NORMINV($AS130,'Inputs and Outputs'!$C$18,'Inputs and Outputs'!$D$18),0)</f>
        <v>104</v>
      </c>
      <c r="AO130" s="68">
        <f t="shared" si="26"/>
        <v>103</v>
      </c>
      <c r="AP130" s="68">
        <f t="shared" ca="1" si="27"/>
        <v>103</v>
      </c>
      <c r="AQ130" s="68">
        <f ca="1">IF(AP130-AM130&gt;'Inputs and Outputs'!$D$4,Three-AM130,0)</f>
        <v>0</v>
      </c>
      <c r="AR130" s="68">
        <f ca="1">AP130*'Inputs and Outputs'!$D$5-AQ130*'Inputs and Outputs'!$D$6</f>
        <v>4120</v>
      </c>
      <c r="AS130" s="70">
        <f t="shared" ca="1" si="37"/>
        <v>0.68396828265522991</v>
      </c>
      <c r="AT130" s="68">
        <f t="shared" si="28"/>
        <v>25</v>
      </c>
      <c r="AU130" s="75">
        <f ca="1">AP130*'Inputs and Outputs'!$D$5-('Model Part B'!AQ130*'Model Part B'!AT130+AQ130*Costperbumped)</f>
        <v>4120</v>
      </c>
      <c r="AX130" s="74">
        <v>127</v>
      </c>
      <c r="AY130" s="68" t="s">
        <v>5</v>
      </c>
      <c r="AZ130" s="69">
        <v>44239</v>
      </c>
      <c r="BA130" s="67" t="s">
        <v>3</v>
      </c>
      <c r="BB130" s="68" t="str">
        <f>'Flight Data'!$A128</f>
        <v>G127</v>
      </c>
      <c r="BC130" s="68">
        <f>'Flight Data'!$B128</f>
        <v>3</v>
      </c>
      <c r="BD130" s="68">
        <f ca="1">ROUND(NORMINV($BI130,'Inputs and Outputs'!$C$18,'Inputs and Outputs'!$D$18),0)</f>
        <v>105</v>
      </c>
      <c r="BE130" s="68">
        <f t="shared" si="29"/>
        <v>104</v>
      </c>
      <c r="BF130" s="68">
        <f t="shared" ca="1" si="30"/>
        <v>104</v>
      </c>
      <c r="BG130" s="68">
        <f ca="1">IF(BF130-BC130&gt;'Inputs and Outputs'!$D$4,Four-BC130,0)</f>
        <v>1</v>
      </c>
      <c r="BH130" s="68">
        <f ca="1">BF130*'Inputs and Outputs'!$D$5-BG130*'Inputs and Outputs'!$D$6</f>
        <v>4060</v>
      </c>
      <c r="BI130" s="70">
        <f t="shared" ca="1" si="38"/>
        <v>0.73553614460284689</v>
      </c>
      <c r="BJ130" s="68">
        <f t="shared" si="31"/>
        <v>25</v>
      </c>
      <c r="BK130" s="75">
        <f ca="1">BF130*'Inputs and Outputs'!$D$5-('Model Part B'!BG130*'Model Part B'!BJ130+BG130*Costperbumped)</f>
        <v>4035</v>
      </c>
      <c r="BN130" s="74">
        <v>127</v>
      </c>
      <c r="BO130" s="68" t="s">
        <v>5</v>
      </c>
      <c r="BP130" s="69">
        <v>44239</v>
      </c>
      <c r="BQ130" s="67" t="s">
        <v>3</v>
      </c>
      <c r="BR130" s="68" t="str">
        <f>'Flight Data'!$A128</f>
        <v>G127</v>
      </c>
      <c r="BS130" s="68">
        <f>'Flight Data'!$B128</f>
        <v>3</v>
      </c>
      <c r="BT130" s="68">
        <f ca="1">ROUND(NORMINV($BY130,'Inputs and Outputs'!$C$18,'Inputs and Outputs'!$D$18),0)</f>
        <v>96</v>
      </c>
      <c r="BU130" s="68">
        <f t="shared" si="32"/>
        <v>105</v>
      </c>
      <c r="BV130" s="68">
        <f t="shared" ca="1" si="33"/>
        <v>96</v>
      </c>
      <c r="BW130" s="68">
        <f ca="1">IF(BV130-BS130&gt;'Inputs and Outputs'!$D$4,Five-BS130,0)</f>
        <v>0</v>
      </c>
      <c r="BX130" s="68">
        <f ca="1">BV130*'Inputs and Outputs'!$D$5-BW130*'Inputs and Outputs'!$D$6</f>
        <v>3840</v>
      </c>
      <c r="BY130" s="70">
        <f t="shared" ca="1" si="39"/>
        <v>0.1933554609866307</v>
      </c>
      <c r="BZ130" s="68">
        <f t="shared" si="34"/>
        <v>25</v>
      </c>
      <c r="CA130" s="75">
        <f ca="1">BV130*'Inputs and Outputs'!$D$5-('Model Part B'!BW130*'Model Part B'!BZ130+BW130*Costperbumped)</f>
        <v>3840</v>
      </c>
    </row>
    <row r="131" spans="2:79" x14ac:dyDescent="0.2">
      <c r="B131" s="74">
        <v>128</v>
      </c>
      <c r="C131" s="68" t="s">
        <v>5</v>
      </c>
      <c r="D131" s="69">
        <v>44239</v>
      </c>
      <c r="E131" s="67" t="s">
        <v>2</v>
      </c>
      <c r="F131" s="68" t="str">
        <f>'Flight Data'!$A129</f>
        <v>G128</v>
      </c>
      <c r="G131" s="68">
        <f>'Flight Data'!$B129</f>
        <v>0</v>
      </c>
      <c r="H131" s="68">
        <f ca="1">ROUND(NORMINV($M131,'Inputs and Outputs'!$C$19,'Inputs and Outputs'!$D$19),0)</f>
        <v>105</v>
      </c>
      <c r="I131" s="68">
        <f t="shared" si="20"/>
        <v>101</v>
      </c>
      <c r="J131" s="68">
        <f t="shared" ca="1" si="21"/>
        <v>101</v>
      </c>
      <c r="K131" s="68">
        <f ca="1">IF(J131-G131&gt;'Inputs and Outputs'!$D$4,One-G131,0)</f>
        <v>1</v>
      </c>
      <c r="L131" s="68">
        <f ca="1">J131*'Inputs and Outputs'!$D$5-K131*'Inputs and Outputs'!$D$6</f>
        <v>3940</v>
      </c>
      <c r="M131" s="70">
        <f t="shared" ca="1" si="35"/>
        <v>0.62011035364179656</v>
      </c>
      <c r="N131" s="68">
        <f t="shared" si="22"/>
        <v>25</v>
      </c>
      <c r="O131" s="75">
        <f ca="1">J131*'Inputs and Outputs'!$D$5-('Model Part B'!K131*'Model Part B'!N131+K131*Costperbumped)</f>
        <v>3915</v>
      </c>
      <c r="R131" s="74">
        <v>128</v>
      </c>
      <c r="S131" s="68" t="s">
        <v>5</v>
      </c>
      <c r="T131" s="69">
        <v>44239</v>
      </c>
      <c r="U131" s="67" t="s">
        <v>2</v>
      </c>
      <c r="V131" s="68" t="str">
        <f>'Flight Data'!$A129</f>
        <v>G128</v>
      </c>
      <c r="W131" s="68">
        <f>'Flight Data'!$B129</f>
        <v>0</v>
      </c>
      <c r="X131" s="68">
        <f ca="1">ROUND(NORMINV($AC131,'Inputs and Outputs'!$C$19,'Inputs and Outputs'!$D$19),0)</f>
        <v>101</v>
      </c>
      <c r="Y131" s="68">
        <f t="shared" si="23"/>
        <v>102</v>
      </c>
      <c r="Z131" s="68">
        <f t="shared" ca="1" si="24"/>
        <v>101</v>
      </c>
      <c r="AA131" s="68">
        <f ca="1">IF(Z131-W131&gt;'Inputs and Outputs'!$D$4,One-W131,0)</f>
        <v>1</v>
      </c>
      <c r="AB131" s="68">
        <f ca="1">Z131*'Inputs and Outputs'!$D$5-AA131*'Inputs and Outputs'!$D$6</f>
        <v>3940</v>
      </c>
      <c r="AC131" s="70">
        <f t="shared" ca="1" si="36"/>
        <v>0.34270602959909013</v>
      </c>
      <c r="AD131" s="68">
        <f t="shared" si="25"/>
        <v>25</v>
      </c>
      <c r="AE131" s="75">
        <f ca="1">Z131*'Inputs and Outputs'!$D$5-('Model Part B'!AA131*'Model Part B'!AD131+AA131*Costperbumped)</f>
        <v>3915</v>
      </c>
      <c r="AH131" s="74">
        <v>128</v>
      </c>
      <c r="AI131" s="68" t="s">
        <v>5</v>
      </c>
      <c r="AJ131" s="69">
        <v>44239</v>
      </c>
      <c r="AK131" s="67" t="s">
        <v>2</v>
      </c>
      <c r="AL131" s="68" t="str">
        <f>'Flight Data'!$A129</f>
        <v>G128</v>
      </c>
      <c r="AM131" s="68">
        <f>'Flight Data'!$B129</f>
        <v>0</v>
      </c>
      <c r="AN131" s="68">
        <f ca="1">ROUND(NORMINV($AS131,'Inputs and Outputs'!$C$19,'Inputs and Outputs'!$D$19),0)</f>
        <v>105</v>
      </c>
      <c r="AO131" s="68">
        <f t="shared" si="26"/>
        <v>103</v>
      </c>
      <c r="AP131" s="68">
        <f t="shared" ca="1" si="27"/>
        <v>103</v>
      </c>
      <c r="AQ131" s="68">
        <f ca="1">IF(AP131-AM131&gt;'Inputs and Outputs'!$D$4,Three-AM131,0)</f>
        <v>3</v>
      </c>
      <c r="AR131" s="68">
        <f ca="1">AP131*'Inputs and Outputs'!$D$5-AQ131*'Inputs and Outputs'!$D$6</f>
        <v>3820</v>
      </c>
      <c r="AS131" s="70">
        <f t="shared" ca="1" si="37"/>
        <v>0.62124160003777129</v>
      </c>
      <c r="AT131" s="68">
        <f t="shared" si="28"/>
        <v>25</v>
      </c>
      <c r="AU131" s="75">
        <f ca="1">AP131*'Inputs and Outputs'!$D$5-('Model Part B'!AQ131*'Model Part B'!AT131+AQ131*Costperbumped)</f>
        <v>3745</v>
      </c>
      <c r="AX131" s="74">
        <v>128</v>
      </c>
      <c r="AY131" s="68" t="s">
        <v>5</v>
      </c>
      <c r="AZ131" s="69">
        <v>44239</v>
      </c>
      <c r="BA131" s="67" t="s">
        <v>2</v>
      </c>
      <c r="BB131" s="68" t="str">
        <f>'Flight Data'!$A129</f>
        <v>G128</v>
      </c>
      <c r="BC131" s="68">
        <f>'Flight Data'!$B129</f>
        <v>0</v>
      </c>
      <c r="BD131" s="68">
        <f ca="1">ROUND(NORMINV($BI131,'Inputs and Outputs'!$C$19,'Inputs and Outputs'!$D$19),0)</f>
        <v>94</v>
      </c>
      <c r="BE131" s="68">
        <f t="shared" si="29"/>
        <v>104</v>
      </c>
      <c r="BF131" s="68">
        <f t="shared" ca="1" si="30"/>
        <v>94</v>
      </c>
      <c r="BG131" s="68">
        <f ca="1">IF(BF131-BC131&gt;'Inputs and Outputs'!$D$4,Four-BC131,0)</f>
        <v>0</v>
      </c>
      <c r="BH131" s="68">
        <f ca="1">BF131*'Inputs and Outputs'!$D$5-BG131*'Inputs and Outputs'!$D$6</f>
        <v>3760</v>
      </c>
      <c r="BI131" s="70">
        <f t="shared" ca="1" si="38"/>
        <v>3.917265488678312E-2</v>
      </c>
      <c r="BJ131" s="68">
        <f t="shared" si="31"/>
        <v>25</v>
      </c>
      <c r="BK131" s="75">
        <f ca="1">BF131*'Inputs and Outputs'!$D$5-('Model Part B'!BG131*'Model Part B'!BJ131+BG131*Costperbumped)</f>
        <v>3760</v>
      </c>
      <c r="BN131" s="74">
        <v>128</v>
      </c>
      <c r="BO131" s="68" t="s">
        <v>5</v>
      </c>
      <c r="BP131" s="69">
        <v>44239</v>
      </c>
      <c r="BQ131" s="67" t="s">
        <v>2</v>
      </c>
      <c r="BR131" s="68" t="str">
        <f>'Flight Data'!$A129</f>
        <v>G128</v>
      </c>
      <c r="BS131" s="68">
        <f>'Flight Data'!$B129</f>
        <v>0</v>
      </c>
      <c r="BT131" s="68">
        <f ca="1">ROUND(NORMINV($BY131,'Inputs and Outputs'!$C$18,'Inputs and Outputs'!$D$18),0)</f>
        <v>110</v>
      </c>
      <c r="BU131" s="68">
        <f t="shared" si="32"/>
        <v>105</v>
      </c>
      <c r="BV131" s="68">
        <f t="shared" ca="1" si="33"/>
        <v>105</v>
      </c>
      <c r="BW131" s="68">
        <f ca="1">IF(BV131-BS131&gt;'Inputs and Outputs'!$D$4,Five-BS131,0)</f>
        <v>5</v>
      </c>
      <c r="BX131" s="68">
        <f ca="1">BV131*'Inputs and Outputs'!$D$5-BW131*'Inputs and Outputs'!$D$6</f>
        <v>3700</v>
      </c>
      <c r="BY131" s="70">
        <f t="shared" ca="1" si="39"/>
        <v>0.94203359093366057</v>
      </c>
      <c r="BZ131" s="68">
        <f t="shared" si="34"/>
        <v>25</v>
      </c>
      <c r="CA131" s="75">
        <f ca="1">BV131*'Inputs and Outputs'!$D$5-('Model Part B'!BW131*'Model Part B'!BZ131+BW131*Costperbumped)</f>
        <v>3575</v>
      </c>
    </row>
    <row r="132" spans="2:79" x14ac:dyDescent="0.2">
      <c r="B132" s="74">
        <v>129</v>
      </c>
      <c r="C132" s="68" t="s">
        <v>5</v>
      </c>
      <c r="D132" s="69">
        <v>44239</v>
      </c>
      <c r="E132" s="67" t="s">
        <v>0</v>
      </c>
      <c r="F132" s="68" t="str">
        <f>'Flight Data'!$A130</f>
        <v>G129</v>
      </c>
      <c r="G132" s="68">
        <f>'Flight Data'!$B130</f>
        <v>0</v>
      </c>
      <c r="H132" s="68">
        <f ca="1">ROUND(NORMINV($M132,'Inputs and Outputs'!$C$20,'Inputs and Outputs'!$D$20),0)</f>
        <v>106</v>
      </c>
      <c r="I132" s="68">
        <f t="shared" ref="I132:I195" si="40">Capacity+One</f>
        <v>101</v>
      </c>
      <c r="J132" s="68">
        <f t="shared" ref="J132:J195" ca="1" si="41">MIN(H132,I132)</f>
        <v>101</v>
      </c>
      <c r="K132" s="68">
        <f ca="1">IF(J132-G132&gt;'Inputs and Outputs'!$D$4,One-G132,0)</f>
        <v>1</v>
      </c>
      <c r="L132" s="68">
        <f ca="1">J132*'Inputs and Outputs'!$D$5-K132*'Inputs and Outputs'!$D$6</f>
        <v>3940</v>
      </c>
      <c r="M132" s="70">
        <f t="shared" ca="1" si="35"/>
        <v>0.5691551506811704</v>
      </c>
      <c r="N132" s="68">
        <f t="shared" ref="N132:N195" si="42">IF(E132="7pm",200,25)</f>
        <v>200</v>
      </c>
      <c r="O132" s="75">
        <f ca="1">J132*'Inputs and Outputs'!$D$5-('Model Part B'!K132*'Model Part B'!N132+K132*Costperbumped)</f>
        <v>3740</v>
      </c>
      <c r="R132" s="74">
        <v>129</v>
      </c>
      <c r="S132" s="68" t="s">
        <v>5</v>
      </c>
      <c r="T132" s="69">
        <v>44239</v>
      </c>
      <c r="U132" s="67" t="s">
        <v>0</v>
      </c>
      <c r="V132" s="68" t="str">
        <f>'Flight Data'!$A130</f>
        <v>G129</v>
      </c>
      <c r="W132" s="68">
        <f>'Flight Data'!$B130</f>
        <v>0</v>
      </c>
      <c r="X132" s="68">
        <f ca="1">ROUND(NORMINV($AC132,'Inputs and Outputs'!$C$20,'Inputs and Outputs'!$D$20),0)</f>
        <v>105</v>
      </c>
      <c r="Y132" s="68">
        <f t="shared" ref="Y132:Y195" si="43">Capacity+Two</f>
        <v>102</v>
      </c>
      <c r="Z132" s="68">
        <f t="shared" ref="Z132:Z195" ca="1" si="44">MIN(X132,Y132)</f>
        <v>102</v>
      </c>
      <c r="AA132" s="68">
        <f ca="1">IF(Z132-W132&gt;'Inputs and Outputs'!$D$4,One-W132,0)</f>
        <v>1</v>
      </c>
      <c r="AB132" s="68">
        <f ca="1">Z132*'Inputs and Outputs'!$D$5-AA132*'Inputs and Outputs'!$D$6</f>
        <v>3980</v>
      </c>
      <c r="AC132" s="70">
        <f t="shared" ca="1" si="36"/>
        <v>0.48285438877508891</v>
      </c>
      <c r="AD132" s="68">
        <f t="shared" ref="AD132:AD195" si="45">IF(U132="7pm",200,25)</f>
        <v>200</v>
      </c>
      <c r="AE132" s="75">
        <f ca="1">Z132*'Inputs and Outputs'!$D$5-('Model Part B'!AA132*'Model Part B'!AD132+AA132*Costperbumped)</f>
        <v>3780</v>
      </c>
      <c r="AH132" s="74">
        <v>129</v>
      </c>
      <c r="AI132" s="68" t="s">
        <v>5</v>
      </c>
      <c r="AJ132" s="69">
        <v>44239</v>
      </c>
      <c r="AK132" s="67" t="s">
        <v>0</v>
      </c>
      <c r="AL132" s="68" t="str">
        <f>'Flight Data'!$A130</f>
        <v>G129</v>
      </c>
      <c r="AM132" s="68">
        <f>'Flight Data'!$B130</f>
        <v>0</v>
      </c>
      <c r="AN132" s="68">
        <f ca="1">ROUND(NORMINV($AS132,'Inputs and Outputs'!$C$20,'Inputs and Outputs'!$D$20),0)</f>
        <v>113</v>
      </c>
      <c r="AO132" s="68">
        <f t="shared" ref="AO132:AO195" si="46">Capacity+Three</f>
        <v>103</v>
      </c>
      <c r="AP132" s="68">
        <f t="shared" ref="AP132:AP195" ca="1" si="47">MIN(AN132,AO132)</f>
        <v>103</v>
      </c>
      <c r="AQ132" s="68">
        <f ca="1">IF(AP132-AM132&gt;'Inputs and Outputs'!$D$4,Three-AM132,0)</f>
        <v>3</v>
      </c>
      <c r="AR132" s="68">
        <f ca="1">AP132*'Inputs and Outputs'!$D$5-AQ132*'Inputs and Outputs'!$D$6</f>
        <v>3820</v>
      </c>
      <c r="AS132" s="70">
        <f t="shared" ca="1" si="37"/>
        <v>0.95076963307038709</v>
      </c>
      <c r="AT132" s="68">
        <f t="shared" ref="AT132:AT195" si="48">IF(AK132="7pm",200,25)</f>
        <v>200</v>
      </c>
      <c r="AU132" s="75">
        <f ca="1">AP132*'Inputs and Outputs'!$D$5-('Model Part B'!AQ132*'Model Part B'!AT132+AQ132*Costperbumped)</f>
        <v>3220</v>
      </c>
      <c r="AX132" s="74">
        <v>129</v>
      </c>
      <c r="AY132" s="68" t="s">
        <v>5</v>
      </c>
      <c r="AZ132" s="69">
        <v>44239</v>
      </c>
      <c r="BA132" s="67" t="s">
        <v>0</v>
      </c>
      <c r="BB132" s="68" t="str">
        <f>'Flight Data'!$A130</f>
        <v>G129</v>
      </c>
      <c r="BC132" s="68">
        <f>'Flight Data'!$B130</f>
        <v>0</v>
      </c>
      <c r="BD132" s="68">
        <f ca="1">ROUND(NORMINV($BI132,'Inputs and Outputs'!$C$20,'Inputs and Outputs'!$D$20),0)</f>
        <v>103</v>
      </c>
      <c r="BE132" s="68">
        <f t="shared" ref="BE132:BE195" si="49">Capacity+Four</f>
        <v>104</v>
      </c>
      <c r="BF132" s="68">
        <f t="shared" ref="BF132:BF195" ca="1" si="50">MIN(BD132,BE132)</f>
        <v>103</v>
      </c>
      <c r="BG132" s="68">
        <f ca="1">IF(BF132-BC132&gt;'Inputs and Outputs'!$D$4,Four-BC132,0)</f>
        <v>4</v>
      </c>
      <c r="BH132" s="68">
        <f ca="1">BF132*'Inputs and Outputs'!$D$5-BG132*'Inputs and Outputs'!$D$6</f>
        <v>3720</v>
      </c>
      <c r="BI132" s="70">
        <f t="shared" ca="1" si="38"/>
        <v>0.328074020485141</v>
      </c>
      <c r="BJ132" s="68">
        <f t="shared" ref="BJ132:BJ195" si="51">IF(BA132="7pm",200,25)</f>
        <v>200</v>
      </c>
      <c r="BK132" s="75">
        <f ca="1">BF132*'Inputs and Outputs'!$D$5-('Model Part B'!BG132*'Model Part B'!BJ132+BG132*Costperbumped)</f>
        <v>2920</v>
      </c>
      <c r="BN132" s="74">
        <v>129</v>
      </c>
      <c r="BO132" s="68" t="s">
        <v>5</v>
      </c>
      <c r="BP132" s="69">
        <v>44239</v>
      </c>
      <c r="BQ132" s="67" t="s">
        <v>0</v>
      </c>
      <c r="BR132" s="68" t="str">
        <f>'Flight Data'!$A130</f>
        <v>G129</v>
      </c>
      <c r="BS132" s="68">
        <f>'Flight Data'!$B130</f>
        <v>0</v>
      </c>
      <c r="BT132" s="68">
        <f ca="1">ROUND(NORMINV($BY132,'Inputs and Outputs'!$C$18,'Inputs and Outputs'!$D$18),0)</f>
        <v>95</v>
      </c>
      <c r="BU132" s="68">
        <f t="shared" ref="BU132:BU195" si="52">Capacity+Five</f>
        <v>105</v>
      </c>
      <c r="BV132" s="68">
        <f t="shared" ref="BV132:BV195" ca="1" si="53">MIN(BT132,BU132)</f>
        <v>95</v>
      </c>
      <c r="BW132" s="68">
        <f ca="1">IF(BV132-BS132&gt;'Inputs and Outputs'!$D$4,Five-BS132,0)</f>
        <v>0</v>
      </c>
      <c r="BX132" s="68">
        <f ca="1">BV132*'Inputs and Outputs'!$D$5-BW132*'Inputs and Outputs'!$D$6</f>
        <v>3800</v>
      </c>
      <c r="BY132" s="70">
        <f t="shared" ca="1" si="39"/>
        <v>0.17348391200105917</v>
      </c>
      <c r="BZ132" s="68">
        <f t="shared" ref="BZ132:BZ195" si="54">IF(BQ132="7pm",200,25)</f>
        <v>200</v>
      </c>
      <c r="CA132" s="75">
        <f ca="1">BV132*'Inputs and Outputs'!$D$5-('Model Part B'!BW132*'Model Part B'!BZ132+BW132*Costperbumped)</f>
        <v>3800</v>
      </c>
    </row>
    <row r="133" spans="2:79" x14ac:dyDescent="0.2">
      <c r="B133" s="74">
        <v>130</v>
      </c>
      <c r="C133" s="68" t="s">
        <v>4</v>
      </c>
      <c r="D133" s="69">
        <v>44240</v>
      </c>
      <c r="E133" s="67" t="s">
        <v>3</v>
      </c>
      <c r="F133" s="68" t="str">
        <f>'Flight Data'!$A131</f>
        <v>G130</v>
      </c>
      <c r="G133" s="68">
        <f>'Flight Data'!$B131</f>
        <v>1</v>
      </c>
      <c r="H133" s="68">
        <f ca="1">ROUND(NORMINV($M133,'Inputs and Outputs'!$C$18,'Inputs and Outputs'!$D$18),0)</f>
        <v>107</v>
      </c>
      <c r="I133" s="68">
        <f t="shared" si="40"/>
        <v>101</v>
      </c>
      <c r="J133" s="68">
        <f t="shared" ca="1" si="41"/>
        <v>101</v>
      </c>
      <c r="K133" s="68">
        <f ca="1">IF(J133-G133&gt;'Inputs and Outputs'!$D$4,One-G133,0)</f>
        <v>0</v>
      </c>
      <c r="L133" s="68">
        <f ca="1">J133*'Inputs and Outputs'!$D$5-K133*'Inputs and Outputs'!$D$6</f>
        <v>4040</v>
      </c>
      <c r="M133" s="70">
        <f t="shared" ref="M133:M196" ca="1" si="55">RAND()</f>
        <v>0.82174493894066702</v>
      </c>
      <c r="N133" s="68">
        <f t="shared" si="42"/>
        <v>25</v>
      </c>
      <c r="O133" s="75">
        <f ca="1">J133*'Inputs and Outputs'!$D$5-('Model Part B'!K133*'Model Part B'!N133+K133*Costperbumped)</f>
        <v>4040</v>
      </c>
      <c r="R133" s="74">
        <v>130</v>
      </c>
      <c r="S133" s="68" t="s">
        <v>4</v>
      </c>
      <c r="T133" s="69">
        <v>44240</v>
      </c>
      <c r="U133" s="67" t="s">
        <v>3</v>
      </c>
      <c r="V133" s="68" t="str">
        <f>'Flight Data'!$A131</f>
        <v>G130</v>
      </c>
      <c r="W133" s="68">
        <f>'Flight Data'!$B131</f>
        <v>1</v>
      </c>
      <c r="X133" s="68">
        <f ca="1">ROUND(NORMINV($AC133,'Inputs and Outputs'!$C$18,'Inputs and Outputs'!$D$18),0)</f>
        <v>103</v>
      </c>
      <c r="Y133" s="68">
        <f t="shared" si="43"/>
        <v>102</v>
      </c>
      <c r="Z133" s="68">
        <f t="shared" ca="1" si="44"/>
        <v>102</v>
      </c>
      <c r="AA133" s="68">
        <f ca="1">IF(Z133-W133&gt;'Inputs and Outputs'!$D$4,One-W133,0)</f>
        <v>0</v>
      </c>
      <c r="AB133" s="68">
        <f ca="1">Z133*'Inputs and Outputs'!$D$5-AA133*'Inputs and Outputs'!$D$6</f>
        <v>4080</v>
      </c>
      <c r="AC133" s="70">
        <f t="shared" ref="AC133:AC196" ca="1" si="56">RAND()</f>
        <v>0.64201679512092702</v>
      </c>
      <c r="AD133" s="68">
        <f t="shared" si="45"/>
        <v>25</v>
      </c>
      <c r="AE133" s="75">
        <f ca="1">Z133*'Inputs and Outputs'!$D$5-('Model Part B'!AA133*'Model Part B'!AD133+AA133*Costperbumped)</f>
        <v>4080</v>
      </c>
      <c r="AH133" s="74">
        <v>130</v>
      </c>
      <c r="AI133" s="68" t="s">
        <v>4</v>
      </c>
      <c r="AJ133" s="69">
        <v>44240</v>
      </c>
      <c r="AK133" s="67" t="s">
        <v>3</v>
      </c>
      <c r="AL133" s="68" t="str">
        <f>'Flight Data'!$A131</f>
        <v>G130</v>
      </c>
      <c r="AM133" s="68">
        <f>'Flight Data'!$B131</f>
        <v>1</v>
      </c>
      <c r="AN133" s="68">
        <f ca="1">ROUND(NORMINV($AS133,'Inputs and Outputs'!$C$18,'Inputs and Outputs'!$D$18),0)</f>
        <v>112</v>
      </c>
      <c r="AO133" s="68">
        <f t="shared" si="46"/>
        <v>103</v>
      </c>
      <c r="AP133" s="68">
        <f t="shared" ca="1" si="47"/>
        <v>103</v>
      </c>
      <c r="AQ133" s="68">
        <f ca="1">IF(AP133-AM133&gt;'Inputs and Outputs'!$D$4,Three-AM133,0)</f>
        <v>2</v>
      </c>
      <c r="AR133" s="68">
        <f ca="1">AP133*'Inputs and Outputs'!$D$5-AQ133*'Inputs and Outputs'!$D$6</f>
        <v>3920</v>
      </c>
      <c r="AS133" s="70">
        <f t="shared" ref="AS133:AS196" ca="1" si="57">RAND()</f>
        <v>0.97141829257238688</v>
      </c>
      <c r="AT133" s="68">
        <f t="shared" si="48"/>
        <v>25</v>
      </c>
      <c r="AU133" s="75">
        <f ca="1">AP133*'Inputs and Outputs'!$D$5-('Model Part B'!AQ133*'Model Part B'!AT133+AQ133*Costperbumped)</f>
        <v>3870</v>
      </c>
      <c r="AX133" s="74">
        <v>130</v>
      </c>
      <c r="AY133" s="68" t="s">
        <v>4</v>
      </c>
      <c r="AZ133" s="69">
        <v>44240</v>
      </c>
      <c r="BA133" s="67" t="s">
        <v>3</v>
      </c>
      <c r="BB133" s="68" t="str">
        <f>'Flight Data'!$A131</f>
        <v>G130</v>
      </c>
      <c r="BC133" s="68">
        <f>'Flight Data'!$B131</f>
        <v>1</v>
      </c>
      <c r="BD133" s="68">
        <f ca="1">ROUND(NORMINV($BI133,'Inputs and Outputs'!$C$18,'Inputs and Outputs'!$D$18),0)</f>
        <v>107</v>
      </c>
      <c r="BE133" s="68">
        <f t="shared" si="49"/>
        <v>104</v>
      </c>
      <c r="BF133" s="68">
        <f t="shared" ca="1" si="50"/>
        <v>104</v>
      </c>
      <c r="BG133" s="68">
        <f ca="1">IF(BF133-BC133&gt;'Inputs and Outputs'!$D$4,Four-BC133,0)</f>
        <v>3</v>
      </c>
      <c r="BH133" s="68">
        <f ca="1">BF133*'Inputs and Outputs'!$D$5-BG133*'Inputs and Outputs'!$D$6</f>
        <v>3860</v>
      </c>
      <c r="BI133" s="70">
        <f t="shared" ref="BI133:BI196" ca="1" si="58">RAND()</f>
        <v>0.82388305854086363</v>
      </c>
      <c r="BJ133" s="68">
        <f t="shared" si="51"/>
        <v>25</v>
      </c>
      <c r="BK133" s="75">
        <f ca="1">BF133*'Inputs and Outputs'!$D$5-('Model Part B'!BG133*'Model Part B'!BJ133+BG133*Costperbumped)</f>
        <v>3785</v>
      </c>
      <c r="BN133" s="74">
        <v>130</v>
      </c>
      <c r="BO133" s="68" t="s">
        <v>4</v>
      </c>
      <c r="BP133" s="69">
        <v>44240</v>
      </c>
      <c r="BQ133" s="67" t="s">
        <v>3</v>
      </c>
      <c r="BR133" s="68" t="str">
        <f>'Flight Data'!$A131</f>
        <v>G130</v>
      </c>
      <c r="BS133" s="68">
        <f>'Flight Data'!$B131</f>
        <v>1</v>
      </c>
      <c r="BT133" s="68">
        <f ca="1">ROUND(NORMINV($BY133,'Inputs and Outputs'!$C$18,'Inputs and Outputs'!$D$18),0)</f>
        <v>97</v>
      </c>
      <c r="BU133" s="68">
        <f t="shared" si="52"/>
        <v>105</v>
      </c>
      <c r="BV133" s="68">
        <f t="shared" ca="1" si="53"/>
        <v>97</v>
      </c>
      <c r="BW133" s="68">
        <f ca="1">IF(BV133-BS133&gt;'Inputs and Outputs'!$D$4,Five-BS133,0)</f>
        <v>0</v>
      </c>
      <c r="BX133" s="68">
        <f ca="1">BV133*'Inputs and Outputs'!$D$5-BW133*'Inputs and Outputs'!$D$6</f>
        <v>3880</v>
      </c>
      <c r="BY133" s="70">
        <f t="shared" ref="BY133:BY196" ca="1" si="59">RAND()</f>
        <v>0.26083488812558675</v>
      </c>
      <c r="BZ133" s="68">
        <f t="shared" si="54"/>
        <v>25</v>
      </c>
      <c r="CA133" s="75">
        <f ca="1">BV133*'Inputs and Outputs'!$D$5-('Model Part B'!BW133*'Model Part B'!BZ133+BW133*Costperbumped)</f>
        <v>3880</v>
      </c>
    </row>
    <row r="134" spans="2:79" x14ac:dyDescent="0.2">
      <c r="B134" s="74">
        <v>131</v>
      </c>
      <c r="C134" s="68" t="s">
        <v>4</v>
      </c>
      <c r="D134" s="69">
        <v>44240</v>
      </c>
      <c r="E134" s="67" t="s">
        <v>2</v>
      </c>
      <c r="F134" s="68" t="str">
        <f>'Flight Data'!$A132</f>
        <v>G131</v>
      </c>
      <c r="G134" s="68">
        <f>'Flight Data'!$B132</f>
        <v>5</v>
      </c>
      <c r="H134" s="68">
        <f ca="1">ROUND(NORMINV($M134,'Inputs and Outputs'!$C$19,'Inputs and Outputs'!$D$19),0)</f>
        <v>105</v>
      </c>
      <c r="I134" s="68">
        <f t="shared" si="40"/>
        <v>101</v>
      </c>
      <c r="J134" s="68">
        <f t="shared" ca="1" si="41"/>
        <v>101</v>
      </c>
      <c r="K134" s="68">
        <f ca="1">IF(J134-G134&gt;'Inputs and Outputs'!$D$4,One-G134,0)</f>
        <v>0</v>
      </c>
      <c r="L134" s="68">
        <f ca="1">J134*'Inputs and Outputs'!$D$5-K134*'Inputs and Outputs'!$D$6</f>
        <v>4040</v>
      </c>
      <c r="M134" s="70">
        <f t="shared" ca="1" si="55"/>
        <v>0.6859444007206561</v>
      </c>
      <c r="N134" s="68">
        <f t="shared" si="42"/>
        <v>25</v>
      </c>
      <c r="O134" s="75">
        <f ca="1">J134*'Inputs and Outputs'!$D$5-('Model Part B'!K134*'Model Part B'!N134+K134*Costperbumped)</f>
        <v>4040</v>
      </c>
      <c r="R134" s="74">
        <v>131</v>
      </c>
      <c r="S134" s="68" t="s">
        <v>4</v>
      </c>
      <c r="T134" s="69">
        <v>44240</v>
      </c>
      <c r="U134" s="67" t="s">
        <v>2</v>
      </c>
      <c r="V134" s="68" t="str">
        <f>'Flight Data'!$A132</f>
        <v>G131</v>
      </c>
      <c r="W134" s="68">
        <f>'Flight Data'!$B132</f>
        <v>5</v>
      </c>
      <c r="X134" s="68">
        <f ca="1">ROUND(NORMINV($AC134,'Inputs and Outputs'!$C$19,'Inputs and Outputs'!$D$19),0)</f>
        <v>92</v>
      </c>
      <c r="Y134" s="68">
        <f t="shared" si="43"/>
        <v>102</v>
      </c>
      <c r="Z134" s="68">
        <f t="shared" ca="1" si="44"/>
        <v>92</v>
      </c>
      <c r="AA134" s="68">
        <f ca="1">IF(Z134-W134&gt;'Inputs and Outputs'!$D$4,One-W134,0)</f>
        <v>0</v>
      </c>
      <c r="AB134" s="68">
        <f ca="1">Z134*'Inputs and Outputs'!$D$5-AA134*'Inputs and Outputs'!$D$6</f>
        <v>3680</v>
      </c>
      <c r="AC134" s="70">
        <f t="shared" ca="1" si="56"/>
        <v>1.7136300327350473E-2</v>
      </c>
      <c r="AD134" s="68">
        <f t="shared" si="45"/>
        <v>25</v>
      </c>
      <c r="AE134" s="75">
        <f ca="1">Z134*'Inputs and Outputs'!$D$5-('Model Part B'!AA134*'Model Part B'!AD134+AA134*Costperbumped)</f>
        <v>3680</v>
      </c>
      <c r="AH134" s="74">
        <v>131</v>
      </c>
      <c r="AI134" s="68" t="s">
        <v>4</v>
      </c>
      <c r="AJ134" s="69">
        <v>44240</v>
      </c>
      <c r="AK134" s="67" t="s">
        <v>2</v>
      </c>
      <c r="AL134" s="68" t="str">
        <f>'Flight Data'!$A132</f>
        <v>G131</v>
      </c>
      <c r="AM134" s="68">
        <f>'Flight Data'!$B132</f>
        <v>5</v>
      </c>
      <c r="AN134" s="68">
        <f ca="1">ROUND(NORMINV($AS134,'Inputs and Outputs'!$C$19,'Inputs and Outputs'!$D$19),0)</f>
        <v>110</v>
      </c>
      <c r="AO134" s="68">
        <f t="shared" si="46"/>
        <v>103</v>
      </c>
      <c r="AP134" s="68">
        <f t="shared" ca="1" si="47"/>
        <v>103</v>
      </c>
      <c r="AQ134" s="68">
        <f ca="1">IF(AP134-AM134&gt;'Inputs and Outputs'!$D$4,Three-AM134,0)</f>
        <v>0</v>
      </c>
      <c r="AR134" s="68">
        <f ca="1">AP134*'Inputs and Outputs'!$D$5-AQ134*'Inputs and Outputs'!$D$6</f>
        <v>4120</v>
      </c>
      <c r="AS134" s="70">
        <f t="shared" ca="1" si="57"/>
        <v>0.92335594450152347</v>
      </c>
      <c r="AT134" s="68">
        <f t="shared" si="48"/>
        <v>25</v>
      </c>
      <c r="AU134" s="75">
        <f ca="1">AP134*'Inputs and Outputs'!$D$5-('Model Part B'!AQ134*'Model Part B'!AT134+AQ134*Costperbumped)</f>
        <v>4120</v>
      </c>
      <c r="AX134" s="74">
        <v>131</v>
      </c>
      <c r="AY134" s="68" t="s">
        <v>4</v>
      </c>
      <c r="AZ134" s="69">
        <v>44240</v>
      </c>
      <c r="BA134" s="67" t="s">
        <v>2</v>
      </c>
      <c r="BB134" s="68" t="str">
        <f>'Flight Data'!$A132</f>
        <v>G131</v>
      </c>
      <c r="BC134" s="68">
        <f>'Flight Data'!$B132</f>
        <v>5</v>
      </c>
      <c r="BD134" s="68">
        <f ca="1">ROUND(NORMINV($BI134,'Inputs and Outputs'!$C$19,'Inputs and Outputs'!$D$19),0)</f>
        <v>102</v>
      </c>
      <c r="BE134" s="68">
        <f t="shared" si="49"/>
        <v>104</v>
      </c>
      <c r="BF134" s="68">
        <f t="shared" ca="1" si="50"/>
        <v>102</v>
      </c>
      <c r="BG134" s="68">
        <f ca="1">IF(BF134-BC134&gt;'Inputs and Outputs'!$D$4,Four-BC134,0)</f>
        <v>0</v>
      </c>
      <c r="BH134" s="68">
        <f ca="1">BF134*'Inputs and Outputs'!$D$5-BG134*'Inputs and Outputs'!$D$6</f>
        <v>4080</v>
      </c>
      <c r="BI134" s="70">
        <f t="shared" ca="1" si="58"/>
        <v>0.39138176113146528</v>
      </c>
      <c r="BJ134" s="68">
        <f t="shared" si="51"/>
        <v>25</v>
      </c>
      <c r="BK134" s="75">
        <f ca="1">BF134*'Inputs and Outputs'!$D$5-('Model Part B'!BG134*'Model Part B'!BJ134+BG134*Costperbumped)</f>
        <v>4080</v>
      </c>
      <c r="BN134" s="74">
        <v>131</v>
      </c>
      <c r="BO134" s="68" t="s">
        <v>4</v>
      </c>
      <c r="BP134" s="69">
        <v>44240</v>
      </c>
      <c r="BQ134" s="67" t="s">
        <v>2</v>
      </c>
      <c r="BR134" s="68" t="str">
        <f>'Flight Data'!$A132</f>
        <v>G131</v>
      </c>
      <c r="BS134" s="68">
        <f>'Flight Data'!$B132</f>
        <v>5</v>
      </c>
      <c r="BT134" s="68">
        <f ca="1">ROUND(NORMINV($BY134,'Inputs and Outputs'!$C$18,'Inputs and Outputs'!$D$18),0)</f>
        <v>100</v>
      </c>
      <c r="BU134" s="68">
        <f t="shared" si="52"/>
        <v>105</v>
      </c>
      <c r="BV134" s="68">
        <f t="shared" ca="1" si="53"/>
        <v>100</v>
      </c>
      <c r="BW134" s="68">
        <f ca="1">IF(BV134-BS134&gt;'Inputs and Outputs'!$D$4,Five-BS134,0)</f>
        <v>0</v>
      </c>
      <c r="BX134" s="68">
        <f ca="1">BV134*'Inputs and Outputs'!$D$5-BW134*'Inputs and Outputs'!$D$6</f>
        <v>4000</v>
      </c>
      <c r="BY134" s="70">
        <f t="shared" ca="1" si="59"/>
        <v>0.44593888865033837</v>
      </c>
      <c r="BZ134" s="68">
        <f t="shared" si="54"/>
        <v>25</v>
      </c>
      <c r="CA134" s="75">
        <f ca="1">BV134*'Inputs and Outputs'!$D$5-('Model Part B'!BW134*'Model Part B'!BZ134+BW134*Costperbumped)</f>
        <v>4000</v>
      </c>
    </row>
    <row r="135" spans="2:79" x14ac:dyDescent="0.2">
      <c r="B135" s="74">
        <v>132</v>
      </c>
      <c r="C135" s="68" t="s">
        <v>4</v>
      </c>
      <c r="D135" s="69">
        <v>44240</v>
      </c>
      <c r="E135" s="67" t="s">
        <v>0</v>
      </c>
      <c r="F135" s="68" t="str">
        <f>'Flight Data'!$A133</f>
        <v>G132</v>
      </c>
      <c r="G135" s="68">
        <f>'Flight Data'!$B133</f>
        <v>2</v>
      </c>
      <c r="H135" s="68">
        <f ca="1">ROUND(NORMINV($M135,'Inputs and Outputs'!$C$20,'Inputs and Outputs'!$D$20),0)</f>
        <v>108</v>
      </c>
      <c r="I135" s="68">
        <f t="shared" si="40"/>
        <v>101</v>
      </c>
      <c r="J135" s="68">
        <f t="shared" ca="1" si="41"/>
        <v>101</v>
      </c>
      <c r="K135" s="68">
        <f ca="1">IF(J135-G135&gt;'Inputs and Outputs'!$D$4,One-G135,0)</f>
        <v>0</v>
      </c>
      <c r="L135" s="68">
        <f ca="1">J135*'Inputs and Outputs'!$D$5-K135*'Inputs and Outputs'!$D$6</f>
        <v>4040</v>
      </c>
      <c r="M135" s="70">
        <f t="shared" ca="1" si="55"/>
        <v>0.70825022420557437</v>
      </c>
      <c r="N135" s="68">
        <f t="shared" si="42"/>
        <v>200</v>
      </c>
      <c r="O135" s="75">
        <f ca="1">J135*'Inputs and Outputs'!$D$5-('Model Part B'!K135*'Model Part B'!N135+K135*Costperbumped)</f>
        <v>4040</v>
      </c>
      <c r="R135" s="74">
        <v>132</v>
      </c>
      <c r="S135" s="68" t="s">
        <v>4</v>
      </c>
      <c r="T135" s="69">
        <v>44240</v>
      </c>
      <c r="U135" s="67" t="s">
        <v>0</v>
      </c>
      <c r="V135" s="68" t="str">
        <f>'Flight Data'!$A133</f>
        <v>G132</v>
      </c>
      <c r="W135" s="68">
        <f>'Flight Data'!$B133</f>
        <v>2</v>
      </c>
      <c r="X135" s="68">
        <f ca="1">ROUND(NORMINV($AC135,'Inputs and Outputs'!$C$20,'Inputs and Outputs'!$D$20),0)</f>
        <v>107</v>
      </c>
      <c r="Y135" s="68">
        <f t="shared" si="43"/>
        <v>102</v>
      </c>
      <c r="Z135" s="68">
        <f t="shared" ca="1" si="44"/>
        <v>102</v>
      </c>
      <c r="AA135" s="68">
        <f ca="1">IF(Z135-W135&gt;'Inputs and Outputs'!$D$4,One-W135,0)</f>
        <v>0</v>
      </c>
      <c r="AB135" s="68">
        <f ca="1">Z135*'Inputs and Outputs'!$D$5-AA135*'Inputs and Outputs'!$D$6</f>
        <v>4080</v>
      </c>
      <c r="AC135" s="70">
        <f t="shared" ca="1" si="56"/>
        <v>0.6742546358843825</v>
      </c>
      <c r="AD135" s="68">
        <f t="shared" si="45"/>
        <v>200</v>
      </c>
      <c r="AE135" s="75">
        <f ca="1">Z135*'Inputs and Outputs'!$D$5-('Model Part B'!AA135*'Model Part B'!AD135+AA135*Costperbumped)</f>
        <v>4080</v>
      </c>
      <c r="AH135" s="74">
        <v>132</v>
      </c>
      <c r="AI135" s="68" t="s">
        <v>4</v>
      </c>
      <c r="AJ135" s="69">
        <v>44240</v>
      </c>
      <c r="AK135" s="67" t="s">
        <v>0</v>
      </c>
      <c r="AL135" s="68" t="str">
        <f>'Flight Data'!$A133</f>
        <v>G132</v>
      </c>
      <c r="AM135" s="68">
        <f>'Flight Data'!$B133</f>
        <v>2</v>
      </c>
      <c r="AN135" s="68">
        <f ca="1">ROUND(NORMINV($AS135,'Inputs and Outputs'!$C$20,'Inputs and Outputs'!$D$20),0)</f>
        <v>111</v>
      </c>
      <c r="AO135" s="68">
        <f t="shared" si="46"/>
        <v>103</v>
      </c>
      <c r="AP135" s="68">
        <f t="shared" ca="1" si="47"/>
        <v>103</v>
      </c>
      <c r="AQ135" s="68">
        <f ca="1">IF(AP135-AM135&gt;'Inputs and Outputs'!$D$4,Three-AM135,0)</f>
        <v>1</v>
      </c>
      <c r="AR135" s="68">
        <f ca="1">AP135*'Inputs and Outputs'!$D$5-AQ135*'Inputs and Outputs'!$D$6</f>
        <v>4020</v>
      </c>
      <c r="AS135" s="70">
        <f t="shared" ca="1" si="57"/>
        <v>0.87089653202592798</v>
      </c>
      <c r="AT135" s="68">
        <f t="shared" si="48"/>
        <v>200</v>
      </c>
      <c r="AU135" s="75">
        <f ca="1">AP135*'Inputs and Outputs'!$D$5-('Model Part B'!AQ135*'Model Part B'!AT135+AQ135*Costperbumped)</f>
        <v>3820</v>
      </c>
      <c r="AX135" s="74">
        <v>132</v>
      </c>
      <c r="AY135" s="68" t="s">
        <v>4</v>
      </c>
      <c r="AZ135" s="69">
        <v>44240</v>
      </c>
      <c r="BA135" s="67" t="s">
        <v>0</v>
      </c>
      <c r="BB135" s="68" t="str">
        <f>'Flight Data'!$A133</f>
        <v>G132</v>
      </c>
      <c r="BC135" s="68">
        <f>'Flight Data'!$B133</f>
        <v>2</v>
      </c>
      <c r="BD135" s="68">
        <f ca="1">ROUND(NORMINV($BI135,'Inputs and Outputs'!$C$20,'Inputs and Outputs'!$D$20),0)</f>
        <v>103</v>
      </c>
      <c r="BE135" s="68">
        <f t="shared" si="49"/>
        <v>104</v>
      </c>
      <c r="BF135" s="68">
        <f t="shared" ca="1" si="50"/>
        <v>103</v>
      </c>
      <c r="BG135" s="68">
        <f ca="1">IF(BF135-BC135&gt;'Inputs and Outputs'!$D$4,Four-BC135,0)</f>
        <v>2</v>
      </c>
      <c r="BH135" s="68">
        <f ca="1">BF135*'Inputs and Outputs'!$D$5-BG135*'Inputs and Outputs'!$D$6</f>
        <v>3920</v>
      </c>
      <c r="BI135" s="70">
        <f t="shared" ca="1" si="58"/>
        <v>0.31482514332631895</v>
      </c>
      <c r="BJ135" s="68">
        <f t="shared" si="51"/>
        <v>200</v>
      </c>
      <c r="BK135" s="75">
        <f ca="1">BF135*'Inputs and Outputs'!$D$5-('Model Part B'!BG135*'Model Part B'!BJ135+BG135*Costperbumped)</f>
        <v>3520</v>
      </c>
      <c r="BN135" s="74">
        <v>132</v>
      </c>
      <c r="BO135" s="68" t="s">
        <v>4</v>
      </c>
      <c r="BP135" s="69">
        <v>44240</v>
      </c>
      <c r="BQ135" s="67" t="s">
        <v>0</v>
      </c>
      <c r="BR135" s="68" t="str">
        <f>'Flight Data'!$A133</f>
        <v>G132</v>
      </c>
      <c r="BS135" s="68">
        <f>'Flight Data'!$B133</f>
        <v>2</v>
      </c>
      <c r="BT135" s="68">
        <f ca="1">ROUND(NORMINV($BY135,'Inputs and Outputs'!$C$18,'Inputs and Outputs'!$D$18),0)</f>
        <v>108</v>
      </c>
      <c r="BU135" s="68">
        <f t="shared" si="52"/>
        <v>105</v>
      </c>
      <c r="BV135" s="68">
        <f t="shared" ca="1" si="53"/>
        <v>105</v>
      </c>
      <c r="BW135" s="68">
        <f ca="1">IF(BV135-BS135&gt;'Inputs and Outputs'!$D$4,Five-BS135,0)</f>
        <v>3</v>
      </c>
      <c r="BX135" s="68">
        <f ca="1">BV135*'Inputs and Outputs'!$D$5-BW135*'Inputs and Outputs'!$D$6</f>
        <v>3900</v>
      </c>
      <c r="BY135" s="70">
        <f t="shared" ca="1" si="59"/>
        <v>0.86480646693728491</v>
      </c>
      <c r="BZ135" s="68">
        <f t="shared" si="54"/>
        <v>200</v>
      </c>
      <c r="CA135" s="75">
        <f ca="1">BV135*'Inputs and Outputs'!$D$5-('Model Part B'!BW135*'Model Part B'!BZ135+BW135*Costperbumped)</f>
        <v>3300</v>
      </c>
    </row>
    <row r="136" spans="2:79" x14ac:dyDescent="0.2">
      <c r="B136" s="74">
        <v>133</v>
      </c>
      <c r="C136" s="68" t="s">
        <v>1</v>
      </c>
      <c r="D136" s="69">
        <v>44241</v>
      </c>
      <c r="E136" s="67" t="s">
        <v>3</v>
      </c>
      <c r="F136" s="68" t="str">
        <f>'Flight Data'!$A134</f>
        <v>G133</v>
      </c>
      <c r="G136" s="68">
        <f>'Flight Data'!$B134</f>
        <v>2</v>
      </c>
      <c r="H136" s="68">
        <f ca="1">ROUND(NORMINV($M136,'Inputs and Outputs'!$C$18,'Inputs and Outputs'!$D$18),0)</f>
        <v>98</v>
      </c>
      <c r="I136" s="68">
        <f t="shared" si="40"/>
        <v>101</v>
      </c>
      <c r="J136" s="68">
        <f t="shared" ca="1" si="41"/>
        <v>98</v>
      </c>
      <c r="K136" s="68">
        <f ca="1">IF(J136-G136&gt;'Inputs and Outputs'!$D$4,One-G136,0)</f>
        <v>0</v>
      </c>
      <c r="L136" s="68">
        <f ca="1">J136*'Inputs and Outputs'!$D$5-K136*'Inputs and Outputs'!$D$6</f>
        <v>3920</v>
      </c>
      <c r="M136" s="70">
        <f t="shared" ca="1" si="55"/>
        <v>0.28765277777133424</v>
      </c>
      <c r="N136" s="68">
        <f t="shared" si="42"/>
        <v>25</v>
      </c>
      <c r="O136" s="75">
        <f ca="1">J136*'Inputs and Outputs'!$D$5-('Model Part B'!K136*'Model Part B'!N136+K136*Costperbumped)</f>
        <v>3920</v>
      </c>
      <c r="R136" s="74">
        <v>133</v>
      </c>
      <c r="S136" s="68" t="s">
        <v>1</v>
      </c>
      <c r="T136" s="69">
        <v>44241</v>
      </c>
      <c r="U136" s="67" t="s">
        <v>3</v>
      </c>
      <c r="V136" s="68" t="str">
        <f>'Flight Data'!$A134</f>
        <v>G133</v>
      </c>
      <c r="W136" s="68">
        <f>'Flight Data'!$B134</f>
        <v>2</v>
      </c>
      <c r="X136" s="68">
        <f ca="1">ROUND(NORMINV($AC136,'Inputs and Outputs'!$C$18,'Inputs and Outputs'!$D$18),0)</f>
        <v>103</v>
      </c>
      <c r="Y136" s="68">
        <f t="shared" si="43"/>
        <v>102</v>
      </c>
      <c r="Z136" s="68">
        <f t="shared" ca="1" si="44"/>
        <v>102</v>
      </c>
      <c r="AA136" s="68">
        <f ca="1">IF(Z136-W136&gt;'Inputs and Outputs'!$D$4,One-W136,0)</f>
        <v>0</v>
      </c>
      <c r="AB136" s="68">
        <f ca="1">Z136*'Inputs and Outputs'!$D$5-AA136*'Inputs and Outputs'!$D$6</f>
        <v>4080</v>
      </c>
      <c r="AC136" s="70">
        <f t="shared" ca="1" si="56"/>
        <v>0.62881359939718617</v>
      </c>
      <c r="AD136" s="68">
        <f t="shared" si="45"/>
        <v>25</v>
      </c>
      <c r="AE136" s="75">
        <f ca="1">Z136*'Inputs and Outputs'!$D$5-('Model Part B'!AA136*'Model Part B'!AD136+AA136*Costperbumped)</f>
        <v>4080</v>
      </c>
      <c r="AH136" s="74">
        <v>133</v>
      </c>
      <c r="AI136" s="68" t="s">
        <v>1</v>
      </c>
      <c r="AJ136" s="69">
        <v>44241</v>
      </c>
      <c r="AK136" s="67" t="s">
        <v>3</v>
      </c>
      <c r="AL136" s="68" t="str">
        <f>'Flight Data'!$A134</f>
        <v>G133</v>
      </c>
      <c r="AM136" s="68">
        <f>'Flight Data'!$B134</f>
        <v>2</v>
      </c>
      <c r="AN136" s="68">
        <f ca="1">ROUND(NORMINV($AS136,'Inputs and Outputs'!$C$18,'Inputs and Outputs'!$D$18),0)</f>
        <v>100</v>
      </c>
      <c r="AO136" s="68">
        <f t="shared" si="46"/>
        <v>103</v>
      </c>
      <c r="AP136" s="68">
        <f t="shared" ca="1" si="47"/>
        <v>100</v>
      </c>
      <c r="AQ136" s="68">
        <f ca="1">IF(AP136-AM136&gt;'Inputs and Outputs'!$D$4,Three-AM136,0)</f>
        <v>0</v>
      </c>
      <c r="AR136" s="68">
        <f ca="1">AP136*'Inputs and Outputs'!$D$5-AQ136*'Inputs and Outputs'!$D$6</f>
        <v>4000</v>
      </c>
      <c r="AS136" s="70">
        <f t="shared" ca="1" si="57"/>
        <v>0.40501457887002967</v>
      </c>
      <c r="AT136" s="68">
        <f t="shared" si="48"/>
        <v>25</v>
      </c>
      <c r="AU136" s="75">
        <f ca="1">AP136*'Inputs and Outputs'!$D$5-('Model Part B'!AQ136*'Model Part B'!AT136+AQ136*Costperbumped)</f>
        <v>4000</v>
      </c>
      <c r="AX136" s="74">
        <v>133</v>
      </c>
      <c r="AY136" s="68" t="s">
        <v>1</v>
      </c>
      <c r="AZ136" s="69">
        <v>44241</v>
      </c>
      <c r="BA136" s="67" t="s">
        <v>3</v>
      </c>
      <c r="BB136" s="68" t="str">
        <f>'Flight Data'!$A134</f>
        <v>G133</v>
      </c>
      <c r="BC136" s="68">
        <f>'Flight Data'!$B134</f>
        <v>2</v>
      </c>
      <c r="BD136" s="68">
        <f ca="1">ROUND(NORMINV($BI136,'Inputs and Outputs'!$C$18,'Inputs and Outputs'!$D$18),0)</f>
        <v>106</v>
      </c>
      <c r="BE136" s="68">
        <f t="shared" si="49"/>
        <v>104</v>
      </c>
      <c r="BF136" s="68">
        <f t="shared" ca="1" si="50"/>
        <v>104</v>
      </c>
      <c r="BG136" s="68">
        <f ca="1">IF(BF136-BC136&gt;'Inputs and Outputs'!$D$4,Four-BC136,0)</f>
        <v>2</v>
      </c>
      <c r="BH136" s="68">
        <f ca="1">BF136*'Inputs and Outputs'!$D$5-BG136*'Inputs and Outputs'!$D$6</f>
        <v>3960</v>
      </c>
      <c r="BI136" s="70">
        <f t="shared" ca="1" si="58"/>
        <v>0.78604573723904203</v>
      </c>
      <c r="BJ136" s="68">
        <f t="shared" si="51"/>
        <v>25</v>
      </c>
      <c r="BK136" s="75">
        <f ca="1">BF136*'Inputs and Outputs'!$D$5-('Model Part B'!BG136*'Model Part B'!BJ136+BG136*Costperbumped)</f>
        <v>3910</v>
      </c>
      <c r="BN136" s="74">
        <v>133</v>
      </c>
      <c r="BO136" s="68" t="s">
        <v>1</v>
      </c>
      <c r="BP136" s="69">
        <v>44241</v>
      </c>
      <c r="BQ136" s="67" t="s">
        <v>3</v>
      </c>
      <c r="BR136" s="68" t="str">
        <f>'Flight Data'!$A134</f>
        <v>G133</v>
      </c>
      <c r="BS136" s="68">
        <f>'Flight Data'!$B134</f>
        <v>2</v>
      </c>
      <c r="BT136" s="68">
        <f ca="1">ROUND(NORMINV($BY136,'Inputs and Outputs'!$C$18,'Inputs and Outputs'!$D$18),0)</f>
        <v>111</v>
      </c>
      <c r="BU136" s="68">
        <f t="shared" si="52"/>
        <v>105</v>
      </c>
      <c r="BV136" s="68">
        <f t="shared" ca="1" si="53"/>
        <v>105</v>
      </c>
      <c r="BW136" s="68">
        <f ca="1">IF(BV136-BS136&gt;'Inputs and Outputs'!$D$4,Five-BS136,0)</f>
        <v>3</v>
      </c>
      <c r="BX136" s="68">
        <f ca="1">BV136*'Inputs and Outputs'!$D$5-BW136*'Inputs and Outputs'!$D$6</f>
        <v>3900</v>
      </c>
      <c r="BY136" s="70">
        <f t="shared" ca="1" si="59"/>
        <v>0.95634116494671029</v>
      </c>
      <c r="BZ136" s="68">
        <f t="shared" si="54"/>
        <v>25</v>
      </c>
      <c r="CA136" s="75">
        <f ca="1">BV136*'Inputs and Outputs'!$D$5-('Model Part B'!BW136*'Model Part B'!BZ136+BW136*Costperbumped)</f>
        <v>3825</v>
      </c>
    </row>
    <row r="137" spans="2:79" x14ac:dyDescent="0.2">
      <c r="B137" s="74">
        <v>134</v>
      </c>
      <c r="C137" s="68" t="s">
        <v>1</v>
      </c>
      <c r="D137" s="69">
        <v>44241</v>
      </c>
      <c r="E137" s="67" t="s">
        <v>2</v>
      </c>
      <c r="F137" s="68" t="str">
        <f>'Flight Data'!$A135</f>
        <v>G134</v>
      </c>
      <c r="G137" s="68">
        <f>'Flight Data'!$B135</f>
        <v>5</v>
      </c>
      <c r="H137" s="68">
        <f ca="1">ROUND(NORMINV($M137,'Inputs and Outputs'!$C$19,'Inputs and Outputs'!$D$19),0)</f>
        <v>102</v>
      </c>
      <c r="I137" s="68">
        <f t="shared" si="40"/>
        <v>101</v>
      </c>
      <c r="J137" s="68">
        <f t="shared" ca="1" si="41"/>
        <v>101</v>
      </c>
      <c r="K137" s="68">
        <f ca="1">IF(J137-G137&gt;'Inputs and Outputs'!$D$4,One-G137,0)</f>
        <v>0</v>
      </c>
      <c r="L137" s="68">
        <f ca="1">J137*'Inputs and Outputs'!$D$5-K137*'Inputs and Outputs'!$D$6</f>
        <v>4040</v>
      </c>
      <c r="M137" s="70">
        <f t="shared" ca="1" si="55"/>
        <v>0.42414472056993957</v>
      </c>
      <c r="N137" s="68">
        <f t="shared" si="42"/>
        <v>25</v>
      </c>
      <c r="O137" s="75">
        <f ca="1">J137*'Inputs and Outputs'!$D$5-('Model Part B'!K137*'Model Part B'!N137+K137*Costperbumped)</f>
        <v>4040</v>
      </c>
      <c r="R137" s="74">
        <v>134</v>
      </c>
      <c r="S137" s="68" t="s">
        <v>1</v>
      </c>
      <c r="T137" s="69">
        <v>44241</v>
      </c>
      <c r="U137" s="67" t="s">
        <v>2</v>
      </c>
      <c r="V137" s="68" t="str">
        <f>'Flight Data'!$A135</f>
        <v>G134</v>
      </c>
      <c r="W137" s="68">
        <f>'Flight Data'!$B135</f>
        <v>5</v>
      </c>
      <c r="X137" s="68">
        <f ca="1">ROUND(NORMINV($AC137,'Inputs and Outputs'!$C$19,'Inputs and Outputs'!$D$19),0)</f>
        <v>105</v>
      </c>
      <c r="Y137" s="68">
        <f t="shared" si="43"/>
        <v>102</v>
      </c>
      <c r="Z137" s="68">
        <f t="shared" ca="1" si="44"/>
        <v>102</v>
      </c>
      <c r="AA137" s="68">
        <f ca="1">IF(Z137-W137&gt;'Inputs and Outputs'!$D$4,One-W137,0)</f>
        <v>0</v>
      </c>
      <c r="AB137" s="68">
        <f ca="1">Z137*'Inputs and Outputs'!$D$5-AA137*'Inputs and Outputs'!$D$6</f>
        <v>4080</v>
      </c>
      <c r="AC137" s="70">
        <f t="shared" ca="1" si="56"/>
        <v>0.6739405713052824</v>
      </c>
      <c r="AD137" s="68">
        <f t="shared" si="45"/>
        <v>25</v>
      </c>
      <c r="AE137" s="75">
        <f ca="1">Z137*'Inputs and Outputs'!$D$5-('Model Part B'!AA137*'Model Part B'!AD137+AA137*Costperbumped)</f>
        <v>4080</v>
      </c>
      <c r="AH137" s="74">
        <v>134</v>
      </c>
      <c r="AI137" s="68" t="s">
        <v>1</v>
      </c>
      <c r="AJ137" s="69">
        <v>44241</v>
      </c>
      <c r="AK137" s="67" t="s">
        <v>2</v>
      </c>
      <c r="AL137" s="68" t="str">
        <f>'Flight Data'!$A135</f>
        <v>G134</v>
      </c>
      <c r="AM137" s="68">
        <f>'Flight Data'!$B135</f>
        <v>5</v>
      </c>
      <c r="AN137" s="68">
        <f ca="1">ROUND(NORMINV($AS137,'Inputs and Outputs'!$C$19,'Inputs and Outputs'!$D$19),0)</f>
        <v>97</v>
      </c>
      <c r="AO137" s="68">
        <f t="shared" si="46"/>
        <v>103</v>
      </c>
      <c r="AP137" s="68">
        <f t="shared" ca="1" si="47"/>
        <v>97</v>
      </c>
      <c r="AQ137" s="68">
        <f ca="1">IF(AP137-AM137&gt;'Inputs and Outputs'!$D$4,Three-AM137,0)</f>
        <v>0</v>
      </c>
      <c r="AR137" s="68">
        <f ca="1">AP137*'Inputs and Outputs'!$D$5-AQ137*'Inputs and Outputs'!$D$6</f>
        <v>3880</v>
      </c>
      <c r="AS137" s="70">
        <f t="shared" ca="1" si="57"/>
        <v>0.10363765020516902</v>
      </c>
      <c r="AT137" s="68">
        <f t="shared" si="48"/>
        <v>25</v>
      </c>
      <c r="AU137" s="75">
        <f ca="1">AP137*'Inputs and Outputs'!$D$5-('Model Part B'!AQ137*'Model Part B'!AT137+AQ137*Costperbumped)</f>
        <v>3880</v>
      </c>
      <c r="AX137" s="74">
        <v>134</v>
      </c>
      <c r="AY137" s="68" t="s">
        <v>1</v>
      </c>
      <c r="AZ137" s="69">
        <v>44241</v>
      </c>
      <c r="BA137" s="67" t="s">
        <v>2</v>
      </c>
      <c r="BB137" s="68" t="str">
        <f>'Flight Data'!$A135</f>
        <v>G134</v>
      </c>
      <c r="BC137" s="68">
        <f>'Flight Data'!$B135</f>
        <v>5</v>
      </c>
      <c r="BD137" s="68">
        <f ca="1">ROUND(NORMINV($BI137,'Inputs and Outputs'!$C$19,'Inputs and Outputs'!$D$19),0)</f>
        <v>110</v>
      </c>
      <c r="BE137" s="68">
        <f t="shared" si="49"/>
        <v>104</v>
      </c>
      <c r="BF137" s="68">
        <f t="shared" ca="1" si="50"/>
        <v>104</v>
      </c>
      <c r="BG137" s="68">
        <f ca="1">IF(BF137-BC137&gt;'Inputs and Outputs'!$D$4,Four-BC137,0)</f>
        <v>0</v>
      </c>
      <c r="BH137" s="68">
        <f ca="1">BF137*'Inputs and Outputs'!$D$5-BG137*'Inputs and Outputs'!$D$6</f>
        <v>4160</v>
      </c>
      <c r="BI137" s="70">
        <f t="shared" ca="1" si="58"/>
        <v>0.92816501768218207</v>
      </c>
      <c r="BJ137" s="68">
        <f t="shared" si="51"/>
        <v>25</v>
      </c>
      <c r="BK137" s="75">
        <f ca="1">BF137*'Inputs and Outputs'!$D$5-('Model Part B'!BG137*'Model Part B'!BJ137+BG137*Costperbumped)</f>
        <v>4160</v>
      </c>
      <c r="BN137" s="74">
        <v>134</v>
      </c>
      <c r="BO137" s="68" t="s">
        <v>1</v>
      </c>
      <c r="BP137" s="69">
        <v>44241</v>
      </c>
      <c r="BQ137" s="67" t="s">
        <v>2</v>
      </c>
      <c r="BR137" s="68" t="str">
        <f>'Flight Data'!$A135</f>
        <v>G134</v>
      </c>
      <c r="BS137" s="68">
        <f>'Flight Data'!$B135</f>
        <v>5</v>
      </c>
      <c r="BT137" s="68">
        <f ca="1">ROUND(NORMINV($BY137,'Inputs and Outputs'!$C$18,'Inputs and Outputs'!$D$18),0)</f>
        <v>100</v>
      </c>
      <c r="BU137" s="68">
        <f t="shared" si="52"/>
        <v>105</v>
      </c>
      <c r="BV137" s="68">
        <f t="shared" ca="1" si="53"/>
        <v>100</v>
      </c>
      <c r="BW137" s="68">
        <f ca="1">IF(BV137-BS137&gt;'Inputs and Outputs'!$D$4,Five-BS137,0)</f>
        <v>0</v>
      </c>
      <c r="BX137" s="68">
        <f ca="1">BV137*'Inputs and Outputs'!$D$5-BW137*'Inputs and Outputs'!$D$6</f>
        <v>4000</v>
      </c>
      <c r="BY137" s="70">
        <f t="shared" ca="1" si="59"/>
        <v>0.45684005073173828</v>
      </c>
      <c r="BZ137" s="68">
        <f t="shared" si="54"/>
        <v>25</v>
      </c>
      <c r="CA137" s="75">
        <f ca="1">BV137*'Inputs and Outputs'!$D$5-('Model Part B'!BW137*'Model Part B'!BZ137+BW137*Costperbumped)</f>
        <v>4000</v>
      </c>
    </row>
    <row r="138" spans="2:79" x14ac:dyDescent="0.2">
      <c r="B138" s="74">
        <v>135</v>
      </c>
      <c r="C138" s="68" t="s">
        <v>1</v>
      </c>
      <c r="D138" s="69">
        <v>44241</v>
      </c>
      <c r="E138" s="67" t="s">
        <v>0</v>
      </c>
      <c r="F138" s="68" t="str">
        <f>'Flight Data'!$A136</f>
        <v>G135</v>
      </c>
      <c r="G138" s="68">
        <f>'Flight Data'!$B136</f>
        <v>3</v>
      </c>
      <c r="H138" s="68">
        <f ca="1">ROUND(NORMINV($M138,'Inputs and Outputs'!$C$20,'Inputs and Outputs'!$D$20),0)</f>
        <v>106</v>
      </c>
      <c r="I138" s="68">
        <f t="shared" si="40"/>
        <v>101</v>
      </c>
      <c r="J138" s="68">
        <f t="shared" ca="1" si="41"/>
        <v>101</v>
      </c>
      <c r="K138" s="68">
        <f ca="1">IF(J138-G138&gt;'Inputs and Outputs'!$D$4,One-G138,0)</f>
        <v>0</v>
      </c>
      <c r="L138" s="68">
        <f ca="1">J138*'Inputs and Outputs'!$D$5-K138*'Inputs and Outputs'!$D$6</f>
        <v>4040</v>
      </c>
      <c r="M138" s="70">
        <f t="shared" ca="1" si="55"/>
        <v>0.54090916352080054</v>
      </c>
      <c r="N138" s="68">
        <f t="shared" si="42"/>
        <v>200</v>
      </c>
      <c r="O138" s="75">
        <f ca="1">J138*'Inputs and Outputs'!$D$5-('Model Part B'!K138*'Model Part B'!N138+K138*Costperbumped)</f>
        <v>4040</v>
      </c>
      <c r="R138" s="74">
        <v>135</v>
      </c>
      <c r="S138" s="68" t="s">
        <v>1</v>
      </c>
      <c r="T138" s="69">
        <v>44241</v>
      </c>
      <c r="U138" s="67" t="s">
        <v>0</v>
      </c>
      <c r="V138" s="68" t="str">
        <f>'Flight Data'!$A136</f>
        <v>G135</v>
      </c>
      <c r="W138" s="68">
        <f>'Flight Data'!$B136</f>
        <v>3</v>
      </c>
      <c r="X138" s="68">
        <f ca="1">ROUND(NORMINV($AC138,'Inputs and Outputs'!$C$20,'Inputs and Outputs'!$D$20),0)</f>
        <v>112</v>
      </c>
      <c r="Y138" s="68">
        <f t="shared" si="43"/>
        <v>102</v>
      </c>
      <c r="Z138" s="68">
        <f t="shared" ca="1" si="44"/>
        <v>102</v>
      </c>
      <c r="AA138" s="68">
        <f ca="1">IF(Z138-W138&gt;'Inputs and Outputs'!$D$4,One-W138,0)</f>
        <v>0</v>
      </c>
      <c r="AB138" s="68">
        <f ca="1">Z138*'Inputs and Outputs'!$D$5-AA138*'Inputs and Outputs'!$D$6</f>
        <v>4080</v>
      </c>
      <c r="AC138" s="70">
        <f t="shared" ca="1" si="56"/>
        <v>0.92644858052526646</v>
      </c>
      <c r="AD138" s="68">
        <f t="shared" si="45"/>
        <v>200</v>
      </c>
      <c r="AE138" s="75">
        <f ca="1">Z138*'Inputs and Outputs'!$D$5-('Model Part B'!AA138*'Model Part B'!AD138+AA138*Costperbumped)</f>
        <v>4080</v>
      </c>
      <c r="AH138" s="74">
        <v>135</v>
      </c>
      <c r="AI138" s="68" t="s">
        <v>1</v>
      </c>
      <c r="AJ138" s="69">
        <v>44241</v>
      </c>
      <c r="AK138" s="67" t="s">
        <v>0</v>
      </c>
      <c r="AL138" s="68" t="str">
        <f>'Flight Data'!$A136</f>
        <v>G135</v>
      </c>
      <c r="AM138" s="68">
        <f>'Flight Data'!$B136</f>
        <v>3</v>
      </c>
      <c r="AN138" s="68">
        <f ca="1">ROUND(NORMINV($AS138,'Inputs and Outputs'!$C$20,'Inputs and Outputs'!$D$20),0)</f>
        <v>102</v>
      </c>
      <c r="AO138" s="68">
        <f t="shared" si="46"/>
        <v>103</v>
      </c>
      <c r="AP138" s="68">
        <f t="shared" ca="1" si="47"/>
        <v>102</v>
      </c>
      <c r="AQ138" s="68">
        <f ca="1">IF(AP138-AM138&gt;'Inputs and Outputs'!$D$4,Three-AM138,0)</f>
        <v>0</v>
      </c>
      <c r="AR138" s="68">
        <f ca="1">AP138*'Inputs and Outputs'!$D$5-AQ138*'Inputs and Outputs'!$D$6</f>
        <v>4080</v>
      </c>
      <c r="AS138" s="70">
        <f t="shared" ca="1" si="57"/>
        <v>0.28221070110588553</v>
      </c>
      <c r="AT138" s="68">
        <f t="shared" si="48"/>
        <v>200</v>
      </c>
      <c r="AU138" s="75">
        <f ca="1">AP138*'Inputs and Outputs'!$D$5-('Model Part B'!AQ138*'Model Part B'!AT138+AQ138*Costperbumped)</f>
        <v>4080</v>
      </c>
      <c r="AX138" s="74">
        <v>135</v>
      </c>
      <c r="AY138" s="68" t="s">
        <v>1</v>
      </c>
      <c r="AZ138" s="69">
        <v>44241</v>
      </c>
      <c r="BA138" s="67" t="s">
        <v>0</v>
      </c>
      <c r="BB138" s="68" t="str">
        <f>'Flight Data'!$A136</f>
        <v>G135</v>
      </c>
      <c r="BC138" s="68">
        <f>'Flight Data'!$B136</f>
        <v>3</v>
      </c>
      <c r="BD138" s="68">
        <f ca="1">ROUND(NORMINV($BI138,'Inputs and Outputs'!$C$20,'Inputs and Outputs'!$D$20),0)</f>
        <v>111</v>
      </c>
      <c r="BE138" s="68">
        <f t="shared" si="49"/>
        <v>104</v>
      </c>
      <c r="BF138" s="68">
        <f t="shared" ca="1" si="50"/>
        <v>104</v>
      </c>
      <c r="BG138" s="68">
        <f ca="1">IF(BF138-BC138&gt;'Inputs and Outputs'!$D$4,Four-BC138,0)</f>
        <v>1</v>
      </c>
      <c r="BH138" s="68">
        <f ca="1">BF138*'Inputs and Outputs'!$D$5-BG138*'Inputs and Outputs'!$D$6</f>
        <v>4060</v>
      </c>
      <c r="BI138" s="70">
        <f t="shared" ca="1" si="58"/>
        <v>0.88148437184328721</v>
      </c>
      <c r="BJ138" s="68">
        <f t="shared" si="51"/>
        <v>200</v>
      </c>
      <c r="BK138" s="75">
        <f ca="1">BF138*'Inputs and Outputs'!$D$5-('Model Part B'!BG138*'Model Part B'!BJ138+BG138*Costperbumped)</f>
        <v>3860</v>
      </c>
      <c r="BN138" s="74">
        <v>135</v>
      </c>
      <c r="BO138" s="68" t="s">
        <v>1</v>
      </c>
      <c r="BP138" s="69">
        <v>44241</v>
      </c>
      <c r="BQ138" s="67" t="s">
        <v>0</v>
      </c>
      <c r="BR138" s="68" t="str">
        <f>'Flight Data'!$A136</f>
        <v>G135</v>
      </c>
      <c r="BS138" s="68">
        <f>'Flight Data'!$B136</f>
        <v>3</v>
      </c>
      <c r="BT138" s="68">
        <f ca="1">ROUND(NORMINV($BY138,'Inputs and Outputs'!$C$18,'Inputs and Outputs'!$D$18),0)</f>
        <v>85</v>
      </c>
      <c r="BU138" s="68">
        <f t="shared" si="52"/>
        <v>105</v>
      </c>
      <c r="BV138" s="68">
        <f t="shared" ca="1" si="53"/>
        <v>85</v>
      </c>
      <c r="BW138" s="68">
        <f ca="1">IF(BV138-BS138&gt;'Inputs and Outputs'!$D$4,Five-BS138,0)</f>
        <v>0</v>
      </c>
      <c r="BX138" s="68">
        <f ca="1">BV138*'Inputs and Outputs'!$D$5-BW138*'Inputs and Outputs'!$D$6</f>
        <v>3400</v>
      </c>
      <c r="BY138" s="70">
        <f t="shared" ca="1" si="59"/>
        <v>3.554899158820346E-3</v>
      </c>
      <c r="BZ138" s="68">
        <f t="shared" si="54"/>
        <v>200</v>
      </c>
      <c r="CA138" s="75">
        <f ca="1">BV138*'Inputs and Outputs'!$D$5-('Model Part B'!BW138*'Model Part B'!BZ138+BW138*Costperbumped)</f>
        <v>3400</v>
      </c>
    </row>
    <row r="139" spans="2:79" x14ac:dyDescent="0.2">
      <c r="B139" s="74">
        <v>136</v>
      </c>
      <c r="C139" s="68" t="s">
        <v>9</v>
      </c>
      <c r="D139" s="69">
        <v>44242</v>
      </c>
      <c r="E139" s="67" t="s">
        <v>3</v>
      </c>
      <c r="F139" s="68" t="str">
        <f>'Flight Data'!$A137</f>
        <v>G136</v>
      </c>
      <c r="G139" s="68">
        <f>'Flight Data'!$B137</f>
        <v>4</v>
      </c>
      <c r="H139" s="68">
        <f ca="1">ROUND(NORMINV($M139,'Inputs and Outputs'!$C$18,'Inputs and Outputs'!$D$18),0)</f>
        <v>102</v>
      </c>
      <c r="I139" s="68">
        <f t="shared" si="40"/>
        <v>101</v>
      </c>
      <c r="J139" s="68">
        <f t="shared" ca="1" si="41"/>
        <v>101</v>
      </c>
      <c r="K139" s="68">
        <f ca="1">IF(J139-G139&gt;'Inputs and Outputs'!$D$4,One-G139,0)</f>
        <v>0</v>
      </c>
      <c r="L139" s="68">
        <f ca="1">J139*'Inputs and Outputs'!$D$5-K139*'Inputs and Outputs'!$D$6</f>
        <v>4040</v>
      </c>
      <c r="M139" s="70">
        <f t="shared" ca="1" si="55"/>
        <v>0.58169172501875632</v>
      </c>
      <c r="N139" s="68">
        <f t="shared" si="42"/>
        <v>25</v>
      </c>
      <c r="O139" s="75">
        <f ca="1">J139*'Inputs and Outputs'!$D$5-('Model Part B'!K139*'Model Part B'!N139+K139*Costperbumped)</f>
        <v>4040</v>
      </c>
      <c r="R139" s="74">
        <v>136</v>
      </c>
      <c r="S139" s="68" t="s">
        <v>9</v>
      </c>
      <c r="T139" s="69">
        <v>44242</v>
      </c>
      <c r="U139" s="67" t="s">
        <v>3</v>
      </c>
      <c r="V139" s="68" t="str">
        <f>'Flight Data'!$A137</f>
        <v>G136</v>
      </c>
      <c r="W139" s="68">
        <f>'Flight Data'!$B137</f>
        <v>4</v>
      </c>
      <c r="X139" s="68">
        <f ca="1">ROUND(NORMINV($AC139,'Inputs and Outputs'!$C$18,'Inputs and Outputs'!$D$18),0)</f>
        <v>96</v>
      </c>
      <c r="Y139" s="68">
        <f t="shared" si="43"/>
        <v>102</v>
      </c>
      <c r="Z139" s="68">
        <f t="shared" ca="1" si="44"/>
        <v>96</v>
      </c>
      <c r="AA139" s="68">
        <f ca="1">IF(Z139-W139&gt;'Inputs and Outputs'!$D$4,One-W139,0)</f>
        <v>0</v>
      </c>
      <c r="AB139" s="68">
        <f ca="1">Z139*'Inputs and Outputs'!$D$5-AA139*'Inputs and Outputs'!$D$6</f>
        <v>3840</v>
      </c>
      <c r="AC139" s="70">
        <f t="shared" ca="1" si="56"/>
        <v>0.19690239065472048</v>
      </c>
      <c r="AD139" s="68">
        <f t="shared" si="45"/>
        <v>25</v>
      </c>
      <c r="AE139" s="75">
        <f ca="1">Z139*'Inputs and Outputs'!$D$5-('Model Part B'!AA139*'Model Part B'!AD139+AA139*Costperbumped)</f>
        <v>3840</v>
      </c>
      <c r="AH139" s="74">
        <v>136</v>
      </c>
      <c r="AI139" s="68" t="s">
        <v>9</v>
      </c>
      <c r="AJ139" s="69">
        <v>44242</v>
      </c>
      <c r="AK139" s="67" t="s">
        <v>3</v>
      </c>
      <c r="AL139" s="68" t="str">
        <f>'Flight Data'!$A137</f>
        <v>G136</v>
      </c>
      <c r="AM139" s="68">
        <f>'Flight Data'!$B137</f>
        <v>4</v>
      </c>
      <c r="AN139" s="68">
        <f ca="1">ROUND(NORMINV($AS139,'Inputs and Outputs'!$C$18,'Inputs and Outputs'!$D$18),0)</f>
        <v>104</v>
      </c>
      <c r="AO139" s="68">
        <f t="shared" si="46"/>
        <v>103</v>
      </c>
      <c r="AP139" s="68">
        <f t="shared" ca="1" si="47"/>
        <v>103</v>
      </c>
      <c r="AQ139" s="68">
        <f ca="1">IF(AP139-AM139&gt;'Inputs and Outputs'!$D$4,Three-AM139,0)</f>
        <v>0</v>
      </c>
      <c r="AR139" s="68">
        <f ca="1">AP139*'Inputs and Outputs'!$D$5-AQ139*'Inputs and Outputs'!$D$6</f>
        <v>4120</v>
      </c>
      <c r="AS139" s="70">
        <f t="shared" ca="1" si="57"/>
        <v>0.66757117709284497</v>
      </c>
      <c r="AT139" s="68">
        <f t="shared" si="48"/>
        <v>25</v>
      </c>
      <c r="AU139" s="75">
        <f ca="1">AP139*'Inputs and Outputs'!$D$5-('Model Part B'!AQ139*'Model Part B'!AT139+AQ139*Costperbumped)</f>
        <v>4120</v>
      </c>
      <c r="AX139" s="74">
        <v>136</v>
      </c>
      <c r="AY139" s="68" t="s">
        <v>9</v>
      </c>
      <c r="AZ139" s="69">
        <v>44242</v>
      </c>
      <c r="BA139" s="67" t="s">
        <v>3</v>
      </c>
      <c r="BB139" s="68" t="str">
        <f>'Flight Data'!$A137</f>
        <v>G136</v>
      </c>
      <c r="BC139" s="68">
        <f>'Flight Data'!$B137</f>
        <v>4</v>
      </c>
      <c r="BD139" s="68">
        <f ca="1">ROUND(NORMINV($BI139,'Inputs and Outputs'!$C$18,'Inputs and Outputs'!$D$18),0)</f>
        <v>94</v>
      </c>
      <c r="BE139" s="68">
        <f t="shared" si="49"/>
        <v>104</v>
      </c>
      <c r="BF139" s="68">
        <f t="shared" ca="1" si="50"/>
        <v>94</v>
      </c>
      <c r="BG139" s="68">
        <f ca="1">IF(BF139-BC139&gt;'Inputs and Outputs'!$D$4,Four-BC139,0)</f>
        <v>0</v>
      </c>
      <c r="BH139" s="68">
        <f ca="1">BF139*'Inputs and Outputs'!$D$5-BG139*'Inputs and Outputs'!$D$6</f>
        <v>3760</v>
      </c>
      <c r="BI139" s="70">
        <f t="shared" ca="1" si="58"/>
        <v>0.12195456495153101</v>
      </c>
      <c r="BJ139" s="68">
        <f t="shared" si="51"/>
        <v>25</v>
      </c>
      <c r="BK139" s="75">
        <f ca="1">BF139*'Inputs and Outputs'!$D$5-('Model Part B'!BG139*'Model Part B'!BJ139+BG139*Costperbumped)</f>
        <v>3760</v>
      </c>
      <c r="BN139" s="74">
        <v>136</v>
      </c>
      <c r="BO139" s="68" t="s">
        <v>9</v>
      </c>
      <c r="BP139" s="69">
        <v>44242</v>
      </c>
      <c r="BQ139" s="67" t="s">
        <v>3</v>
      </c>
      <c r="BR139" s="68" t="str">
        <f>'Flight Data'!$A137</f>
        <v>G136</v>
      </c>
      <c r="BS139" s="68">
        <f>'Flight Data'!$B137</f>
        <v>4</v>
      </c>
      <c r="BT139" s="68">
        <f ca="1">ROUND(NORMINV($BY139,'Inputs and Outputs'!$C$18,'Inputs and Outputs'!$D$18),0)</f>
        <v>99</v>
      </c>
      <c r="BU139" s="68">
        <f t="shared" si="52"/>
        <v>105</v>
      </c>
      <c r="BV139" s="68">
        <f t="shared" ca="1" si="53"/>
        <v>99</v>
      </c>
      <c r="BW139" s="68">
        <f ca="1">IF(BV139-BS139&gt;'Inputs and Outputs'!$D$4,Five-BS139,0)</f>
        <v>0</v>
      </c>
      <c r="BX139" s="68">
        <f ca="1">BV139*'Inputs and Outputs'!$D$5-BW139*'Inputs and Outputs'!$D$6</f>
        <v>3960</v>
      </c>
      <c r="BY139" s="70">
        <f t="shared" ca="1" si="59"/>
        <v>0.39752028672738504</v>
      </c>
      <c r="BZ139" s="68">
        <f t="shared" si="54"/>
        <v>25</v>
      </c>
      <c r="CA139" s="75">
        <f ca="1">BV139*'Inputs and Outputs'!$D$5-('Model Part B'!BW139*'Model Part B'!BZ139+BW139*Costperbumped)</f>
        <v>3960</v>
      </c>
    </row>
    <row r="140" spans="2:79" x14ac:dyDescent="0.2">
      <c r="B140" s="74">
        <v>137</v>
      </c>
      <c r="C140" s="68" t="s">
        <v>9</v>
      </c>
      <c r="D140" s="69">
        <v>44242</v>
      </c>
      <c r="E140" s="67" t="s">
        <v>2</v>
      </c>
      <c r="F140" s="68" t="str">
        <f>'Flight Data'!$A138</f>
        <v>G137</v>
      </c>
      <c r="G140" s="68">
        <f>'Flight Data'!$B138</f>
        <v>1</v>
      </c>
      <c r="H140" s="68">
        <f ca="1">ROUND(NORMINV($M140,'Inputs and Outputs'!$C$19,'Inputs and Outputs'!$D$19),0)</f>
        <v>99</v>
      </c>
      <c r="I140" s="68">
        <f t="shared" si="40"/>
        <v>101</v>
      </c>
      <c r="J140" s="68">
        <f t="shared" ca="1" si="41"/>
        <v>99</v>
      </c>
      <c r="K140" s="68">
        <f ca="1">IF(J140-G140&gt;'Inputs and Outputs'!$D$4,One-G140,0)</f>
        <v>0</v>
      </c>
      <c r="L140" s="68">
        <f ca="1">J140*'Inputs and Outputs'!$D$5-K140*'Inputs and Outputs'!$D$6</f>
        <v>3960</v>
      </c>
      <c r="M140" s="70">
        <f t="shared" ca="1" si="55"/>
        <v>0.22331434075807544</v>
      </c>
      <c r="N140" s="68">
        <f t="shared" si="42"/>
        <v>25</v>
      </c>
      <c r="O140" s="75">
        <f ca="1">J140*'Inputs and Outputs'!$D$5-('Model Part B'!K140*'Model Part B'!N140+K140*Costperbumped)</f>
        <v>3960</v>
      </c>
      <c r="R140" s="74">
        <v>137</v>
      </c>
      <c r="S140" s="68" t="s">
        <v>9</v>
      </c>
      <c r="T140" s="69">
        <v>44242</v>
      </c>
      <c r="U140" s="67" t="s">
        <v>2</v>
      </c>
      <c r="V140" s="68" t="str">
        <f>'Flight Data'!$A138</f>
        <v>G137</v>
      </c>
      <c r="W140" s="68">
        <f>'Flight Data'!$B138</f>
        <v>1</v>
      </c>
      <c r="X140" s="68">
        <f ca="1">ROUND(NORMINV($AC140,'Inputs and Outputs'!$C$19,'Inputs and Outputs'!$D$19),0)</f>
        <v>106</v>
      </c>
      <c r="Y140" s="68">
        <f t="shared" si="43"/>
        <v>102</v>
      </c>
      <c r="Z140" s="68">
        <f t="shared" ca="1" si="44"/>
        <v>102</v>
      </c>
      <c r="AA140" s="68">
        <f ca="1">IF(Z140-W140&gt;'Inputs and Outputs'!$D$4,One-W140,0)</f>
        <v>0</v>
      </c>
      <c r="AB140" s="68">
        <f ca="1">Z140*'Inputs and Outputs'!$D$5-AA140*'Inputs and Outputs'!$D$6</f>
        <v>4080</v>
      </c>
      <c r="AC140" s="70">
        <f t="shared" ca="1" si="56"/>
        <v>0.73548332305163511</v>
      </c>
      <c r="AD140" s="68">
        <f t="shared" si="45"/>
        <v>25</v>
      </c>
      <c r="AE140" s="75">
        <f ca="1">Z140*'Inputs and Outputs'!$D$5-('Model Part B'!AA140*'Model Part B'!AD140+AA140*Costperbumped)</f>
        <v>4080</v>
      </c>
      <c r="AH140" s="74">
        <v>137</v>
      </c>
      <c r="AI140" s="68" t="s">
        <v>9</v>
      </c>
      <c r="AJ140" s="69">
        <v>44242</v>
      </c>
      <c r="AK140" s="67" t="s">
        <v>2</v>
      </c>
      <c r="AL140" s="68" t="str">
        <f>'Flight Data'!$A138</f>
        <v>G137</v>
      </c>
      <c r="AM140" s="68">
        <f>'Flight Data'!$B138</f>
        <v>1</v>
      </c>
      <c r="AN140" s="68">
        <f ca="1">ROUND(NORMINV($AS140,'Inputs and Outputs'!$C$19,'Inputs and Outputs'!$D$19),0)</f>
        <v>105</v>
      </c>
      <c r="AO140" s="68">
        <f t="shared" si="46"/>
        <v>103</v>
      </c>
      <c r="AP140" s="68">
        <f t="shared" ca="1" si="47"/>
        <v>103</v>
      </c>
      <c r="AQ140" s="68">
        <f ca="1">IF(AP140-AM140&gt;'Inputs and Outputs'!$D$4,Three-AM140,0)</f>
        <v>2</v>
      </c>
      <c r="AR140" s="68">
        <f ca="1">AP140*'Inputs and Outputs'!$D$5-AQ140*'Inputs and Outputs'!$D$6</f>
        <v>3920</v>
      </c>
      <c r="AS140" s="70">
        <f t="shared" ca="1" si="57"/>
        <v>0.64318199117076946</v>
      </c>
      <c r="AT140" s="68">
        <f t="shared" si="48"/>
        <v>25</v>
      </c>
      <c r="AU140" s="75">
        <f ca="1">AP140*'Inputs and Outputs'!$D$5-('Model Part B'!AQ140*'Model Part B'!AT140+AQ140*Costperbumped)</f>
        <v>3870</v>
      </c>
      <c r="AX140" s="74">
        <v>137</v>
      </c>
      <c r="AY140" s="68" t="s">
        <v>9</v>
      </c>
      <c r="AZ140" s="69">
        <v>44242</v>
      </c>
      <c r="BA140" s="67" t="s">
        <v>2</v>
      </c>
      <c r="BB140" s="68" t="str">
        <f>'Flight Data'!$A138</f>
        <v>G137</v>
      </c>
      <c r="BC140" s="68">
        <f>'Flight Data'!$B138</f>
        <v>1</v>
      </c>
      <c r="BD140" s="68">
        <f ca="1">ROUND(NORMINV($BI140,'Inputs and Outputs'!$C$19,'Inputs and Outputs'!$D$19),0)</f>
        <v>101</v>
      </c>
      <c r="BE140" s="68">
        <f t="shared" si="49"/>
        <v>104</v>
      </c>
      <c r="BF140" s="68">
        <f t="shared" ca="1" si="50"/>
        <v>101</v>
      </c>
      <c r="BG140" s="68">
        <f ca="1">IF(BF140-BC140&gt;'Inputs and Outputs'!$D$4,Four-BC140,0)</f>
        <v>0</v>
      </c>
      <c r="BH140" s="68">
        <f ca="1">BF140*'Inputs and Outputs'!$D$5-BG140*'Inputs and Outputs'!$D$6</f>
        <v>4040</v>
      </c>
      <c r="BI140" s="70">
        <f t="shared" ca="1" si="58"/>
        <v>0.37031994285619041</v>
      </c>
      <c r="BJ140" s="68">
        <f t="shared" si="51"/>
        <v>25</v>
      </c>
      <c r="BK140" s="75">
        <f ca="1">BF140*'Inputs and Outputs'!$D$5-('Model Part B'!BG140*'Model Part B'!BJ140+BG140*Costperbumped)</f>
        <v>4040</v>
      </c>
      <c r="BN140" s="74">
        <v>137</v>
      </c>
      <c r="BO140" s="68" t="s">
        <v>9</v>
      </c>
      <c r="BP140" s="69">
        <v>44242</v>
      </c>
      <c r="BQ140" s="67" t="s">
        <v>2</v>
      </c>
      <c r="BR140" s="68" t="str">
        <f>'Flight Data'!$A138</f>
        <v>G137</v>
      </c>
      <c r="BS140" s="68">
        <f>'Flight Data'!$B138</f>
        <v>1</v>
      </c>
      <c r="BT140" s="68">
        <f ca="1">ROUND(NORMINV($BY140,'Inputs and Outputs'!$C$18,'Inputs and Outputs'!$D$18),0)</f>
        <v>112</v>
      </c>
      <c r="BU140" s="68">
        <f t="shared" si="52"/>
        <v>105</v>
      </c>
      <c r="BV140" s="68">
        <f t="shared" ca="1" si="53"/>
        <v>105</v>
      </c>
      <c r="BW140" s="68">
        <f ca="1">IF(BV140-BS140&gt;'Inputs and Outputs'!$D$4,Five-BS140,0)</f>
        <v>4</v>
      </c>
      <c r="BX140" s="68">
        <f ca="1">BV140*'Inputs and Outputs'!$D$5-BW140*'Inputs and Outputs'!$D$6</f>
        <v>3800</v>
      </c>
      <c r="BY140" s="70">
        <f t="shared" ca="1" si="59"/>
        <v>0.97153315636389015</v>
      </c>
      <c r="BZ140" s="68">
        <f t="shared" si="54"/>
        <v>25</v>
      </c>
      <c r="CA140" s="75">
        <f ca="1">BV140*'Inputs and Outputs'!$D$5-('Model Part B'!BW140*'Model Part B'!BZ140+BW140*Costperbumped)</f>
        <v>3700</v>
      </c>
    </row>
    <row r="141" spans="2:79" x14ac:dyDescent="0.2">
      <c r="B141" s="74">
        <v>138</v>
      </c>
      <c r="C141" s="68" t="s">
        <v>9</v>
      </c>
      <c r="D141" s="69">
        <v>44242</v>
      </c>
      <c r="E141" s="67" t="s">
        <v>0</v>
      </c>
      <c r="F141" s="68" t="str">
        <f>'Flight Data'!$A139</f>
        <v>G138</v>
      </c>
      <c r="G141" s="68">
        <f>'Flight Data'!$B139</f>
        <v>0</v>
      </c>
      <c r="H141" s="68">
        <f ca="1">ROUND(NORMINV($M141,'Inputs and Outputs'!$C$20,'Inputs and Outputs'!$D$20),0)</f>
        <v>106</v>
      </c>
      <c r="I141" s="68">
        <f t="shared" si="40"/>
        <v>101</v>
      </c>
      <c r="J141" s="68">
        <f t="shared" ca="1" si="41"/>
        <v>101</v>
      </c>
      <c r="K141" s="68">
        <f ca="1">IF(J141-G141&gt;'Inputs and Outputs'!$D$4,One-G141,0)</f>
        <v>1</v>
      </c>
      <c r="L141" s="68">
        <f ca="1">J141*'Inputs and Outputs'!$D$5-K141*'Inputs and Outputs'!$D$6</f>
        <v>3940</v>
      </c>
      <c r="M141" s="70">
        <f t="shared" ca="1" si="55"/>
        <v>0.54823534850546474</v>
      </c>
      <c r="N141" s="68">
        <f t="shared" si="42"/>
        <v>200</v>
      </c>
      <c r="O141" s="75">
        <f ca="1">J141*'Inputs and Outputs'!$D$5-('Model Part B'!K141*'Model Part B'!N141+K141*Costperbumped)</f>
        <v>3740</v>
      </c>
      <c r="R141" s="74">
        <v>138</v>
      </c>
      <c r="S141" s="68" t="s">
        <v>9</v>
      </c>
      <c r="T141" s="69">
        <v>44242</v>
      </c>
      <c r="U141" s="67" t="s">
        <v>0</v>
      </c>
      <c r="V141" s="68" t="str">
        <f>'Flight Data'!$A139</f>
        <v>G138</v>
      </c>
      <c r="W141" s="68">
        <f>'Flight Data'!$B139</f>
        <v>0</v>
      </c>
      <c r="X141" s="68">
        <f ca="1">ROUND(NORMINV($AC141,'Inputs and Outputs'!$C$20,'Inputs and Outputs'!$D$20),0)</f>
        <v>113</v>
      </c>
      <c r="Y141" s="68">
        <f t="shared" si="43"/>
        <v>102</v>
      </c>
      <c r="Z141" s="68">
        <f t="shared" ca="1" si="44"/>
        <v>102</v>
      </c>
      <c r="AA141" s="68">
        <f ca="1">IF(Z141-W141&gt;'Inputs and Outputs'!$D$4,One-W141,0)</f>
        <v>1</v>
      </c>
      <c r="AB141" s="68">
        <f ca="1">Z141*'Inputs and Outputs'!$D$5-AA141*'Inputs and Outputs'!$D$6</f>
        <v>3980</v>
      </c>
      <c r="AC141" s="70">
        <f t="shared" ca="1" si="56"/>
        <v>0.94281457442963568</v>
      </c>
      <c r="AD141" s="68">
        <f t="shared" si="45"/>
        <v>200</v>
      </c>
      <c r="AE141" s="75">
        <f ca="1">Z141*'Inputs and Outputs'!$D$5-('Model Part B'!AA141*'Model Part B'!AD141+AA141*Costperbumped)</f>
        <v>3780</v>
      </c>
      <c r="AH141" s="74">
        <v>138</v>
      </c>
      <c r="AI141" s="68" t="s">
        <v>9</v>
      </c>
      <c r="AJ141" s="69">
        <v>44242</v>
      </c>
      <c r="AK141" s="67" t="s">
        <v>0</v>
      </c>
      <c r="AL141" s="68" t="str">
        <f>'Flight Data'!$A139</f>
        <v>G138</v>
      </c>
      <c r="AM141" s="68">
        <f>'Flight Data'!$B139</f>
        <v>0</v>
      </c>
      <c r="AN141" s="68">
        <f ca="1">ROUND(NORMINV($AS141,'Inputs and Outputs'!$C$20,'Inputs and Outputs'!$D$20),0)</f>
        <v>100</v>
      </c>
      <c r="AO141" s="68">
        <f t="shared" si="46"/>
        <v>103</v>
      </c>
      <c r="AP141" s="68">
        <f t="shared" ca="1" si="47"/>
        <v>100</v>
      </c>
      <c r="AQ141" s="68">
        <f ca="1">IF(AP141-AM141&gt;'Inputs and Outputs'!$D$4,Three-AM141,0)</f>
        <v>0</v>
      </c>
      <c r="AR141" s="68">
        <f ca="1">AP141*'Inputs and Outputs'!$D$5-AQ141*'Inputs and Outputs'!$D$6</f>
        <v>4000</v>
      </c>
      <c r="AS141" s="70">
        <f t="shared" ca="1" si="57"/>
        <v>0.16836820508684602</v>
      </c>
      <c r="AT141" s="68">
        <f t="shared" si="48"/>
        <v>200</v>
      </c>
      <c r="AU141" s="75">
        <f ca="1">AP141*'Inputs and Outputs'!$D$5-('Model Part B'!AQ141*'Model Part B'!AT141+AQ141*Costperbumped)</f>
        <v>4000</v>
      </c>
      <c r="AX141" s="74">
        <v>138</v>
      </c>
      <c r="AY141" s="68" t="s">
        <v>9</v>
      </c>
      <c r="AZ141" s="69">
        <v>44242</v>
      </c>
      <c r="BA141" s="67" t="s">
        <v>0</v>
      </c>
      <c r="BB141" s="68" t="str">
        <f>'Flight Data'!$A139</f>
        <v>G138</v>
      </c>
      <c r="BC141" s="68">
        <f>'Flight Data'!$B139</f>
        <v>0</v>
      </c>
      <c r="BD141" s="68">
        <f ca="1">ROUND(NORMINV($BI141,'Inputs and Outputs'!$C$20,'Inputs and Outputs'!$D$20),0)</f>
        <v>102</v>
      </c>
      <c r="BE141" s="68">
        <f t="shared" si="49"/>
        <v>104</v>
      </c>
      <c r="BF141" s="68">
        <f t="shared" ca="1" si="50"/>
        <v>102</v>
      </c>
      <c r="BG141" s="68">
        <f ca="1">IF(BF141-BC141&gt;'Inputs and Outputs'!$D$4,Four-BC141,0)</f>
        <v>4</v>
      </c>
      <c r="BH141" s="68">
        <f ca="1">BF141*'Inputs and Outputs'!$D$5-BG141*'Inputs and Outputs'!$D$6</f>
        <v>3680</v>
      </c>
      <c r="BI141" s="70">
        <f t="shared" ca="1" si="58"/>
        <v>0.28480515663226869</v>
      </c>
      <c r="BJ141" s="68">
        <f t="shared" si="51"/>
        <v>200</v>
      </c>
      <c r="BK141" s="75">
        <f ca="1">BF141*'Inputs and Outputs'!$D$5-('Model Part B'!BG141*'Model Part B'!BJ141+BG141*Costperbumped)</f>
        <v>2880</v>
      </c>
      <c r="BN141" s="74">
        <v>138</v>
      </c>
      <c r="BO141" s="68" t="s">
        <v>9</v>
      </c>
      <c r="BP141" s="69">
        <v>44242</v>
      </c>
      <c r="BQ141" s="67" t="s">
        <v>0</v>
      </c>
      <c r="BR141" s="68" t="str">
        <f>'Flight Data'!$A139</f>
        <v>G138</v>
      </c>
      <c r="BS141" s="68">
        <f>'Flight Data'!$B139</f>
        <v>0</v>
      </c>
      <c r="BT141" s="68">
        <f ca="1">ROUND(NORMINV($BY141,'Inputs and Outputs'!$C$18,'Inputs and Outputs'!$D$18),0)</f>
        <v>102</v>
      </c>
      <c r="BU141" s="68">
        <f t="shared" si="52"/>
        <v>105</v>
      </c>
      <c r="BV141" s="68">
        <f t="shared" ca="1" si="53"/>
        <v>102</v>
      </c>
      <c r="BW141" s="68">
        <f ca="1">IF(BV141-BS141&gt;'Inputs and Outputs'!$D$4,Five-BS141,0)</f>
        <v>5</v>
      </c>
      <c r="BX141" s="68">
        <f ca="1">BV141*'Inputs and Outputs'!$D$5-BW141*'Inputs and Outputs'!$D$6</f>
        <v>3580</v>
      </c>
      <c r="BY141" s="70">
        <f t="shared" ca="1" si="59"/>
        <v>0.59498409371910066</v>
      </c>
      <c r="BZ141" s="68">
        <f t="shared" si="54"/>
        <v>200</v>
      </c>
      <c r="CA141" s="75">
        <f ca="1">BV141*'Inputs and Outputs'!$D$5-('Model Part B'!BW141*'Model Part B'!BZ141+BW141*Costperbumped)</f>
        <v>2580</v>
      </c>
    </row>
    <row r="142" spans="2:79" x14ac:dyDescent="0.2">
      <c r="B142" s="74">
        <v>139</v>
      </c>
      <c r="C142" s="68" t="s">
        <v>8</v>
      </c>
      <c r="D142" s="69">
        <v>44243</v>
      </c>
      <c r="E142" s="67" t="s">
        <v>3</v>
      </c>
      <c r="F142" s="68" t="str">
        <f>'Flight Data'!$A140</f>
        <v>G139</v>
      </c>
      <c r="G142" s="68">
        <f>'Flight Data'!$B140</f>
        <v>5</v>
      </c>
      <c r="H142" s="68">
        <f ca="1">ROUND(NORMINV($M142,'Inputs and Outputs'!$C$18,'Inputs and Outputs'!$D$18),0)</f>
        <v>102</v>
      </c>
      <c r="I142" s="68">
        <f t="shared" si="40"/>
        <v>101</v>
      </c>
      <c r="J142" s="68">
        <f t="shared" ca="1" si="41"/>
        <v>101</v>
      </c>
      <c r="K142" s="68">
        <f ca="1">IF(J142-G142&gt;'Inputs and Outputs'!$D$4,One-G142,0)</f>
        <v>0</v>
      </c>
      <c r="L142" s="68">
        <f ca="1">J142*'Inputs and Outputs'!$D$5-K142*'Inputs and Outputs'!$D$6</f>
        <v>4040</v>
      </c>
      <c r="M142" s="70">
        <f t="shared" ca="1" si="55"/>
        <v>0.56852199775572143</v>
      </c>
      <c r="N142" s="68">
        <f t="shared" si="42"/>
        <v>25</v>
      </c>
      <c r="O142" s="75">
        <f ca="1">J142*'Inputs and Outputs'!$D$5-('Model Part B'!K142*'Model Part B'!N142+K142*Costperbumped)</f>
        <v>4040</v>
      </c>
      <c r="R142" s="74">
        <v>139</v>
      </c>
      <c r="S142" s="68" t="s">
        <v>8</v>
      </c>
      <c r="T142" s="69">
        <v>44243</v>
      </c>
      <c r="U142" s="67" t="s">
        <v>3</v>
      </c>
      <c r="V142" s="68" t="str">
        <f>'Flight Data'!$A140</f>
        <v>G139</v>
      </c>
      <c r="W142" s="68">
        <f>'Flight Data'!$B140</f>
        <v>5</v>
      </c>
      <c r="X142" s="68">
        <f ca="1">ROUND(NORMINV($AC142,'Inputs and Outputs'!$C$18,'Inputs and Outputs'!$D$18),0)</f>
        <v>107</v>
      </c>
      <c r="Y142" s="68">
        <f t="shared" si="43"/>
        <v>102</v>
      </c>
      <c r="Z142" s="68">
        <f t="shared" ca="1" si="44"/>
        <v>102</v>
      </c>
      <c r="AA142" s="68">
        <f ca="1">IF(Z142-W142&gt;'Inputs and Outputs'!$D$4,One-W142,0)</f>
        <v>0</v>
      </c>
      <c r="AB142" s="68">
        <f ca="1">Z142*'Inputs and Outputs'!$D$5-AA142*'Inputs and Outputs'!$D$6</f>
        <v>4080</v>
      </c>
      <c r="AC142" s="70">
        <f t="shared" ca="1" si="56"/>
        <v>0.84067452011003085</v>
      </c>
      <c r="AD142" s="68">
        <f t="shared" si="45"/>
        <v>25</v>
      </c>
      <c r="AE142" s="75">
        <f ca="1">Z142*'Inputs and Outputs'!$D$5-('Model Part B'!AA142*'Model Part B'!AD142+AA142*Costperbumped)</f>
        <v>4080</v>
      </c>
      <c r="AH142" s="74">
        <v>139</v>
      </c>
      <c r="AI142" s="68" t="s">
        <v>8</v>
      </c>
      <c r="AJ142" s="69">
        <v>44243</v>
      </c>
      <c r="AK142" s="67" t="s">
        <v>3</v>
      </c>
      <c r="AL142" s="68" t="str">
        <f>'Flight Data'!$A140</f>
        <v>G139</v>
      </c>
      <c r="AM142" s="68">
        <f>'Flight Data'!$B140</f>
        <v>5</v>
      </c>
      <c r="AN142" s="68">
        <f ca="1">ROUND(NORMINV($AS142,'Inputs and Outputs'!$C$18,'Inputs and Outputs'!$D$18),0)</f>
        <v>94</v>
      </c>
      <c r="AO142" s="68">
        <f t="shared" si="46"/>
        <v>103</v>
      </c>
      <c r="AP142" s="68">
        <f t="shared" ca="1" si="47"/>
        <v>94</v>
      </c>
      <c r="AQ142" s="68">
        <f ca="1">IF(AP142-AM142&gt;'Inputs and Outputs'!$D$4,Three-AM142,0)</f>
        <v>0</v>
      </c>
      <c r="AR142" s="68">
        <f ca="1">AP142*'Inputs and Outputs'!$D$5-AQ142*'Inputs and Outputs'!$D$6</f>
        <v>3760</v>
      </c>
      <c r="AS142" s="70">
        <f t="shared" ca="1" si="57"/>
        <v>0.12135480779910535</v>
      </c>
      <c r="AT142" s="68">
        <f t="shared" si="48"/>
        <v>25</v>
      </c>
      <c r="AU142" s="75">
        <f ca="1">AP142*'Inputs and Outputs'!$D$5-('Model Part B'!AQ142*'Model Part B'!AT142+AQ142*Costperbumped)</f>
        <v>3760</v>
      </c>
      <c r="AX142" s="74">
        <v>139</v>
      </c>
      <c r="AY142" s="68" t="s">
        <v>8</v>
      </c>
      <c r="AZ142" s="69">
        <v>44243</v>
      </c>
      <c r="BA142" s="67" t="s">
        <v>3</v>
      </c>
      <c r="BB142" s="68" t="str">
        <f>'Flight Data'!$A140</f>
        <v>G139</v>
      </c>
      <c r="BC142" s="68">
        <f>'Flight Data'!$B140</f>
        <v>5</v>
      </c>
      <c r="BD142" s="68">
        <f ca="1">ROUND(NORMINV($BI142,'Inputs and Outputs'!$C$18,'Inputs and Outputs'!$D$18),0)</f>
        <v>114</v>
      </c>
      <c r="BE142" s="68">
        <f t="shared" si="49"/>
        <v>104</v>
      </c>
      <c r="BF142" s="68">
        <f t="shared" ca="1" si="50"/>
        <v>104</v>
      </c>
      <c r="BG142" s="68">
        <f ca="1">IF(BF142-BC142&gt;'Inputs and Outputs'!$D$4,Four-BC142,0)</f>
        <v>0</v>
      </c>
      <c r="BH142" s="68">
        <f ca="1">BF142*'Inputs and Outputs'!$D$5-BG142*'Inputs and Outputs'!$D$6</f>
        <v>4160</v>
      </c>
      <c r="BI142" s="70">
        <f t="shared" ca="1" si="58"/>
        <v>0.98377982608351755</v>
      </c>
      <c r="BJ142" s="68">
        <f t="shared" si="51"/>
        <v>25</v>
      </c>
      <c r="BK142" s="75">
        <f ca="1">BF142*'Inputs and Outputs'!$D$5-('Model Part B'!BG142*'Model Part B'!BJ142+BG142*Costperbumped)</f>
        <v>4160</v>
      </c>
      <c r="BN142" s="74">
        <v>139</v>
      </c>
      <c r="BO142" s="68" t="s">
        <v>8</v>
      </c>
      <c r="BP142" s="69">
        <v>44243</v>
      </c>
      <c r="BQ142" s="67" t="s">
        <v>3</v>
      </c>
      <c r="BR142" s="68" t="str">
        <f>'Flight Data'!$A140</f>
        <v>G139</v>
      </c>
      <c r="BS142" s="68">
        <f>'Flight Data'!$B140</f>
        <v>5</v>
      </c>
      <c r="BT142" s="68">
        <f ca="1">ROUND(NORMINV($BY142,'Inputs and Outputs'!$C$18,'Inputs and Outputs'!$D$18),0)</f>
        <v>96</v>
      </c>
      <c r="BU142" s="68">
        <f t="shared" si="52"/>
        <v>105</v>
      </c>
      <c r="BV142" s="68">
        <f t="shared" ca="1" si="53"/>
        <v>96</v>
      </c>
      <c r="BW142" s="68">
        <f ca="1">IF(BV142-BS142&gt;'Inputs and Outputs'!$D$4,Five-BS142,0)</f>
        <v>0</v>
      </c>
      <c r="BX142" s="68">
        <f ca="1">BV142*'Inputs and Outputs'!$D$5-BW142*'Inputs and Outputs'!$D$6</f>
        <v>3840</v>
      </c>
      <c r="BY142" s="70">
        <f t="shared" ca="1" si="59"/>
        <v>0.2216305402545955</v>
      </c>
      <c r="BZ142" s="68">
        <f t="shared" si="54"/>
        <v>25</v>
      </c>
      <c r="CA142" s="75">
        <f ca="1">BV142*'Inputs and Outputs'!$D$5-('Model Part B'!BW142*'Model Part B'!BZ142+BW142*Costperbumped)</f>
        <v>3840</v>
      </c>
    </row>
    <row r="143" spans="2:79" x14ac:dyDescent="0.2">
      <c r="B143" s="74">
        <v>140</v>
      </c>
      <c r="C143" s="68" t="s">
        <v>8</v>
      </c>
      <c r="D143" s="69">
        <v>44243</v>
      </c>
      <c r="E143" s="67" t="s">
        <v>2</v>
      </c>
      <c r="F143" s="68" t="str">
        <f>'Flight Data'!$A141</f>
        <v>G140</v>
      </c>
      <c r="G143" s="68">
        <f>'Flight Data'!$B141</f>
        <v>4</v>
      </c>
      <c r="H143" s="68">
        <f ca="1">ROUND(NORMINV($M143,'Inputs and Outputs'!$C$19,'Inputs and Outputs'!$D$19),0)</f>
        <v>103</v>
      </c>
      <c r="I143" s="68">
        <f t="shared" si="40"/>
        <v>101</v>
      </c>
      <c r="J143" s="68">
        <f t="shared" ca="1" si="41"/>
        <v>101</v>
      </c>
      <c r="K143" s="68">
        <f ca="1">IF(J143-G143&gt;'Inputs and Outputs'!$D$4,One-G143,0)</f>
        <v>0</v>
      </c>
      <c r="L143" s="68">
        <f ca="1">J143*'Inputs and Outputs'!$D$5-K143*'Inputs and Outputs'!$D$6</f>
        <v>4040</v>
      </c>
      <c r="M143" s="70">
        <f t="shared" ca="1" si="55"/>
        <v>0.4783181202474025</v>
      </c>
      <c r="N143" s="68">
        <f t="shared" si="42"/>
        <v>25</v>
      </c>
      <c r="O143" s="75">
        <f ca="1">J143*'Inputs and Outputs'!$D$5-('Model Part B'!K143*'Model Part B'!N143+K143*Costperbumped)</f>
        <v>4040</v>
      </c>
      <c r="R143" s="74">
        <v>140</v>
      </c>
      <c r="S143" s="68" t="s">
        <v>8</v>
      </c>
      <c r="T143" s="69">
        <v>44243</v>
      </c>
      <c r="U143" s="67" t="s">
        <v>2</v>
      </c>
      <c r="V143" s="68" t="str">
        <f>'Flight Data'!$A141</f>
        <v>G140</v>
      </c>
      <c r="W143" s="68">
        <f>'Flight Data'!$B141</f>
        <v>4</v>
      </c>
      <c r="X143" s="68">
        <f ca="1">ROUND(NORMINV($AC143,'Inputs and Outputs'!$C$19,'Inputs and Outputs'!$D$19),0)</f>
        <v>98</v>
      </c>
      <c r="Y143" s="68">
        <f t="shared" si="43"/>
        <v>102</v>
      </c>
      <c r="Z143" s="68">
        <f t="shared" ca="1" si="44"/>
        <v>98</v>
      </c>
      <c r="AA143" s="68">
        <f ca="1">IF(Z143-W143&gt;'Inputs and Outputs'!$D$4,One-W143,0)</f>
        <v>0</v>
      </c>
      <c r="AB143" s="68">
        <f ca="1">Z143*'Inputs and Outputs'!$D$5-AA143*'Inputs and Outputs'!$D$6</f>
        <v>3920</v>
      </c>
      <c r="AC143" s="70">
        <f t="shared" ca="1" si="56"/>
        <v>0.14668929347889847</v>
      </c>
      <c r="AD143" s="68">
        <f t="shared" si="45"/>
        <v>25</v>
      </c>
      <c r="AE143" s="75">
        <f ca="1">Z143*'Inputs and Outputs'!$D$5-('Model Part B'!AA143*'Model Part B'!AD143+AA143*Costperbumped)</f>
        <v>3920</v>
      </c>
      <c r="AH143" s="74">
        <v>140</v>
      </c>
      <c r="AI143" s="68" t="s">
        <v>8</v>
      </c>
      <c r="AJ143" s="69">
        <v>44243</v>
      </c>
      <c r="AK143" s="67" t="s">
        <v>2</v>
      </c>
      <c r="AL143" s="68" t="str">
        <f>'Flight Data'!$A141</f>
        <v>G140</v>
      </c>
      <c r="AM143" s="68">
        <f>'Flight Data'!$B141</f>
        <v>4</v>
      </c>
      <c r="AN143" s="68">
        <f ca="1">ROUND(NORMINV($AS143,'Inputs and Outputs'!$C$19,'Inputs and Outputs'!$D$19),0)</f>
        <v>112</v>
      </c>
      <c r="AO143" s="68">
        <f t="shared" si="46"/>
        <v>103</v>
      </c>
      <c r="AP143" s="68">
        <f t="shared" ca="1" si="47"/>
        <v>103</v>
      </c>
      <c r="AQ143" s="68">
        <f ca="1">IF(AP143-AM143&gt;'Inputs and Outputs'!$D$4,Three-AM143,0)</f>
        <v>0</v>
      </c>
      <c r="AR143" s="68">
        <f ca="1">AP143*'Inputs and Outputs'!$D$5-AQ143*'Inputs and Outputs'!$D$6</f>
        <v>4120</v>
      </c>
      <c r="AS143" s="70">
        <f t="shared" ca="1" si="57"/>
        <v>0.96889323319668719</v>
      </c>
      <c r="AT143" s="68">
        <f t="shared" si="48"/>
        <v>25</v>
      </c>
      <c r="AU143" s="75">
        <f ca="1">AP143*'Inputs and Outputs'!$D$5-('Model Part B'!AQ143*'Model Part B'!AT143+AQ143*Costperbumped)</f>
        <v>4120</v>
      </c>
      <c r="AX143" s="74">
        <v>140</v>
      </c>
      <c r="AY143" s="68" t="s">
        <v>8</v>
      </c>
      <c r="AZ143" s="69">
        <v>44243</v>
      </c>
      <c r="BA143" s="67" t="s">
        <v>2</v>
      </c>
      <c r="BB143" s="68" t="str">
        <f>'Flight Data'!$A141</f>
        <v>G140</v>
      </c>
      <c r="BC143" s="68">
        <f>'Flight Data'!$B141</f>
        <v>4</v>
      </c>
      <c r="BD143" s="68">
        <f ca="1">ROUND(NORMINV($BI143,'Inputs and Outputs'!$C$19,'Inputs and Outputs'!$D$19),0)</f>
        <v>95</v>
      </c>
      <c r="BE143" s="68">
        <f t="shared" si="49"/>
        <v>104</v>
      </c>
      <c r="BF143" s="68">
        <f t="shared" ca="1" si="50"/>
        <v>95</v>
      </c>
      <c r="BG143" s="68">
        <f ca="1">IF(BF143-BC143&gt;'Inputs and Outputs'!$D$4,Four-BC143,0)</f>
        <v>0</v>
      </c>
      <c r="BH143" s="68">
        <f ca="1">BF143*'Inputs and Outputs'!$D$5-BG143*'Inputs and Outputs'!$D$6</f>
        <v>3800</v>
      </c>
      <c r="BI143" s="70">
        <f t="shared" ca="1" si="58"/>
        <v>6.0732655221819032E-2</v>
      </c>
      <c r="BJ143" s="68">
        <f t="shared" si="51"/>
        <v>25</v>
      </c>
      <c r="BK143" s="75">
        <f ca="1">BF143*'Inputs and Outputs'!$D$5-('Model Part B'!BG143*'Model Part B'!BJ143+BG143*Costperbumped)</f>
        <v>3800</v>
      </c>
      <c r="BN143" s="74">
        <v>140</v>
      </c>
      <c r="BO143" s="68" t="s">
        <v>8</v>
      </c>
      <c r="BP143" s="69">
        <v>44243</v>
      </c>
      <c r="BQ143" s="67" t="s">
        <v>2</v>
      </c>
      <c r="BR143" s="68" t="str">
        <f>'Flight Data'!$A141</f>
        <v>G140</v>
      </c>
      <c r="BS143" s="68">
        <f>'Flight Data'!$B141</f>
        <v>4</v>
      </c>
      <c r="BT143" s="68">
        <f ca="1">ROUND(NORMINV($BY143,'Inputs and Outputs'!$C$18,'Inputs and Outputs'!$D$18),0)</f>
        <v>100</v>
      </c>
      <c r="BU143" s="68">
        <f t="shared" si="52"/>
        <v>105</v>
      </c>
      <c r="BV143" s="68">
        <f t="shared" ca="1" si="53"/>
        <v>100</v>
      </c>
      <c r="BW143" s="68">
        <f ca="1">IF(BV143-BS143&gt;'Inputs and Outputs'!$D$4,Five-BS143,0)</f>
        <v>0</v>
      </c>
      <c r="BX143" s="68">
        <f ca="1">BV143*'Inputs and Outputs'!$D$5-BW143*'Inputs and Outputs'!$D$6</f>
        <v>4000</v>
      </c>
      <c r="BY143" s="70">
        <f t="shared" ca="1" si="59"/>
        <v>0.40966929522059625</v>
      </c>
      <c r="BZ143" s="68">
        <f t="shared" si="54"/>
        <v>25</v>
      </c>
      <c r="CA143" s="75">
        <f ca="1">BV143*'Inputs and Outputs'!$D$5-('Model Part B'!BW143*'Model Part B'!BZ143+BW143*Costperbumped)</f>
        <v>4000</v>
      </c>
    </row>
    <row r="144" spans="2:79" x14ac:dyDescent="0.2">
      <c r="B144" s="74">
        <v>141</v>
      </c>
      <c r="C144" s="68" t="s">
        <v>8</v>
      </c>
      <c r="D144" s="69">
        <v>44243</v>
      </c>
      <c r="E144" s="67" t="s">
        <v>0</v>
      </c>
      <c r="F144" s="68" t="str">
        <f>'Flight Data'!$A142</f>
        <v>G141</v>
      </c>
      <c r="G144" s="68">
        <f>'Flight Data'!$B142</f>
        <v>1</v>
      </c>
      <c r="H144" s="68">
        <f ca="1">ROUND(NORMINV($M144,'Inputs and Outputs'!$C$20,'Inputs and Outputs'!$D$20),0)</f>
        <v>103</v>
      </c>
      <c r="I144" s="68">
        <f t="shared" si="40"/>
        <v>101</v>
      </c>
      <c r="J144" s="68">
        <f t="shared" ca="1" si="41"/>
        <v>101</v>
      </c>
      <c r="K144" s="68">
        <f ca="1">IF(J144-G144&gt;'Inputs and Outputs'!$D$4,One-G144,0)</f>
        <v>0</v>
      </c>
      <c r="L144" s="68">
        <f ca="1">J144*'Inputs and Outputs'!$D$5-K144*'Inputs and Outputs'!$D$6</f>
        <v>4040</v>
      </c>
      <c r="M144" s="70">
        <f t="shared" ca="1" si="55"/>
        <v>0.334823846285904</v>
      </c>
      <c r="N144" s="68">
        <f t="shared" si="42"/>
        <v>200</v>
      </c>
      <c r="O144" s="75">
        <f ca="1">J144*'Inputs and Outputs'!$D$5-('Model Part B'!K144*'Model Part B'!N144+K144*Costperbumped)</f>
        <v>4040</v>
      </c>
      <c r="R144" s="74">
        <v>141</v>
      </c>
      <c r="S144" s="68" t="s">
        <v>8</v>
      </c>
      <c r="T144" s="69">
        <v>44243</v>
      </c>
      <c r="U144" s="67" t="s">
        <v>0</v>
      </c>
      <c r="V144" s="68" t="str">
        <f>'Flight Data'!$A142</f>
        <v>G141</v>
      </c>
      <c r="W144" s="68">
        <f>'Flight Data'!$B142</f>
        <v>1</v>
      </c>
      <c r="X144" s="68">
        <f ca="1">ROUND(NORMINV($AC144,'Inputs and Outputs'!$C$20,'Inputs and Outputs'!$D$20),0)</f>
        <v>108</v>
      </c>
      <c r="Y144" s="68">
        <f t="shared" si="43"/>
        <v>102</v>
      </c>
      <c r="Z144" s="68">
        <f t="shared" ca="1" si="44"/>
        <v>102</v>
      </c>
      <c r="AA144" s="68">
        <f ca="1">IF(Z144-W144&gt;'Inputs and Outputs'!$D$4,One-W144,0)</f>
        <v>0</v>
      </c>
      <c r="AB144" s="68">
        <f ca="1">Z144*'Inputs and Outputs'!$D$5-AA144*'Inputs and Outputs'!$D$6</f>
        <v>4080</v>
      </c>
      <c r="AC144" s="70">
        <f t="shared" ca="1" si="56"/>
        <v>0.74529241522541001</v>
      </c>
      <c r="AD144" s="68">
        <f t="shared" si="45"/>
        <v>200</v>
      </c>
      <c r="AE144" s="75">
        <f ca="1">Z144*'Inputs and Outputs'!$D$5-('Model Part B'!AA144*'Model Part B'!AD144+AA144*Costperbumped)</f>
        <v>4080</v>
      </c>
      <c r="AH144" s="74">
        <v>141</v>
      </c>
      <c r="AI144" s="68" t="s">
        <v>8</v>
      </c>
      <c r="AJ144" s="69">
        <v>44243</v>
      </c>
      <c r="AK144" s="67" t="s">
        <v>0</v>
      </c>
      <c r="AL144" s="68" t="str">
        <f>'Flight Data'!$A142</f>
        <v>G141</v>
      </c>
      <c r="AM144" s="68">
        <f>'Flight Data'!$B142</f>
        <v>1</v>
      </c>
      <c r="AN144" s="68">
        <f ca="1">ROUND(NORMINV($AS144,'Inputs and Outputs'!$C$20,'Inputs and Outputs'!$D$20),0)</f>
        <v>109</v>
      </c>
      <c r="AO144" s="68">
        <f t="shared" si="46"/>
        <v>103</v>
      </c>
      <c r="AP144" s="68">
        <f t="shared" ca="1" si="47"/>
        <v>103</v>
      </c>
      <c r="AQ144" s="68">
        <f ca="1">IF(AP144-AM144&gt;'Inputs and Outputs'!$D$4,Three-AM144,0)</f>
        <v>2</v>
      </c>
      <c r="AR144" s="68">
        <f ca="1">AP144*'Inputs and Outputs'!$D$5-AQ144*'Inputs and Outputs'!$D$6</f>
        <v>3920</v>
      </c>
      <c r="AS144" s="70">
        <f t="shared" ca="1" si="57"/>
        <v>0.78649890842814263</v>
      </c>
      <c r="AT144" s="68">
        <f t="shared" si="48"/>
        <v>200</v>
      </c>
      <c r="AU144" s="75">
        <f ca="1">AP144*'Inputs and Outputs'!$D$5-('Model Part B'!AQ144*'Model Part B'!AT144+AQ144*Costperbumped)</f>
        <v>3520</v>
      </c>
      <c r="AX144" s="74">
        <v>141</v>
      </c>
      <c r="AY144" s="68" t="s">
        <v>8</v>
      </c>
      <c r="AZ144" s="69">
        <v>44243</v>
      </c>
      <c r="BA144" s="67" t="s">
        <v>0</v>
      </c>
      <c r="BB144" s="68" t="str">
        <f>'Flight Data'!$A142</f>
        <v>G141</v>
      </c>
      <c r="BC144" s="68">
        <f>'Flight Data'!$B142</f>
        <v>1</v>
      </c>
      <c r="BD144" s="68">
        <f ca="1">ROUND(NORMINV($BI144,'Inputs and Outputs'!$C$20,'Inputs and Outputs'!$D$20),0)</f>
        <v>106</v>
      </c>
      <c r="BE144" s="68">
        <f t="shared" si="49"/>
        <v>104</v>
      </c>
      <c r="BF144" s="68">
        <f t="shared" ca="1" si="50"/>
        <v>104</v>
      </c>
      <c r="BG144" s="68">
        <f ca="1">IF(BF144-BC144&gt;'Inputs and Outputs'!$D$4,Four-BC144,0)</f>
        <v>3</v>
      </c>
      <c r="BH144" s="68">
        <f ca="1">BF144*'Inputs and Outputs'!$D$5-BG144*'Inputs and Outputs'!$D$6</f>
        <v>3860</v>
      </c>
      <c r="BI144" s="70">
        <f t="shared" ca="1" si="58"/>
        <v>0.5673521949763024</v>
      </c>
      <c r="BJ144" s="68">
        <f t="shared" si="51"/>
        <v>200</v>
      </c>
      <c r="BK144" s="75">
        <f ca="1">BF144*'Inputs and Outputs'!$D$5-('Model Part B'!BG144*'Model Part B'!BJ144+BG144*Costperbumped)</f>
        <v>3260</v>
      </c>
      <c r="BN144" s="74">
        <v>141</v>
      </c>
      <c r="BO144" s="68" t="s">
        <v>8</v>
      </c>
      <c r="BP144" s="69">
        <v>44243</v>
      </c>
      <c r="BQ144" s="67" t="s">
        <v>0</v>
      </c>
      <c r="BR144" s="68" t="str">
        <f>'Flight Data'!$A142</f>
        <v>G141</v>
      </c>
      <c r="BS144" s="68">
        <f>'Flight Data'!$B142</f>
        <v>1</v>
      </c>
      <c r="BT144" s="68">
        <f ca="1">ROUND(NORMINV($BY144,'Inputs and Outputs'!$C$18,'Inputs and Outputs'!$D$18),0)</f>
        <v>105</v>
      </c>
      <c r="BU144" s="68">
        <f t="shared" si="52"/>
        <v>105</v>
      </c>
      <c r="BV144" s="68">
        <f t="shared" ca="1" si="53"/>
        <v>105</v>
      </c>
      <c r="BW144" s="68">
        <f ca="1">IF(BV144-BS144&gt;'Inputs and Outputs'!$D$4,Five-BS144,0)</f>
        <v>4</v>
      </c>
      <c r="BX144" s="68">
        <f ca="1">BV144*'Inputs and Outputs'!$D$5-BW144*'Inputs and Outputs'!$D$6</f>
        <v>3800</v>
      </c>
      <c r="BY144" s="70">
        <f t="shared" ca="1" si="59"/>
        <v>0.74636885286042065</v>
      </c>
      <c r="BZ144" s="68">
        <f t="shared" si="54"/>
        <v>200</v>
      </c>
      <c r="CA144" s="75">
        <f ca="1">BV144*'Inputs and Outputs'!$D$5-('Model Part B'!BW144*'Model Part B'!BZ144+BW144*Costperbumped)</f>
        <v>3000</v>
      </c>
    </row>
    <row r="145" spans="2:79" x14ac:dyDescent="0.2">
      <c r="B145" s="74">
        <v>142</v>
      </c>
      <c r="C145" s="68" t="s">
        <v>7</v>
      </c>
      <c r="D145" s="69">
        <v>44244</v>
      </c>
      <c r="E145" s="67" t="s">
        <v>3</v>
      </c>
      <c r="F145" s="68" t="str">
        <f>'Flight Data'!$A143</f>
        <v>G142</v>
      </c>
      <c r="G145" s="68">
        <f>'Flight Data'!$B143</f>
        <v>4</v>
      </c>
      <c r="H145" s="68">
        <f ca="1">ROUND(NORMINV($M145,'Inputs and Outputs'!$C$18,'Inputs and Outputs'!$D$18),0)</f>
        <v>105</v>
      </c>
      <c r="I145" s="68">
        <f t="shared" si="40"/>
        <v>101</v>
      </c>
      <c r="J145" s="68">
        <f t="shared" ca="1" si="41"/>
        <v>101</v>
      </c>
      <c r="K145" s="68">
        <f ca="1">IF(J145-G145&gt;'Inputs and Outputs'!$D$4,One-G145,0)</f>
        <v>0</v>
      </c>
      <c r="L145" s="68">
        <f ca="1">J145*'Inputs and Outputs'!$D$5-K145*'Inputs and Outputs'!$D$6</f>
        <v>4040</v>
      </c>
      <c r="M145" s="70">
        <f t="shared" ca="1" si="55"/>
        <v>0.7616330693975204</v>
      </c>
      <c r="N145" s="68">
        <f t="shared" si="42"/>
        <v>25</v>
      </c>
      <c r="O145" s="75">
        <f ca="1">J145*'Inputs and Outputs'!$D$5-('Model Part B'!K145*'Model Part B'!N145+K145*Costperbumped)</f>
        <v>4040</v>
      </c>
      <c r="R145" s="74">
        <v>142</v>
      </c>
      <c r="S145" s="68" t="s">
        <v>7</v>
      </c>
      <c r="T145" s="69">
        <v>44244</v>
      </c>
      <c r="U145" s="67" t="s">
        <v>3</v>
      </c>
      <c r="V145" s="68" t="str">
        <f>'Flight Data'!$A143</f>
        <v>G142</v>
      </c>
      <c r="W145" s="68">
        <f>'Flight Data'!$B143</f>
        <v>4</v>
      </c>
      <c r="X145" s="68">
        <f ca="1">ROUND(NORMINV($AC145,'Inputs and Outputs'!$C$18,'Inputs and Outputs'!$D$18),0)</f>
        <v>92</v>
      </c>
      <c r="Y145" s="68">
        <f t="shared" si="43"/>
        <v>102</v>
      </c>
      <c r="Z145" s="68">
        <f t="shared" ca="1" si="44"/>
        <v>92</v>
      </c>
      <c r="AA145" s="68">
        <f ca="1">IF(Z145-W145&gt;'Inputs and Outputs'!$D$4,One-W145,0)</f>
        <v>0</v>
      </c>
      <c r="AB145" s="68">
        <f ca="1">Z145*'Inputs and Outputs'!$D$5-AA145*'Inputs and Outputs'!$D$6</f>
        <v>3680</v>
      </c>
      <c r="AC145" s="70">
        <f t="shared" ca="1" si="56"/>
        <v>6.5101083416989947E-2</v>
      </c>
      <c r="AD145" s="68">
        <f t="shared" si="45"/>
        <v>25</v>
      </c>
      <c r="AE145" s="75">
        <f ca="1">Z145*'Inputs and Outputs'!$D$5-('Model Part B'!AA145*'Model Part B'!AD145+AA145*Costperbumped)</f>
        <v>3680</v>
      </c>
      <c r="AH145" s="74">
        <v>142</v>
      </c>
      <c r="AI145" s="68" t="s">
        <v>7</v>
      </c>
      <c r="AJ145" s="69">
        <v>44244</v>
      </c>
      <c r="AK145" s="67" t="s">
        <v>3</v>
      </c>
      <c r="AL145" s="68" t="str">
        <f>'Flight Data'!$A143</f>
        <v>G142</v>
      </c>
      <c r="AM145" s="68">
        <f>'Flight Data'!$B143</f>
        <v>4</v>
      </c>
      <c r="AN145" s="68">
        <f ca="1">ROUND(NORMINV($AS145,'Inputs and Outputs'!$C$18,'Inputs and Outputs'!$D$18),0)</f>
        <v>101</v>
      </c>
      <c r="AO145" s="68">
        <f t="shared" si="46"/>
        <v>103</v>
      </c>
      <c r="AP145" s="68">
        <f t="shared" ca="1" si="47"/>
        <v>101</v>
      </c>
      <c r="AQ145" s="68">
        <f ca="1">IF(AP145-AM145&gt;'Inputs and Outputs'!$D$4,Three-AM145,0)</f>
        <v>0</v>
      </c>
      <c r="AR145" s="68">
        <f ca="1">AP145*'Inputs and Outputs'!$D$5-AQ145*'Inputs and Outputs'!$D$6</f>
        <v>4040</v>
      </c>
      <c r="AS145" s="70">
        <f t="shared" ca="1" si="57"/>
        <v>0.49443651445776926</v>
      </c>
      <c r="AT145" s="68">
        <f t="shared" si="48"/>
        <v>25</v>
      </c>
      <c r="AU145" s="75">
        <f ca="1">AP145*'Inputs and Outputs'!$D$5-('Model Part B'!AQ145*'Model Part B'!AT145+AQ145*Costperbumped)</f>
        <v>4040</v>
      </c>
      <c r="AX145" s="74">
        <v>142</v>
      </c>
      <c r="AY145" s="68" t="s">
        <v>7</v>
      </c>
      <c r="AZ145" s="69">
        <v>44244</v>
      </c>
      <c r="BA145" s="67" t="s">
        <v>3</v>
      </c>
      <c r="BB145" s="68" t="str">
        <f>'Flight Data'!$A143</f>
        <v>G142</v>
      </c>
      <c r="BC145" s="68">
        <f>'Flight Data'!$B143</f>
        <v>4</v>
      </c>
      <c r="BD145" s="68">
        <f ca="1">ROUND(NORMINV($BI145,'Inputs and Outputs'!$C$18,'Inputs and Outputs'!$D$18),0)</f>
        <v>101</v>
      </c>
      <c r="BE145" s="68">
        <f t="shared" si="49"/>
        <v>104</v>
      </c>
      <c r="BF145" s="68">
        <f t="shared" ca="1" si="50"/>
        <v>101</v>
      </c>
      <c r="BG145" s="68">
        <f ca="1">IF(BF145-BC145&gt;'Inputs and Outputs'!$D$4,Four-BC145,0)</f>
        <v>0</v>
      </c>
      <c r="BH145" s="68">
        <f ca="1">BF145*'Inputs and Outputs'!$D$5-BG145*'Inputs and Outputs'!$D$6</f>
        <v>4040</v>
      </c>
      <c r="BI145" s="70">
        <f t="shared" ca="1" si="58"/>
        <v>0.48716655695707756</v>
      </c>
      <c r="BJ145" s="68">
        <f t="shared" si="51"/>
        <v>25</v>
      </c>
      <c r="BK145" s="75">
        <f ca="1">BF145*'Inputs and Outputs'!$D$5-('Model Part B'!BG145*'Model Part B'!BJ145+BG145*Costperbumped)</f>
        <v>4040</v>
      </c>
      <c r="BN145" s="74">
        <v>142</v>
      </c>
      <c r="BO145" s="68" t="s">
        <v>7</v>
      </c>
      <c r="BP145" s="69">
        <v>44244</v>
      </c>
      <c r="BQ145" s="67" t="s">
        <v>3</v>
      </c>
      <c r="BR145" s="68" t="str">
        <f>'Flight Data'!$A143</f>
        <v>G142</v>
      </c>
      <c r="BS145" s="68">
        <f>'Flight Data'!$B143</f>
        <v>4</v>
      </c>
      <c r="BT145" s="68">
        <f ca="1">ROUND(NORMINV($BY145,'Inputs and Outputs'!$C$18,'Inputs and Outputs'!$D$18),0)</f>
        <v>103</v>
      </c>
      <c r="BU145" s="68">
        <f t="shared" si="52"/>
        <v>105</v>
      </c>
      <c r="BV145" s="68">
        <f t="shared" ca="1" si="53"/>
        <v>103</v>
      </c>
      <c r="BW145" s="68">
        <f ca="1">IF(BV145-BS145&gt;'Inputs and Outputs'!$D$4,Five-BS145,0)</f>
        <v>0</v>
      </c>
      <c r="BX145" s="68">
        <f ca="1">BV145*'Inputs and Outputs'!$D$5-BW145*'Inputs and Outputs'!$D$6</f>
        <v>4120</v>
      </c>
      <c r="BY145" s="70">
        <f t="shared" ca="1" si="59"/>
        <v>0.62865880562560783</v>
      </c>
      <c r="BZ145" s="68">
        <f t="shared" si="54"/>
        <v>25</v>
      </c>
      <c r="CA145" s="75">
        <f ca="1">BV145*'Inputs and Outputs'!$D$5-('Model Part B'!BW145*'Model Part B'!BZ145+BW145*Costperbumped)</f>
        <v>4120</v>
      </c>
    </row>
    <row r="146" spans="2:79" x14ac:dyDescent="0.2">
      <c r="B146" s="74">
        <v>143</v>
      </c>
      <c r="C146" s="68" t="s">
        <v>7</v>
      </c>
      <c r="D146" s="69">
        <v>44244</v>
      </c>
      <c r="E146" s="67" t="s">
        <v>2</v>
      </c>
      <c r="F146" s="68" t="str">
        <f>'Flight Data'!$A144</f>
        <v>G143</v>
      </c>
      <c r="G146" s="68">
        <f>'Flight Data'!$B144</f>
        <v>3</v>
      </c>
      <c r="H146" s="68">
        <f ca="1">ROUND(NORMINV($M146,'Inputs and Outputs'!$C$19,'Inputs and Outputs'!$D$19),0)</f>
        <v>105</v>
      </c>
      <c r="I146" s="68">
        <f t="shared" si="40"/>
        <v>101</v>
      </c>
      <c r="J146" s="68">
        <f t="shared" ca="1" si="41"/>
        <v>101</v>
      </c>
      <c r="K146" s="68">
        <f ca="1">IF(J146-G146&gt;'Inputs and Outputs'!$D$4,One-G146,0)</f>
        <v>0</v>
      </c>
      <c r="L146" s="68">
        <f ca="1">J146*'Inputs and Outputs'!$D$5-K146*'Inputs and Outputs'!$D$6</f>
        <v>4040</v>
      </c>
      <c r="M146" s="70">
        <f t="shared" ca="1" si="55"/>
        <v>0.68033460986422667</v>
      </c>
      <c r="N146" s="68">
        <f t="shared" si="42"/>
        <v>25</v>
      </c>
      <c r="O146" s="75">
        <f ca="1">J146*'Inputs and Outputs'!$D$5-('Model Part B'!K146*'Model Part B'!N146+K146*Costperbumped)</f>
        <v>4040</v>
      </c>
      <c r="R146" s="74">
        <v>143</v>
      </c>
      <c r="S146" s="68" t="s">
        <v>7</v>
      </c>
      <c r="T146" s="69">
        <v>44244</v>
      </c>
      <c r="U146" s="67" t="s">
        <v>2</v>
      </c>
      <c r="V146" s="68" t="str">
        <f>'Flight Data'!$A144</f>
        <v>G143</v>
      </c>
      <c r="W146" s="68">
        <f>'Flight Data'!$B144</f>
        <v>3</v>
      </c>
      <c r="X146" s="68">
        <f ca="1">ROUND(NORMINV($AC146,'Inputs and Outputs'!$C$19,'Inputs and Outputs'!$D$19),0)</f>
        <v>105</v>
      </c>
      <c r="Y146" s="68">
        <f t="shared" si="43"/>
        <v>102</v>
      </c>
      <c r="Z146" s="68">
        <f t="shared" ca="1" si="44"/>
        <v>102</v>
      </c>
      <c r="AA146" s="68">
        <f ca="1">IF(Z146-W146&gt;'Inputs and Outputs'!$D$4,One-W146,0)</f>
        <v>0</v>
      </c>
      <c r="AB146" s="68">
        <f ca="1">Z146*'Inputs and Outputs'!$D$5-AA146*'Inputs and Outputs'!$D$6</f>
        <v>4080</v>
      </c>
      <c r="AC146" s="70">
        <f t="shared" ca="1" si="56"/>
        <v>0.67485250879517378</v>
      </c>
      <c r="AD146" s="68">
        <f t="shared" si="45"/>
        <v>25</v>
      </c>
      <c r="AE146" s="75">
        <f ca="1">Z146*'Inputs and Outputs'!$D$5-('Model Part B'!AA146*'Model Part B'!AD146+AA146*Costperbumped)</f>
        <v>4080</v>
      </c>
      <c r="AH146" s="74">
        <v>143</v>
      </c>
      <c r="AI146" s="68" t="s">
        <v>7</v>
      </c>
      <c r="AJ146" s="69">
        <v>44244</v>
      </c>
      <c r="AK146" s="67" t="s">
        <v>2</v>
      </c>
      <c r="AL146" s="68" t="str">
        <f>'Flight Data'!$A144</f>
        <v>G143</v>
      </c>
      <c r="AM146" s="68">
        <f>'Flight Data'!$B144</f>
        <v>3</v>
      </c>
      <c r="AN146" s="68">
        <f ca="1">ROUND(NORMINV($AS146,'Inputs and Outputs'!$C$19,'Inputs and Outputs'!$D$19),0)</f>
        <v>102</v>
      </c>
      <c r="AO146" s="68">
        <f t="shared" si="46"/>
        <v>103</v>
      </c>
      <c r="AP146" s="68">
        <f t="shared" ca="1" si="47"/>
        <v>102</v>
      </c>
      <c r="AQ146" s="68">
        <f ca="1">IF(AP146-AM146&gt;'Inputs and Outputs'!$D$4,Three-AM146,0)</f>
        <v>0</v>
      </c>
      <c r="AR146" s="68">
        <f ca="1">AP146*'Inputs and Outputs'!$D$5-AQ146*'Inputs and Outputs'!$D$6</f>
        <v>4080</v>
      </c>
      <c r="AS146" s="70">
        <f t="shared" ca="1" si="57"/>
        <v>0.38244525492341963</v>
      </c>
      <c r="AT146" s="68">
        <f t="shared" si="48"/>
        <v>25</v>
      </c>
      <c r="AU146" s="75">
        <f ca="1">AP146*'Inputs and Outputs'!$D$5-('Model Part B'!AQ146*'Model Part B'!AT146+AQ146*Costperbumped)</f>
        <v>4080</v>
      </c>
      <c r="AX146" s="74">
        <v>143</v>
      </c>
      <c r="AY146" s="68" t="s">
        <v>7</v>
      </c>
      <c r="AZ146" s="69">
        <v>44244</v>
      </c>
      <c r="BA146" s="67" t="s">
        <v>2</v>
      </c>
      <c r="BB146" s="68" t="str">
        <f>'Flight Data'!$A144</f>
        <v>G143</v>
      </c>
      <c r="BC146" s="68">
        <f>'Flight Data'!$B144</f>
        <v>3</v>
      </c>
      <c r="BD146" s="68">
        <f ca="1">ROUND(NORMINV($BI146,'Inputs and Outputs'!$C$19,'Inputs and Outputs'!$D$19),0)</f>
        <v>95</v>
      </c>
      <c r="BE146" s="68">
        <f t="shared" si="49"/>
        <v>104</v>
      </c>
      <c r="BF146" s="68">
        <f t="shared" ca="1" si="50"/>
        <v>95</v>
      </c>
      <c r="BG146" s="68">
        <f ca="1">IF(BF146-BC146&gt;'Inputs and Outputs'!$D$4,Four-BC146,0)</f>
        <v>0</v>
      </c>
      <c r="BH146" s="68">
        <f ca="1">BF146*'Inputs and Outputs'!$D$5-BG146*'Inputs and Outputs'!$D$6</f>
        <v>3800</v>
      </c>
      <c r="BI146" s="70">
        <f t="shared" ca="1" si="58"/>
        <v>4.7388748225393296E-2</v>
      </c>
      <c r="BJ146" s="68">
        <f t="shared" si="51"/>
        <v>25</v>
      </c>
      <c r="BK146" s="75">
        <f ca="1">BF146*'Inputs and Outputs'!$D$5-('Model Part B'!BG146*'Model Part B'!BJ146+BG146*Costperbumped)</f>
        <v>3800</v>
      </c>
      <c r="BN146" s="74">
        <v>143</v>
      </c>
      <c r="BO146" s="68" t="s">
        <v>7</v>
      </c>
      <c r="BP146" s="69">
        <v>44244</v>
      </c>
      <c r="BQ146" s="67" t="s">
        <v>2</v>
      </c>
      <c r="BR146" s="68" t="str">
        <f>'Flight Data'!$A144</f>
        <v>G143</v>
      </c>
      <c r="BS146" s="68">
        <f>'Flight Data'!$B144</f>
        <v>3</v>
      </c>
      <c r="BT146" s="68">
        <f ca="1">ROUND(NORMINV($BY146,'Inputs and Outputs'!$C$18,'Inputs and Outputs'!$D$18),0)</f>
        <v>99</v>
      </c>
      <c r="BU146" s="68">
        <f t="shared" si="52"/>
        <v>105</v>
      </c>
      <c r="BV146" s="68">
        <f t="shared" ca="1" si="53"/>
        <v>99</v>
      </c>
      <c r="BW146" s="68">
        <f ca="1">IF(BV146-BS146&gt;'Inputs and Outputs'!$D$4,Five-BS146,0)</f>
        <v>0</v>
      </c>
      <c r="BX146" s="68">
        <f ca="1">BV146*'Inputs and Outputs'!$D$5-BW146*'Inputs and Outputs'!$D$6</f>
        <v>3960</v>
      </c>
      <c r="BY146" s="70">
        <f t="shared" ca="1" si="59"/>
        <v>0.36665549684967902</v>
      </c>
      <c r="BZ146" s="68">
        <f t="shared" si="54"/>
        <v>25</v>
      </c>
      <c r="CA146" s="75">
        <f ca="1">BV146*'Inputs and Outputs'!$D$5-('Model Part B'!BW146*'Model Part B'!BZ146+BW146*Costperbumped)</f>
        <v>3960</v>
      </c>
    </row>
    <row r="147" spans="2:79" x14ac:dyDescent="0.2">
      <c r="B147" s="74">
        <v>144</v>
      </c>
      <c r="C147" s="68" t="s">
        <v>7</v>
      </c>
      <c r="D147" s="69">
        <v>44244</v>
      </c>
      <c r="E147" s="67" t="s">
        <v>0</v>
      </c>
      <c r="F147" s="68" t="str">
        <f>'Flight Data'!$A145</f>
        <v>G144</v>
      </c>
      <c r="G147" s="68">
        <f>'Flight Data'!$B145</f>
        <v>1</v>
      </c>
      <c r="H147" s="68">
        <f ca="1">ROUND(NORMINV($M147,'Inputs and Outputs'!$C$20,'Inputs and Outputs'!$D$20),0)</f>
        <v>105</v>
      </c>
      <c r="I147" s="68">
        <f t="shared" si="40"/>
        <v>101</v>
      </c>
      <c r="J147" s="68">
        <f t="shared" ca="1" si="41"/>
        <v>101</v>
      </c>
      <c r="K147" s="68">
        <f ca="1">IF(J147-G147&gt;'Inputs and Outputs'!$D$4,One-G147,0)</f>
        <v>0</v>
      </c>
      <c r="L147" s="68">
        <f ca="1">J147*'Inputs and Outputs'!$D$5-K147*'Inputs and Outputs'!$D$6</f>
        <v>4040</v>
      </c>
      <c r="M147" s="70">
        <f t="shared" ca="1" si="55"/>
        <v>0.47713242299252656</v>
      </c>
      <c r="N147" s="68">
        <f t="shared" si="42"/>
        <v>200</v>
      </c>
      <c r="O147" s="75">
        <f ca="1">J147*'Inputs and Outputs'!$D$5-('Model Part B'!K147*'Model Part B'!N147+K147*Costperbumped)</f>
        <v>4040</v>
      </c>
      <c r="R147" s="74">
        <v>144</v>
      </c>
      <c r="S147" s="68" t="s">
        <v>7</v>
      </c>
      <c r="T147" s="69">
        <v>44244</v>
      </c>
      <c r="U147" s="67" t="s">
        <v>0</v>
      </c>
      <c r="V147" s="68" t="str">
        <f>'Flight Data'!$A145</f>
        <v>G144</v>
      </c>
      <c r="W147" s="68">
        <f>'Flight Data'!$B145</f>
        <v>1</v>
      </c>
      <c r="X147" s="68">
        <f ca="1">ROUND(NORMINV($AC147,'Inputs and Outputs'!$C$20,'Inputs and Outputs'!$D$20),0)</f>
        <v>99</v>
      </c>
      <c r="Y147" s="68">
        <f t="shared" si="43"/>
        <v>102</v>
      </c>
      <c r="Z147" s="68">
        <f t="shared" ca="1" si="44"/>
        <v>99</v>
      </c>
      <c r="AA147" s="68">
        <f ca="1">IF(Z147-W147&gt;'Inputs and Outputs'!$D$4,One-W147,0)</f>
        <v>0</v>
      </c>
      <c r="AB147" s="68">
        <f ca="1">Z147*'Inputs and Outputs'!$D$5-AA147*'Inputs and Outputs'!$D$6</f>
        <v>3960</v>
      </c>
      <c r="AC147" s="70">
        <f t="shared" ca="1" si="56"/>
        <v>0.10181856624713304</v>
      </c>
      <c r="AD147" s="68">
        <f t="shared" si="45"/>
        <v>200</v>
      </c>
      <c r="AE147" s="75">
        <f ca="1">Z147*'Inputs and Outputs'!$D$5-('Model Part B'!AA147*'Model Part B'!AD147+AA147*Costperbumped)</f>
        <v>3960</v>
      </c>
      <c r="AH147" s="74">
        <v>144</v>
      </c>
      <c r="AI147" s="68" t="s">
        <v>7</v>
      </c>
      <c r="AJ147" s="69">
        <v>44244</v>
      </c>
      <c r="AK147" s="67" t="s">
        <v>0</v>
      </c>
      <c r="AL147" s="68" t="str">
        <f>'Flight Data'!$A145</f>
        <v>G144</v>
      </c>
      <c r="AM147" s="68">
        <f>'Flight Data'!$B145</f>
        <v>1</v>
      </c>
      <c r="AN147" s="68">
        <f ca="1">ROUND(NORMINV($AS147,'Inputs and Outputs'!$C$20,'Inputs and Outputs'!$D$20),0)</f>
        <v>100</v>
      </c>
      <c r="AO147" s="68">
        <f t="shared" si="46"/>
        <v>103</v>
      </c>
      <c r="AP147" s="68">
        <f t="shared" ca="1" si="47"/>
        <v>100</v>
      </c>
      <c r="AQ147" s="68">
        <f ca="1">IF(AP147-AM147&gt;'Inputs and Outputs'!$D$4,Three-AM147,0)</f>
        <v>0</v>
      </c>
      <c r="AR147" s="68">
        <f ca="1">AP147*'Inputs and Outputs'!$D$5-AQ147*'Inputs and Outputs'!$D$6</f>
        <v>4000</v>
      </c>
      <c r="AS147" s="70">
        <f t="shared" ca="1" si="57"/>
        <v>0.16939804862673025</v>
      </c>
      <c r="AT147" s="68">
        <f t="shared" si="48"/>
        <v>200</v>
      </c>
      <c r="AU147" s="75">
        <f ca="1">AP147*'Inputs and Outputs'!$D$5-('Model Part B'!AQ147*'Model Part B'!AT147+AQ147*Costperbumped)</f>
        <v>4000</v>
      </c>
      <c r="AX147" s="74">
        <v>144</v>
      </c>
      <c r="AY147" s="68" t="s">
        <v>7</v>
      </c>
      <c r="AZ147" s="69">
        <v>44244</v>
      </c>
      <c r="BA147" s="67" t="s">
        <v>0</v>
      </c>
      <c r="BB147" s="68" t="str">
        <f>'Flight Data'!$A145</f>
        <v>G144</v>
      </c>
      <c r="BC147" s="68">
        <f>'Flight Data'!$B145</f>
        <v>1</v>
      </c>
      <c r="BD147" s="68">
        <f ca="1">ROUND(NORMINV($BI147,'Inputs and Outputs'!$C$20,'Inputs and Outputs'!$D$20),0)</f>
        <v>101</v>
      </c>
      <c r="BE147" s="68">
        <f t="shared" si="49"/>
        <v>104</v>
      </c>
      <c r="BF147" s="68">
        <f t="shared" ca="1" si="50"/>
        <v>101</v>
      </c>
      <c r="BG147" s="68">
        <f ca="1">IF(BF147-BC147&gt;'Inputs and Outputs'!$D$4,Four-BC147,0)</f>
        <v>0</v>
      </c>
      <c r="BH147" s="68">
        <f ca="1">BF147*'Inputs and Outputs'!$D$5-BG147*'Inputs and Outputs'!$D$6</f>
        <v>4040</v>
      </c>
      <c r="BI147" s="70">
        <f t="shared" ca="1" si="58"/>
        <v>0.19715138207456451</v>
      </c>
      <c r="BJ147" s="68">
        <f t="shared" si="51"/>
        <v>200</v>
      </c>
      <c r="BK147" s="75">
        <f ca="1">BF147*'Inputs and Outputs'!$D$5-('Model Part B'!BG147*'Model Part B'!BJ147+BG147*Costperbumped)</f>
        <v>4040</v>
      </c>
      <c r="BN147" s="74">
        <v>144</v>
      </c>
      <c r="BO147" s="68" t="s">
        <v>7</v>
      </c>
      <c r="BP147" s="69">
        <v>44244</v>
      </c>
      <c r="BQ147" s="67" t="s">
        <v>0</v>
      </c>
      <c r="BR147" s="68" t="str">
        <f>'Flight Data'!$A145</f>
        <v>G144</v>
      </c>
      <c r="BS147" s="68">
        <f>'Flight Data'!$B145</f>
        <v>1</v>
      </c>
      <c r="BT147" s="68">
        <f ca="1">ROUND(NORMINV($BY147,'Inputs and Outputs'!$C$18,'Inputs and Outputs'!$D$18),0)</f>
        <v>97</v>
      </c>
      <c r="BU147" s="68">
        <f t="shared" si="52"/>
        <v>105</v>
      </c>
      <c r="BV147" s="68">
        <f t="shared" ca="1" si="53"/>
        <v>97</v>
      </c>
      <c r="BW147" s="68">
        <f ca="1">IF(BV147-BS147&gt;'Inputs and Outputs'!$D$4,Five-BS147,0)</f>
        <v>0</v>
      </c>
      <c r="BX147" s="68">
        <f ca="1">BV147*'Inputs and Outputs'!$D$5-BW147*'Inputs and Outputs'!$D$6</f>
        <v>3880</v>
      </c>
      <c r="BY147" s="70">
        <f t="shared" ca="1" si="59"/>
        <v>0.27261787157439765</v>
      </c>
      <c r="BZ147" s="68">
        <f t="shared" si="54"/>
        <v>200</v>
      </c>
      <c r="CA147" s="75">
        <f ca="1">BV147*'Inputs and Outputs'!$D$5-('Model Part B'!BW147*'Model Part B'!BZ147+BW147*Costperbumped)</f>
        <v>3880</v>
      </c>
    </row>
    <row r="148" spans="2:79" x14ac:dyDescent="0.2">
      <c r="B148" s="74">
        <v>145</v>
      </c>
      <c r="C148" s="68" t="s">
        <v>6</v>
      </c>
      <c r="D148" s="69">
        <v>44245</v>
      </c>
      <c r="E148" s="67" t="s">
        <v>3</v>
      </c>
      <c r="F148" s="68" t="str">
        <f>'Flight Data'!$A146</f>
        <v>G145</v>
      </c>
      <c r="G148" s="68">
        <f>'Flight Data'!$B146</f>
        <v>1</v>
      </c>
      <c r="H148" s="68">
        <f ca="1">ROUND(NORMINV($M148,'Inputs and Outputs'!$C$18,'Inputs and Outputs'!$D$18),0)</f>
        <v>100</v>
      </c>
      <c r="I148" s="68">
        <f t="shared" si="40"/>
        <v>101</v>
      </c>
      <c r="J148" s="68">
        <f t="shared" ca="1" si="41"/>
        <v>100</v>
      </c>
      <c r="K148" s="68">
        <f ca="1">IF(J148-G148&gt;'Inputs and Outputs'!$D$4,One-G148,0)</f>
        <v>0</v>
      </c>
      <c r="L148" s="68">
        <f ca="1">J148*'Inputs and Outputs'!$D$5-K148*'Inputs and Outputs'!$D$6</f>
        <v>4000</v>
      </c>
      <c r="M148" s="70">
        <f t="shared" ca="1" si="55"/>
        <v>0.46222832033051398</v>
      </c>
      <c r="N148" s="68">
        <f t="shared" si="42"/>
        <v>25</v>
      </c>
      <c r="O148" s="75">
        <f ca="1">J148*'Inputs and Outputs'!$D$5-('Model Part B'!K148*'Model Part B'!N148+K148*Costperbumped)</f>
        <v>4000</v>
      </c>
      <c r="R148" s="74">
        <v>145</v>
      </c>
      <c r="S148" s="68" t="s">
        <v>6</v>
      </c>
      <c r="T148" s="69">
        <v>44245</v>
      </c>
      <c r="U148" s="67" t="s">
        <v>3</v>
      </c>
      <c r="V148" s="68" t="str">
        <f>'Flight Data'!$A146</f>
        <v>G145</v>
      </c>
      <c r="W148" s="68">
        <f>'Flight Data'!$B146</f>
        <v>1</v>
      </c>
      <c r="X148" s="68">
        <f ca="1">ROUND(NORMINV($AC148,'Inputs and Outputs'!$C$18,'Inputs and Outputs'!$D$18),0)</f>
        <v>101</v>
      </c>
      <c r="Y148" s="68">
        <f t="shared" si="43"/>
        <v>102</v>
      </c>
      <c r="Z148" s="68">
        <f t="shared" ca="1" si="44"/>
        <v>101</v>
      </c>
      <c r="AA148" s="68">
        <f ca="1">IF(Z148-W148&gt;'Inputs and Outputs'!$D$4,One-W148,0)</f>
        <v>0</v>
      </c>
      <c r="AB148" s="68">
        <f ca="1">Z148*'Inputs and Outputs'!$D$5-AA148*'Inputs and Outputs'!$D$6</f>
        <v>4040</v>
      </c>
      <c r="AC148" s="70">
        <f t="shared" ca="1" si="56"/>
        <v>0.46918420154371454</v>
      </c>
      <c r="AD148" s="68">
        <f t="shared" si="45"/>
        <v>25</v>
      </c>
      <c r="AE148" s="75">
        <f ca="1">Z148*'Inputs and Outputs'!$D$5-('Model Part B'!AA148*'Model Part B'!AD148+AA148*Costperbumped)</f>
        <v>4040</v>
      </c>
      <c r="AH148" s="74">
        <v>145</v>
      </c>
      <c r="AI148" s="68" t="s">
        <v>6</v>
      </c>
      <c r="AJ148" s="69">
        <v>44245</v>
      </c>
      <c r="AK148" s="67" t="s">
        <v>3</v>
      </c>
      <c r="AL148" s="68" t="str">
        <f>'Flight Data'!$A146</f>
        <v>G145</v>
      </c>
      <c r="AM148" s="68">
        <f>'Flight Data'!$B146</f>
        <v>1</v>
      </c>
      <c r="AN148" s="68">
        <f ca="1">ROUND(NORMINV($AS148,'Inputs and Outputs'!$C$18,'Inputs and Outputs'!$D$18),0)</f>
        <v>96</v>
      </c>
      <c r="AO148" s="68">
        <f t="shared" si="46"/>
        <v>103</v>
      </c>
      <c r="AP148" s="68">
        <f t="shared" ca="1" si="47"/>
        <v>96</v>
      </c>
      <c r="AQ148" s="68">
        <f ca="1">IF(AP148-AM148&gt;'Inputs and Outputs'!$D$4,Three-AM148,0)</f>
        <v>0</v>
      </c>
      <c r="AR148" s="68">
        <f ca="1">AP148*'Inputs and Outputs'!$D$5-AQ148*'Inputs and Outputs'!$D$6</f>
        <v>3840</v>
      </c>
      <c r="AS148" s="70">
        <f t="shared" ca="1" si="57"/>
        <v>0.20485417376984538</v>
      </c>
      <c r="AT148" s="68">
        <f t="shared" si="48"/>
        <v>25</v>
      </c>
      <c r="AU148" s="75">
        <f ca="1">AP148*'Inputs and Outputs'!$D$5-('Model Part B'!AQ148*'Model Part B'!AT148+AQ148*Costperbumped)</f>
        <v>3840</v>
      </c>
      <c r="AX148" s="74">
        <v>145</v>
      </c>
      <c r="AY148" s="68" t="s">
        <v>6</v>
      </c>
      <c r="AZ148" s="69">
        <v>44245</v>
      </c>
      <c r="BA148" s="67" t="s">
        <v>3</v>
      </c>
      <c r="BB148" s="68" t="str">
        <f>'Flight Data'!$A146</f>
        <v>G145</v>
      </c>
      <c r="BC148" s="68">
        <f>'Flight Data'!$B146</f>
        <v>1</v>
      </c>
      <c r="BD148" s="68">
        <f ca="1">ROUND(NORMINV($BI148,'Inputs and Outputs'!$C$18,'Inputs and Outputs'!$D$18),0)</f>
        <v>100</v>
      </c>
      <c r="BE148" s="68">
        <f t="shared" si="49"/>
        <v>104</v>
      </c>
      <c r="BF148" s="68">
        <f t="shared" ca="1" si="50"/>
        <v>100</v>
      </c>
      <c r="BG148" s="68">
        <f ca="1">IF(BF148-BC148&gt;'Inputs and Outputs'!$D$4,Four-BC148,0)</f>
        <v>0</v>
      </c>
      <c r="BH148" s="68">
        <f ca="1">BF148*'Inputs and Outputs'!$D$5-BG148*'Inputs and Outputs'!$D$6</f>
        <v>4000</v>
      </c>
      <c r="BI148" s="70">
        <f t="shared" ca="1" si="58"/>
        <v>0.4240718084588726</v>
      </c>
      <c r="BJ148" s="68">
        <f t="shared" si="51"/>
        <v>25</v>
      </c>
      <c r="BK148" s="75">
        <f ca="1">BF148*'Inputs and Outputs'!$D$5-('Model Part B'!BG148*'Model Part B'!BJ148+BG148*Costperbumped)</f>
        <v>4000</v>
      </c>
      <c r="BN148" s="74">
        <v>145</v>
      </c>
      <c r="BO148" s="68" t="s">
        <v>6</v>
      </c>
      <c r="BP148" s="69">
        <v>44245</v>
      </c>
      <c r="BQ148" s="67" t="s">
        <v>3</v>
      </c>
      <c r="BR148" s="68" t="str">
        <f>'Flight Data'!$A146</f>
        <v>G145</v>
      </c>
      <c r="BS148" s="68">
        <f>'Flight Data'!$B146</f>
        <v>1</v>
      </c>
      <c r="BT148" s="68">
        <f ca="1">ROUND(NORMINV($BY148,'Inputs and Outputs'!$C$18,'Inputs and Outputs'!$D$18),0)</f>
        <v>109</v>
      </c>
      <c r="BU148" s="68">
        <f t="shared" si="52"/>
        <v>105</v>
      </c>
      <c r="BV148" s="68">
        <f t="shared" ca="1" si="53"/>
        <v>105</v>
      </c>
      <c r="BW148" s="68">
        <f ca="1">IF(BV148-BS148&gt;'Inputs and Outputs'!$D$4,Five-BS148,0)</f>
        <v>4</v>
      </c>
      <c r="BX148" s="68">
        <f ca="1">BV148*'Inputs and Outputs'!$D$5-BW148*'Inputs and Outputs'!$D$6</f>
        <v>3800</v>
      </c>
      <c r="BY148" s="70">
        <f t="shared" ca="1" si="59"/>
        <v>0.90422513551762407</v>
      </c>
      <c r="BZ148" s="68">
        <f t="shared" si="54"/>
        <v>25</v>
      </c>
      <c r="CA148" s="75">
        <f ca="1">BV148*'Inputs and Outputs'!$D$5-('Model Part B'!BW148*'Model Part B'!BZ148+BW148*Costperbumped)</f>
        <v>3700</v>
      </c>
    </row>
    <row r="149" spans="2:79" x14ac:dyDescent="0.2">
      <c r="B149" s="74">
        <v>146</v>
      </c>
      <c r="C149" s="68" t="s">
        <v>6</v>
      </c>
      <c r="D149" s="69">
        <v>44245</v>
      </c>
      <c r="E149" s="67" t="s">
        <v>2</v>
      </c>
      <c r="F149" s="68" t="str">
        <f>'Flight Data'!$A147</f>
        <v>G146</v>
      </c>
      <c r="G149" s="68">
        <f>'Flight Data'!$B147</f>
        <v>4</v>
      </c>
      <c r="H149" s="68">
        <f ca="1">ROUND(NORMINV($M149,'Inputs and Outputs'!$C$19,'Inputs and Outputs'!$D$19),0)</f>
        <v>104</v>
      </c>
      <c r="I149" s="68">
        <f t="shared" si="40"/>
        <v>101</v>
      </c>
      <c r="J149" s="68">
        <f t="shared" ca="1" si="41"/>
        <v>101</v>
      </c>
      <c r="K149" s="68">
        <f ca="1">IF(J149-G149&gt;'Inputs and Outputs'!$D$4,One-G149,0)</f>
        <v>0</v>
      </c>
      <c r="L149" s="68">
        <f ca="1">J149*'Inputs and Outputs'!$D$5-K149*'Inputs and Outputs'!$D$6</f>
        <v>4040</v>
      </c>
      <c r="M149" s="70">
        <f t="shared" ca="1" si="55"/>
        <v>0.59782914340238835</v>
      </c>
      <c r="N149" s="68">
        <f t="shared" si="42"/>
        <v>25</v>
      </c>
      <c r="O149" s="75">
        <f ca="1">J149*'Inputs and Outputs'!$D$5-('Model Part B'!K149*'Model Part B'!N149+K149*Costperbumped)</f>
        <v>4040</v>
      </c>
      <c r="R149" s="74">
        <v>146</v>
      </c>
      <c r="S149" s="68" t="s">
        <v>6</v>
      </c>
      <c r="T149" s="69">
        <v>44245</v>
      </c>
      <c r="U149" s="67" t="s">
        <v>2</v>
      </c>
      <c r="V149" s="68" t="str">
        <f>'Flight Data'!$A147</f>
        <v>G146</v>
      </c>
      <c r="W149" s="68">
        <f>'Flight Data'!$B147</f>
        <v>4</v>
      </c>
      <c r="X149" s="68">
        <f ca="1">ROUND(NORMINV($AC149,'Inputs and Outputs'!$C$19,'Inputs and Outputs'!$D$19),0)</f>
        <v>104</v>
      </c>
      <c r="Y149" s="68">
        <f t="shared" si="43"/>
        <v>102</v>
      </c>
      <c r="Z149" s="68">
        <f t="shared" ca="1" si="44"/>
        <v>102</v>
      </c>
      <c r="AA149" s="68">
        <f ca="1">IF(Z149-W149&gt;'Inputs and Outputs'!$D$4,One-W149,0)</f>
        <v>0</v>
      </c>
      <c r="AB149" s="68">
        <f ca="1">Z149*'Inputs and Outputs'!$D$5-AA149*'Inputs and Outputs'!$D$6</f>
        <v>4080</v>
      </c>
      <c r="AC149" s="70">
        <f t="shared" ca="1" si="56"/>
        <v>0.58606393585841632</v>
      </c>
      <c r="AD149" s="68">
        <f t="shared" si="45"/>
        <v>25</v>
      </c>
      <c r="AE149" s="75">
        <f ca="1">Z149*'Inputs and Outputs'!$D$5-('Model Part B'!AA149*'Model Part B'!AD149+AA149*Costperbumped)</f>
        <v>4080</v>
      </c>
      <c r="AH149" s="74">
        <v>146</v>
      </c>
      <c r="AI149" s="68" t="s">
        <v>6</v>
      </c>
      <c r="AJ149" s="69">
        <v>44245</v>
      </c>
      <c r="AK149" s="67" t="s">
        <v>2</v>
      </c>
      <c r="AL149" s="68" t="str">
        <f>'Flight Data'!$A147</f>
        <v>G146</v>
      </c>
      <c r="AM149" s="68">
        <f>'Flight Data'!$B147</f>
        <v>4</v>
      </c>
      <c r="AN149" s="68">
        <f ca="1">ROUND(NORMINV($AS149,'Inputs and Outputs'!$C$19,'Inputs and Outputs'!$D$19),0)</f>
        <v>106</v>
      </c>
      <c r="AO149" s="68">
        <f t="shared" si="46"/>
        <v>103</v>
      </c>
      <c r="AP149" s="68">
        <f t="shared" ca="1" si="47"/>
        <v>103</v>
      </c>
      <c r="AQ149" s="68">
        <f ca="1">IF(AP149-AM149&gt;'Inputs and Outputs'!$D$4,Three-AM149,0)</f>
        <v>0</v>
      </c>
      <c r="AR149" s="68">
        <f ca="1">AP149*'Inputs and Outputs'!$D$5-AQ149*'Inputs and Outputs'!$D$6</f>
        <v>4120</v>
      </c>
      <c r="AS149" s="70">
        <f t="shared" ca="1" si="57"/>
        <v>0.73719258545874755</v>
      </c>
      <c r="AT149" s="68">
        <f t="shared" si="48"/>
        <v>25</v>
      </c>
      <c r="AU149" s="75">
        <f ca="1">AP149*'Inputs and Outputs'!$D$5-('Model Part B'!AQ149*'Model Part B'!AT149+AQ149*Costperbumped)</f>
        <v>4120</v>
      </c>
      <c r="AX149" s="74">
        <v>146</v>
      </c>
      <c r="AY149" s="68" t="s">
        <v>6</v>
      </c>
      <c r="AZ149" s="69">
        <v>44245</v>
      </c>
      <c r="BA149" s="67" t="s">
        <v>2</v>
      </c>
      <c r="BB149" s="68" t="str">
        <f>'Flight Data'!$A147</f>
        <v>G146</v>
      </c>
      <c r="BC149" s="68">
        <f>'Flight Data'!$B147</f>
        <v>4</v>
      </c>
      <c r="BD149" s="68">
        <f ca="1">ROUND(NORMINV($BI149,'Inputs and Outputs'!$C$19,'Inputs and Outputs'!$D$19),0)</f>
        <v>106</v>
      </c>
      <c r="BE149" s="68">
        <f t="shared" si="49"/>
        <v>104</v>
      </c>
      <c r="BF149" s="68">
        <f t="shared" ca="1" si="50"/>
        <v>104</v>
      </c>
      <c r="BG149" s="68">
        <f ca="1">IF(BF149-BC149&gt;'Inputs and Outputs'!$D$4,Four-BC149,0)</f>
        <v>0</v>
      </c>
      <c r="BH149" s="68">
        <f ca="1">BF149*'Inputs and Outputs'!$D$5-BG149*'Inputs and Outputs'!$D$6</f>
        <v>4160</v>
      </c>
      <c r="BI149" s="70">
        <f t="shared" ca="1" si="58"/>
        <v>0.73134838611870168</v>
      </c>
      <c r="BJ149" s="68">
        <f t="shared" si="51"/>
        <v>25</v>
      </c>
      <c r="BK149" s="75">
        <f ca="1">BF149*'Inputs and Outputs'!$D$5-('Model Part B'!BG149*'Model Part B'!BJ149+BG149*Costperbumped)</f>
        <v>4160</v>
      </c>
      <c r="BN149" s="74">
        <v>146</v>
      </c>
      <c r="BO149" s="68" t="s">
        <v>6</v>
      </c>
      <c r="BP149" s="69">
        <v>44245</v>
      </c>
      <c r="BQ149" s="67" t="s">
        <v>2</v>
      </c>
      <c r="BR149" s="68" t="str">
        <f>'Flight Data'!$A147</f>
        <v>G146</v>
      </c>
      <c r="BS149" s="68">
        <f>'Flight Data'!$B147</f>
        <v>4</v>
      </c>
      <c r="BT149" s="68">
        <f ca="1">ROUND(NORMINV($BY149,'Inputs and Outputs'!$C$18,'Inputs and Outputs'!$D$18),0)</f>
        <v>95</v>
      </c>
      <c r="BU149" s="68">
        <f t="shared" si="52"/>
        <v>105</v>
      </c>
      <c r="BV149" s="68">
        <f t="shared" ca="1" si="53"/>
        <v>95</v>
      </c>
      <c r="BW149" s="68">
        <f ca="1">IF(BV149-BS149&gt;'Inputs and Outputs'!$D$4,Five-BS149,0)</f>
        <v>0</v>
      </c>
      <c r="BX149" s="68">
        <f ca="1">BV149*'Inputs and Outputs'!$D$5-BW149*'Inputs and Outputs'!$D$6</f>
        <v>3800</v>
      </c>
      <c r="BY149" s="70">
        <f t="shared" ca="1" si="59"/>
        <v>0.16265221399677077</v>
      </c>
      <c r="BZ149" s="68">
        <f t="shared" si="54"/>
        <v>25</v>
      </c>
      <c r="CA149" s="75">
        <f ca="1">BV149*'Inputs and Outputs'!$D$5-('Model Part B'!BW149*'Model Part B'!BZ149+BW149*Costperbumped)</f>
        <v>3800</v>
      </c>
    </row>
    <row r="150" spans="2:79" x14ac:dyDescent="0.2">
      <c r="B150" s="74">
        <v>147</v>
      </c>
      <c r="C150" s="68" t="s">
        <v>6</v>
      </c>
      <c r="D150" s="69">
        <v>44245</v>
      </c>
      <c r="E150" s="67" t="s">
        <v>0</v>
      </c>
      <c r="F150" s="68" t="str">
        <f>'Flight Data'!$A148</f>
        <v>G147</v>
      </c>
      <c r="G150" s="68">
        <f>'Flight Data'!$B148</f>
        <v>0</v>
      </c>
      <c r="H150" s="68">
        <f ca="1">ROUND(NORMINV($M150,'Inputs and Outputs'!$C$20,'Inputs and Outputs'!$D$20),0)</f>
        <v>108</v>
      </c>
      <c r="I150" s="68">
        <f t="shared" si="40"/>
        <v>101</v>
      </c>
      <c r="J150" s="68">
        <f t="shared" ca="1" si="41"/>
        <v>101</v>
      </c>
      <c r="K150" s="68">
        <f ca="1">IF(J150-G150&gt;'Inputs and Outputs'!$D$4,One-G150,0)</f>
        <v>1</v>
      </c>
      <c r="L150" s="68">
        <f ca="1">J150*'Inputs and Outputs'!$D$5-K150*'Inputs and Outputs'!$D$6</f>
        <v>3940</v>
      </c>
      <c r="M150" s="70">
        <f t="shared" ca="1" si="55"/>
        <v>0.6929895074889324</v>
      </c>
      <c r="N150" s="68">
        <f t="shared" si="42"/>
        <v>200</v>
      </c>
      <c r="O150" s="75">
        <f ca="1">J150*'Inputs and Outputs'!$D$5-('Model Part B'!K150*'Model Part B'!N150+K150*Costperbumped)</f>
        <v>3740</v>
      </c>
      <c r="R150" s="74">
        <v>147</v>
      </c>
      <c r="S150" s="68" t="s">
        <v>6</v>
      </c>
      <c r="T150" s="69">
        <v>44245</v>
      </c>
      <c r="U150" s="67" t="s">
        <v>0</v>
      </c>
      <c r="V150" s="68" t="str">
        <f>'Flight Data'!$A148</f>
        <v>G147</v>
      </c>
      <c r="W150" s="68">
        <f>'Flight Data'!$B148</f>
        <v>0</v>
      </c>
      <c r="X150" s="68">
        <f ca="1">ROUND(NORMINV($AC150,'Inputs and Outputs'!$C$20,'Inputs and Outputs'!$D$20),0)</f>
        <v>102</v>
      </c>
      <c r="Y150" s="68">
        <f t="shared" si="43"/>
        <v>102</v>
      </c>
      <c r="Z150" s="68">
        <f t="shared" ca="1" si="44"/>
        <v>102</v>
      </c>
      <c r="AA150" s="68">
        <f ca="1">IF(Z150-W150&gt;'Inputs and Outputs'!$D$4,One-W150,0)</f>
        <v>1</v>
      </c>
      <c r="AB150" s="68">
        <f ca="1">Z150*'Inputs and Outputs'!$D$5-AA150*'Inputs and Outputs'!$D$6</f>
        <v>3980</v>
      </c>
      <c r="AC150" s="70">
        <f t="shared" ca="1" si="56"/>
        <v>0.30184981680331202</v>
      </c>
      <c r="AD150" s="68">
        <f t="shared" si="45"/>
        <v>200</v>
      </c>
      <c r="AE150" s="75">
        <f ca="1">Z150*'Inputs and Outputs'!$D$5-('Model Part B'!AA150*'Model Part B'!AD150+AA150*Costperbumped)</f>
        <v>3780</v>
      </c>
      <c r="AH150" s="74">
        <v>147</v>
      </c>
      <c r="AI150" s="68" t="s">
        <v>6</v>
      </c>
      <c r="AJ150" s="69">
        <v>44245</v>
      </c>
      <c r="AK150" s="67" t="s">
        <v>0</v>
      </c>
      <c r="AL150" s="68" t="str">
        <f>'Flight Data'!$A148</f>
        <v>G147</v>
      </c>
      <c r="AM150" s="68">
        <f>'Flight Data'!$B148</f>
        <v>0</v>
      </c>
      <c r="AN150" s="68">
        <f ca="1">ROUND(NORMINV($AS150,'Inputs and Outputs'!$C$20,'Inputs and Outputs'!$D$20),0)</f>
        <v>98</v>
      </c>
      <c r="AO150" s="68">
        <f t="shared" si="46"/>
        <v>103</v>
      </c>
      <c r="AP150" s="68">
        <f t="shared" ca="1" si="47"/>
        <v>98</v>
      </c>
      <c r="AQ150" s="68">
        <f ca="1">IF(AP150-AM150&gt;'Inputs and Outputs'!$D$4,Three-AM150,0)</f>
        <v>0</v>
      </c>
      <c r="AR150" s="68">
        <f ca="1">AP150*'Inputs and Outputs'!$D$5-AQ150*'Inputs and Outputs'!$D$6</f>
        <v>3920</v>
      </c>
      <c r="AS150" s="70">
        <f t="shared" ca="1" si="57"/>
        <v>7.6127026649354224E-2</v>
      </c>
      <c r="AT150" s="68">
        <f t="shared" si="48"/>
        <v>200</v>
      </c>
      <c r="AU150" s="75">
        <f ca="1">AP150*'Inputs and Outputs'!$D$5-('Model Part B'!AQ150*'Model Part B'!AT150+AQ150*Costperbumped)</f>
        <v>3920</v>
      </c>
      <c r="AX150" s="74">
        <v>147</v>
      </c>
      <c r="AY150" s="68" t="s">
        <v>6</v>
      </c>
      <c r="AZ150" s="69">
        <v>44245</v>
      </c>
      <c r="BA150" s="67" t="s">
        <v>0</v>
      </c>
      <c r="BB150" s="68" t="str">
        <f>'Flight Data'!$A148</f>
        <v>G147</v>
      </c>
      <c r="BC150" s="68">
        <f>'Flight Data'!$B148</f>
        <v>0</v>
      </c>
      <c r="BD150" s="68">
        <f ca="1">ROUND(NORMINV($BI150,'Inputs and Outputs'!$C$20,'Inputs and Outputs'!$D$20),0)</f>
        <v>93</v>
      </c>
      <c r="BE150" s="68">
        <f t="shared" si="49"/>
        <v>104</v>
      </c>
      <c r="BF150" s="68">
        <f t="shared" ca="1" si="50"/>
        <v>93</v>
      </c>
      <c r="BG150" s="68">
        <f ca="1">IF(BF150-BC150&gt;'Inputs and Outputs'!$D$4,Four-BC150,0)</f>
        <v>0</v>
      </c>
      <c r="BH150" s="68">
        <f ca="1">BF150*'Inputs and Outputs'!$D$5-BG150*'Inputs and Outputs'!$D$6</f>
        <v>3720</v>
      </c>
      <c r="BI150" s="70">
        <f t="shared" ca="1" si="58"/>
        <v>6.5432261170592643E-3</v>
      </c>
      <c r="BJ150" s="68">
        <f t="shared" si="51"/>
        <v>200</v>
      </c>
      <c r="BK150" s="75">
        <f ca="1">BF150*'Inputs and Outputs'!$D$5-('Model Part B'!BG150*'Model Part B'!BJ150+BG150*Costperbumped)</f>
        <v>3720</v>
      </c>
      <c r="BN150" s="74">
        <v>147</v>
      </c>
      <c r="BO150" s="68" t="s">
        <v>6</v>
      </c>
      <c r="BP150" s="69">
        <v>44245</v>
      </c>
      <c r="BQ150" s="67" t="s">
        <v>0</v>
      </c>
      <c r="BR150" s="68" t="str">
        <f>'Flight Data'!$A148</f>
        <v>G147</v>
      </c>
      <c r="BS150" s="68">
        <f>'Flight Data'!$B148</f>
        <v>0</v>
      </c>
      <c r="BT150" s="68">
        <f ca="1">ROUND(NORMINV($BY150,'Inputs and Outputs'!$C$18,'Inputs and Outputs'!$D$18),0)</f>
        <v>108</v>
      </c>
      <c r="BU150" s="68">
        <f t="shared" si="52"/>
        <v>105</v>
      </c>
      <c r="BV150" s="68">
        <f t="shared" ca="1" si="53"/>
        <v>105</v>
      </c>
      <c r="BW150" s="68">
        <f ca="1">IF(BV150-BS150&gt;'Inputs and Outputs'!$D$4,Five-BS150,0)</f>
        <v>5</v>
      </c>
      <c r="BX150" s="68">
        <f ca="1">BV150*'Inputs and Outputs'!$D$5-BW150*'Inputs and Outputs'!$D$6</f>
        <v>3700</v>
      </c>
      <c r="BY150" s="70">
        <f t="shared" ca="1" si="59"/>
        <v>0.86620494585186103</v>
      </c>
      <c r="BZ150" s="68">
        <f t="shared" si="54"/>
        <v>200</v>
      </c>
      <c r="CA150" s="75">
        <f ca="1">BV150*'Inputs and Outputs'!$D$5-('Model Part B'!BW150*'Model Part B'!BZ150+BW150*Costperbumped)</f>
        <v>2700</v>
      </c>
    </row>
    <row r="151" spans="2:79" x14ac:dyDescent="0.2">
      <c r="B151" s="74">
        <v>148</v>
      </c>
      <c r="C151" s="68" t="s">
        <v>5</v>
      </c>
      <c r="D151" s="69">
        <v>44246</v>
      </c>
      <c r="E151" s="67" t="s">
        <v>3</v>
      </c>
      <c r="F151" s="68" t="str">
        <f>'Flight Data'!$A149</f>
        <v>G148</v>
      </c>
      <c r="G151" s="68">
        <f>'Flight Data'!$B149</f>
        <v>6</v>
      </c>
      <c r="H151" s="68">
        <f ca="1">ROUND(NORMINV($M151,'Inputs and Outputs'!$C$18,'Inputs and Outputs'!$D$18),0)</f>
        <v>99</v>
      </c>
      <c r="I151" s="68">
        <f t="shared" si="40"/>
        <v>101</v>
      </c>
      <c r="J151" s="68">
        <f t="shared" ca="1" si="41"/>
        <v>99</v>
      </c>
      <c r="K151" s="68">
        <f ca="1">IF(J151-G151&gt;'Inputs and Outputs'!$D$4,One-G151,0)</f>
        <v>0</v>
      </c>
      <c r="L151" s="68">
        <f ca="1">J151*'Inputs and Outputs'!$D$5-K151*'Inputs and Outputs'!$D$6</f>
        <v>3960</v>
      </c>
      <c r="M151" s="70">
        <f t="shared" ca="1" si="55"/>
        <v>0.34367644323450308</v>
      </c>
      <c r="N151" s="68">
        <f t="shared" si="42"/>
        <v>25</v>
      </c>
      <c r="O151" s="75">
        <f ca="1">J151*'Inputs and Outputs'!$D$5-('Model Part B'!K151*'Model Part B'!N151+K151*Costperbumped)</f>
        <v>3960</v>
      </c>
      <c r="R151" s="74">
        <v>148</v>
      </c>
      <c r="S151" s="68" t="s">
        <v>5</v>
      </c>
      <c r="T151" s="69">
        <v>44246</v>
      </c>
      <c r="U151" s="67" t="s">
        <v>3</v>
      </c>
      <c r="V151" s="68" t="str">
        <f>'Flight Data'!$A149</f>
        <v>G148</v>
      </c>
      <c r="W151" s="68">
        <f>'Flight Data'!$B149</f>
        <v>6</v>
      </c>
      <c r="X151" s="68">
        <f ca="1">ROUND(NORMINV($AC151,'Inputs and Outputs'!$C$18,'Inputs and Outputs'!$D$18),0)</f>
        <v>99</v>
      </c>
      <c r="Y151" s="68">
        <f t="shared" si="43"/>
        <v>102</v>
      </c>
      <c r="Z151" s="68">
        <f t="shared" ca="1" si="44"/>
        <v>99</v>
      </c>
      <c r="AA151" s="68">
        <f ca="1">IF(Z151-W151&gt;'Inputs and Outputs'!$D$4,One-W151,0)</f>
        <v>0</v>
      </c>
      <c r="AB151" s="68">
        <f ca="1">Z151*'Inputs and Outputs'!$D$5-AA151*'Inputs and Outputs'!$D$6</f>
        <v>3960</v>
      </c>
      <c r="AC151" s="70">
        <f t="shared" ca="1" si="56"/>
        <v>0.38197373190004791</v>
      </c>
      <c r="AD151" s="68">
        <f t="shared" si="45"/>
        <v>25</v>
      </c>
      <c r="AE151" s="75">
        <f ca="1">Z151*'Inputs and Outputs'!$D$5-('Model Part B'!AA151*'Model Part B'!AD151+AA151*Costperbumped)</f>
        <v>3960</v>
      </c>
      <c r="AH151" s="74">
        <v>148</v>
      </c>
      <c r="AI151" s="68" t="s">
        <v>5</v>
      </c>
      <c r="AJ151" s="69">
        <v>44246</v>
      </c>
      <c r="AK151" s="67" t="s">
        <v>3</v>
      </c>
      <c r="AL151" s="68" t="str">
        <f>'Flight Data'!$A149</f>
        <v>G148</v>
      </c>
      <c r="AM151" s="68">
        <f>'Flight Data'!$B149</f>
        <v>6</v>
      </c>
      <c r="AN151" s="68">
        <f ca="1">ROUND(NORMINV($AS151,'Inputs and Outputs'!$C$18,'Inputs and Outputs'!$D$18),0)</f>
        <v>103</v>
      </c>
      <c r="AO151" s="68">
        <f t="shared" si="46"/>
        <v>103</v>
      </c>
      <c r="AP151" s="68">
        <f t="shared" ca="1" si="47"/>
        <v>103</v>
      </c>
      <c r="AQ151" s="68">
        <f ca="1">IF(AP151-AM151&gt;'Inputs and Outputs'!$D$4,Three-AM151,0)</f>
        <v>0</v>
      </c>
      <c r="AR151" s="68">
        <f ca="1">AP151*'Inputs and Outputs'!$D$5-AQ151*'Inputs and Outputs'!$D$6</f>
        <v>4120</v>
      </c>
      <c r="AS151" s="70">
        <f t="shared" ca="1" si="57"/>
        <v>0.64183355139367193</v>
      </c>
      <c r="AT151" s="68">
        <f t="shared" si="48"/>
        <v>25</v>
      </c>
      <c r="AU151" s="75">
        <f ca="1">AP151*'Inputs and Outputs'!$D$5-('Model Part B'!AQ151*'Model Part B'!AT151+AQ151*Costperbumped)</f>
        <v>4120</v>
      </c>
      <c r="AX151" s="74">
        <v>148</v>
      </c>
      <c r="AY151" s="68" t="s">
        <v>5</v>
      </c>
      <c r="AZ151" s="69">
        <v>44246</v>
      </c>
      <c r="BA151" s="67" t="s">
        <v>3</v>
      </c>
      <c r="BB151" s="68" t="str">
        <f>'Flight Data'!$A149</f>
        <v>G148</v>
      </c>
      <c r="BC151" s="68">
        <f>'Flight Data'!$B149</f>
        <v>6</v>
      </c>
      <c r="BD151" s="68">
        <f ca="1">ROUND(NORMINV($BI151,'Inputs and Outputs'!$C$18,'Inputs and Outputs'!$D$18),0)</f>
        <v>96</v>
      </c>
      <c r="BE151" s="68">
        <f t="shared" si="49"/>
        <v>104</v>
      </c>
      <c r="BF151" s="68">
        <f t="shared" ca="1" si="50"/>
        <v>96</v>
      </c>
      <c r="BG151" s="68">
        <f ca="1">IF(BF151-BC151&gt;'Inputs and Outputs'!$D$4,Four-BC151,0)</f>
        <v>0</v>
      </c>
      <c r="BH151" s="68">
        <f ca="1">BF151*'Inputs and Outputs'!$D$5-BG151*'Inputs and Outputs'!$D$6</f>
        <v>3840</v>
      </c>
      <c r="BI151" s="70">
        <f t="shared" ca="1" si="58"/>
        <v>0.21722606963909541</v>
      </c>
      <c r="BJ151" s="68">
        <f t="shared" si="51"/>
        <v>25</v>
      </c>
      <c r="BK151" s="75">
        <f ca="1">BF151*'Inputs and Outputs'!$D$5-('Model Part B'!BG151*'Model Part B'!BJ151+BG151*Costperbumped)</f>
        <v>3840</v>
      </c>
      <c r="BN151" s="74">
        <v>148</v>
      </c>
      <c r="BO151" s="68" t="s">
        <v>5</v>
      </c>
      <c r="BP151" s="69">
        <v>44246</v>
      </c>
      <c r="BQ151" s="67" t="s">
        <v>3</v>
      </c>
      <c r="BR151" s="68" t="str">
        <f>'Flight Data'!$A149</f>
        <v>G148</v>
      </c>
      <c r="BS151" s="68">
        <f>'Flight Data'!$B149</f>
        <v>6</v>
      </c>
      <c r="BT151" s="68">
        <f ca="1">ROUND(NORMINV($BY151,'Inputs and Outputs'!$C$18,'Inputs and Outputs'!$D$18),0)</f>
        <v>105</v>
      </c>
      <c r="BU151" s="68">
        <f t="shared" si="52"/>
        <v>105</v>
      </c>
      <c r="BV151" s="68">
        <f t="shared" ca="1" si="53"/>
        <v>105</v>
      </c>
      <c r="BW151" s="68">
        <f ca="1">IF(BV151-BS151&gt;'Inputs and Outputs'!$D$4,Five-BS151,0)</f>
        <v>0</v>
      </c>
      <c r="BX151" s="68">
        <f ca="1">BV151*'Inputs and Outputs'!$D$5-BW151*'Inputs and Outputs'!$D$6</f>
        <v>4200</v>
      </c>
      <c r="BY151" s="70">
        <f t="shared" ca="1" si="59"/>
        <v>0.75411382410796446</v>
      </c>
      <c r="BZ151" s="68">
        <f t="shared" si="54"/>
        <v>25</v>
      </c>
      <c r="CA151" s="75">
        <f ca="1">BV151*'Inputs and Outputs'!$D$5-('Model Part B'!BW151*'Model Part B'!BZ151+BW151*Costperbumped)</f>
        <v>4200</v>
      </c>
    </row>
    <row r="152" spans="2:79" x14ac:dyDescent="0.2">
      <c r="B152" s="74">
        <v>149</v>
      </c>
      <c r="C152" s="68" t="s">
        <v>5</v>
      </c>
      <c r="D152" s="69">
        <v>44246</v>
      </c>
      <c r="E152" s="67" t="s">
        <v>2</v>
      </c>
      <c r="F152" s="68" t="str">
        <f>'Flight Data'!$A150</f>
        <v>G149</v>
      </c>
      <c r="G152" s="68">
        <f>'Flight Data'!$B150</f>
        <v>1</v>
      </c>
      <c r="H152" s="68">
        <f ca="1">ROUND(NORMINV($M152,'Inputs and Outputs'!$C$19,'Inputs and Outputs'!$D$19),0)</f>
        <v>101</v>
      </c>
      <c r="I152" s="68">
        <f t="shared" si="40"/>
        <v>101</v>
      </c>
      <c r="J152" s="68">
        <f t="shared" ca="1" si="41"/>
        <v>101</v>
      </c>
      <c r="K152" s="68">
        <f ca="1">IF(J152-G152&gt;'Inputs and Outputs'!$D$4,One-G152,0)</f>
        <v>0</v>
      </c>
      <c r="L152" s="68">
        <f ca="1">J152*'Inputs and Outputs'!$D$5-K152*'Inputs and Outputs'!$D$6</f>
        <v>4040</v>
      </c>
      <c r="M152" s="70">
        <f t="shared" ca="1" si="55"/>
        <v>0.32225089573840515</v>
      </c>
      <c r="N152" s="68">
        <f t="shared" si="42"/>
        <v>25</v>
      </c>
      <c r="O152" s="75">
        <f ca="1">J152*'Inputs and Outputs'!$D$5-('Model Part B'!K152*'Model Part B'!N152+K152*Costperbumped)</f>
        <v>4040</v>
      </c>
      <c r="R152" s="74">
        <v>149</v>
      </c>
      <c r="S152" s="68" t="s">
        <v>5</v>
      </c>
      <c r="T152" s="69">
        <v>44246</v>
      </c>
      <c r="U152" s="67" t="s">
        <v>2</v>
      </c>
      <c r="V152" s="68" t="str">
        <f>'Flight Data'!$A150</f>
        <v>G149</v>
      </c>
      <c r="W152" s="68">
        <f>'Flight Data'!$B150</f>
        <v>1</v>
      </c>
      <c r="X152" s="68">
        <f ca="1">ROUND(NORMINV($AC152,'Inputs and Outputs'!$C$19,'Inputs and Outputs'!$D$19),0)</f>
        <v>98</v>
      </c>
      <c r="Y152" s="68">
        <f t="shared" si="43"/>
        <v>102</v>
      </c>
      <c r="Z152" s="68">
        <f t="shared" ca="1" si="44"/>
        <v>98</v>
      </c>
      <c r="AA152" s="68">
        <f ca="1">IF(Z152-W152&gt;'Inputs and Outputs'!$D$4,One-W152,0)</f>
        <v>0</v>
      </c>
      <c r="AB152" s="68">
        <f ca="1">Z152*'Inputs and Outputs'!$D$5-AA152*'Inputs and Outputs'!$D$6</f>
        <v>3920</v>
      </c>
      <c r="AC152" s="70">
        <f t="shared" ca="1" si="56"/>
        <v>0.1828955819567063</v>
      </c>
      <c r="AD152" s="68">
        <f t="shared" si="45"/>
        <v>25</v>
      </c>
      <c r="AE152" s="75">
        <f ca="1">Z152*'Inputs and Outputs'!$D$5-('Model Part B'!AA152*'Model Part B'!AD152+AA152*Costperbumped)</f>
        <v>3920</v>
      </c>
      <c r="AH152" s="74">
        <v>149</v>
      </c>
      <c r="AI152" s="68" t="s">
        <v>5</v>
      </c>
      <c r="AJ152" s="69">
        <v>44246</v>
      </c>
      <c r="AK152" s="67" t="s">
        <v>2</v>
      </c>
      <c r="AL152" s="68" t="str">
        <f>'Flight Data'!$A150</f>
        <v>G149</v>
      </c>
      <c r="AM152" s="68">
        <f>'Flight Data'!$B150</f>
        <v>1</v>
      </c>
      <c r="AN152" s="68">
        <f ca="1">ROUND(NORMINV($AS152,'Inputs and Outputs'!$C$19,'Inputs and Outputs'!$D$19),0)</f>
        <v>96</v>
      </c>
      <c r="AO152" s="68">
        <f t="shared" si="46"/>
        <v>103</v>
      </c>
      <c r="AP152" s="68">
        <f t="shared" ca="1" si="47"/>
        <v>96</v>
      </c>
      <c r="AQ152" s="68">
        <f ca="1">IF(AP152-AM152&gt;'Inputs and Outputs'!$D$4,Three-AM152,0)</f>
        <v>0</v>
      </c>
      <c r="AR152" s="68">
        <f ca="1">AP152*'Inputs and Outputs'!$D$5-AQ152*'Inputs and Outputs'!$D$6</f>
        <v>3840</v>
      </c>
      <c r="AS152" s="70">
        <f t="shared" ca="1" si="57"/>
        <v>7.2858959592041583E-2</v>
      </c>
      <c r="AT152" s="68">
        <f t="shared" si="48"/>
        <v>25</v>
      </c>
      <c r="AU152" s="75">
        <f ca="1">AP152*'Inputs and Outputs'!$D$5-('Model Part B'!AQ152*'Model Part B'!AT152+AQ152*Costperbumped)</f>
        <v>3840</v>
      </c>
      <c r="AX152" s="74">
        <v>149</v>
      </c>
      <c r="AY152" s="68" t="s">
        <v>5</v>
      </c>
      <c r="AZ152" s="69">
        <v>44246</v>
      </c>
      <c r="BA152" s="67" t="s">
        <v>2</v>
      </c>
      <c r="BB152" s="68" t="str">
        <f>'Flight Data'!$A150</f>
        <v>G149</v>
      </c>
      <c r="BC152" s="68">
        <f>'Flight Data'!$B150</f>
        <v>1</v>
      </c>
      <c r="BD152" s="68">
        <f ca="1">ROUND(NORMINV($BI152,'Inputs and Outputs'!$C$19,'Inputs and Outputs'!$D$19),0)</f>
        <v>103</v>
      </c>
      <c r="BE152" s="68">
        <f t="shared" si="49"/>
        <v>104</v>
      </c>
      <c r="BF152" s="68">
        <f t="shared" ca="1" si="50"/>
        <v>103</v>
      </c>
      <c r="BG152" s="68">
        <f ca="1">IF(BF152-BC152&gt;'Inputs and Outputs'!$D$4,Four-BC152,0)</f>
        <v>3</v>
      </c>
      <c r="BH152" s="68">
        <f ca="1">BF152*'Inputs and Outputs'!$D$5-BG152*'Inputs and Outputs'!$D$6</f>
        <v>3820</v>
      </c>
      <c r="BI152" s="70">
        <f t="shared" ca="1" si="58"/>
        <v>0.52027635407842421</v>
      </c>
      <c r="BJ152" s="68">
        <f t="shared" si="51"/>
        <v>25</v>
      </c>
      <c r="BK152" s="75">
        <f ca="1">BF152*'Inputs and Outputs'!$D$5-('Model Part B'!BG152*'Model Part B'!BJ152+BG152*Costperbumped)</f>
        <v>3745</v>
      </c>
      <c r="BN152" s="74">
        <v>149</v>
      </c>
      <c r="BO152" s="68" t="s">
        <v>5</v>
      </c>
      <c r="BP152" s="69">
        <v>44246</v>
      </c>
      <c r="BQ152" s="67" t="s">
        <v>2</v>
      </c>
      <c r="BR152" s="68" t="str">
        <f>'Flight Data'!$A150</f>
        <v>G149</v>
      </c>
      <c r="BS152" s="68">
        <f>'Flight Data'!$B150</f>
        <v>1</v>
      </c>
      <c r="BT152" s="68">
        <f ca="1">ROUND(NORMINV($BY152,'Inputs and Outputs'!$C$18,'Inputs and Outputs'!$D$18),0)</f>
        <v>104</v>
      </c>
      <c r="BU152" s="68">
        <f t="shared" si="52"/>
        <v>105</v>
      </c>
      <c r="BV152" s="68">
        <f t="shared" ca="1" si="53"/>
        <v>104</v>
      </c>
      <c r="BW152" s="68">
        <f ca="1">IF(BV152-BS152&gt;'Inputs and Outputs'!$D$4,Five-BS152,0)</f>
        <v>4</v>
      </c>
      <c r="BX152" s="68">
        <f ca="1">BV152*'Inputs and Outputs'!$D$5-BW152*'Inputs and Outputs'!$D$6</f>
        <v>3760</v>
      </c>
      <c r="BY152" s="70">
        <f t="shared" ca="1" si="59"/>
        <v>0.6630862367037581</v>
      </c>
      <c r="BZ152" s="68">
        <f t="shared" si="54"/>
        <v>25</v>
      </c>
      <c r="CA152" s="75">
        <f ca="1">BV152*'Inputs and Outputs'!$D$5-('Model Part B'!BW152*'Model Part B'!BZ152+BW152*Costperbumped)</f>
        <v>3660</v>
      </c>
    </row>
    <row r="153" spans="2:79" x14ac:dyDescent="0.2">
      <c r="B153" s="74">
        <v>150</v>
      </c>
      <c r="C153" s="68" t="s">
        <v>5</v>
      </c>
      <c r="D153" s="69">
        <v>44246</v>
      </c>
      <c r="E153" s="67" t="s">
        <v>0</v>
      </c>
      <c r="F153" s="68" t="str">
        <f>'Flight Data'!$A151</f>
        <v>G150</v>
      </c>
      <c r="G153" s="68">
        <f>'Flight Data'!$B151</f>
        <v>1</v>
      </c>
      <c r="H153" s="68">
        <f ca="1">ROUND(NORMINV($M153,'Inputs and Outputs'!$C$20,'Inputs and Outputs'!$D$20),0)</f>
        <v>112</v>
      </c>
      <c r="I153" s="68">
        <f t="shared" si="40"/>
        <v>101</v>
      </c>
      <c r="J153" s="68">
        <f t="shared" ca="1" si="41"/>
        <v>101</v>
      </c>
      <c r="K153" s="68">
        <f ca="1">IF(J153-G153&gt;'Inputs and Outputs'!$D$4,One-G153,0)</f>
        <v>0</v>
      </c>
      <c r="L153" s="68">
        <f ca="1">J153*'Inputs and Outputs'!$D$5-K153*'Inputs and Outputs'!$D$6</f>
        <v>4040</v>
      </c>
      <c r="M153" s="70">
        <f t="shared" ca="1" si="55"/>
        <v>0.90440710755938702</v>
      </c>
      <c r="N153" s="68">
        <f t="shared" si="42"/>
        <v>200</v>
      </c>
      <c r="O153" s="75">
        <f ca="1">J153*'Inputs and Outputs'!$D$5-('Model Part B'!K153*'Model Part B'!N153+K153*Costperbumped)</f>
        <v>4040</v>
      </c>
      <c r="R153" s="74">
        <v>150</v>
      </c>
      <c r="S153" s="68" t="s">
        <v>5</v>
      </c>
      <c r="T153" s="69">
        <v>44246</v>
      </c>
      <c r="U153" s="67" t="s">
        <v>0</v>
      </c>
      <c r="V153" s="68" t="str">
        <f>'Flight Data'!$A151</f>
        <v>G150</v>
      </c>
      <c r="W153" s="68">
        <f>'Flight Data'!$B151</f>
        <v>1</v>
      </c>
      <c r="X153" s="68">
        <f ca="1">ROUND(NORMINV($AC153,'Inputs and Outputs'!$C$20,'Inputs and Outputs'!$D$20),0)</f>
        <v>109</v>
      </c>
      <c r="Y153" s="68">
        <f t="shared" si="43"/>
        <v>102</v>
      </c>
      <c r="Z153" s="68">
        <f t="shared" ca="1" si="44"/>
        <v>102</v>
      </c>
      <c r="AA153" s="68">
        <f ca="1">IF(Z153-W153&gt;'Inputs and Outputs'!$D$4,One-W153,0)</f>
        <v>0</v>
      </c>
      <c r="AB153" s="68">
        <f ca="1">Z153*'Inputs and Outputs'!$D$5-AA153*'Inputs and Outputs'!$D$6</f>
        <v>4080</v>
      </c>
      <c r="AC153" s="70">
        <f t="shared" ca="1" si="56"/>
        <v>0.77903542027926365</v>
      </c>
      <c r="AD153" s="68">
        <f t="shared" si="45"/>
        <v>200</v>
      </c>
      <c r="AE153" s="75">
        <f ca="1">Z153*'Inputs and Outputs'!$D$5-('Model Part B'!AA153*'Model Part B'!AD153+AA153*Costperbumped)</f>
        <v>4080</v>
      </c>
      <c r="AH153" s="74">
        <v>150</v>
      </c>
      <c r="AI153" s="68" t="s">
        <v>5</v>
      </c>
      <c r="AJ153" s="69">
        <v>44246</v>
      </c>
      <c r="AK153" s="67" t="s">
        <v>0</v>
      </c>
      <c r="AL153" s="68" t="str">
        <f>'Flight Data'!$A151</f>
        <v>G150</v>
      </c>
      <c r="AM153" s="68">
        <f>'Flight Data'!$B151</f>
        <v>1</v>
      </c>
      <c r="AN153" s="68">
        <f ca="1">ROUND(NORMINV($AS153,'Inputs and Outputs'!$C$20,'Inputs and Outputs'!$D$20),0)</f>
        <v>106</v>
      </c>
      <c r="AO153" s="68">
        <f t="shared" si="46"/>
        <v>103</v>
      </c>
      <c r="AP153" s="68">
        <f t="shared" ca="1" si="47"/>
        <v>103</v>
      </c>
      <c r="AQ153" s="68">
        <f ca="1">IF(AP153-AM153&gt;'Inputs and Outputs'!$D$4,Three-AM153,0)</f>
        <v>2</v>
      </c>
      <c r="AR153" s="68">
        <f ca="1">AP153*'Inputs and Outputs'!$D$5-AQ153*'Inputs and Outputs'!$D$6</f>
        <v>3920</v>
      </c>
      <c r="AS153" s="70">
        <f t="shared" ca="1" si="57"/>
        <v>0.56694016145452708</v>
      </c>
      <c r="AT153" s="68">
        <f t="shared" si="48"/>
        <v>200</v>
      </c>
      <c r="AU153" s="75">
        <f ca="1">AP153*'Inputs and Outputs'!$D$5-('Model Part B'!AQ153*'Model Part B'!AT153+AQ153*Costperbumped)</f>
        <v>3520</v>
      </c>
      <c r="AX153" s="74">
        <v>150</v>
      </c>
      <c r="AY153" s="68" t="s">
        <v>5</v>
      </c>
      <c r="AZ153" s="69">
        <v>44246</v>
      </c>
      <c r="BA153" s="67" t="s">
        <v>0</v>
      </c>
      <c r="BB153" s="68" t="str">
        <f>'Flight Data'!$A151</f>
        <v>G150</v>
      </c>
      <c r="BC153" s="68">
        <f>'Flight Data'!$B151</f>
        <v>1</v>
      </c>
      <c r="BD153" s="68">
        <f ca="1">ROUND(NORMINV($BI153,'Inputs and Outputs'!$C$20,'Inputs and Outputs'!$D$20),0)</f>
        <v>114</v>
      </c>
      <c r="BE153" s="68">
        <f t="shared" si="49"/>
        <v>104</v>
      </c>
      <c r="BF153" s="68">
        <f t="shared" ca="1" si="50"/>
        <v>104</v>
      </c>
      <c r="BG153" s="68">
        <f ca="1">IF(BF153-BC153&gt;'Inputs and Outputs'!$D$4,Four-BC153,0)</f>
        <v>3</v>
      </c>
      <c r="BH153" s="68">
        <f ca="1">BF153*'Inputs and Outputs'!$D$5-BG153*'Inputs and Outputs'!$D$6</f>
        <v>3860</v>
      </c>
      <c r="BI153" s="70">
        <f t="shared" ca="1" si="58"/>
        <v>0.9694865783472475</v>
      </c>
      <c r="BJ153" s="68">
        <f t="shared" si="51"/>
        <v>200</v>
      </c>
      <c r="BK153" s="75">
        <f ca="1">BF153*'Inputs and Outputs'!$D$5-('Model Part B'!BG153*'Model Part B'!BJ153+BG153*Costperbumped)</f>
        <v>3260</v>
      </c>
      <c r="BN153" s="74">
        <v>150</v>
      </c>
      <c r="BO153" s="68" t="s">
        <v>5</v>
      </c>
      <c r="BP153" s="69">
        <v>44246</v>
      </c>
      <c r="BQ153" s="67" t="s">
        <v>0</v>
      </c>
      <c r="BR153" s="68" t="str">
        <f>'Flight Data'!$A151</f>
        <v>G150</v>
      </c>
      <c r="BS153" s="68">
        <f>'Flight Data'!$B151</f>
        <v>1</v>
      </c>
      <c r="BT153" s="68">
        <f ca="1">ROUND(NORMINV($BY153,'Inputs and Outputs'!$C$18,'Inputs and Outputs'!$D$18),0)</f>
        <v>98</v>
      </c>
      <c r="BU153" s="68">
        <f t="shared" si="52"/>
        <v>105</v>
      </c>
      <c r="BV153" s="68">
        <f t="shared" ca="1" si="53"/>
        <v>98</v>
      </c>
      <c r="BW153" s="68">
        <f ca="1">IF(BV153-BS153&gt;'Inputs and Outputs'!$D$4,Five-BS153,0)</f>
        <v>0</v>
      </c>
      <c r="BX153" s="68">
        <f ca="1">BV153*'Inputs and Outputs'!$D$5-BW153*'Inputs and Outputs'!$D$6</f>
        <v>3920</v>
      </c>
      <c r="BY153" s="70">
        <f t="shared" ca="1" si="59"/>
        <v>0.32472588606401975</v>
      </c>
      <c r="BZ153" s="68">
        <f t="shared" si="54"/>
        <v>200</v>
      </c>
      <c r="CA153" s="75">
        <f ca="1">BV153*'Inputs and Outputs'!$D$5-('Model Part B'!BW153*'Model Part B'!BZ153+BW153*Costperbumped)</f>
        <v>3920</v>
      </c>
    </row>
    <row r="154" spans="2:79" x14ac:dyDescent="0.2">
      <c r="B154" s="74">
        <v>151</v>
      </c>
      <c r="C154" s="68" t="s">
        <v>4</v>
      </c>
      <c r="D154" s="69">
        <v>44247</v>
      </c>
      <c r="E154" s="67" t="s">
        <v>3</v>
      </c>
      <c r="F154" s="68" t="str">
        <f>'Flight Data'!$A152</f>
        <v>G151</v>
      </c>
      <c r="G154" s="68">
        <f>'Flight Data'!$B152</f>
        <v>4</v>
      </c>
      <c r="H154" s="68">
        <f ca="1">ROUND(NORMINV($M154,'Inputs and Outputs'!$C$18,'Inputs and Outputs'!$D$18),0)</f>
        <v>97</v>
      </c>
      <c r="I154" s="68">
        <f t="shared" si="40"/>
        <v>101</v>
      </c>
      <c r="J154" s="68">
        <f t="shared" ca="1" si="41"/>
        <v>97</v>
      </c>
      <c r="K154" s="68">
        <f ca="1">IF(J154-G154&gt;'Inputs and Outputs'!$D$4,One-G154,0)</f>
        <v>0</v>
      </c>
      <c r="L154" s="68">
        <f ca="1">J154*'Inputs and Outputs'!$D$5-K154*'Inputs and Outputs'!$D$6</f>
        <v>3880</v>
      </c>
      <c r="M154" s="70">
        <f t="shared" ca="1" si="55"/>
        <v>0.23588376464648508</v>
      </c>
      <c r="N154" s="68">
        <f t="shared" si="42"/>
        <v>25</v>
      </c>
      <c r="O154" s="75">
        <f ca="1">J154*'Inputs and Outputs'!$D$5-('Model Part B'!K154*'Model Part B'!N154+K154*Costperbumped)</f>
        <v>3880</v>
      </c>
      <c r="R154" s="74">
        <v>151</v>
      </c>
      <c r="S154" s="68" t="s">
        <v>4</v>
      </c>
      <c r="T154" s="69">
        <v>44247</v>
      </c>
      <c r="U154" s="67" t="s">
        <v>3</v>
      </c>
      <c r="V154" s="68" t="str">
        <f>'Flight Data'!$A152</f>
        <v>G151</v>
      </c>
      <c r="W154" s="68">
        <f>'Flight Data'!$B152</f>
        <v>4</v>
      </c>
      <c r="X154" s="68">
        <f ca="1">ROUND(NORMINV($AC154,'Inputs and Outputs'!$C$18,'Inputs and Outputs'!$D$18),0)</f>
        <v>98</v>
      </c>
      <c r="Y154" s="68">
        <f t="shared" si="43"/>
        <v>102</v>
      </c>
      <c r="Z154" s="68">
        <f t="shared" ca="1" si="44"/>
        <v>98</v>
      </c>
      <c r="AA154" s="68">
        <f ca="1">IF(Z154-W154&gt;'Inputs and Outputs'!$D$4,One-W154,0)</f>
        <v>0</v>
      </c>
      <c r="AB154" s="68">
        <f ca="1">Z154*'Inputs and Outputs'!$D$5-AA154*'Inputs and Outputs'!$D$6</f>
        <v>3920</v>
      </c>
      <c r="AC154" s="70">
        <f t="shared" ca="1" si="56"/>
        <v>0.31078093322298295</v>
      </c>
      <c r="AD154" s="68">
        <f t="shared" si="45"/>
        <v>25</v>
      </c>
      <c r="AE154" s="75">
        <f ca="1">Z154*'Inputs and Outputs'!$D$5-('Model Part B'!AA154*'Model Part B'!AD154+AA154*Costperbumped)</f>
        <v>3920</v>
      </c>
      <c r="AH154" s="74">
        <v>151</v>
      </c>
      <c r="AI154" s="68" t="s">
        <v>4</v>
      </c>
      <c r="AJ154" s="69">
        <v>44247</v>
      </c>
      <c r="AK154" s="67" t="s">
        <v>3</v>
      </c>
      <c r="AL154" s="68" t="str">
        <f>'Flight Data'!$A152</f>
        <v>G151</v>
      </c>
      <c r="AM154" s="68">
        <f>'Flight Data'!$B152</f>
        <v>4</v>
      </c>
      <c r="AN154" s="68">
        <f ca="1">ROUND(NORMINV($AS154,'Inputs and Outputs'!$C$18,'Inputs and Outputs'!$D$18),0)</f>
        <v>109</v>
      </c>
      <c r="AO154" s="68">
        <f t="shared" si="46"/>
        <v>103</v>
      </c>
      <c r="AP154" s="68">
        <f t="shared" ca="1" si="47"/>
        <v>103</v>
      </c>
      <c r="AQ154" s="68">
        <f ca="1">IF(AP154-AM154&gt;'Inputs and Outputs'!$D$4,Three-AM154,0)</f>
        <v>0</v>
      </c>
      <c r="AR154" s="68">
        <f ca="1">AP154*'Inputs and Outputs'!$D$5-AQ154*'Inputs and Outputs'!$D$6</f>
        <v>4120</v>
      </c>
      <c r="AS154" s="70">
        <f t="shared" ca="1" si="57"/>
        <v>0.89841967386458332</v>
      </c>
      <c r="AT154" s="68">
        <f t="shared" si="48"/>
        <v>25</v>
      </c>
      <c r="AU154" s="75">
        <f ca="1">AP154*'Inputs and Outputs'!$D$5-('Model Part B'!AQ154*'Model Part B'!AT154+AQ154*Costperbumped)</f>
        <v>4120</v>
      </c>
      <c r="AX154" s="74">
        <v>151</v>
      </c>
      <c r="AY154" s="68" t="s">
        <v>4</v>
      </c>
      <c r="AZ154" s="69">
        <v>44247</v>
      </c>
      <c r="BA154" s="67" t="s">
        <v>3</v>
      </c>
      <c r="BB154" s="68" t="str">
        <f>'Flight Data'!$A152</f>
        <v>G151</v>
      </c>
      <c r="BC154" s="68">
        <f>'Flight Data'!$B152</f>
        <v>4</v>
      </c>
      <c r="BD154" s="68">
        <f ca="1">ROUND(NORMINV($BI154,'Inputs and Outputs'!$C$18,'Inputs and Outputs'!$D$18),0)</f>
        <v>108</v>
      </c>
      <c r="BE154" s="68">
        <f t="shared" si="49"/>
        <v>104</v>
      </c>
      <c r="BF154" s="68">
        <f t="shared" ca="1" si="50"/>
        <v>104</v>
      </c>
      <c r="BG154" s="68">
        <f ca="1">IF(BF154-BC154&gt;'Inputs and Outputs'!$D$4,Four-BC154,0)</f>
        <v>0</v>
      </c>
      <c r="BH154" s="68">
        <f ca="1">BF154*'Inputs and Outputs'!$D$5-BG154*'Inputs and Outputs'!$D$6</f>
        <v>4160</v>
      </c>
      <c r="BI154" s="70">
        <f t="shared" ca="1" si="58"/>
        <v>0.88290414767445402</v>
      </c>
      <c r="BJ154" s="68">
        <f t="shared" si="51"/>
        <v>25</v>
      </c>
      <c r="BK154" s="75">
        <f ca="1">BF154*'Inputs and Outputs'!$D$5-('Model Part B'!BG154*'Model Part B'!BJ154+BG154*Costperbumped)</f>
        <v>4160</v>
      </c>
      <c r="BN154" s="74">
        <v>151</v>
      </c>
      <c r="BO154" s="68" t="s">
        <v>4</v>
      </c>
      <c r="BP154" s="69">
        <v>44247</v>
      </c>
      <c r="BQ154" s="67" t="s">
        <v>3</v>
      </c>
      <c r="BR154" s="68" t="str">
        <f>'Flight Data'!$A152</f>
        <v>G151</v>
      </c>
      <c r="BS154" s="68">
        <f>'Flight Data'!$B152</f>
        <v>4</v>
      </c>
      <c r="BT154" s="68">
        <f ca="1">ROUND(NORMINV($BY154,'Inputs and Outputs'!$C$18,'Inputs and Outputs'!$D$18),0)</f>
        <v>105</v>
      </c>
      <c r="BU154" s="68">
        <f t="shared" si="52"/>
        <v>105</v>
      </c>
      <c r="BV154" s="68">
        <f t="shared" ca="1" si="53"/>
        <v>105</v>
      </c>
      <c r="BW154" s="68">
        <f ca="1">IF(BV154-BS154&gt;'Inputs and Outputs'!$D$4,Five-BS154,0)</f>
        <v>1</v>
      </c>
      <c r="BX154" s="68">
        <f ca="1">BV154*'Inputs and Outputs'!$D$5-BW154*'Inputs and Outputs'!$D$6</f>
        <v>4100</v>
      </c>
      <c r="BY154" s="70">
        <f t="shared" ca="1" si="59"/>
        <v>0.74642444355201065</v>
      </c>
      <c r="BZ154" s="68">
        <f t="shared" si="54"/>
        <v>25</v>
      </c>
      <c r="CA154" s="75">
        <f ca="1">BV154*'Inputs and Outputs'!$D$5-('Model Part B'!BW154*'Model Part B'!BZ154+BW154*Costperbumped)</f>
        <v>4075</v>
      </c>
    </row>
    <row r="155" spans="2:79" x14ac:dyDescent="0.2">
      <c r="B155" s="74">
        <v>152</v>
      </c>
      <c r="C155" s="68" t="s">
        <v>4</v>
      </c>
      <c r="D155" s="69">
        <v>44247</v>
      </c>
      <c r="E155" s="67" t="s">
        <v>2</v>
      </c>
      <c r="F155" s="68" t="str">
        <f>'Flight Data'!$A153</f>
        <v>G152</v>
      </c>
      <c r="G155" s="68">
        <f>'Flight Data'!$B153</f>
        <v>1</v>
      </c>
      <c r="H155" s="68">
        <f ca="1">ROUND(NORMINV($M155,'Inputs and Outputs'!$C$19,'Inputs and Outputs'!$D$19),0)</f>
        <v>96</v>
      </c>
      <c r="I155" s="68">
        <f t="shared" si="40"/>
        <v>101</v>
      </c>
      <c r="J155" s="68">
        <f t="shared" ca="1" si="41"/>
        <v>96</v>
      </c>
      <c r="K155" s="68">
        <f ca="1">IF(J155-G155&gt;'Inputs and Outputs'!$D$4,One-G155,0)</f>
        <v>0</v>
      </c>
      <c r="L155" s="68">
        <f ca="1">J155*'Inputs and Outputs'!$D$5-K155*'Inputs and Outputs'!$D$6</f>
        <v>3840</v>
      </c>
      <c r="M155" s="70">
        <f t="shared" ca="1" si="55"/>
        <v>7.807698633403537E-2</v>
      </c>
      <c r="N155" s="68">
        <f t="shared" si="42"/>
        <v>25</v>
      </c>
      <c r="O155" s="75">
        <f ca="1">J155*'Inputs and Outputs'!$D$5-('Model Part B'!K155*'Model Part B'!N155+K155*Costperbumped)</f>
        <v>3840</v>
      </c>
      <c r="R155" s="74">
        <v>152</v>
      </c>
      <c r="S155" s="68" t="s">
        <v>4</v>
      </c>
      <c r="T155" s="69">
        <v>44247</v>
      </c>
      <c r="U155" s="67" t="s">
        <v>2</v>
      </c>
      <c r="V155" s="68" t="str">
        <f>'Flight Data'!$A153</f>
        <v>G152</v>
      </c>
      <c r="W155" s="68">
        <f>'Flight Data'!$B153</f>
        <v>1</v>
      </c>
      <c r="X155" s="68">
        <f ca="1">ROUND(NORMINV($AC155,'Inputs and Outputs'!$C$19,'Inputs and Outputs'!$D$19),0)</f>
        <v>104</v>
      </c>
      <c r="Y155" s="68">
        <f t="shared" si="43"/>
        <v>102</v>
      </c>
      <c r="Z155" s="68">
        <f t="shared" ca="1" si="44"/>
        <v>102</v>
      </c>
      <c r="AA155" s="68">
        <f ca="1">IF(Z155-W155&gt;'Inputs and Outputs'!$D$4,One-W155,0)</f>
        <v>0</v>
      </c>
      <c r="AB155" s="68">
        <f ca="1">Z155*'Inputs and Outputs'!$D$5-AA155*'Inputs and Outputs'!$D$6</f>
        <v>4080</v>
      </c>
      <c r="AC155" s="70">
        <f t="shared" ca="1" si="56"/>
        <v>0.57456632761617366</v>
      </c>
      <c r="AD155" s="68">
        <f t="shared" si="45"/>
        <v>25</v>
      </c>
      <c r="AE155" s="75">
        <f ca="1">Z155*'Inputs and Outputs'!$D$5-('Model Part B'!AA155*'Model Part B'!AD155+AA155*Costperbumped)</f>
        <v>4080</v>
      </c>
      <c r="AH155" s="74">
        <v>152</v>
      </c>
      <c r="AI155" s="68" t="s">
        <v>4</v>
      </c>
      <c r="AJ155" s="69">
        <v>44247</v>
      </c>
      <c r="AK155" s="67" t="s">
        <v>2</v>
      </c>
      <c r="AL155" s="68" t="str">
        <f>'Flight Data'!$A153</f>
        <v>G152</v>
      </c>
      <c r="AM155" s="68">
        <f>'Flight Data'!$B153</f>
        <v>1</v>
      </c>
      <c r="AN155" s="68">
        <f ca="1">ROUND(NORMINV($AS155,'Inputs and Outputs'!$C$19,'Inputs and Outputs'!$D$19),0)</f>
        <v>115</v>
      </c>
      <c r="AO155" s="68">
        <f t="shared" si="46"/>
        <v>103</v>
      </c>
      <c r="AP155" s="68">
        <f t="shared" ca="1" si="47"/>
        <v>103</v>
      </c>
      <c r="AQ155" s="68">
        <f ca="1">IF(AP155-AM155&gt;'Inputs and Outputs'!$D$4,Three-AM155,0)</f>
        <v>2</v>
      </c>
      <c r="AR155" s="68">
        <f ca="1">AP155*'Inputs and Outputs'!$D$5-AQ155*'Inputs and Outputs'!$D$6</f>
        <v>3920</v>
      </c>
      <c r="AS155" s="70">
        <f t="shared" ca="1" si="57"/>
        <v>0.99292075362749743</v>
      </c>
      <c r="AT155" s="68">
        <f t="shared" si="48"/>
        <v>25</v>
      </c>
      <c r="AU155" s="75">
        <f ca="1">AP155*'Inputs and Outputs'!$D$5-('Model Part B'!AQ155*'Model Part B'!AT155+AQ155*Costperbumped)</f>
        <v>3870</v>
      </c>
      <c r="AX155" s="74">
        <v>152</v>
      </c>
      <c r="AY155" s="68" t="s">
        <v>4</v>
      </c>
      <c r="AZ155" s="69">
        <v>44247</v>
      </c>
      <c r="BA155" s="67" t="s">
        <v>2</v>
      </c>
      <c r="BB155" s="68" t="str">
        <f>'Flight Data'!$A153</f>
        <v>G152</v>
      </c>
      <c r="BC155" s="68">
        <f>'Flight Data'!$B153</f>
        <v>1</v>
      </c>
      <c r="BD155" s="68">
        <f ca="1">ROUND(NORMINV($BI155,'Inputs and Outputs'!$C$19,'Inputs and Outputs'!$D$19),0)</f>
        <v>104</v>
      </c>
      <c r="BE155" s="68">
        <f t="shared" si="49"/>
        <v>104</v>
      </c>
      <c r="BF155" s="68">
        <f t="shared" ca="1" si="50"/>
        <v>104</v>
      </c>
      <c r="BG155" s="68">
        <f ca="1">IF(BF155-BC155&gt;'Inputs and Outputs'!$D$4,Four-BC155,0)</f>
        <v>3</v>
      </c>
      <c r="BH155" s="68">
        <f ca="1">BF155*'Inputs and Outputs'!$D$5-BG155*'Inputs and Outputs'!$D$6</f>
        <v>3860</v>
      </c>
      <c r="BI155" s="70">
        <f t="shared" ca="1" si="58"/>
        <v>0.54307390961794255</v>
      </c>
      <c r="BJ155" s="68">
        <f t="shared" si="51"/>
        <v>25</v>
      </c>
      <c r="BK155" s="75">
        <f ca="1">BF155*'Inputs and Outputs'!$D$5-('Model Part B'!BG155*'Model Part B'!BJ155+BG155*Costperbumped)</f>
        <v>3785</v>
      </c>
      <c r="BN155" s="74">
        <v>152</v>
      </c>
      <c r="BO155" s="68" t="s">
        <v>4</v>
      </c>
      <c r="BP155" s="69">
        <v>44247</v>
      </c>
      <c r="BQ155" s="67" t="s">
        <v>2</v>
      </c>
      <c r="BR155" s="68" t="str">
        <f>'Flight Data'!$A153</f>
        <v>G152</v>
      </c>
      <c r="BS155" s="68">
        <f>'Flight Data'!$B153</f>
        <v>1</v>
      </c>
      <c r="BT155" s="68">
        <f ca="1">ROUND(NORMINV($BY155,'Inputs and Outputs'!$C$18,'Inputs and Outputs'!$D$18),0)</f>
        <v>99</v>
      </c>
      <c r="BU155" s="68">
        <f t="shared" si="52"/>
        <v>105</v>
      </c>
      <c r="BV155" s="68">
        <f t="shared" ca="1" si="53"/>
        <v>99</v>
      </c>
      <c r="BW155" s="68">
        <f ca="1">IF(BV155-BS155&gt;'Inputs and Outputs'!$D$4,Five-BS155,0)</f>
        <v>0</v>
      </c>
      <c r="BX155" s="68">
        <f ca="1">BV155*'Inputs and Outputs'!$D$5-BW155*'Inputs and Outputs'!$D$6</f>
        <v>3960</v>
      </c>
      <c r="BY155" s="70">
        <f t="shared" ca="1" si="59"/>
        <v>0.3486092796580853</v>
      </c>
      <c r="BZ155" s="68">
        <f t="shared" si="54"/>
        <v>25</v>
      </c>
      <c r="CA155" s="75">
        <f ca="1">BV155*'Inputs and Outputs'!$D$5-('Model Part B'!BW155*'Model Part B'!BZ155+BW155*Costperbumped)</f>
        <v>3960</v>
      </c>
    </row>
    <row r="156" spans="2:79" x14ac:dyDescent="0.2">
      <c r="B156" s="74">
        <v>153</v>
      </c>
      <c r="C156" s="68" t="s">
        <v>4</v>
      </c>
      <c r="D156" s="69">
        <v>44247</v>
      </c>
      <c r="E156" s="67" t="s">
        <v>0</v>
      </c>
      <c r="F156" s="68" t="str">
        <f>'Flight Data'!$A154</f>
        <v>G153</v>
      </c>
      <c r="G156" s="68">
        <f>'Flight Data'!$B154</f>
        <v>0</v>
      </c>
      <c r="H156" s="68">
        <f ca="1">ROUND(NORMINV($M156,'Inputs and Outputs'!$C$20,'Inputs and Outputs'!$D$20),0)</f>
        <v>105</v>
      </c>
      <c r="I156" s="68">
        <f t="shared" si="40"/>
        <v>101</v>
      </c>
      <c r="J156" s="68">
        <f t="shared" ca="1" si="41"/>
        <v>101</v>
      </c>
      <c r="K156" s="68">
        <f ca="1">IF(J156-G156&gt;'Inputs and Outputs'!$D$4,One-G156,0)</f>
        <v>1</v>
      </c>
      <c r="L156" s="68">
        <f ca="1">J156*'Inputs and Outputs'!$D$5-K156*'Inputs and Outputs'!$D$6</f>
        <v>3940</v>
      </c>
      <c r="M156" s="70">
        <f t="shared" ca="1" si="55"/>
        <v>0.53075024336176535</v>
      </c>
      <c r="N156" s="68">
        <f t="shared" si="42"/>
        <v>200</v>
      </c>
      <c r="O156" s="75">
        <f ca="1">J156*'Inputs and Outputs'!$D$5-('Model Part B'!K156*'Model Part B'!N156+K156*Costperbumped)</f>
        <v>3740</v>
      </c>
      <c r="R156" s="74">
        <v>153</v>
      </c>
      <c r="S156" s="68" t="s">
        <v>4</v>
      </c>
      <c r="T156" s="69">
        <v>44247</v>
      </c>
      <c r="U156" s="67" t="s">
        <v>0</v>
      </c>
      <c r="V156" s="68" t="str">
        <f>'Flight Data'!$A154</f>
        <v>G153</v>
      </c>
      <c r="W156" s="68">
        <f>'Flight Data'!$B154</f>
        <v>0</v>
      </c>
      <c r="X156" s="68">
        <f ca="1">ROUND(NORMINV($AC156,'Inputs and Outputs'!$C$20,'Inputs and Outputs'!$D$20),0)</f>
        <v>101</v>
      </c>
      <c r="Y156" s="68">
        <f t="shared" si="43"/>
        <v>102</v>
      </c>
      <c r="Z156" s="68">
        <f t="shared" ca="1" si="44"/>
        <v>101</v>
      </c>
      <c r="AA156" s="68">
        <f ca="1">IF(Z156-W156&gt;'Inputs and Outputs'!$D$4,One-W156,0)</f>
        <v>1</v>
      </c>
      <c r="AB156" s="68">
        <f ca="1">Z156*'Inputs and Outputs'!$D$5-AA156*'Inputs and Outputs'!$D$6</f>
        <v>3940</v>
      </c>
      <c r="AC156" s="70">
        <f t="shared" ca="1" si="56"/>
        <v>0.19169575593742161</v>
      </c>
      <c r="AD156" s="68">
        <f t="shared" si="45"/>
        <v>200</v>
      </c>
      <c r="AE156" s="75">
        <f ca="1">Z156*'Inputs and Outputs'!$D$5-('Model Part B'!AA156*'Model Part B'!AD156+AA156*Costperbumped)</f>
        <v>3740</v>
      </c>
      <c r="AH156" s="74">
        <v>153</v>
      </c>
      <c r="AI156" s="68" t="s">
        <v>4</v>
      </c>
      <c r="AJ156" s="69">
        <v>44247</v>
      </c>
      <c r="AK156" s="67" t="s">
        <v>0</v>
      </c>
      <c r="AL156" s="68" t="str">
        <f>'Flight Data'!$A154</f>
        <v>G153</v>
      </c>
      <c r="AM156" s="68">
        <f>'Flight Data'!$B154</f>
        <v>0</v>
      </c>
      <c r="AN156" s="68">
        <f ca="1">ROUND(NORMINV($AS156,'Inputs and Outputs'!$C$20,'Inputs and Outputs'!$D$20),0)</f>
        <v>105</v>
      </c>
      <c r="AO156" s="68">
        <f t="shared" si="46"/>
        <v>103</v>
      </c>
      <c r="AP156" s="68">
        <f t="shared" ca="1" si="47"/>
        <v>103</v>
      </c>
      <c r="AQ156" s="68">
        <f ca="1">IF(AP156-AM156&gt;'Inputs and Outputs'!$D$4,Three-AM156,0)</f>
        <v>3</v>
      </c>
      <c r="AR156" s="68">
        <f ca="1">AP156*'Inputs and Outputs'!$D$5-AQ156*'Inputs and Outputs'!$D$6</f>
        <v>3820</v>
      </c>
      <c r="AS156" s="70">
        <f t="shared" ca="1" si="57"/>
        <v>0.51636187319265048</v>
      </c>
      <c r="AT156" s="68">
        <f t="shared" si="48"/>
        <v>200</v>
      </c>
      <c r="AU156" s="75">
        <f ca="1">AP156*'Inputs and Outputs'!$D$5-('Model Part B'!AQ156*'Model Part B'!AT156+AQ156*Costperbumped)</f>
        <v>3220</v>
      </c>
      <c r="AX156" s="74">
        <v>153</v>
      </c>
      <c r="AY156" s="68" t="s">
        <v>4</v>
      </c>
      <c r="AZ156" s="69">
        <v>44247</v>
      </c>
      <c r="BA156" s="67" t="s">
        <v>0</v>
      </c>
      <c r="BB156" s="68" t="str">
        <f>'Flight Data'!$A154</f>
        <v>G153</v>
      </c>
      <c r="BC156" s="68">
        <f>'Flight Data'!$B154</f>
        <v>0</v>
      </c>
      <c r="BD156" s="68">
        <f ca="1">ROUND(NORMINV($BI156,'Inputs and Outputs'!$C$20,'Inputs and Outputs'!$D$20),0)</f>
        <v>110</v>
      </c>
      <c r="BE156" s="68">
        <f t="shared" si="49"/>
        <v>104</v>
      </c>
      <c r="BF156" s="68">
        <f t="shared" ca="1" si="50"/>
        <v>104</v>
      </c>
      <c r="BG156" s="68">
        <f ca="1">IF(BF156-BC156&gt;'Inputs and Outputs'!$D$4,Four-BC156,0)</f>
        <v>4</v>
      </c>
      <c r="BH156" s="68">
        <f ca="1">BF156*'Inputs and Outputs'!$D$5-BG156*'Inputs and Outputs'!$D$6</f>
        <v>3760</v>
      </c>
      <c r="BI156" s="70">
        <f t="shared" ca="1" si="58"/>
        <v>0.83286720146628346</v>
      </c>
      <c r="BJ156" s="68">
        <f t="shared" si="51"/>
        <v>200</v>
      </c>
      <c r="BK156" s="75">
        <f ca="1">BF156*'Inputs and Outputs'!$D$5-('Model Part B'!BG156*'Model Part B'!BJ156+BG156*Costperbumped)</f>
        <v>2960</v>
      </c>
      <c r="BN156" s="74">
        <v>153</v>
      </c>
      <c r="BO156" s="68" t="s">
        <v>4</v>
      </c>
      <c r="BP156" s="69">
        <v>44247</v>
      </c>
      <c r="BQ156" s="67" t="s">
        <v>0</v>
      </c>
      <c r="BR156" s="68" t="str">
        <f>'Flight Data'!$A154</f>
        <v>G153</v>
      </c>
      <c r="BS156" s="68">
        <f>'Flight Data'!$B154</f>
        <v>0</v>
      </c>
      <c r="BT156" s="68">
        <f ca="1">ROUND(NORMINV($BY156,'Inputs and Outputs'!$C$18,'Inputs and Outputs'!$D$18),0)</f>
        <v>98</v>
      </c>
      <c r="BU156" s="68">
        <f t="shared" si="52"/>
        <v>105</v>
      </c>
      <c r="BV156" s="68">
        <f t="shared" ca="1" si="53"/>
        <v>98</v>
      </c>
      <c r="BW156" s="68">
        <f ca="1">IF(BV156-BS156&gt;'Inputs and Outputs'!$D$4,Five-BS156,0)</f>
        <v>0</v>
      </c>
      <c r="BX156" s="68">
        <f ca="1">BV156*'Inputs and Outputs'!$D$5-BW156*'Inputs and Outputs'!$D$6</f>
        <v>3920</v>
      </c>
      <c r="BY156" s="70">
        <f t="shared" ca="1" si="59"/>
        <v>0.33588507049426264</v>
      </c>
      <c r="BZ156" s="68">
        <f t="shared" si="54"/>
        <v>200</v>
      </c>
      <c r="CA156" s="75">
        <f ca="1">BV156*'Inputs and Outputs'!$D$5-('Model Part B'!BW156*'Model Part B'!BZ156+BW156*Costperbumped)</f>
        <v>3920</v>
      </c>
    </row>
    <row r="157" spans="2:79" x14ac:dyDescent="0.2">
      <c r="B157" s="74">
        <v>154</v>
      </c>
      <c r="C157" s="68" t="s">
        <v>1</v>
      </c>
      <c r="D157" s="69">
        <v>44248</v>
      </c>
      <c r="E157" s="67" t="s">
        <v>3</v>
      </c>
      <c r="F157" s="68" t="str">
        <f>'Flight Data'!$A155</f>
        <v>G154</v>
      </c>
      <c r="G157" s="68">
        <f>'Flight Data'!$B155</f>
        <v>1</v>
      </c>
      <c r="H157" s="68">
        <f ca="1">ROUND(NORMINV($M157,'Inputs and Outputs'!$C$18,'Inputs and Outputs'!$D$18),0)</f>
        <v>103</v>
      </c>
      <c r="I157" s="68">
        <f t="shared" si="40"/>
        <v>101</v>
      </c>
      <c r="J157" s="68">
        <f t="shared" ca="1" si="41"/>
        <v>101</v>
      </c>
      <c r="K157" s="68">
        <f ca="1">IF(J157-G157&gt;'Inputs and Outputs'!$D$4,One-G157,0)</f>
        <v>0</v>
      </c>
      <c r="L157" s="68">
        <f ca="1">J157*'Inputs and Outputs'!$D$5-K157*'Inputs and Outputs'!$D$6</f>
        <v>4040</v>
      </c>
      <c r="M157" s="70">
        <f t="shared" ca="1" si="55"/>
        <v>0.61081098544010437</v>
      </c>
      <c r="N157" s="68">
        <f t="shared" si="42"/>
        <v>25</v>
      </c>
      <c r="O157" s="75">
        <f ca="1">J157*'Inputs and Outputs'!$D$5-('Model Part B'!K157*'Model Part B'!N157+K157*Costperbumped)</f>
        <v>4040</v>
      </c>
      <c r="R157" s="74">
        <v>154</v>
      </c>
      <c r="S157" s="68" t="s">
        <v>1</v>
      </c>
      <c r="T157" s="69">
        <v>44248</v>
      </c>
      <c r="U157" s="67" t="s">
        <v>3</v>
      </c>
      <c r="V157" s="68" t="str">
        <f>'Flight Data'!$A155</f>
        <v>G154</v>
      </c>
      <c r="W157" s="68">
        <f>'Flight Data'!$B155</f>
        <v>1</v>
      </c>
      <c r="X157" s="68">
        <f ca="1">ROUND(NORMINV($AC157,'Inputs and Outputs'!$C$18,'Inputs and Outputs'!$D$18),0)</f>
        <v>100</v>
      </c>
      <c r="Y157" s="68">
        <f t="shared" si="43"/>
        <v>102</v>
      </c>
      <c r="Z157" s="68">
        <f t="shared" ca="1" si="44"/>
        <v>100</v>
      </c>
      <c r="AA157" s="68">
        <f ca="1">IF(Z157-W157&gt;'Inputs and Outputs'!$D$4,One-W157,0)</f>
        <v>0</v>
      </c>
      <c r="AB157" s="68">
        <f ca="1">Z157*'Inputs and Outputs'!$D$5-AA157*'Inputs and Outputs'!$D$6</f>
        <v>4000</v>
      </c>
      <c r="AC157" s="70">
        <f t="shared" ca="1" si="56"/>
        <v>0.44084194860863946</v>
      </c>
      <c r="AD157" s="68">
        <f t="shared" si="45"/>
        <v>25</v>
      </c>
      <c r="AE157" s="75">
        <f ca="1">Z157*'Inputs and Outputs'!$D$5-('Model Part B'!AA157*'Model Part B'!AD157+AA157*Costperbumped)</f>
        <v>4000</v>
      </c>
      <c r="AH157" s="74">
        <v>154</v>
      </c>
      <c r="AI157" s="68" t="s">
        <v>1</v>
      </c>
      <c r="AJ157" s="69">
        <v>44248</v>
      </c>
      <c r="AK157" s="67" t="s">
        <v>3</v>
      </c>
      <c r="AL157" s="68" t="str">
        <f>'Flight Data'!$A155</f>
        <v>G154</v>
      </c>
      <c r="AM157" s="68">
        <f>'Flight Data'!$B155</f>
        <v>1</v>
      </c>
      <c r="AN157" s="68">
        <f ca="1">ROUND(NORMINV($AS157,'Inputs and Outputs'!$C$18,'Inputs and Outputs'!$D$18),0)</f>
        <v>102</v>
      </c>
      <c r="AO157" s="68">
        <f t="shared" si="46"/>
        <v>103</v>
      </c>
      <c r="AP157" s="68">
        <f t="shared" ca="1" si="47"/>
        <v>102</v>
      </c>
      <c r="AQ157" s="68">
        <f ca="1">IF(AP157-AM157&gt;'Inputs and Outputs'!$D$4,Three-AM157,0)</f>
        <v>2</v>
      </c>
      <c r="AR157" s="68">
        <f ca="1">AP157*'Inputs and Outputs'!$D$5-AQ157*'Inputs and Outputs'!$D$6</f>
        <v>3880</v>
      </c>
      <c r="AS157" s="70">
        <f t="shared" ca="1" si="57"/>
        <v>0.58490443180951002</v>
      </c>
      <c r="AT157" s="68">
        <f t="shared" si="48"/>
        <v>25</v>
      </c>
      <c r="AU157" s="75">
        <f ca="1">AP157*'Inputs and Outputs'!$D$5-('Model Part B'!AQ157*'Model Part B'!AT157+AQ157*Costperbumped)</f>
        <v>3830</v>
      </c>
      <c r="AX157" s="74">
        <v>154</v>
      </c>
      <c r="AY157" s="68" t="s">
        <v>1</v>
      </c>
      <c r="AZ157" s="69">
        <v>44248</v>
      </c>
      <c r="BA157" s="67" t="s">
        <v>3</v>
      </c>
      <c r="BB157" s="68" t="str">
        <f>'Flight Data'!$A155</f>
        <v>G154</v>
      </c>
      <c r="BC157" s="68">
        <f>'Flight Data'!$B155</f>
        <v>1</v>
      </c>
      <c r="BD157" s="68">
        <f ca="1">ROUND(NORMINV($BI157,'Inputs and Outputs'!$C$18,'Inputs and Outputs'!$D$18),0)</f>
        <v>113</v>
      </c>
      <c r="BE157" s="68">
        <f t="shared" si="49"/>
        <v>104</v>
      </c>
      <c r="BF157" s="68">
        <f t="shared" ca="1" si="50"/>
        <v>104</v>
      </c>
      <c r="BG157" s="68">
        <f ca="1">IF(BF157-BC157&gt;'Inputs and Outputs'!$D$4,Four-BC157,0)</f>
        <v>3</v>
      </c>
      <c r="BH157" s="68">
        <f ca="1">BF157*'Inputs and Outputs'!$D$5-BG157*'Inputs and Outputs'!$D$6</f>
        <v>3860</v>
      </c>
      <c r="BI157" s="70">
        <f t="shared" ca="1" si="58"/>
        <v>0.97853607226237704</v>
      </c>
      <c r="BJ157" s="68">
        <f t="shared" si="51"/>
        <v>25</v>
      </c>
      <c r="BK157" s="75">
        <f ca="1">BF157*'Inputs and Outputs'!$D$5-('Model Part B'!BG157*'Model Part B'!BJ157+BG157*Costperbumped)</f>
        <v>3785</v>
      </c>
      <c r="BN157" s="74">
        <v>154</v>
      </c>
      <c r="BO157" s="68" t="s">
        <v>1</v>
      </c>
      <c r="BP157" s="69">
        <v>44248</v>
      </c>
      <c r="BQ157" s="67" t="s">
        <v>3</v>
      </c>
      <c r="BR157" s="68" t="str">
        <f>'Flight Data'!$A155</f>
        <v>G154</v>
      </c>
      <c r="BS157" s="68">
        <f>'Flight Data'!$B155</f>
        <v>1</v>
      </c>
      <c r="BT157" s="68">
        <f ca="1">ROUND(NORMINV($BY157,'Inputs and Outputs'!$C$18,'Inputs and Outputs'!$D$18),0)</f>
        <v>90</v>
      </c>
      <c r="BU157" s="68">
        <f t="shared" si="52"/>
        <v>105</v>
      </c>
      <c r="BV157" s="68">
        <f t="shared" ca="1" si="53"/>
        <v>90</v>
      </c>
      <c r="BW157" s="68">
        <f ca="1">IF(BV157-BS157&gt;'Inputs and Outputs'!$D$4,Five-BS157,0)</f>
        <v>0</v>
      </c>
      <c r="BX157" s="68">
        <f ca="1">BV157*'Inputs and Outputs'!$D$5-BW157*'Inputs and Outputs'!$D$6</f>
        <v>3600</v>
      </c>
      <c r="BY157" s="70">
        <f t="shared" ca="1" si="59"/>
        <v>3.8879890413911156E-2</v>
      </c>
      <c r="BZ157" s="68">
        <f t="shared" si="54"/>
        <v>25</v>
      </c>
      <c r="CA157" s="75">
        <f ca="1">BV157*'Inputs and Outputs'!$D$5-('Model Part B'!BW157*'Model Part B'!BZ157+BW157*Costperbumped)</f>
        <v>3600</v>
      </c>
    </row>
    <row r="158" spans="2:79" x14ac:dyDescent="0.2">
      <c r="B158" s="74">
        <v>155</v>
      </c>
      <c r="C158" s="68" t="s">
        <v>1</v>
      </c>
      <c r="D158" s="69">
        <v>44248</v>
      </c>
      <c r="E158" s="67" t="s">
        <v>2</v>
      </c>
      <c r="F158" s="68" t="str">
        <f>'Flight Data'!$A156</f>
        <v>G155</v>
      </c>
      <c r="G158" s="68">
        <f>'Flight Data'!$B156</f>
        <v>2</v>
      </c>
      <c r="H158" s="68">
        <f ca="1">ROUND(NORMINV($M158,'Inputs and Outputs'!$C$19,'Inputs and Outputs'!$D$19),0)</f>
        <v>107</v>
      </c>
      <c r="I158" s="68">
        <f t="shared" si="40"/>
        <v>101</v>
      </c>
      <c r="J158" s="68">
        <f t="shared" ca="1" si="41"/>
        <v>101</v>
      </c>
      <c r="K158" s="68">
        <f ca="1">IF(J158-G158&gt;'Inputs and Outputs'!$D$4,One-G158,0)</f>
        <v>0</v>
      </c>
      <c r="L158" s="68">
        <f ca="1">J158*'Inputs and Outputs'!$D$5-K158*'Inputs and Outputs'!$D$6</f>
        <v>4040</v>
      </c>
      <c r="M158" s="70">
        <f t="shared" ca="1" si="55"/>
        <v>0.7820477769823676</v>
      </c>
      <c r="N158" s="68">
        <f t="shared" si="42"/>
        <v>25</v>
      </c>
      <c r="O158" s="75">
        <f ca="1">J158*'Inputs and Outputs'!$D$5-('Model Part B'!K158*'Model Part B'!N158+K158*Costperbumped)</f>
        <v>4040</v>
      </c>
      <c r="R158" s="74">
        <v>155</v>
      </c>
      <c r="S158" s="68" t="s">
        <v>1</v>
      </c>
      <c r="T158" s="69">
        <v>44248</v>
      </c>
      <c r="U158" s="67" t="s">
        <v>2</v>
      </c>
      <c r="V158" s="68" t="str">
        <f>'Flight Data'!$A156</f>
        <v>G155</v>
      </c>
      <c r="W158" s="68">
        <f>'Flight Data'!$B156</f>
        <v>2</v>
      </c>
      <c r="X158" s="68">
        <f ca="1">ROUND(NORMINV($AC158,'Inputs and Outputs'!$C$19,'Inputs and Outputs'!$D$19),0)</f>
        <v>98</v>
      </c>
      <c r="Y158" s="68">
        <f t="shared" si="43"/>
        <v>102</v>
      </c>
      <c r="Z158" s="68">
        <f t="shared" ca="1" si="44"/>
        <v>98</v>
      </c>
      <c r="AA158" s="68">
        <f ca="1">IF(Z158-W158&gt;'Inputs and Outputs'!$D$4,One-W158,0)</f>
        <v>0</v>
      </c>
      <c r="AB158" s="68">
        <f ca="1">Z158*'Inputs and Outputs'!$D$5-AA158*'Inputs and Outputs'!$D$6</f>
        <v>3920</v>
      </c>
      <c r="AC158" s="70">
        <f t="shared" ca="1" si="56"/>
        <v>0.15438997979853064</v>
      </c>
      <c r="AD158" s="68">
        <f t="shared" si="45"/>
        <v>25</v>
      </c>
      <c r="AE158" s="75">
        <f ca="1">Z158*'Inputs and Outputs'!$D$5-('Model Part B'!AA158*'Model Part B'!AD158+AA158*Costperbumped)</f>
        <v>3920</v>
      </c>
      <c r="AH158" s="74">
        <v>155</v>
      </c>
      <c r="AI158" s="68" t="s">
        <v>1</v>
      </c>
      <c r="AJ158" s="69">
        <v>44248</v>
      </c>
      <c r="AK158" s="67" t="s">
        <v>2</v>
      </c>
      <c r="AL158" s="68" t="str">
        <f>'Flight Data'!$A156</f>
        <v>G155</v>
      </c>
      <c r="AM158" s="68">
        <f>'Flight Data'!$B156</f>
        <v>2</v>
      </c>
      <c r="AN158" s="68">
        <f ca="1">ROUND(NORMINV($AS158,'Inputs and Outputs'!$C$19,'Inputs and Outputs'!$D$19),0)</f>
        <v>96</v>
      </c>
      <c r="AO158" s="68">
        <f t="shared" si="46"/>
        <v>103</v>
      </c>
      <c r="AP158" s="68">
        <f t="shared" ca="1" si="47"/>
        <v>96</v>
      </c>
      <c r="AQ158" s="68">
        <f ca="1">IF(AP158-AM158&gt;'Inputs and Outputs'!$D$4,Three-AM158,0)</f>
        <v>0</v>
      </c>
      <c r="AR158" s="68">
        <f ca="1">AP158*'Inputs and Outputs'!$D$5-AQ158*'Inputs and Outputs'!$D$6</f>
        <v>3840</v>
      </c>
      <c r="AS158" s="70">
        <f t="shared" ca="1" si="57"/>
        <v>9.28788998923612E-2</v>
      </c>
      <c r="AT158" s="68">
        <f t="shared" si="48"/>
        <v>25</v>
      </c>
      <c r="AU158" s="75">
        <f ca="1">AP158*'Inputs and Outputs'!$D$5-('Model Part B'!AQ158*'Model Part B'!AT158+AQ158*Costperbumped)</f>
        <v>3840</v>
      </c>
      <c r="AX158" s="74">
        <v>155</v>
      </c>
      <c r="AY158" s="68" t="s">
        <v>1</v>
      </c>
      <c r="AZ158" s="69">
        <v>44248</v>
      </c>
      <c r="BA158" s="67" t="s">
        <v>2</v>
      </c>
      <c r="BB158" s="68" t="str">
        <f>'Flight Data'!$A156</f>
        <v>G155</v>
      </c>
      <c r="BC158" s="68">
        <f>'Flight Data'!$B156</f>
        <v>2</v>
      </c>
      <c r="BD158" s="68">
        <f ca="1">ROUND(NORMINV($BI158,'Inputs and Outputs'!$C$19,'Inputs and Outputs'!$D$19),0)</f>
        <v>104</v>
      </c>
      <c r="BE158" s="68">
        <f t="shared" si="49"/>
        <v>104</v>
      </c>
      <c r="BF158" s="68">
        <f t="shared" ca="1" si="50"/>
        <v>104</v>
      </c>
      <c r="BG158" s="68">
        <f ca="1">IF(BF158-BC158&gt;'Inputs and Outputs'!$D$4,Four-BC158,0)</f>
        <v>2</v>
      </c>
      <c r="BH158" s="68">
        <f ca="1">BF158*'Inputs and Outputs'!$D$5-BG158*'Inputs and Outputs'!$D$6</f>
        <v>3960</v>
      </c>
      <c r="BI158" s="70">
        <f t="shared" ca="1" si="58"/>
        <v>0.58180851433641156</v>
      </c>
      <c r="BJ158" s="68">
        <f t="shared" si="51"/>
        <v>25</v>
      </c>
      <c r="BK158" s="75">
        <f ca="1">BF158*'Inputs and Outputs'!$D$5-('Model Part B'!BG158*'Model Part B'!BJ158+BG158*Costperbumped)</f>
        <v>3910</v>
      </c>
      <c r="BN158" s="74">
        <v>155</v>
      </c>
      <c r="BO158" s="68" t="s">
        <v>1</v>
      </c>
      <c r="BP158" s="69">
        <v>44248</v>
      </c>
      <c r="BQ158" s="67" t="s">
        <v>2</v>
      </c>
      <c r="BR158" s="68" t="str">
        <f>'Flight Data'!$A156</f>
        <v>G155</v>
      </c>
      <c r="BS158" s="68">
        <f>'Flight Data'!$B156</f>
        <v>2</v>
      </c>
      <c r="BT158" s="68">
        <f ca="1">ROUND(NORMINV($BY158,'Inputs and Outputs'!$C$18,'Inputs and Outputs'!$D$18),0)</f>
        <v>97</v>
      </c>
      <c r="BU158" s="68">
        <f t="shared" si="52"/>
        <v>105</v>
      </c>
      <c r="BV158" s="68">
        <f t="shared" ca="1" si="53"/>
        <v>97</v>
      </c>
      <c r="BW158" s="68">
        <f ca="1">IF(BV158-BS158&gt;'Inputs and Outputs'!$D$4,Five-BS158,0)</f>
        <v>0</v>
      </c>
      <c r="BX158" s="68">
        <f ca="1">BV158*'Inputs and Outputs'!$D$5-BW158*'Inputs and Outputs'!$D$6</f>
        <v>3880</v>
      </c>
      <c r="BY158" s="70">
        <f t="shared" ca="1" si="59"/>
        <v>0.25685384227330477</v>
      </c>
      <c r="BZ158" s="68">
        <f t="shared" si="54"/>
        <v>25</v>
      </c>
      <c r="CA158" s="75">
        <f ca="1">BV158*'Inputs and Outputs'!$D$5-('Model Part B'!BW158*'Model Part B'!BZ158+BW158*Costperbumped)</f>
        <v>3880</v>
      </c>
    </row>
    <row r="159" spans="2:79" x14ac:dyDescent="0.2">
      <c r="B159" s="74">
        <v>156</v>
      </c>
      <c r="C159" s="68" t="s">
        <v>1</v>
      </c>
      <c r="D159" s="69">
        <v>44248</v>
      </c>
      <c r="E159" s="67" t="s">
        <v>0</v>
      </c>
      <c r="F159" s="68" t="str">
        <f>'Flight Data'!$A157</f>
        <v>G156</v>
      </c>
      <c r="G159" s="68">
        <f>'Flight Data'!$B157</f>
        <v>0</v>
      </c>
      <c r="H159" s="68">
        <f ca="1">ROUND(NORMINV($M159,'Inputs and Outputs'!$C$20,'Inputs and Outputs'!$D$20),0)</f>
        <v>110</v>
      </c>
      <c r="I159" s="68">
        <f t="shared" si="40"/>
        <v>101</v>
      </c>
      <c r="J159" s="68">
        <f t="shared" ca="1" si="41"/>
        <v>101</v>
      </c>
      <c r="K159" s="68">
        <f ca="1">IF(J159-G159&gt;'Inputs and Outputs'!$D$4,One-G159,0)</f>
        <v>1</v>
      </c>
      <c r="L159" s="68">
        <f ca="1">J159*'Inputs and Outputs'!$D$5-K159*'Inputs and Outputs'!$D$6</f>
        <v>3940</v>
      </c>
      <c r="M159" s="70">
        <f t="shared" ca="1" si="55"/>
        <v>0.84478957703541147</v>
      </c>
      <c r="N159" s="68">
        <f t="shared" si="42"/>
        <v>200</v>
      </c>
      <c r="O159" s="75">
        <f ca="1">J159*'Inputs and Outputs'!$D$5-('Model Part B'!K159*'Model Part B'!N159+K159*Costperbumped)</f>
        <v>3740</v>
      </c>
      <c r="R159" s="74">
        <v>156</v>
      </c>
      <c r="S159" s="68" t="s">
        <v>1</v>
      </c>
      <c r="T159" s="69">
        <v>44248</v>
      </c>
      <c r="U159" s="67" t="s">
        <v>0</v>
      </c>
      <c r="V159" s="68" t="str">
        <f>'Flight Data'!$A157</f>
        <v>G156</v>
      </c>
      <c r="W159" s="68">
        <f>'Flight Data'!$B157</f>
        <v>0</v>
      </c>
      <c r="X159" s="68">
        <f ca="1">ROUND(NORMINV($AC159,'Inputs and Outputs'!$C$20,'Inputs and Outputs'!$D$20),0)</f>
        <v>109</v>
      </c>
      <c r="Y159" s="68">
        <f t="shared" si="43"/>
        <v>102</v>
      </c>
      <c r="Z159" s="68">
        <f t="shared" ca="1" si="44"/>
        <v>102</v>
      </c>
      <c r="AA159" s="68">
        <f ca="1">IF(Z159-W159&gt;'Inputs and Outputs'!$D$4,One-W159,0)</f>
        <v>1</v>
      </c>
      <c r="AB159" s="68">
        <f ca="1">Z159*'Inputs and Outputs'!$D$5-AA159*'Inputs and Outputs'!$D$6</f>
        <v>3980</v>
      </c>
      <c r="AC159" s="70">
        <f t="shared" ca="1" si="56"/>
        <v>0.78675145144567638</v>
      </c>
      <c r="AD159" s="68">
        <f t="shared" si="45"/>
        <v>200</v>
      </c>
      <c r="AE159" s="75">
        <f ca="1">Z159*'Inputs and Outputs'!$D$5-('Model Part B'!AA159*'Model Part B'!AD159+AA159*Costperbumped)</f>
        <v>3780</v>
      </c>
      <c r="AH159" s="74">
        <v>156</v>
      </c>
      <c r="AI159" s="68" t="s">
        <v>1</v>
      </c>
      <c r="AJ159" s="69">
        <v>44248</v>
      </c>
      <c r="AK159" s="67" t="s">
        <v>0</v>
      </c>
      <c r="AL159" s="68" t="str">
        <f>'Flight Data'!$A157</f>
        <v>G156</v>
      </c>
      <c r="AM159" s="68">
        <f>'Flight Data'!$B157</f>
        <v>0</v>
      </c>
      <c r="AN159" s="68">
        <f ca="1">ROUND(NORMINV($AS159,'Inputs and Outputs'!$C$20,'Inputs and Outputs'!$D$20),0)</f>
        <v>102</v>
      </c>
      <c r="AO159" s="68">
        <f t="shared" si="46"/>
        <v>103</v>
      </c>
      <c r="AP159" s="68">
        <f t="shared" ca="1" si="47"/>
        <v>102</v>
      </c>
      <c r="AQ159" s="68">
        <f ca="1">IF(AP159-AM159&gt;'Inputs and Outputs'!$D$4,Three-AM159,0)</f>
        <v>3</v>
      </c>
      <c r="AR159" s="68">
        <f ca="1">AP159*'Inputs and Outputs'!$D$5-AQ159*'Inputs and Outputs'!$D$6</f>
        <v>3780</v>
      </c>
      <c r="AS159" s="70">
        <f t="shared" ca="1" si="57"/>
        <v>0.29164585203284288</v>
      </c>
      <c r="AT159" s="68">
        <f t="shared" si="48"/>
        <v>200</v>
      </c>
      <c r="AU159" s="75">
        <f ca="1">AP159*'Inputs and Outputs'!$D$5-('Model Part B'!AQ159*'Model Part B'!AT159+AQ159*Costperbumped)</f>
        <v>3180</v>
      </c>
      <c r="AX159" s="74">
        <v>156</v>
      </c>
      <c r="AY159" s="68" t="s">
        <v>1</v>
      </c>
      <c r="AZ159" s="69">
        <v>44248</v>
      </c>
      <c r="BA159" s="67" t="s">
        <v>0</v>
      </c>
      <c r="BB159" s="68" t="str">
        <f>'Flight Data'!$A157</f>
        <v>G156</v>
      </c>
      <c r="BC159" s="68">
        <f>'Flight Data'!$B157</f>
        <v>0</v>
      </c>
      <c r="BD159" s="68">
        <f ca="1">ROUND(NORMINV($BI159,'Inputs and Outputs'!$C$20,'Inputs and Outputs'!$D$20),0)</f>
        <v>116</v>
      </c>
      <c r="BE159" s="68">
        <f t="shared" si="49"/>
        <v>104</v>
      </c>
      <c r="BF159" s="68">
        <f t="shared" ca="1" si="50"/>
        <v>104</v>
      </c>
      <c r="BG159" s="68">
        <f ca="1">IF(BF159-BC159&gt;'Inputs and Outputs'!$D$4,Four-BC159,0)</f>
        <v>4</v>
      </c>
      <c r="BH159" s="68">
        <f ca="1">BF159*'Inputs and Outputs'!$D$5-BG159*'Inputs and Outputs'!$D$6</f>
        <v>3760</v>
      </c>
      <c r="BI159" s="70">
        <f t="shared" ca="1" si="58"/>
        <v>0.98428978696292369</v>
      </c>
      <c r="BJ159" s="68">
        <f t="shared" si="51"/>
        <v>200</v>
      </c>
      <c r="BK159" s="75">
        <f ca="1">BF159*'Inputs and Outputs'!$D$5-('Model Part B'!BG159*'Model Part B'!BJ159+BG159*Costperbumped)</f>
        <v>2960</v>
      </c>
      <c r="BN159" s="74">
        <v>156</v>
      </c>
      <c r="BO159" s="68" t="s">
        <v>1</v>
      </c>
      <c r="BP159" s="69">
        <v>44248</v>
      </c>
      <c r="BQ159" s="67" t="s">
        <v>0</v>
      </c>
      <c r="BR159" s="68" t="str">
        <f>'Flight Data'!$A157</f>
        <v>G156</v>
      </c>
      <c r="BS159" s="68">
        <f>'Flight Data'!$B157</f>
        <v>0</v>
      </c>
      <c r="BT159" s="68">
        <f ca="1">ROUND(NORMINV($BY159,'Inputs and Outputs'!$C$18,'Inputs and Outputs'!$D$18),0)</f>
        <v>102</v>
      </c>
      <c r="BU159" s="68">
        <f t="shared" si="52"/>
        <v>105</v>
      </c>
      <c r="BV159" s="68">
        <f t="shared" ca="1" si="53"/>
        <v>102</v>
      </c>
      <c r="BW159" s="68">
        <f ca="1">IF(BV159-BS159&gt;'Inputs and Outputs'!$D$4,Five-BS159,0)</f>
        <v>5</v>
      </c>
      <c r="BX159" s="68">
        <f ca="1">BV159*'Inputs and Outputs'!$D$5-BW159*'Inputs and Outputs'!$D$6</f>
        <v>3580</v>
      </c>
      <c r="BY159" s="70">
        <f t="shared" ca="1" si="59"/>
        <v>0.57758901369892801</v>
      </c>
      <c r="BZ159" s="68">
        <f t="shared" si="54"/>
        <v>200</v>
      </c>
      <c r="CA159" s="75">
        <f ca="1">BV159*'Inputs and Outputs'!$D$5-('Model Part B'!BW159*'Model Part B'!BZ159+BW159*Costperbumped)</f>
        <v>2580</v>
      </c>
    </row>
    <row r="160" spans="2:79" x14ac:dyDescent="0.2">
      <c r="B160" s="74">
        <v>157</v>
      </c>
      <c r="C160" s="68" t="s">
        <v>9</v>
      </c>
      <c r="D160" s="69">
        <v>44249</v>
      </c>
      <c r="E160" s="67" t="s">
        <v>3</v>
      </c>
      <c r="F160" s="68" t="str">
        <f>'Flight Data'!$A158</f>
        <v>G157</v>
      </c>
      <c r="G160" s="68">
        <f>'Flight Data'!$B158</f>
        <v>2</v>
      </c>
      <c r="H160" s="68">
        <f ca="1">ROUND(NORMINV($M160,'Inputs and Outputs'!$C$18,'Inputs and Outputs'!$D$18),0)</f>
        <v>110</v>
      </c>
      <c r="I160" s="68">
        <f t="shared" si="40"/>
        <v>101</v>
      </c>
      <c r="J160" s="68">
        <f t="shared" ca="1" si="41"/>
        <v>101</v>
      </c>
      <c r="K160" s="68">
        <f ca="1">IF(J160-G160&gt;'Inputs and Outputs'!$D$4,One-G160,0)</f>
        <v>0</v>
      </c>
      <c r="L160" s="68">
        <f ca="1">J160*'Inputs and Outputs'!$D$5-K160*'Inputs and Outputs'!$D$6</f>
        <v>4040</v>
      </c>
      <c r="M160" s="70">
        <f t="shared" ca="1" si="55"/>
        <v>0.928399767906532</v>
      </c>
      <c r="N160" s="68">
        <f t="shared" si="42"/>
        <v>25</v>
      </c>
      <c r="O160" s="75">
        <f ca="1">J160*'Inputs and Outputs'!$D$5-('Model Part B'!K160*'Model Part B'!N160+K160*Costperbumped)</f>
        <v>4040</v>
      </c>
      <c r="R160" s="74">
        <v>157</v>
      </c>
      <c r="S160" s="68" t="s">
        <v>9</v>
      </c>
      <c r="T160" s="69">
        <v>44249</v>
      </c>
      <c r="U160" s="67" t="s">
        <v>3</v>
      </c>
      <c r="V160" s="68" t="str">
        <f>'Flight Data'!$A158</f>
        <v>G157</v>
      </c>
      <c r="W160" s="68">
        <f>'Flight Data'!$B158</f>
        <v>2</v>
      </c>
      <c r="X160" s="68">
        <f ca="1">ROUND(NORMINV($AC160,'Inputs and Outputs'!$C$18,'Inputs and Outputs'!$D$18),0)</f>
        <v>96</v>
      </c>
      <c r="Y160" s="68">
        <f t="shared" si="43"/>
        <v>102</v>
      </c>
      <c r="Z160" s="68">
        <f t="shared" ca="1" si="44"/>
        <v>96</v>
      </c>
      <c r="AA160" s="68">
        <f ca="1">IF(Z160-W160&gt;'Inputs and Outputs'!$D$4,One-W160,0)</f>
        <v>0</v>
      </c>
      <c r="AB160" s="68">
        <f ca="1">Z160*'Inputs and Outputs'!$D$5-AA160*'Inputs and Outputs'!$D$6</f>
        <v>3840</v>
      </c>
      <c r="AC160" s="70">
        <f t="shared" ca="1" si="56"/>
        <v>0.19490537216093984</v>
      </c>
      <c r="AD160" s="68">
        <f t="shared" si="45"/>
        <v>25</v>
      </c>
      <c r="AE160" s="75">
        <f ca="1">Z160*'Inputs and Outputs'!$D$5-('Model Part B'!AA160*'Model Part B'!AD160+AA160*Costperbumped)</f>
        <v>3840</v>
      </c>
      <c r="AH160" s="74">
        <v>157</v>
      </c>
      <c r="AI160" s="68" t="s">
        <v>9</v>
      </c>
      <c r="AJ160" s="69">
        <v>44249</v>
      </c>
      <c r="AK160" s="67" t="s">
        <v>3</v>
      </c>
      <c r="AL160" s="68" t="str">
        <f>'Flight Data'!$A158</f>
        <v>G157</v>
      </c>
      <c r="AM160" s="68">
        <f>'Flight Data'!$B158</f>
        <v>2</v>
      </c>
      <c r="AN160" s="68">
        <f ca="1">ROUND(NORMINV($AS160,'Inputs and Outputs'!$C$18,'Inputs and Outputs'!$D$18),0)</f>
        <v>104</v>
      </c>
      <c r="AO160" s="68">
        <f t="shared" si="46"/>
        <v>103</v>
      </c>
      <c r="AP160" s="68">
        <f t="shared" ca="1" si="47"/>
        <v>103</v>
      </c>
      <c r="AQ160" s="68">
        <f ca="1">IF(AP160-AM160&gt;'Inputs and Outputs'!$D$4,Three-AM160,0)</f>
        <v>1</v>
      </c>
      <c r="AR160" s="68">
        <f ca="1">AP160*'Inputs and Outputs'!$D$5-AQ160*'Inputs and Outputs'!$D$6</f>
        <v>4020</v>
      </c>
      <c r="AS160" s="70">
        <f t="shared" ca="1" si="57"/>
        <v>0.68496504266983405</v>
      </c>
      <c r="AT160" s="68">
        <f t="shared" si="48"/>
        <v>25</v>
      </c>
      <c r="AU160" s="75">
        <f ca="1">AP160*'Inputs and Outputs'!$D$5-('Model Part B'!AQ160*'Model Part B'!AT160+AQ160*Costperbumped)</f>
        <v>3995</v>
      </c>
      <c r="AX160" s="74">
        <v>157</v>
      </c>
      <c r="AY160" s="68" t="s">
        <v>9</v>
      </c>
      <c r="AZ160" s="69">
        <v>44249</v>
      </c>
      <c r="BA160" s="67" t="s">
        <v>3</v>
      </c>
      <c r="BB160" s="68" t="str">
        <f>'Flight Data'!$A158</f>
        <v>G157</v>
      </c>
      <c r="BC160" s="68">
        <f>'Flight Data'!$B158</f>
        <v>2</v>
      </c>
      <c r="BD160" s="68">
        <f ca="1">ROUND(NORMINV($BI160,'Inputs and Outputs'!$C$18,'Inputs and Outputs'!$D$18),0)</f>
        <v>91</v>
      </c>
      <c r="BE160" s="68">
        <f t="shared" si="49"/>
        <v>104</v>
      </c>
      <c r="BF160" s="68">
        <f t="shared" ca="1" si="50"/>
        <v>91</v>
      </c>
      <c r="BG160" s="68">
        <f ca="1">IF(BF160-BC160&gt;'Inputs and Outputs'!$D$4,Four-BC160,0)</f>
        <v>0</v>
      </c>
      <c r="BH160" s="68">
        <f ca="1">BF160*'Inputs and Outputs'!$D$5-BG160*'Inputs and Outputs'!$D$6</f>
        <v>3640</v>
      </c>
      <c r="BI160" s="70">
        <f t="shared" ca="1" si="58"/>
        <v>4.4888824422546159E-2</v>
      </c>
      <c r="BJ160" s="68">
        <f t="shared" si="51"/>
        <v>25</v>
      </c>
      <c r="BK160" s="75">
        <f ca="1">BF160*'Inputs and Outputs'!$D$5-('Model Part B'!BG160*'Model Part B'!BJ160+BG160*Costperbumped)</f>
        <v>3640</v>
      </c>
      <c r="BN160" s="74">
        <v>157</v>
      </c>
      <c r="BO160" s="68" t="s">
        <v>9</v>
      </c>
      <c r="BP160" s="69">
        <v>44249</v>
      </c>
      <c r="BQ160" s="67" t="s">
        <v>3</v>
      </c>
      <c r="BR160" s="68" t="str">
        <f>'Flight Data'!$A158</f>
        <v>G157</v>
      </c>
      <c r="BS160" s="68">
        <f>'Flight Data'!$B158</f>
        <v>2</v>
      </c>
      <c r="BT160" s="68">
        <f ca="1">ROUND(NORMINV($BY160,'Inputs and Outputs'!$C$18,'Inputs and Outputs'!$D$18),0)</f>
        <v>99</v>
      </c>
      <c r="BU160" s="68">
        <f t="shared" si="52"/>
        <v>105</v>
      </c>
      <c r="BV160" s="68">
        <f t="shared" ca="1" si="53"/>
        <v>99</v>
      </c>
      <c r="BW160" s="68">
        <f ca="1">IF(BV160-BS160&gt;'Inputs and Outputs'!$D$4,Five-BS160,0)</f>
        <v>0</v>
      </c>
      <c r="BX160" s="68">
        <f ca="1">BV160*'Inputs and Outputs'!$D$5-BW160*'Inputs and Outputs'!$D$6</f>
        <v>3960</v>
      </c>
      <c r="BY160" s="70">
        <f t="shared" ca="1" si="59"/>
        <v>0.34419183540529907</v>
      </c>
      <c r="BZ160" s="68">
        <f t="shared" si="54"/>
        <v>25</v>
      </c>
      <c r="CA160" s="75">
        <f ca="1">BV160*'Inputs and Outputs'!$D$5-('Model Part B'!BW160*'Model Part B'!BZ160+BW160*Costperbumped)</f>
        <v>3960</v>
      </c>
    </row>
    <row r="161" spans="2:79" x14ac:dyDescent="0.2">
      <c r="B161" s="74">
        <v>158</v>
      </c>
      <c r="C161" s="68" t="s">
        <v>9</v>
      </c>
      <c r="D161" s="69">
        <v>44249</v>
      </c>
      <c r="E161" s="67" t="s">
        <v>2</v>
      </c>
      <c r="F161" s="68" t="str">
        <f>'Flight Data'!$A159</f>
        <v>G158</v>
      </c>
      <c r="G161" s="68">
        <f>'Flight Data'!$B159</f>
        <v>4</v>
      </c>
      <c r="H161" s="68">
        <f ca="1">ROUND(NORMINV($M161,'Inputs and Outputs'!$C$19,'Inputs and Outputs'!$D$19),0)</f>
        <v>104</v>
      </c>
      <c r="I161" s="68">
        <f t="shared" si="40"/>
        <v>101</v>
      </c>
      <c r="J161" s="68">
        <f t="shared" ca="1" si="41"/>
        <v>101</v>
      </c>
      <c r="K161" s="68">
        <f ca="1">IF(J161-G161&gt;'Inputs and Outputs'!$D$4,One-G161,0)</f>
        <v>0</v>
      </c>
      <c r="L161" s="68">
        <f ca="1">J161*'Inputs and Outputs'!$D$5-K161*'Inputs and Outputs'!$D$6</f>
        <v>4040</v>
      </c>
      <c r="M161" s="70">
        <f t="shared" ca="1" si="55"/>
        <v>0.57454559846972086</v>
      </c>
      <c r="N161" s="68">
        <f t="shared" si="42"/>
        <v>25</v>
      </c>
      <c r="O161" s="75">
        <f ca="1">J161*'Inputs and Outputs'!$D$5-('Model Part B'!K161*'Model Part B'!N161+K161*Costperbumped)</f>
        <v>4040</v>
      </c>
      <c r="R161" s="74">
        <v>158</v>
      </c>
      <c r="S161" s="68" t="s">
        <v>9</v>
      </c>
      <c r="T161" s="69">
        <v>44249</v>
      </c>
      <c r="U161" s="67" t="s">
        <v>2</v>
      </c>
      <c r="V161" s="68" t="str">
        <f>'Flight Data'!$A159</f>
        <v>G158</v>
      </c>
      <c r="W161" s="68">
        <f>'Flight Data'!$B159</f>
        <v>4</v>
      </c>
      <c r="X161" s="68">
        <f ca="1">ROUND(NORMINV($AC161,'Inputs and Outputs'!$C$19,'Inputs and Outputs'!$D$19),0)</f>
        <v>105</v>
      </c>
      <c r="Y161" s="68">
        <f t="shared" si="43"/>
        <v>102</v>
      </c>
      <c r="Z161" s="68">
        <f t="shared" ca="1" si="44"/>
        <v>102</v>
      </c>
      <c r="AA161" s="68">
        <f ca="1">IF(Z161-W161&gt;'Inputs and Outputs'!$D$4,One-W161,0)</f>
        <v>0</v>
      </c>
      <c r="AB161" s="68">
        <f ca="1">Z161*'Inputs and Outputs'!$D$5-AA161*'Inputs and Outputs'!$D$6</f>
        <v>4080</v>
      </c>
      <c r="AC161" s="70">
        <f t="shared" ca="1" si="56"/>
        <v>0.6406207881075423</v>
      </c>
      <c r="AD161" s="68">
        <f t="shared" si="45"/>
        <v>25</v>
      </c>
      <c r="AE161" s="75">
        <f ca="1">Z161*'Inputs and Outputs'!$D$5-('Model Part B'!AA161*'Model Part B'!AD161+AA161*Costperbumped)</f>
        <v>4080</v>
      </c>
      <c r="AH161" s="74">
        <v>158</v>
      </c>
      <c r="AI161" s="68" t="s">
        <v>9</v>
      </c>
      <c r="AJ161" s="69">
        <v>44249</v>
      </c>
      <c r="AK161" s="67" t="s">
        <v>2</v>
      </c>
      <c r="AL161" s="68" t="str">
        <f>'Flight Data'!$A159</f>
        <v>G158</v>
      </c>
      <c r="AM161" s="68">
        <f>'Flight Data'!$B159</f>
        <v>4</v>
      </c>
      <c r="AN161" s="68">
        <f ca="1">ROUND(NORMINV($AS161,'Inputs and Outputs'!$C$19,'Inputs and Outputs'!$D$19),0)</f>
        <v>106</v>
      </c>
      <c r="AO161" s="68">
        <f t="shared" si="46"/>
        <v>103</v>
      </c>
      <c r="AP161" s="68">
        <f t="shared" ca="1" si="47"/>
        <v>103</v>
      </c>
      <c r="AQ161" s="68">
        <f ca="1">IF(AP161-AM161&gt;'Inputs and Outputs'!$D$4,Three-AM161,0)</f>
        <v>0</v>
      </c>
      <c r="AR161" s="68">
        <f ca="1">AP161*'Inputs and Outputs'!$D$5-AQ161*'Inputs and Outputs'!$D$6</f>
        <v>4120</v>
      </c>
      <c r="AS161" s="70">
        <f t="shared" ca="1" si="57"/>
        <v>0.72402329169227697</v>
      </c>
      <c r="AT161" s="68">
        <f t="shared" si="48"/>
        <v>25</v>
      </c>
      <c r="AU161" s="75">
        <f ca="1">AP161*'Inputs and Outputs'!$D$5-('Model Part B'!AQ161*'Model Part B'!AT161+AQ161*Costperbumped)</f>
        <v>4120</v>
      </c>
      <c r="AX161" s="74">
        <v>158</v>
      </c>
      <c r="AY161" s="68" t="s">
        <v>9</v>
      </c>
      <c r="AZ161" s="69">
        <v>44249</v>
      </c>
      <c r="BA161" s="67" t="s">
        <v>2</v>
      </c>
      <c r="BB161" s="68" t="str">
        <f>'Flight Data'!$A159</f>
        <v>G158</v>
      </c>
      <c r="BC161" s="68">
        <f>'Flight Data'!$B159</f>
        <v>4</v>
      </c>
      <c r="BD161" s="68">
        <f ca="1">ROUND(NORMINV($BI161,'Inputs and Outputs'!$C$19,'Inputs and Outputs'!$D$19),0)</f>
        <v>96</v>
      </c>
      <c r="BE161" s="68">
        <f t="shared" si="49"/>
        <v>104</v>
      </c>
      <c r="BF161" s="68">
        <f t="shared" ca="1" si="50"/>
        <v>96</v>
      </c>
      <c r="BG161" s="68">
        <f ca="1">IF(BF161-BC161&gt;'Inputs and Outputs'!$D$4,Four-BC161,0)</f>
        <v>0</v>
      </c>
      <c r="BH161" s="68">
        <f ca="1">BF161*'Inputs and Outputs'!$D$5-BG161*'Inputs and Outputs'!$D$6</f>
        <v>3840</v>
      </c>
      <c r="BI161" s="70">
        <f t="shared" ca="1" si="58"/>
        <v>9.4467621691163406E-2</v>
      </c>
      <c r="BJ161" s="68">
        <f t="shared" si="51"/>
        <v>25</v>
      </c>
      <c r="BK161" s="75">
        <f ca="1">BF161*'Inputs and Outputs'!$D$5-('Model Part B'!BG161*'Model Part B'!BJ161+BG161*Costperbumped)</f>
        <v>3840</v>
      </c>
      <c r="BN161" s="74">
        <v>158</v>
      </c>
      <c r="BO161" s="68" t="s">
        <v>9</v>
      </c>
      <c r="BP161" s="69">
        <v>44249</v>
      </c>
      <c r="BQ161" s="67" t="s">
        <v>2</v>
      </c>
      <c r="BR161" s="68" t="str">
        <f>'Flight Data'!$A159</f>
        <v>G158</v>
      </c>
      <c r="BS161" s="68">
        <f>'Flight Data'!$B159</f>
        <v>4</v>
      </c>
      <c r="BT161" s="68">
        <f ca="1">ROUND(NORMINV($BY161,'Inputs and Outputs'!$C$18,'Inputs and Outputs'!$D$18),0)</f>
        <v>101</v>
      </c>
      <c r="BU161" s="68">
        <f t="shared" si="52"/>
        <v>105</v>
      </c>
      <c r="BV161" s="68">
        <f t="shared" ca="1" si="53"/>
        <v>101</v>
      </c>
      <c r="BW161" s="68">
        <f ca="1">IF(BV161-BS161&gt;'Inputs and Outputs'!$D$4,Five-BS161,0)</f>
        <v>0</v>
      </c>
      <c r="BX161" s="68">
        <f ca="1">BV161*'Inputs and Outputs'!$D$5-BW161*'Inputs and Outputs'!$D$6</f>
        <v>4040</v>
      </c>
      <c r="BY161" s="70">
        <f t="shared" ca="1" si="59"/>
        <v>0.48936296737460427</v>
      </c>
      <c r="BZ161" s="68">
        <f t="shared" si="54"/>
        <v>25</v>
      </c>
      <c r="CA161" s="75">
        <f ca="1">BV161*'Inputs and Outputs'!$D$5-('Model Part B'!BW161*'Model Part B'!BZ161+BW161*Costperbumped)</f>
        <v>4040</v>
      </c>
    </row>
    <row r="162" spans="2:79" x14ac:dyDescent="0.2">
      <c r="B162" s="74">
        <v>159</v>
      </c>
      <c r="C162" s="68" t="s">
        <v>9</v>
      </c>
      <c r="D162" s="69">
        <v>44249</v>
      </c>
      <c r="E162" s="67" t="s">
        <v>0</v>
      </c>
      <c r="F162" s="68" t="str">
        <f>'Flight Data'!$A160</f>
        <v>G159</v>
      </c>
      <c r="G162" s="68">
        <f>'Flight Data'!$B160</f>
        <v>2</v>
      </c>
      <c r="H162" s="68">
        <f ca="1">ROUND(NORMINV($M162,'Inputs and Outputs'!$C$20,'Inputs and Outputs'!$D$20),0)</f>
        <v>103</v>
      </c>
      <c r="I162" s="68">
        <f t="shared" si="40"/>
        <v>101</v>
      </c>
      <c r="J162" s="68">
        <f t="shared" ca="1" si="41"/>
        <v>101</v>
      </c>
      <c r="K162" s="68">
        <f ca="1">IF(J162-G162&gt;'Inputs and Outputs'!$D$4,One-G162,0)</f>
        <v>0</v>
      </c>
      <c r="L162" s="68">
        <f ca="1">J162*'Inputs and Outputs'!$D$5-K162*'Inputs and Outputs'!$D$6</f>
        <v>4040</v>
      </c>
      <c r="M162" s="70">
        <f t="shared" ca="1" si="55"/>
        <v>0.346110595932003</v>
      </c>
      <c r="N162" s="68">
        <f t="shared" si="42"/>
        <v>200</v>
      </c>
      <c r="O162" s="75">
        <f ca="1">J162*'Inputs and Outputs'!$D$5-('Model Part B'!K162*'Model Part B'!N162+K162*Costperbumped)</f>
        <v>4040</v>
      </c>
      <c r="R162" s="74">
        <v>159</v>
      </c>
      <c r="S162" s="68" t="s">
        <v>9</v>
      </c>
      <c r="T162" s="69">
        <v>44249</v>
      </c>
      <c r="U162" s="67" t="s">
        <v>0</v>
      </c>
      <c r="V162" s="68" t="str">
        <f>'Flight Data'!$A160</f>
        <v>G159</v>
      </c>
      <c r="W162" s="68">
        <f>'Flight Data'!$B160</f>
        <v>2</v>
      </c>
      <c r="X162" s="68">
        <f ca="1">ROUND(NORMINV($AC162,'Inputs and Outputs'!$C$20,'Inputs and Outputs'!$D$20),0)</f>
        <v>107</v>
      </c>
      <c r="Y162" s="68">
        <f t="shared" si="43"/>
        <v>102</v>
      </c>
      <c r="Z162" s="68">
        <f t="shared" ca="1" si="44"/>
        <v>102</v>
      </c>
      <c r="AA162" s="68">
        <f ca="1">IF(Z162-W162&gt;'Inputs and Outputs'!$D$4,One-W162,0)</f>
        <v>0</v>
      </c>
      <c r="AB162" s="68">
        <f ca="1">Z162*'Inputs and Outputs'!$D$5-AA162*'Inputs and Outputs'!$D$6</f>
        <v>4080</v>
      </c>
      <c r="AC162" s="70">
        <f t="shared" ca="1" si="56"/>
        <v>0.65707784057626195</v>
      </c>
      <c r="AD162" s="68">
        <f t="shared" si="45"/>
        <v>200</v>
      </c>
      <c r="AE162" s="75">
        <f ca="1">Z162*'Inputs and Outputs'!$D$5-('Model Part B'!AA162*'Model Part B'!AD162+AA162*Costperbumped)</f>
        <v>4080</v>
      </c>
      <c r="AH162" s="74">
        <v>159</v>
      </c>
      <c r="AI162" s="68" t="s">
        <v>9</v>
      </c>
      <c r="AJ162" s="69">
        <v>44249</v>
      </c>
      <c r="AK162" s="67" t="s">
        <v>0</v>
      </c>
      <c r="AL162" s="68" t="str">
        <f>'Flight Data'!$A160</f>
        <v>G159</v>
      </c>
      <c r="AM162" s="68">
        <f>'Flight Data'!$B160</f>
        <v>2</v>
      </c>
      <c r="AN162" s="68">
        <f ca="1">ROUND(NORMINV($AS162,'Inputs and Outputs'!$C$20,'Inputs and Outputs'!$D$20),0)</f>
        <v>113</v>
      </c>
      <c r="AO162" s="68">
        <f t="shared" si="46"/>
        <v>103</v>
      </c>
      <c r="AP162" s="68">
        <f t="shared" ca="1" si="47"/>
        <v>103</v>
      </c>
      <c r="AQ162" s="68">
        <f ca="1">IF(AP162-AM162&gt;'Inputs and Outputs'!$D$4,Three-AM162,0)</f>
        <v>1</v>
      </c>
      <c r="AR162" s="68">
        <f ca="1">AP162*'Inputs and Outputs'!$D$5-AQ162*'Inputs and Outputs'!$D$6</f>
        <v>4020</v>
      </c>
      <c r="AS162" s="70">
        <f t="shared" ca="1" si="57"/>
        <v>0.9386016629432129</v>
      </c>
      <c r="AT162" s="68">
        <f t="shared" si="48"/>
        <v>200</v>
      </c>
      <c r="AU162" s="75">
        <f ca="1">AP162*'Inputs and Outputs'!$D$5-('Model Part B'!AQ162*'Model Part B'!AT162+AQ162*Costperbumped)</f>
        <v>3820</v>
      </c>
      <c r="AX162" s="74">
        <v>159</v>
      </c>
      <c r="AY162" s="68" t="s">
        <v>9</v>
      </c>
      <c r="AZ162" s="69">
        <v>44249</v>
      </c>
      <c r="BA162" s="67" t="s">
        <v>0</v>
      </c>
      <c r="BB162" s="68" t="str">
        <f>'Flight Data'!$A160</f>
        <v>G159</v>
      </c>
      <c r="BC162" s="68">
        <f>'Flight Data'!$B160</f>
        <v>2</v>
      </c>
      <c r="BD162" s="68">
        <f ca="1">ROUND(NORMINV($BI162,'Inputs and Outputs'!$C$20,'Inputs and Outputs'!$D$20),0)</f>
        <v>112</v>
      </c>
      <c r="BE162" s="68">
        <f t="shared" si="49"/>
        <v>104</v>
      </c>
      <c r="BF162" s="68">
        <f t="shared" ca="1" si="50"/>
        <v>104</v>
      </c>
      <c r="BG162" s="68">
        <f ca="1">IF(BF162-BC162&gt;'Inputs and Outputs'!$D$4,Four-BC162,0)</f>
        <v>2</v>
      </c>
      <c r="BH162" s="68">
        <f ca="1">BF162*'Inputs and Outputs'!$D$5-BG162*'Inputs and Outputs'!$D$6</f>
        <v>3960</v>
      </c>
      <c r="BI162" s="70">
        <f t="shared" ca="1" si="58"/>
        <v>0.91652848281824295</v>
      </c>
      <c r="BJ162" s="68">
        <f t="shared" si="51"/>
        <v>200</v>
      </c>
      <c r="BK162" s="75">
        <f ca="1">BF162*'Inputs and Outputs'!$D$5-('Model Part B'!BG162*'Model Part B'!BJ162+BG162*Costperbumped)</f>
        <v>3560</v>
      </c>
      <c r="BN162" s="74">
        <v>159</v>
      </c>
      <c r="BO162" s="68" t="s">
        <v>9</v>
      </c>
      <c r="BP162" s="69">
        <v>44249</v>
      </c>
      <c r="BQ162" s="67" t="s">
        <v>0</v>
      </c>
      <c r="BR162" s="68" t="str">
        <f>'Flight Data'!$A160</f>
        <v>G159</v>
      </c>
      <c r="BS162" s="68">
        <f>'Flight Data'!$B160</f>
        <v>2</v>
      </c>
      <c r="BT162" s="68">
        <f ca="1">ROUND(NORMINV($BY162,'Inputs and Outputs'!$C$18,'Inputs and Outputs'!$D$18),0)</f>
        <v>97</v>
      </c>
      <c r="BU162" s="68">
        <f t="shared" si="52"/>
        <v>105</v>
      </c>
      <c r="BV162" s="68">
        <f t="shared" ca="1" si="53"/>
        <v>97</v>
      </c>
      <c r="BW162" s="68">
        <f ca="1">IF(BV162-BS162&gt;'Inputs and Outputs'!$D$4,Five-BS162,0)</f>
        <v>0</v>
      </c>
      <c r="BX162" s="68">
        <f ca="1">BV162*'Inputs and Outputs'!$D$5-BW162*'Inputs and Outputs'!$D$6</f>
        <v>3880</v>
      </c>
      <c r="BY162" s="70">
        <f t="shared" ca="1" si="59"/>
        <v>0.27725416630643029</v>
      </c>
      <c r="BZ162" s="68">
        <f t="shared" si="54"/>
        <v>200</v>
      </c>
      <c r="CA162" s="75">
        <f ca="1">BV162*'Inputs and Outputs'!$D$5-('Model Part B'!BW162*'Model Part B'!BZ162+BW162*Costperbumped)</f>
        <v>3880</v>
      </c>
    </row>
    <row r="163" spans="2:79" x14ac:dyDescent="0.2">
      <c r="B163" s="74">
        <v>160</v>
      </c>
      <c r="C163" s="68" t="s">
        <v>8</v>
      </c>
      <c r="D163" s="69">
        <v>44250</v>
      </c>
      <c r="E163" s="67" t="s">
        <v>3</v>
      </c>
      <c r="F163" s="68" t="str">
        <f>'Flight Data'!$A161</f>
        <v>G160</v>
      </c>
      <c r="G163" s="68">
        <f>'Flight Data'!$B161</f>
        <v>4</v>
      </c>
      <c r="H163" s="68">
        <f ca="1">ROUND(NORMINV($M163,'Inputs and Outputs'!$C$18,'Inputs and Outputs'!$D$18),0)</f>
        <v>105</v>
      </c>
      <c r="I163" s="68">
        <f t="shared" si="40"/>
        <v>101</v>
      </c>
      <c r="J163" s="68">
        <f t="shared" ca="1" si="41"/>
        <v>101</v>
      </c>
      <c r="K163" s="68">
        <f ca="1">IF(J163-G163&gt;'Inputs and Outputs'!$D$4,One-G163,0)</f>
        <v>0</v>
      </c>
      <c r="L163" s="68">
        <f ca="1">J163*'Inputs and Outputs'!$D$5-K163*'Inputs and Outputs'!$D$6</f>
        <v>4040</v>
      </c>
      <c r="M163" s="70">
        <f t="shared" ca="1" si="55"/>
        <v>0.75065375786389454</v>
      </c>
      <c r="N163" s="68">
        <f t="shared" si="42"/>
        <v>25</v>
      </c>
      <c r="O163" s="75">
        <f ca="1">J163*'Inputs and Outputs'!$D$5-('Model Part B'!K163*'Model Part B'!N163+K163*Costperbumped)</f>
        <v>4040</v>
      </c>
      <c r="R163" s="74">
        <v>160</v>
      </c>
      <c r="S163" s="68" t="s">
        <v>8</v>
      </c>
      <c r="T163" s="69">
        <v>44250</v>
      </c>
      <c r="U163" s="67" t="s">
        <v>3</v>
      </c>
      <c r="V163" s="68" t="str">
        <f>'Flight Data'!$A161</f>
        <v>G160</v>
      </c>
      <c r="W163" s="68">
        <f>'Flight Data'!$B161</f>
        <v>4</v>
      </c>
      <c r="X163" s="68">
        <f ca="1">ROUND(NORMINV($AC163,'Inputs and Outputs'!$C$18,'Inputs and Outputs'!$D$18),0)</f>
        <v>99</v>
      </c>
      <c r="Y163" s="68">
        <f t="shared" si="43"/>
        <v>102</v>
      </c>
      <c r="Z163" s="68">
        <f t="shared" ca="1" si="44"/>
        <v>99</v>
      </c>
      <c r="AA163" s="68">
        <f ca="1">IF(Z163-W163&gt;'Inputs and Outputs'!$D$4,One-W163,0)</f>
        <v>0</v>
      </c>
      <c r="AB163" s="68">
        <f ca="1">Z163*'Inputs and Outputs'!$D$5-AA163*'Inputs and Outputs'!$D$6</f>
        <v>3960</v>
      </c>
      <c r="AC163" s="70">
        <f t="shared" ca="1" si="56"/>
        <v>0.39104116945976086</v>
      </c>
      <c r="AD163" s="68">
        <f t="shared" si="45"/>
        <v>25</v>
      </c>
      <c r="AE163" s="75">
        <f ca="1">Z163*'Inputs and Outputs'!$D$5-('Model Part B'!AA163*'Model Part B'!AD163+AA163*Costperbumped)</f>
        <v>3960</v>
      </c>
      <c r="AH163" s="74">
        <v>160</v>
      </c>
      <c r="AI163" s="68" t="s">
        <v>8</v>
      </c>
      <c r="AJ163" s="69">
        <v>44250</v>
      </c>
      <c r="AK163" s="67" t="s">
        <v>3</v>
      </c>
      <c r="AL163" s="68" t="str">
        <f>'Flight Data'!$A161</f>
        <v>G160</v>
      </c>
      <c r="AM163" s="68">
        <f>'Flight Data'!$B161</f>
        <v>4</v>
      </c>
      <c r="AN163" s="68">
        <f ca="1">ROUND(NORMINV($AS163,'Inputs and Outputs'!$C$18,'Inputs and Outputs'!$D$18),0)</f>
        <v>102</v>
      </c>
      <c r="AO163" s="68">
        <f t="shared" si="46"/>
        <v>103</v>
      </c>
      <c r="AP163" s="68">
        <f t="shared" ca="1" si="47"/>
        <v>102</v>
      </c>
      <c r="AQ163" s="68">
        <f ca="1">IF(AP163-AM163&gt;'Inputs and Outputs'!$D$4,Three-AM163,0)</f>
        <v>0</v>
      </c>
      <c r="AR163" s="68">
        <f ca="1">AP163*'Inputs and Outputs'!$D$5-AQ163*'Inputs and Outputs'!$D$6</f>
        <v>4080</v>
      </c>
      <c r="AS163" s="70">
        <f t="shared" ca="1" si="57"/>
        <v>0.57031053427462752</v>
      </c>
      <c r="AT163" s="68">
        <f t="shared" si="48"/>
        <v>25</v>
      </c>
      <c r="AU163" s="75">
        <f ca="1">AP163*'Inputs and Outputs'!$D$5-('Model Part B'!AQ163*'Model Part B'!AT163+AQ163*Costperbumped)</f>
        <v>4080</v>
      </c>
      <c r="AX163" s="74">
        <v>160</v>
      </c>
      <c r="AY163" s="68" t="s">
        <v>8</v>
      </c>
      <c r="AZ163" s="69">
        <v>44250</v>
      </c>
      <c r="BA163" s="67" t="s">
        <v>3</v>
      </c>
      <c r="BB163" s="68" t="str">
        <f>'Flight Data'!$A161</f>
        <v>G160</v>
      </c>
      <c r="BC163" s="68">
        <f>'Flight Data'!$B161</f>
        <v>4</v>
      </c>
      <c r="BD163" s="68">
        <f ca="1">ROUND(NORMINV($BI163,'Inputs and Outputs'!$C$18,'Inputs and Outputs'!$D$18),0)</f>
        <v>90</v>
      </c>
      <c r="BE163" s="68">
        <f t="shared" si="49"/>
        <v>104</v>
      </c>
      <c r="BF163" s="68">
        <f t="shared" ca="1" si="50"/>
        <v>90</v>
      </c>
      <c r="BG163" s="68">
        <f ca="1">IF(BF163-BC163&gt;'Inputs and Outputs'!$D$4,Four-BC163,0)</f>
        <v>0</v>
      </c>
      <c r="BH163" s="68">
        <f ca="1">BF163*'Inputs and Outputs'!$D$5-BG163*'Inputs and Outputs'!$D$6</f>
        <v>3600</v>
      </c>
      <c r="BI163" s="70">
        <f t="shared" ca="1" si="58"/>
        <v>3.5537280278589267E-2</v>
      </c>
      <c r="BJ163" s="68">
        <f t="shared" si="51"/>
        <v>25</v>
      </c>
      <c r="BK163" s="75">
        <f ca="1">BF163*'Inputs and Outputs'!$D$5-('Model Part B'!BG163*'Model Part B'!BJ163+BG163*Costperbumped)</f>
        <v>3600</v>
      </c>
      <c r="BN163" s="74">
        <v>160</v>
      </c>
      <c r="BO163" s="68" t="s">
        <v>8</v>
      </c>
      <c r="BP163" s="69">
        <v>44250</v>
      </c>
      <c r="BQ163" s="67" t="s">
        <v>3</v>
      </c>
      <c r="BR163" s="68" t="str">
        <f>'Flight Data'!$A161</f>
        <v>G160</v>
      </c>
      <c r="BS163" s="68">
        <f>'Flight Data'!$B161</f>
        <v>4</v>
      </c>
      <c r="BT163" s="68">
        <f ca="1">ROUND(NORMINV($BY163,'Inputs and Outputs'!$C$18,'Inputs and Outputs'!$D$18),0)</f>
        <v>105</v>
      </c>
      <c r="BU163" s="68">
        <f t="shared" si="52"/>
        <v>105</v>
      </c>
      <c r="BV163" s="68">
        <f t="shared" ca="1" si="53"/>
        <v>105</v>
      </c>
      <c r="BW163" s="68">
        <f ca="1">IF(BV163-BS163&gt;'Inputs and Outputs'!$D$4,Five-BS163,0)</f>
        <v>1</v>
      </c>
      <c r="BX163" s="68">
        <f ca="1">BV163*'Inputs and Outputs'!$D$5-BW163*'Inputs and Outputs'!$D$6</f>
        <v>4100</v>
      </c>
      <c r="BY163" s="70">
        <f t="shared" ca="1" si="59"/>
        <v>0.74722346443678267</v>
      </c>
      <c r="BZ163" s="68">
        <f t="shared" si="54"/>
        <v>25</v>
      </c>
      <c r="CA163" s="75">
        <f ca="1">BV163*'Inputs and Outputs'!$D$5-('Model Part B'!BW163*'Model Part B'!BZ163+BW163*Costperbumped)</f>
        <v>4075</v>
      </c>
    </row>
    <row r="164" spans="2:79" x14ac:dyDescent="0.2">
      <c r="B164" s="74">
        <v>161</v>
      </c>
      <c r="C164" s="68" t="s">
        <v>8</v>
      </c>
      <c r="D164" s="69">
        <v>44250</v>
      </c>
      <c r="E164" s="67" t="s">
        <v>2</v>
      </c>
      <c r="F164" s="68" t="str">
        <f>'Flight Data'!$A162</f>
        <v>G161</v>
      </c>
      <c r="G164" s="68">
        <f>'Flight Data'!$B162</f>
        <v>3</v>
      </c>
      <c r="H164" s="68">
        <f ca="1">ROUND(NORMINV($M164,'Inputs and Outputs'!$C$19,'Inputs and Outputs'!$D$19),0)</f>
        <v>104</v>
      </c>
      <c r="I164" s="68">
        <f t="shared" si="40"/>
        <v>101</v>
      </c>
      <c r="J164" s="68">
        <f t="shared" ca="1" si="41"/>
        <v>101</v>
      </c>
      <c r="K164" s="68">
        <f ca="1">IF(J164-G164&gt;'Inputs and Outputs'!$D$4,One-G164,0)</f>
        <v>0</v>
      </c>
      <c r="L164" s="68">
        <f ca="1">J164*'Inputs and Outputs'!$D$5-K164*'Inputs and Outputs'!$D$6</f>
        <v>4040</v>
      </c>
      <c r="M164" s="70">
        <f t="shared" ca="1" si="55"/>
        <v>0.58899543805102128</v>
      </c>
      <c r="N164" s="68">
        <f t="shared" si="42"/>
        <v>25</v>
      </c>
      <c r="O164" s="75">
        <f ca="1">J164*'Inputs and Outputs'!$D$5-('Model Part B'!K164*'Model Part B'!N164+K164*Costperbumped)</f>
        <v>4040</v>
      </c>
      <c r="R164" s="74">
        <v>161</v>
      </c>
      <c r="S164" s="68" t="s">
        <v>8</v>
      </c>
      <c r="T164" s="69">
        <v>44250</v>
      </c>
      <c r="U164" s="67" t="s">
        <v>2</v>
      </c>
      <c r="V164" s="68" t="str">
        <f>'Flight Data'!$A162</f>
        <v>G161</v>
      </c>
      <c r="W164" s="68">
        <f>'Flight Data'!$B162</f>
        <v>3</v>
      </c>
      <c r="X164" s="68">
        <f ca="1">ROUND(NORMINV($AC164,'Inputs and Outputs'!$C$19,'Inputs and Outputs'!$D$19),0)</f>
        <v>100</v>
      </c>
      <c r="Y164" s="68">
        <f t="shared" si="43"/>
        <v>102</v>
      </c>
      <c r="Z164" s="68">
        <f t="shared" ca="1" si="44"/>
        <v>100</v>
      </c>
      <c r="AA164" s="68">
        <f ca="1">IF(Z164-W164&gt;'Inputs and Outputs'!$D$4,One-W164,0)</f>
        <v>0</v>
      </c>
      <c r="AB164" s="68">
        <f ca="1">Z164*'Inputs and Outputs'!$D$5-AA164*'Inputs and Outputs'!$D$6</f>
        <v>4000</v>
      </c>
      <c r="AC164" s="70">
        <f t="shared" ca="1" si="56"/>
        <v>0.27976043759986158</v>
      </c>
      <c r="AD164" s="68">
        <f t="shared" si="45"/>
        <v>25</v>
      </c>
      <c r="AE164" s="75">
        <f ca="1">Z164*'Inputs and Outputs'!$D$5-('Model Part B'!AA164*'Model Part B'!AD164+AA164*Costperbumped)</f>
        <v>4000</v>
      </c>
      <c r="AH164" s="74">
        <v>161</v>
      </c>
      <c r="AI164" s="68" t="s">
        <v>8</v>
      </c>
      <c r="AJ164" s="69">
        <v>44250</v>
      </c>
      <c r="AK164" s="67" t="s">
        <v>2</v>
      </c>
      <c r="AL164" s="68" t="str">
        <f>'Flight Data'!$A162</f>
        <v>G161</v>
      </c>
      <c r="AM164" s="68">
        <f>'Flight Data'!$B162</f>
        <v>3</v>
      </c>
      <c r="AN164" s="68">
        <f ca="1">ROUND(NORMINV($AS164,'Inputs and Outputs'!$C$19,'Inputs and Outputs'!$D$19),0)</f>
        <v>113</v>
      </c>
      <c r="AO164" s="68">
        <f t="shared" si="46"/>
        <v>103</v>
      </c>
      <c r="AP164" s="68">
        <f t="shared" ca="1" si="47"/>
        <v>103</v>
      </c>
      <c r="AQ164" s="68">
        <f ca="1">IF(AP164-AM164&gt;'Inputs and Outputs'!$D$4,Three-AM164,0)</f>
        <v>0</v>
      </c>
      <c r="AR164" s="68">
        <f ca="1">AP164*'Inputs and Outputs'!$D$5-AQ164*'Inputs and Outputs'!$D$6</f>
        <v>4120</v>
      </c>
      <c r="AS164" s="70">
        <f t="shared" ca="1" si="57"/>
        <v>0.97291987973612282</v>
      </c>
      <c r="AT164" s="68">
        <f t="shared" si="48"/>
        <v>25</v>
      </c>
      <c r="AU164" s="75">
        <f ca="1">AP164*'Inputs and Outputs'!$D$5-('Model Part B'!AQ164*'Model Part B'!AT164+AQ164*Costperbumped)</f>
        <v>4120</v>
      </c>
      <c r="AX164" s="74">
        <v>161</v>
      </c>
      <c r="AY164" s="68" t="s">
        <v>8</v>
      </c>
      <c r="AZ164" s="69">
        <v>44250</v>
      </c>
      <c r="BA164" s="67" t="s">
        <v>2</v>
      </c>
      <c r="BB164" s="68" t="str">
        <f>'Flight Data'!$A162</f>
        <v>G161</v>
      </c>
      <c r="BC164" s="68">
        <f>'Flight Data'!$B162</f>
        <v>3</v>
      </c>
      <c r="BD164" s="68">
        <f ca="1">ROUND(NORMINV($BI164,'Inputs and Outputs'!$C$19,'Inputs and Outputs'!$D$19),0)</f>
        <v>95</v>
      </c>
      <c r="BE164" s="68">
        <f t="shared" si="49"/>
        <v>104</v>
      </c>
      <c r="BF164" s="68">
        <f t="shared" ca="1" si="50"/>
        <v>95</v>
      </c>
      <c r="BG164" s="68">
        <f ca="1">IF(BF164-BC164&gt;'Inputs and Outputs'!$D$4,Four-BC164,0)</f>
        <v>0</v>
      </c>
      <c r="BH164" s="68">
        <f ca="1">BF164*'Inputs and Outputs'!$D$5-BG164*'Inputs and Outputs'!$D$6</f>
        <v>3800</v>
      </c>
      <c r="BI164" s="70">
        <f t="shared" ca="1" si="58"/>
        <v>4.9320921398227857E-2</v>
      </c>
      <c r="BJ164" s="68">
        <f t="shared" si="51"/>
        <v>25</v>
      </c>
      <c r="BK164" s="75">
        <f ca="1">BF164*'Inputs and Outputs'!$D$5-('Model Part B'!BG164*'Model Part B'!BJ164+BG164*Costperbumped)</f>
        <v>3800</v>
      </c>
      <c r="BN164" s="74">
        <v>161</v>
      </c>
      <c r="BO164" s="68" t="s">
        <v>8</v>
      </c>
      <c r="BP164" s="69">
        <v>44250</v>
      </c>
      <c r="BQ164" s="67" t="s">
        <v>2</v>
      </c>
      <c r="BR164" s="68" t="str">
        <f>'Flight Data'!$A162</f>
        <v>G161</v>
      </c>
      <c r="BS164" s="68">
        <f>'Flight Data'!$B162</f>
        <v>3</v>
      </c>
      <c r="BT164" s="68">
        <f ca="1">ROUND(NORMINV($BY164,'Inputs and Outputs'!$C$18,'Inputs and Outputs'!$D$18),0)</f>
        <v>107</v>
      </c>
      <c r="BU164" s="68">
        <f t="shared" si="52"/>
        <v>105</v>
      </c>
      <c r="BV164" s="68">
        <f t="shared" ca="1" si="53"/>
        <v>105</v>
      </c>
      <c r="BW164" s="68">
        <f ca="1">IF(BV164-BS164&gt;'Inputs and Outputs'!$D$4,Five-BS164,0)</f>
        <v>2</v>
      </c>
      <c r="BX164" s="68">
        <f ca="1">BV164*'Inputs and Outputs'!$D$5-BW164*'Inputs and Outputs'!$D$6</f>
        <v>4000</v>
      </c>
      <c r="BY164" s="70">
        <f t="shared" ca="1" si="59"/>
        <v>0.82393194803160974</v>
      </c>
      <c r="BZ164" s="68">
        <f t="shared" si="54"/>
        <v>25</v>
      </c>
      <c r="CA164" s="75">
        <f ca="1">BV164*'Inputs and Outputs'!$D$5-('Model Part B'!BW164*'Model Part B'!BZ164+BW164*Costperbumped)</f>
        <v>3950</v>
      </c>
    </row>
    <row r="165" spans="2:79" x14ac:dyDescent="0.2">
      <c r="B165" s="74">
        <v>162</v>
      </c>
      <c r="C165" s="68" t="s">
        <v>8</v>
      </c>
      <c r="D165" s="69">
        <v>44250</v>
      </c>
      <c r="E165" s="67" t="s">
        <v>0</v>
      </c>
      <c r="F165" s="68" t="str">
        <f>'Flight Data'!$A163</f>
        <v>G162</v>
      </c>
      <c r="G165" s="68">
        <f>'Flight Data'!$B163</f>
        <v>0</v>
      </c>
      <c r="H165" s="68">
        <f ca="1">ROUND(NORMINV($M165,'Inputs and Outputs'!$C$20,'Inputs and Outputs'!$D$20),0)</f>
        <v>110</v>
      </c>
      <c r="I165" s="68">
        <f t="shared" si="40"/>
        <v>101</v>
      </c>
      <c r="J165" s="68">
        <f t="shared" ca="1" si="41"/>
        <v>101</v>
      </c>
      <c r="K165" s="68">
        <f ca="1">IF(J165-G165&gt;'Inputs and Outputs'!$D$4,One-G165,0)</f>
        <v>1</v>
      </c>
      <c r="L165" s="68">
        <f ca="1">J165*'Inputs and Outputs'!$D$5-K165*'Inputs and Outputs'!$D$6</f>
        <v>3940</v>
      </c>
      <c r="M165" s="70">
        <f t="shared" ca="1" si="55"/>
        <v>0.8348478255951548</v>
      </c>
      <c r="N165" s="68">
        <f t="shared" si="42"/>
        <v>200</v>
      </c>
      <c r="O165" s="75">
        <f ca="1">J165*'Inputs and Outputs'!$D$5-('Model Part B'!K165*'Model Part B'!N165+K165*Costperbumped)</f>
        <v>3740</v>
      </c>
      <c r="R165" s="74">
        <v>162</v>
      </c>
      <c r="S165" s="68" t="s">
        <v>8</v>
      </c>
      <c r="T165" s="69">
        <v>44250</v>
      </c>
      <c r="U165" s="67" t="s">
        <v>0</v>
      </c>
      <c r="V165" s="68" t="str">
        <f>'Flight Data'!$A163</f>
        <v>G162</v>
      </c>
      <c r="W165" s="68">
        <f>'Flight Data'!$B163</f>
        <v>0</v>
      </c>
      <c r="X165" s="68">
        <f ca="1">ROUND(NORMINV($AC165,'Inputs and Outputs'!$C$20,'Inputs and Outputs'!$D$20),0)</f>
        <v>96</v>
      </c>
      <c r="Y165" s="68">
        <f t="shared" si="43"/>
        <v>102</v>
      </c>
      <c r="Z165" s="68">
        <f t="shared" ca="1" si="44"/>
        <v>96</v>
      </c>
      <c r="AA165" s="68">
        <f ca="1">IF(Z165-W165&gt;'Inputs and Outputs'!$D$4,One-W165,0)</f>
        <v>0</v>
      </c>
      <c r="AB165" s="68">
        <f ca="1">Z165*'Inputs and Outputs'!$D$5-AA165*'Inputs and Outputs'!$D$6</f>
        <v>3840</v>
      </c>
      <c r="AC165" s="70">
        <f t="shared" ca="1" si="56"/>
        <v>4.4179107469140555E-2</v>
      </c>
      <c r="AD165" s="68">
        <f t="shared" si="45"/>
        <v>200</v>
      </c>
      <c r="AE165" s="75">
        <f ca="1">Z165*'Inputs and Outputs'!$D$5-('Model Part B'!AA165*'Model Part B'!AD165+AA165*Costperbumped)</f>
        <v>3840</v>
      </c>
      <c r="AH165" s="74">
        <v>162</v>
      </c>
      <c r="AI165" s="68" t="s">
        <v>8</v>
      </c>
      <c r="AJ165" s="69">
        <v>44250</v>
      </c>
      <c r="AK165" s="67" t="s">
        <v>0</v>
      </c>
      <c r="AL165" s="68" t="str">
        <f>'Flight Data'!$A163</f>
        <v>G162</v>
      </c>
      <c r="AM165" s="68">
        <f>'Flight Data'!$B163</f>
        <v>0</v>
      </c>
      <c r="AN165" s="68">
        <f ca="1">ROUND(NORMINV($AS165,'Inputs and Outputs'!$C$20,'Inputs and Outputs'!$D$20),0)</f>
        <v>108</v>
      </c>
      <c r="AO165" s="68">
        <f t="shared" si="46"/>
        <v>103</v>
      </c>
      <c r="AP165" s="68">
        <f t="shared" ca="1" si="47"/>
        <v>103</v>
      </c>
      <c r="AQ165" s="68">
        <f ca="1">IF(AP165-AM165&gt;'Inputs and Outputs'!$D$4,Three-AM165,0)</f>
        <v>3</v>
      </c>
      <c r="AR165" s="68">
        <f ca="1">AP165*'Inputs and Outputs'!$D$5-AQ165*'Inputs and Outputs'!$D$6</f>
        <v>3820</v>
      </c>
      <c r="AS165" s="70">
        <f t="shared" ca="1" si="57"/>
        <v>0.7580115879287781</v>
      </c>
      <c r="AT165" s="68">
        <f t="shared" si="48"/>
        <v>200</v>
      </c>
      <c r="AU165" s="75">
        <f ca="1">AP165*'Inputs and Outputs'!$D$5-('Model Part B'!AQ165*'Model Part B'!AT165+AQ165*Costperbumped)</f>
        <v>3220</v>
      </c>
      <c r="AX165" s="74">
        <v>162</v>
      </c>
      <c r="AY165" s="68" t="s">
        <v>8</v>
      </c>
      <c r="AZ165" s="69">
        <v>44250</v>
      </c>
      <c r="BA165" s="67" t="s">
        <v>0</v>
      </c>
      <c r="BB165" s="68" t="str">
        <f>'Flight Data'!$A163</f>
        <v>G162</v>
      </c>
      <c r="BC165" s="68">
        <f>'Flight Data'!$B163</f>
        <v>0</v>
      </c>
      <c r="BD165" s="68">
        <f ca="1">ROUND(NORMINV($BI165,'Inputs and Outputs'!$C$20,'Inputs and Outputs'!$D$20),0)</f>
        <v>96</v>
      </c>
      <c r="BE165" s="68">
        <f t="shared" si="49"/>
        <v>104</v>
      </c>
      <c r="BF165" s="68">
        <f t="shared" ca="1" si="50"/>
        <v>96</v>
      </c>
      <c r="BG165" s="68">
        <f ca="1">IF(BF165-BC165&gt;'Inputs and Outputs'!$D$4,Four-BC165,0)</f>
        <v>0</v>
      </c>
      <c r="BH165" s="68">
        <f ca="1">BF165*'Inputs and Outputs'!$D$5-BG165*'Inputs and Outputs'!$D$6</f>
        <v>3840</v>
      </c>
      <c r="BI165" s="70">
        <f t="shared" ca="1" si="58"/>
        <v>3.9427426887546746E-2</v>
      </c>
      <c r="BJ165" s="68">
        <f t="shared" si="51"/>
        <v>200</v>
      </c>
      <c r="BK165" s="75">
        <f ca="1">BF165*'Inputs and Outputs'!$D$5-('Model Part B'!BG165*'Model Part B'!BJ165+BG165*Costperbumped)</f>
        <v>3840</v>
      </c>
      <c r="BN165" s="74">
        <v>162</v>
      </c>
      <c r="BO165" s="68" t="s">
        <v>8</v>
      </c>
      <c r="BP165" s="69">
        <v>44250</v>
      </c>
      <c r="BQ165" s="67" t="s">
        <v>0</v>
      </c>
      <c r="BR165" s="68" t="str">
        <f>'Flight Data'!$A163</f>
        <v>G162</v>
      </c>
      <c r="BS165" s="68">
        <f>'Flight Data'!$B163</f>
        <v>0</v>
      </c>
      <c r="BT165" s="68">
        <f ca="1">ROUND(NORMINV($BY165,'Inputs and Outputs'!$C$18,'Inputs and Outputs'!$D$18),0)</f>
        <v>95</v>
      </c>
      <c r="BU165" s="68">
        <f t="shared" si="52"/>
        <v>105</v>
      </c>
      <c r="BV165" s="68">
        <f t="shared" ca="1" si="53"/>
        <v>95</v>
      </c>
      <c r="BW165" s="68">
        <f ca="1">IF(BV165-BS165&gt;'Inputs and Outputs'!$D$4,Five-BS165,0)</f>
        <v>0</v>
      </c>
      <c r="BX165" s="68">
        <f ca="1">BV165*'Inputs and Outputs'!$D$5-BW165*'Inputs and Outputs'!$D$6</f>
        <v>3800</v>
      </c>
      <c r="BY165" s="70">
        <f t="shared" ca="1" si="59"/>
        <v>0.17752933952389527</v>
      </c>
      <c r="BZ165" s="68">
        <f t="shared" si="54"/>
        <v>200</v>
      </c>
      <c r="CA165" s="75">
        <f ca="1">BV165*'Inputs and Outputs'!$D$5-('Model Part B'!BW165*'Model Part B'!BZ165+BW165*Costperbumped)</f>
        <v>3800</v>
      </c>
    </row>
    <row r="166" spans="2:79" x14ac:dyDescent="0.2">
      <c r="B166" s="74">
        <v>163</v>
      </c>
      <c r="C166" s="68" t="s">
        <v>7</v>
      </c>
      <c r="D166" s="69">
        <v>44251</v>
      </c>
      <c r="E166" s="67" t="s">
        <v>3</v>
      </c>
      <c r="F166" s="68" t="str">
        <f>'Flight Data'!$A164</f>
        <v>G163</v>
      </c>
      <c r="G166" s="68">
        <f>'Flight Data'!$B164</f>
        <v>2</v>
      </c>
      <c r="H166" s="68">
        <f ca="1">ROUND(NORMINV($M166,'Inputs and Outputs'!$C$18,'Inputs and Outputs'!$D$18),0)</f>
        <v>108</v>
      </c>
      <c r="I166" s="68">
        <f t="shared" si="40"/>
        <v>101</v>
      </c>
      <c r="J166" s="68">
        <f t="shared" ca="1" si="41"/>
        <v>101</v>
      </c>
      <c r="K166" s="68">
        <f ca="1">IF(J166-G166&gt;'Inputs and Outputs'!$D$4,One-G166,0)</f>
        <v>0</v>
      </c>
      <c r="L166" s="68">
        <f ca="1">J166*'Inputs and Outputs'!$D$5-K166*'Inputs and Outputs'!$D$6</f>
        <v>4040</v>
      </c>
      <c r="M166" s="70">
        <f t="shared" ca="1" si="55"/>
        <v>0.87514490612582252</v>
      </c>
      <c r="N166" s="68">
        <f t="shared" si="42"/>
        <v>25</v>
      </c>
      <c r="O166" s="75">
        <f ca="1">J166*'Inputs and Outputs'!$D$5-('Model Part B'!K166*'Model Part B'!N166+K166*Costperbumped)</f>
        <v>4040</v>
      </c>
      <c r="R166" s="74">
        <v>163</v>
      </c>
      <c r="S166" s="68" t="s">
        <v>7</v>
      </c>
      <c r="T166" s="69">
        <v>44251</v>
      </c>
      <c r="U166" s="67" t="s">
        <v>3</v>
      </c>
      <c r="V166" s="68" t="str">
        <f>'Flight Data'!$A164</f>
        <v>G163</v>
      </c>
      <c r="W166" s="68">
        <f>'Flight Data'!$B164</f>
        <v>2</v>
      </c>
      <c r="X166" s="68">
        <f ca="1">ROUND(NORMINV($AC166,'Inputs and Outputs'!$C$18,'Inputs and Outputs'!$D$18),0)</f>
        <v>106</v>
      </c>
      <c r="Y166" s="68">
        <f t="shared" si="43"/>
        <v>102</v>
      </c>
      <c r="Z166" s="68">
        <f t="shared" ca="1" si="44"/>
        <v>102</v>
      </c>
      <c r="AA166" s="68">
        <f ca="1">IF(Z166-W166&gt;'Inputs and Outputs'!$D$4,One-W166,0)</f>
        <v>0</v>
      </c>
      <c r="AB166" s="68">
        <f ca="1">Z166*'Inputs and Outputs'!$D$5-AA166*'Inputs and Outputs'!$D$6</f>
        <v>4080</v>
      </c>
      <c r="AC166" s="70">
        <f t="shared" ca="1" si="56"/>
        <v>0.79748108306619714</v>
      </c>
      <c r="AD166" s="68">
        <f t="shared" si="45"/>
        <v>25</v>
      </c>
      <c r="AE166" s="75">
        <f ca="1">Z166*'Inputs and Outputs'!$D$5-('Model Part B'!AA166*'Model Part B'!AD166+AA166*Costperbumped)</f>
        <v>4080</v>
      </c>
      <c r="AH166" s="74">
        <v>163</v>
      </c>
      <c r="AI166" s="68" t="s">
        <v>7</v>
      </c>
      <c r="AJ166" s="69">
        <v>44251</v>
      </c>
      <c r="AK166" s="67" t="s">
        <v>3</v>
      </c>
      <c r="AL166" s="68" t="str">
        <f>'Flight Data'!$A164</f>
        <v>G163</v>
      </c>
      <c r="AM166" s="68">
        <f>'Flight Data'!$B164</f>
        <v>2</v>
      </c>
      <c r="AN166" s="68">
        <f ca="1">ROUND(NORMINV($AS166,'Inputs and Outputs'!$C$18,'Inputs and Outputs'!$D$18),0)</f>
        <v>97</v>
      </c>
      <c r="AO166" s="68">
        <f t="shared" si="46"/>
        <v>103</v>
      </c>
      <c r="AP166" s="68">
        <f t="shared" ca="1" si="47"/>
        <v>97</v>
      </c>
      <c r="AQ166" s="68">
        <f ca="1">IF(AP166-AM166&gt;'Inputs and Outputs'!$D$4,Three-AM166,0)</f>
        <v>0</v>
      </c>
      <c r="AR166" s="68">
        <f ca="1">AP166*'Inputs and Outputs'!$D$5-AQ166*'Inputs and Outputs'!$D$6</f>
        <v>3880</v>
      </c>
      <c r="AS166" s="70">
        <f t="shared" ca="1" si="57"/>
        <v>0.25905913706331574</v>
      </c>
      <c r="AT166" s="68">
        <f t="shared" si="48"/>
        <v>25</v>
      </c>
      <c r="AU166" s="75">
        <f ca="1">AP166*'Inputs and Outputs'!$D$5-('Model Part B'!AQ166*'Model Part B'!AT166+AQ166*Costperbumped)</f>
        <v>3880</v>
      </c>
      <c r="AX166" s="74">
        <v>163</v>
      </c>
      <c r="AY166" s="68" t="s">
        <v>7</v>
      </c>
      <c r="AZ166" s="69">
        <v>44251</v>
      </c>
      <c r="BA166" s="67" t="s">
        <v>3</v>
      </c>
      <c r="BB166" s="68" t="str">
        <f>'Flight Data'!$A164</f>
        <v>G163</v>
      </c>
      <c r="BC166" s="68">
        <f>'Flight Data'!$B164</f>
        <v>2</v>
      </c>
      <c r="BD166" s="68">
        <f ca="1">ROUND(NORMINV($BI166,'Inputs and Outputs'!$C$18,'Inputs and Outputs'!$D$18),0)</f>
        <v>103</v>
      </c>
      <c r="BE166" s="68">
        <f t="shared" si="49"/>
        <v>104</v>
      </c>
      <c r="BF166" s="68">
        <f t="shared" ca="1" si="50"/>
        <v>103</v>
      </c>
      <c r="BG166" s="68">
        <f ca="1">IF(BF166-BC166&gt;'Inputs and Outputs'!$D$4,Four-BC166,0)</f>
        <v>2</v>
      </c>
      <c r="BH166" s="68">
        <f ca="1">BF166*'Inputs and Outputs'!$D$5-BG166*'Inputs and Outputs'!$D$6</f>
        <v>3920</v>
      </c>
      <c r="BI166" s="70">
        <f t="shared" ca="1" si="58"/>
        <v>0.60898128511093963</v>
      </c>
      <c r="BJ166" s="68">
        <f t="shared" si="51"/>
        <v>25</v>
      </c>
      <c r="BK166" s="75">
        <f ca="1">BF166*'Inputs and Outputs'!$D$5-('Model Part B'!BG166*'Model Part B'!BJ166+BG166*Costperbumped)</f>
        <v>3870</v>
      </c>
      <c r="BN166" s="74">
        <v>163</v>
      </c>
      <c r="BO166" s="68" t="s">
        <v>7</v>
      </c>
      <c r="BP166" s="69">
        <v>44251</v>
      </c>
      <c r="BQ166" s="67" t="s">
        <v>3</v>
      </c>
      <c r="BR166" s="68" t="str">
        <f>'Flight Data'!$A164</f>
        <v>G163</v>
      </c>
      <c r="BS166" s="68">
        <f>'Flight Data'!$B164</f>
        <v>2</v>
      </c>
      <c r="BT166" s="68">
        <f ca="1">ROUND(NORMINV($BY166,'Inputs and Outputs'!$C$18,'Inputs and Outputs'!$D$18),0)</f>
        <v>96</v>
      </c>
      <c r="BU166" s="68">
        <f t="shared" si="52"/>
        <v>105</v>
      </c>
      <c r="BV166" s="68">
        <f t="shared" ca="1" si="53"/>
        <v>96</v>
      </c>
      <c r="BW166" s="68">
        <f ca="1">IF(BV166-BS166&gt;'Inputs and Outputs'!$D$4,Five-BS166,0)</f>
        <v>0</v>
      </c>
      <c r="BX166" s="68">
        <f ca="1">BV166*'Inputs and Outputs'!$D$5-BW166*'Inputs and Outputs'!$D$6</f>
        <v>3840</v>
      </c>
      <c r="BY166" s="70">
        <f t="shared" ca="1" si="59"/>
        <v>0.20139765021211109</v>
      </c>
      <c r="BZ166" s="68">
        <f t="shared" si="54"/>
        <v>25</v>
      </c>
      <c r="CA166" s="75">
        <f ca="1">BV166*'Inputs and Outputs'!$D$5-('Model Part B'!BW166*'Model Part B'!BZ166+BW166*Costperbumped)</f>
        <v>3840</v>
      </c>
    </row>
    <row r="167" spans="2:79" x14ac:dyDescent="0.2">
      <c r="B167" s="74">
        <v>164</v>
      </c>
      <c r="C167" s="68" t="s">
        <v>7</v>
      </c>
      <c r="D167" s="69">
        <v>44251</v>
      </c>
      <c r="E167" s="67" t="s">
        <v>2</v>
      </c>
      <c r="F167" s="68" t="str">
        <f>'Flight Data'!$A165</f>
        <v>G164</v>
      </c>
      <c r="G167" s="68">
        <f>'Flight Data'!$B165</f>
        <v>1</v>
      </c>
      <c r="H167" s="68">
        <f ca="1">ROUND(NORMINV($M167,'Inputs and Outputs'!$C$19,'Inputs and Outputs'!$D$19),0)</f>
        <v>113</v>
      </c>
      <c r="I167" s="68">
        <f t="shared" si="40"/>
        <v>101</v>
      </c>
      <c r="J167" s="68">
        <f t="shared" ca="1" si="41"/>
        <v>101</v>
      </c>
      <c r="K167" s="68">
        <f ca="1">IF(J167-G167&gt;'Inputs and Outputs'!$D$4,One-G167,0)</f>
        <v>0</v>
      </c>
      <c r="L167" s="68">
        <f ca="1">J167*'Inputs and Outputs'!$D$5-K167*'Inputs and Outputs'!$D$6</f>
        <v>4040</v>
      </c>
      <c r="M167" s="70">
        <f t="shared" ca="1" si="55"/>
        <v>0.98206214535822833</v>
      </c>
      <c r="N167" s="68">
        <f t="shared" si="42"/>
        <v>25</v>
      </c>
      <c r="O167" s="75">
        <f ca="1">J167*'Inputs and Outputs'!$D$5-('Model Part B'!K167*'Model Part B'!N167+K167*Costperbumped)</f>
        <v>4040</v>
      </c>
      <c r="R167" s="74">
        <v>164</v>
      </c>
      <c r="S167" s="68" t="s">
        <v>7</v>
      </c>
      <c r="T167" s="69">
        <v>44251</v>
      </c>
      <c r="U167" s="67" t="s">
        <v>2</v>
      </c>
      <c r="V167" s="68" t="str">
        <f>'Flight Data'!$A165</f>
        <v>G164</v>
      </c>
      <c r="W167" s="68">
        <f>'Flight Data'!$B165</f>
        <v>1</v>
      </c>
      <c r="X167" s="68">
        <f ca="1">ROUND(NORMINV($AC167,'Inputs and Outputs'!$C$19,'Inputs and Outputs'!$D$19),0)</f>
        <v>104</v>
      </c>
      <c r="Y167" s="68">
        <f t="shared" si="43"/>
        <v>102</v>
      </c>
      <c r="Z167" s="68">
        <f t="shared" ca="1" si="44"/>
        <v>102</v>
      </c>
      <c r="AA167" s="68">
        <f ca="1">IF(Z167-W167&gt;'Inputs and Outputs'!$D$4,One-W167,0)</f>
        <v>0</v>
      </c>
      <c r="AB167" s="68">
        <f ca="1">Z167*'Inputs and Outputs'!$D$5-AA167*'Inputs and Outputs'!$D$6</f>
        <v>4080</v>
      </c>
      <c r="AC167" s="70">
        <f t="shared" ca="1" si="56"/>
        <v>0.59014404935769649</v>
      </c>
      <c r="AD167" s="68">
        <f t="shared" si="45"/>
        <v>25</v>
      </c>
      <c r="AE167" s="75">
        <f ca="1">Z167*'Inputs and Outputs'!$D$5-('Model Part B'!AA167*'Model Part B'!AD167+AA167*Costperbumped)</f>
        <v>4080</v>
      </c>
      <c r="AH167" s="74">
        <v>164</v>
      </c>
      <c r="AI167" s="68" t="s">
        <v>7</v>
      </c>
      <c r="AJ167" s="69">
        <v>44251</v>
      </c>
      <c r="AK167" s="67" t="s">
        <v>2</v>
      </c>
      <c r="AL167" s="68" t="str">
        <f>'Flight Data'!$A165</f>
        <v>G164</v>
      </c>
      <c r="AM167" s="68">
        <f>'Flight Data'!$B165</f>
        <v>1</v>
      </c>
      <c r="AN167" s="68">
        <f ca="1">ROUND(NORMINV($AS167,'Inputs and Outputs'!$C$19,'Inputs and Outputs'!$D$19),0)</f>
        <v>96</v>
      </c>
      <c r="AO167" s="68">
        <f t="shared" si="46"/>
        <v>103</v>
      </c>
      <c r="AP167" s="68">
        <f t="shared" ca="1" si="47"/>
        <v>96</v>
      </c>
      <c r="AQ167" s="68">
        <f ca="1">IF(AP167-AM167&gt;'Inputs and Outputs'!$D$4,Three-AM167,0)</f>
        <v>0</v>
      </c>
      <c r="AR167" s="68">
        <f ca="1">AP167*'Inputs and Outputs'!$D$5-AQ167*'Inputs and Outputs'!$D$6</f>
        <v>3840</v>
      </c>
      <c r="AS167" s="70">
        <f t="shared" ca="1" si="57"/>
        <v>9.0823579626323037E-2</v>
      </c>
      <c r="AT167" s="68">
        <f t="shared" si="48"/>
        <v>25</v>
      </c>
      <c r="AU167" s="75">
        <f ca="1">AP167*'Inputs and Outputs'!$D$5-('Model Part B'!AQ167*'Model Part B'!AT167+AQ167*Costperbumped)</f>
        <v>3840</v>
      </c>
      <c r="AX167" s="74">
        <v>164</v>
      </c>
      <c r="AY167" s="68" t="s">
        <v>7</v>
      </c>
      <c r="AZ167" s="69">
        <v>44251</v>
      </c>
      <c r="BA167" s="67" t="s">
        <v>2</v>
      </c>
      <c r="BB167" s="68" t="str">
        <f>'Flight Data'!$A165</f>
        <v>G164</v>
      </c>
      <c r="BC167" s="68">
        <f>'Flight Data'!$B165</f>
        <v>1</v>
      </c>
      <c r="BD167" s="68">
        <f ca="1">ROUND(NORMINV($BI167,'Inputs and Outputs'!$C$19,'Inputs and Outputs'!$D$19),0)</f>
        <v>111</v>
      </c>
      <c r="BE167" s="68">
        <f t="shared" si="49"/>
        <v>104</v>
      </c>
      <c r="BF167" s="68">
        <f t="shared" ca="1" si="50"/>
        <v>104</v>
      </c>
      <c r="BG167" s="68">
        <f ca="1">IF(BF167-BC167&gt;'Inputs and Outputs'!$D$4,Four-BC167,0)</f>
        <v>3</v>
      </c>
      <c r="BH167" s="68">
        <f ca="1">BF167*'Inputs and Outputs'!$D$5-BG167*'Inputs and Outputs'!$D$6</f>
        <v>3860</v>
      </c>
      <c r="BI167" s="70">
        <f t="shared" ca="1" si="58"/>
        <v>0.933208455540117</v>
      </c>
      <c r="BJ167" s="68">
        <f t="shared" si="51"/>
        <v>25</v>
      </c>
      <c r="BK167" s="75">
        <f ca="1">BF167*'Inputs and Outputs'!$D$5-('Model Part B'!BG167*'Model Part B'!BJ167+BG167*Costperbumped)</f>
        <v>3785</v>
      </c>
      <c r="BN167" s="74">
        <v>164</v>
      </c>
      <c r="BO167" s="68" t="s">
        <v>7</v>
      </c>
      <c r="BP167" s="69">
        <v>44251</v>
      </c>
      <c r="BQ167" s="67" t="s">
        <v>2</v>
      </c>
      <c r="BR167" s="68" t="str">
        <f>'Flight Data'!$A165</f>
        <v>G164</v>
      </c>
      <c r="BS167" s="68">
        <f>'Flight Data'!$B165</f>
        <v>1</v>
      </c>
      <c r="BT167" s="68">
        <f ca="1">ROUND(NORMINV($BY167,'Inputs and Outputs'!$C$18,'Inputs and Outputs'!$D$18),0)</f>
        <v>96</v>
      </c>
      <c r="BU167" s="68">
        <f t="shared" si="52"/>
        <v>105</v>
      </c>
      <c r="BV167" s="68">
        <f t="shared" ca="1" si="53"/>
        <v>96</v>
      </c>
      <c r="BW167" s="68">
        <f ca="1">IF(BV167-BS167&gt;'Inputs and Outputs'!$D$4,Five-BS167,0)</f>
        <v>0</v>
      </c>
      <c r="BX167" s="68">
        <f ca="1">BV167*'Inputs and Outputs'!$D$5-BW167*'Inputs and Outputs'!$D$6</f>
        <v>3840</v>
      </c>
      <c r="BY167" s="70">
        <f t="shared" ca="1" si="59"/>
        <v>0.18157089190770614</v>
      </c>
      <c r="BZ167" s="68">
        <f t="shared" si="54"/>
        <v>25</v>
      </c>
      <c r="CA167" s="75">
        <f ca="1">BV167*'Inputs and Outputs'!$D$5-('Model Part B'!BW167*'Model Part B'!BZ167+BW167*Costperbumped)</f>
        <v>3840</v>
      </c>
    </row>
    <row r="168" spans="2:79" x14ac:dyDescent="0.2">
      <c r="B168" s="74">
        <v>165</v>
      </c>
      <c r="C168" s="68" t="s">
        <v>7</v>
      </c>
      <c r="D168" s="69">
        <v>44251</v>
      </c>
      <c r="E168" s="67" t="s">
        <v>0</v>
      </c>
      <c r="F168" s="68" t="str">
        <f>'Flight Data'!$A166</f>
        <v>G165</v>
      </c>
      <c r="G168" s="68">
        <f>'Flight Data'!$B166</f>
        <v>1</v>
      </c>
      <c r="H168" s="68">
        <f ca="1">ROUND(NORMINV($M168,'Inputs and Outputs'!$C$20,'Inputs and Outputs'!$D$20),0)</f>
        <v>105</v>
      </c>
      <c r="I168" s="68">
        <f t="shared" si="40"/>
        <v>101</v>
      </c>
      <c r="J168" s="68">
        <f t="shared" ca="1" si="41"/>
        <v>101</v>
      </c>
      <c r="K168" s="68">
        <f ca="1">IF(J168-G168&gt;'Inputs and Outputs'!$D$4,One-G168,0)</f>
        <v>0</v>
      </c>
      <c r="L168" s="68">
        <f ca="1">J168*'Inputs and Outputs'!$D$5-K168*'Inputs and Outputs'!$D$6</f>
        <v>4040</v>
      </c>
      <c r="M168" s="70">
        <f t="shared" ca="1" si="55"/>
        <v>0.4667783955120639</v>
      </c>
      <c r="N168" s="68">
        <f t="shared" si="42"/>
        <v>200</v>
      </c>
      <c r="O168" s="75">
        <f ca="1">J168*'Inputs and Outputs'!$D$5-('Model Part B'!K168*'Model Part B'!N168+K168*Costperbumped)</f>
        <v>4040</v>
      </c>
      <c r="R168" s="74">
        <v>165</v>
      </c>
      <c r="S168" s="68" t="s">
        <v>7</v>
      </c>
      <c r="T168" s="69">
        <v>44251</v>
      </c>
      <c r="U168" s="67" t="s">
        <v>0</v>
      </c>
      <c r="V168" s="68" t="str">
        <f>'Flight Data'!$A166</f>
        <v>G165</v>
      </c>
      <c r="W168" s="68">
        <f>'Flight Data'!$B166</f>
        <v>1</v>
      </c>
      <c r="X168" s="68">
        <f ca="1">ROUND(NORMINV($AC168,'Inputs and Outputs'!$C$20,'Inputs and Outputs'!$D$20),0)</f>
        <v>104</v>
      </c>
      <c r="Y168" s="68">
        <f t="shared" si="43"/>
        <v>102</v>
      </c>
      <c r="Z168" s="68">
        <f t="shared" ca="1" si="44"/>
        <v>102</v>
      </c>
      <c r="AA168" s="68">
        <f ca="1">IF(Z168-W168&gt;'Inputs and Outputs'!$D$4,One-W168,0)</f>
        <v>0</v>
      </c>
      <c r="AB168" s="68">
        <f ca="1">Z168*'Inputs and Outputs'!$D$5-AA168*'Inputs and Outputs'!$D$6</f>
        <v>4080</v>
      </c>
      <c r="AC168" s="70">
        <f t="shared" ca="1" si="56"/>
        <v>0.42140351747212013</v>
      </c>
      <c r="AD168" s="68">
        <f t="shared" si="45"/>
        <v>200</v>
      </c>
      <c r="AE168" s="75">
        <f ca="1">Z168*'Inputs and Outputs'!$D$5-('Model Part B'!AA168*'Model Part B'!AD168+AA168*Costperbumped)</f>
        <v>4080</v>
      </c>
      <c r="AH168" s="74">
        <v>165</v>
      </c>
      <c r="AI168" s="68" t="s">
        <v>7</v>
      </c>
      <c r="AJ168" s="69">
        <v>44251</v>
      </c>
      <c r="AK168" s="67" t="s">
        <v>0</v>
      </c>
      <c r="AL168" s="68" t="str">
        <f>'Flight Data'!$A166</f>
        <v>G165</v>
      </c>
      <c r="AM168" s="68">
        <f>'Flight Data'!$B166</f>
        <v>1</v>
      </c>
      <c r="AN168" s="68">
        <f ca="1">ROUND(NORMINV($AS168,'Inputs and Outputs'!$C$20,'Inputs and Outputs'!$D$20),0)</f>
        <v>106</v>
      </c>
      <c r="AO168" s="68">
        <f t="shared" si="46"/>
        <v>103</v>
      </c>
      <c r="AP168" s="68">
        <f t="shared" ca="1" si="47"/>
        <v>103</v>
      </c>
      <c r="AQ168" s="68">
        <f ca="1">IF(AP168-AM168&gt;'Inputs and Outputs'!$D$4,Three-AM168,0)</f>
        <v>2</v>
      </c>
      <c r="AR168" s="68">
        <f ca="1">AP168*'Inputs and Outputs'!$D$5-AQ168*'Inputs and Outputs'!$D$6</f>
        <v>3920</v>
      </c>
      <c r="AS168" s="70">
        <f t="shared" ca="1" si="57"/>
        <v>0.58355837530256371</v>
      </c>
      <c r="AT168" s="68">
        <f t="shared" si="48"/>
        <v>200</v>
      </c>
      <c r="AU168" s="75">
        <f ca="1">AP168*'Inputs and Outputs'!$D$5-('Model Part B'!AQ168*'Model Part B'!AT168+AQ168*Costperbumped)</f>
        <v>3520</v>
      </c>
      <c r="AX168" s="74">
        <v>165</v>
      </c>
      <c r="AY168" s="68" t="s">
        <v>7</v>
      </c>
      <c r="AZ168" s="69">
        <v>44251</v>
      </c>
      <c r="BA168" s="67" t="s">
        <v>0</v>
      </c>
      <c r="BB168" s="68" t="str">
        <f>'Flight Data'!$A166</f>
        <v>G165</v>
      </c>
      <c r="BC168" s="68">
        <f>'Flight Data'!$B166</f>
        <v>1</v>
      </c>
      <c r="BD168" s="68">
        <f ca="1">ROUND(NORMINV($BI168,'Inputs and Outputs'!$C$20,'Inputs and Outputs'!$D$20),0)</f>
        <v>96</v>
      </c>
      <c r="BE168" s="68">
        <f t="shared" si="49"/>
        <v>104</v>
      </c>
      <c r="BF168" s="68">
        <f t="shared" ca="1" si="50"/>
        <v>96</v>
      </c>
      <c r="BG168" s="68">
        <f ca="1">IF(BF168-BC168&gt;'Inputs and Outputs'!$D$4,Four-BC168,0)</f>
        <v>0</v>
      </c>
      <c r="BH168" s="68">
        <f ca="1">BF168*'Inputs and Outputs'!$D$5-BG168*'Inputs and Outputs'!$D$6</f>
        <v>3840</v>
      </c>
      <c r="BI168" s="70">
        <f t="shared" ca="1" si="58"/>
        <v>3.7984763298275159E-2</v>
      </c>
      <c r="BJ168" s="68">
        <f t="shared" si="51"/>
        <v>200</v>
      </c>
      <c r="BK168" s="75">
        <f ca="1">BF168*'Inputs and Outputs'!$D$5-('Model Part B'!BG168*'Model Part B'!BJ168+BG168*Costperbumped)</f>
        <v>3840</v>
      </c>
      <c r="BN168" s="74">
        <v>165</v>
      </c>
      <c r="BO168" s="68" t="s">
        <v>7</v>
      </c>
      <c r="BP168" s="69">
        <v>44251</v>
      </c>
      <c r="BQ168" s="67" t="s">
        <v>0</v>
      </c>
      <c r="BR168" s="68" t="str">
        <f>'Flight Data'!$A166</f>
        <v>G165</v>
      </c>
      <c r="BS168" s="68">
        <f>'Flight Data'!$B166</f>
        <v>1</v>
      </c>
      <c r="BT168" s="68">
        <f ca="1">ROUND(NORMINV($BY168,'Inputs and Outputs'!$C$18,'Inputs and Outputs'!$D$18),0)</f>
        <v>101</v>
      </c>
      <c r="BU168" s="68">
        <f t="shared" si="52"/>
        <v>105</v>
      </c>
      <c r="BV168" s="68">
        <f t="shared" ca="1" si="53"/>
        <v>101</v>
      </c>
      <c r="BW168" s="68">
        <f ca="1">IF(BV168-BS168&gt;'Inputs and Outputs'!$D$4,Five-BS168,0)</f>
        <v>0</v>
      </c>
      <c r="BX168" s="68">
        <f ca="1">BV168*'Inputs and Outputs'!$D$5-BW168*'Inputs and Outputs'!$D$6</f>
        <v>4040</v>
      </c>
      <c r="BY168" s="70">
        <f t="shared" ca="1" si="59"/>
        <v>0.5177935543332044</v>
      </c>
      <c r="BZ168" s="68">
        <f t="shared" si="54"/>
        <v>200</v>
      </c>
      <c r="CA168" s="75">
        <f ca="1">BV168*'Inputs and Outputs'!$D$5-('Model Part B'!BW168*'Model Part B'!BZ168+BW168*Costperbumped)</f>
        <v>4040</v>
      </c>
    </row>
    <row r="169" spans="2:79" x14ac:dyDescent="0.2">
      <c r="B169" s="74">
        <v>166</v>
      </c>
      <c r="C169" s="68" t="s">
        <v>6</v>
      </c>
      <c r="D169" s="69">
        <v>44252</v>
      </c>
      <c r="E169" s="67" t="s">
        <v>3</v>
      </c>
      <c r="F169" s="68" t="str">
        <f>'Flight Data'!$A167</f>
        <v>G166</v>
      </c>
      <c r="G169" s="68">
        <f>'Flight Data'!$B167</f>
        <v>2</v>
      </c>
      <c r="H169" s="68">
        <f ca="1">ROUND(NORMINV($M169,'Inputs and Outputs'!$C$18,'Inputs and Outputs'!$D$18),0)</f>
        <v>102</v>
      </c>
      <c r="I169" s="68">
        <f t="shared" si="40"/>
        <v>101</v>
      </c>
      <c r="J169" s="68">
        <f t="shared" ca="1" si="41"/>
        <v>101</v>
      </c>
      <c r="K169" s="68">
        <f ca="1">IF(J169-G169&gt;'Inputs and Outputs'!$D$4,One-G169,0)</f>
        <v>0</v>
      </c>
      <c r="L169" s="68">
        <f ca="1">J169*'Inputs and Outputs'!$D$5-K169*'Inputs and Outputs'!$D$6</f>
        <v>4040</v>
      </c>
      <c r="M169" s="70">
        <f t="shared" ca="1" si="55"/>
        <v>0.58952066795642455</v>
      </c>
      <c r="N169" s="68">
        <f t="shared" si="42"/>
        <v>25</v>
      </c>
      <c r="O169" s="75">
        <f ca="1">J169*'Inputs and Outputs'!$D$5-('Model Part B'!K169*'Model Part B'!N169+K169*Costperbumped)</f>
        <v>4040</v>
      </c>
      <c r="R169" s="74">
        <v>166</v>
      </c>
      <c r="S169" s="68" t="s">
        <v>6</v>
      </c>
      <c r="T169" s="69">
        <v>44252</v>
      </c>
      <c r="U169" s="67" t="s">
        <v>3</v>
      </c>
      <c r="V169" s="68" t="str">
        <f>'Flight Data'!$A167</f>
        <v>G166</v>
      </c>
      <c r="W169" s="68">
        <f>'Flight Data'!$B167</f>
        <v>2</v>
      </c>
      <c r="X169" s="68">
        <f ca="1">ROUND(NORMINV($AC169,'Inputs and Outputs'!$C$18,'Inputs and Outputs'!$D$18),0)</f>
        <v>110</v>
      </c>
      <c r="Y169" s="68">
        <f t="shared" si="43"/>
        <v>102</v>
      </c>
      <c r="Z169" s="68">
        <f t="shared" ca="1" si="44"/>
        <v>102</v>
      </c>
      <c r="AA169" s="68">
        <f ca="1">IF(Z169-W169&gt;'Inputs and Outputs'!$D$4,One-W169,0)</f>
        <v>0</v>
      </c>
      <c r="AB169" s="68">
        <f ca="1">Z169*'Inputs and Outputs'!$D$5-AA169*'Inputs and Outputs'!$D$6</f>
        <v>4080</v>
      </c>
      <c r="AC169" s="70">
        <f t="shared" ca="1" si="56"/>
        <v>0.92625174884766359</v>
      </c>
      <c r="AD169" s="68">
        <f t="shared" si="45"/>
        <v>25</v>
      </c>
      <c r="AE169" s="75">
        <f ca="1">Z169*'Inputs and Outputs'!$D$5-('Model Part B'!AA169*'Model Part B'!AD169+AA169*Costperbumped)</f>
        <v>4080</v>
      </c>
      <c r="AH169" s="74">
        <v>166</v>
      </c>
      <c r="AI169" s="68" t="s">
        <v>6</v>
      </c>
      <c r="AJ169" s="69">
        <v>44252</v>
      </c>
      <c r="AK169" s="67" t="s">
        <v>3</v>
      </c>
      <c r="AL169" s="68" t="str">
        <f>'Flight Data'!$A167</f>
        <v>G166</v>
      </c>
      <c r="AM169" s="68">
        <f>'Flight Data'!$B167</f>
        <v>2</v>
      </c>
      <c r="AN169" s="68">
        <f ca="1">ROUND(NORMINV($AS169,'Inputs and Outputs'!$C$18,'Inputs and Outputs'!$D$18),0)</f>
        <v>97</v>
      </c>
      <c r="AO169" s="68">
        <f t="shared" si="46"/>
        <v>103</v>
      </c>
      <c r="AP169" s="68">
        <f t="shared" ca="1" si="47"/>
        <v>97</v>
      </c>
      <c r="AQ169" s="68">
        <f ca="1">IF(AP169-AM169&gt;'Inputs and Outputs'!$D$4,Three-AM169,0)</f>
        <v>0</v>
      </c>
      <c r="AR169" s="68">
        <f ca="1">AP169*'Inputs and Outputs'!$D$5-AQ169*'Inputs and Outputs'!$D$6</f>
        <v>3880</v>
      </c>
      <c r="AS169" s="70">
        <f t="shared" ca="1" si="57"/>
        <v>0.2645571493819211</v>
      </c>
      <c r="AT169" s="68">
        <f t="shared" si="48"/>
        <v>25</v>
      </c>
      <c r="AU169" s="75">
        <f ca="1">AP169*'Inputs and Outputs'!$D$5-('Model Part B'!AQ169*'Model Part B'!AT169+AQ169*Costperbumped)</f>
        <v>3880</v>
      </c>
      <c r="AX169" s="74">
        <v>166</v>
      </c>
      <c r="AY169" s="68" t="s">
        <v>6</v>
      </c>
      <c r="AZ169" s="69">
        <v>44252</v>
      </c>
      <c r="BA169" s="67" t="s">
        <v>3</v>
      </c>
      <c r="BB169" s="68" t="str">
        <f>'Flight Data'!$A167</f>
        <v>G166</v>
      </c>
      <c r="BC169" s="68">
        <f>'Flight Data'!$B167</f>
        <v>2</v>
      </c>
      <c r="BD169" s="68">
        <f ca="1">ROUND(NORMINV($BI169,'Inputs and Outputs'!$C$18,'Inputs and Outputs'!$D$18),0)</f>
        <v>93</v>
      </c>
      <c r="BE169" s="68">
        <f t="shared" si="49"/>
        <v>104</v>
      </c>
      <c r="BF169" s="68">
        <f t="shared" ca="1" si="50"/>
        <v>93</v>
      </c>
      <c r="BG169" s="68">
        <f ca="1">IF(BF169-BC169&gt;'Inputs and Outputs'!$D$4,Four-BC169,0)</f>
        <v>0</v>
      </c>
      <c r="BH169" s="68">
        <f ca="1">BF169*'Inputs and Outputs'!$D$5-BG169*'Inputs and Outputs'!$D$6</f>
        <v>3720</v>
      </c>
      <c r="BI169" s="70">
        <f t="shared" ca="1" si="58"/>
        <v>9.9260398058385491E-2</v>
      </c>
      <c r="BJ169" s="68">
        <f t="shared" si="51"/>
        <v>25</v>
      </c>
      <c r="BK169" s="75">
        <f ca="1">BF169*'Inputs and Outputs'!$D$5-('Model Part B'!BG169*'Model Part B'!BJ169+BG169*Costperbumped)</f>
        <v>3720</v>
      </c>
      <c r="BN169" s="74">
        <v>166</v>
      </c>
      <c r="BO169" s="68" t="s">
        <v>6</v>
      </c>
      <c r="BP169" s="69">
        <v>44252</v>
      </c>
      <c r="BQ169" s="67" t="s">
        <v>3</v>
      </c>
      <c r="BR169" s="68" t="str">
        <f>'Flight Data'!$A167</f>
        <v>G166</v>
      </c>
      <c r="BS169" s="68">
        <f>'Flight Data'!$B167</f>
        <v>2</v>
      </c>
      <c r="BT169" s="68">
        <f ca="1">ROUND(NORMINV($BY169,'Inputs and Outputs'!$C$18,'Inputs and Outputs'!$D$18),0)</f>
        <v>105</v>
      </c>
      <c r="BU169" s="68">
        <f t="shared" si="52"/>
        <v>105</v>
      </c>
      <c r="BV169" s="68">
        <f t="shared" ca="1" si="53"/>
        <v>105</v>
      </c>
      <c r="BW169" s="68">
        <f ca="1">IF(BV169-BS169&gt;'Inputs and Outputs'!$D$4,Five-BS169,0)</f>
        <v>3</v>
      </c>
      <c r="BX169" s="68">
        <f ca="1">BV169*'Inputs and Outputs'!$D$5-BW169*'Inputs and Outputs'!$D$6</f>
        <v>3900</v>
      </c>
      <c r="BY169" s="70">
        <f t="shared" ca="1" si="59"/>
        <v>0.75348932729515039</v>
      </c>
      <c r="BZ169" s="68">
        <f t="shared" si="54"/>
        <v>25</v>
      </c>
      <c r="CA169" s="75">
        <f ca="1">BV169*'Inputs and Outputs'!$D$5-('Model Part B'!BW169*'Model Part B'!BZ169+BW169*Costperbumped)</f>
        <v>3825</v>
      </c>
    </row>
    <row r="170" spans="2:79" x14ac:dyDescent="0.2">
      <c r="B170" s="74">
        <v>167</v>
      </c>
      <c r="C170" s="68" t="s">
        <v>6</v>
      </c>
      <c r="D170" s="69">
        <v>44252</v>
      </c>
      <c r="E170" s="67" t="s">
        <v>2</v>
      </c>
      <c r="F170" s="68" t="str">
        <f>'Flight Data'!$A168</f>
        <v>G167</v>
      </c>
      <c r="G170" s="68">
        <f>'Flight Data'!$B168</f>
        <v>3</v>
      </c>
      <c r="H170" s="68">
        <f ca="1">ROUND(NORMINV($M170,'Inputs and Outputs'!$C$19,'Inputs and Outputs'!$D$19),0)</f>
        <v>108</v>
      </c>
      <c r="I170" s="68">
        <f t="shared" si="40"/>
        <v>101</v>
      </c>
      <c r="J170" s="68">
        <f t="shared" ca="1" si="41"/>
        <v>101</v>
      </c>
      <c r="K170" s="68">
        <f ca="1">IF(J170-G170&gt;'Inputs and Outputs'!$D$4,One-G170,0)</f>
        <v>0</v>
      </c>
      <c r="L170" s="68">
        <f ca="1">J170*'Inputs and Outputs'!$D$5-K170*'Inputs and Outputs'!$D$6</f>
        <v>4040</v>
      </c>
      <c r="M170" s="70">
        <f t="shared" ca="1" si="55"/>
        <v>0.84466343529179511</v>
      </c>
      <c r="N170" s="68">
        <f t="shared" si="42"/>
        <v>25</v>
      </c>
      <c r="O170" s="75">
        <f ca="1">J170*'Inputs and Outputs'!$D$5-('Model Part B'!K170*'Model Part B'!N170+K170*Costperbumped)</f>
        <v>4040</v>
      </c>
      <c r="R170" s="74">
        <v>167</v>
      </c>
      <c r="S170" s="68" t="s">
        <v>6</v>
      </c>
      <c r="T170" s="69">
        <v>44252</v>
      </c>
      <c r="U170" s="67" t="s">
        <v>2</v>
      </c>
      <c r="V170" s="68" t="str">
        <f>'Flight Data'!$A168</f>
        <v>G167</v>
      </c>
      <c r="W170" s="68">
        <f>'Flight Data'!$B168</f>
        <v>3</v>
      </c>
      <c r="X170" s="68">
        <f ca="1">ROUND(NORMINV($AC170,'Inputs and Outputs'!$C$19,'Inputs and Outputs'!$D$19),0)</f>
        <v>104</v>
      </c>
      <c r="Y170" s="68">
        <f t="shared" si="43"/>
        <v>102</v>
      </c>
      <c r="Z170" s="68">
        <f t="shared" ca="1" si="44"/>
        <v>102</v>
      </c>
      <c r="AA170" s="68">
        <f ca="1">IF(Z170-W170&gt;'Inputs and Outputs'!$D$4,One-W170,0)</f>
        <v>0</v>
      </c>
      <c r="AB170" s="68">
        <f ca="1">Z170*'Inputs and Outputs'!$D$5-AA170*'Inputs and Outputs'!$D$6</f>
        <v>4080</v>
      </c>
      <c r="AC170" s="70">
        <f t="shared" ca="1" si="56"/>
        <v>0.5830334124712554</v>
      </c>
      <c r="AD170" s="68">
        <f t="shared" si="45"/>
        <v>25</v>
      </c>
      <c r="AE170" s="75">
        <f ca="1">Z170*'Inputs and Outputs'!$D$5-('Model Part B'!AA170*'Model Part B'!AD170+AA170*Costperbumped)</f>
        <v>4080</v>
      </c>
      <c r="AH170" s="74">
        <v>167</v>
      </c>
      <c r="AI170" s="68" t="s">
        <v>6</v>
      </c>
      <c r="AJ170" s="69">
        <v>44252</v>
      </c>
      <c r="AK170" s="67" t="s">
        <v>2</v>
      </c>
      <c r="AL170" s="68" t="str">
        <f>'Flight Data'!$A168</f>
        <v>G167</v>
      </c>
      <c r="AM170" s="68">
        <f>'Flight Data'!$B168</f>
        <v>3</v>
      </c>
      <c r="AN170" s="68">
        <f ca="1">ROUND(NORMINV($AS170,'Inputs and Outputs'!$C$19,'Inputs and Outputs'!$D$19),0)</f>
        <v>109</v>
      </c>
      <c r="AO170" s="68">
        <f t="shared" si="46"/>
        <v>103</v>
      </c>
      <c r="AP170" s="68">
        <f t="shared" ca="1" si="47"/>
        <v>103</v>
      </c>
      <c r="AQ170" s="68">
        <f ca="1">IF(AP170-AM170&gt;'Inputs and Outputs'!$D$4,Three-AM170,0)</f>
        <v>0</v>
      </c>
      <c r="AR170" s="68">
        <f ca="1">AP170*'Inputs and Outputs'!$D$5-AQ170*'Inputs and Outputs'!$D$6</f>
        <v>4120</v>
      </c>
      <c r="AS170" s="70">
        <f t="shared" ca="1" si="57"/>
        <v>0.87631481074683426</v>
      </c>
      <c r="AT170" s="68">
        <f t="shared" si="48"/>
        <v>25</v>
      </c>
      <c r="AU170" s="75">
        <f ca="1">AP170*'Inputs and Outputs'!$D$5-('Model Part B'!AQ170*'Model Part B'!AT170+AQ170*Costperbumped)</f>
        <v>4120</v>
      </c>
      <c r="AX170" s="74">
        <v>167</v>
      </c>
      <c r="AY170" s="68" t="s">
        <v>6</v>
      </c>
      <c r="AZ170" s="69">
        <v>44252</v>
      </c>
      <c r="BA170" s="67" t="s">
        <v>2</v>
      </c>
      <c r="BB170" s="68" t="str">
        <f>'Flight Data'!$A168</f>
        <v>G167</v>
      </c>
      <c r="BC170" s="68">
        <f>'Flight Data'!$B168</f>
        <v>3</v>
      </c>
      <c r="BD170" s="68">
        <f ca="1">ROUND(NORMINV($BI170,'Inputs and Outputs'!$C$19,'Inputs and Outputs'!$D$19),0)</f>
        <v>91</v>
      </c>
      <c r="BE170" s="68">
        <f t="shared" si="49"/>
        <v>104</v>
      </c>
      <c r="BF170" s="68">
        <f t="shared" ca="1" si="50"/>
        <v>91</v>
      </c>
      <c r="BG170" s="68">
        <f ca="1">IF(BF170-BC170&gt;'Inputs and Outputs'!$D$4,Four-BC170,0)</f>
        <v>0</v>
      </c>
      <c r="BH170" s="68">
        <f ca="1">BF170*'Inputs and Outputs'!$D$5-BG170*'Inputs and Outputs'!$D$6</f>
        <v>3640</v>
      </c>
      <c r="BI170" s="70">
        <f t="shared" ca="1" si="58"/>
        <v>9.219064459603743E-3</v>
      </c>
      <c r="BJ170" s="68">
        <f t="shared" si="51"/>
        <v>25</v>
      </c>
      <c r="BK170" s="75">
        <f ca="1">BF170*'Inputs and Outputs'!$D$5-('Model Part B'!BG170*'Model Part B'!BJ170+BG170*Costperbumped)</f>
        <v>3640</v>
      </c>
      <c r="BN170" s="74">
        <v>167</v>
      </c>
      <c r="BO170" s="68" t="s">
        <v>6</v>
      </c>
      <c r="BP170" s="69">
        <v>44252</v>
      </c>
      <c r="BQ170" s="67" t="s">
        <v>2</v>
      </c>
      <c r="BR170" s="68" t="str">
        <f>'Flight Data'!$A168</f>
        <v>G167</v>
      </c>
      <c r="BS170" s="68">
        <f>'Flight Data'!$B168</f>
        <v>3</v>
      </c>
      <c r="BT170" s="68">
        <f ca="1">ROUND(NORMINV($BY170,'Inputs and Outputs'!$C$18,'Inputs and Outputs'!$D$18),0)</f>
        <v>102</v>
      </c>
      <c r="BU170" s="68">
        <f t="shared" si="52"/>
        <v>105</v>
      </c>
      <c r="BV170" s="68">
        <f t="shared" ca="1" si="53"/>
        <v>102</v>
      </c>
      <c r="BW170" s="68">
        <f ca="1">IF(BV170-BS170&gt;'Inputs and Outputs'!$D$4,Five-BS170,0)</f>
        <v>0</v>
      </c>
      <c r="BX170" s="68">
        <f ca="1">BV170*'Inputs and Outputs'!$D$5-BW170*'Inputs and Outputs'!$D$6</f>
        <v>4080</v>
      </c>
      <c r="BY170" s="70">
        <f t="shared" ca="1" si="59"/>
        <v>0.58158761196345821</v>
      </c>
      <c r="BZ170" s="68">
        <f t="shared" si="54"/>
        <v>25</v>
      </c>
      <c r="CA170" s="75">
        <f ca="1">BV170*'Inputs and Outputs'!$D$5-('Model Part B'!BW170*'Model Part B'!BZ170+BW170*Costperbumped)</f>
        <v>4080</v>
      </c>
    </row>
    <row r="171" spans="2:79" x14ac:dyDescent="0.2">
      <c r="B171" s="74">
        <v>168</v>
      </c>
      <c r="C171" s="68" t="s">
        <v>6</v>
      </c>
      <c r="D171" s="69">
        <v>44252</v>
      </c>
      <c r="E171" s="67" t="s">
        <v>0</v>
      </c>
      <c r="F171" s="68" t="str">
        <f>'Flight Data'!$A169</f>
        <v>G168</v>
      </c>
      <c r="G171" s="68">
        <f>'Flight Data'!$B169</f>
        <v>1</v>
      </c>
      <c r="H171" s="68">
        <f ca="1">ROUND(NORMINV($M171,'Inputs and Outputs'!$C$20,'Inputs and Outputs'!$D$20),0)</f>
        <v>108</v>
      </c>
      <c r="I171" s="68">
        <f t="shared" si="40"/>
        <v>101</v>
      </c>
      <c r="J171" s="68">
        <f t="shared" ca="1" si="41"/>
        <v>101</v>
      </c>
      <c r="K171" s="68">
        <f ca="1">IF(J171-G171&gt;'Inputs and Outputs'!$D$4,One-G171,0)</f>
        <v>0</v>
      </c>
      <c r="L171" s="68">
        <f ca="1">J171*'Inputs and Outputs'!$D$5-K171*'Inputs and Outputs'!$D$6</f>
        <v>4040</v>
      </c>
      <c r="M171" s="70">
        <f t="shared" ca="1" si="55"/>
        <v>0.74110540368917321</v>
      </c>
      <c r="N171" s="68">
        <f t="shared" si="42"/>
        <v>200</v>
      </c>
      <c r="O171" s="75">
        <f ca="1">J171*'Inputs and Outputs'!$D$5-('Model Part B'!K171*'Model Part B'!N171+K171*Costperbumped)</f>
        <v>4040</v>
      </c>
      <c r="R171" s="74">
        <v>168</v>
      </c>
      <c r="S171" s="68" t="s">
        <v>6</v>
      </c>
      <c r="T171" s="69">
        <v>44252</v>
      </c>
      <c r="U171" s="67" t="s">
        <v>0</v>
      </c>
      <c r="V171" s="68" t="str">
        <f>'Flight Data'!$A169</f>
        <v>G168</v>
      </c>
      <c r="W171" s="68">
        <f>'Flight Data'!$B169</f>
        <v>1</v>
      </c>
      <c r="X171" s="68">
        <f ca="1">ROUND(NORMINV($AC171,'Inputs and Outputs'!$C$20,'Inputs and Outputs'!$D$20),0)</f>
        <v>106</v>
      </c>
      <c r="Y171" s="68">
        <f t="shared" si="43"/>
        <v>102</v>
      </c>
      <c r="Z171" s="68">
        <f t="shared" ca="1" si="44"/>
        <v>102</v>
      </c>
      <c r="AA171" s="68">
        <f ca="1">IF(Z171-W171&gt;'Inputs and Outputs'!$D$4,One-W171,0)</f>
        <v>0</v>
      </c>
      <c r="AB171" s="68">
        <f ca="1">Z171*'Inputs and Outputs'!$D$5-AA171*'Inputs and Outputs'!$D$6</f>
        <v>4080</v>
      </c>
      <c r="AC171" s="70">
        <f t="shared" ca="1" si="56"/>
        <v>0.5858127991354366</v>
      </c>
      <c r="AD171" s="68">
        <f t="shared" si="45"/>
        <v>200</v>
      </c>
      <c r="AE171" s="75">
        <f ca="1">Z171*'Inputs and Outputs'!$D$5-('Model Part B'!AA171*'Model Part B'!AD171+AA171*Costperbumped)</f>
        <v>4080</v>
      </c>
      <c r="AH171" s="74">
        <v>168</v>
      </c>
      <c r="AI171" s="68" t="s">
        <v>6</v>
      </c>
      <c r="AJ171" s="69">
        <v>44252</v>
      </c>
      <c r="AK171" s="67" t="s">
        <v>0</v>
      </c>
      <c r="AL171" s="68" t="str">
        <f>'Flight Data'!$A169</f>
        <v>G168</v>
      </c>
      <c r="AM171" s="68">
        <f>'Flight Data'!$B169</f>
        <v>1</v>
      </c>
      <c r="AN171" s="68">
        <f ca="1">ROUND(NORMINV($AS171,'Inputs and Outputs'!$C$20,'Inputs and Outputs'!$D$20),0)</f>
        <v>103</v>
      </c>
      <c r="AO171" s="68">
        <f t="shared" si="46"/>
        <v>103</v>
      </c>
      <c r="AP171" s="68">
        <f t="shared" ca="1" si="47"/>
        <v>103</v>
      </c>
      <c r="AQ171" s="68">
        <f ca="1">IF(AP171-AM171&gt;'Inputs and Outputs'!$D$4,Three-AM171,0)</f>
        <v>2</v>
      </c>
      <c r="AR171" s="68">
        <f ca="1">AP171*'Inputs and Outputs'!$D$5-AQ171*'Inputs and Outputs'!$D$6</f>
        <v>3920</v>
      </c>
      <c r="AS171" s="70">
        <f t="shared" ca="1" si="57"/>
        <v>0.3598368673378598</v>
      </c>
      <c r="AT171" s="68">
        <f t="shared" si="48"/>
        <v>200</v>
      </c>
      <c r="AU171" s="75">
        <f ca="1">AP171*'Inputs and Outputs'!$D$5-('Model Part B'!AQ171*'Model Part B'!AT171+AQ171*Costperbumped)</f>
        <v>3520</v>
      </c>
      <c r="AX171" s="74">
        <v>168</v>
      </c>
      <c r="AY171" s="68" t="s">
        <v>6</v>
      </c>
      <c r="AZ171" s="69">
        <v>44252</v>
      </c>
      <c r="BA171" s="67" t="s">
        <v>0</v>
      </c>
      <c r="BB171" s="68" t="str">
        <f>'Flight Data'!$A169</f>
        <v>G168</v>
      </c>
      <c r="BC171" s="68">
        <f>'Flight Data'!$B169</f>
        <v>1</v>
      </c>
      <c r="BD171" s="68">
        <f ca="1">ROUND(NORMINV($BI171,'Inputs and Outputs'!$C$20,'Inputs and Outputs'!$D$20),0)</f>
        <v>90</v>
      </c>
      <c r="BE171" s="68">
        <f t="shared" si="49"/>
        <v>104</v>
      </c>
      <c r="BF171" s="68">
        <f t="shared" ca="1" si="50"/>
        <v>90</v>
      </c>
      <c r="BG171" s="68">
        <f ca="1">IF(BF171-BC171&gt;'Inputs and Outputs'!$D$4,Four-BC171,0)</f>
        <v>0</v>
      </c>
      <c r="BH171" s="68">
        <f ca="1">BF171*'Inputs and Outputs'!$D$5-BG171*'Inputs and Outputs'!$D$6</f>
        <v>3600</v>
      </c>
      <c r="BI171" s="70">
        <f t="shared" ca="1" si="58"/>
        <v>1.1289105701275393E-3</v>
      </c>
      <c r="BJ171" s="68">
        <f t="shared" si="51"/>
        <v>200</v>
      </c>
      <c r="BK171" s="75">
        <f ca="1">BF171*'Inputs and Outputs'!$D$5-('Model Part B'!BG171*'Model Part B'!BJ171+BG171*Costperbumped)</f>
        <v>3600</v>
      </c>
      <c r="BN171" s="74">
        <v>168</v>
      </c>
      <c r="BO171" s="68" t="s">
        <v>6</v>
      </c>
      <c r="BP171" s="69">
        <v>44252</v>
      </c>
      <c r="BQ171" s="67" t="s">
        <v>0</v>
      </c>
      <c r="BR171" s="68" t="str">
        <f>'Flight Data'!$A169</f>
        <v>G168</v>
      </c>
      <c r="BS171" s="68">
        <f>'Flight Data'!$B169</f>
        <v>1</v>
      </c>
      <c r="BT171" s="68">
        <f ca="1">ROUND(NORMINV($BY171,'Inputs and Outputs'!$C$18,'Inputs and Outputs'!$D$18),0)</f>
        <v>106</v>
      </c>
      <c r="BU171" s="68">
        <f t="shared" si="52"/>
        <v>105</v>
      </c>
      <c r="BV171" s="68">
        <f t="shared" ca="1" si="53"/>
        <v>105</v>
      </c>
      <c r="BW171" s="68">
        <f ca="1">IF(BV171-BS171&gt;'Inputs and Outputs'!$D$4,Five-BS171,0)</f>
        <v>4</v>
      </c>
      <c r="BX171" s="68">
        <f ca="1">BV171*'Inputs and Outputs'!$D$5-BW171*'Inputs and Outputs'!$D$6</f>
        <v>3800</v>
      </c>
      <c r="BY171" s="70">
        <f t="shared" ca="1" si="59"/>
        <v>0.81225738789679658</v>
      </c>
      <c r="BZ171" s="68">
        <f t="shared" si="54"/>
        <v>200</v>
      </c>
      <c r="CA171" s="75">
        <f ca="1">BV171*'Inputs and Outputs'!$D$5-('Model Part B'!BW171*'Model Part B'!BZ171+BW171*Costperbumped)</f>
        <v>3000</v>
      </c>
    </row>
    <row r="172" spans="2:79" x14ac:dyDescent="0.2">
      <c r="B172" s="74">
        <v>169</v>
      </c>
      <c r="C172" s="68" t="s">
        <v>5</v>
      </c>
      <c r="D172" s="69">
        <v>44253</v>
      </c>
      <c r="E172" s="67" t="s">
        <v>3</v>
      </c>
      <c r="F172" s="68" t="str">
        <f>'Flight Data'!$A170</f>
        <v>G169</v>
      </c>
      <c r="G172" s="68">
        <f>'Flight Data'!$B170</f>
        <v>1</v>
      </c>
      <c r="H172" s="68">
        <f ca="1">ROUND(NORMINV($M172,'Inputs and Outputs'!$C$18,'Inputs and Outputs'!$D$18),0)</f>
        <v>109</v>
      </c>
      <c r="I172" s="68">
        <f t="shared" si="40"/>
        <v>101</v>
      </c>
      <c r="J172" s="68">
        <f t="shared" ca="1" si="41"/>
        <v>101</v>
      </c>
      <c r="K172" s="68">
        <f ca="1">IF(J172-G172&gt;'Inputs and Outputs'!$D$4,One-G172,0)</f>
        <v>0</v>
      </c>
      <c r="L172" s="68">
        <f ca="1">J172*'Inputs and Outputs'!$D$5-K172*'Inputs and Outputs'!$D$6</f>
        <v>4040</v>
      </c>
      <c r="M172" s="70">
        <f t="shared" ca="1" si="55"/>
        <v>0.91464807769616419</v>
      </c>
      <c r="N172" s="68">
        <f t="shared" si="42"/>
        <v>25</v>
      </c>
      <c r="O172" s="75">
        <f ca="1">J172*'Inputs and Outputs'!$D$5-('Model Part B'!K172*'Model Part B'!N172+K172*Costperbumped)</f>
        <v>4040</v>
      </c>
      <c r="R172" s="74">
        <v>169</v>
      </c>
      <c r="S172" s="68" t="s">
        <v>5</v>
      </c>
      <c r="T172" s="69">
        <v>44253</v>
      </c>
      <c r="U172" s="67" t="s">
        <v>3</v>
      </c>
      <c r="V172" s="68" t="str">
        <f>'Flight Data'!$A170</f>
        <v>G169</v>
      </c>
      <c r="W172" s="68">
        <f>'Flight Data'!$B170</f>
        <v>1</v>
      </c>
      <c r="X172" s="68">
        <f ca="1">ROUND(NORMINV($AC172,'Inputs and Outputs'!$C$18,'Inputs and Outputs'!$D$18),0)</f>
        <v>100</v>
      </c>
      <c r="Y172" s="68">
        <f t="shared" si="43"/>
        <v>102</v>
      </c>
      <c r="Z172" s="68">
        <f t="shared" ca="1" si="44"/>
        <v>100</v>
      </c>
      <c r="AA172" s="68">
        <f ca="1">IF(Z172-W172&gt;'Inputs and Outputs'!$D$4,One-W172,0)</f>
        <v>0</v>
      </c>
      <c r="AB172" s="68">
        <f ca="1">Z172*'Inputs and Outputs'!$D$5-AA172*'Inputs and Outputs'!$D$6</f>
        <v>4000</v>
      </c>
      <c r="AC172" s="70">
        <f t="shared" ca="1" si="56"/>
        <v>0.40205457411041368</v>
      </c>
      <c r="AD172" s="68">
        <f t="shared" si="45"/>
        <v>25</v>
      </c>
      <c r="AE172" s="75">
        <f ca="1">Z172*'Inputs and Outputs'!$D$5-('Model Part B'!AA172*'Model Part B'!AD172+AA172*Costperbumped)</f>
        <v>4000</v>
      </c>
      <c r="AH172" s="74">
        <v>169</v>
      </c>
      <c r="AI172" s="68" t="s">
        <v>5</v>
      </c>
      <c r="AJ172" s="69">
        <v>44253</v>
      </c>
      <c r="AK172" s="67" t="s">
        <v>3</v>
      </c>
      <c r="AL172" s="68" t="str">
        <f>'Flight Data'!$A170</f>
        <v>G169</v>
      </c>
      <c r="AM172" s="68">
        <f>'Flight Data'!$B170</f>
        <v>1</v>
      </c>
      <c r="AN172" s="68">
        <f ca="1">ROUND(NORMINV($AS172,'Inputs and Outputs'!$C$18,'Inputs and Outputs'!$D$18),0)</f>
        <v>103</v>
      </c>
      <c r="AO172" s="68">
        <f t="shared" si="46"/>
        <v>103</v>
      </c>
      <c r="AP172" s="68">
        <f t="shared" ca="1" si="47"/>
        <v>103</v>
      </c>
      <c r="AQ172" s="68">
        <f ca="1">IF(AP172-AM172&gt;'Inputs and Outputs'!$D$4,Three-AM172,0)</f>
        <v>2</v>
      </c>
      <c r="AR172" s="68">
        <f ca="1">AP172*'Inputs and Outputs'!$D$5-AQ172*'Inputs and Outputs'!$D$6</f>
        <v>3920</v>
      </c>
      <c r="AS172" s="70">
        <f t="shared" ca="1" si="57"/>
        <v>0.63202594556856073</v>
      </c>
      <c r="AT172" s="68">
        <f t="shared" si="48"/>
        <v>25</v>
      </c>
      <c r="AU172" s="75">
        <f ca="1">AP172*'Inputs and Outputs'!$D$5-('Model Part B'!AQ172*'Model Part B'!AT172+AQ172*Costperbumped)</f>
        <v>3870</v>
      </c>
      <c r="AX172" s="74">
        <v>169</v>
      </c>
      <c r="AY172" s="68" t="s">
        <v>5</v>
      </c>
      <c r="AZ172" s="69">
        <v>44253</v>
      </c>
      <c r="BA172" s="67" t="s">
        <v>3</v>
      </c>
      <c r="BB172" s="68" t="str">
        <f>'Flight Data'!$A170</f>
        <v>G169</v>
      </c>
      <c r="BC172" s="68">
        <f>'Flight Data'!$B170</f>
        <v>1</v>
      </c>
      <c r="BD172" s="68">
        <f ca="1">ROUND(NORMINV($BI172,'Inputs and Outputs'!$C$18,'Inputs and Outputs'!$D$18),0)</f>
        <v>102</v>
      </c>
      <c r="BE172" s="68">
        <f t="shared" si="49"/>
        <v>104</v>
      </c>
      <c r="BF172" s="68">
        <f t="shared" ca="1" si="50"/>
        <v>102</v>
      </c>
      <c r="BG172" s="68">
        <f ca="1">IF(BF172-BC172&gt;'Inputs and Outputs'!$D$4,Four-BC172,0)</f>
        <v>3</v>
      </c>
      <c r="BH172" s="68">
        <f ca="1">BF172*'Inputs and Outputs'!$D$5-BG172*'Inputs and Outputs'!$D$6</f>
        <v>3780</v>
      </c>
      <c r="BI172" s="70">
        <f t="shared" ca="1" si="58"/>
        <v>0.53936158763677611</v>
      </c>
      <c r="BJ172" s="68">
        <f t="shared" si="51"/>
        <v>25</v>
      </c>
      <c r="BK172" s="75">
        <f ca="1">BF172*'Inputs and Outputs'!$D$5-('Model Part B'!BG172*'Model Part B'!BJ172+BG172*Costperbumped)</f>
        <v>3705</v>
      </c>
      <c r="BN172" s="74">
        <v>169</v>
      </c>
      <c r="BO172" s="68" t="s">
        <v>5</v>
      </c>
      <c r="BP172" s="69">
        <v>44253</v>
      </c>
      <c r="BQ172" s="67" t="s">
        <v>3</v>
      </c>
      <c r="BR172" s="68" t="str">
        <f>'Flight Data'!$A170</f>
        <v>G169</v>
      </c>
      <c r="BS172" s="68">
        <f>'Flight Data'!$B170</f>
        <v>1</v>
      </c>
      <c r="BT172" s="68">
        <f ca="1">ROUND(NORMINV($BY172,'Inputs and Outputs'!$C$18,'Inputs and Outputs'!$D$18),0)</f>
        <v>105</v>
      </c>
      <c r="BU172" s="68">
        <f t="shared" si="52"/>
        <v>105</v>
      </c>
      <c r="BV172" s="68">
        <f t="shared" ca="1" si="53"/>
        <v>105</v>
      </c>
      <c r="BW172" s="68">
        <f ca="1">IF(BV172-BS172&gt;'Inputs and Outputs'!$D$4,Five-BS172,0)</f>
        <v>4</v>
      </c>
      <c r="BX172" s="68">
        <f ca="1">BV172*'Inputs and Outputs'!$D$5-BW172*'Inputs and Outputs'!$D$6</f>
        <v>3800</v>
      </c>
      <c r="BY172" s="70">
        <f t="shared" ca="1" si="59"/>
        <v>0.74693659450661676</v>
      </c>
      <c r="BZ172" s="68">
        <f t="shared" si="54"/>
        <v>25</v>
      </c>
      <c r="CA172" s="75">
        <f ca="1">BV172*'Inputs and Outputs'!$D$5-('Model Part B'!BW172*'Model Part B'!BZ172+BW172*Costperbumped)</f>
        <v>3700</v>
      </c>
    </row>
    <row r="173" spans="2:79" x14ac:dyDescent="0.2">
      <c r="B173" s="74">
        <v>170</v>
      </c>
      <c r="C173" s="68" t="s">
        <v>5</v>
      </c>
      <c r="D173" s="69">
        <v>44253</v>
      </c>
      <c r="E173" s="67" t="s">
        <v>2</v>
      </c>
      <c r="F173" s="68" t="str">
        <f>'Flight Data'!$A171</f>
        <v>G170</v>
      </c>
      <c r="G173" s="68">
        <f>'Flight Data'!$B171</f>
        <v>2</v>
      </c>
      <c r="H173" s="68">
        <f ca="1">ROUND(NORMINV($M173,'Inputs and Outputs'!$C$19,'Inputs and Outputs'!$D$19),0)</f>
        <v>107</v>
      </c>
      <c r="I173" s="68">
        <f t="shared" si="40"/>
        <v>101</v>
      </c>
      <c r="J173" s="68">
        <f t="shared" ca="1" si="41"/>
        <v>101</v>
      </c>
      <c r="K173" s="68">
        <f ca="1">IF(J173-G173&gt;'Inputs and Outputs'!$D$4,One-G173,0)</f>
        <v>0</v>
      </c>
      <c r="L173" s="68">
        <f ca="1">J173*'Inputs and Outputs'!$D$5-K173*'Inputs and Outputs'!$D$6</f>
        <v>4040</v>
      </c>
      <c r="M173" s="70">
        <f t="shared" ca="1" si="55"/>
        <v>0.78704748145465431</v>
      </c>
      <c r="N173" s="68">
        <f t="shared" si="42"/>
        <v>25</v>
      </c>
      <c r="O173" s="75">
        <f ca="1">J173*'Inputs and Outputs'!$D$5-('Model Part B'!K173*'Model Part B'!N173+K173*Costperbumped)</f>
        <v>4040</v>
      </c>
      <c r="R173" s="74">
        <v>170</v>
      </c>
      <c r="S173" s="68" t="s">
        <v>5</v>
      </c>
      <c r="T173" s="69">
        <v>44253</v>
      </c>
      <c r="U173" s="67" t="s">
        <v>2</v>
      </c>
      <c r="V173" s="68" t="str">
        <f>'Flight Data'!$A171</f>
        <v>G170</v>
      </c>
      <c r="W173" s="68">
        <f>'Flight Data'!$B171</f>
        <v>2</v>
      </c>
      <c r="X173" s="68">
        <f ca="1">ROUND(NORMINV($AC173,'Inputs and Outputs'!$C$19,'Inputs and Outputs'!$D$19),0)</f>
        <v>103</v>
      </c>
      <c r="Y173" s="68">
        <f t="shared" si="43"/>
        <v>102</v>
      </c>
      <c r="Z173" s="68">
        <f t="shared" ca="1" si="44"/>
        <v>102</v>
      </c>
      <c r="AA173" s="68">
        <f ca="1">IF(Z173-W173&gt;'Inputs and Outputs'!$D$4,One-W173,0)</f>
        <v>0</v>
      </c>
      <c r="AB173" s="68">
        <f ca="1">Z173*'Inputs and Outputs'!$D$5-AA173*'Inputs and Outputs'!$D$6</f>
        <v>4080</v>
      </c>
      <c r="AC173" s="70">
        <f t="shared" ca="1" si="56"/>
        <v>0.51974000555183086</v>
      </c>
      <c r="AD173" s="68">
        <f t="shared" si="45"/>
        <v>25</v>
      </c>
      <c r="AE173" s="75">
        <f ca="1">Z173*'Inputs and Outputs'!$D$5-('Model Part B'!AA173*'Model Part B'!AD173+AA173*Costperbumped)</f>
        <v>4080</v>
      </c>
      <c r="AH173" s="74">
        <v>170</v>
      </c>
      <c r="AI173" s="68" t="s">
        <v>5</v>
      </c>
      <c r="AJ173" s="69">
        <v>44253</v>
      </c>
      <c r="AK173" s="67" t="s">
        <v>2</v>
      </c>
      <c r="AL173" s="68" t="str">
        <f>'Flight Data'!$A171</f>
        <v>G170</v>
      </c>
      <c r="AM173" s="68">
        <f>'Flight Data'!$B171</f>
        <v>2</v>
      </c>
      <c r="AN173" s="68">
        <f ca="1">ROUND(NORMINV($AS173,'Inputs and Outputs'!$C$19,'Inputs and Outputs'!$D$19),0)</f>
        <v>104</v>
      </c>
      <c r="AO173" s="68">
        <f t="shared" si="46"/>
        <v>103</v>
      </c>
      <c r="AP173" s="68">
        <f t="shared" ca="1" si="47"/>
        <v>103</v>
      </c>
      <c r="AQ173" s="68">
        <f ca="1">IF(AP173-AM173&gt;'Inputs and Outputs'!$D$4,Three-AM173,0)</f>
        <v>1</v>
      </c>
      <c r="AR173" s="68">
        <f ca="1">AP173*'Inputs and Outputs'!$D$5-AQ173*'Inputs and Outputs'!$D$6</f>
        <v>4020</v>
      </c>
      <c r="AS173" s="70">
        <f t="shared" ca="1" si="57"/>
        <v>0.59807865243011682</v>
      </c>
      <c r="AT173" s="68">
        <f t="shared" si="48"/>
        <v>25</v>
      </c>
      <c r="AU173" s="75">
        <f ca="1">AP173*'Inputs and Outputs'!$D$5-('Model Part B'!AQ173*'Model Part B'!AT173+AQ173*Costperbumped)</f>
        <v>3995</v>
      </c>
      <c r="AX173" s="74">
        <v>170</v>
      </c>
      <c r="AY173" s="68" t="s">
        <v>5</v>
      </c>
      <c r="AZ173" s="69">
        <v>44253</v>
      </c>
      <c r="BA173" s="67" t="s">
        <v>2</v>
      </c>
      <c r="BB173" s="68" t="str">
        <f>'Flight Data'!$A171</f>
        <v>G170</v>
      </c>
      <c r="BC173" s="68">
        <f>'Flight Data'!$B171</f>
        <v>2</v>
      </c>
      <c r="BD173" s="68">
        <f ca="1">ROUND(NORMINV($BI173,'Inputs and Outputs'!$C$19,'Inputs and Outputs'!$D$19),0)</f>
        <v>119</v>
      </c>
      <c r="BE173" s="68">
        <f t="shared" si="49"/>
        <v>104</v>
      </c>
      <c r="BF173" s="68">
        <f t="shared" ca="1" si="50"/>
        <v>104</v>
      </c>
      <c r="BG173" s="68">
        <f ca="1">IF(BF173-BC173&gt;'Inputs and Outputs'!$D$4,Four-BC173,0)</f>
        <v>2</v>
      </c>
      <c r="BH173" s="68">
        <f ca="1">BF173*'Inputs and Outputs'!$D$5-BG173*'Inputs and Outputs'!$D$6</f>
        <v>3960</v>
      </c>
      <c r="BI173" s="70">
        <f t="shared" ca="1" si="58"/>
        <v>0.99904097018888405</v>
      </c>
      <c r="BJ173" s="68">
        <f t="shared" si="51"/>
        <v>25</v>
      </c>
      <c r="BK173" s="75">
        <f ca="1">BF173*'Inputs and Outputs'!$D$5-('Model Part B'!BG173*'Model Part B'!BJ173+BG173*Costperbumped)</f>
        <v>3910</v>
      </c>
      <c r="BN173" s="74">
        <v>170</v>
      </c>
      <c r="BO173" s="68" t="s">
        <v>5</v>
      </c>
      <c r="BP173" s="69">
        <v>44253</v>
      </c>
      <c r="BQ173" s="67" t="s">
        <v>2</v>
      </c>
      <c r="BR173" s="68" t="str">
        <f>'Flight Data'!$A171</f>
        <v>G170</v>
      </c>
      <c r="BS173" s="68">
        <f>'Flight Data'!$B171</f>
        <v>2</v>
      </c>
      <c r="BT173" s="68">
        <f ca="1">ROUND(NORMINV($BY173,'Inputs and Outputs'!$C$18,'Inputs and Outputs'!$D$18),0)</f>
        <v>110</v>
      </c>
      <c r="BU173" s="68">
        <f t="shared" si="52"/>
        <v>105</v>
      </c>
      <c r="BV173" s="68">
        <f t="shared" ca="1" si="53"/>
        <v>105</v>
      </c>
      <c r="BW173" s="68">
        <f ca="1">IF(BV173-BS173&gt;'Inputs and Outputs'!$D$4,Five-BS173,0)</f>
        <v>3</v>
      </c>
      <c r="BX173" s="68">
        <f ca="1">BV173*'Inputs and Outputs'!$D$5-BW173*'Inputs and Outputs'!$D$6</f>
        <v>3900</v>
      </c>
      <c r="BY173" s="70">
        <f t="shared" ca="1" si="59"/>
        <v>0.93372418690493364</v>
      </c>
      <c r="BZ173" s="68">
        <f t="shared" si="54"/>
        <v>25</v>
      </c>
      <c r="CA173" s="75">
        <f ca="1">BV173*'Inputs and Outputs'!$D$5-('Model Part B'!BW173*'Model Part B'!BZ173+BW173*Costperbumped)</f>
        <v>3825</v>
      </c>
    </row>
    <row r="174" spans="2:79" x14ac:dyDescent="0.2">
      <c r="B174" s="74">
        <v>171</v>
      </c>
      <c r="C174" s="68" t="s">
        <v>5</v>
      </c>
      <c r="D174" s="69">
        <v>44253</v>
      </c>
      <c r="E174" s="67" t="s">
        <v>0</v>
      </c>
      <c r="F174" s="68" t="str">
        <f>'Flight Data'!$A172</f>
        <v>G171</v>
      </c>
      <c r="G174" s="68">
        <f>'Flight Data'!$B172</f>
        <v>1</v>
      </c>
      <c r="H174" s="68">
        <f ca="1">ROUND(NORMINV($M174,'Inputs and Outputs'!$C$20,'Inputs and Outputs'!$D$20),0)</f>
        <v>108</v>
      </c>
      <c r="I174" s="68">
        <f t="shared" si="40"/>
        <v>101</v>
      </c>
      <c r="J174" s="68">
        <f t="shared" ca="1" si="41"/>
        <v>101</v>
      </c>
      <c r="K174" s="68">
        <f ca="1">IF(J174-G174&gt;'Inputs and Outputs'!$D$4,One-G174,0)</f>
        <v>0</v>
      </c>
      <c r="L174" s="68">
        <f ca="1">J174*'Inputs and Outputs'!$D$5-K174*'Inputs and Outputs'!$D$6</f>
        <v>4040</v>
      </c>
      <c r="M174" s="70">
        <f t="shared" ca="1" si="55"/>
        <v>0.71313032774348928</v>
      </c>
      <c r="N174" s="68">
        <f t="shared" si="42"/>
        <v>200</v>
      </c>
      <c r="O174" s="75">
        <f ca="1">J174*'Inputs and Outputs'!$D$5-('Model Part B'!K174*'Model Part B'!N174+K174*Costperbumped)</f>
        <v>4040</v>
      </c>
      <c r="R174" s="74">
        <v>171</v>
      </c>
      <c r="S174" s="68" t="s">
        <v>5</v>
      </c>
      <c r="T174" s="69">
        <v>44253</v>
      </c>
      <c r="U174" s="67" t="s">
        <v>0</v>
      </c>
      <c r="V174" s="68" t="str">
        <f>'Flight Data'!$A172</f>
        <v>G171</v>
      </c>
      <c r="W174" s="68">
        <f>'Flight Data'!$B172</f>
        <v>1</v>
      </c>
      <c r="X174" s="68">
        <f ca="1">ROUND(NORMINV($AC174,'Inputs and Outputs'!$C$20,'Inputs and Outputs'!$D$20),0)</f>
        <v>105</v>
      </c>
      <c r="Y174" s="68">
        <f t="shared" si="43"/>
        <v>102</v>
      </c>
      <c r="Z174" s="68">
        <f t="shared" ca="1" si="44"/>
        <v>102</v>
      </c>
      <c r="AA174" s="68">
        <f ca="1">IF(Z174-W174&gt;'Inputs and Outputs'!$D$4,One-W174,0)</f>
        <v>0</v>
      </c>
      <c r="AB174" s="68">
        <f ca="1">Z174*'Inputs and Outputs'!$D$5-AA174*'Inputs and Outputs'!$D$6</f>
        <v>4080</v>
      </c>
      <c r="AC174" s="70">
        <f t="shared" ca="1" si="56"/>
        <v>0.51747880977135496</v>
      </c>
      <c r="AD174" s="68">
        <f t="shared" si="45"/>
        <v>200</v>
      </c>
      <c r="AE174" s="75">
        <f ca="1">Z174*'Inputs and Outputs'!$D$5-('Model Part B'!AA174*'Model Part B'!AD174+AA174*Costperbumped)</f>
        <v>4080</v>
      </c>
      <c r="AH174" s="74">
        <v>171</v>
      </c>
      <c r="AI174" s="68" t="s">
        <v>5</v>
      </c>
      <c r="AJ174" s="69">
        <v>44253</v>
      </c>
      <c r="AK174" s="67" t="s">
        <v>0</v>
      </c>
      <c r="AL174" s="68" t="str">
        <f>'Flight Data'!$A172</f>
        <v>G171</v>
      </c>
      <c r="AM174" s="68">
        <f>'Flight Data'!$B172</f>
        <v>1</v>
      </c>
      <c r="AN174" s="68">
        <f ca="1">ROUND(NORMINV($AS174,'Inputs and Outputs'!$C$20,'Inputs and Outputs'!$D$20),0)</f>
        <v>103</v>
      </c>
      <c r="AO174" s="68">
        <f t="shared" si="46"/>
        <v>103</v>
      </c>
      <c r="AP174" s="68">
        <f t="shared" ca="1" si="47"/>
        <v>103</v>
      </c>
      <c r="AQ174" s="68">
        <f ca="1">IF(AP174-AM174&gt;'Inputs and Outputs'!$D$4,Three-AM174,0)</f>
        <v>2</v>
      </c>
      <c r="AR174" s="68">
        <f ca="1">AP174*'Inputs and Outputs'!$D$5-AQ174*'Inputs and Outputs'!$D$6</f>
        <v>3920</v>
      </c>
      <c r="AS174" s="70">
        <f t="shared" ca="1" si="57"/>
        <v>0.36220066099145043</v>
      </c>
      <c r="AT174" s="68">
        <f t="shared" si="48"/>
        <v>200</v>
      </c>
      <c r="AU174" s="75">
        <f ca="1">AP174*'Inputs and Outputs'!$D$5-('Model Part B'!AQ174*'Model Part B'!AT174+AQ174*Costperbumped)</f>
        <v>3520</v>
      </c>
      <c r="AX174" s="74">
        <v>171</v>
      </c>
      <c r="AY174" s="68" t="s">
        <v>5</v>
      </c>
      <c r="AZ174" s="69">
        <v>44253</v>
      </c>
      <c r="BA174" s="67" t="s">
        <v>0</v>
      </c>
      <c r="BB174" s="68" t="str">
        <f>'Flight Data'!$A172</f>
        <v>G171</v>
      </c>
      <c r="BC174" s="68">
        <f>'Flight Data'!$B172</f>
        <v>1</v>
      </c>
      <c r="BD174" s="68">
        <f ca="1">ROUND(NORMINV($BI174,'Inputs and Outputs'!$C$20,'Inputs and Outputs'!$D$20),0)</f>
        <v>110</v>
      </c>
      <c r="BE174" s="68">
        <f t="shared" si="49"/>
        <v>104</v>
      </c>
      <c r="BF174" s="68">
        <f t="shared" ca="1" si="50"/>
        <v>104</v>
      </c>
      <c r="BG174" s="68">
        <f ca="1">IF(BF174-BC174&gt;'Inputs and Outputs'!$D$4,Four-BC174,0)</f>
        <v>3</v>
      </c>
      <c r="BH174" s="68">
        <f ca="1">BF174*'Inputs and Outputs'!$D$5-BG174*'Inputs and Outputs'!$D$6</f>
        <v>3860</v>
      </c>
      <c r="BI174" s="70">
        <f t="shared" ca="1" si="58"/>
        <v>0.85555980005319254</v>
      </c>
      <c r="BJ174" s="68">
        <f t="shared" si="51"/>
        <v>200</v>
      </c>
      <c r="BK174" s="75">
        <f ca="1">BF174*'Inputs and Outputs'!$D$5-('Model Part B'!BG174*'Model Part B'!BJ174+BG174*Costperbumped)</f>
        <v>3260</v>
      </c>
      <c r="BN174" s="74">
        <v>171</v>
      </c>
      <c r="BO174" s="68" t="s">
        <v>5</v>
      </c>
      <c r="BP174" s="69">
        <v>44253</v>
      </c>
      <c r="BQ174" s="67" t="s">
        <v>0</v>
      </c>
      <c r="BR174" s="68" t="str">
        <f>'Flight Data'!$A172</f>
        <v>G171</v>
      </c>
      <c r="BS174" s="68">
        <f>'Flight Data'!$B172</f>
        <v>1</v>
      </c>
      <c r="BT174" s="68">
        <f ca="1">ROUND(NORMINV($BY174,'Inputs and Outputs'!$C$18,'Inputs and Outputs'!$D$18),0)</f>
        <v>92</v>
      </c>
      <c r="BU174" s="68">
        <f t="shared" si="52"/>
        <v>105</v>
      </c>
      <c r="BV174" s="68">
        <f t="shared" ca="1" si="53"/>
        <v>92</v>
      </c>
      <c r="BW174" s="68">
        <f ca="1">IF(BV174-BS174&gt;'Inputs and Outputs'!$D$4,Five-BS174,0)</f>
        <v>0</v>
      </c>
      <c r="BX174" s="68">
        <f ca="1">BV174*'Inputs and Outputs'!$D$5-BW174*'Inputs and Outputs'!$D$6</f>
        <v>3680</v>
      </c>
      <c r="BY174" s="70">
        <f t="shared" ca="1" si="59"/>
        <v>6.9191129457956246E-2</v>
      </c>
      <c r="BZ174" s="68">
        <f t="shared" si="54"/>
        <v>200</v>
      </c>
      <c r="CA174" s="75">
        <f ca="1">BV174*'Inputs and Outputs'!$D$5-('Model Part B'!BW174*'Model Part B'!BZ174+BW174*Costperbumped)</f>
        <v>3680</v>
      </c>
    </row>
    <row r="175" spans="2:79" x14ac:dyDescent="0.2">
      <c r="B175" s="74">
        <v>172</v>
      </c>
      <c r="C175" s="68" t="s">
        <v>4</v>
      </c>
      <c r="D175" s="69">
        <v>44254</v>
      </c>
      <c r="E175" s="67" t="s">
        <v>3</v>
      </c>
      <c r="F175" s="68" t="str">
        <f>'Flight Data'!$A173</f>
        <v>G172</v>
      </c>
      <c r="G175" s="68">
        <f>'Flight Data'!$B173</f>
        <v>4</v>
      </c>
      <c r="H175" s="68">
        <f ca="1">ROUND(NORMINV($M175,'Inputs and Outputs'!$C$18,'Inputs and Outputs'!$D$18),0)</f>
        <v>103</v>
      </c>
      <c r="I175" s="68">
        <f t="shared" si="40"/>
        <v>101</v>
      </c>
      <c r="J175" s="68">
        <f t="shared" ca="1" si="41"/>
        <v>101</v>
      </c>
      <c r="K175" s="68">
        <f ca="1">IF(J175-G175&gt;'Inputs and Outputs'!$D$4,One-G175,0)</f>
        <v>0</v>
      </c>
      <c r="L175" s="68">
        <f ca="1">J175*'Inputs and Outputs'!$D$5-K175*'Inputs and Outputs'!$D$6</f>
        <v>4040</v>
      </c>
      <c r="M175" s="70">
        <f t="shared" ca="1" si="55"/>
        <v>0.63691045498820098</v>
      </c>
      <c r="N175" s="68">
        <f t="shared" si="42"/>
        <v>25</v>
      </c>
      <c r="O175" s="75">
        <f ca="1">J175*'Inputs and Outputs'!$D$5-('Model Part B'!K175*'Model Part B'!N175+K175*Costperbumped)</f>
        <v>4040</v>
      </c>
      <c r="R175" s="74">
        <v>172</v>
      </c>
      <c r="S175" s="68" t="s">
        <v>4</v>
      </c>
      <c r="T175" s="69">
        <v>44254</v>
      </c>
      <c r="U175" s="67" t="s">
        <v>3</v>
      </c>
      <c r="V175" s="68" t="str">
        <f>'Flight Data'!$A173</f>
        <v>G172</v>
      </c>
      <c r="W175" s="68">
        <f>'Flight Data'!$B173</f>
        <v>4</v>
      </c>
      <c r="X175" s="68">
        <f ca="1">ROUND(NORMINV($AC175,'Inputs and Outputs'!$C$18,'Inputs and Outputs'!$D$18),0)</f>
        <v>95</v>
      </c>
      <c r="Y175" s="68">
        <f t="shared" si="43"/>
        <v>102</v>
      </c>
      <c r="Z175" s="68">
        <f t="shared" ca="1" si="44"/>
        <v>95</v>
      </c>
      <c r="AA175" s="68">
        <f ca="1">IF(Z175-W175&gt;'Inputs and Outputs'!$D$4,One-W175,0)</f>
        <v>0</v>
      </c>
      <c r="AB175" s="68">
        <f ca="1">Z175*'Inputs and Outputs'!$D$5-AA175*'Inputs and Outputs'!$D$6</f>
        <v>3800</v>
      </c>
      <c r="AC175" s="70">
        <f t="shared" ca="1" si="56"/>
        <v>0.16675861296103478</v>
      </c>
      <c r="AD175" s="68">
        <f t="shared" si="45"/>
        <v>25</v>
      </c>
      <c r="AE175" s="75">
        <f ca="1">Z175*'Inputs and Outputs'!$D$5-('Model Part B'!AA175*'Model Part B'!AD175+AA175*Costperbumped)</f>
        <v>3800</v>
      </c>
      <c r="AH175" s="74">
        <v>172</v>
      </c>
      <c r="AI175" s="68" t="s">
        <v>4</v>
      </c>
      <c r="AJ175" s="69">
        <v>44254</v>
      </c>
      <c r="AK175" s="67" t="s">
        <v>3</v>
      </c>
      <c r="AL175" s="68" t="str">
        <f>'Flight Data'!$A173</f>
        <v>G172</v>
      </c>
      <c r="AM175" s="68">
        <f>'Flight Data'!$B173</f>
        <v>4</v>
      </c>
      <c r="AN175" s="68">
        <f ca="1">ROUND(NORMINV($AS175,'Inputs and Outputs'!$C$18,'Inputs and Outputs'!$D$18),0)</f>
        <v>105</v>
      </c>
      <c r="AO175" s="68">
        <f t="shared" si="46"/>
        <v>103</v>
      </c>
      <c r="AP175" s="68">
        <f t="shared" ca="1" si="47"/>
        <v>103</v>
      </c>
      <c r="AQ175" s="68">
        <f ca="1">IF(AP175-AM175&gt;'Inputs and Outputs'!$D$4,Three-AM175,0)</f>
        <v>0</v>
      </c>
      <c r="AR175" s="68">
        <f ca="1">AP175*'Inputs and Outputs'!$D$5-AQ175*'Inputs and Outputs'!$D$6</f>
        <v>4120</v>
      </c>
      <c r="AS175" s="70">
        <f t="shared" ca="1" si="57"/>
        <v>0.76045906695923693</v>
      </c>
      <c r="AT175" s="68">
        <f t="shared" si="48"/>
        <v>25</v>
      </c>
      <c r="AU175" s="75">
        <f ca="1">AP175*'Inputs and Outputs'!$D$5-('Model Part B'!AQ175*'Model Part B'!AT175+AQ175*Costperbumped)</f>
        <v>4120</v>
      </c>
      <c r="AX175" s="74">
        <v>172</v>
      </c>
      <c r="AY175" s="68" t="s">
        <v>4</v>
      </c>
      <c r="AZ175" s="69">
        <v>44254</v>
      </c>
      <c r="BA175" s="67" t="s">
        <v>3</v>
      </c>
      <c r="BB175" s="68" t="str">
        <f>'Flight Data'!$A173</f>
        <v>G172</v>
      </c>
      <c r="BC175" s="68">
        <f>'Flight Data'!$B173</f>
        <v>4</v>
      </c>
      <c r="BD175" s="68">
        <f ca="1">ROUND(NORMINV($BI175,'Inputs and Outputs'!$C$18,'Inputs and Outputs'!$D$18),0)</f>
        <v>99</v>
      </c>
      <c r="BE175" s="68">
        <f t="shared" si="49"/>
        <v>104</v>
      </c>
      <c r="BF175" s="68">
        <f t="shared" ca="1" si="50"/>
        <v>99</v>
      </c>
      <c r="BG175" s="68">
        <f ca="1">IF(BF175-BC175&gt;'Inputs and Outputs'!$D$4,Four-BC175,0)</f>
        <v>0</v>
      </c>
      <c r="BH175" s="68">
        <f ca="1">BF175*'Inputs and Outputs'!$D$5-BG175*'Inputs and Outputs'!$D$6</f>
        <v>3960</v>
      </c>
      <c r="BI175" s="70">
        <f t="shared" ca="1" si="58"/>
        <v>0.36664486799331109</v>
      </c>
      <c r="BJ175" s="68">
        <f t="shared" si="51"/>
        <v>25</v>
      </c>
      <c r="BK175" s="75">
        <f ca="1">BF175*'Inputs and Outputs'!$D$5-('Model Part B'!BG175*'Model Part B'!BJ175+BG175*Costperbumped)</f>
        <v>3960</v>
      </c>
      <c r="BN175" s="74">
        <v>172</v>
      </c>
      <c r="BO175" s="68" t="s">
        <v>4</v>
      </c>
      <c r="BP175" s="69">
        <v>44254</v>
      </c>
      <c r="BQ175" s="67" t="s">
        <v>3</v>
      </c>
      <c r="BR175" s="68" t="str">
        <f>'Flight Data'!$A173</f>
        <v>G172</v>
      </c>
      <c r="BS175" s="68">
        <f>'Flight Data'!$B173</f>
        <v>4</v>
      </c>
      <c r="BT175" s="68">
        <f ca="1">ROUND(NORMINV($BY175,'Inputs and Outputs'!$C$18,'Inputs and Outputs'!$D$18),0)</f>
        <v>111</v>
      </c>
      <c r="BU175" s="68">
        <f t="shared" si="52"/>
        <v>105</v>
      </c>
      <c r="BV175" s="68">
        <f t="shared" ca="1" si="53"/>
        <v>105</v>
      </c>
      <c r="BW175" s="68">
        <f ca="1">IF(BV175-BS175&gt;'Inputs and Outputs'!$D$4,Five-BS175,0)</f>
        <v>1</v>
      </c>
      <c r="BX175" s="68">
        <f ca="1">BV175*'Inputs and Outputs'!$D$5-BW175*'Inputs and Outputs'!$D$6</f>
        <v>4100</v>
      </c>
      <c r="BY175" s="70">
        <f t="shared" ca="1" si="59"/>
        <v>0.94381506888165223</v>
      </c>
      <c r="BZ175" s="68">
        <f t="shared" si="54"/>
        <v>25</v>
      </c>
      <c r="CA175" s="75">
        <f ca="1">BV175*'Inputs and Outputs'!$D$5-('Model Part B'!BW175*'Model Part B'!BZ175+BW175*Costperbumped)</f>
        <v>4075</v>
      </c>
    </row>
    <row r="176" spans="2:79" x14ac:dyDescent="0.2">
      <c r="B176" s="74">
        <v>173</v>
      </c>
      <c r="C176" s="68" t="s">
        <v>4</v>
      </c>
      <c r="D176" s="69">
        <v>44254</v>
      </c>
      <c r="E176" s="67" t="s">
        <v>2</v>
      </c>
      <c r="F176" s="68" t="str">
        <f>'Flight Data'!$A174</f>
        <v>G173</v>
      </c>
      <c r="G176" s="68">
        <f>'Flight Data'!$B174</f>
        <v>2</v>
      </c>
      <c r="H176" s="68">
        <f ca="1">ROUND(NORMINV($M176,'Inputs and Outputs'!$C$19,'Inputs and Outputs'!$D$19),0)</f>
        <v>113</v>
      </c>
      <c r="I176" s="68">
        <f t="shared" si="40"/>
        <v>101</v>
      </c>
      <c r="J176" s="68">
        <f t="shared" ca="1" si="41"/>
        <v>101</v>
      </c>
      <c r="K176" s="68">
        <f ca="1">IF(J176-G176&gt;'Inputs and Outputs'!$D$4,One-G176,0)</f>
        <v>0</v>
      </c>
      <c r="L176" s="68">
        <f ca="1">J176*'Inputs and Outputs'!$D$5-K176*'Inputs and Outputs'!$D$6</f>
        <v>4040</v>
      </c>
      <c r="M176" s="70">
        <f t="shared" ca="1" si="55"/>
        <v>0.97431140495119339</v>
      </c>
      <c r="N176" s="68">
        <f t="shared" si="42"/>
        <v>25</v>
      </c>
      <c r="O176" s="75">
        <f ca="1">J176*'Inputs and Outputs'!$D$5-('Model Part B'!K176*'Model Part B'!N176+K176*Costperbumped)</f>
        <v>4040</v>
      </c>
      <c r="R176" s="74">
        <v>173</v>
      </c>
      <c r="S176" s="68" t="s">
        <v>4</v>
      </c>
      <c r="T176" s="69">
        <v>44254</v>
      </c>
      <c r="U176" s="67" t="s">
        <v>2</v>
      </c>
      <c r="V176" s="68" t="str">
        <f>'Flight Data'!$A174</f>
        <v>G173</v>
      </c>
      <c r="W176" s="68">
        <f>'Flight Data'!$B174</f>
        <v>2</v>
      </c>
      <c r="X176" s="68">
        <f ca="1">ROUND(NORMINV($AC176,'Inputs and Outputs'!$C$19,'Inputs and Outputs'!$D$19),0)</f>
        <v>104</v>
      </c>
      <c r="Y176" s="68">
        <f t="shared" si="43"/>
        <v>102</v>
      </c>
      <c r="Z176" s="68">
        <f t="shared" ca="1" si="44"/>
        <v>102</v>
      </c>
      <c r="AA176" s="68">
        <f ca="1">IF(Z176-W176&gt;'Inputs and Outputs'!$D$4,One-W176,0)</f>
        <v>0</v>
      </c>
      <c r="AB176" s="68">
        <f ca="1">Z176*'Inputs and Outputs'!$D$5-AA176*'Inputs and Outputs'!$D$6</f>
        <v>4080</v>
      </c>
      <c r="AC176" s="70">
        <f t="shared" ca="1" si="56"/>
        <v>0.56077659895805876</v>
      </c>
      <c r="AD176" s="68">
        <f t="shared" si="45"/>
        <v>25</v>
      </c>
      <c r="AE176" s="75">
        <f ca="1">Z176*'Inputs and Outputs'!$D$5-('Model Part B'!AA176*'Model Part B'!AD176+AA176*Costperbumped)</f>
        <v>4080</v>
      </c>
      <c r="AH176" s="74">
        <v>173</v>
      </c>
      <c r="AI176" s="68" t="s">
        <v>4</v>
      </c>
      <c r="AJ176" s="69">
        <v>44254</v>
      </c>
      <c r="AK176" s="67" t="s">
        <v>2</v>
      </c>
      <c r="AL176" s="68" t="str">
        <f>'Flight Data'!$A174</f>
        <v>G173</v>
      </c>
      <c r="AM176" s="68">
        <f>'Flight Data'!$B174</f>
        <v>2</v>
      </c>
      <c r="AN176" s="68">
        <f ca="1">ROUND(NORMINV($AS176,'Inputs and Outputs'!$C$19,'Inputs and Outputs'!$D$19),0)</f>
        <v>105</v>
      </c>
      <c r="AO176" s="68">
        <f t="shared" si="46"/>
        <v>103</v>
      </c>
      <c r="AP176" s="68">
        <f t="shared" ca="1" si="47"/>
        <v>103</v>
      </c>
      <c r="AQ176" s="68">
        <f ca="1">IF(AP176-AM176&gt;'Inputs and Outputs'!$D$4,Three-AM176,0)</f>
        <v>1</v>
      </c>
      <c r="AR176" s="68">
        <f ca="1">AP176*'Inputs and Outputs'!$D$5-AQ176*'Inputs and Outputs'!$D$6</f>
        <v>4020</v>
      </c>
      <c r="AS176" s="70">
        <f t="shared" ca="1" si="57"/>
        <v>0.66216196318121134</v>
      </c>
      <c r="AT176" s="68">
        <f t="shared" si="48"/>
        <v>25</v>
      </c>
      <c r="AU176" s="75">
        <f ca="1">AP176*'Inputs and Outputs'!$D$5-('Model Part B'!AQ176*'Model Part B'!AT176+AQ176*Costperbumped)</f>
        <v>3995</v>
      </c>
      <c r="AX176" s="74">
        <v>173</v>
      </c>
      <c r="AY176" s="68" t="s">
        <v>4</v>
      </c>
      <c r="AZ176" s="69">
        <v>44254</v>
      </c>
      <c r="BA176" s="67" t="s">
        <v>2</v>
      </c>
      <c r="BB176" s="68" t="str">
        <f>'Flight Data'!$A174</f>
        <v>G173</v>
      </c>
      <c r="BC176" s="68">
        <f>'Flight Data'!$B174</f>
        <v>2</v>
      </c>
      <c r="BD176" s="68">
        <f ca="1">ROUND(NORMINV($BI176,'Inputs and Outputs'!$C$19,'Inputs and Outputs'!$D$19),0)</f>
        <v>106</v>
      </c>
      <c r="BE176" s="68">
        <f t="shared" si="49"/>
        <v>104</v>
      </c>
      <c r="BF176" s="68">
        <f t="shared" ca="1" si="50"/>
        <v>104</v>
      </c>
      <c r="BG176" s="68">
        <f ca="1">IF(BF176-BC176&gt;'Inputs and Outputs'!$D$4,Four-BC176,0)</f>
        <v>2</v>
      </c>
      <c r="BH176" s="68">
        <f ca="1">BF176*'Inputs and Outputs'!$D$5-BG176*'Inputs and Outputs'!$D$6</f>
        <v>3960</v>
      </c>
      <c r="BI176" s="70">
        <f t="shared" ca="1" si="58"/>
        <v>0.73720353856597254</v>
      </c>
      <c r="BJ176" s="68">
        <f t="shared" si="51"/>
        <v>25</v>
      </c>
      <c r="BK176" s="75">
        <f ca="1">BF176*'Inputs and Outputs'!$D$5-('Model Part B'!BG176*'Model Part B'!BJ176+BG176*Costperbumped)</f>
        <v>3910</v>
      </c>
      <c r="BN176" s="74">
        <v>173</v>
      </c>
      <c r="BO176" s="68" t="s">
        <v>4</v>
      </c>
      <c r="BP176" s="69">
        <v>44254</v>
      </c>
      <c r="BQ176" s="67" t="s">
        <v>2</v>
      </c>
      <c r="BR176" s="68" t="str">
        <f>'Flight Data'!$A174</f>
        <v>G173</v>
      </c>
      <c r="BS176" s="68">
        <f>'Flight Data'!$B174</f>
        <v>2</v>
      </c>
      <c r="BT176" s="68">
        <f ca="1">ROUND(NORMINV($BY176,'Inputs and Outputs'!$C$18,'Inputs and Outputs'!$D$18),0)</f>
        <v>90</v>
      </c>
      <c r="BU176" s="68">
        <f t="shared" si="52"/>
        <v>105</v>
      </c>
      <c r="BV176" s="68">
        <f t="shared" ca="1" si="53"/>
        <v>90</v>
      </c>
      <c r="BW176" s="68">
        <f ca="1">IF(BV176-BS176&gt;'Inputs and Outputs'!$D$4,Five-BS176,0)</f>
        <v>0</v>
      </c>
      <c r="BX176" s="68">
        <f ca="1">BV176*'Inputs and Outputs'!$D$5-BW176*'Inputs and Outputs'!$D$6</f>
        <v>3600</v>
      </c>
      <c r="BY176" s="70">
        <f t="shared" ca="1" si="59"/>
        <v>3.6557046356612499E-2</v>
      </c>
      <c r="BZ176" s="68">
        <f t="shared" si="54"/>
        <v>25</v>
      </c>
      <c r="CA176" s="75">
        <f ca="1">BV176*'Inputs and Outputs'!$D$5-('Model Part B'!BW176*'Model Part B'!BZ176+BW176*Costperbumped)</f>
        <v>3600</v>
      </c>
    </row>
    <row r="177" spans="2:79" x14ac:dyDescent="0.2">
      <c r="B177" s="74">
        <v>174</v>
      </c>
      <c r="C177" s="68" t="s">
        <v>4</v>
      </c>
      <c r="D177" s="69">
        <v>44254</v>
      </c>
      <c r="E177" s="67" t="s">
        <v>0</v>
      </c>
      <c r="F177" s="68" t="str">
        <f>'Flight Data'!$A175</f>
        <v>G174</v>
      </c>
      <c r="G177" s="68">
        <f>'Flight Data'!$B175</f>
        <v>4</v>
      </c>
      <c r="H177" s="68">
        <f ca="1">ROUND(NORMINV($M177,'Inputs and Outputs'!$C$20,'Inputs and Outputs'!$D$20),0)</f>
        <v>106</v>
      </c>
      <c r="I177" s="68">
        <f t="shared" si="40"/>
        <v>101</v>
      </c>
      <c r="J177" s="68">
        <f t="shared" ca="1" si="41"/>
        <v>101</v>
      </c>
      <c r="K177" s="68">
        <f ca="1">IF(J177-G177&gt;'Inputs and Outputs'!$D$4,One-G177,0)</f>
        <v>0</v>
      </c>
      <c r="L177" s="68">
        <f ca="1">J177*'Inputs and Outputs'!$D$5-K177*'Inputs and Outputs'!$D$6</f>
        <v>4040</v>
      </c>
      <c r="M177" s="70">
        <f t="shared" ca="1" si="55"/>
        <v>0.57270538604873267</v>
      </c>
      <c r="N177" s="68">
        <f t="shared" si="42"/>
        <v>200</v>
      </c>
      <c r="O177" s="75">
        <f ca="1">J177*'Inputs and Outputs'!$D$5-('Model Part B'!K177*'Model Part B'!N177+K177*Costperbumped)</f>
        <v>4040</v>
      </c>
      <c r="R177" s="74">
        <v>174</v>
      </c>
      <c r="S177" s="68" t="s">
        <v>4</v>
      </c>
      <c r="T177" s="69">
        <v>44254</v>
      </c>
      <c r="U177" s="67" t="s">
        <v>0</v>
      </c>
      <c r="V177" s="68" t="str">
        <f>'Flight Data'!$A175</f>
        <v>G174</v>
      </c>
      <c r="W177" s="68">
        <f>'Flight Data'!$B175</f>
        <v>4</v>
      </c>
      <c r="X177" s="68">
        <f ca="1">ROUND(NORMINV($AC177,'Inputs and Outputs'!$C$20,'Inputs and Outputs'!$D$20),0)</f>
        <v>105</v>
      </c>
      <c r="Y177" s="68">
        <f t="shared" si="43"/>
        <v>102</v>
      </c>
      <c r="Z177" s="68">
        <f t="shared" ca="1" si="44"/>
        <v>102</v>
      </c>
      <c r="AA177" s="68">
        <f ca="1">IF(Z177-W177&gt;'Inputs and Outputs'!$D$4,One-W177,0)</f>
        <v>0</v>
      </c>
      <c r="AB177" s="68">
        <f ca="1">Z177*'Inputs and Outputs'!$D$5-AA177*'Inputs and Outputs'!$D$6</f>
        <v>4080</v>
      </c>
      <c r="AC177" s="70">
        <f t="shared" ca="1" si="56"/>
        <v>0.48738503865576244</v>
      </c>
      <c r="AD177" s="68">
        <f t="shared" si="45"/>
        <v>200</v>
      </c>
      <c r="AE177" s="75">
        <f ca="1">Z177*'Inputs and Outputs'!$D$5-('Model Part B'!AA177*'Model Part B'!AD177+AA177*Costperbumped)</f>
        <v>4080</v>
      </c>
      <c r="AH177" s="74">
        <v>174</v>
      </c>
      <c r="AI177" s="68" t="s">
        <v>4</v>
      </c>
      <c r="AJ177" s="69">
        <v>44254</v>
      </c>
      <c r="AK177" s="67" t="s">
        <v>0</v>
      </c>
      <c r="AL177" s="68" t="str">
        <f>'Flight Data'!$A175</f>
        <v>G174</v>
      </c>
      <c r="AM177" s="68">
        <f>'Flight Data'!$B175</f>
        <v>4</v>
      </c>
      <c r="AN177" s="68">
        <f ca="1">ROUND(NORMINV($AS177,'Inputs and Outputs'!$C$20,'Inputs and Outputs'!$D$20),0)</f>
        <v>109</v>
      </c>
      <c r="AO177" s="68">
        <f t="shared" si="46"/>
        <v>103</v>
      </c>
      <c r="AP177" s="68">
        <f t="shared" ca="1" si="47"/>
        <v>103</v>
      </c>
      <c r="AQ177" s="68">
        <f ca="1">IF(AP177-AM177&gt;'Inputs and Outputs'!$D$4,Three-AM177,0)</f>
        <v>0</v>
      </c>
      <c r="AR177" s="68">
        <f ca="1">AP177*'Inputs and Outputs'!$D$5-AQ177*'Inputs and Outputs'!$D$6</f>
        <v>4120</v>
      </c>
      <c r="AS177" s="70">
        <f t="shared" ca="1" si="57"/>
        <v>0.78745088114153006</v>
      </c>
      <c r="AT177" s="68">
        <f t="shared" si="48"/>
        <v>200</v>
      </c>
      <c r="AU177" s="75">
        <f ca="1">AP177*'Inputs and Outputs'!$D$5-('Model Part B'!AQ177*'Model Part B'!AT177+AQ177*Costperbumped)</f>
        <v>4120</v>
      </c>
      <c r="AX177" s="74">
        <v>174</v>
      </c>
      <c r="AY177" s="68" t="s">
        <v>4</v>
      </c>
      <c r="AZ177" s="69">
        <v>44254</v>
      </c>
      <c r="BA177" s="67" t="s">
        <v>0</v>
      </c>
      <c r="BB177" s="68" t="str">
        <f>'Flight Data'!$A175</f>
        <v>G174</v>
      </c>
      <c r="BC177" s="68">
        <f>'Flight Data'!$B175</f>
        <v>4</v>
      </c>
      <c r="BD177" s="68">
        <f ca="1">ROUND(NORMINV($BI177,'Inputs and Outputs'!$C$20,'Inputs and Outputs'!$D$20),0)</f>
        <v>103</v>
      </c>
      <c r="BE177" s="68">
        <f t="shared" si="49"/>
        <v>104</v>
      </c>
      <c r="BF177" s="68">
        <f t="shared" ca="1" si="50"/>
        <v>103</v>
      </c>
      <c r="BG177" s="68">
        <f ca="1">IF(BF177-BC177&gt;'Inputs and Outputs'!$D$4,Four-BC177,0)</f>
        <v>0</v>
      </c>
      <c r="BH177" s="68">
        <f ca="1">BF177*'Inputs and Outputs'!$D$5-BG177*'Inputs and Outputs'!$D$6</f>
        <v>4120</v>
      </c>
      <c r="BI177" s="70">
        <f t="shared" ca="1" si="58"/>
        <v>0.32096973638662896</v>
      </c>
      <c r="BJ177" s="68">
        <f t="shared" si="51"/>
        <v>200</v>
      </c>
      <c r="BK177" s="75">
        <f ca="1">BF177*'Inputs and Outputs'!$D$5-('Model Part B'!BG177*'Model Part B'!BJ177+BG177*Costperbumped)</f>
        <v>4120</v>
      </c>
      <c r="BN177" s="74">
        <v>174</v>
      </c>
      <c r="BO177" s="68" t="s">
        <v>4</v>
      </c>
      <c r="BP177" s="69">
        <v>44254</v>
      </c>
      <c r="BQ177" s="67" t="s">
        <v>0</v>
      </c>
      <c r="BR177" s="68" t="str">
        <f>'Flight Data'!$A175</f>
        <v>G174</v>
      </c>
      <c r="BS177" s="68">
        <f>'Flight Data'!$B175</f>
        <v>4</v>
      </c>
      <c r="BT177" s="68">
        <f ca="1">ROUND(NORMINV($BY177,'Inputs and Outputs'!$C$18,'Inputs and Outputs'!$D$18),0)</f>
        <v>113</v>
      </c>
      <c r="BU177" s="68">
        <f t="shared" si="52"/>
        <v>105</v>
      </c>
      <c r="BV177" s="68">
        <f t="shared" ca="1" si="53"/>
        <v>105</v>
      </c>
      <c r="BW177" s="68">
        <f ca="1">IF(BV177-BS177&gt;'Inputs and Outputs'!$D$4,Five-BS177,0)</f>
        <v>1</v>
      </c>
      <c r="BX177" s="68">
        <f ca="1">BV177*'Inputs and Outputs'!$D$5-BW177*'Inputs and Outputs'!$D$6</f>
        <v>4100</v>
      </c>
      <c r="BY177" s="70">
        <f t="shared" ca="1" si="59"/>
        <v>0.97347163420882854</v>
      </c>
      <c r="BZ177" s="68">
        <f t="shared" si="54"/>
        <v>200</v>
      </c>
      <c r="CA177" s="75">
        <f ca="1">BV177*'Inputs and Outputs'!$D$5-('Model Part B'!BW177*'Model Part B'!BZ177+BW177*Costperbumped)</f>
        <v>3900</v>
      </c>
    </row>
    <row r="178" spans="2:79" x14ac:dyDescent="0.2">
      <c r="B178" s="74">
        <v>175</v>
      </c>
      <c r="C178" s="68" t="s">
        <v>1</v>
      </c>
      <c r="D178" s="69">
        <v>44255</v>
      </c>
      <c r="E178" s="67" t="s">
        <v>3</v>
      </c>
      <c r="F178" s="68" t="str">
        <f>'Flight Data'!$A176</f>
        <v>G175</v>
      </c>
      <c r="G178" s="68">
        <f>'Flight Data'!$B176</f>
        <v>3</v>
      </c>
      <c r="H178" s="68">
        <f ca="1">ROUND(NORMINV($M178,'Inputs and Outputs'!$C$18,'Inputs and Outputs'!$D$18),0)</f>
        <v>106</v>
      </c>
      <c r="I178" s="68">
        <f t="shared" si="40"/>
        <v>101</v>
      </c>
      <c r="J178" s="68">
        <f t="shared" ca="1" si="41"/>
        <v>101</v>
      </c>
      <c r="K178" s="68">
        <f ca="1">IF(J178-G178&gt;'Inputs and Outputs'!$D$4,One-G178,0)</f>
        <v>0</v>
      </c>
      <c r="L178" s="68">
        <f ca="1">J178*'Inputs and Outputs'!$D$5-K178*'Inputs and Outputs'!$D$6</f>
        <v>4040</v>
      </c>
      <c r="M178" s="70">
        <f t="shared" ca="1" si="55"/>
        <v>0.77555359316775485</v>
      </c>
      <c r="N178" s="68">
        <f t="shared" si="42"/>
        <v>25</v>
      </c>
      <c r="O178" s="75">
        <f ca="1">J178*'Inputs and Outputs'!$D$5-('Model Part B'!K178*'Model Part B'!N178+K178*Costperbumped)</f>
        <v>4040</v>
      </c>
      <c r="R178" s="74">
        <v>175</v>
      </c>
      <c r="S178" s="68" t="s">
        <v>1</v>
      </c>
      <c r="T178" s="69">
        <v>44255</v>
      </c>
      <c r="U178" s="67" t="s">
        <v>3</v>
      </c>
      <c r="V178" s="68" t="str">
        <f>'Flight Data'!$A176</f>
        <v>G175</v>
      </c>
      <c r="W178" s="68">
        <f>'Flight Data'!$B176</f>
        <v>3</v>
      </c>
      <c r="X178" s="68">
        <f ca="1">ROUND(NORMINV($AC178,'Inputs and Outputs'!$C$18,'Inputs and Outputs'!$D$18),0)</f>
        <v>103</v>
      </c>
      <c r="Y178" s="68">
        <f t="shared" si="43"/>
        <v>102</v>
      </c>
      <c r="Z178" s="68">
        <f t="shared" ca="1" si="44"/>
        <v>102</v>
      </c>
      <c r="AA178" s="68">
        <f ca="1">IF(Z178-W178&gt;'Inputs and Outputs'!$D$4,One-W178,0)</f>
        <v>0</v>
      </c>
      <c r="AB178" s="68">
        <f ca="1">Z178*'Inputs and Outputs'!$D$5-AA178*'Inputs and Outputs'!$D$6</f>
        <v>4080</v>
      </c>
      <c r="AC178" s="70">
        <f t="shared" ca="1" si="56"/>
        <v>0.62216249439068261</v>
      </c>
      <c r="AD178" s="68">
        <f t="shared" si="45"/>
        <v>25</v>
      </c>
      <c r="AE178" s="75">
        <f ca="1">Z178*'Inputs and Outputs'!$D$5-('Model Part B'!AA178*'Model Part B'!AD178+AA178*Costperbumped)</f>
        <v>4080</v>
      </c>
      <c r="AH178" s="74">
        <v>175</v>
      </c>
      <c r="AI178" s="68" t="s">
        <v>1</v>
      </c>
      <c r="AJ178" s="69">
        <v>44255</v>
      </c>
      <c r="AK178" s="67" t="s">
        <v>3</v>
      </c>
      <c r="AL178" s="68" t="str">
        <f>'Flight Data'!$A176</f>
        <v>G175</v>
      </c>
      <c r="AM178" s="68">
        <f>'Flight Data'!$B176</f>
        <v>3</v>
      </c>
      <c r="AN178" s="68">
        <f ca="1">ROUND(NORMINV($AS178,'Inputs and Outputs'!$C$18,'Inputs and Outputs'!$D$18),0)</f>
        <v>90</v>
      </c>
      <c r="AO178" s="68">
        <f t="shared" si="46"/>
        <v>103</v>
      </c>
      <c r="AP178" s="68">
        <f t="shared" ca="1" si="47"/>
        <v>90</v>
      </c>
      <c r="AQ178" s="68">
        <f ca="1">IF(AP178-AM178&gt;'Inputs and Outputs'!$D$4,Three-AM178,0)</f>
        <v>0</v>
      </c>
      <c r="AR178" s="68">
        <f ca="1">AP178*'Inputs and Outputs'!$D$5-AQ178*'Inputs and Outputs'!$D$6</f>
        <v>3600</v>
      </c>
      <c r="AS178" s="70">
        <f t="shared" ca="1" si="57"/>
        <v>3.3602815241493778E-2</v>
      </c>
      <c r="AT178" s="68">
        <f t="shared" si="48"/>
        <v>25</v>
      </c>
      <c r="AU178" s="75">
        <f ca="1">AP178*'Inputs and Outputs'!$D$5-('Model Part B'!AQ178*'Model Part B'!AT178+AQ178*Costperbumped)</f>
        <v>3600</v>
      </c>
      <c r="AX178" s="74">
        <v>175</v>
      </c>
      <c r="AY178" s="68" t="s">
        <v>1</v>
      </c>
      <c r="AZ178" s="69">
        <v>44255</v>
      </c>
      <c r="BA178" s="67" t="s">
        <v>3</v>
      </c>
      <c r="BB178" s="68" t="str">
        <f>'Flight Data'!$A176</f>
        <v>G175</v>
      </c>
      <c r="BC178" s="68">
        <f>'Flight Data'!$B176</f>
        <v>3</v>
      </c>
      <c r="BD178" s="68">
        <f ca="1">ROUND(NORMINV($BI178,'Inputs and Outputs'!$C$18,'Inputs and Outputs'!$D$18),0)</f>
        <v>99</v>
      </c>
      <c r="BE178" s="68">
        <f t="shared" si="49"/>
        <v>104</v>
      </c>
      <c r="BF178" s="68">
        <f t="shared" ca="1" si="50"/>
        <v>99</v>
      </c>
      <c r="BG178" s="68">
        <f ca="1">IF(BF178-BC178&gt;'Inputs and Outputs'!$D$4,Four-BC178,0)</f>
        <v>0</v>
      </c>
      <c r="BH178" s="68">
        <f ca="1">BF178*'Inputs and Outputs'!$D$5-BG178*'Inputs and Outputs'!$D$6</f>
        <v>3960</v>
      </c>
      <c r="BI178" s="70">
        <f t="shared" ca="1" si="58"/>
        <v>0.39101678337182122</v>
      </c>
      <c r="BJ178" s="68">
        <f t="shared" si="51"/>
        <v>25</v>
      </c>
      <c r="BK178" s="75">
        <f ca="1">BF178*'Inputs and Outputs'!$D$5-('Model Part B'!BG178*'Model Part B'!BJ178+BG178*Costperbumped)</f>
        <v>3960</v>
      </c>
      <c r="BN178" s="74">
        <v>175</v>
      </c>
      <c r="BO178" s="68" t="s">
        <v>1</v>
      </c>
      <c r="BP178" s="69">
        <v>44255</v>
      </c>
      <c r="BQ178" s="67" t="s">
        <v>3</v>
      </c>
      <c r="BR178" s="68" t="str">
        <f>'Flight Data'!$A176</f>
        <v>G175</v>
      </c>
      <c r="BS178" s="68">
        <f>'Flight Data'!$B176</f>
        <v>3</v>
      </c>
      <c r="BT178" s="68">
        <f ca="1">ROUND(NORMINV($BY178,'Inputs and Outputs'!$C$18,'Inputs and Outputs'!$D$18),0)</f>
        <v>93</v>
      </c>
      <c r="BU178" s="68">
        <f t="shared" si="52"/>
        <v>105</v>
      </c>
      <c r="BV178" s="68">
        <f t="shared" ca="1" si="53"/>
        <v>93</v>
      </c>
      <c r="BW178" s="68">
        <f ca="1">IF(BV178-BS178&gt;'Inputs and Outputs'!$D$4,Five-BS178,0)</f>
        <v>0</v>
      </c>
      <c r="BX178" s="68">
        <f ca="1">BV178*'Inputs and Outputs'!$D$5-BW178*'Inputs and Outputs'!$D$6</f>
        <v>3720</v>
      </c>
      <c r="BY178" s="70">
        <f t="shared" ca="1" si="59"/>
        <v>9.2678947562162883E-2</v>
      </c>
      <c r="BZ178" s="68">
        <f t="shared" si="54"/>
        <v>25</v>
      </c>
      <c r="CA178" s="75">
        <f ca="1">BV178*'Inputs and Outputs'!$D$5-('Model Part B'!BW178*'Model Part B'!BZ178+BW178*Costperbumped)</f>
        <v>3720</v>
      </c>
    </row>
    <row r="179" spans="2:79" x14ac:dyDescent="0.2">
      <c r="B179" s="74">
        <v>176</v>
      </c>
      <c r="C179" s="68" t="s">
        <v>1</v>
      </c>
      <c r="D179" s="69">
        <v>44255</v>
      </c>
      <c r="E179" s="67" t="s">
        <v>2</v>
      </c>
      <c r="F179" s="68" t="str">
        <f>'Flight Data'!$A177</f>
        <v>G176</v>
      </c>
      <c r="G179" s="68">
        <f>'Flight Data'!$B177</f>
        <v>2</v>
      </c>
      <c r="H179" s="68">
        <f ca="1">ROUND(NORMINV($M179,'Inputs and Outputs'!$C$19,'Inputs and Outputs'!$D$19),0)</f>
        <v>107</v>
      </c>
      <c r="I179" s="68">
        <f t="shared" si="40"/>
        <v>101</v>
      </c>
      <c r="J179" s="68">
        <f t="shared" ca="1" si="41"/>
        <v>101</v>
      </c>
      <c r="K179" s="68">
        <f ca="1">IF(J179-G179&gt;'Inputs and Outputs'!$D$4,One-G179,0)</f>
        <v>0</v>
      </c>
      <c r="L179" s="68">
        <f ca="1">J179*'Inputs and Outputs'!$D$5-K179*'Inputs and Outputs'!$D$6</f>
        <v>4040</v>
      </c>
      <c r="M179" s="70">
        <f t="shared" ca="1" si="55"/>
        <v>0.77000462587816354</v>
      </c>
      <c r="N179" s="68">
        <f t="shared" si="42"/>
        <v>25</v>
      </c>
      <c r="O179" s="75">
        <f ca="1">J179*'Inputs and Outputs'!$D$5-('Model Part B'!K179*'Model Part B'!N179+K179*Costperbumped)</f>
        <v>4040</v>
      </c>
      <c r="R179" s="74">
        <v>176</v>
      </c>
      <c r="S179" s="68" t="s">
        <v>1</v>
      </c>
      <c r="T179" s="69">
        <v>44255</v>
      </c>
      <c r="U179" s="67" t="s">
        <v>2</v>
      </c>
      <c r="V179" s="68" t="str">
        <f>'Flight Data'!$A177</f>
        <v>G176</v>
      </c>
      <c r="W179" s="68">
        <f>'Flight Data'!$B177</f>
        <v>2</v>
      </c>
      <c r="X179" s="68">
        <f ca="1">ROUND(NORMINV($AC179,'Inputs and Outputs'!$C$19,'Inputs and Outputs'!$D$19),0)</f>
        <v>98</v>
      </c>
      <c r="Y179" s="68">
        <f t="shared" si="43"/>
        <v>102</v>
      </c>
      <c r="Z179" s="68">
        <f t="shared" ca="1" si="44"/>
        <v>98</v>
      </c>
      <c r="AA179" s="68">
        <f ca="1">IF(Z179-W179&gt;'Inputs and Outputs'!$D$4,One-W179,0)</f>
        <v>0</v>
      </c>
      <c r="AB179" s="68">
        <f ca="1">Z179*'Inputs and Outputs'!$D$5-AA179*'Inputs and Outputs'!$D$6</f>
        <v>3920</v>
      </c>
      <c r="AC179" s="70">
        <f t="shared" ca="1" si="56"/>
        <v>0.14385480997521205</v>
      </c>
      <c r="AD179" s="68">
        <f t="shared" si="45"/>
        <v>25</v>
      </c>
      <c r="AE179" s="75">
        <f ca="1">Z179*'Inputs and Outputs'!$D$5-('Model Part B'!AA179*'Model Part B'!AD179+AA179*Costperbumped)</f>
        <v>3920</v>
      </c>
      <c r="AH179" s="74">
        <v>176</v>
      </c>
      <c r="AI179" s="68" t="s">
        <v>1</v>
      </c>
      <c r="AJ179" s="69">
        <v>44255</v>
      </c>
      <c r="AK179" s="67" t="s">
        <v>2</v>
      </c>
      <c r="AL179" s="68" t="str">
        <f>'Flight Data'!$A177</f>
        <v>G176</v>
      </c>
      <c r="AM179" s="68">
        <f>'Flight Data'!$B177</f>
        <v>2</v>
      </c>
      <c r="AN179" s="68">
        <f ca="1">ROUND(NORMINV($AS179,'Inputs and Outputs'!$C$19,'Inputs and Outputs'!$D$19),0)</f>
        <v>101</v>
      </c>
      <c r="AO179" s="68">
        <f t="shared" si="46"/>
        <v>103</v>
      </c>
      <c r="AP179" s="68">
        <f t="shared" ca="1" si="47"/>
        <v>101</v>
      </c>
      <c r="AQ179" s="68">
        <f ca="1">IF(AP179-AM179&gt;'Inputs and Outputs'!$D$4,Three-AM179,0)</f>
        <v>0</v>
      </c>
      <c r="AR179" s="68">
        <f ca="1">AP179*'Inputs and Outputs'!$D$5-AQ179*'Inputs and Outputs'!$D$6</f>
        <v>4040</v>
      </c>
      <c r="AS179" s="70">
        <f t="shared" ca="1" si="57"/>
        <v>0.31638708716602326</v>
      </c>
      <c r="AT179" s="68">
        <f t="shared" si="48"/>
        <v>25</v>
      </c>
      <c r="AU179" s="75">
        <f ca="1">AP179*'Inputs and Outputs'!$D$5-('Model Part B'!AQ179*'Model Part B'!AT179+AQ179*Costperbumped)</f>
        <v>4040</v>
      </c>
      <c r="AX179" s="74">
        <v>176</v>
      </c>
      <c r="AY179" s="68" t="s">
        <v>1</v>
      </c>
      <c r="AZ179" s="69">
        <v>44255</v>
      </c>
      <c r="BA179" s="67" t="s">
        <v>2</v>
      </c>
      <c r="BB179" s="68" t="str">
        <f>'Flight Data'!$A177</f>
        <v>G176</v>
      </c>
      <c r="BC179" s="68">
        <f>'Flight Data'!$B177</f>
        <v>2</v>
      </c>
      <c r="BD179" s="68">
        <f ca="1">ROUND(NORMINV($BI179,'Inputs and Outputs'!$C$19,'Inputs and Outputs'!$D$19),0)</f>
        <v>104</v>
      </c>
      <c r="BE179" s="68">
        <f t="shared" si="49"/>
        <v>104</v>
      </c>
      <c r="BF179" s="68">
        <f t="shared" ca="1" si="50"/>
        <v>104</v>
      </c>
      <c r="BG179" s="68">
        <f ca="1">IF(BF179-BC179&gt;'Inputs and Outputs'!$D$4,Four-BC179,0)</f>
        <v>2</v>
      </c>
      <c r="BH179" s="68">
        <f ca="1">BF179*'Inputs and Outputs'!$D$5-BG179*'Inputs and Outputs'!$D$6</f>
        <v>3960</v>
      </c>
      <c r="BI179" s="70">
        <f t="shared" ca="1" si="58"/>
        <v>0.59802806308543821</v>
      </c>
      <c r="BJ179" s="68">
        <f t="shared" si="51"/>
        <v>25</v>
      </c>
      <c r="BK179" s="75">
        <f ca="1">BF179*'Inputs and Outputs'!$D$5-('Model Part B'!BG179*'Model Part B'!BJ179+BG179*Costperbumped)</f>
        <v>3910</v>
      </c>
      <c r="BN179" s="74">
        <v>176</v>
      </c>
      <c r="BO179" s="68" t="s">
        <v>1</v>
      </c>
      <c r="BP179" s="69">
        <v>44255</v>
      </c>
      <c r="BQ179" s="67" t="s">
        <v>2</v>
      </c>
      <c r="BR179" s="68" t="str">
        <f>'Flight Data'!$A177</f>
        <v>G176</v>
      </c>
      <c r="BS179" s="68">
        <f>'Flight Data'!$B177</f>
        <v>2</v>
      </c>
      <c r="BT179" s="68">
        <f ca="1">ROUND(NORMINV($BY179,'Inputs and Outputs'!$C$18,'Inputs and Outputs'!$D$18),0)</f>
        <v>101</v>
      </c>
      <c r="BU179" s="68">
        <f t="shared" si="52"/>
        <v>105</v>
      </c>
      <c r="BV179" s="68">
        <f t="shared" ca="1" si="53"/>
        <v>101</v>
      </c>
      <c r="BW179" s="68">
        <f ca="1">IF(BV179-BS179&gt;'Inputs and Outputs'!$D$4,Five-BS179,0)</f>
        <v>0</v>
      </c>
      <c r="BX179" s="68">
        <f ca="1">BV179*'Inputs and Outputs'!$D$5-BW179*'Inputs and Outputs'!$D$6</f>
        <v>4040</v>
      </c>
      <c r="BY179" s="70">
        <f t="shared" ca="1" si="59"/>
        <v>0.48033447096913617</v>
      </c>
      <c r="BZ179" s="68">
        <f t="shared" si="54"/>
        <v>25</v>
      </c>
      <c r="CA179" s="75">
        <f ca="1">BV179*'Inputs and Outputs'!$D$5-('Model Part B'!BW179*'Model Part B'!BZ179+BW179*Costperbumped)</f>
        <v>4040</v>
      </c>
    </row>
    <row r="180" spans="2:79" x14ac:dyDescent="0.2">
      <c r="B180" s="74">
        <v>177</v>
      </c>
      <c r="C180" s="68" t="s">
        <v>1</v>
      </c>
      <c r="D180" s="69">
        <v>44255</v>
      </c>
      <c r="E180" s="67" t="s">
        <v>0</v>
      </c>
      <c r="F180" s="68" t="str">
        <f>'Flight Data'!$A178</f>
        <v>G177</v>
      </c>
      <c r="G180" s="68">
        <f>'Flight Data'!$B178</f>
        <v>1</v>
      </c>
      <c r="H180" s="68">
        <f ca="1">ROUND(NORMINV($M180,'Inputs and Outputs'!$C$20,'Inputs and Outputs'!$D$20),0)</f>
        <v>109</v>
      </c>
      <c r="I180" s="68">
        <f t="shared" si="40"/>
        <v>101</v>
      </c>
      <c r="J180" s="68">
        <f t="shared" ca="1" si="41"/>
        <v>101</v>
      </c>
      <c r="K180" s="68">
        <f ca="1">IF(J180-G180&gt;'Inputs and Outputs'!$D$4,One-G180,0)</f>
        <v>0</v>
      </c>
      <c r="L180" s="68">
        <f ca="1">J180*'Inputs and Outputs'!$D$5-K180*'Inputs and Outputs'!$D$6</f>
        <v>4040</v>
      </c>
      <c r="M180" s="70">
        <f t="shared" ca="1" si="55"/>
        <v>0.76631398535003725</v>
      </c>
      <c r="N180" s="68">
        <f t="shared" si="42"/>
        <v>200</v>
      </c>
      <c r="O180" s="75">
        <f ca="1">J180*'Inputs and Outputs'!$D$5-('Model Part B'!K180*'Model Part B'!N180+K180*Costperbumped)</f>
        <v>4040</v>
      </c>
      <c r="R180" s="74">
        <v>177</v>
      </c>
      <c r="S180" s="68" t="s">
        <v>1</v>
      </c>
      <c r="T180" s="69">
        <v>44255</v>
      </c>
      <c r="U180" s="67" t="s">
        <v>0</v>
      </c>
      <c r="V180" s="68" t="str">
        <f>'Flight Data'!$A178</f>
        <v>G177</v>
      </c>
      <c r="W180" s="68">
        <f>'Flight Data'!$B178</f>
        <v>1</v>
      </c>
      <c r="X180" s="68">
        <f ca="1">ROUND(NORMINV($AC180,'Inputs and Outputs'!$C$20,'Inputs and Outputs'!$D$20),0)</f>
        <v>108</v>
      </c>
      <c r="Y180" s="68">
        <f t="shared" si="43"/>
        <v>102</v>
      </c>
      <c r="Z180" s="68">
        <f t="shared" ca="1" si="44"/>
        <v>102</v>
      </c>
      <c r="AA180" s="68">
        <f ca="1">IF(Z180-W180&gt;'Inputs and Outputs'!$D$4,One-W180,0)</f>
        <v>0</v>
      </c>
      <c r="AB180" s="68">
        <f ca="1">Z180*'Inputs and Outputs'!$D$5-AA180*'Inputs and Outputs'!$D$6</f>
        <v>4080</v>
      </c>
      <c r="AC180" s="70">
        <f t="shared" ca="1" si="56"/>
        <v>0.75511768738229657</v>
      </c>
      <c r="AD180" s="68">
        <f t="shared" si="45"/>
        <v>200</v>
      </c>
      <c r="AE180" s="75">
        <f ca="1">Z180*'Inputs and Outputs'!$D$5-('Model Part B'!AA180*'Model Part B'!AD180+AA180*Costperbumped)</f>
        <v>4080</v>
      </c>
      <c r="AH180" s="74">
        <v>177</v>
      </c>
      <c r="AI180" s="68" t="s">
        <v>1</v>
      </c>
      <c r="AJ180" s="69">
        <v>44255</v>
      </c>
      <c r="AK180" s="67" t="s">
        <v>0</v>
      </c>
      <c r="AL180" s="68" t="str">
        <f>'Flight Data'!$A178</f>
        <v>G177</v>
      </c>
      <c r="AM180" s="68">
        <f>'Flight Data'!$B178</f>
        <v>1</v>
      </c>
      <c r="AN180" s="68">
        <f ca="1">ROUND(NORMINV($AS180,'Inputs and Outputs'!$C$20,'Inputs and Outputs'!$D$20),0)</f>
        <v>102</v>
      </c>
      <c r="AO180" s="68">
        <f t="shared" si="46"/>
        <v>103</v>
      </c>
      <c r="AP180" s="68">
        <f t="shared" ca="1" si="47"/>
        <v>102</v>
      </c>
      <c r="AQ180" s="68">
        <f ca="1">IF(AP180-AM180&gt;'Inputs and Outputs'!$D$4,Three-AM180,0)</f>
        <v>2</v>
      </c>
      <c r="AR180" s="68">
        <f ca="1">AP180*'Inputs and Outputs'!$D$5-AQ180*'Inputs and Outputs'!$D$6</f>
        <v>3880</v>
      </c>
      <c r="AS180" s="70">
        <f t="shared" ca="1" si="57"/>
        <v>0.28138782636602133</v>
      </c>
      <c r="AT180" s="68">
        <f t="shared" si="48"/>
        <v>200</v>
      </c>
      <c r="AU180" s="75">
        <f ca="1">AP180*'Inputs and Outputs'!$D$5-('Model Part B'!AQ180*'Model Part B'!AT180+AQ180*Costperbumped)</f>
        <v>3480</v>
      </c>
      <c r="AX180" s="74">
        <v>177</v>
      </c>
      <c r="AY180" s="68" t="s">
        <v>1</v>
      </c>
      <c r="AZ180" s="69">
        <v>44255</v>
      </c>
      <c r="BA180" s="67" t="s">
        <v>0</v>
      </c>
      <c r="BB180" s="68" t="str">
        <f>'Flight Data'!$A178</f>
        <v>G177</v>
      </c>
      <c r="BC180" s="68">
        <f>'Flight Data'!$B178</f>
        <v>1</v>
      </c>
      <c r="BD180" s="68">
        <f ca="1">ROUND(NORMINV($BI180,'Inputs and Outputs'!$C$20,'Inputs and Outputs'!$D$20),0)</f>
        <v>99</v>
      </c>
      <c r="BE180" s="68">
        <f t="shared" si="49"/>
        <v>104</v>
      </c>
      <c r="BF180" s="68">
        <f t="shared" ca="1" si="50"/>
        <v>99</v>
      </c>
      <c r="BG180" s="68">
        <f ca="1">IF(BF180-BC180&gt;'Inputs and Outputs'!$D$4,Four-BC180,0)</f>
        <v>0</v>
      </c>
      <c r="BH180" s="68">
        <f ca="1">BF180*'Inputs and Outputs'!$D$5-BG180*'Inputs and Outputs'!$D$6</f>
        <v>3960</v>
      </c>
      <c r="BI180" s="70">
        <f t="shared" ca="1" si="58"/>
        <v>0.10390745896542897</v>
      </c>
      <c r="BJ180" s="68">
        <f t="shared" si="51"/>
        <v>200</v>
      </c>
      <c r="BK180" s="75">
        <f ca="1">BF180*'Inputs and Outputs'!$D$5-('Model Part B'!BG180*'Model Part B'!BJ180+BG180*Costperbumped)</f>
        <v>3960</v>
      </c>
      <c r="BN180" s="74">
        <v>177</v>
      </c>
      <c r="BO180" s="68" t="s">
        <v>1</v>
      </c>
      <c r="BP180" s="69">
        <v>44255</v>
      </c>
      <c r="BQ180" s="67" t="s">
        <v>0</v>
      </c>
      <c r="BR180" s="68" t="str">
        <f>'Flight Data'!$A178</f>
        <v>G177</v>
      </c>
      <c r="BS180" s="68">
        <f>'Flight Data'!$B178</f>
        <v>1</v>
      </c>
      <c r="BT180" s="68">
        <f ca="1">ROUND(NORMINV($BY180,'Inputs and Outputs'!$C$18,'Inputs and Outputs'!$D$18),0)</f>
        <v>100</v>
      </c>
      <c r="BU180" s="68">
        <f t="shared" si="52"/>
        <v>105</v>
      </c>
      <c r="BV180" s="68">
        <f t="shared" ca="1" si="53"/>
        <v>100</v>
      </c>
      <c r="BW180" s="68">
        <f ca="1">IF(BV180-BS180&gt;'Inputs and Outputs'!$D$4,Five-BS180,0)</f>
        <v>0</v>
      </c>
      <c r="BX180" s="68">
        <f ca="1">BV180*'Inputs and Outputs'!$D$5-BW180*'Inputs and Outputs'!$D$6</f>
        <v>4000</v>
      </c>
      <c r="BY180" s="70">
        <f t="shared" ca="1" si="59"/>
        <v>0.45160610764204756</v>
      </c>
      <c r="BZ180" s="68">
        <f t="shared" si="54"/>
        <v>200</v>
      </c>
      <c r="CA180" s="75">
        <f ca="1">BV180*'Inputs and Outputs'!$D$5-('Model Part B'!BW180*'Model Part B'!BZ180+BW180*Costperbumped)</f>
        <v>4000</v>
      </c>
    </row>
    <row r="181" spans="2:79" x14ac:dyDescent="0.2">
      <c r="B181" s="74">
        <v>178</v>
      </c>
      <c r="C181" s="68" t="s">
        <v>9</v>
      </c>
      <c r="D181" s="69">
        <v>44256</v>
      </c>
      <c r="E181" s="67" t="s">
        <v>3</v>
      </c>
      <c r="F181" s="68" t="str">
        <f>'Flight Data'!$A179</f>
        <v>G178</v>
      </c>
      <c r="G181" s="68">
        <f>'Flight Data'!$B179</f>
        <v>3</v>
      </c>
      <c r="H181" s="68">
        <f ca="1">ROUND(NORMINV($M181,'Inputs and Outputs'!$C$18,'Inputs and Outputs'!$D$18),0)</f>
        <v>104</v>
      </c>
      <c r="I181" s="68">
        <f t="shared" si="40"/>
        <v>101</v>
      </c>
      <c r="J181" s="68">
        <f t="shared" ca="1" si="41"/>
        <v>101</v>
      </c>
      <c r="K181" s="68">
        <f ca="1">IF(J181-G181&gt;'Inputs and Outputs'!$D$4,One-G181,0)</f>
        <v>0</v>
      </c>
      <c r="L181" s="68">
        <f ca="1">J181*'Inputs and Outputs'!$D$5-K181*'Inputs and Outputs'!$D$6</f>
        <v>4040</v>
      </c>
      <c r="M181" s="70">
        <f t="shared" ca="1" si="55"/>
        <v>0.66730623275343381</v>
      </c>
      <c r="N181" s="68">
        <f t="shared" si="42"/>
        <v>25</v>
      </c>
      <c r="O181" s="75">
        <f ca="1">J181*'Inputs and Outputs'!$D$5-('Model Part B'!K181*'Model Part B'!N181+K181*Costperbumped)</f>
        <v>4040</v>
      </c>
      <c r="R181" s="74">
        <v>178</v>
      </c>
      <c r="S181" s="68" t="s">
        <v>9</v>
      </c>
      <c r="T181" s="69">
        <v>44256</v>
      </c>
      <c r="U181" s="67" t="s">
        <v>3</v>
      </c>
      <c r="V181" s="68" t="str">
        <f>'Flight Data'!$A179</f>
        <v>G178</v>
      </c>
      <c r="W181" s="68">
        <f>'Flight Data'!$B179</f>
        <v>3</v>
      </c>
      <c r="X181" s="68">
        <f ca="1">ROUND(NORMINV($AC181,'Inputs and Outputs'!$C$18,'Inputs and Outputs'!$D$18),0)</f>
        <v>95</v>
      </c>
      <c r="Y181" s="68">
        <f t="shared" si="43"/>
        <v>102</v>
      </c>
      <c r="Z181" s="68">
        <f t="shared" ca="1" si="44"/>
        <v>95</v>
      </c>
      <c r="AA181" s="68">
        <f ca="1">IF(Z181-W181&gt;'Inputs and Outputs'!$D$4,One-W181,0)</f>
        <v>0</v>
      </c>
      <c r="AB181" s="68">
        <f ca="1">Z181*'Inputs and Outputs'!$D$5-AA181*'Inputs and Outputs'!$D$6</f>
        <v>3800</v>
      </c>
      <c r="AC181" s="70">
        <f t="shared" ca="1" si="56"/>
        <v>0.14538639353701954</v>
      </c>
      <c r="AD181" s="68">
        <f t="shared" si="45"/>
        <v>25</v>
      </c>
      <c r="AE181" s="75">
        <f ca="1">Z181*'Inputs and Outputs'!$D$5-('Model Part B'!AA181*'Model Part B'!AD181+AA181*Costperbumped)</f>
        <v>3800</v>
      </c>
      <c r="AH181" s="74">
        <v>178</v>
      </c>
      <c r="AI181" s="68" t="s">
        <v>9</v>
      </c>
      <c r="AJ181" s="69">
        <v>44256</v>
      </c>
      <c r="AK181" s="67" t="s">
        <v>3</v>
      </c>
      <c r="AL181" s="68" t="str">
        <f>'Flight Data'!$A179</f>
        <v>G178</v>
      </c>
      <c r="AM181" s="68">
        <f>'Flight Data'!$B179</f>
        <v>3</v>
      </c>
      <c r="AN181" s="68">
        <f ca="1">ROUND(NORMINV($AS181,'Inputs and Outputs'!$C$18,'Inputs and Outputs'!$D$18),0)</f>
        <v>99</v>
      </c>
      <c r="AO181" s="68">
        <f t="shared" si="46"/>
        <v>103</v>
      </c>
      <c r="AP181" s="68">
        <f t="shared" ca="1" si="47"/>
        <v>99</v>
      </c>
      <c r="AQ181" s="68">
        <f ca="1">IF(AP181-AM181&gt;'Inputs and Outputs'!$D$4,Three-AM181,0)</f>
        <v>0</v>
      </c>
      <c r="AR181" s="68">
        <f ca="1">AP181*'Inputs and Outputs'!$D$5-AQ181*'Inputs and Outputs'!$D$6</f>
        <v>3960</v>
      </c>
      <c r="AS181" s="70">
        <f t="shared" ca="1" si="57"/>
        <v>0.35560829588027743</v>
      </c>
      <c r="AT181" s="68">
        <f t="shared" si="48"/>
        <v>25</v>
      </c>
      <c r="AU181" s="75">
        <f ca="1">AP181*'Inputs and Outputs'!$D$5-('Model Part B'!AQ181*'Model Part B'!AT181+AQ181*Costperbumped)</f>
        <v>3960</v>
      </c>
      <c r="AX181" s="74">
        <v>178</v>
      </c>
      <c r="AY181" s="68" t="s">
        <v>9</v>
      </c>
      <c r="AZ181" s="69">
        <v>44256</v>
      </c>
      <c r="BA181" s="67" t="s">
        <v>3</v>
      </c>
      <c r="BB181" s="68" t="str">
        <f>'Flight Data'!$A179</f>
        <v>G178</v>
      </c>
      <c r="BC181" s="68">
        <f>'Flight Data'!$B179</f>
        <v>3</v>
      </c>
      <c r="BD181" s="68">
        <f ca="1">ROUND(NORMINV($BI181,'Inputs and Outputs'!$C$18,'Inputs and Outputs'!$D$18),0)</f>
        <v>90</v>
      </c>
      <c r="BE181" s="68">
        <f t="shared" si="49"/>
        <v>104</v>
      </c>
      <c r="BF181" s="68">
        <f t="shared" ca="1" si="50"/>
        <v>90</v>
      </c>
      <c r="BG181" s="68">
        <f ca="1">IF(BF181-BC181&gt;'Inputs and Outputs'!$D$4,Four-BC181,0)</f>
        <v>0</v>
      </c>
      <c r="BH181" s="68">
        <f ca="1">BF181*'Inputs and Outputs'!$D$5-BG181*'Inputs and Outputs'!$D$6</f>
        <v>3600</v>
      </c>
      <c r="BI181" s="70">
        <f t="shared" ca="1" si="58"/>
        <v>3.3962681463960864E-2</v>
      </c>
      <c r="BJ181" s="68">
        <f t="shared" si="51"/>
        <v>25</v>
      </c>
      <c r="BK181" s="75">
        <f ca="1">BF181*'Inputs and Outputs'!$D$5-('Model Part B'!BG181*'Model Part B'!BJ181+BG181*Costperbumped)</f>
        <v>3600</v>
      </c>
      <c r="BN181" s="74">
        <v>178</v>
      </c>
      <c r="BO181" s="68" t="s">
        <v>9</v>
      </c>
      <c r="BP181" s="69">
        <v>44256</v>
      </c>
      <c r="BQ181" s="67" t="s">
        <v>3</v>
      </c>
      <c r="BR181" s="68" t="str">
        <f>'Flight Data'!$A179</f>
        <v>G178</v>
      </c>
      <c r="BS181" s="68">
        <f>'Flight Data'!$B179</f>
        <v>3</v>
      </c>
      <c r="BT181" s="68">
        <f ca="1">ROUND(NORMINV($BY181,'Inputs and Outputs'!$C$18,'Inputs and Outputs'!$D$18),0)</f>
        <v>103</v>
      </c>
      <c r="BU181" s="68">
        <f t="shared" si="52"/>
        <v>105</v>
      </c>
      <c r="BV181" s="68">
        <f t="shared" ca="1" si="53"/>
        <v>103</v>
      </c>
      <c r="BW181" s="68">
        <f ca="1">IF(BV181-BS181&gt;'Inputs and Outputs'!$D$4,Five-BS181,0)</f>
        <v>0</v>
      </c>
      <c r="BX181" s="68">
        <f ca="1">BV181*'Inputs and Outputs'!$D$5-BW181*'Inputs and Outputs'!$D$6</f>
        <v>4120</v>
      </c>
      <c r="BY181" s="70">
        <f t="shared" ca="1" si="59"/>
        <v>0.62345746664875334</v>
      </c>
      <c r="BZ181" s="68">
        <f t="shared" si="54"/>
        <v>25</v>
      </c>
      <c r="CA181" s="75">
        <f ca="1">BV181*'Inputs and Outputs'!$D$5-('Model Part B'!BW181*'Model Part B'!BZ181+BW181*Costperbumped)</f>
        <v>4120</v>
      </c>
    </row>
    <row r="182" spans="2:79" x14ac:dyDescent="0.2">
      <c r="B182" s="74">
        <v>179</v>
      </c>
      <c r="C182" s="68" t="s">
        <v>9</v>
      </c>
      <c r="D182" s="69">
        <v>44256</v>
      </c>
      <c r="E182" s="67" t="s">
        <v>2</v>
      </c>
      <c r="F182" s="68" t="str">
        <f>'Flight Data'!$A180</f>
        <v>G179</v>
      </c>
      <c r="G182" s="68">
        <f>'Flight Data'!$B180</f>
        <v>5</v>
      </c>
      <c r="H182" s="68">
        <f ca="1">ROUND(NORMINV($M182,'Inputs and Outputs'!$C$19,'Inputs and Outputs'!$D$19),0)</f>
        <v>107</v>
      </c>
      <c r="I182" s="68">
        <f t="shared" si="40"/>
        <v>101</v>
      </c>
      <c r="J182" s="68">
        <f t="shared" ca="1" si="41"/>
        <v>101</v>
      </c>
      <c r="K182" s="68">
        <f ca="1">IF(J182-G182&gt;'Inputs and Outputs'!$D$4,One-G182,0)</f>
        <v>0</v>
      </c>
      <c r="L182" s="68">
        <f ca="1">J182*'Inputs and Outputs'!$D$5-K182*'Inputs and Outputs'!$D$6</f>
        <v>4040</v>
      </c>
      <c r="M182" s="70">
        <f t="shared" ca="1" si="55"/>
        <v>0.81425032591079671</v>
      </c>
      <c r="N182" s="68">
        <f t="shared" si="42"/>
        <v>25</v>
      </c>
      <c r="O182" s="75">
        <f ca="1">J182*'Inputs and Outputs'!$D$5-('Model Part B'!K182*'Model Part B'!N182+K182*Costperbumped)</f>
        <v>4040</v>
      </c>
      <c r="R182" s="74">
        <v>179</v>
      </c>
      <c r="S182" s="68" t="s">
        <v>9</v>
      </c>
      <c r="T182" s="69">
        <v>44256</v>
      </c>
      <c r="U182" s="67" t="s">
        <v>2</v>
      </c>
      <c r="V182" s="68" t="str">
        <f>'Flight Data'!$A180</f>
        <v>G179</v>
      </c>
      <c r="W182" s="68">
        <f>'Flight Data'!$B180</f>
        <v>5</v>
      </c>
      <c r="X182" s="68">
        <f ca="1">ROUND(NORMINV($AC182,'Inputs and Outputs'!$C$19,'Inputs and Outputs'!$D$19),0)</f>
        <v>102</v>
      </c>
      <c r="Y182" s="68">
        <f t="shared" si="43"/>
        <v>102</v>
      </c>
      <c r="Z182" s="68">
        <f t="shared" ca="1" si="44"/>
        <v>102</v>
      </c>
      <c r="AA182" s="68">
        <f ca="1">IF(Z182-W182&gt;'Inputs and Outputs'!$D$4,One-W182,0)</f>
        <v>0</v>
      </c>
      <c r="AB182" s="68">
        <f ca="1">Z182*'Inputs and Outputs'!$D$5-AA182*'Inputs and Outputs'!$D$6</f>
        <v>4080</v>
      </c>
      <c r="AC182" s="70">
        <f t="shared" ca="1" si="56"/>
        <v>0.40945594642077965</v>
      </c>
      <c r="AD182" s="68">
        <f t="shared" si="45"/>
        <v>25</v>
      </c>
      <c r="AE182" s="75">
        <f ca="1">Z182*'Inputs and Outputs'!$D$5-('Model Part B'!AA182*'Model Part B'!AD182+AA182*Costperbumped)</f>
        <v>4080</v>
      </c>
      <c r="AH182" s="74">
        <v>179</v>
      </c>
      <c r="AI182" s="68" t="s">
        <v>9</v>
      </c>
      <c r="AJ182" s="69">
        <v>44256</v>
      </c>
      <c r="AK182" s="67" t="s">
        <v>2</v>
      </c>
      <c r="AL182" s="68" t="str">
        <f>'Flight Data'!$A180</f>
        <v>G179</v>
      </c>
      <c r="AM182" s="68">
        <f>'Flight Data'!$B180</f>
        <v>5</v>
      </c>
      <c r="AN182" s="68">
        <f ca="1">ROUND(NORMINV($AS182,'Inputs and Outputs'!$C$19,'Inputs and Outputs'!$D$19),0)</f>
        <v>113</v>
      </c>
      <c r="AO182" s="68">
        <f t="shared" si="46"/>
        <v>103</v>
      </c>
      <c r="AP182" s="68">
        <f t="shared" ca="1" si="47"/>
        <v>103</v>
      </c>
      <c r="AQ182" s="68">
        <f ca="1">IF(AP182-AM182&gt;'Inputs and Outputs'!$D$4,Three-AM182,0)</f>
        <v>0</v>
      </c>
      <c r="AR182" s="68">
        <f ca="1">AP182*'Inputs and Outputs'!$D$5-AQ182*'Inputs and Outputs'!$D$6</f>
        <v>4120</v>
      </c>
      <c r="AS182" s="70">
        <f t="shared" ca="1" si="57"/>
        <v>0.97990593191794439</v>
      </c>
      <c r="AT182" s="68">
        <f t="shared" si="48"/>
        <v>25</v>
      </c>
      <c r="AU182" s="75">
        <f ca="1">AP182*'Inputs and Outputs'!$D$5-('Model Part B'!AQ182*'Model Part B'!AT182+AQ182*Costperbumped)</f>
        <v>4120</v>
      </c>
      <c r="AX182" s="74">
        <v>179</v>
      </c>
      <c r="AY182" s="68" t="s">
        <v>9</v>
      </c>
      <c r="AZ182" s="69">
        <v>44256</v>
      </c>
      <c r="BA182" s="67" t="s">
        <v>2</v>
      </c>
      <c r="BB182" s="68" t="str">
        <f>'Flight Data'!$A180</f>
        <v>G179</v>
      </c>
      <c r="BC182" s="68">
        <f>'Flight Data'!$B180</f>
        <v>5</v>
      </c>
      <c r="BD182" s="68">
        <f ca="1">ROUND(NORMINV($BI182,'Inputs and Outputs'!$C$19,'Inputs and Outputs'!$D$19),0)</f>
        <v>109</v>
      </c>
      <c r="BE182" s="68">
        <f t="shared" si="49"/>
        <v>104</v>
      </c>
      <c r="BF182" s="68">
        <f t="shared" ca="1" si="50"/>
        <v>104</v>
      </c>
      <c r="BG182" s="68">
        <f ca="1">IF(BF182-BC182&gt;'Inputs and Outputs'!$D$4,Four-BC182,0)</f>
        <v>0</v>
      </c>
      <c r="BH182" s="68">
        <f ca="1">BF182*'Inputs and Outputs'!$D$5-BG182*'Inputs and Outputs'!$D$6</f>
        <v>4160</v>
      </c>
      <c r="BI182" s="70">
        <f t="shared" ca="1" si="58"/>
        <v>0.89838718080690882</v>
      </c>
      <c r="BJ182" s="68">
        <f t="shared" si="51"/>
        <v>25</v>
      </c>
      <c r="BK182" s="75">
        <f ca="1">BF182*'Inputs and Outputs'!$D$5-('Model Part B'!BG182*'Model Part B'!BJ182+BG182*Costperbumped)</f>
        <v>4160</v>
      </c>
      <c r="BN182" s="74">
        <v>179</v>
      </c>
      <c r="BO182" s="68" t="s">
        <v>9</v>
      </c>
      <c r="BP182" s="69">
        <v>44256</v>
      </c>
      <c r="BQ182" s="67" t="s">
        <v>2</v>
      </c>
      <c r="BR182" s="68" t="str">
        <f>'Flight Data'!$A180</f>
        <v>G179</v>
      </c>
      <c r="BS182" s="68">
        <f>'Flight Data'!$B180</f>
        <v>5</v>
      </c>
      <c r="BT182" s="68">
        <f ca="1">ROUND(NORMINV($BY182,'Inputs and Outputs'!$C$18,'Inputs and Outputs'!$D$18),0)</f>
        <v>97</v>
      </c>
      <c r="BU182" s="68">
        <f t="shared" si="52"/>
        <v>105</v>
      </c>
      <c r="BV182" s="68">
        <f t="shared" ca="1" si="53"/>
        <v>97</v>
      </c>
      <c r="BW182" s="68">
        <f ca="1">IF(BV182-BS182&gt;'Inputs and Outputs'!$D$4,Five-BS182,0)</f>
        <v>0</v>
      </c>
      <c r="BX182" s="68">
        <f ca="1">BV182*'Inputs and Outputs'!$D$5-BW182*'Inputs and Outputs'!$D$6</f>
        <v>3880</v>
      </c>
      <c r="BY182" s="70">
        <f t="shared" ca="1" si="59"/>
        <v>0.24728822421626984</v>
      </c>
      <c r="BZ182" s="68">
        <f t="shared" si="54"/>
        <v>25</v>
      </c>
      <c r="CA182" s="75">
        <f ca="1">BV182*'Inputs and Outputs'!$D$5-('Model Part B'!BW182*'Model Part B'!BZ182+BW182*Costperbumped)</f>
        <v>3880</v>
      </c>
    </row>
    <row r="183" spans="2:79" x14ac:dyDescent="0.2">
      <c r="B183" s="74">
        <v>180</v>
      </c>
      <c r="C183" s="68" t="s">
        <v>9</v>
      </c>
      <c r="D183" s="69">
        <v>44256</v>
      </c>
      <c r="E183" s="67" t="s">
        <v>0</v>
      </c>
      <c r="F183" s="68" t="str">
        <f>'Flight Data'!$A181</f>
        <v>G180</v>
      </c>
      <c r="G183" s="68">
        <f>'Flight Data'!$B181</f>
        <v>1</v>
      </c>
      <c r="H183" s="68">
        <f ca="1">ROUND(NORMINV($M183,'Inputs and Outputs'!$C$20,'Inputs and Outputs'!$D$20),0)</f>
        <v>104</v>
      </c>
      <c r="I183" s="68">
        <f t="shared" si="40"/>
        <v>101</v>
      </c>
      <c r="J183" s="68">
        <f t="shared" ca="1" si="41"/>
        <v>101</v>
      </c>
      <c r="K183" s="68">
        <f ca="1">IF(J183-G183&gt;'Inputs and Outputs'!$D$4,One-G183,0)</f>
        <v>0</v>
      </c>
      <c r="L183" s="68">
        <f ca="1">J183*'Inputs and Outputs'!$D$5-K183*'Inputs and Outputs'!$D$6</f>
        <v>4040</v>
      </c>
      <c r="M183" s="70">
        <f t="shared" ca="1" si="55"/>
        <v>0.41811976575819687</v>
      </c>
      <c r="N183" s="68">
        <f t="shared" si="42"/>
        <v>200</v>
      </c>
      <c r="O183" s="75">
        <f ca="1">J183*'Inputs and Outputs'!$D$5-('Model Part B'!K183*'Model Part B'!N183+K183*Costperbumped)</f>
        <v>4040</v>
      </c>
      <c r="R183" s="74">
        <v>180</v>
      </c>
      <c r="S183" s="68" t="s">
        <v>9</v>
      </c>
      <c r="T183" s="69">
        <v>44256</v>
      </c>
      <c r="U183" s="67" t="s">
        <v>0</v>
      </c>
      <c r="V183" s="68" t="str">
        <f>'Flight Data'!$A181</f>
        <v>G180</v>
      </c>
      <c r="W183" s="68">
        <f>'Flight Data'!$B181</f>
        <v>1</v>
      </c>
      <c r="X183" s="68">
        <f ca="1">ROUND(NORMINV($AC183,'Inputs and Outputs'!$C$20,'Inputs and Outputs'!$D$20),0)</f>
        <v>111</v>
      </c>
      <c r="Y183" s="68">
        <f t="shared" si="43"/>
        <v>102</v>
      </c>
      <c r="Z183" s="68">
        <f t="shared" ca="1" si="44"/>
        <v>102</v>
      </c>
      <c r="AA183" s="68">
        <f ca="1">IF(Z183-W183&gt;'Inputs and Outputs'!$D$4,One-W183,0)</f>
        <v>0</v>
      </c>
      <c r="AB183" s="68">
        <f ca="1">Z183*'Inputs and Outputs'!$D$5-AA183*'Inputs and Outputs'!$D$6</f>
        <v>4080</v>
      </c>
      <c r="AC183" s="70">
        <f t="shared" ca="1" si="56"/>
        <v>0.89606583887642033</v>
      </c>
      <c r="AD183" s="68">
        <f t="shared" si="45"/>
        <v>200</v>
      </c>
      <c r="AE183" s="75">
        <f ca="1">Z183*'Inputs and Outputs'!$D$5-('Model Part B'!AA183*'Model Part B'!AD183+AA183*Costperbumped)</f>
        <v>4080</v>
      </c>
      <c r="AH183" s="74">
        <v>180</v>
      </c>
      <c r="AI183" s="68" t="s">
        <v>9</v>
      </c>
      <c r="AJ183" s="69">
        <v>44256</v>
      </c>
      <c r="AK183" s="67" t="s">
        <v>0</v>
      </c>
      <c r="AL183" s="68" t="str">
        <f>'Flight Data'!$A181</f>
        <v>G180</v>
      </c>
      <c r="AM183" s="68">
        <f>'Flight Data'!$B181</f>
        <v>1</v>
      </c>
      <c r="AN183" s="68">
        <f ca="1">ROUND(NORMINV($AS183,'Inputs and Outputs'!$C$20,'Inputs and Outputs'!$D$20),0)</f>
        <v>114</v>
      </c>
      <c r="AO183" s="68">
        <f t="shared" si="46"/>
        <v>103</v>
      </c>
      <c r="AP183" s="68">
        <f t="shared" ca="1" si="47"/>
        <v>103</v>
      </c>
      <c r="AQ183" s="68">
        <f ca="1">IF(AP183-AM183&gt;'Inputs and Outputs'!$D$4,Three-AM183,0)</f>
        <v>2</v>
      </c>
      <c r="AR183" s="68">
        <f ca="1">AP183*'Inputs and Outputs'!$D$5-AQ183*'Inputs and Outputs'!$D$6</f>
        <v>3920</v>
      </c>
      <c r="AS183" s="70">
        <f t="shared" ca="1" si="57"/>
        <v>0.96059394751813998</v>
      </c>
      <c r="AT183" s="68">
        <f t="shared" si="48"/>
        <v>200</v>
      </c>
      <c r="AU183" s="75">
        <f ca="1">AP183*'Inputs and Outputs'!$D$5-('Model Part B'!AQ183*'Model Part B'!AT183+AQ183*Costperbumped)</f>
        <v>3520</v>
      </c>
      <c r="AX183" s="74">
        <v>180</v>
      </c>
      <c r="AY183" s="68" t="s">
        <v>9</v>
      </c>
      <c r="AZ183" s="69">
        <v>44256</v>
      </c>
      <c r="BA183" s="67" t="s">
        <v>0</v>
      </c>
      <c r="BB183" s="68" t="str">
        <f>'Flight Data'!$A181</f>
        <v>G180</v>
      </c>
      <c r="BC183" s="68">
        <f>'Flight Data'!$B181</f>
        <v>1</v>
      </c>
      <c r="BD183" s="68">
        <f ca="1">ROUND(NORMINV($BI183,'Inputs and Outputs'!$C$20,'Inputs and Outputs'!$D$20),0)</f>
        <v>104</v>
      </c>
      <c r="BE183" s="68">
        <f t="shared" si="49"/>
        <v>104</v>
      </c>
      <c r="BF183" s="68">
        <f t="shared" ca="1" si="50"/>
        <v>104</v>
      </c>
      <c r="BG183" s="68">
        <f ca="1">IF(BF183-BC183&gt;'Inputs and Outputs'!$D$4,Four-BC183,0)</f>
        <v>3</v>
      </c>
      <c r="BH183" s="68">
        <f ca="1">BF183*'Inputs and Outputs'!$D$5-BG183*'Inputs and Outputs'!$D$6</f>
        <v>3860</v>
      </c>
      <c r="BI183" s="70">
        <f t="shared" ca="1" si="58"/>
        <v>0.45023217832264328</v>
      </c>
      <c r="BJ183" s="68">
        <f t="shared" si="51"/>
        <v>200</v>
      </c>
      <c r="BK183" s="75">
        <f ca="1">BF183*'Inputs and Outputs'!$D$5-('Model Part B'!BG183*'Model Part B'!BJ183+BG183*Costperbumped)</f>
        <v>3260</v>
      </c>
      <c r="BN183" s="74">
        <v>180</v>
      </c>
      <c r="BO183" s="68" t="s">
        <v>9</v>
      </c>
      <c r="BP183" s="69">
        <v>44256</v>
      </c>
      <c r="BQ183" s="67" t="s">
        <v>0</v>
      </c>
      <c r="BR183" s="68" t="str">
        <f>'Flight Data'!$A181</f>
        <v>G180</v>
      </c>
      <c r="BS183" s="68">
        <f>'Flight Data'!$B181</f>
        <v>1</v>
      </c>
      <c r="BT183" s="68">
        <f ca="1">ROUND(NORMINV($BY183,'Inputs and Outputs'!$C$18,'Inputs and Outputs'!$D$18),0)</f>
        <v>105</v>
      </c>
      <c r="BU183" s="68">
        <f t="shared" si="52"/>
        <v>105</v>
      </c>
      <c r="BV183" s="68">
        <f t="shared" ca="1" si="53"/>
        <v>105</v>
      </c>
      <c r="BW183" s="68">
        <f ca="1">IF(BV183-BS183&gt;'Inputs and Outputs'!$D$4,Five-BS183,0)</f>
        <v>4</v>
      </c>
      <c r="BX183" s="68">
        <f ca="1">BV183*'Inputs and Outputs'!$D$5-BW183*'Inputs and Outputs'!$D$6</f>
        <v>3800</v>
      </c>
      <c r="BY183" s="70">
        <f t="shared" ca="1" si="59"/>
        <v>0.74904192836165839</v>
      </c>
      <c r="BZ183" s="68">
        <f t="shared" si="54"/>
        <v>200</v>
      </c>
      <c r="CA183" s="75">
        <f ca="1">BV183*'Inputs and Outputs'!$D$5-('Model Part B'!BW183*'Model Part B'!BZ183+BW183*Costperbumped)</f>
        <v>3000</v>
      </c>
    </row>
    <row r="184" spans="2:79" x14ac:dyDescent="0.2">
      <c r="B184" s="74">
        <v>181</v>
      </c>
      <c r="C184" s="68" t="s">
        <v>8</v>
      </c>
      <c r="D184" s="69">
        <v>44257</v>
      </c>
      <c r="E184" s="67" t="s">
        <v>3</v>
      </c>
      <c r="F184" s="68" t="str">
        <f>'Flight Data'!$A182</f>
        <v>G181</v>
      </c>
      <c r="G184" s="68">
        <f>'Flight Data'!$B182</f>
        <v>2</v>
      </c>
      <c r="H184" s="68">
        <f ca="1">ROUND(NORMINV($M184,'Inputs and Outputs'!$C$18,'Inputs and Outputs'!$D$18),0)</f>
        <v>96</v>
      </c>
      <c r="I184" s="68">
        <f t="shared" si="40"/>
        <v>101</v>
      </c>
      <c r="J184" s="68">
        <f t="shared" ca="1" si="41"/>
        <v>96</v>
      </c>
      <c r="K184" s="68">
        <f ca="1">IF(J184-G184&gt;'Inputs and Outputs'!$D$4,One-G184,0)</f>
        <v>0</v>
      </c>
      <c r="L184" s="68">
        <f ca="1">J184*'Inputs and Outputs'!$D$5-K184*'Inputs and Outputs'!$D$6</f>
        <v>3840</v>
      </c>
      <c r="M184" s="70">
        <f t="shared" ca="1" si="55"/>
        <v>0.21235687034500184</v>
      </c>
      <c r="N184" s="68">
        <f t="shared" si="42"/>
        <v>25</v>
      </c>
      <c r="O184" s="75">
        <f ca="1">J184*'Inputs and Outputs'!$D$5-('Model Part B'!K184*'Model Part B'!N184+K184*Costperbumped)</f>
        <v>3840</v>
      </c>
      <c r="R184" s="74">
        <v>181</v>
      </c>
      <c r="S184" s="68" t="s">
        <v>8</v>
      </c>
      <c r="T184" s="69">
        <v>44257</v>
      </c>
      <c r="U184" s="67" t="s">
        <v>3</v>
      </c>
      <c r="V184" s="68" t="str">
        <f>'Flight Data'!$A182</f>
        <v>G181</v>
      </c>
      <c r="W184" s="68">
        <f>'Flight Data'!$B182</f>
        <v>2</v>
      </c>
      <c r="X184" s="68">
        <f ca="1">ROUND(NORMINV($AC184,'Inputs and Outputs'!$C$18,'Inputs and Outputs'!$D$18),0)</f>
        <v>92</v>
      </c>
      <c r="Y184" s="68">
        <f t="shared" si="43"/>
        <v>102</v>
      </c>
      <c r="Z184" s="68">
        <f t="shared" ca="1" si="44"/>
        <v>92</v>
      </c>
      <c r="AA184" s="68">
        <f ca="1">IF(Z184-W184&gt;'Inputs and Outputs'!$D$4,One-W184,0)</f>
        <v>0</v>
      </c>
      <c r="AB184" s="68">
        <f ca="1">Z184*'Inputs and Outputs'!$D$5-AA184*'Inputs and Outputs'!$D$6</f>
        <v>3680</v>
      </c>
      <c r="AC184" s="70">
        <f t="shared" ca="1" si="56"/>
        <v>7.5155026882682607E-2</v>
      </c>
      <c r="AD184" s="68">
        <f t="shared" si="45"/>
        <v>25</v>
      </c>
      <c r="AE184" s="75">
        <f ca="1">Z184*'Inputs and Outputs'!$D$5-('Model Part B'!AA184*'Model Part B'!AD184+AA184*Costperbumped)</f>
        <v>3680</v>
      </c>
      <c r="AH184" s="74">
        <v>181</v>
      </c>
      <c r="AI184" s="68" t="s">
        <v>8</v>
      </c>
      <c r="AJ184" s="69">
        <v>44257</v>
      </c>
      <c r="AK184" s="67" t="s">
        <v>3</v>
      </c>
      <c r="AL184" s="68" t="str">
        <f>'Flight Data'!$A182</f>
        <v>G181</v>
      </c>
      <c r="AM184" s="68">
        <f>'Flight Data'!$B182</f>
        <v>2</v>
      </c>
      <c r="AN184" s="68">
        <f ca="1">ROUND(NORMINV($AS184,'Inputs and Outputs'!$C$18,'Inputs and Outputs'!$D$18),0)</f>
        <v>104</v>
      </c>
      <c r="AO184" s="68">
        <f t="shared" si="46"/>
        <v>103</v>
      </c>
      <c r="AP184" s="68">
        <f t="shared" ca="1" si="47"/>
        <v>103</v>
      </c>
      <c r="AQ184" s="68">
        <f ca="1">IF(AP184-AM184&gt;'Inputs and Outputs'!$D$4,Three-AM184,0)</f>
        <v>1</v>
      </c>
      <c r="AR184" s="68">
        <f ca="1">AP184*'Inputs and Outputs'!$D$5-AQ184*'Inputs and Outputs'!$D$6</f>
        <v>4020</v>
      </c>
      <c r="AS184" s="70">
        <f t="shared" ca="1" si="57"/>
        <v>0.67410529344983183</v>
      </c>
      <c r="AT184" s="68">
        <f t="shared" si="48"/>
        <v>25</v>
      </c>
      <c r="AU184" s="75">
        <f ca="1">AP184*'Inputs and Outputs'!$D$5-('Model Part B'!AQ184*'Model Part B'!AT184+AQ184*Costperbumped)</f>
        <v>3995</v>
      </c>
      <c r="AX184" s="74">
        <v>181</v>
      </c>
      <c r="AY184" s="68" t="s">
        <v>8</v>
      </c>
      <c r="AZ184" s="69">
        <v>44257</v>
      </c>
      <c r="BA184" s="67" t="s">
        <v>3</v>
      </c>
      <c r="BB184" s="68" t="str">
        <f>'Flight Data'!$A182</f>
        <v>G181</v>
      </c>
      <c r="BC184" s="68">
        <f>'Flight Data'!$B182</f>
        <v>2</v>
      </c>
      <c r="BD184" s="68">
        <f ca="1">ROUND(NORMINV($BI184,'Inputs and Outputs'!$C$18,'Inputs and Outputs'!$D$18),0)</f>
        <v>105</v>
      </c>
      <c r="BE184" s="68">
        <f t="shared" si="49"/>
        <v>104</v>
      </c>
      <c r="BF184" s="68">
        <f t="shared" ca="1" si="50"/>
        <v>104</v>
      </c>
      <c r="BG184" s="68">
        <f ca="1">IF(BF184-BC184&gt;'Inputs and Outputs'!$D$4,Four-BC184,0)</f>
        <v>2</v>
      </c>
      <c r="BH184" s="68">
        <f ca="1">BF184*'Inputs and Outputs'!$D$5-BG184*'Inputs and Outputs'!$D$6</f>
        <v>3960</v>
      </c>
      <c r="BI184" s="70">
        <f t="shared" ca="1" si="58"/>
        <v>0.74538859309594097</v>
      </c>
      <c r="BJ184" s="68">
        <f t="shared" si="51"/>
        <v>25</v>
      </c>
      <c r="BK184" s="75">
        <f ca="1">BF184*'Inputs and Outputs'!$D$5-('Model Part B'!BG184*'Model Part B'!BJ184+BG184*Costperbumped)</f>
        <v>3910</v>
      </c>
      <c r="BN184" s="74">
        <v>181</v>
      </c>
      <c r="BO184" s="68" t="s">
        <v>8</v>
      </c>
      <c r="BP184" s="69">
        <v>44257</v>
      </c>
      <c r="BQ184" s="67" t="s">
        <v>3</v>
      </c>
      <c r="BR184" s="68" t="str">
        <f>'Flight Data'!$A182</f>
        <v>G181</v>
      </c>
      <c r="BS184" s="68">
        <f>'Flight Data'!$B182</f>
        <v>2</v>
      </c>
      <c r="BT184" s="68">
        <f ca="1">ROUND(NORMINV($BY184,'Inputs and Outputs'!$C$18,'Inputs and Outputs'!$D$18),0)</f>
        <v>99</v>
      </c>
      <c r="BU184" s="68">
        <f t="shared" si="52"/>
        <v>105</v>
      </c>
      <c r="BV184" s="68">
        <f t="shared" ca="1" si="53"/>
        <v>99</v>
      </c>
      <c r="BW184" s="68">
        <f ca="1">IF(BV184-BS184&gt;'Inputs and Outputs'!$D$4,Five-BS184,0)</f>
        <v>0</v>
      </c>
      <c r="BX184" s="68">
        <f ca="1">BV184*'Inputs and Outputs'!$D$5-BW184*'Inputs and Outputs'!$D$6</f>
        <v>3960</v>
      </c>
      <c r="BY184" s="70">
        <f t="shared" ca="1" si="59"/>
        <v>0.35528699073285419</v>
      </c>
      <c r="BZ184" s="68">
        <f t="shared" si="54"/>
        <v>25</v>
      </c>
      <c r="CA184" s="75">
        <f ca="1">BV184*'Inputs and Outputs'!$D$5-('Model Part B'!BW184*'Model Part B'!BZ184+BW184*Costperbumped)</f>
        <v>3960</v>
      </c>
    </row>
    <row r="185" spans="2:79" x14ac:dyDescent="0.2">
      <c r="B185" s="74">
        <v>182</v>
      </c>
      <c r="C185" s="68" t="s">
        <v>8</v>
      </c>
      <c r="D185" s="69">
        <v>44257</v>
      </c>
      <c r="E185" s="67" t="s">
        <v>2</v>
      </c>
      <c r="F185" s="68" t="str">
        <f>'Flight Data'!$A183</f>
        <v>G182</v>
      </c>
      <c r="G185" s="68">
        <f>'Flight Data'!$B183</f>
        <v>0</v>
      </c>
      <c r="H185" s="68">
        <f ca="1">ROUND(NORMINV($M185,'Inputs and Outputs'!$C$19,'Inputs and Outputs'!$D$19),0)</f>
        <v>107</v>
      </c>
      <c r="I185" s="68">
        <f t="shared" si="40"/>
        <v>101</v>
      </c>
      <c r="J185" s="68">
        <f t="shared" ca="1" si="41"/>
        <v>101</v>
      </c>
      <c r="K185" s="68">
        <f ca="1">IF(J185-G185&gt;'Inputs and Outputs'!$D$4,One-G185,0)</f>
        <v>1</v>
      </c>
      <c r="L185" s="68">
        <f ca="1">J185*'Inputs and Outputs'!$D$5-K185*'Inputs and Outputs'!$D$6</f>
        <v>3940</v>
      </c>
      <c r="M185" s="70">
        <f t="shared" ca="1" si="55"/>
        <v>0.78964892043823209</v>
      </c>
      <c r="N185" s="68">
        <f t="shared" si="42"/>
        <v>25</v>
      </c>
      <c r="O185" s="75">
        <f ca="1">J185*'Inputs and Outputs'!$D$5-('Model Part B'!K185*'Model Part B'!N185+K185*Costperbumped)</f>
        <v>3915</v>
      </c>
      <c r="R185" s="74">
        <v>182</v>
      </c>
      <c r="S185" s="68" t="s">
        <v>8</v>
      </c>
      <c r="T185" s="69">
        <v>44257</v>
      </c>
      <c r="U185" s="67" t="s">
        <v>2</v>
      </c>
      <c r="V185" s="68" t="str">
        <f>'Flight Data'!$A183</f>
        <v>G182</v>
      </c>
      <c r="W185" s="68">
        <f>'Flight Data'!$B183</f>
        <v>0</v>
      </c>
      <c r="X185" s="68">
        <f ca="1">ROUND(NORMINV($AC185,'Inputs and Outputs'!$C$19,'Inputs and Outputs'!$D$19),0)</f>
        <v>102</v>
      </c>
      <c r="Y185" s="68">
        <f t="shared" si="43"/>
        <v>102</v>
      </c>
      <c r="Z185" s="68">
        <f t="shared" ca="1" si="44"/>
        <v>102</v>
      </c>
      <c r="AA185" s="68">
        <f ca="1">IF(Z185-W185&gt;'Inputs and Outputs'!$D$4,One-W185,0)</f>
        <v>1</v>
      </c>
      <c r="AB185" s="68">
        <f ca="1">Z185*'Inputs and Outputs'!$D$5-AA185*'Inputs and Outputs'!$D$6</f>
        <v>3980</v>
      </c>
      <c r="AC185" s="70">
        <f t="shared" ca="1" si="56"/>
        <v>0.38973974725635518</v>
      </c>
      <c r="AD185" s="68">
        <f t="shared" si="45"/>
        <v>25</v>
      </c>
      <c r="AE185" s="75">
        <f ca="1">Z185*'Inputs and Outputs'!$D$5-('Model Part B'!AA185*'Model Part B'!AD185+AA185*Costperbumped)</f>
        <v>3955</v>
      </c>
      <c r="AH185" s="74">
        <v>182</v>
      </c>
      <c r="AI185" s="68" t="s">
        <v>8</v>
      </c>
      <c r="AJ185" s="69">
        <v>44257</v>
      </c>
      <c r="AK185" s="67" t="s">
        <v>2</v>
      </c>
      <c r="AL185" s="68" t="str">
        <f>'Flight Data'!$A183</f>
        <v>G182</v>
      </c>
      <c r="AM185" s="68">
        <f>'Flight Data'!$B183</f>
        <v>0</v>
      </c>
      <c r="AN185" s="68">
        <f ca="1">ROUND(NORMINV($AS185,'Inputs and Outputs'!$C$19,'Inputs and Outputs'!$D$19),0)</f>
        <v>108</v>
      </c>
      <c r="AO185" s="68">
        <f t="shared" si="46"/>
        <v>103</v>
      </c>
      <c r="AP185" s="68">
        <f t="shared" ca="1" si="47"/>
        <v>103</v>
      </c>
      <c r="AQ185" s="68">
        <f ca="1">IF(AP185-AM185&gt;'Inputs and Outputs'!$D$4,Three-AM185,0)</f>
        <v>3</v>
      </c>
      <c r="AR185" s="68">
        <f ca="1">AP185*'Inputs and Outputs'!$D$5-AQ185*'Inputs and Outputs'!$D$6</f>
        <v>3820</v>
      </c>
      <c r="AS185" s="70">
        <f t="shared" ca="1" si="57"/>
        <v>0.82071648549261333</v>
      </c>
      <c r="AT185" s="68">
        <f t="shared" si="48"/>
        <v>25</v>
      </c>
      <c r="AU185" s="75">
        <f ca="1">AP185*'Inputs and Outputs'!$D$5-('Model Part B'!AQ185*'Model Part B'!AT185+AQ185*Costperbumped)</f>
        <v>3745</v>
      </c>
      <c r="AX185" s="74">
        <v>182</v>
      </c>
      <c r="AY185" s="68" t="s">
        <v>8</v>
      </c>
      <c r="AZ185" s="69">
        <v>44257</v>
      </c>
      <c r="BA185" s="67" t="s">
        <v>2</v>
      </c>
      <c r="BB185" s="68" t="str">
        <f>'Flight Data'!$A183</f>
        <v>G182</v>
      </c>
      <c r="BC185" s="68">
        <f>'Flight Data'!$B183</f>
        <v>0</v>
      </c>
      <c r="BD185" s="68">
        <f ca="1">ROUND(NORMINV($BI185,'Inputs and Outputs'!$C$19,'Inputs and Outputs'!$D$19),0)</f>
        <v>104</v>
      </c>
      <c r="BE185" s="68">
        <f t="shared" si="49"/>
        <v>104</v>
      </c>
      <c r="BF185" s="68">
        <f t="shared" ca="1" si="50"/>
        <v>104</v>
      </c>
      <c r="BG185" s="68">
        <f ca="1">IF(BF185-BC185&gt;'Inputs and Outputs'!$D$4,Four-BC185,0)</f>
        <v>4</v>
      </c>
      <c r="BH185" s="68">
        <f ca="1">BF185*'Inputs and Outputs'!$D$5-BG185*'Inputs and Outputs'!$D$6</f>
        <v>3760</v>
      </c>
      <c r="BI185" s="70">
        <f t="shared" ca="1" si="58"/>
        <v>0.58928534450731895</v>
      </c>
      <c r="BJ185" s="68">
        <f t="shared" si="51"/>
        <v>25</v>
      </c>
      <c r="BK185" s="75">
        <f ca="1">BF185*'Inputs and Outputs'!$D$5-('Model Part B'!BG185*'Model Part B'!BJ185+BG185*Costperbumped)</f>
        <v>3660</v>
      </c>
      <c r="BN185" s="74">
        <v>182</v>
      </c>
      <c r="BO185" s="68" t="s">
        <v>8</v>
      </c>
      <c r="BP185" s="69">
        <v>44257</v>
      </c>
      <c r="BQ185" s="67" t="s">
        <v>2</v>
      </c>
      <c r="BR185" s="68" t="str">
        <f>'Flight Data'!$A183</f>
        <v>G182</v>
      </c>
      <c r="BS185" s="68">
        <f>'Flight Data'!$B183</f>
        <v>0</v>
      </c>
      <c r="BT185" s="68">
        <f ca="1">ROUND(NORMINV($BY185,'Inputs and Outputs'!$C$18,'Inputs and Outputs'!$D$18),0)</f>
        <v>102</v>
      </c>
      <c r="BU185" s="68">
        <f t="shared" si="52"/>
        <v>105</v>
      </c>
      <c r="BV185" s="68">
        <f t="shared" ca="1" si="53"/>
        <v>102</v>
      </c>
      <c r="BW185" s="68">
        <f ca="1">IF(BV185-BS185&gt;'Inputs and Outputs'!$D$4,Five-BS185,0)</f>
        <v>5</v>
      </c>
      <c r="BX185" s="68">
        <f ca="1">BV185*'Inputs and Outputs'!$D$5-BW185*'Inputs and Outputs'!$D$6</f>
        <v>3580</v>
      </c>
      <c r="BY185" s="70">
        <f t="shared" ca="1" si="59"/>
        <v>0.5983892601955384</v>
      </c>
      <c r="BZ185" s="68">
        <f t="shared" si="54"/>
        <v>25</v>
      </c>
      <c r="CA185" s="75">
        <f ca="1">BV185*'Inputs and Outputs'!$D$5-('Model Part B'!BW185*'Model Part B'!BZ185+BW185*Costperbumped)</f>
        <v>3455</v>
      </c>
    </row>
    <row r="186" spans="2:79" x14ac:dyDescent="0.2">
      <c r="B186" s="74">
        <v>183</v>
      </c>
      <c r="C186" s="68" t="s">
        <v>8</v>
      </c>
      <c r="D186" s="69">
        <v>44257</v>
      </c>
      <c r="E186" s="67" t="s">
        <v>0</v>
      </c>
      <c r="F186" s="68" t="str">
        <f>'Flight Data'!$A184</f>
        <v>G183</v>
      </c>
      <c r="G186" s="68">
        <f>'Flight Data'!$B184</f>
        <v>1</v>
      </c>
      <c r="H186" s="68">
        <f ca="1">ROUND(NORMINV($M186,'Inputs and Outputs'!$C$20,'Inputs and Outputs'!$D$20),0)</f>
        <v>112</v>
      </c>
      <c r="I186" s="68">
        <f t="shared" si="40"/>
        <v>101</v>
      </c>
      <c r="J186" s="68">
        <f t="shared" ca="1" si="41"/>
        <v>101</v>
      </c>
      <c r="K186" s="68">
        <f ca="1">IF(J186-G186&gt;'Inputs and Outputs'!$D$4,One-G186,0)</f>
        <v>0</v>
      </c>
      <c r="L186" s="68">
        <f ca="1">J186*'Inputs and Outputs'!$D$5-K186*'Inputs and Outputs'!$D$6</f>
        <v>4040</v>
      </c>
      <c r="M186" s="70">
        <f t="shared" ca="1" si="55"/>
        <v>0.92546580754215191</v>
      </c>
      <c r="N186" s="68">
        <f t="shared" si="42"/>
        <v>200</v>
      </c>
      <c r="O186" s="75">
        <f ca="1">J186*'Inputs and Outputs'!$D$5-('Model Part B'!K186*'Model Part B'!N186+K186*Costperbumped)</f>
        <v>4040</v>
      </c>
      <c r="R186" s="74">
        <v>183</v>
      </c>
      <c r="S186" s="68" t="s">
        <v>8</v>
      </c>
      <c r="T186" s="69">
        <v>44257</v>
      </c>
      <c r="U186" s="67" t="s">
        <v>0</v>
      </c>
      <c r="V186" s="68" t="str">
        <f>'Flight Data'!$A184</f>
        <v>G183</v>
      </c>
      <c r="W186" s="68">
        <f>'Flight Data'!$B184</f>
        <v>1</v>
      </c>
      <c r="X186" s="68">
        <f ca="1">ROUND(NORMINV($AC186,'Inputs and Outputs'!$C$20,'Inputs and Outputs'!$D$20),0)</f>
        <v>102</v>
      </c>
      <c r="Y186" s="68">
        <f t="shared" si="43"/>
        <v>102</v>
      </c>
      <c r="Z186" s="68">
        <f t="shared" ca="1" si="44"/>
        <v>102</v>
      </c>
      <c r="AA186" s="68">
        <f ca="1">IF(Z186-W186&gt;'Inputs and Outputs'!$D$4,One-W186,0)</f>
        <v>0</v>
      </c>
      <c r="AB186" s="68">
        <f ca="1">Z186*'Inputs and Outputs'!$D$5-AA186*'Inputs and Outputs'!$D$6</f>
        <v>4080</v>
      </c>
      <c r="AC186" s="70">
        <f t="shared" ca="1" si="56"/>
        <v>0.27335461685989504</v>
      </c>
      <c r="AD186" s="68">
        <f t="shared" si="45"/>
        <v>200</v>
      </c>
      <c r="AE186" s="75">
        <f ca="1">Z186*'Inputs and Outputs'!$D$5-('Model Part B'!AA186*'Model Part B'!AD186+AA186*Costperbumped)</f>
        <v>4080</v>
      </c>
      <c r="AH186" s="74">
        <v>183</v>
      </c>
      <c r="AI186" s="68" t="s">
        <v>8</v>
      </c>
      <c r="AJ186" s="69">
        <v>44257</v>
      </c>
      <c r="AK186" s="67" t="s">
        <v>0</v>
      </c>
      <c r="AL186" s="68" t="str">
        <f>'Flight Data'!$A184</f>
        <v>G183</v>
      </c>
      <c r="AM186" s="68">
        <f>'Flight Data'!$B184</f>
        <v>1</v>
      </c>
      <c r="AN186" s="68">
        <f ca="1">ROUND(NORMINV($AS186,'Inputs and Outputs'!$C$20,'Inputs and Outputs'!$D$20),0)</f>
        <v>111</v>
      </c>
      <c r="AO186" s="68">
        <f t="shared" si="46"/>
        <v>103</v>
      </c>
      <c r="AP186" s="68">
        <f t="shared" ca="1" si="47"/>
        <v>103</v>
      </c>
      <c r="AQ186" s="68">
        <f ca="1">IF(AP186-AM186&gt;'Inputs and Outputs'!$D$4,Three-AM186,0)</f>
        <v>2</v>
      </c>
      <c r="AR186" s="68">
        <f ca="1">AP186*'Inputs and Outputs'!$D$5-AQ186*'Inputs and Outputs'!$D$6</f>
        <v>3920</v>
      </c>
      <c r="AS186" s="70">
        <f t="shared" ca="1" si="57"/>
        <v>0.89708235630530775</v>
      </c>
      <c r="AT186" s="68">
        <f t="shared" si="48"/>
        <v>200</v>
      </c>
      <c r="AU186" s="75">
        <f ca="1">AP186*'Inputs and Outputs'!$D$5-('Model Part B'!AQ186*'Model Part B'!AT186+AQ186*Costperbumped)</f>
        <v>3520</v>
      </c>
      <c r="AX186" s="74">
        <v>183</v>
      </c>
      <c r="AY186" s="68" t="s">
        <v>8</v>
      </c>
      <c r="AZ186" s="69">
        <v>44257</v>
      </c>
      <c r="BA186" s="67" t="s">
        <v>0</v>
      </c>
      <c r="BB186" s="68" t="str">
        <f>'Flight Data'!$A184</f>
        <v>G183</v>
      </c>
      <c r="BC186" s="68">
        <f>'Flight Data'!$B184</f>
        <v>1</v>
      </c>
      <c r="BD186" s="68">
        <f ca="1">ROUND(NORMINV($BI186,'Inputs and Outputs'!$C$20,'Inputs and Outputs'!$D$20),0)</f>
        <v>101</v>
      </c>
      <c r="BE186" s="68">
        <f t="shared" si="49"/>
        <v>104</v>
      </c>
      <c r="BF186" s="68">
        <f t="shared" ca="1" si="50"/>
        <v>101</v>
      </c>
      <c r="BG186" s="68">
        <f ca="1">IF(BF186-BC186&gt;'Inputs and Outputs'!$D$4,Four-BC186,0)</f>
        <v>0</v>
      </c>
      <c r="BH186" s="68">
        <f ca="1">BF186*'Inputs and Outputs'!$D$5-BG186*'Inputs and Outputs'!$D$6</f>
        <v>4040</v>
      </c>
      <c r="BI186" s="70">
        <f t="shared" ca="1" si="58"/>
        <v>0.22472017972187952</v>
      </c>
      <c r="BJ186" s="68">
        <f t="shared" si="51"/>
        <v>200</v>
      </c>
      <c r="BK186" s="75">
        <f ca="1">BF186*'Inputs and Outputs'!$D$5-('Model Part B'!BG186*'Model Part B'!BJ186+BG186*Costperbumped)</f>
        <v>4040</v>
      </c>
      <c r="BN186" s="74">
        <v>183</v>
      </c>
      <c r="BO186" s="68" t="s">
        <v>8</v>
      </c>
      <c r="BP186" s="69">
        <v>44257</v>
      </c>
      <c r="BQ186" s="67" t="s">
        <v>0</v>
      </c>
      <c r="BR186" s="68" t="str">
        <f>'Flight Data'!$A184</f>
        <v>G183</v>
      </c>
      <c r="BS186" s="68">
        <f>'Flight Data'!$B184</f>
        <v>1</v>
      </c>
      <c r="BT186" s="68">
        <f ca="1">ROUND(NORMINV($BY186,'Inputs and Outputs'!$C$18,'Inputs and Outputs'!$D$18),0)</f>
        <v>96</v>
      </c>
      <c r="BU186" s="68">
        <f t="shared" si="52"/>
        <v>105</v>
      </c>
      <c r="BV186" s="68">
        <f t="shared" ca="1" si="53"/>
        <v>96</v>
      </c>
      <c r="BW186" s="68">
        <f ca="1">IF(BV186-BS186&gt;'Inputs and Outputs'!$D$4,Five-BS186,0)</f>
        <v>0</v>
      </c>
      <c r="BX186" s="68">
        <f ca="1">BV186*'Inputs and Outputs'!$D$5-BW186*'Inputs and Outputs'!$D$6</f>
        <v>3840</v>
      </c>
      <c r="BY186" s="70">
        <f t="shared" ca="1" si="59"/>
        <v>0.19218647722922355</v>
      </c>
      <c r="BZ186" s="68">
        <f t="shared" si="54"/>
        <v>200</v>
      </c>
      <c r="CA186" s="75">
        <f ca="1">BV186*'Inputs and Outputs'!$D$5-('Model Part B'!BW186*'Model Part B'!BZ186+BW186*Costperbumped)</f>
        <v>3840</v>
      </c>
    </row>
    <row r="187" spans="2:79" x14ac:dyDescent="0.2">
      <c r="B187" s="74">
        <v>184</v>
      </c>
      <c r="C187" s="68" t="s">
        <v>7</v>
      </c>
      <c r="D187" s="69">
        <v>44258</v>
      </c>
      <c r="E187" s="67" t="s">
        <v>3</v>
      </c>
      <c r="F187" s="68" t="str">
        <f>'Flight Data'!$A185</f>
        <v>G184</v>
      </c>
      <c r="G187" s="68">
        <f>'Flight Data'!$B185</f>
        <v>5</v>
      </c>
      <c r="H187" s="68">
        <f ca="1">ROUND(NORMINV($M187,'Inputs and Outputs'!$C$18,'Inputs and Outputs'!$D$18),0)</f>
        <v>98</v>
      </c>
      <c r="I187" s="68">
        <f t="shared" si="40"/>
        <v>101</v>
      </c>
      <c r="J187" s="68">
        <f t="shared" ca="1" si="41"/>
        <v>98</v>
      </c>
      <c r="K187" s="68">
        <f ca="1">IF(J187-G187&gt;'Inputs and Outputs'!$D$4,One-G187,0)</f>
        <v>0</v>
      </c>
      <c r="L187" s="68">
        <f ca="1">J187*'Inputs and Outputs'!$D$5-K187*'Inputs and Outputs'!$D$6</f>
        <v>3920</v>
      </c>
      <c r="M187" s="70">
        <f t="shared" ca="1" si="55"/>
        <v>0.28164369816299162</v>
      </c>
      <c r="N187" s="68">
        <f t="shared" si="42"/>
        <v>25</v>
      </c>
      <c r="O187" s="75">
        <f ca="1">J187*'Inputs and Outputs'!$D$5-('Model Part B'!K187*'Model Part B'!N187+K187*Costperbumped)</f>
        <v>3920</v>
      </c>
      <c r="R187" s="74">
        <v>184</v>
      </c>
      <c r="S187" s="68" t="s">
        <v>7</v>
      </c>
      <c r="T187" s="69">
        <v>44258</v>
      </c>
      <c r="U187" s="67" t="s">
        <v>3</v>
      </c>
      <c r="V187" s="68" t="str">
        <f>'Flight Data'!$A185</f>
        <v>G184</v>
      </c>
      <c r="W187" s="68">
        <f>'Flight Data'!$B185</f>
        <v>5</v>
      </c>
      <c r="X187" s="68">
        <f ca="1">ROUND(NORMINV($AC187,'Inputs and Outputs'!$C$18,'Inputs and Outputs'!$D$18),0)</f>
        <v>101</v>
      </c>
      <c r="Y187" s="68">
        <f t="shared" si="43"/>
        <v>102</v>
      </c>
      <c r="Z187" s="68">
        <f t="shared" ca="1" si="44"/>
        <v>101</v>
      </c>
      <c r="AA187" s="68">
        <f ca="1">IF(Z187-W187&gt;'Inputs and Outputs'!$D$4,One-W187,0)</f>
        <v>0</v>
      </c>
      <c r="AB187" s="68">
        <f ca="1">Z187*'Inputs and Outputs'!$D$5-AA187*'Inputs and Outputs'!$D$6</f>
        <v>4040</v>
      </c>
      <c r="AC187" s="70">
        <f t="shared" ca="1" si="56"/>
        <v>0.49958909401772289</v>
      </c>
      <c r="AD187" s="68">
        <f t="shared" si="45"/>
        <v>25</v>
      </c>
      <c r="AE187" s="75">
        <f ca="1">Z187*'Inputs and Outputs'!$D$5-('Model Part B'!AA187*'Model Part B'!AD187+AA187*Costperbumped)</f>
        <v>4040</v>
      </c>
      <c r="AH187" s="74">
        <v>184</v>
      </c>
      <c r="AI187" s="68" t="s">
        <v>7</v>
      </c>
      <c r="AJ187" s="69">
        <v>44258</v>
      </c>
      <c r="AK187" s="67" t="s">
        <v>3</v>
      </c>
      <c r="AL187" s="68" t="str">
        <f>'Flight Data'!$A185</f>
        <v>G184</v>
      </c>
      <c r="AM187" s="68">
        <f>'Flight Data'!$B185</f>
        <v>5</v>
      </c>
      <c r="AN187" s="68">
        <f ca="1">ROUND(NORMINV($AS187,'Inputs and Outputs'!$C$18,'Inputs and Outputs'!$D$18),0)</f>
        <v>115</v>
      </c>
      <c r="AO187" s="68">
        <f t="shared" si="46"/>
        <v>103</v>
      </c>
      <c r="AP187" s="68">
        <f t="shared" ca="1" si="47"/>
        <v>103</v>
      </c>
      <c r="AQ187" s="68">
        <f ca="1">IF(AP187-AM187&gt;'Inputs and Outputs'!$D$4,Three-AM187,0)</f>
        <v>0</v>
      </c>
      <c r="AR187" s="68">
        <f ca="1">AP187*'Inputs and Outputs'!$D$5-AQ187*'Inputs and Outputs'!$D$6</f>
        <v>4120</v>
      </c>
      <c r="AS187" s="70">
        <f t="shared" ca="1" si="57"/>
        <v>0.98813767063030511</v>
      </c>
      <c r="AT187" s="68">
        <f t="shared" si="48"/>
        <v>25</v>
      </c>
      <c r="AU187" s="75">
        <f ca="1">AP187*'Inputs and Outputs'!$D$5-('Model Part B'!AQ187*'Model Part B'!AT187+AQ187*Costperbumped)</f>
        <v>4120</v>
      </c>
      <c r="AX187" s="74">
        <v>184</v>
      </c>
      <c r="AY187" s="68" t="s">
        <v>7</v>
      </c>
      <c r="AZ187" s="69">
        <v>44258</v>
      </c>
      <c r="BA187" s="67" t="s">
        <v>3</v>
      </c>
      <c r="BB187" s="68" t="str">
        <f>'Flight Data'!$A185</f>
        <v>G184</v>
      </c>
      <c r="BC187" s="68">
        <f>'Flight Data'!$B185</f>
        <v>5</v>
      </c>
      <c r="BD187" s="68">
        <f ca="1">ROUND(NORMINV($BI187,'Inputs and Outputs'!$C$18,'Inputs and Outputs'!$D$18),0)</f>
        <v>101</v>
      </c>
      <c r="BE187" s="68">
        <f t="shared" si="49"/>
        <v>104</v>
      </c>
      <c r="BF187" s="68">
        <f t="shared" ca="1" si="50"/>
        <v>101</v>
      </c>
      <c r="BG187" s="68">
        <f ca="1">IF(BF187-BC187&gt;'Inputs and Outputs'!$D$4,Four-BC187,0)</f>
        <v>0</v>
      </c>
      <c r="BH187" s="68">
        <f ca="1">BF187*'Inputs and Outputs'!$D$5-BG187*'Inputs and Outputs'!$D$6</f>
        <v>4040</v>
      </c>
      <c r="BI187" s="70">
        <f t="shared" ca="1" si="58"/>
        <v>0.49338296575956808</v>
      </c>
      <c r="BJ187" s="68">
        <f t="shared" si="51"/>
        <v>25</v>
      </c>
      <c r="BK187" s="75">
        <f ca="1">BF187*'Inputs and Outputs'!$D$5-('Model Part B'!BG187*'Model Part B'!BJ187+BG187*Costperbumped)</f>
        <v>4040</v>
      </c>
      <c r="BN187" s="74">
        <v>184</v>
      </c>
      <c r="BO187" s="68" t="s">
        <v>7</v>
      </c>
      <c r="BP187" s="69">
        <v>44258</v>
      </c>
      <c r="BQ187" s="67" t="s">
        <v>3</v>
      </c>
      <c r="BR187" s="68" t="str">
        <f>'Flight Data'!$A185</f>
        <v>G184</v>
      </c>
      <c r="BS187" s="68">
        <f>'Flight Data'!$B185</f>
        <v>5</v>
      </c>
      <c r="BT187" s="68">
        <f ca="1">ROUND(NORMINV($BY187,'Inputs and Outputs'!$C$18,'Inputs and Outputs'!$D$18),0)</f>
        <v>94</v>
      </c>
      <c r="BU187" s="68">
        <f t="shared" si="52"/>
        <v>105</v>
      </c>
      <c r="BV187" s="68">
        <f t="shared" ca="1" si="53"/>
        <v>94</v>
      </c>
      <c r="BW187" s="68">
        <f ca="1">IF(BV187-BS187&gt;'Inputs and Outputs'!$D$4,Five-BS187,0)</f>
        <v>0</v>
      </c>
      <c r="BX187" s="68">
        <f ca="1">BV187*'Inputs and Outputs'!$D$5-BW187*'Inputs and Outputs'!$D$6</f>
        <v>3760</v>
      </c>
      <c r="BY187" s="70">
        <f t="shared" ca="1" si="59"/>
        <v>0.13196669480730439</v>
      </c>
      <c r="BZ187" s="68">
        <f t="shared" si="54"/>
        <v>25</v>
      </c>
      <c r="CA187" s="75">
        <f ca="1">BV187*'Inputs and Outputs'!$D$5-('Model Part B'!BW187*'Model Part B'!BZ187+BW187*Costperbumped)</f>
        <v>3760</v>
      </c>
    </row>
    <row r="188" spans="2:79" x14ac:dyDescent="0.2">
      <c r="B188" s="74">
        <v>185</v>
      </c>
      <c r="C188" s="68" t="s">
        <v>7</v>
      </c>
      <c r="D188" s="69">
        <v>44258</v>
      </c>
      <c r="E188" s="67" t="s">
        <v>2</v>
      </c>
      <c r="F188" s="68" t="str">
        <f>'Flight Data'!$A186</f>
        <v>G185</v>
      </c>
      <c r="G188" s="68">
        <f>'Flight Data'!$B186</f>
        <v>1</v>
      </c>
      <c r="H188" s="68">
        <f ca="1">ROUND(NORMINV($M188,'Inputs and Outputs'!$C$19,'Inputs and Outputs'!$D$19),0)</f>
        <v>101</v>
      </c>
      <c r="I188" s="68">
        <f t="shared" si="40"/>
        <v>101</v>
      </c>
      <c r="J188" s="68">
        <f t="shared" ca="1" si="41"/>
        <v>101</v>
      </c>
      <c r="K188" s="68">
        <f ca="1">IF(J188-G188&gt;'Inputs and Outputs'!$D$4,One-G188,0)</f>
        <v>0</v>
      </c>
      <c r="L188" s="68">
        <f ca="1">J188*'Inputs and Outputs'!$D$5-K188*'Inputs and Outputs'!$D$6</f>
        <v>4040</v>
      </c>
      <c r="M188" s="70">
        <f t="shared" ca="1" si="55"/>
        <v>0.33832323840891654</v>
      </c>
      <c r="N188" s="68">
        <f t="shared" si="42"/>
        <v>25</v>
      </c>
      <c r="O188" s="75">
        <f ca="1">J188*'Inputs and Outputs'!$D$5-('Model Part B'!K188*'Model Part B'!N188+K188*Costperbumped)</f>
        <v>4040</v>
      </c>
      <c r="R188" s="74">
        <v>185</v>
      </c>
      <c r="S188" s="68" t="s">
        <v>7</v>
      </c>
      <c r="T188" s="69">
        <v>44258</v>
      </c>
      <c r="U188" s="67" t="s">
        <v>2</v>
      </c>
      <c r="V188" s="68" t="str">
        <f>'Flight Data'!$A186</f>
        <v>G185</v>
      </c>
      <c r="W188" s="68">
        <f>'Flight Data'!$B186</f>
        <v>1</v>
      </c>
      <c r="X188" s="68">
        <f ca="1">ROUND(NORMINV($AC188,'Inputs and Outputs'!$C$19,'Inputs and Outputs'!$D$19),0)</f>
        <v>98</v>
      </c>
      <c r="Y188" s="68">
        <f t="shared" si="43"/>
        <v>102</v>
      </c>
      <c r="Z188" s="68">
        <f t="shared" ca="1" si="44"/>
        <v>98</v>
      </c>
      <c r="AA188" s="68">
        <f ca="1">IF(Z188-W188&gt;'Inputs and Outputs'!$D$4,One-W188,0)</f>
        <v>0</v>
      </c>
      <c r="AB188" s="68">
        <f ca="1">Z188*'Inputs and Outputs'!$D$5-AA188*'Inputs and Outputs'!$D$6</f>
        <v>3920</v>
      </c>
      <c r="AC188" s="70">
        <f t="shared" ca="1" si="56"/>
        <v>0.1481484139103223</v>
      </c>
      <c r="AD188" s="68">
        <f t="shared" si="45"/>
        <v>25</v>
      </c>
      <c r="AE188" s="75">
        <f ca="1">Z188*'Inputs and Outputs'!$D$5-('Model Part B'!AA188*'Model Part B'!AD188+AA188*Costperbumped)</f>
        <v>3920</v>
      </c>
      <c r="AH188" s="74">
        <v>185</v>
      </c>
      <c r="AI188" s="68" t="s">
        <v>7</v>
      </c>
      <c r="AJ188" s="69">
        <v>44258</v>
      </c>
      <c r="AK188" s="67" t="s">
        <v>2</v>
      </c>
      <c r="AL188" s="68" t="str">
        <f>'Flight Data'!$A186</f>
        <v>G185</v>
      </c>
      <c r="AM188" s="68">
        <f>'Flight Data'!$B186</f>
        <v>1</v>
      </c>
      <c r="AN188" s="68">
        <f ca="1">ROUND(NORMINV($AS188,'Inputs and Outputs'!$C$19,'Inputs and Outputs'!$D$19),0)</f>
        <v>105</v>
      </c>
      <c r="AO188" s="68">
        <f t="shared" si="46"/>
        <v>103</v>
      </c>
      <c r="AP188" s="68">
        <f t="shared" ca="1" si="47"/>
        <v>103</v>
      </c>
      <c r="AQ188" s="68">
        <f ca="1">IF(AP188-AM188&gt;'Inputs and Outputs'!$D$4,Three-AM188,0)</f>
        <v>2</v>
      </c>
      <c r="AR188" s="68">
        <f ca="1">AP188*'Inputs and Outputs'!$D$5-AQ188*'Inputs and Outputs'!$D$6</f>
        <v>3920</v>
      </c>
      <c r="AS188" s="70">
        <f t="shared" ca="1" si="57"/>
        <v>0.62622415584369173</v>
      </c>
      <c r="AT188" s="68">
        <f t="shared" si="48"/>
        <v>25</v>
      </c>
      <c r="AU188" s="75">
        <f ca="1">AP188*'Inputs and Outputs'!$D$5-('Model Part B'!AQ188*'Model Part B'!AT188+AQ188*Costperbumped)</f>
        <v>3870</v>
      </c>
      <c r="AX188" s="74">
        <v>185</v>
      </c>
      <c r="AY188" s="68" t="s">
        <v>7</v>
      </c>
      <c r="AZ188" s="69">
        <v>44258</v>
      </c>
      <c r="BA188" s="67" t="s">
        <v>2</v>
      </c>
      <c r="BB188" s="68" t="str">
        <f>'Flight Data'!$A186</f>
        <v>G185</v>
      </c>
      <c r="BC188" s="68">
        <f>'Flight Data'!$B186</f>
        <v>1</v>
      </c>
      <c r="BD188" s="68">
        <f ca="1">ROUND(NORMINV($BI188,'Inputs and Outputs'!$C$19,'Inputs and Outputs'!$D$19),0)</f>
        <v>102</v>
      </c>
      <c r="BE188" s="68">
        <f t="shared" si="49"/>
        <v>104</v>
      </c>
      <c r="BF188" s="68">
        <f t="shared" ca="1" si="50"/>
        <v>102</v>
      </c>
      <c r="BG188" s="68">
        <f ca="1">IF(BF188-BC188&gt;'Inputs and Outputs'!$D$4,Four-BC188,0)</f>
        <v>3</v>
      </c>
      <c r="BH188" s="68">
        <f ca="1">BF188*'Inputs and Outputs'!$D$5-BG188*'Inputs and Outputs'!$D$6</f>
        <v>3780</v>
      </c>
      <c r="BI188" s="70">
        <f t="shared" ca="1" si="58"/>
        <v>0.38573458114106929</v>
      </c>
      <c r="BJ188" s="68">
        <f t="shared" si="51"/>
        <v>25</v>
      </c>
      <c r="BK188" s="75">
        <f ca="1">BF188*'Inputs and Outputs'!$D$5-('Model Part B'!BG188*'Model Part B'!BJ188+BG188*Costperbumped)</f>
        <v>3705</v>
      </c>
      <c r="BN188" s="74">
        <v>185</v>
      </c>
      <c r="BO188" s="68" t="s">
        <v>7</v>
      </c>
      <c r="BP188" s="69">
        <v>44258</v>
      </c>
      <c r="BQ188" s="67" t="s">
        <v>2</v>
      </c>
      <c r="BR188" s="68" t="str">
        <f>'Flight Data'!$A186</f>
        <v>G185</v>
      </c>
      <c r="BS188" s="68">
        <f>'Flight Data'!$B186</f>
        <v>1</v>
      </c>
      <c r="BT188" s="68">
        <f ca="1">ROUND(NORMINV($BY188,'Inputs and Outputs'!$C$18,'Inputs and Outputs'!$D$18),0)</f>
        <v>108</v>
      </c>
      <c r="BU188" s="68">
        <f t="shared" si="52"/>
        <v>105</v>
      </c>
      <c r="BV188" s="68">
        <f t="shared" ca="1" si="53"/>
        <v>105</v>
      </c>
      <c r="BW188" s="68">
        <f ca="1">IF(BV188-BS188&gt;'Inputs and Outputs'!$D$4,Five-BS188,0)</f>
        <v>4</v>
      </c>
      <c r="BX188" s="68">
        <f ca="1">BV188*'Inputs and Outputs'!$D$5-BW188*'Inputs and Outputs'!$D$6</f>
        <v>3800</v>
      </c>
      <c r="BY188" s="70">
        <f t="shared" ca="1" si="59"/>
        <v>0.86320540183390571</v>
      </c>
      <c r="BZ188" s="68">
        <f t="shared" si="54"/>
        <v>25</v>
      </c>
      <c r="CA188" s="75">
        <f ca="1">BV188*'Inputs and Outputs'!$D$5-('Model Part B'!BW188*'Model Part B'!BZ188+BW188*Costperbumped)</f>
        <v>3700</v>
      </c>
    </row>
    <row r="189" spans="2:79" x14ac:dyDescent="0.2">
      <c r="B189" s="74">
        <v>186</v>
      </c>
      <c r="C189" s="68" t="s">
        <v>7</v>
      </c>
      <c r="D189" s="69">
        <v>44258</v>
      </c>
      <c r="E189" s="67" t="s">
        <v>0</v>
      </c>
      <c r="F189" s="68" t="str">
        <f>'Flight Data'!$A187</f>
        <v>G186</v>
      </c>
      <c r="G189" s="68">
        <f>'Flight Data'!$B187</f>
        <v>0</v>
      </c>
      <c r="H189" s="68">
        <f ca="1">ROUND(NORMINV($M189,'Inputs and Outputs'!$C$20,'Inputs and Outputs'!$D$20),0)</f>
        <v>108</v>
      </c>
      <c r="I189" s="68">
        <f t="shared" si="40"/>
        <v>101</v>
      </c>
      <c r="J189" s="68">
        <f t="shared" ca="1" si="41"/>
        <v>101</v>
      </c>
      <c r="K189" s="68">
        <f ca="1">IF(J189-G189&gt;'Inputs and Outputs'!$D$4,One-G189,0)</f>
        <v>1</v>
      </c>
      <c r="L189" s="68">
        <f ca="1">J189*'Inputs and Outputs'!$D$5-K189*'Inputs and Outputs'!$D$6</f>
        <v>3940</v>
      </c>
      <c r="M189" s="70">
        <f t="shared" ca="1" si="55"/>
        <v>0.72902103428602238</v>
      </c>
      <c r="N189" s="68">
        <f t="shared" si="42"/>
        <v>200</v>
      </c>
      <c r="O189" s="75">
        <f ca="1">J189*'Inputs and Outputs'!$D$5-('Model Part B'!K189*'Model Part B'!N189+K189*Costperbumped)</f>
        <v>3740</v>
      </c>
      <c r="R189" s="74">
        <v>186</v>
      </c>
      <c r="S189" s="68" t="s">
        <v>7</v>
      </c>
      <c r="T189" s="69">
        <v>44258</v>
      </c>
      <c r="U189" s="67" t="s">
        <v>0</v>
      </c>
      <c r="V189" s="68" t="str">
        <f>'Flight Data'!$A187</f>
        <v>G186</v>
      </c>
      <c r="W189" s="68">
        <f>'Flight Data'!$B187</f>
        <v>0</v>
      </c>
      <c r="X189" s="68">
        <f ca="1">ROUND(NORMINV($AC189,'Inputs and Outputs'!$C$20,'Inputs and Outputs'!$D$20),0)</f>
        <v>100</v>
      </c>
      <c r="Y189" s="68">
        <f t="shared" si="43"/>
        <v>102</v>
      </c>
      <c r="Z189" s="68">
        <f t="shared" ca="1" si="44"/>
        <v>100</v>
      </c>
      <c r="AA189" s="68">
        <f ca="1">IF(Z189-W189&gt;'Inputs and Outputs'!$D$4,One-W189,0)</f>
        <v>0</v>
      </c>
      <c r="AB189" s="68">
        <f ca="1">Z189*'Inputs and Outputs'!$D$5-AA189*'Inputs and Outputs'!$D$6</f>
        <v>4000</v>
      </c>
      <c r="AC189" s="70">
        <f t="shared" ca="1" si="56"/>
        <v>0.17277706225182943</v>
      </c>
      <c r="AD189" s="68">
        <f t="shared" si="45"/>
        <v>200</v>
      </c>
      <c r="AE189" s="75">
        <f ca="1">Z189*'Inputs and Outputs'!$D$5-('Model Part B'!AA189*'Model Part B'!AD189+AA189*Costperbumped)</f>
        <v>4000</v>
      </c>
      <c r="AH189" s="74">
        <v>186</v>
      </c>
      <c r="AI189" s="68" t="s">
        <v>7</v>
      </c>
      <c r="AJ189" s="69">
        <v>44258</v>
      </c>
      <c r="AK189" s="67" t="s">
        <v>0</v>
      </c>
      <c r="AL189" s="68" t="str">
        <f>'Flight Data'!$A187</f>
        <v>G186</v>
      </c>
      <c r="AM189" s="68">
        <f>'Flight Data'!$B187</f>
        <v>0</v>
      </c>
      <c r="AN189" s="68">
        <f ca="1">ROUND(NORMINV($AS189,'Inputs and Outputs'!$C$20,'Inputs and Outputs'!$D$20),0)</f>
        <v>108</v>
      </c>
      <c r="AO189" s="68">
        <f t="shared" si="46"/>
        <v>103</v>
      </c>
      <c r="AP189" s="68">
        <f t="shared" ca="1" si="47"/>
        <v>103</v>
      </c>
      <c r="AQ189" s="68">
        <f ca="1">IF(AP189-AM189&gt;'Inputs and Outputs'!$D$4,Three-AM189,0)</f>
        <v>3</v>
      </c>
      <c r="AR189" s="68">
        <f ca="1">AP189*'Inputs and Outputs'!$D$5-AQ189*'Inputs and Outputs'!$D$6</f>
        <v>3820</v>
      </c>
      <c r="AS189" s="70">
        <f t="shared" ca="1" si="57"/>
        <v>0.73986002953948871</v>
      </c>
      <c r="AT189" s="68">
        <f t="shared" si="48"/>
        <v>200</v>
      </c>
      <c r="AU189" s="75">
        <f ca="1">AP189*'Inputs and Outputs'!$D$5-('Model Part B'!AQ189*'Model Part B'!AT189+AQ189*Costperbumped)</f>
        <v>3220</v>
      </c>
      <c r="AX189" s="74">
        <v>186</v>
      </c>
      <c r="AY189" s="68" t="s">
        <v>7</v>
      </c>
      <c r="AZ189" s="69">
        <v>44258</v>
      </c>
      <c r="BA189" s="67" t="s">
        <v>0</v>
      </c>
      <c r="BB189" s="68" t="str">
        <f>'Flight Data'!$A187</f>
        <v>G186</v>
      </c>
      <c r="BC189" s="68">
        <f>'Flight Data'!$B187</f>
        <v>0</v>
      </c>
      <c r="BD189" s="68">
        <f ca="1">ROUND(NORMINV($BI189,'Inputs and Outputs'!$C$20,'Inputs and Outputs'!$D$20),0)</f>
        <v>102</v>
      </c>
      <c r="BE189" s="68">
        <f t="shared" si="49"/>
        <v>104</v>
      </c>
      <c r="BF189" s="68">
        <f t="shared" ca="1" si="50"/>
        <v>102</v>
      </c>
      <c r="BG189" s="68">
        <f ca="1">IF(BF189-BC189&gt;'Inputs and Outputs'!$D$4,Four-BC189,0)</f>
        <v>4</v>
      </c>
      <c r="BH189" s="68">
        <f ca="1">BF189*'Inputs and Outputs'!$D$5-BG189*'Inputs and Outputs'!$D$6</f>
        <v>3680</v>
      </c>
      <c r="BI189" s="70">
        <f t="shared" ca="1" si="58"/>
        <v>0.29483384837078852</v>
      </c>
      <c r="BJ189" s="68">
        <f t="shared" si="51"/>
        <v>200</v>
      </c>
      <c r="BK189" s="75">
        <f ca="1">BF189*'Inputs and Outputs'!$D$5-('Model Part B'!BG189*'Model Part B'!BJ189+BG189*Costperbumped)</f>
        <v>2880</v>
      </c>
      <c r="BN189" s="74">
        <v>186</v>
      </c>
      <c r="BO189" s="68" t="s">
        <v>7</v>
      </c>
      <c r="BP189" s="69">
        <v>44258</v>
      </c>
      <c r="BQ189" s="67" t="s">
        <v>0</v>
      </c>
      <c r="BR189" s="68" t="str">
        <f>'Flight Data'!$A187</f>
        <v>G186</v>
      </c>
      <c r="BS189" s="68">
        <f>'Flight Data'!$B187</f>
        <v>0</v>
      </c>
      <c r="BT189" s="68">
        <f ca="1">ROUND(NORMINV($BY189,'Inputs and Outputs'!$C$18,'Inputs and Outputs'!$D$18),0)</f>
        <v>102</v>
      </c>
      <c r="BU189" s="68">
        <f t="shared" si="52"/>
        <v>105</v>
      </c>
      <c r="BV189" s="68">
        <f t="shared" ca="1" si="53"/>
        <v>102</v>
      </c>
      <c r="BW189" s="68">
        <f ca="1">IF(BV189-BS189&gt;'Inputs and Outputs'!$D$4,Five-BS189,0)</f>
        <v>5</v>
      </c>
      <c r="BX189" s="68">
        <f ca="1">BV189*'Inputs and Outputs'!$D$5-BW189*'Inputs and Outputs'!$D$6</f>
        <v>3580</v>
      </c>
      <c r="BY189" s="70">
        <f t="shared" ca="1" si="59"/>
        <v>0.57602580644298829</v>
      </c>
      <c r="BZ189" s="68">
        <f t="shared" si="54"/>
        <v>200</v>
      </c>
      <c r="CA189" s="75">
        <f ca="1">BV189*'Inputs and Outputs'!$D$5-('Model Part B'!BW189*'Model Part B'!BZ189+BW189*Costperbumped)</f>
        <v>2580</v>
      </c>
    </row>
    <row r="190" spans="2:79" x14ac:dyDescent="0.2">
      <c r="B190" s="74">
        <v>187</v>
      </c>
      <c r="C190" s="68" t="s">
        <v>6</v>
      </c>
      <c r="D190" s="69">
        <v>44259</v>
      </c>
      <c r="E190" s="67" t="s">
        <v>3</v>
      </c>
      <c r="F190" s="68" t="str">
        <f>'Flight Data'!$A188</f>
        <v>G187</v>
      </c>
      <c r="G190" s="68">
        <f>'Flight Data'!$B188</f>
        <v>2</v>
      </c>
      <c r="H190" s="68">
        <f ca="1">ROUND(NORMINV($M190,'Inputs and Outputs'!$C$18,'Inputs and Outputs'!$D$18),0)</f>
        <v>93</v>
      </c>
      <c r="I190" s="68">
        <f t="shared" si="40"/>
        <v>101</v>
      </c>
      <c r="J190" s="68">
        <f t="shared" ca="1" si="41"/>
        <v>93</v>
      </c>
      <c r="K190" s="68">
        <f ca="1">IF(J190-G190&gt;'Inputs and Outputs'!$D$4,One-G190,0)</f>
        <v>0</v>
      </c>
      <c r="L190" s="68">
        <f ca="1">J190*'Inputs and Outputs'!$D$5-K190*'Inputs and Outputs'!$D$6</f>
        <v>3720</v>
      </c>
      <c r="M190" s="70">
        <f t="shared" ca="1" si="55"/>
        <v>8.1417647190544562E-2</v>
      </c>
      <c r="N190" s="68">
        <f t="shared" si="42"/>
        <v>25</v>
      </c>
      <c r="O190" s="75">
        <f ca="1">J190*'Inputs and Outputs'!$D$5-('Model Part B'!K190*'Model Part B'!N190+K190*Costperbumped)</f>
        <v>3720</v>
      </c>
      <c r="R190" s="74">
        <v>187</v>
      </c>
      <c r="S190" s="68" t="s">
        <v>6</v>
      </c>
      <c r="T190" s="69">
        <v>44259</v>
      </c>
      <c r="U190" s="67" t="s">
        <v>3</v>
      </c>
      <c r="V190" s="68" t="str">
        <f>'Flight Data'!$A188</f>
        <v>G187</v>
      </c>
      <c r="W190" s="68">
        <f>'Flight Data'!$B188</f>
        <v>2</v>
      </c>
      <c r="X190" s="68">
        <f ca="1">ROUND(NORMINV($AC190,'Inputs and Outputs'!$C$18,'Inputs and Outputs'!$D$18),0)</f>
        <v>87</v>
      </c>
      <c r="Y190" s="68">
        <f t="shared" si="43"/>
        <v>102</v>
      </c>
      <c r="Z190" s="68">
        <f t="shared" ca="1" si="44"/>
        <v>87</v>
      </c>
      <c r="AA190" s="68">
        <f ca="1">IF(Z190-W190&gt;'Inputs and Outputs'!$D$4,One-W190,0)</f>
        <v>0</v>
      </c>
      <c r="AB190" s="68">
        <f ca="1">Z190*'Inputs and Outputs'!$D$5-AA190*'Inputs and Outputs'!$D$6</f>
        <v>3480</v>
      </c>
      <c r="AC190" s="70">
        <f t="shared" ca="1" si="56"/>
        <v>1.0740691386815437E-2</v>
      </c>
      <c r="AD190" s="68">
        <f t="shared" si="45"/>
        <v>25</v>
      </c>
      <c r="AE190" s="75">
        <f ca="1">Z190*'Inputs and Outputs'!$D$5-('Model Part B'!AA190*'Model Part B'!AD190+AA190*Costperbumped)</f>
        <v>3480</v>
      </c>
      <c r="AH190" s="74">
        <v>187</v>
      </c>
      <c r="AI190" s="68" t="s">
        <v>6</v>
      </c>
      <c r="AJ190" s="69">
        <v>44259</v>
      </c>
      <c r="AK190" s="67" t="s">
        <v>3</v>
      </c>
      <c r="AL190" s="68" t="str">
        <f>'Flight Data'!$A188</f>
        <v>G187</v>
      </c>
      <c r="AM190" s="68">
        <f>'Flight Data'!$B188</f>
        <v>2</v>
      </c>
      <c r="AN190" s="68">
        <f ca="1">ROUND(NORMINV($AS190,'Inputs and Outputs'!$C$18,'Inputs and Outputs'!$D$18),0)</f>
        <v>94</v>
      </c>
      <c r="AO190" s="68">
        <f t="shared" si="46"/>
        <v>103</v>
      </c>
      <c r="AP190" s="68">
        <f t="shared" ca="1" si="47"/>
        <v>94</v>
      </c>
      <c r="AQ190" s="68">
        <f ca="1">IF(AP190-AM190&gt;'Inputs and Outputs'!$D$4,Three-AM190,0)</f>
        <v>0</v>
      </c>
      <c r="AR190" s="68">
        <f ca="1">AP190*'Inputs and Outputs'!$D$5-AQ190*'Inputs and Outputs'!$D$6</f>
        <v>3760</v>
      </c>
      <c r="AS190" s="70">
        <f t="shared" ca="1" si="57"/>
        <v>0.12086891223492979</v>
      </c>
      <c r="AT190" s="68">
        <f t="shared" si="48"/>
        <v>25</v>
      </c>
      <c r="AU190" s="75">
        <f ca="1">AP190*'Inputs and Outputs'!$D$5-('Model Part B'!AQ190*'Model Part B'!AT190+AQ190*Costperbumped)</f>
        <v>3760</v>
      </c>
      <c r="AX190" s="74">
        <v>187</v>
      </c>
      <c r="AY190" s="68" t="s">
        <v>6</v>
      </c>
      <c r="AZ190" s="69">
        <v>44259</v>
      </c>
      <c r="BA190" s="67" t="s">
        <v>3</v>
      </c>
      <c r="BB190" s="68" t="str">
        <f>'Flight Data'!$A188</f>
        <v>G187</v>
      </c>
      <c r="BC190" s="68">
        <f>'Flight Data'!$B188</f>
        <v>2</v>
      </c>
      <c r="BD190" s="68">
        <f ca="1">ROUND(NORMINV($BI190,'Inputs and Outputs'!$C$18,'Inputs and Outputs'!$D$18),0)</f>
        <v>99</v>
      </c>
      <c r="BE190" s="68">
        <f t="shared" si="49"/>
        <v>104</v>
      </c>
      <c r="BF190" s="68">
        <f t="shared" ca="1" si="50"/>
        <v>99</v>
      </c>
      <c r="BG190" s="68">
        <f ca="1">IF(BF190-BC190&gt;'Inputs and Outputs'!$D$4,Four-BC190,0)</f>
        <v>0</v>
      </c>
      <c r="BH190" s="68">
        <f ca="1">BF190*'Inputs and Outputs'!$D$5-BG190*'Inputs and Outputs'!$D$6</f>
        <v>3960</v>
      </c>
      <c r="BI190" s="70">
        <f t="shared" ca="1" si="58"/>
        <v>0.37687346991441362</v>
      </c>
      <c r="BJ190" s="68">
        <f t="shared" si="51"/>
        <v>25</v>
      </c>
      <c r="BK190" s="75">
        <f ca="1">BF190*'Inputs and Outputs'!$D$5-('Model Part B'!BG190*'Model Part B'!BJ190+BG190*Costperbumped)</f>
        <v>3960</v>
      </c>
      <c r="BN190" s="74">
        <v>187</v>
      </c>
      <c r="BO190" s="68" t="s">
        <v>6</v>
      </c>
      <c r="BP190" s="69">
        <v>44259</v>
      </c>
      <c r="BQ190" s="67" t="s">
        <v>3</v>
      </c>
      <c r="BR190" s="68" t="str">
        <f>'Flight Data'!$A188</f>
        <v>G187</v>
      </c>
      <c r="BS190" s="68">
        <f>'Flight Data'!$B188</f>
        <v>2</v>
      </c>
      <c r="BT190" s="68">
        <f ca="1">ROUND(NORMINV($BY190,'Inputs and Outputs'!$C$18,'Inputs and Outputs'!$D$18),0)</f>
        <v>104</v>
      </c>
      <c r="BU190" s="68">
        <f t="shared" si="52"/>
        <v>105</v>
      </c>
      <c r="BV190" s="68">
        <f t="shared" ca="1" si="53"/>
        <v>104</v>
      </c>
      <c r="BW190" s="68">
        <f ca="1">IF(BV190-BS190&gt;'Inputs and Outputs'!$D$4,Five-BS190,0)</f>
        <v>3</v>
      </c>
      <c r="BX190" s="68">
        <f ca="1">BV190*'Inputs and Outputs'!$D$5-BW190*'Inputs and Outputs'!$D$6</f>
        <v>3860</v>
      </c>
      <c r="BY190" s="70">
        <f t="shared" ca="1" si="59"/>
        <v>0.69253964995732342</v>
      </c>
      <c r="BZ190" s="68">
        <f t="shared" si="54"/>
        <v>25</v>
      </c>
      <c r="CA190" s="75">
        <f ca="1">BV190*'Inputs and Outputs'!$D$5-('Model Part B'!BW190*'Model Part B'!BZ190+BW190*Costperbumped)</f>
        <v>3785</v>
      </c>
    </row>
    <row r="191" spans="2:79" x14ac:dyDescent="0.2">
      <c r="B191" s="74">
        <v>188</v>
      </c>
      <c r="C191" s="68" t="s">
        <v>6</v>
      </c>
      <c r="D191" s="69">
        <v>44259</v>
      </c>
      <c r="E191" s="67" t="s">
        <v>2</v>
      </c>
      <c r="F191" s="68" t="str">
        <f>'Flight Data'!$A189</f>
        <v>G188</v>
      </c>
      <c r="G191" s="68">
        <f>'Flight Data'!$B189</f>
        <v>2</v>
      </c>
      <c r="H191" s="68">
        <f ca="1">ROUND(NORMINV($M191,'Inputs and Outputs'!$C$19,'Inputs and Outputs'!$D$19),0)</f>
        <v>106</v>
      </c>
      <c r="I191" s="68">
        <f t="shared" si="40"/>
        <v>101</v>
      </c>
      <c r="J191" s="68">
        <f t="shared" ca="1" si="41"/>
        <v>101</v>
      </c>
      <c r="K191" s="68">
        <f ca="1">IF(J191-G191&gt;'Inputs and Outputs'!$D$4,One-G191,0)</f>
        <v>0</v>
      </c>
      <c r="L191" s="68">
        <f ca="1">J191*'Inputs and Outputs'!$D$5-K191*'Inputs and Outputs'!$D$6</f>
        <v>4040</v>
      </c>
      <c r="M191" s="70">
        <f t="shared" ca="1" si="55"/>
        <v>0.72594064608971598</v>
      </c>
      <c r="N191" s="68">
        <f t="shared" si="42"/>
        <v>25</v>
      </c>
      <c r="O191" s="75">
        <f ca="1">J191*'Inputs and Outputs'!$D$5-('Model Part B'!K191*'Model Part B'!N191+K191*Costperbumped)</f>
        <v>4040</v>
      </c>
      <c r="R191" s="74">
        <v>188</v>
      </c>
      <c r="S191" s="68" t="s">
        <v>6</v>
      </c>
      <c r="T191" s="69">
        <v>44259</v>
      </c>
      <c r="U191" s="67" t="s">
        <v>2</v>
      </c>
      <c r="V191" s="68" t="str">
        <f>'Flight Data'!$A189</f>
        <v>G188</v>
      </c>
      <c r="W191" s="68">
        <f>'Flight Data'!$B189</f>
        <v>2</v>
      </c>
      <c r="X191" s="68">
        <f ca="1">ROUND(NORMINV($AC191,'Inputs and Outputs'!$C$19,'Inputs and Outputs'!$D$19),0)</f>
        <v>106</v>
      </c>
      <c r="Y191" s="68">
        <f t="shared" si="43"/>
        <v>102</v>
      </c>
      <c r="Z191" s="68">
        <f t="shared" ca="1" si="44"/>
        <v>102</v>
      </c>
      <c r="AA191" s="68">
        <f ca="1">IF(Z191-W191&gt;'Inputs and Outputs'!$D$4,One-W191,0)</f>
        <v>0</v>
      </c>
      <c r="AB191" s="68">
        <f ca="1">Z191*'Inputs and Outputs'!$D$5-AA191*'Inputs and Outputs'!$D$6</f>
        <v>4080</v>
      </c>
      <c r="AC191" s="70">
        <f t="shared" ca="1" si="56"/>
        <v>0.72387104705286565</v>
      </c>
      <c r="AD191" s="68">
        <f t="shared" si="45"/>
        <v>25</v>
      </c>
      <c r="AE191" s="75">
        <f ca="1">Z191*'Inputs and Outputs'!$D$5-('Model Part B'!AA191*'Model Part B'!AD191+AA191*Costperbumped)</f>
        <v>4080</v>
      </c>
      <c r="AH191" s="74">
        <v>188</v>
      </c>
      <c r="AI191" s="68" t="s">
        <v>6</v>
      </c>
      <c r="AJ191" s="69">
        <v>44259</v>
      </c>
      <c r="AK191" s="67" t="s">
        <v>2</v>
      </c>
      <c r="AL191" s="68" t="str">
        <f>'Flight Data'!$A189</f>
        <v>G188</v>
      </c>
      <c r="AM191" s="68">
        <f>'Flight Data'!$B189</f>
        <v>2</v>
      </c>
      <c r="AN191" s="68">
        <f ca="1">ROUND(NORMINV($AS191,'Inputs and Outputs'!$C$19,'Inputs and Outputs'!$D$19),0)</f>
        <v>105</v>
      </c>
      <c r="AO191" s="68">
        <f t="shared" si="46"/>
        <v>103</v>
      </c>
      <c r="AP191" s="68">
        <f t="shared" ca="1" si="47"/>
        <v>103</v>
      </c>
      <c r="AQ191" s="68">
        <f ca="1">IF(AP191-AM191&gt;'Inputs and Outputs'!$D$4,Three-AM191,0)</f>
        <v>1</v>
      </c>
      <c r="AR191" s="68">
        <f ca="1">AP191*'Inputs and Outputs'!$D$5-AQ191*'Inputs and Outputs'!$D$6</f>
        <v>4020</v>
      </c>
      <c r="AS191" s="70">
        <f t="shared" ca="1" si="57"/>
        <v>0.63642899727352098</v>
      </c>
      <c r="AT191" s="68">
        <f t="shared" si="48"/>
        <v>25</v>
      </c>
      <c r="AU191" s="75">
        <f ca="1">AP191*'Inputs and Outputs'!$D$5-('Model Part B'!AQ191*'Model Part B'!AT191+AQ191*Costperbumped)</f>
        <v>3995</v>
      </c>
      <c r="AX191" s="74">
        <v>188</v>
      </c>
      <c r="AY191" s="68" t="s">
        <v>6</v>
      </c>
      <c r="AZ191" s="69">
        <v>44259</v>
      </c>
      <c r="BA191" s="67" t="s">
        <v>2</v>
      </c>
      <c r="BB191" s="68" t="str">
        <f>'Flight Data'!$A189</f>
        <v>G188</v>
      </c>
      <c r="BC191" s="68">
        <f>'Flight Data'!$B189</f>
        <v>2</v>
      </c>
      <c r="BD191" s="68">
        <f ca="1">ROUND(NORMINV($BI191,'Inputs and Outputs'!$C$19,'Inputs and Outputs'!$D$19),0)</f>
        <v>97</v>
      </c>
      <c r="BE191" s="68">
        <f t="shared" si="49"/>
        <v>104</v>
      </c>
      <c r="BF191" s="68">
        <f t="shared" ca="1" si="50"/>
        <v>97</v>
      </c>
      <c r="BG191" s="68">
        <f ca="1">IF(BF191-BC191&gt;'Inputs and Outputs'!$D$4,Four-BC191,0)</f>
        <v>0</v>
      </c>
      <c r="BH191" s="68">
        <f ca="1">BF191*'Inputs and Outputs'!$D$5-BG191*'Inputs and Outputs'!$D$6</f>
        <v>3880</v>
      </c>
      <c r="BI191" s="70">
        <f t="shared" ca="1" si="58"/>
        <v>0.11328145275069401</v>
      </c>
      <c r="BJ191" s="68">
        <f t="shared" si="51"/>
        <v>25</v>
      </c>
      <c r="BK191" s="75">
        <f ca="1">BF191*'Inputs and Outputs'!$D$5-('Model Part B'!BG191*'Model Part B'!BJ191+BG191*Costperbumped)</f>
        <v>3880</v>
      </c>
      <c r="BN191" s="74">
        <v>188</v>
      </c>
      <c r="BO191" s="68" t="s">
        <v>6</v>
      </c>
      <c r="BP191" s="69">
        <v>44259</v>
      </c>
      <c r="BQ191" s="67" t="s">
        <v>2</v>
      </c>
      <c r="BR191" s="68" t="str">
        <f>'Flight Data'!$A189</f>
        <v>G188</v>
      </c>
      <c r="BS191" s="68">
        <f>'Flight Data'!$B189</f>
        <v>2</v>
      </c>
      <c r="BT191" s="68">
        <f ca="1">ROUND(NORMINV($BY191,'Inputs and Outputs'!$C$18,'Inputs and Outputs'!$D$18),0)</f>
        <v>104</v>
      </c>
      <c r="BU191" s="68">
        <f t="shared" si="52"/>
        <v>105</v>
      </c>
      <c r="BV191" s="68">
        <f t="shared" ca="1" si="53"/>
        <v>104</v>
      </c>
      <c r="BW191" s="68">
        <f ca="1">IF(BV191-BS191&gt;'Inputs and Outputs'!$D$4,Five-BS191,0)</f>
        <v>3</v>
      </c>
      <c r="BX191" s="68">
        <f ca="1">BV191*'Inputs and Outputs'!$D$5-BW191*'Inputs and Outputs'!$D$6</f>
        <v>3860</v>
      </c>
      <c r="BY191" s="70">
        <f t="shared" ca="1" si="59"/>
        <v>0.66155050922239</v>
      </c>
      <c r="BZ191" s="68">
        <f t="shared" si="54"/>
        <v>25</v>
      </c>
      <c r="CA191" s="75">
        <f ca="1">BV191*'Inputs and Outputs'!$D$5-('Model Part B'!BW191*'Model Part B'!BZ191+BW191*Costperbumped)</f>
        <v>3785</v>
      </c>
    </row>
    <row r="192" spans="2:79" x14ac:dyDescent="0.2">
      <c r="B192" s="74">
        <v>189</v>
      </c>
      <c r="C192" s="68" t="s">
        <v>6</v>
      </c>
      <c r="D192" s="69">
        <v>44259</v>
      </c>
      <c r="E192" s="67" t="s">
        <v>0</v>
      </c>
      <c r="F192" s="68" t="str">
        <f>'Flight Data'!$A190</f>
        <v>G189</v>
      </c>
      <c r="G192" s="68">
        <f>'Flight Data'!$B190</f>
        <v>1</v>
      </c>
      <c r="H192" s="68">
        <f ca="1">ROUND(NORMINV($M192,'Inputs and Outputs'!$C$20,'Inputs and Outputs'!$D$20),0)</f>
        <v>113</v>
      </c>
      <c r="I192" s="68">
        <f t="shared" si="40"/>
        <v>101</v>
      </c>
      <c r="J192" s="68">
        <f t="shared" ca="1" si="41"/>
        <v>101</v>
      </c>
      <c r="K192" s="68">
        <f ca="1">IF(J192-G192&gt;'Inputs and Outputs'!$D$4,One-G192,0)</f>
        <v>0</v>
      </c>
      <c r="L192" s="68">
        <f ca="1">J192*'Inputs and Outputs'!$D$5-K192*'Inputs and Outputs'!$D$6</f>
        <v>4040</v>
      </c>
      <c r="M192" s="70">
        <f t="shared" ca="1" si="55"/>
        <v>0.94239193765703799</v>
      </c>
      <c r="N192" s="68">
        <f t="shared" si="42"/>
        <v>200</v>
      </c>
      <c r="O192" s="75">
        <f ca="1">J192*'Inputs and Outputs'!$D$5-('Model Part B'!K192*'Model Part B'!N192+K192*Costperbumped)</f>
        <v>4040</v>
      </c>
      <c r="R192" s="74">
        <v>189</v>
      </c>
      <c r="S192" s="68" t="s">
        <v>6</v>
      </c>
      <c r="T192" s="69">
        <v>44259</v>
      </c>
      <c r="U192" s="67" t="s">
        <v>0</v>
      </c>
      <c r="V192" s="68" t="str">
        <f>'Flight Data'!$A190</f>
        <v>G189</v>
      </c>
      <c r="W192" s="68">
        <f>'Flight Data'!$B190</f>
        <v>1</v>
      </c>
      <c r="X192" s="68">
        <f ca="1">ROUND(NORMINV($AC192,'Inputs and Outputs'!$C$20,'Inputs and Outputs'!$D$20),0)</f>
        <v>108</v>
      </c>
      <c r="Y192" s="68">
        <f t="shared" si="43"/>
        <v>102</v>
      </c>
      <c r="Z192" s="68">
        <f t="shared" ca="1" si="44"/>
        <v>102</v>
      </c>
      <c r="AA192" s="68">
        <f ca="1">IF(Z192-W192&gt;'Inputs and Outputs'!$D$4,One-W192,0)</f>
        <v>0</v>
      </c>
      <c r="AB192" s="68">
        <f ca="1">Z192*'Inputs and Outputs'!$D$5-AA192*'Inputs and Outputs'!$D$6</f>
        <v>4080</v>
      </c>
      <c r="AC192" s="70">
        <f t="shared" ca="1" si="56"/>
        <v>0.71035472045126136</v>
      </c>
      <c r="AD192" s="68">
        <f t="shared" si="45"/>
        <v>200</v>
      </c>
      <c r="AE192" s="75">
        <f ca="1">Z192*'Inputs and Outputs'!$D$5-('Model Part B'!AA192*'Model Part B'!AD192+AA192*Costperbumped)</f>
        <v>4080</v>
      </c>
      <c r="AH192" s="74">
        <v>189</v>
      </c>
      <c r="AI192" s="68" t="s">
        <v>6</v>
      </c>
      <c r="AJ192" s="69">
        <v>44259</v>
      </c>
      <c r="AK192" s="67" t="s">
        <v>0</v>
      </c>
      <c r="AL192" s="68" t="str">
        <f>'Flight Data'!$A190</f>
        <v>G189</v>
      </c>
      <c r="AM192" s="68">
        <f>'Flight Data'!$B190</f>
        <v>1</v>
      </c>
      <c r="AN192" s="68">
        <f ca="1">ROUND(NORMINV($AS192,'Inputs and Outputs'!$C$20,'Inputs and Outputs'!$D$20),0)</f>
        <v>109</v>
      </c>
      <c r="AO192" s="68">
        <f t="shared" si="46"/>
        <v>103</v>
      </c>
      <c r="AP192" s="68">
        <f t="shared" ca="1" si="47"/>
        <v>103</v>
      </c>
      <c r="AQ192" s="68">
        <f ca="1">IF(AP192-AM192&gt;'Inputs and Outputs'!$D$4,Three-AM192,0)</f>
        <v>2</v>
      </c>
      <c r="AR192" s="68">
        <f ca="1">AP192*'Inputs and Outputs'!$D$5-AQ192*'Inputs and Outputs'!$D$6</f>
        <v>3920</v>
      </c>
      <c r="AS192" s="70">
        <f t="shared" ca="1" si="57"/>
        <v>0.79082299747638496</v>
      </c>
      <c r="AT192" s="68">
        <f t="shared" si="48"/>
        <v>200</v>
      </c>
      <c r="AU192" s="75">
        <f ca="1">AP192*'Inputs and Outputs'!$D$5-('Model Part B'!AQ192*'Model Part B'!AT192+AQ192*Costperbumped)</f>
        <v>3520</v>
      </c>
      <c r="AX192" s="74">
        <v>189</v>
      </c>
      <c r="AY192" s="68" t="s">
        <v>6</v>
      </c>
      <c r="AZ192" s="69">
        <v>44259</v>
      </c>
      <c r="BA192" s="67" t="s">
        <v>0</v>
      </c>
      <c r="BB192" s="68" t="str">
        <f>'Flight Data'!$A190</f>
        <v>G189</v>
      </c>
      <c r="BC192" s="68">
        <f>'Flight Data'!$B190</f>
        <v>1</v>
      </c>
      <c r="BD192" s="68">
        <f ca="1">ROUND(NORMINV($BI192,'Inputs and Outputs'!$C$20,'Inputs and Outputs'!$D$20),0)</f>
        <v>105</v>
      </c>
      <c r="BE192" s="68">
        <f t="shared" si="49"/>
        <v>104</v>
      </c>
      <c r="BF192" s="68">
        <f t="shared" ca="1" si="50"/>
        <v>104</v>
      </c>
      <c r="BG192" s="68">
        <f ca="1">IF(BF192-BC192&gt;'Inputs and Outputs'!$D$4,Four-BC192,0)</f>
        <v>3</v>
      </c>
      <c r="BH192" s="68">
        <f ca="1">BF192*'Inputs and Outputs'!$D$5-BG192*'Inputs and Outputs'!$D$6</f>
        <v>3860</v>
      </c>
      <c r="BI192" s="70">
        <f t="shared" ca="1" si="58"/>
        <v>0.50870175686062136</v>
      </c>
      <c r="BJ192" s="68">
        <f t="shared" si="51"/>
        <v>200</v>
      </c>
      <c r="BK192" s="75">
        <f ca="1">BF192*'Inputs and Outputs'!$D$5-('Model Part B'!BG192*'Model Part B'!BJ192+BG192*Costperbumped)</f>
        <v>3260</v>
      </c>
      <c r="BN192" s="74">
        <v>189</v>
      </c>
      <c r="BO192" s="68" t="s">
        <v>6</v>
      </c>
      <c r="BP192" s="69">
        <v>44259</v>
      </c>
      <c r="BQ192" s="67" t="s">
        <v>0</v>
      </c>
      <c r="BR192" s="68" t="str">
        <f>'Flight Data'!$A190</f>
        <v>G189</v>
      </c>
      <c r="BS192" s="68">
        <f>'Flight Data'!$B190</f>
        <v>1</v>
      </c>
      <c r="BT192" s="68">
        <f ca="1">ROUND(NORMINV($BY192,'Inputs and Outputs'!$C$18,'Inputs and Outputs'!$D$18),0)</f>
        <v>98</v>
      </c>
      <c r="BU192" s="68">
        <f t="shared" si="52"/>
        <v>105</v>
      </c>
      <c r="BV192" s="68">
        <f t="shared" ca="1" si="53"/>
        <v>98</v>
      </c>
      <c r="BW192" s="68">
        <f ca="1">IF(BV192-BS192&gt;'Inputs and Outputs'!$D$4,Five-BS192,0)</f>
        <v>0</v>
      </c>
      <c r="BX192" s="68">
        <f ca="1">BV192*'Inputs and Outputs'!$D$5-BW192*'Inputs and Outputs'!$D$6</f>
        <v>3920</v>
      </c>
      <c r="BY192" s="70">
        <f t="shared" ca="1" si="59"/>
        <v>0.30478837714580997</v>
      </c>
      <c r="BZ192" s="68">
        <f t="shared" si="54"/>
        <v>200</v>
      </c>
      <c r="CA192" s="75">
        <f ca="1">BV192*'Inputs and Outputs'!$D$5-('Model Part B'!BW192*'Model Part B'!BZ192+BW192*Costperbumped)</f>
        <v>3920</v>
      </c>
    </row>
    <row r="193" spans="2:79" x14ac:dyDescent="0.2">
      <c r="B193" s="74">
        <v>190</v>
      </c>
      <c r="C193" s="68" t="s">
        <v>5</v>
      </c>
      <c r="D193" s="69">
        <v>44260</v>
      </c>
      <c r="E193" s="67" t="s">
        <v>3</v>
      </c>
      <c r="F193" s="68" t="str">
        <f>'Flight Data'!$A191</f>
        <v>G190</v>
      </c>
      <c r="G193" s="68">
        <f>'Flight Data'!$B191</f>
        <v>4</v>
      </c>
      <c r="H193" s="68">
        <f ca="1">ROUND(NORMINV($M193,'Inputs and Outputs'!$C$18,'Inputs and Outputs'!$D$18),0)</f>
        <v>95</v>
      </c>
      <c r="I193" s="68">
        <f t="shared" si="40"/>
        <v>101</v>
      </c>
      <c r="J193" s="68">
        <f t="shared" ca="1" si="41"/>
        <v>95</v>
      </c>
      <c r="K193" s="68">
        <f ca="1">IF(J193-G193&gt;'Inputs and Outputs'!$D$4,One-G193,0)</f>
        <v>0</v>
      </c>
      <c r="L193" s="68">
        <f ca="1">J193*'Inputs and Outputs'!$D$5-K193*'Inputs and Outputs'!$D$6</f>
        <v>3800</v>
      </c>
      <c r="M193" s="70">
        <f t="shared" ca="1" si="55"/>
        <v>0.14870895701318754</v>
      </c>
      <c r="N193" s="68">
        <f t="shared" si="42"/>
        <v>25</v>
      </c>
      <c r="O193" s="75">
        <f ca="1">J193*'Inputs and Outputs'!$D$5-('Model Part B'!K193*'Model Part B'!N193+K193*Costperbumped)</f>
        <v>3800</v>
      </c>
      <c r="R193" s="74">
        <v>190</v>
      </c>
      <c r="S193" s="68" t="s">
        <v>5</v>
      </c>
      <c r="T193" s="69">
        <v>44260</v>
      </c>
      <c r="U193" s="67" t="s">
        <v>3</v>
      </c>
      <c r="V193" s="68" t="str">
        <f>'Flight Data'!$A191</f>
        <v>G190</v>
      </c>
      <c r="W193" s="68">
        <f>'Flight Data'!$B191</f>
        <v>4</v>
      </c>
      <c r="X193" s="68">
        <f ca="1">ROUND(NORMINV($AC193,'Inputs and Outputs'!$C$18,'Inputs and Outputs'!$D$18),0)</f>
        <v>102</v>
      </c>
      <c r="Y193" s="68">
        <f t="shared" si="43"/>
        <v>102</v>
      </c>
      <c r="Z193" s="68">
        <f t="shared" ca="1" si="44"/>
        <v>102</v>
      </c>
      <c r="AA193" s="68">
        <f ca="1">IF(Z193-W193&gt;'Inputs and Outputs'!$D$4,One-W193,0)</f>
        <v>0</v>
      </c>
      <c r="AB193" s="68">
        <f ca="1">Z193*'Inputs and Outputs'!$D$5-AA193*'Inputs and Outputs'!$D$6</f>
        <v>4080</v>
      </c>
      <c r="AC193" s="70">
        <f t="shared" ca="1" si="56"/>
        <v>0.58401680859902094</v>
      </c>
      <c r="AD193" s="68">
        <f t="shared" si="45"/>
        <v>25</v>
      </c>
      <c r="AE193" s="75">
        <f ca="1">Z193*'Inputs and Outputs'!$D$5-('Model Part B'!AA193*'Model Part B'!AD193+AA193*Costperbumped)</f>
        <v>4080</v>
      </c>
      <c r="AH193" s="74">
        <v>190</v>
      </c>
      <c r="AI193" s="68" t="s">
        <v>5</v>
      </c>
      <c r="AJ193" s="69">
        <v>44260</v>
      </c>
      <c r="AK193" s="67" t="s">
        <v>3</v>
      </c>
      <c r="AL193" s="68" t="str">
        <f>'Flight Data'!$A191</f>
        <v>G190</v>
      </c>
      <c r="AM193" s="68">
        <f>'Flight Data'!$B191</f>
        <v>4</v>
      </c>
      <c r="AN193" s="68">
        <f ca="1">ROUND(NORMINV($AS193,'Inputs and Outputs'!$C$18,'Inputs and Outputs'!$D$18),0)</f>
        <v>95</v>
      </c>
      <c r="AO193" s="68">
        <f t="shared" si="46"/>
        <v>103</v>
      </c>
      <c r="AP193" s="68">
        <f t="shared" ca="1" si="47"/>
        <v>95</v>
      </c>
      <c r="AQ193" s="68">
        <f ca="1">IF(AP193-AM193&gt;'Inputs and Outputs'!$D$4,Three-AM193,0)</f>
        <v>0</v>
      </c>
      <c r="AR193" s="68">
        <f ca="1">AP193*'Inputs and Outputs'!$D$5-AQ193*'Inputs and Outputs'!$D$6</f>
        <v>3800</v>
      </c>
      <c r="AS193" s="70">
        <f t="shared" ca="1" si="57"/>
        <v>0.1524604975379471</v>
      </c>
      <c r="AT193" s="68">
        <f t="shared" si="48"/>
        <v>25</v>
      </c>
      <c r="AU193" s="75">
        <f ca="1">AP193*'Inputs and Outputs'!$D$5-('Model Part B'!AQ193*'Model Part B'!AT193+AQ193*Costperbumped)</f>
        <v>3800</v>
      </c>
      <c r="AX193" s="74">
        <v>190</v>
      </c>
      <c r="AY193" s="68" t="s">
        <v>5</v>
      </c>
      <c r="AZ193" s="69">
        <v>44260</v>
      </c>
      <c r="BA193" s="67" t="s">
        <v>3</v>
      </c>
      <c r="BB193" s="68" t="str">
        <f>'Flight Data'!$A191</f>
        <v>G190</v>
      </c>
      <c r="BC193" s="68">
        <f>'Flight Data'!$B191</f>
        <v>4</v>
      </c>
      <c r="BD193" s="68">
        <f ca="1">ROUND(NORMINV($BI193,'Inputs and Outputs'!$C$18,'Inputs and Outputs'!$D$18),0)</f>
        <v>95</v>
      </c>
      <c r="BE193" s="68">
        <f t="shared" si="49"/>
        <v>104</v>
      </c>
      <c r="BF193" s="68">
        <f t="shared" ca="1" si="50"/>
        <v>95</v>
      </c>
      <c r="BG193" s="68">
        <f ca="1">IF(BF193-BC193&gt;'Inputs and Outputs'!$D$4,Four-BC193,0)</f>
        <v>0</v>
      </c>
      <c r="BH193" s="68">
        <f ca="1">BF193*'Inputs and Outputs'!$D$5-BG193*'Inputs and Outputs'!$D$6</f>
        <v>3800</v>
      </c>
      <c r="BI193" s="70">
        <f t="shared" ca="1" si="58"/>
        <v>0.16059476894607816</v>
      </c>
      <c r="BJ193" s="68">
        <f t="shared" si="51"/>
        <v>25</v>
      </c>
      <c r="BK193" s="75">
        <f ca="1">BF193*'Inputs and Outputs'!$D$5-('Model Part B'!BG193*'Model Part B'!BJ193+BG193*Costperbumped)</f>
        <v>3800</v>
      </c>
      <c r="BN193" s="74">
        <v>190</v>
      </c>
      <c r="BO193" s="68" t="s">
        <v>5</v>
      </c>
      <c r="BP193" s="69">
        <v>44260</v>
      </c>
      <c r="BQ193" s="67" t="s">
        <v>3</v>
      </c>
      <c r="BR193" s="68" t="str">
        <f>'Flight Data'!$A191</f>
        <v>G190</v>
      </c>
      <c r="BS193" s="68">
        <f>'Flight Data'!$B191</f>
        <v>4</v>
      </c>
      <c r="BT193" s="68">
        <f ca="1">ROUND(NORMINV($BY193,'Inputs and Outputs'!$C$18,'Inputs and Outputs'!$D$18),0)</f>
        <v>93</v>
      </c>
      <c r="BU193" s="68">
        <f t="shared" si="52"/>
        <v>105</v>
      </c>
      <c r="BV193" s="68">
        <f t="shared" ca="1" si="53"/>
        <v>93</v>
      </c>
      <c r="BW193" s="68">
        <f ca="1">IF(BV193-BS193&gt;'Inputs and Outputs'!$D$4,Five-BS193,0)</f>
        <v>0</v>
      </c>
      <c r="BX193" s="68">
        <f ca="1">BV193*'Inputs and Outputs'!$D$5-BW193*'Inputs and Outputs'!$D$6</f>
        <v>3720</v>
      </c>
      <c r="BY193" s="70">
        <f t="shared" ca="1" si="59"/>
        <v>0.10071632530349461</v>
      </c>
      <c r="BZ193" s="68">
        <f t="shared" si="54"/>
        <v>25</v>
      </c>
      <c r="CA193" s="75">
        <f ca="1">BV193*'Inputs and Outputs'!$D$5-('Model Part B'!BW193*'Model Part B'!BZ193+BW193*Costperbumped)</f>
        <v>3720</v>
      </c>
    </row>
    <row r="194" spans="2:79" x14ac:dyDescent="0.2">
      <c r="B194" s="74">
        <v>191</v>
      </c>
      <c r="C194" s="68" t="s">
        <v>5</v>
      </c>
      <c r="D194" s="69">
        <v>44260</v>
      </c>
      <c r="E194" s="67" t="s">
        <v>2</v>
      </c>
      <c r="F194" s="68" t="str">
        <f>'Flight Data'!$A192</f>
        <v>G191</v>
      </c>
      <c r="G194" s="68">
        <f>'Flight Data'!$B192</f>
        <v>2</v>
      </c>
      <c r="H194" s="68">
        <f ca="1">ROUND(NORMINV($M194,'Inputs and Outputs'!$C$19,'Inputs and Outputs'!$D$19),0)</f>
        <v>92</v>
      </c>
      <c r="I194" s="68">
        <f t="shared" si="40"/>
        <v>101</v>
      </c>
      <c r="J194" s="68">
        <f t="shared" ca="1" si="41"/>
        <v>92</v>
      </c>
      <c r="K194" s="68">
        <f ca="1">IF(J194-G194&gt;'Inputs and Outputs'!$D$4,One-G194,0)</f>
        <v>0</v>
      </c>
      <c r="L194" s="68">
        <f ca="1">J194*'Inputs and Outputs'!$D$5-K194*'Inputs and Outputs'!$D$6</f>
        <v>3680</v>
      </c>
      <c r="M194" s="70">
        <f t="shared" ca="1" si="55"/>
        <v>1.323016050424386E-2</v>
      </c>
      <c r="N194" s="68">
        <f t="shared" si="42"/>
        <v>25</v>
      </c>
      <c r="O194" s="75">
        <f ca="1">J194*'Inputs and Outputs'!$D$5-('Model Part B'!K194*'Model Part B'!N194+K194*Costperbumped)</f>
        <v>3680</v>
      </c>
      <c r="R194" s="74">
        <v>191</v>
      </c>
      <c r="S194" s="68" t="s">
        <v>5</v>
      </c>
      <c r="T194" s="69">
        <v>44260</v>
      </c>
      <c r="U194" s="67" t="s">
        <v>2</v>
      </c>
      <c r="V194" s="68" t="str">
        <f>'Flight Data'!$A192</f>
        <v>G191</v>
      </c>
      <c r="W194" s="68">
        <f>'Flight Data'!$B192</f>
        <v>2</v>
      </c>
      <c r="X194" s="68">
        <f ca="1">ROUND(NORMINV($AC194,'Inputs and Outputs'!$C$19,'Inputs and Outputs'!$D$19),0)</f>
        <v>93</v>
      </c>
      <c r="Y194" s="68">
        <f t="shared" si="43"/>
        <v>102</v>
      </c>
      <c r="Z194" s="68">
        <f t="shared" ca="1" si="44"/>
        <v>93</v>
      </c>
      <c r="AA194" s="68">
        <f ca="1">IF(Z194-W194&gt;'Inputs and Outputs'!$D$4,One-W194,0)</f>
        <v>0</v>
      </c>
      <c r="AB194" s="68">
        <f ca="1">Z194*'Inputs and Outputs'!$D$5-AA194*'Inputs and Outputs'!$D$6</f>
        <v>3720</v>
      </c>
      <c r="AC194" s="70">
        <f t="shared" ca="1" si="56"/>
        <v>1.9826959768001862E-2</v>
      </c>
      <c r="AD194" s="68">
        <f t="shared" si="45"/>
        <v>25</v>
      </c>
      <c r="AE194" s="75">
        <f ca="1">Z194*'Inputs and Outputs'!$D$5-('Model Part B'!AA194*'Model Part B'!AD194+AA194*Costperbumped)</f>
        <v>3720</v>
      </c>
      <c r="AH194" s="74">
        <v>191</v>
      </c>
      <c r="AI194" s="68" t="s">
        <v>5</v>
      </c>
      <c r="AJ194" s="69">
        <v>44260</v>
      </c>
      <c r="AK194" s="67" t="s">
        <v>2</v>
      </c>
      <c r="AL194" s="68" t="str">
        <f>'Flight Data'!$A192</f>
        <v>G191</v>
      </c>
      <c r="AM194" s="68">
        <f>'Flight Data'!$B192</f>
        <v>2</v>
      </c>
      <c r="AN194" s="68">
        <f ca="1">ROUND(NORMINV($AS194,'Inputs and Outputs'!$C$19,'Inputs and Outputs'!$D$19),0)</f>
        <v>117</v>
      </c>
      <c r="AO194" s="68">
        <f t="shared" si="46"/>
        <v>103</v>
      </c>
      <c r="AP194" s="68">
        <f t="shared" ca="1" si="47"/>
        <v>103</v>
      </c>
      <c r="AQ194" s="68">
        <f ca="1">IF(AP194-AM194&gt;'Inputs and Outputs'!$D$4,Three-AM194,0)</f>
        <v>1</v>
      </c>
      <c r="AR194" s="68">
        <f ca="1">AP194*'Inputs and Outputs'!$D$5-AQ194*'Inputs and Outputs'!$D$6</f>
        <v>4020</v>
      </c>
      <c r="AS194" s="70">
        <f t="shared" ca="1" si="57"/>
        <v>0.99772165906073484</v>
      </c>
      <c r="AT194" s="68">
        <f t="shared" si="48"/>
        <v>25</v>
      </c>
      <c r="AU194" s="75">
        <f ca="1">AP194*'Inputs and Outputs'!$D$5-('Model Part B'!AQ194*'Model Part B'!AT194+AQ194*Costperbumped)</f>
        <v>3995</v>
      </c>
      <c r="AX194" s="74">
        <v>191</v>
      </c>
      <c r="AY194" s="68" t="s">
        <v>5</v>
      </c>
      <c r="AZ194" s="69">
        <v>44260</v>
      </c>
      <c r="BA194" s="67" t="s">
        <v>2</v>
      </c>
      <c r="BB194" s="68" t="str">
        <f>'Flight Data'!$A192</f>
        <v>G191</v>
      </c>
      <c r="BC194" s="68">
        <f>'Flight Data'!$B192</f>
        <v>2</v>
      </c>
      <c r="BD194" s="68">
        <f ca="1">ROUND(NORMINV($BI194,'Inputs and Outputs'!$C$19,'Inputs and Outputs'!$D$19),0)</f>
        <v>100</v>
      </c>
      <c r="BE194" s="68">
        <f t="shared" si="49"/>
        <v>104</v>
      </c>
      <c r="BF194" s="68">
        <f t="shared" ca="1" si="50"/>
        <v>100</v>
      </c>
      <c r="BG194" s="68">
        <f ca="1">IF(BF194-BC194&gt;'Inputs and Outputs'!$D$4,Four-BC194,0)</f>
        <v>0</v>
      </c>
      <c r="BH194" s="68">
        <f ca="1">BF194*'Inputs and Outputs'!$D$5-BG194*'Inputs and Outputs'!$D$6</f>
        <v>4000</v>
      </c>
      <c r="BI194" s="70">
        <f t="shared" ca="1" si="58"/>
        <v>0.26183989456473922</v>
      </c>
      <c r="BJ194" s="68">
        <f t="shared" si="51"/>
        <v>25</v>
      </c>
      <c r="BK194" s="75">
        <f ca="1">BF194*'Inputs and Outputs'!$D$5-('Model Part B'!BG194*'Model Part B'!BJ194+BG194*Costperbumped)</f>
        <v>4000</v>
      </c>
      <c r="BN194" s="74">
        <v>191</v>
      </c>
      <c r="BO194" s="68" t="s">
        <v>5</v>
      </c>
      <c r="BP194" s="69">
        <v>44260</v>
      </c>
      <c r="BQ194" s="67" t="s">
        <v>2</v>
      </c>
      <c r="BR194" s="68" t="str">
        <f>'Flight Data'!$A192</f>
        <v>G191</v>
      </c>
      <c r="BS194" s="68">
        <f>'Flight Data'!$B192</f>
        <v>2</v>
      </c>
      <c r="BT194" s="68">
        <f ca="1">ROUND(NORMINV($BY194,'Inputs and Outputs'!$C$18,'Inputs and Outputs'!$D$18),0)</f>
        <v>106</v>
      </c>
      <c r="BU194" s="68">
        <f t="shared" si="52"/>
        <v>105</v>
      </c>
      <c r="BV194" s="68">
        <f t="shared" ca="1" si="53"/>
        <v>105</v>
      </c>
      <c r="BW194" s="68">
        <f ca="1">IF(BV194-BS194&gt;'Inputs and Outputs'!$D$4,Five-BS194,0)</f>
        <v>3</v>
      </c>
      <c r="BX194" s="68">
        <f ca="1">BV194*'Inputs and Outputs'!$D$5-BW194*'Inputs and Outputs'!$D$6</f>
        <v>3900</v>
      </c>
      <c r="BY194" s="70">
        <f t="shared" ca="1" si="59"/>
        <v>0.81652109951877294</v>
      </c>
      <c r="BZ194" s="68">
        <f t="shared" si="54"/>
        <v>25</v>
      </c>
      <c r="CA194" s="75">
        <f ca="1">BV194*'Inputs and Outputs'!$D$5-('Model Part B'!BW194*'Model Part B'!BZ194+BW194*Costperbumped)</f>
        <v>3825</v>
      </c>
    </row>
    <row r="195" spans="2:79" x14ac:dyDescent="0.2">
      <c r="B195" s="74">
        <v>192</v>
      </c>
      <c r="C195" s="68" t="s">
        <v>5</v>
      </c>
      <c r="D195" s="69">
        <v>44260</v>
      </c>
      <c r="E195" s="67" t="s">
        <v>0</v>
      </c>
      <c r="F195" s="68" t="str">
        <f>'Flight Data'!$A193</f>
        <v>G192</v>
      </c>
      <c r="G195" s="68">
        <f>'Flight Data'!$B193</f>
        <v>1</v>
      </c>
      <c r="H195" s="68">
        <f ca="1">ROUND(NORMINV($M195,'Inputs and Outputs'!$C$20,'Inputs and Outputs'!$D$20),0)</f>
        <v>107</v>
      </c>
      <c r="I195" s="68">
        <f t="shared" si="40"/>
        <v>101</v>
      </c>
      <c r="J195" s="68">
        <f t="shared" ca="1" si="41"/>
        <v>101</v>
      </c>
      <c r="K195" s="68">
        <f ca="1">IF(J195-G195&gt;'Inputs and Outputs'!$D$4,One-G195,0)</f>
        <v>0</v>
      </c>
      <c r="L195" s="68">
        <f ca="1">J195*'Inputs and Outputs'!$D$5-K195*'Inputs and Outputs'!$D$6</f>
        <v>4040</v>
      </c>
      <c r="M195" s="70">
        <f t="shared" ca="1" si="55"/>
        <v>0.62122367948961921</v>
      </c>
      <c r="N195" s="68">
        <f t="shared" si="42"/>
        <v>200</v>
      </c>
      <c r="O195" s="75">
        <f ca="1">J195*'Inputs and Outputs'!$D$5-('Model Part B'!K195*'Model Part B'!N195+K195*Costperbumped)</f>
        <v>4040</v>
      </c>
      <c r="R195" s="74">
        <v>192</v>
      </c>
      <c r="S195" s="68" t="s">
        <v>5</v>
      </c>
      <c r="T195" s="69">
        <v>44260</v>
      </c>
      <c r="U195" s="67" t="s">
        <v>0</v>
      </c>
      <c r="V195" s="68" t="str">
        <f>'Flight Data'!$A193</f>
        <v>G192</v>
      </c>
      <c r="W195" s="68">
        <f>'Flight Data'!$B193</f>
        <v>1</v>
      </c>
      <c r="X195" s="68">
        <f ca="1">ROUND(NORMINV($AC195,'Inputs and Outputs'!$C$20,'Inputs and Outputs'!$D$20),0)</f>
        <v>108</v>
      </c>
      <c r="Y195" s="68">
        <f t="shared" si="43"/>
        <v>102</v>
      </c>
      <c r="Z195" s="68">
        <f t="shared" ca="1" si="44"/>
        <v>102</v>
      </c>
      <c r="AA195" s="68">
        <f ca="1">IF(Z195-W195&gt;'Inputs and Outputs'!$D$4,One-W195,0)</f>
        <v>0</v>
      </c>
      <c r="AB195" s="68">
        <f ca="1">Z195*'Inputs and Outputs'!$D$5-AA195*'Inputs and Outputs'!$D$6</f>
        <v>4080</v>
      </c>
      <c r="AC195" s="70">
        <f t="shared" ca="1" si="56"/>
        <v>0.71679877788764113</v>
      </c>
      <c r="AD195" s="68">
        <f t="shared" si="45"/>
        <v>200</v>
      </c>
      <c r="AE195" s="75">
        <f ca="1">Z195*'Inputs and Outputs'!$D$5-('Model Part B'!AA195*'Model Part B'!AD195+AA195*Costperbumped)</f>
        <v>4080</v>
      </c>
      <c r="AH195" s="74">
        <v>192</v>
      </c>
      <c r="AI195" s="68" t="s">
        <v>5</v>
      </c>
      <c r="AJ195" s="69">
        <v>44260</v>
      </c>
      <c r="AK195" s="67" t="s">
        <v>0</v>
      </c>
      <c r="AL195" s="68" t="str">
        <f>'Flight Data'!$A193</f>
        <v>G192</v>
      </c>
      <c r="AM195" s="68">
        <f>'Flight Data'!$B193</f>
        <v>1</v>
      </c>
      <c r="AN195" s="68">
        <f ca="1">ROUND(NORMINV($AS195,'Inputs and Outputs'!$C$20,'Inputs and Outputs'!$D$20),0)</f>
        <v>112</v>
      </c>
      <c r="AO195" s="68">
        <f t="shared" si="46"/>
        <v>103</v>
      </c>
      <c r="AP195" s="68">
        <f t="shared" ca="1" si="47"/>
        <v>103</v>
      </c>
      <c r="AQ195" s="68">
        <f ca="1">IF(AP195-AM195&gt;'Inputs and Outputs'!$D$4,Three-AM195,0)</f>
        <v>2</v>
      </c>
      <c r="AR195" s="68">
        <f ca="1">AP195*'Inputs and Outputs'!$D$5-AQ195*'Inputs and Outputs'!$D$6</f>
        <v>3920</v>
      </c>
      <c r="AS195" s="70">
        <f t="shared" ca="1" si="57"/>
        <v>0.91734055123186786</v>
      </c>
      <c r="AT195" s="68">
        <f t="shared" si="48"/>
        <v>200</v>
      </c>
      <c r="AU195" s="75">
        <f ca="1">AP195*'Inputs and Outputs'!$D$5-('Model Part B'!AQ195*'Model Part B'!AT195+AQ195*Costperbumped)</f>
        <v>3520</v>
      </c>
      <c r="AX195" s="74">
        <v>192</v>
      </c>
      <c r="AY195" s="68" t="s">
        <v>5</v>
      </c>
      <c r="AZ195" s="69">
        <v>44260</v>
      </c>
      <c r="BA195" s="67" t="s">
        <v>0</v>
      </c>
      <c r="BB195" s="68" t="str">
        <f>'Flight Data'!$A193</f>
        <v>G192</v>
      </c>
      <c r="BC195" s="68">
        <f>'Flight Data'!$B193</f>
        <v>1</v>
      </c>
      <c r="BD195" s="68">
        <f ca="1">ROUND(NORMINV($BI195,'Inputs and Outputs'!$C$20,'Inputs and Outputs'!$D$20),0)</f>
        <v>101</v>
      </c>
      <c r="BE195" s="68">
        <f t="shared" si="49"/>
        <v>104</v>
      </c>
      <c r="BF195" s="68">
        <f t="shared" ca="1" si="50"/>
        <v>101</v>
      </c>
      <c r="BG195" s="68">
        <f ca="1">IF(BF195-BC195&gt;'Inputs and Outputs'!$D$4,Four-BC195,0)</f>
        <v>0</v>
      </c>
      <c r="BH195" s="68">
        <f ca="1">BF195*'Inputs and Outputs'!$D$5-BG195*'Inputs and Outputs'!$D$6</f>
        <v>4040</v>
      </c>
      <c r="BI195" s="70">
        <f t="shared" ca="1" si="58"/>
        <v>0.19659916095292029</v>
      </c>
      <c r="BJ195" s="68">
        <f t="shared" si="51"/>
        <v>200</v>
      </c>
      <c r="BK195" s="75">
        <f ca="1">BF195*'Inputs and Outputs'!$D$5-('Model Part B'!BG195*'Model Part B'!BJ195+BG195*Costperbumped)</f>
        <v>4040</v>
      </c>
      <c r="BN195" s="74">
        <v>192</v>
      </c>
      <c r="BO195" s="68" t="s">
        <v>5</v>
      </c>
      <c r="BP195" s="69">
        <v>44260</v>
      </c>
      <c r="BQ195" s="67" t="s">
        <v>0</v>
      </c>
      <c r="BR195" s="68" t="str">
        <f>'Flight Data'!$A193</f>
        <v>G192</v>
      </c>
      <c r="BS195" s="68">
        <f>'Flight Data'!$B193</f>
        <v>1</v>
      </c>
      <c r="BT195" s="68">
        <f ca="1">ROUND(NORMINV($BY195,'Inputs and Outputs'!$C$18,'Inputs and Outputs'!$D$18),0)</f>
        <v>103</v>
      </c>
      <c r="BU195" s="68">
        <f t="shared" si="52"/>
        <v>105</v>
      </c>
      <c r="BV195" s="68">
        <f t="shared" ca="1" si="53"/>
        <v>103</v>
      </c>
      <c r="BW195" s="68">
        <f ca="1">IF(BV195-BS195&gt;'Inputs and Outputs'!$D$4,Five-BS195,0)</f>
        <v>4</v>
      </c>
      <c r="BX195" s="68">
        <f ca="1">BV195*'Inputs and Outputs'!$D$5-BW195*'Inputs and Outputs'!$D$6</f>
        <v>3720</v>
      </c>
      <c r="BY195" s="70">
        <f t="shared" ca="1" si="59"/>
        <v>0.62808530126994699</v>
      </c>
      <c r="BZ195" s="68">
        <f t="shared" si="54"/>
        <v>200</v>
      </c>
      <c r="CA195" s="75">
        <f ca="1">BV195*'Inputs and Outputs'!$D$5-('Model Part B'!BW195*'Model Part B'!BZ195+BW195*Costperbumped)</f>
        <v>2920</v>
      </c>
    </row>
    <row r="196" spans="2:79" x14ac:dyDescent="0.2">
      <c r="B196" s="74">
        <v>193</v>
      </c>
      <c r="C196" s="68" t="s">
        <v>4</v>
      </c>
      <c r="D196" s="69">
        <v>44261</v>
      </c>
      <c r="E196" s="67" t="s">
        <v>3</v>
      </c>
      <c r="F196" s="68" t="str">
        <f>'Flight Data'!$A194</f>
        <v>G193</v>
      </c>
      <c r="G196" s="68">
        <f>'Flight Data'!$B194</f>
        <v>6</v>
      </c>
      <c r="H196" s="68">
        <f ca="1">ROUND(NORMINV($M196,'Inputs and Outputs'!$C$18,'Inputs and Outputs'!$D$18),0)</f>
        <v>102</v>
      </c>
      <c r="I196" s="68">
        <f t="shared" ref="I196:I259" si="60">Capacity+One</f>
        <v>101</v>
      </c>
      <c r="J196" s="68">
        <f t="shared" ref="J196:J259" ca="1" si="61">MIN(H196,I196)</f>
        <v>101</v>
      </c>
      <c r="K196" s="68">
        <f ca="1">IF(J196-G196&gt;'Inputs and Outputs'!$D$4,One-G196,0)</f>
        <v>0</v>
      </c>
      <c r="L196" s="68">
        <f ca="1">J196*'Inputs and Outputs'!$D$5-K196*'Inputs and Outputs'!$D$6</f>
        <v>4040</v>
      </c>
      <c r="M196" s="70">
        <f t="shared" ca="1" si="55"/>
        <v>0.56677055409848054</v>
      </c>
      <c r="N196" s="68">
        <f t="shared" ref="N196:N259" si="62">IF(E196="7pm",200,25)</f>
        <v>25</v>
      </c>
      <c r="O196" s="75">
        <f ca="1">J196*'Inputs and Outputs'!$D$5-('Model Part B'!K196*'Model Part B'!N196+K196*Costperbumped)</f>
        <v>4040</v>
      </c>
      <c r="R196" s="74">
        <v>193</v>
      </c>
      <c r="S196" s="68" t="s">
        <v>4</v>
      </c>
      <c r="T196" s="69">
        <v>44261</v>
      </c>
      <c r="U196" s="67" t="s">
        <v>3</v>
      </c>
      <c r="V196" s="68" t="str">
        <f>'Flight Data'!$A194</f>
        <v>G193</v>
      </c>
      <c r="W196" s="68">
        <f>'Flight Data'!$B194</f>
        <v>6</v>
      </c>
      <c r="X196" s="68">
        <f ca="1">ROUND(NORMINV($AC196,'Inputs and Outputs'!$C$18,'Inputs and Outputs'!$D$18),0)</f>
        <v>113</v>
      </c>
      <c r="Y196" s="68">
        <f t="shared" ref="Y196:Y259" si="63">Capacity+Two</f>
        <v>102</v>
      </c>
      <c r="Z196" s="68">
        <f t="shared" ref="Z196:Z259" ca="1" si="64">MIN(X196,Y196)</f>
        <v>102</v>
      </c>
      <c r="AA196" s="68">
        <f ca="1">IF(Z196-W196&gt;'Inputs and Outputs'!$D$4,One-W196,0)</f>
        <v>0</v>
      </c>
      <c r="AB196" s="68">
        <f ca="1">Z196*'Inputs and Outputs'!$D$5-AA196*'Inputs and Outputs'!$D$6</f>
        <v>4080</v>
      </c>
      <c r="AC196" s="70">
        <f t="shared" ca="1" si="56"/>
        <v>0.97582438187492315</v>
      </c>
      <c r="AD196" s="68">
        <f t="shared" ref="AD196:AD259" si="65">IF(U196="7pm",200,25)</f>
        <v>25</v>
      </c>
      <c r="AE196" s="75">
        <f ca="1">Z196*'Inputs and Outputs'!$D$5-('Model Part B'!AA196*'Model Part B'!AD196+AA196*Costperbumped)</f>
        <v>4080</v>
      </c>
      <c r="AH196" s="74">
        <v>193</v>
      </c>
      <c r="AI196" s="68" t="s">
        <v>4</v>
      </c>
      <c r="AJ196" s="69">
        <v>44261</v>
      </c>
      <c r="AK196" s="67" t="s">
        <v>3</v>
      </c>
      <c r="AL196" s="68" t="str">
        <f>'Flight Data'!$A194</f>
        <v>G193</v>
      </c>
      <c r="AM196" s="68">
        <f>'Flight Data'!$B194</f>
        <v>6</v>
      </c>
      <c r="AN196" s="68">
        <f ca="1">ROUND(NORMINV($AS196,'Inputs and Outputs'!$C$18,'Inputs and Outputs'!$D$18),0)</f>
        <v>99</v>
      </c>
      <c r="AO196" s="68">
        <f t="shared" ref="AO196:AO259" si="66">Capacity+Three</f>
        <v>103</v>
      </c>
      <c r="AP196" s="68">
        <f t="shared" ref="AP196:AP259" ca="1" si="67">MIN(AN196,AO196)</f>
        <v>99</v>
      </c>
      <c r="AQ196" s="68">
        <f ca="1">IF(AP196-AM196&gt;'Inputs and Outputs'!$D$4,Three-AM196,0)</f>
        <v>0</v>
      </c>
      <c r="AR196" s="68">
        <f ca="1">AP196*'Inputs and Outputs'!$D$5-AQ196*'Inputs and Outputs'!$D$6</f>
        <v>3960</v>
      </c>
      <c r="AS196" s="70">
        <f t="shared" ca="1" si="57"/>
        <v>0.36814504981213036</v>
      </c>
      <c r="AT196" s="68">
        <f t="shared" ref="AT196:AT259" si="68">IF(AK196="7pm",200,25)</f>
        <v>25</v>
      </c>
      <c r="AU196" s="75">
        <f ca="1">AP196*'Inputs and Outputs'!$D$5-('Model Part B'!AQ196*'Model Part B'!AT196+AQ196*Costperbumped)</f>
        <v>3960</v>
      </c>
      <c r="AX196" s="74">
        <v>193</v>
      </c>
      <c r="AY196" s="68" t="s">
        <v>4</v>
      </c>
      <c r="AZ196" s="69">
        <v>44261</v>
      </c>
      <c r="BA196" s="67" t="s">
        <v>3</v>
      </c>
      <c r="BB196" s="68" t="str">
        <f>'Flight Data'!$A194</f>
        <v>G193</v>
      </c>
      <c r="BC196" s="68">
        <f>'Flight Data'!$B194</f>
        <v>6</v>
      </c>
      <c r="BD196" s="68">
        <f ca="1">ROUND(NORMINV($BI196,'Inputs and Outputs'!$C$18,'Inputs and Outputs'!$D$18),0)</f>
        <v>103</v>
      </c>
      <c r="BE196" s="68">
        <f t="shared" ref="BE196:BE259" si="69">Capacity+Four</f>
        <v>104</v>
      </c>
      <c r="BF196" s="68">
        <f t="shared" ref="BF196:BF259" ca="1" si="70">MIN(BD196,BE196)</f>
        <v>103</v>
      </c>
      <c r="BG196" s="68">
        <f ca="1">IF(BF196-BC196&gt;'Inputs and Outputs'!$D$4,Four-BC196,0)</f>
        <v>0</v>
      </c>
      <c r="BH196" s="68">
        <f ca="1">BF196*'Inputs and Outputs'!$D$5-BG196*'Inputs and Outputs'!$D$6</f>
        <v>4120</v>
      </c>
      <c r="BI196" s="70">
        <f t="shared" ca="1" si="58"/>
        <v>0.61813183674713101</v>
      </c>
      <c r="BJ196" s="68">
        <f t="shared" ref="BJ196:BJ259" si="71">IF(BA196="7pm",200,25)</f>
        <v>25</v>
      </c>
      <c r="BK196" s="75">
        <f ca="1">BF196*'Inputs and Outputs'!$D$5-('Model Part B'!BG196*'Model Part B'!BJ196+BG196*Costperbumped)</f>
        <v>4120</v>
      </c>
      <c r="BN196" s="74">
        <v>193</v>
      </c>
      <c r="BO196" s="68" t="s">
        <v>4</v>
      </c>
      <c r="BP196" s="69">
        <v>44261</v>
      </c>
      <c r="BQ196" s="67" t="s">
        <v>3</v>
      </c>
      <c r="BR196" s="68" t="str">
        <f>'Flight Data'!$A194</f>
        <v>G193</v>
      </c>
      <c r="BS196" s="68">
        <f>'Flight Data'!$B194</f>
        <v>6</v>
      </c>
      <c r="BT196" s="68">
        <f ca="1">ROUND(NORMINV($BY196,'Inputs and Outputs'!$C$18,'Inputs and Outputs'!$D$18),0)</f>
        <v>104</v>
      </c>
      <c r="BU196" s="68">
        <f t="shared" ref="BU196:BU259" si="72">Capacity+Five</f>
        <v>105</v>
      </c>
      <c r="BV196" s="68">
        <f t="shared" ref="BV196:BV259" ca="1" si="73">MIN(BT196,BU196)</f>
        <v>104</v>
      </c>
      <c r="BW196" s="68">
        <f ca="1">IF(BV196-BS196&gt;'Inputs and Outputs'!$D$4,Five-BS196,0)</f>
        <v>0</v>
      </c>
      <c r="BX196" s="68">
        <f ca="1">BV196*'Inputs and Outputs'!$D$5-BW196*'Inputs and Outputs'!$D$6</f>
        <v>4160</v>
      </c>
      <c r="BY196" s="70">
        <f t="shared" ca="1" si="59"/>
        <v>0.70936375410856778</v>
      </c>
      <c r="BZ196" s="68">
        <f t="shared" ref="BZ196:BZ259" si="74">IF(BQ196="7pm",200,25)</f>
        <v>25</v>
      </c>
      <c r="CA196" s="75">
        <f ca="1">BV196*'Inputs and Outputs'!$D$5-('Model Part B'!BW196*'Model Part B'!BZ196+BW196*Costperbumped)</f>
        <v>4160</v>
      </c>
    </row>
    <row r="197" spans="2:79" x14ac:dyDescent="0.2">
      <c r="B197" s="74">
        <v>194</v>
      </c>
      <c r="C197" s="68" t="s">
        <v>4</v>
      </c>
      <c r="D197" s="69">
        <v>44261</v>
      </c>
      <c r="E197" s="67" t="s">
        <v>2</v>
      </c>
      <c r="F197" s="68" t="str">
        <f>'Flight Data'!$A195</f>
        <v>G194</v>
      </c>
      <c r="G197" s="68">
        <f>'Flight Data'!$B195</f>
        <v>5</v>
      </c>
      <c r="H197" s="68">
        <f ca="1">ROUND(NORMINV($M197,'Inputs and Outputs'!$C$19,'Inputs and Outputs'!$D$19),0)</f>
        <v>97</v>
      </c>
      <c r="I197" s="68">
        <f t="shared" si="60"/>
        <v>101</v>
      </c>
      <c r="J197" s="68">
        <f t="shared" ca="1" si="61"/>
        <v>97</v>
      </c>
      <c r="K197" s="68">
        <f ca="1">IF(J197-G197&gt;'Inputs and Outputs'!$D$4,One-G197,0)</f>
        <v>0</v>
      </c>
      <c r="L197" s="68">
        <f ca="1">J197*'Inputs and Outputs'!$D$5-K197*'Inputs and Outputs'!$D$6</f>
        <v>3880</v>
      </c>
      <c r="M197" s="70">
        <f t="shared" ref="M197:M260" ca="1" si="75">RAND()</f>
        <v>0.11742789546802146</v>
      </c>
      <c r="N197" s="68">
        <f t="shared" si="62"/>
        <v>25</v>
      </c>
      <c r="O197" s="75">
        <f ca="1">J197*'Inputs and Outputs'!$D$5-('Model Part B'!K197*'Model Part B'!N197+K197*Costperbumped)</f>
        <v>3880</v>
      </c>
      <c r="R197" s="74">
        <v>194</v>
      </c>
      <c r="S197" s="68" t="s">
        <v>4</v>
      </c>
      <c r="T197" s="69">
        <v>44261</v>
      </c>
      <c r="U197" s="67" t="s">
        <v>2</v>
      </c>
      <c r="V197" s="68" t="str">
        <f>'Flight Data'!$A195</f>
        <v>G194</v>
      </c>
      <c r="W197" s="68">
        <f>'Flight Data'!$B195</f>
        <v>5</v>
      </c>
      <c r="X197" s="68">
        <f ca="1">ROUND(NORMINV($AC197,'Inputs and Outputs'!$C$19,'Inputs and Outputs'!$D$19),0)</f>
        <v>99</v>
      </c>
      <c r="Y197" s="68">
        <f t="shared" si="63"/>
        <v>102</v>
      </c>
      <c r="Z197" s="68">
        <f t="shared" ca="1" si="64"/>
        <v>99</v>
      </c>
      <c r="AA197" s="68">
        <f ca="1">IF(Z197-W197&gt;'Inputs and Outputs'!$D$4,One-W197,0)</f>
        <v>0</v>
      </c>
      <c r="AB197" s="68">
        <f ca="1">Z197*'Inputs and Outputs'!$D$5-AA197*'Inputs and Outputs'!$D$6</f>
        <v>3960</v>
      </c>
      <c r="AC197" s="70">
        <f t="shared" ref="AC197:AC260" ca="1" si="76">RAND()</f>
        <v>0.19366595876765669</v>
      </c>
      <c r="AD197" s="68">
        <f t="shared" si="65"/>
        <v>25</v>
      </c>
      <c r="AE197" s="75">
        <f ca="1">Z197*'Inputs and Outputs'!$D$5-('Model Part B'!AA197*'Model Part B'!AD197+AA197*Costperbumped)</f>
        <v>3960</v>
      </c>
      <c r="AH197" s="74">
        <v>194</v>
      </c>
      <c r="AI197" s="68" t="s">
        <v>4</v>
      </c>
      <c r="AJ197" s="69">
        <v>44261</v>
      </c>
      <c r="AK197" s="67" t="s">
        <v>2</v>
      </c>
      <c r="AL197" s="68" t="str">
        <f>'Flight Data'!$A195</f>
        <v>G194</v>
      </c>
      <c r="AM197" s="68">
        <f>'Flight Data'!$B195</f>
        <v>5</v>
      </c>
      <c r="AN197" s="68">
        <f ca="1">ROUND(NORMINV($AS197,'Inputs and Outputs'!$C$19,'Inputs and Outputs'!$D$19),0)</f>
        <v>103</v>
      </c>
      <c r="AO197" s="68">
        <f t="shared" si="66"/>
        <v>103</v>
      </c>
      <c r="AP197" s="68">
        <f t="shared" ca="1" si="67"/>
        <v>103</v>
      </c>
      <c r="AQ197" s="68">
        <f ca="1">IF(AP197-AM197&gt;'Inputs and Outputs'!$D$4,Three-AM197,0)</f>
        <v>0</v>
      </c>
      <c r="AR197" s="68">
        <f ca="1">AP197*'Inputs and Outputs'!$D$5-AQ197*'Inputs and Outputs'!$D$6</f>
        <v>4120</v>
      </c>
      <c r="AS197" s="70">
        <f t="shared" ref="AS197:AS260" ca="1" si="77">RAND()</f>
        <v>0.48942502670558308</v>
      </c>
      <c r="AT197" s="68">
        <f t="shared" si="68"/>
        <v>25</v>
      </c>
      <c r="AU197" s="75">
        <f ca="1">AP197*'Inputs and Outputs'!$D$5-('Model Part B'!AQ197*'Model Part B'!AT197+AQ197*Costperbumped)</f>
        <v>4120</v>
      </c>
      <c r="AX197" s="74">
        <v>194</v>
      </c>
      <c r="AY197" s="68" t="s">
        <v>4</v>
      </c>
      <c r="AZ197" s="69">
        <v>44261</v>
      </c>
      <c r="BA197" s="67" t="s">
        <v>2</v>
      </c>
      <c r="BB197" s="68" t="str">
        <f>'Flight Data'!$A195</f>
        <v>G194</v>
      </c>
      <c r="BC197" s="68">
        <f>'Flight Data'!$B195</f>
        <v>5</v>
      </c>
      <c r="BD197" s="68">
        <f ca="1">ROUND(NORMINV($BI197,'Inputs and Outputs'!$C$19,'Inputs and Outputs'!$D$19),0)</f>
        <v>103</v>
      </c>
      <c r="BE197" s="68">
        <f t="shared" si="69"/>
        <v>104</v>
      </c>
      <c r="BF197" s="68">
        <f t="shared" ca="1" si="70"/>
        <v>103</v>
      </c>
      <c r="BG197" s="68">
        <f ca="1">IF(BF197-BC197&gt;'Inputs and Outputs'!$D$4,Four-BC197,0)</f>
        <v>0</v>
      </c>
      <c r="BH197" s="68">
        <f ca="1">BF197*'Inputs and Outputs'!$D$5-BG197*'Inputs and Outputs'!$D$6</f>
        <v>4120</v>
      </c>
      <c r="BI197" s="70">
        <f t="shared" ref="BI197:BI260" ca="1" si="78">RAND()</f>
        <v>0.46305896483426423</v>
      </c>
      <c r="BJ197" s="68">
        <f t="shared" si="71"/>
        <v>25</v>
      </c>
      <c r="BK197" s="75">
        <f ca="1">BF197*'Inputs and Outputs'!$D$5-('Model Part B'!BG197*'Model Part B'!BJ197+BG197*Costperbumped)</f>
        <v>4120</v>
      </c>
      <c r="BN197" s="74">
        <v>194</v>
      </c>
      <c r="BO197" s="68" t="s">
        <v>4</v>
      </c>
      <c r="BP197" s="69">
        <v>44261</v>
      </c>
      <c r="BQ197" s="67" t="s">
        <v>2</v>
      </c>
      <c r="BR197" s="68" t="str">
        <f>'Flight Data'!$A195</f>
        <v>G194</v>
      </c>
      <c r="BS197" s="68">
        <f>'Flight Data'!$B195</f>
        <v>5</v>
      </c>
      <c r="BT197" s="68">
        <f ca="1">ROUND(NORMINV($BY197,'Inputs and Outputs'!$C$18,'Inputs and Outputs'!$D$18),0)</f>
        <v>97</v>
      </c>
      <c r="BU197" s="68">
        <f t="shared" si="72"/>
        <v>105</v>
      </c>
      <c r="BV197" s="68">
        <f t="shared" ca="1" si="73"/>
        <v>97</v>
      </c>
      <c r="BW197" s="68">
        <f ca="1">IF(BV197-BS197&gt;'Inputs and Outputs'!$D$4,Five-BS197,0)</f>
        <v>0</v>
      </c>
      <c r="BX197" s="68">
        <f ca="1">BV197*'Inputs and Outputs'!$D$5-BW197*'Inputs and Outputs'!$D$6</f>
        <v>3880</v>
      </c>
      <c r="BY197" s="70">
        <f t="shared" ref="BY197:BY260" ca="1" si="79">RAND()</f>
        <v>0.25532024911320006</v>
      </c>
      <c r="BZ197" s="68">
        <f t="shared" si="74"/>
        <v>25</v>
      </c>
      <c r="CA197" s="75">
        <f ca="1">BV197*'Inputs and Outputs'!$D$5-('Model Part B'!BW197*'Model Part B'!BZ197+BW197*Costperbumped)</f>
        <v>3880</v>
      </c>
    </row>
    <row r="198" spans="2:79" x14ac:dyDescent="0.2">
      <c r="B198" s="74">
        <v>195</v>
      </c>
      <c r="C198" s="68" t="s">
        <v>4</v>
      </c>
      <c r="D198" s="69">
        <v>44261</v>
      </c>
      <c r="E198" s="67" t="s">
        <v>0</v>
      </c>
      <c r="F198" s="68" t="str">
        <f>'Flight Data'!$A196</f>
        <v>G195</v>
      </c>
      <c r="G198" s="68">
        <f>'Flight Data'!$B196</f>
        <v>2</v>
      </c>
      <c r="H198" s="68">
        <f ca="1">ROUND(NORMINV($M198,'Inputs and Outputs'!$C$20,'Inputs and Outputs'!$D$20),0)</f>
        <v>108</v>
      </c>
      <c r="I198" s="68">
        <f t="shared" si="60"/>
        <v>101</v>
      </c>
      <c r="J198" s="68">
        <f t="shared" ca="1" si="61"/>
        <v>101</v>
      </c>
      <c r="K198" s="68">
        <f ca="1">IF(J198-G198&gt;'Inputs and Outputs'!$D$4,One-G198,0)</f>
        <v>0</v>
      </c>
      <c r="L198" s="68">
        <f ca="1">J198*'Inputs and Outputs'!$D$5-K198*'Inputs and Outputs'!$D$6</f>
        <v>4040</v>
      </c>
      <c r="M198" s="70">
        <f t="shared" ca="1" si="75"/>
        <v>0.72391374970110656</v>
      </c>
      <c r="N198" s="68">
        <f t="shared" si="62"/>
        <v>200</v>
      </c>
      <c r="O198" s="75">
        <f ca="1">J198*'Inputs and Outputs'!$D$5-('Model Part B'!K198*'Model Part B'!N198+K198*Costperbumped)</f>
        <v>4040</v>
      </c>
      <c r="R198" s="74">
        <v>195</v>
      </c>
      <c r="S198" s="68" t="s">
        <v>4</v>
      </c>
      <c r="T198" s="69">
        <v>44261</v>
      </c>
      <c r="U198" s="67" t="s">
        <v>0</v>
      </c>
      <c r="V198" s="68" t="str">
        <f>'Flight Data'!$A196</f>
        <v>G195</v>
      </c>
      <c r="W198" s="68">
        <f>'Flight Data'!$B196</f>
        <v>2</v>
      </c>
      <c r="X198" s="68">
        <f ca="1">ROUND(NORMINV($AC198,'Inputs and Outputs'!$C$20,'Inputs and Outputs'!$D$20),0)</f>
        <v>105</v>
      </c>
      <c r="Y198" s="68">
        <f t="shared" si="63"/>
        <v>102</v>
      </c>
      <c r="Z198" s="68">
        <f t="shared" ca="1" si="64"/>
        <v>102</v>
      </c>
      <c r="AA198" s="68">
        <f ca="1">IF(Z198-W198&gt;'Inputs and Outputs'!$D$4,One-W198,0)</f>
        <v>0</v>
      </c>
      <c r="AB198" s="68">
        <f ca="1">Z198*'Inputs and Outputs'!$D$5-AA198*'Inputs and Outputs'!$D$6</f>
        <v>4080</v>
      </c>
      <c r="AC198" s="70">
        <f t="shared" ca="1" si="76"/>
        <v>0.46684913947156226</v>
      </c>
      <c r="AD198" s="68">
        <f t="shared" si="65"/>
        <v>200</v>
      </c>
      <c r="AE198" s="75">
        <f ca="1">Z198*'Inputs and Outputs'!$D$5-('Model Part B'!AA198*'Model Part B'!AD198+AA198*Costperbumped)</f>
        <v>4080</v>
      </c>
      <c r="AH198" s="74">
        <v>195</v>
      </c>
      <c r="AI198" s="68" t="s">
        <v>4</v>
      </c>
      <c r="AJ198" s="69">
        <v>44261</v>
      </c>
      <c r="AK198" s="67" t="s">
        <v>0</v>
      </c>
      <c r="AL198" s="68" t="str">
        <f>'Flight Data'!$A196</f>
        <v>G195</v>
      </c>
      <c r="AM198" s="68">
        <f>'Flight Data'!$B196</f>
        <v>2</v>
      </c>
      <c r="AN198" s="68">
        <f ca="1">ROUND(NORMINV($AS198,'Inputs and Outputs'!$C$20,'Inputs and Outputs'!$D$20),0)</f>
        <v>105</v>
      </c>
      <c r="AO198" s="68">
        <f t="shared" si="66"/>
        <v>103</v>
      </c>
      <c r="AP198" s="68">
        <f t="shared" ca="1" si="67"/>
        <v>103</v>
      </c>
      <c r="AQ198" s="68">
        <f ca="1">IF(AP198-AM198&gt;'Inputs and Outputs'!$D$4,Three-AM198,0)</f>
        <v>1</v>
      </c>
      <c r="AR198" s="68">
        <f ca="1">AP198*'Inputs and Outputs'!$D$5-AQ198*'Inputs and Outputs'!$D$6</f>
        <v>4020</v>
      </c>
      <c r="AS198" s="70">
        <f t="shared" ca="1" si="77"/>
        <v>0.47928289723908368</v>
      </c>
      <c r="AT198" s="68">
        <f t="shared" si="68"/>
        <v>200</v>
      </c>
      <c r="AU198" s="75">
        <f ca="1">AP198*'Inputs and Outputs'!$D$5-('Model Part B'!AQ198*'Model Part B'!AT198+AQ198*Costperbumped)</f>
        <v>3820</v>
      </c>
      <c r="AX198" s="74">
        <v>195</v>
      </c>
      <c r="AY198" s="68" t="s">
        <v>4</v>
      </c>
      <c r="AZ198" s="69">
        <v>44261</v>
      </c>
      <c r="BA198" s="67" t="s">
        <v>0</v>
      </c>
      <c r="BB198" s="68" t="str">
        <f>'Flight Data'!$A196</f>
        <v>G195</v>
      </c>
      <c r="BC198" s="68">
        <f>'Flight Data'!$B196</f>
        <v>2</v>
      </c>
      <c r="BD198" s="68">
        <f ca="1">ROUND(NORMINV($BI198,'Inputs and Outputs'!$C$20,'Inputs and Outputs'!$D$20),0)</f>
        <v>109</v>
      </c>
      <c r="BE198" s="68">
        <f t="shared" si="69"/>
        <v>104</v>
      </c>
      <c r="BF198" s="68">
        <f t="shared" ca="1" si="70"/>
        <v>104</v>
      </c>
      <c r="BG198" s="68">
        <f ca="1">IF(BF198-BC198&gt;'Inputs and Outputs'!$D$4,Four-BC198,0)</f>
        <v>2</v>
      </c>
      <c r="BH198" s="68">
        <f ca="1">BF198*'Inputs and Outputs'!$D$5-BG198*'Inputs and Outputs'!$D$6</f>
        <v>3960</v>
      </c>
      <c r="BI198" s="70">
        <f t="shared" ca="1" si="78"/>
        <v>0.80443623525341723</v>
      </c>
      <c r="BJ198" s="68">
        <f t="shared" si="71"/>
        <v>200</v>
      </c>
      <c r="BK198" s="75">
        <f ca="1">BF198*'Inputs and Outputs'!$D$5-('Model Part B'!BG198*'Model Part B'!BJ198+BG198*Costperbumped)</f>
        <v>3560</v>
      </c>
      <c r="BN198" s="74">
        <v>195</v>
      </c>
      <c r="BO198" s="68" t="s">
        <v>4</v>
      </c>
      <c r="BP198" s="69">
        <v>44261</v>
      </c>
      <c r="BQ198" s="67" t="s">
        <v>0</v>
      </c>
      <c r="BR198" s="68" t="str">
        <f>'Flight Data'!$A196</f>
        <v>G195</v>
      </c>
      <c r="BS198" s="68">
        <f>'Flight Data'!$B196</f>
        <v>2</v>
      </c>
      <c r="BT198" s="68">
        <f ca="1">ROUND(NORMINV($BY198,'Inputs and Outputs'!$C$18,'Inputs and Outputs'!$D$18),0)</f>
        <v>104</v>
      </c>
      <c r="BU198" s="68">
        <f t="shared" si="72"/>
        <v>105</v>
      </c>
      <c r="BV198" s="68">
        <f t="shared" ca="1" si="73"/>
        <v>104</v>
      </c>
      <c r="BW198" s="68">
        <f ca="1">IF(BV198-BS198&gt;'Inputs and Outputs'!$D$4,Five-BS198,0)</f>
        <v>3</v>
      </c>
      <c r="BX198" s="68">
        <f ca="1">BV198*'Inputs and Outputs'!$D$5-BW198*'Inputs and Outputs'!$D$6</f>
        <v>3860</v>
      </c>
      <c r="BY198" s="70">
        <f t="shared" ca="1" si="79"/>
        <v>0.67719963434245423</v>
      </c>
      <c r="BZ198" s="68">
        <f t="shared" si="74"/>
        <v>200</v>
      </c>
      <c r="CA198" s="75">
        <f ca="1">BV198*'Inputs and Outputs'!$D$5-('Model Part B'!BW198*'Model Part B'!BZ198+BW198*Costperbumped)</f>
        <v>3260</v>
      </c>
    </row>
    <row r="199" spans="2:79" x14ac:dyDescent="0.2">
      <c r="B199" s="74">
        <v>196</v>
      </c>
      <c r="C199" s="68" t="s">
        <v>1</v>
      </c>
      <c r="D199" s="69">
        <v>44262</v>
      </c>
      <c r="E199" s="67" t="s">
        <v>3</v>
      </c>
      <c r="F199" s="68" t="str">
        <f>'Flight Data'!$A197</f>
        <v>G196</v>
      </c>
      <c r="G199" s="68">
        <f>'Flight Data'!$B197</f>
        <v>7</v>
      </c>
      <c r="H199" s="68">
        <f ca="1">ROUND(NORMINV($M199,'Inputs and Outputs'!$C$18,'Inputs and Outputs'!$D$18),0)</f>
        <v>97</v>
      </c>
      <c r="I199" s="68">
        <f t="shared" si="60"/>
        <v>101</v>
      </c>
      <c r="J199" s="68">
        <f t="shared" ca="1" si="61"/>
        <v>97</v>
      </c>
      <c r="K199" s="68">
        <f ca="1">IF(J199-G199&gt;'Inputs and Outputs'!$D$4,One-G199,0)</f>
        <v>0</v>
      </c>
      <c r="L199" s="68">
        <f ca="1">J199*'Inputs and Outputs'!$D$5-K199*'Inputs and Outputs'!$D$6</f>
        <v>3880</v>
      </c>
      <c r="M199" s="70">
        <f t="shared" ca="1" si="75"/>
        <v>0.24780400589527263</v>
      </c>
      <c r="N199" s="68">
        <f t="shared" si="62"/>
        <v>25</v>
      </c>
      <c r="O199" s="75">
        <f ca="1">J199*'Inputs and Outputs'!$D$5-('Model Part B'!K199*'Model Part B'!N199+K199*Costperbumped)</f>
        <v>3880</v>
      </c>
      <c r="R199" s="74">
        <v>196</v>
      </c>
      <c r="S199" s="68" t="s">
        <v>1</v>
      </c>
      <c r="T199" s="69">
        <v>44262</v>
      </c>
      <c r="U199" s="67" t="s">
        <v>3</v>
      </c>
      <c r="V199" s="68" t="str">
        <f>'Flight Data'!$A197</f>
        <v>G196</v>
      </c>
      <c r="W199" s="68">
        <f>'Flight Data'!$B197</f>
        <v>7</v>
      </c>
      <c r="X199" s="68">
        <f ca="1">ROUND(NORMINV($AC199,'Inputs and Outputs'!$C$18,'Inputs and Outputs'!$D$18),0)</f>
        <v>102</v>
      </c>
      <c r="Y199" s="68">
        <f t="shared" si="63"/>
        <v>102</v>
      </c>
      <c r="Z199" s="68">
        <f t="shared" ca="1" si="64"/>
        <v>102</v>
      </c>
      <c r="AA199" s="68">
        <f ca="1">IF(Z199-W199&gt;'Inputs and Outputs'!$D$4,One-W199,0)</f>
        <v>0</v>
      </c>
      <c r="AB199" s="68">
        <f ca="1">Z199*'Inputs and Outputs'!$D$5-AA199*'Inputs and Outputs'!$D$6</f>
        <v>4080</v>
      </c>
      <c r="AC199" s="70">
        <f t="shared" ca="1" si="76"/>
        <v>0.58152695105445884</v>
      </c>
      <c r="AD199" s="68">
        <f t="shared" si="65"/>
        <v>25</v>
      </c>
      <c r="AE199" s="75">
        <f ca="1">Z199*'Inputs and Outputs'!$D$5-('Model Part B'!AA199*'Model Part B'!AD199+AA199*Costperbumped)</f>
        <v>4080</v>
      </c>
      <c r="AH199" s="74">
        <v>196</v>
      </c>
      <c r="AI199" s="68" t="s">
        <v>1</v>
      </c>
      <c r="AJ199" s="69">
        <v>44262</v>
      </c>
      <c r="AK199" s="67" t="s">
        <v>3</v>
      </c>
      <c r="AL199" s="68" t="str">
        <f>'Flight Data'!$A197</f>
        <v>G196</v>
      </c>
      <c r="AM199" s="68">
        <f>'Flight Data'!$B197</f>
        <v>7</v>
      </c>
      <c r="AN199" s="68">
        <f ca="1">ROUND(NORMINV($AS199,'Inputs and Outputs'!$C$18,'Inputs and Outputs'!$D$18),0)</f>
        <v>96</v>
      </c>
      <c r="AO199" s="68">
        <f t="shared" si="66"/>
        <v>103</v>
      </c>
      <c r="AP199" s="68">
        <f t="shared" ca="1" si="67"/>
        <v>96</v>
      </c>
      <c r="AQ199" s="68">
        <f ca="1">IF(AP199-AM199&gt;'Inputs and Outputs'!$D$4,Three-AM199,0)</f>
        <v>0</v>
      </c>
      <c r="AR199" s="68">
        <f ca="1">AP199*'Inputs and Outputs'!$D$5-AQ199*'Inputs and Outputs'!$D$6</f>
        <v>3840</v>
      </c>
      <c r="AS199" s="70">
        <f t="shared" ca="1" si="77"/>
        <v>0.22080605991945812</v>
      </c>
      <c r="AT199" s="68">
        <f t="shared" si="68"/>
        <v>25</v>
      </c>
      <c r="AU199" s="75">
        <f ca="1">AP199*'Inputs and Outputs'!$D$5-('Model Part B'!AQ199*'Model Part B'!AT199+AQ199*Costperbumped)</f>
        <v>3840</v>
      </c>
      <c r="AX199" s="74">
        <v>196</v>
      </c>
      <c r="AY199" s="68" t="s">
        <v>1</v>
      </c>
      <c r="AZ199" s="69">
        <v>44262</v>
      </c>
      <c r="BA199" s="67" t="s">
        <v>3</v>
      </c>
      <c r="BB199" s="68" t="str">
        <f>'Flight Data'!$A197</f>
        <v>G196</v>
      </c>
      <c r="BC199" s="68">
        <f>'Flight Data'!$B197</f>
        <v>7</v>
      </c>
      <c r="BD199" s="68">
        <f ca="1">ROUND(NORMINV($BI199,'Inputs and Outputs'!$C$18,'Inputs and Outputs'!$D$18),0)</f>
        <v>101</v>
      </c>
      <c r="BE199" s="68">
        <f t="shared" si="69"/>
        <v>104</v>
      </c>
      <c r="BF199" s="68">
        <f t="shared" ca="1" si="70"/>
        <v>101</v>
      </c>
      <c r="BG199" s="68">
        <f ca="1">IF(BF199-BC199&gt;'Inputs and Outputs'!$D$4,Four-BC199,0)</f>
        <v>0</v>
      </c>
      <c r="BH199" s="68">
        <f ca="1">BF199*'Inputs and Outputs'!$D$5-BG199*'Inputs and Outputs'!$D$6</f>
        <v>4040</v>
      </c>
      <c r="BI199" s="70">
        <f t="shared" ca="1" si="78"/>
        <v>0.48420601193770352</v>
      </c>
      <c r="BJ199" s="68">
        <f t="shared" si="71"/>
        <v>25</v>
      </c>
      <c r="BK199" s="75">
        <f ca="1">BF199*'Inputs and Outputs'!$D$5-('Model Part B'!BG199*'Model Part B'!BJ199+BG199*Costperbumped)</f>
        <v>4040</v>
      </c>
      <c r="BN199" s="74">
        <v>196</v>
      </c>
      <c r="BO199" s="68" t="s">
        <v>1</v>
      </c>
      <c r="BP199" s="69">
        <v>44262</v>
      </c>
      <c r="BQ199" s="67" t="s">
        <v>3</v>
      </c>
      <c r="BR199" s="68" t="str">
        <f>'Flight Data'!$A197</f>
        <v>G196</v>
      </c>
      <c r="BS199" s="68">
        <f>'Flight Data'!$B197</f>
        <v>7</v>
      </c>
      <c r="BT199" s="68">
        <f ca="1">ROUND(NORMINV($BY199,'Inputs and Outputs'!$C$18,'Inputs and Outputs'!$D$18),0)</f>
        <v>91</v>
      </c>
      <c r="BU199" s="68">
        <f t="shared" si="72"/>
        <v>105</v>
      </c>
      <c r="BV199" s="68">
        <f t="shared" ca="1" si="73"/>
        <v>91</v>
      </c>
      <c r="BW199" s="68">
        <f ca="1">IF(BV199-BS199&gt;'Inputs and Outputs'!$D$4,Five-BS199,0)</f>
        <v>0</v>
      </c>
      <c r="BX199" s="68">
        <f ca="1">BV199*'Inputs and Outputs'!$D$5-BW199*'Inputs and Outputs'!$D$6</f>
        <v>3640</v>
      </c>
      <c r="BY199" s="70">
        <f t="shared" ca="1" si="79"/>
        <v>5.3851513308429522E-2</v>
      </c>
      <c r="BZ199" s="68">
        <f t="shared" si="74"/>
        <v>25</v>
      </c>
      <c r="CA199" s="75">
        <f ca="1">BV199*'Inputs and Outputs'!$D$5-('Model Part B'!BW199*'Model Part B'!BZ199+BW199*Costperbumped)</f>
        <v>3640</v>
      </c>
    </row>
    <row r="200" spans="2:79" x14ac:dyDescent="0.2">
      <c r="B200" s="74">
        <v>197</v>
      </c>
      <c r="C200" s="68" t="s">
        <v>1</v>
      </c>
      <c r="D200" s="69">
        <v>44262</v>
      </c>
      <c r="E200" s="67" t="s">
        <v>2</v>
      </c>
      <c r="F200" s="68" t="str">
        <f>'Flight Data'!$A198</f>
        <v>G197</v>
      </c>
      <c r="G200" s="68">
        <f>'Flight Data'!$B198</f>
        <v>3</v>
      </c>
      <c r="H200" s="68">
        <f ca="1">ROUND(NORMINV($M200,'Inputs and Outputs'!$C$19,'Inputs and Outputs'!$D$19),0)</f>
        <v>99</v>
      </c>
      <c r="I200" s="68">
        <f t="shared" si="60"/>
        <v>101</v>
      </c>
      <c r="J200" s="68">
        <f t="shared" ca="1" si="61"/>
        <v>99</v>
      </c>
      <c r="K200" s="68">
        <f ca="1">IF(J200-G200&gt;'Inputs and Outputs'!$D$4,One-G200,0)</f>
        <v>0</v>
      </c>
      <c r="L200" s="68">
        <f ca="1">J200*'Inputs and Outputs'!$D$5-K200*'Inputs and Outputs'!$D$6</f>
        <v>3960</v>
      </c>
      <c r="M200" s="70">
        <f t="shared" ca="1" si="75"/>
        <v>0.21073379990792651</v>
      </c>
      <c r="N200" s="68">
        <f t="shared" si="62"/>
        <v>25</v>
      </c>
      <c r="O200" s="75">
        <f ca="1">J200*'Inputs and Outputs'!$D$5-('Model Part B'!K200*'Model Part B'!N200+K200*Costperbumped)</f>
        <v>3960</v>
      </c>
      <c r="R200" s="74">
        <v>197</v>
      </c>
      <c r="S200" s="68" t="s">
        <v>1</v>
      </c>
      <c r="T200" s="69">
        <v>44262</v>
      </c>
      <c r="U200" s="67" t="s">
        <v>2</v>
      </c>
      <c r="V200" s="68" t="str">
        <f>'Flight Data'!$A198</f>
        <v>G197</v>
      </c>
      <c r="W200" s="68">
        <f>'Flight Data'!$B198</f>
        <v>3</v>
      </c>
      <c r="X200" s="68">
        <f ca="1">ROUND(NORMINV($AC200,'Inputs and Outputs'!$C$19,'Inputs and Outputs'!$D$19),0)</f>
        <v>100</v>
      </c>
      <c r="Y200" s="68">
        <f t="shared" si="63"/>
        <v>102</v>
      </c>
      <c r="Z200" s="68">
        <f t="shared" ca="1" si="64"/>
        <v>100</v>
      </c>
      <c r="AA200" s="68">
        <f ca="1">IF(Z200-W200&gt;'Inputs and Outputs'!$D$4,One-W200,0)</f>
        <v>0</v>
      </c>
      <c r="AB200" s="68">
        <f ca="1">Z200*'Inputs and Outputs'!$D$5-AA200*'Inputs and Outputs'!$D$6</f>
        <v>4000</v>
      </c>
      <c r="AC200" s="70">
        <f t="shared" ca="1" si="76"/>
        <v>0.25215837380130468</v>
      </c>
      <c r="AD200" s="68">
        <f t="shared" si="65"/>
        <v>25</v>
      </c>
      <c r="AE200" s="75">
        <f ca="1">Z200*'Inputs and Outputs'!$D$5-('Model Part B'!AA200*'Model Part B'!AD200+AA200*Costperbumped)</f>
        <v>4000</v>
      </c>
      <c r="AH200" s="74">
        <v>197</v>
      </c>
      <c r="AI200" s="68" t="s">
        <v>1</v>
      </c>
      <c r="AJ200" s="69">
        <v>44262</v>
      </c>
      <c r="AK200" s="67" t="s">
        <v>2</v>
      </c>
      <c r="AL200" s="68" t="str">
        <f>'Flight Data'!$A198</f>
        <v>G197</v>
      </c>
      <c r="AM200" s="68">
        <f>'Flight Data'!$B198</f>
        <v>3</v>
      </c>
      <c r="AN200" s="68">
        <f ca="1">ROUND(NORMINV($AS200,'Inputs and Outputs'!$C$19,'Inputs and Outputs'!$D$19),0)</f>
        <v>108</v>
      </c>
      <c r="AO200" s="68">
        <f t="shared" si="66"/>
        <v>103</v>
      </c>
      <c r="AP200" s="68">
        <f t="shared" ca="1" si="67"/>
        <v>103</v>
      </c>
      <c r="AQ200" s="68">
        <f ca="1">IF(AP200-AM200&gt;'Inputs and Outputs'!$D$4,Three-AM200,0)</f>
        <v>0</v>
      </c>
      <c r="AR200" s="68">
        <f ca="1">AP200*'Inputs and Outputs'!$D$5-AQ200*'Inputs and Outputs'!$D$6</f>
        <v>4120</v>
      </c>
      <c r="AS200" s="70">
        <f t="shared" ca="1" si="77"/>
        <v>0.83137246019002897</v>
      </c>
      <c r="AT200" s="68">
        <f t="shared" si="68"/>
        <v>25</v>
      </c>
      <c r="AU200" s="75">
        <f ca="1">AP200*'Inputs and Outputs'!$D$5-('Model Part B'!AQ200*'Model Part B'!AT200+AQ200*Costperbumped)</f>
        <v>4120</v>
      </c>
      <c r="AX200" s="74">
        <v>197</v>
      </c>
      <c r="AY200" s="68" t="s">
        <v>1</v>
      </c>
      <c r="AZ200" s="69">
        <v>44262</v>
      </c>
      <c r="BA200" s="67" t="s">
        <v>2</v>
      </c>
      <c r="BB200" s="68" t="str">
        <f>'Flight Data'!$A198</f>
        <v>G197</v>
      </c>
      <c r="BC200" s="68">
        <f>'Flight Data'!$B198</f>
        <v>3</v>
      </c>
      <c r="BD200" s="68">
        <f ca="1">ROUND(NORMINV($BI200,'Inputs and Outputs'!$C$19,'Inputs and Outputs'!$D$19),0)</f>
        <v>106</v>
      </c>
      <c r="BE200" s="68">
        <f t="shared" si="69"/>
        <v>104</v>
      </c>
      <c r="BF200" s="68">
        <f t="shared" ca="1" si="70"/>
        <v>104</v>
      </c>
      <c r="BG200" s="68">
        <f ca="1">IF(BF200-BC200&gt;'Inputs and Outputs'!$D$4,Four-BC200,0)</f>
        <v>1</v>
      </c>
      <c r="BH200" s="68">
        <f ca="1">BF200*'Inputs and Outputs'!$D$5-BG200*'Inputs and Outputs'!$D$6</f>
        <v>4060</v>
      </c>
      <c r="BI200" s="70">
        <f t="shared" ca="1" si="78"/>
        <v>0.71304866135034928</v>
      </c>
      <c r="BJ200" s="68">
        <f t="shared" si="71"/>
        <v>25</v>
      </c>
      <c r="BK200" s="75">
        <f ca="1">BF200*'Inputs and Outputs'!$D$5-('Model Part B'!BG200*'Model Part B'!BJ200+BG200*Costperbumped)</f>
        <v>4035</v>
      </c>
      <c r="BN200" s="74">
        <v>197</v>
      </c>
      <c r="BO200" s="68" t="s">
        <v>1</v>
      </c>
      <c r="BP200" s="69">
        <v>44262</v>
      </c>
      <c r="BQ200" s="67" t="s">
        <v>2</v>
      </c>
      <c r="BR200" s="68" t="str">
        <f>'Flight Data'!$A198</f>
        <v>G197</v>
      </c>
      <c r="BS200" s="68">
        <f>'Flight Data'!$B198</f>
        <v>3</v>
      </c>
      <c r="BT200" s="68">
        <f ca="1">ROUND(NORMINV($BY200,'Inputs and Outputs'!$C$18,'Inputs and Outputs'!$D$18),0)</f>
        <v>106</v>
      </c>
      <c r="BU200" s="68">
        <f t="shared" si="72"/>
        <v>105</v>
      </c>
      <c r="BV200" s="68">
        <f t="shared" ca="1" si="73"/>
        <v>105</v>
      </c>
      <c r="BW200" s="68">
        <f ca="1">IF(BV200-BS200&gt;'Inputs and Outputs'!$D$4,Five-BS200,0)</f>
        <v>2</v>
      </c>
      <c r="BX200" s="68">
        <f ca="1">BV200*'Inputs and Outputs'!$D$5-BW200*'Inputs and Outputs'!$D$6</f>
        <v>4000</v>
      </c>
      <c r="BY200" s="70">
        <f t="shared" ca="1" si="79"/>
        <v>0.77627232090466636</v>
      </c>
      <c r="BZ200" s="68">
        <f t="shared" si="74"/>
        <v>25</v>
      </c>
      <c r="CA200" s="75">
        <f ca="1">BV200*'Inputs and Outputs'!$D$5-('Model Part B'!BW200*'Model Part B'!BZ200+BW200*Costperbumped)</f>
        <v>3950</v>
      </c>
    </row>
    <row r="201" spans="2:79" x14ac:dyDescent="0.2">
      <c r="B201" s="74">
        <v>198</v>
      </c>
      <c r="C201" s="68" t="s">
        <v>1</v>
      </c>
      <c r="D201" s="69">
        <v>44262</v>
      </c>
      <c r="E201" s="67" t="s">
        <v>0</v>
      </c>
      <c r="F201" s="68" t="str">
        <f>'Flight Data'!$A199</f>
        <v>G198</v>
      </c>
      <c r="G201" s="68">
        <f>'Flight Data'!$B199</f>
        <v>0</v>
      </c>
      <c r="H201" s="68">
        <f ca="1">ROUND(NORMINV($M201,'Inputs and Outputs'!$C$20,'Inputs and Outputs'!$D$20),0)</f>
        <v>103</v>
      </c>
      <c r="I201" s="68">
        <f t="shared" si="60"/>
        <v>101</v>
      </c>
      <c r="J201" s="68">
        <f t="shared" ca="1" si="61"/>
        <v>101</v>
      </c>
      <c r="K201" s="68">
        <f ca="1">IF(J201-G201&gt;'Inputs and Outputs'!$D$4,One-G201,0)</f>
        <v>1</v>
      </c>
      <c r="L201" s="68">
        <f ca="1">J201*'Inputs and Outputs'!$D$5-K201*'Inputs and Outputs'!$D$6</f>
        <v>3940</v>
      </c>
      <c r="M201" s="70">
        <f t="shared" ca="1" si="75"/>
        <v>0.36159925726425368</v>
      </c>
      <c r="N201" s="68">
        <f t="shared" si="62"/>
        <v>200</v>
      </c>
      <c r="O201" s="75">
        <f ca="1">J201*'Inputs and Outputs'!$D$5-('Model Part B'!K201*'Model Part B'!N201+K201*Costperbumped)</f>
        <v>3740</v>
      </c>
      <c r="R201" s="74">
        <v>198</v>
      </c>
      <c r="S201" s="68" t="s">
        <v>1</v>
      </c>
      <c r="T201" s="69">
        <v>44262</v>
      </c>
      <c r="U201" s="67" t="s">
        <v>0</v>
      </c>
      <c r="V201" s="68" t="str">
        <f>'Flight Data'!$A199</f>
        <v>G198</v>
      </c>
      <c r="W201" s="68">
        <f>'Flight Data'!$B199</f>
        <v>0</v>
      </c>
      <c r="X201" s="68">
        <f ca="1">ROUND(NORMINV($AC201,'Inputs and Outputs'!$C$20,'Inputs and Outputs'!$D$20),0)</f>
        <v>94</v>
      </c>
      <c r="Y201" s="68">
        <f t="shared" si="63"/>
        <v>102</v>
      </c>
      <c r="Z201" s="68">
        <f t="shared" ca="1" si="64"/>
        <v>94</v>
      </c>
      <c r="AA201" s="68">
        <f ca="1">IF(Z201-W201&gt;'Inputs and Outputs'!$D$4,One-W201,0)</f>
        <v>0</v>
      </c>
      <c r="AB201" s="68">
        <f ca="1">Z201*'Inputs and Outputs'!$D$5-AA201*'Inputs and Outputs'!$D$6</f>
        <v>3760</v>
      </c>
      <c r="AC201" s="70">
        <f t="shared" ca="1" si="76"/>
        <v>1.3819303223170265E-2</v>
      </c>
      <c r="AD201" s="68">
        <f t="shared" si="65"/>
        <v>200</v>
      </c>
      <c r="AE201" s="75">
        <f ca="1">Z201*'Inputs and Outputs'!$D$5-('Model Part B'!AA201*'Model Part B'!AD201+AA201*Costperbumped)</f>
        <v>3760</v>
      </c>
      <c r="AH201" s="74">
        <v>198</v>
      </c>
      <c r="AI201" s="68" t="s">
        <v>1</v>
      </c>
      <c r="AJ201" s="69">
        <v>44262</v>
      </c>
      <c r="AK201" s="67" t="s">
        <v>0</v>
      </c>
      <c r="AL201" s="68" t="str">
        <f>'Flight Data'!$A199</f>
        <v>G198</v>
      </c>
      <c r="AM201" s="68">
        <f>'Flight Data'!$B199</f>
        <v>0</v>
      </c>
      <c r="AN201" s="68">
        <f ca="1">ROUND(NORMINV($AS201,'Inputs and Outputs'!$C$20,'Inputs and Outputs'!$D$20),0)</f>
        <v>106</v>
      </c>
      <c r="AO201" s="68">
        <f t="shared" si="66"/>
        <v>103</v>
      </c>
      <c r="AP201" s="68">
        <f t="shared" ca="1" si="67"/>
        <v>103</v>
      </c>
      <c r="AQ201" s="68">
        <f ca="1">IF(AP201-AM201&gt;'Inputs and Outputs'!$D$4,Three-AM201,0)</f>
        <v>3</v>
      </c>
      <c r="AR201" s="68">
        <f ca="1">AP201*'Inputs and Outputs'!$D$5-AQ201*'Inputs and Outputs'!$D$6</f>
        <v>3820</v>
      </c>
      <c r="AS201" s="70">
        <f t="shared" ca="1" si="77"/>
        <v>0.55428683177775984</v>
      </c>
      <c r="AT201" s="68">
        <f t="shared" si="68"/>
        <v>200</v>
      </c>
      <c r="AU201" s="75">
        <f ca="1">AP201*'Inputs and Outputs'!$D$5-('Model Part B'!AQ201*'Model Part B'!AT201+AQ201*Costperbumped)</f>
        <v>3220</v>
      </c>
      <c r="AX201" s="74">
        <v>198</v>
      </c>
      <c r="AY201" s="68" t="s">
        <v>1</v>
      </c>
      <c r="AZ201" s="69">
        <v>44262</v>
      </c>
      <c r="BA201" s="67" t="s">
        <v>0</v>
      </c>
      <c r="BB201" s="68" t="str">
        <f>'Flight Data'!$A199</f>
        <v>G198</v>
      </c>
      <c r="BC201" s="68">
        <f>'Flight Data'!$B199</f>
        <v>0</v>
      </c>
      <c r="BD201" s="68">
        <f ca="1">ROUND(NORMINV($BI201,'Inputs and Outputs'!$C$20,'Inputs and Outputs'!$D$20),0)</f>
        <v>97</v>
      </c>
      <c r="BE201" s="68">
        <f t="shared" si="69"/>
        <v>104</v>
      </c>
      <c r="BF201" s="68">
        <f t="shared" ca="1" si="70"/>
        <v>97</v>
      </c>
      <c r="BG201" s="68">
        <f ca="1">IF(BF201-BC201&gt;'Inputs and Outputs'!$D$4,Four-BC201,0)</f>
        <v>0</v>
      </c>
      <c r="BH201" s="68">
        <f ca="1">BF201*'Inputs and Outputs'!$D$5-BG201*'Inputs and Outputs'!$D$6</f>
        <v>3880</v>
      </c>
      <c r="BI201" s="70">
        <f t="shared" ca="1" si="78"/>
        <v>5.8926790327559653E-2</v>
      </c>
      <c r="BJ201" s="68">
        <f t="shared" si="71"/>
        <v>200</v>
      </c>
      <c r="BK201" s="75">
        <f ca="1">BF201*'Inputs and Outputs'!$D$5-('Model Part B'!BG201*'Model Part B'!BJ201+BG201*Costperbumped)</f>
        <v>3880</v>
      </c>
      <c r="BN201" s="74">
        <v>198</v>
      </c>
      <c r="BO201" s="68" t="s">
        <v>1</v>
      </c>
      <c r="BP201" s="69">
        <v>44262</v>
      </c>
      <c r="BQ201" s="67" t="s">
        <v>0</v>
      </c>
      <c r="BR201" s="68" t="str">
        <f>'Flight Data'!$A199</f>
        <v>G198</v>
      </c>
      <c r="BS201" s="68">
        <f>'Flight Data'!$B199</f>
        <v>0</v>
      </c>
      <c r="BT201" s="68">
        <f ca="1">ROUND(NORMINV($BY201,'Inputs and Outputs'!$C$18,'Inputs and Outputs'!$D$18),0)</f>
        <v>98</v>
      </c>
      <c r="BU201" s="68">
        <f t="shared" si="72"/>
        <v>105</v>
      </c>
      <c r="BV201" s="68">
        <f t="shared" ca="1" si="73"/>
        <v>98</v>
      </c>
      <c r="BW201" s="68">
        <f ca="1">IF(BV201-BS201&gt;'Inputs and Outputs'!$D$4,Five-BS201,0)</f>
        <v>0</v>
      </c>
      <c r="BX201" s="68">
        <f ca="1">BV201*'Inputs and Outputs'!$D$5-BW201*'Inputs and Outputs'!$D$6</f>
        <v>3920</v>
      </c>
      <c r="BY201" s="70">
        <f t="shared" ca="1" si="79"/>
        <v>0.3077004958077173</v>
      </c>
      <c r="BZ201" s="68">
        <f t="shared" si="74"/>
        <v>200</v>
      </c>
      <c r="CA201" s="75">
        <f ca="1">BV201*'Inputs and Outputs'!$D$5-('Model Part B'!BW201*'Model Part B'!BZ201+BW201*Costperbumped)</f>
        <v>3920</v>
      </c>
    </row>
    <row r="202" spans="2:79" x14ac:dyDescent="0.2">
      <c r="B202" s="74">
        <v>199</v>
      </c>
      <c r="C202" s="68" t="s">
        <v>9</v>
      </c>
      <c r="D202" s="69">
        <v>44263</v>
      </c>
      <c r="E202" s="67" t="s">
        <v>3</v>
      </c>
      <c r="F202" s="68" t="str">
        <f>'Flight Data'!$A200</f>
        <v>G199</v>
      </c>
      <c r="G202" s="68">
        <f>'Flight Data'!$B200</f>
        <v>3</v>
      </c>
      <c r="H202" s="68">
        <f ca="1">ROUND(NORMINV($M202,'Inputs and Outputs'!$C$18,'Inputs and Outputs'!$D$18),0)</f>
        <v>87</v>
      </c>
      <c r="I202" s="68">
        <f t="shared" si="60"/>
        <v>101</v>
      </c>
      <c r="J202" s="68">
        <f t="shared" ca="1" si="61"/>
        <v>87</v>
      </c>
      <c r="K202" s="68">
        <f ca="1">IF(J202-G202&gt;'Inputs and Outputs'!$D$4,One-G202,0)</f>
        <v>0</v>
      </c>
      <c r="L202" s="68">
        <f ca="1">J202*'Inputs and Outputs'!$D$5-K202*'Inputs and Outputs'!$D$6</f>
        <v>3480</v>
      </c>
      <c r="M202" s="70">
        <f t="shared" ca="1" si="75"/>
        <v>8.3428952676644075E-3</v>
      </c>
      <c r="N202" s="68">
        <f t="shared" si="62"/>
        <v>25</v>
      </c>
      <c r="O202" s="75">
        <f ca="1">J202*'Inputs and Outputs'!$D$5-('Model Part B'!K202*'Model Part B'!N202+K202*Costperbumped)</f>
        <v>3480</v>
      </c>
      <c r="R202" s="74">
        <v>199</v>
      </c>
      <c r="S202" s="68" t="s">
        <v>9</v>
      </c>
      <c r="T202" s="69">
        <v>44263</v>
      </c>
      <c r="U202" s="67" t="s">
        <v>3</v>
      </c>
      <c r="V202" s="68" t="str">
        <f>'Flight Data'!$A200</f>
        <v>G199</v>
      </c>
      <c r="W202" s="68">
        <f>'Flight Data'!$B200</f>
        <v>3</v>
      </c>
      <c r="X202" s="68">
        <f ca="1">ROUND(NORMINV($AC202,'Inputs and Outputs'!$C$18,'Inputs and Outputs'!$D$18),0)</f>
        <v>103</v>
      </c>
      <c r="Y202" s="68">
        <f t="shared" si="63"/>
        <v>102</v>
      </c>
      <c r="Z202" s="68">
        <f t="shared" ca="1" si="64"/>
        <v>102</v>
      </c>
      <c r="AA202" s="68">
        <f ca="1">IF(Z202-W202&gt;'Inputs and Outputs'!$D$4,One-W202,0)</f>
        <v>0</v>
      </c>
      <c r="AB202" s="68">
        <f ca="1">Z202*'Inputs and Outputs'!$D$5-AA202*'Inputs and Outputs'!$D$6</f>
        <v>4080</v>
      </c>
      <c r="AC202" s="70">
        <f t="shared" ca="1" si="76"/>
        <v>0.62202124893203481</v>
      </c>
      <c r="AD202" s="68">
        <f t="shared" si="65"/>
        <v>25</v>
      </c>
      <c r="AE202" s="75">
        <f ca="1">Z202*'Inputs and Outputs'!$D$5-('Model Part B'!AA202*'Model Part B'!AD202+AA202*Costperbumped)</f>
        <v>4080</v>
      </c>
      <c r="AH202" s="74">
        <v>199</v>
      </c>
      <c r="AI202" s="68" t="s">
        <v>9</v>
      </c>
      <c r="AJ202" s="69">
        <v>44263</v>
      </c>
      <c r="AK202" s="67" t="s">
        <v>3</v>
      </c>
      <c r="AL202" s="68" t="str">
        <f>'Flight Data'!$A200</f>
        <v>G199</v>
      </c>
      <c r="AM202" s="68">
        <f>'Flight Data'!$B200</f>
        <v>3</v>
      </c>
      <c r="AN202" s="68">
        <f ca="1">ROUND(NORMINV($AS202,'Inputs and Outputs'!$C$18,'Inputs and Outputs'!$D$18),0)</f>
        <v>111</v>
      </c>
      <c r="AO202" s="68">
        <f t="shared" si="66"/>
        <v>103</v>
      </c>
      <c r="AP202" s="68">
        <f t="shared" ca="1" si="67"/>
        <v>103</v>
      </c>
      <c r="AQ202" s="68">
        <f ca="1">IF(AP202-AM202&gt;'Inputs and Outputs'!$D$4,Three-AM202,0)</f>
        <v>0</v>
      </c>
      <c r="AR202" s="68">
        <f ca="1">AP202*'Inputs and Outputs'!$D$5-AQ202*'Inputs and Outputs'!$D$6</f>
        <v>4120</v>
      </c>
      <c r="AS202" s="70">
        <f t="shared" ca="1" si="77"/>
        <v>0.95943221967110637</v>
      </c>
      <c r="AT202" s="68">
        <f t="shared" si="68"/>
        <v>25</v>
      </c>
      <c r="AU202" s="75">
        <f ca="1">AP202*'Inputs and Outputs'!$D$5-('Model Part B'!AQ202*'Model Part B'!AT202+AQ202*Costperbumped)</f>
        <v>4120</v>
      </c>
      <c r="AX202" s="74">
        <v>199</v>
      </c>
      <c r="AY202" s="68" t="s">
        <v>9</v>
      </c>
      <c r="AZ202" s="69">
        <v>44263</v>
      </c>
      <c r="BA202" s="67" t="s">
        <v>3</v>
      </c>
      <c r="BB202" s="68" t="str">
        <f>'Flight Data'!$A200</f>
        <v>G199</v>
      </c>
      <c r="BC202" s="68">
        <f>'Flight Data'!$B200</f>
        <v>3</v>
      </c>
      <c r="BD202" s="68">
        <f ca="1">ROUND(NORMINV($BI202,'Inputs and Outputs'!$C$18,'Inputs and Outputs'!$D$18),0)</f>
        <v>102</v>
      </c>
      <c r="BE202" s="68">
        <f t="shared" si="69"/>
        <v>104</v>
      </c>
      <c r="BF202" s="68">
        <f t="shared" ca="1" si="70"/>
        <v>102</v>
      </c>
      <c r="BG202" s="68">
        <f ca="1">IF(BF202-BC202&gt;'Inputs and Outputs'!$D$4,Four-BC202,0)</f>
        <v>0</v>
      </c>
      <c r="BH202" s="68">
        <f ca="1">BF202*'Inputs and Outputs'!$D$5-BG202*'Inputs and Outputs'!$D$6</f>
        <v>4080</v>
      </c>
      <c r="BI202" s="70">
        <f t="shared" ca="1" si="78"/>
        <v>0.59055224029165221</v>
      </c>
      <c r="BJ202" s="68">
        <f t="shared" si="71"/>
        <v>25</v>
      </c>
      <c r="BK202" s="75">
        <f ca="1">BF202*'Inputs and Outputs'!$D$5-('Model Part B'!BG202*'Model Part B'!BJ202+BG202*Costperbumped)</f>
        <v>4080</v>
      </c>
      <c r="BN202" s="74">
        <v>199</v>
      </c>
      <c r="BO202" s="68" t="s">
        <v>9</v>
      </c>
      <c r="BP202" s="69">
        <v>44263</v>
      </c>
      <c r="BQ202" s="67" t="s">
        <v>3</v>
      </c>
      <c r="BR202" s="68" t="str">
        <f>'Flight Data'!$A200</f>
        <v>G199</v>
      </c>
      <c r="BS202" s="68">
        <f>'Flight Data'!$B200</f>
        <v>3</v>
      </c>
      <c r="BT202" s="68">
        <f ca="1">ROUND(NORMINV($BY202,'Inputs and Outputs'!$C$18,'Inputs and Outputs'!$D$18),0)</f>
        <v>94</v>
      </c>
      <c r="BU202" s="68">
        <f t="shared" si="72"/>
        <v>105</v>
      </c>
      <c r="BV202" s="68">
        <f t="shared" ca="1" si="73"/>
        <v>94</v>
      </c>
      <c r="BW202" s="68">
        <f ca="1">IF(BV202-BS202&gt;'Inputs and Outputs'!$D$4,Five-BS202,0)</f>
        <v>0</v>
      </c>
      <c r="BX202" s="68">
        <f ca="1">BV202*'Inputs and Outputs'!$D$5-BW202*'Inputs and Outputs'!$D$6</f>
        <v>3760</v>
      </c>
      <c r="BY202" s="70">
        <f t="shared" ca="1" si="79"/>
        <v>0.13455368405329637</v>
      </c>
      <c r="BZ202" s="68">
        <f t="shared" si="74"/>
        <v>25</v>
      </c>
      <c r="CA202" s="75">
        <f ca="1">BV202*'Inputs and Outputs'!$D$5-('Model Part B'!BW202*'Model Part B'!BZ202+BW202*Costperbumped)</f>
        <v>3760</v>
      </c>
    </row>
    <row r="203" spans="2:79" x14ac:dyDescent="0.2">
      <c r="B203" s="74">
        <v>200</v>
      </c>
      <c r="C203" s="68" t="s">
        <v>9</v>
      </c>
      <c r="D203" s="69">
        <v>44263</v>
      </c>
      <c r="E203" s="67" t="s">
        <v>2</v>
      </c>
      <c r="F203" s="68" t="str">
        <f>'Flight Data'!$A201</f>
        <v>G200</v>
      </c>
      <c r="G203" s="68">
        <f>'Flight Data'!$B201</f>
        <v>4</v>
      </c>
      <c r="H203" s="68">
        <f ca="1">ROUND(NORMINV($M203,'Inputs and Outputs'!$C$19,'Inputs and Outputs'!$D$19),0)</f>
        <v>96</v>
      </c>
      <c r="I203" s="68">
        <f t="shared" si="60"/>
        <v>101</v>
      </c>
      <c r="J203" s="68">
        <f t="shared" ca="1" si="61"/>
        <v>96</v>
      </c>
      <c r="K203" s="68">
        <f ca="1">IF(J203-G203&gt;'Inputs and Outputs'!$D$4,One-G203,0)</f>
        <v>0</v>
      </c>
      <c r="L203" s="68">
        <f ca="1">J203*'Inputs and Outputs'!$D$5-K203*'Inputs and Outputs'!$D$6</f>
        <v>3840</v>
      </c>
      <c r="M203" s="70">
        <f t="shared" ca="1" si="75"/>
        <v>8.8640683254840202E-2</v>
      </c>
      <c r="N203" s="68">
        <f t="shared" si="62"/>
        <v>25</v>
      </c>
      <c r="O203" s="75">
        <f ca="1">J203*'Inputs and Outputs'!$D$5-('Model Part B'!K203*'Model Part B'!N203+K203*Costperbumped)</f>
        <v>3840</v>
      </c>
      <c r="R203" s="74">
        <v>200</v>
      </c>
      <c r="S203" s="68" t="s">
        <v>9</v>
      </c>
      <c r="T203" s="69">
        <v>44263</v>
      </c>
      <c r="U203" s="67" t="s">
        <v>2</v>
      </c>
      <c r="V203" s="68" t="str">
        <f>'Flight Data'!$A201</f>
        <v>G200</v>
      </c>
      <c r="W203" s="68">
        <f>'Flight Data'!$B201</f>
        <v>4</v>
      </c>
      <c r="X203" s="68">
        <f ca="1">ROUND(NORMINV($AC203,'Inputs and Outputs'!$C$19,'Inputs and Outputs'!$D$19),0)</f>
        <v>108</v>
      </c>
      <c r="Y203" s="68">
        <f t="shared" si="63"/>
        <v>102</v>
      </c>
      <c r="Z203" s="68">
        <f t="shared" ca="1" si="64"/>
        <v>102</v>
      </c>
      <c r="AA203" s="68">
        <f ca="1">IF(Z203-W203&gt;'Inputs and Outputs'!$D$4,One-W203,0)</f>
        <v>0</v>
      </c>
      <c r="AB203" s="68">
        <f ca="1">Z203*'Inputs and Outputs'!$D$5-AA203*'Inputs and Outputs'!$D$6</f>
        <v>4080</v>
      </c>
      <c r="AC203" s="70">
        <f t="shared" ca="1" si="76"/>
        <v>0.85046487484460909</v>
      </c>
      <c r="AD203" s="68">
        <f t="shared" si="65"/>
        <v>25</v>
      </c>
      <c r="AE203" s="75">
        <f ca="1">Z203*'Inputs and Outputs'!$D$5-('Model Part B'!AA203*'Model Part B'!AD203+AA203*Costperbumped)</f>
        <v>4080</v>
      </c>
      <c r="AH203" s="74">
        <v>200</v>
      </c>
      <c r="AI203" s="68" t="s">
        <v>9</v>
      </c>
      <c r="AJ203" s="69">
        <v>44263</v>
      </c>
      <c r="AK203" s="67" t="s">
        <v>2</v>
      </c>
      <c r="AL203" s="68" t="str">
        <f>'Flight Data'!$A201</f>
        <v>G200</v>
      </c>
      <c r="AM203" s="68">
        <f>'Flight Data'!$B201</f>
        <v>4</v>
      </c>
      <c r="AN203" s="68">
        <f ca="1">ROUND(NORMINV($AS203,'Inputs and Outputs'!$C$19,'Inputs and Outputs'!$D$19),0)</f>
        <v>111</v>
      </c>
      <c r="AO203" s="68">
        <f t="shared" si="66"/>
        <v>103</v>
      </c>
      <c r="AP203" s="68">
        <f t="shared" ca="1" si="67"/>
        <v>103</v>
      </c>
      <c r="AQ203" s="68">
        <f ca="1">IF(AP203-AM203&gt;'Inputs and Outputs'!$D$4,Three-AM203,0)</f>
        <v>0</v>
      </c>
      <c r="AR203" s="68">
        <f ca="1">AP203*'Inputs and Outputs'!$D$5-AQ203*'Inputs and Outputs'!$D$6</f>
        <v>4120</v>
      </c>
      <c r="AS203" s="70">
        <f t="shared" ca="1" si="77"/>
        <v>0.93807633675403623</v>
      </c>
      <c r="AT203" s="68">
        <f t="shared" si="68"/>
        <v>25</v>
      </c>
      <c r="AU203" s="75">
        <f ca="1">AP203*'Inputs and Outputs'!$D$5-('Model Part B'!AQ203*'Model Part B'!AT203+AQ203*Costperbumped)</f>
        <v>4120</v>
      </c>
      <c r="AX203" s="74">
        <v>200</v>
      </c>
      <c r="AY203" s="68" t="s">
        <v>9</v>
      </c>
      <c r="AZ203" s="69">
        <v>44263</v>
      </c>
      <c r="BA203" s="67" t="s">
        <v>2</v>
      </c>
      <c r="BB203" s="68" t="str">
        <f>'Flight Data'!$A201</f>
        <v>G200</v>
      </c>
      <c r="BC203" s="68">
        <f>'Flight Data'!$B201</f>
        <v>4</v>
      </c>
      <c r="BD203" s="68">
        <f ca="1">ROUND(NORMINV($BI203,'Inputs and Outputs'!$C$19,'Inputs and Outputs'!$D$19),0)</f>
        <v>98</v>
      </c>
      <c r="BE203" s="68">
        <f t="shared" si="69"/>
        <v>104</v>
      </c>
      <c r="BF203" s="68">
        <f t="shared" ca="1" si="70"/>
        <v>98</v>
      </c>
      <c r="BG203" s="68">
        <f ca="1">IF(BF203-BC203&gt;'Inputs and Outputs'!$D$4,Four-BC203,0)</f>
        <v>0</v>
      </c>
      <c r="BH203" s="68">
        <f ca="1">BF203*'Inputs and Outputs'!$D$5-BG203*'Inputs and Outputs'!$D$6</f>
        <v>3920</v>
      </c>
      <c r="BI203" s="70">
        <f t="shared" ca="1" si="78"/>
        <v>0.14795354553805595</v>
      </c>
      <c r="BJ203" s="68">
        <f t="shared" si="71"/>
        <v>25</v>
      </c>
      <c r="BK203" s="75">
        <f ca="1">BF203*'Inputs and Outputs'!$D$5-('Model Part B'!BG203*'Model Part B'!BJ203+BG203*Costperbumped)</f>
        <v>3920</v>
      </c>
      <c r="BN203" s="74">
        <v>200</v>
      </c>
      <c r="BO203" s="68" t="s">
        <v>9</v>
      </c>
      <c r="BP203" s="69">
        <v>44263</v>
      </c>
      <c r="BQ203" s="67" t="s">
        <v>2</v>
      </c>
      <c r="BR203" s="68" t="str">
        <f>'Flight Data'!$A201</f>
        <v>G200</v>
      </c>
      <c r="BS203" s="68">
        <f>'Flight Data'!$B201</f>
        <v>4</v>
      </c>
      <c r="BT203" s="68">
        <f ca="1">ROUND(NORMINV($BY203,'Inputs and Outputs'!$C$18,'Inputs and Outputs'!$D$18),0)</f>
        <v>106</v>
      </c>
      <c r="BU203" s="68">
        <f t="shared" si="72"/>
        <v>105</v>
      </c>
      <c r="BV203" s="68">
        <f t="shared" ca="1" si="73"/>
        <v>105</v>
      </c>
      <c r="BW203" s="68">
        <f ca="1">IF(BV203-BS203&gt;'Inputs and Outputs'!$D$4,Five-BS203,0)</f>
        <v>1</v>
      </c>
      <c r="BX203" s="68">
        <f ca="1">BV203*'Inputs and Outputs'!$D$5-BW203*'Inputs and Outputs'!$D$6</f>
        <v>4100</v>
      </c>
      <c r="BY203" s="70">
        <f t="shared" ca="1" si="79"/>
        <v>0.81252952752379581</v>
      </c>
      <c r="BZ203" s="68">
        <f t="shared" si="74"/>
        <v>25</v>
      </c>
      <c r="CA203" s="75">
        <f ca="1">BV203*'Inputs and Outputs'!$D$5-('Model Part B'!BW203*'Model Part B'!BZ203+BW203*Costperbumped)</f>
        <v>4075</v>
      </c>
    </row>
    <row r="204" spans="2:79" x14ac:dyDescent="0.2">
      <c r="B204" s="74">
        <v>201</v>
      </c>
      <c r="C204" s="68" t="s">
        <v>9</v>
      </c>
      <c r="D204" s="69">
        <v>44263</v>
      </c>
      <c r="E204" s="67" t="s">
        <v>0</v>
      </c>
      <c r="F204" s="68" t="str">
        <f>'Flight Data'!$A202</f>
        <v>G201</v>
      </c>
      <c r="G204" s="68">
        <f>'Flight Data'!$B202</f>
        <v>0</v>
      </c>
      <c r="H204" s="68">
        <f ca="1">ROUND(NORMINV($M204,'Inputs and Outputs'!$C$20,'Inputs and Outputs'!$D$20),0)</f>
        <v>105</v>
      </c>
      <c r="I204" s="68">
        <f t="shared" si="60"/>
        <v>101</v>
      </c>
      <c r="J204" s="68">
        <f t="shared" ca="1" si="61"/>
        <v>101</v>
      </c>
      <c r="K204" s="68">
        <f ca="1">IF(J204-G204&gt;'Inputs and Outputs'!$D$4,One-G204,0)</f>
        <v>1</v>
      </c>
      <c r="L204" s="68">
        <f ca="1">J204*'Inputs and Outputs'!$D$5-K204*'Inputs and Outputs'!$D$6</f>
        <v>3940</v>
      </c>
      <c r="M204" s="70">
        <f t="shared" ca="1" si="75"/>
        <v>0.47155465396102503</v>
      </c>
      <c r="N204" s="68">
        <f t="shared" si="62"/>
        <v>200</v>
      </c>
      <c r="O204" s="75">
        <f ca="1">J204*'Inputs and Outputs'!$D$5-('Model Part B'!K204*'Model Part B'!N204+K204*Costperbumped)</f>
        <v>3740</v>
      </c>
      <c r="R204" s="74">
        <v>201</v>
      </c>
      <c r="S204" s="68" t="s">
        <v>9</v>
      </c>
      <c r="T204" s="69">
        <v>44263</v>
      </c>
      <c r="U204" s="67" t="s">
        <v>0</v>
      </c>
      <c r="V204" s="68" t="str">
        <f>'Flight Data'!$A202</f>
        <v>G201</v>
      </c>
      <c r="W204" s="68">
        <f>'Flight Data'!$B202</f>
        <v>0</v>
      </c>
      <c r="X204" s="68">
        <f ca="1">ROUND(NORMINV($AC204,'Inputs and Outputs'!$C$20,'Inputs and Outputs'!$D$20),0)</f>
        <v>105</v>
      </c>
      <c r="Y204" s="68">
        <f t="shared" si="63"/>
        <v>102</v>
      </c>
      <c r="Z204" s="68">
        <f t="shared" ca="1" si="64"/>
        <v>102</v>
      </c>
      <c r="AA204" s="68">
        <f ca="1">IF(Z204-W204&gt;'Inputs and Outputs'!$D$4,One-W204,0)</f>
        <v>1</v>
      </c>
      <c r="AB204" s="68">
        <f ca="1">Z204*'Inputs and Outputs'!$D$5-AA204*'Inputs and Outputs'!$D$6</f>
        <v>3980</v>
      </c>
      <c r="AC204" s="70">
        <f t="shared" ca="1" si="76"/>
        <v>0.51739720923500743</v>
      </c>
      <c r="AD204" s="68">
        <f t="shared" si="65"/>
        <v>200</v>
      </c>
      <c r="AE204" s="75">
        <f ca="1">Z204*'Inputs and Outputs'!$D$5-('Model Part B'!AA204*'Model Part B'!AD204+AA204*Costperbumped)</f>
        <v>3780</v>
      </c>
      <c r="AH204" s="74">
        <v>201</v>
      </c>
      <c r="AI204" s="68" t="s">
        <v>9</v>
      </c>
      <c r="AJ204" s="69">
        <v>44263</v>
      </c>
      <c r="AK204" s="67" t="s">
        <v>0</v>
      </c>
      <c r="AL204" s="68" t="str">
        <f>'Flight Data'!$A202</f>
        <v>G201</v>
      </c>
      <c r="AM204" s="68">
        <f>'Flight Data'!$B202</f>
        <v>0</v>
      </c>
      <c r="AN204" s="68">
        <f ca="1">ROUND(NORMINV($AS204,'Inputs and Outputs'!$C$20,'Inputs and Outputs'!$D$20),0)</f>
        <v>99</v>
      </c>
      <c r="AO204" s="68">
        <f t="shared" si="66"/>
        <v>103</v>
      </c>
      <c r="AP204" s="68">
        <f t="shared" ca="1" si="67"/>
        <v>99</v>
      </c>
      <c r="AQ204" s="68">
        <f ca="1">IF(AP204-AM204&gt;'Inputs and Outputs'!$D$4,Three-AM204,0)</f>
        <v>0</v>
      </c>
      <c r="AR204" s="68">
        <f ca="1">AP204*'Inputs and Outputs'!$D$5-AQ204*'Inputs and Outputs'!$D$6</f>
        <v>3960</v>
      </c>
      <c r="AS204" s="70">
        <f t="shared" ca="1" si="77"/>
        <v>0.12533827235530515</v>
      </c>
      <c r="AT204" s="68">
        <f t="shared" si="68"/>
        <v>200</v>
      </c>
      <c r="AU204" s="75">
        <f ca="1">AP204*'Inputs and Outputs'!$D$5-('Model Part B'!AQ204*'Model Part B'!AT204+AQ204*Costperbumped)</f>
        <v>3960</v>
      </c>
      <c r="AX204" s="74">
        <v>201</v>
      </c>
      <c r="AY204" s="68" t="s">
        <v>9</v>
      </c>
      <c r="AZ204" s="69">
        <v>44263</v>
      </c>
      <c r="BA204" s="67" t="s">
        <v>0</v>
      </c>
      <c r="BB204" s="68" t="str">
        <f>'Flight Data'!$A202</f>
        <v>G201</v>
      </c>
      <c r="BC204" s="68">
        <f>'Flight Data'!$B202</f>
        <v>0</v>
      </c>
      <c r="BD204" s="68">
        <f ca="1">ROUND(NORMINV($BI204,'Inputs and Outputs'!$C$20,'Inputs and Outputs'!$D$20),0)</f>
        <v>111</v>
      </c>
      <c r="BE204" s="68">
        <f t="shared" si="69"/>
        <v>104</v>
      </c>
      <c r="BF204" s="68">
        <f t="shared" ca="1" si="70"/>
        <v>104</v>
      </c>
      <c r="BG204" s="68">
        <f ca="1">IF(BF204-BC204&gt;'Inputs and Outputs'!$D$4,Four-BC204,0)</f>
        <v>4</v>
      </c>
      <c r="BH204" s="68">
        <f ca="1">BF204*'Inputs and Outputs'!$D$5-BG204*'Inputs and Outputs'!$D$6</f>
        <v>3760</v>
      </c>
      <c r="BI204" s="70">
        <f t="shared" ca="1" si="78"/>
        <v>0.90247404247365282</v>
      </c>
      <c r="BJ204" s="68">
        <f t="shared" si="71"/>
        <v>200</v>
      </c>
      <c r="BK204" s="75">
        <f ca="1">BF204*'Inputs and Outputs'!$D$5-('Model Part B'!BG204*'Model Part B'!BJ204+BG204*Costperbumped)</f>
        <v>2960</v>
      </c>
      <c r="BN204" s="74">
        <v>201</v>
      </c>
      <c r="BO204" s="68" t="s">
        <v>9</v>
      </c>
      <c r="BP204" s="69">
        <v>44263</v>
      </c>
      <c r="BQ204" s="67" t="s">
        <v>0</v>
      </c>
      <c r="BR204" s="68" t="str">
        <f>'Flight Data'!$A202</f>
        <v>G201</v>
      </c>
      <c r="BS204" s="68">
        <f>'Flight Data'!$B202</f>
        <v>0</v>
      </c>
      <c r="BT204" s="68">
        <f ca="1">ROUND(NORMINV($BY204,'Inputs and Outputs'!$C$18,'Inputs and Outputs'!$D$18),0)</f>
        <v>102</v>
      </c>
      <c r="BU204" s="68">
        <f t="shared" si="72"/>
        <v>105</v>
      </c>
      <c r="BV204" s="68">
        <f t="shared" ca="1" si="73"/>
        <v>102</v>
      </c>
      <c r="BW204" s="68">
        <f ca="1">IF(BV204-BS204&gt;'Inputs and Outputs'!$D$4,Five-BS204,0)</f>
        <v>5</v>
      </c>
      <c r="BX204" s="68">
        <f ca="1">BV204*'Inputs and Outputs'!$D$5-BW204*'Inputs and Outputs'!$D$6</f>
        <v>3580</v>
      </c>
      <c r="BY204" s="70">
        <f t="shared" ca="1" si="79"/>
        <v>0.57677431516074851</v>
      </c>
      <c r="BZ204" s="68">
        <f t="shared" si="74"/>
        <v>200</v>
      </c>
      <c r="CA204" s="75">
        <f ca="1">BV204*'Inputs and Outputs'!$D$5-('Model Part B'!BW204*'Model Part B'!BZ204+BW204*Costperbumped)</f>
        <v>2580</v>
      </c>
    </row>
    <row r="205" spans="2:79" x14ac:dyDescent="0.2">
      <c r="B205" s="74">
        <v>202</v>
      </c>
      <c r="C205" s="68" t="s">
        <v>8</v>
      </c>
      <c r="D205" s="69">
        <v>44264</v>
      </c>
      <c r="E205" s="67" t="s">
        <v>3</v>
      </c>
      <c r="F205" s="68" t="str">
        <f>'Flight Data'!$A203</f>
        <v>G202</v>
      </c>
      <c r="G205" s="68">
        <f>'Flight Data'!$B203</f>
        <v>2</v>
      </c>
      <c r="H205" s="68">
        <f ca="1">ROUND(NORMINV($M205,'Inputs and Outputs'!$C$18,'Inputs and Outputs'!$D$18),0)</f>
        <v>99</v>
      </c>
      <c r="I205" s="68">
        <f t="shared" si="60"/>
        <v>101</v>
      </c>
      <c r="J205" s="68">
        <f t="shared" ca="1" si="61"/>
        <v>99</v>
      </c>
      <c r="K205" s="68">
        <f ca="1">IF(J205-G205&gt;'Inputs and Outputs'!$D$4,One-G205,0)</f>
        <v>0</v>
      </c>
      <c r="L205" s="68">
        <f ca="1">J205*'Inputs and Outputs'!$D$5-K205*'Inputs and Outputs'!$D$6</f>
        <v>3960</v>
      </c>
      <c r="M205" s="70">
        <f t="shared" ca="1" si="75"/>
        <v>0.39822734711165675</v>
      </c>
      <c r="N205" s="68">
        <f t="shared" si="62"/>
        <v>25</v>
      </c>
      <c r="O205" s="75">
        <f ca="1">J205*'Inputs and Outputs'!$D$5-('Model Part B'!K205*'Model Part B'!N205+K205*Costperbumped)</f>
        <v>3960</v>
      </c>
      <c r="R205" s="74">
        <v>202</v>
      </c>
      <c r="S205" s="68" t="s">
        <v>8</v>
      </c>
      <c r="T205" s="69">
        <v>44264</v>
      </c>
      <c r="U205" s="67" t="s">
        <v>3</v>
      </c>
      <c r="V205" s="68" t="str">
        <f>'Flight Data'!$A203</f>
        <v>G202</v>
      </c>
      <c r="W205" s="68">
        <f>'Flight Data'!$B203</f>
        <v>2</v>
      </c>
      <c r="X205" s="68">
        <f ca="1">ROUND(NORMINV($AC205,'Inputs and Outputs'!$C$18,'Inputs and Outputs'!$D$18),0)</f>
        <v>110</v>
      </c>
      <c r="Y205" s="68">
        <f t="shared" si="63"/>
        <v>102</v>
      </c>
      <c r="Z205" s="68">
        <f t="shared" ca="1" si="64"/>
        <v>102</v>
      </c>
      <c r="AA205" s="68">
        <f ca="1">IF(Z205-W205&gt;'Inputs and Outputs'!$D$4,One-W205,0)</f>
        <v>0</v>
      </c>
      <c r="AB205" s="68">
        <f ca="1">Z205*'Inputs and Outputs'!$D$5-AA205*'Inputs and Outputs'!$D$6</f>
        <v>4080</v>
      </c>
      <c r="AC205" s="70">
        <f t="shared" ca="1" si="76"/>
        <v>0.93756200823790747</v>
      </c>
      <c r="AD205" s="68">
        <f t="shared" si="65"/>
        <v>25</v>
      </c>
      <c r="AE205" s="75">
        <f ca="1">Z205*'Inputs and Outputs'!$D$5-('Model Part B'!AA205*'Model Part B'!AD205+AA205*Costperbumped)</f>
        <v>4080</v>
      </c>
      <c r="AH205" s="74">
        <v>202</v>
      </c>
      <c r="AI205" s="68" t="s">
        <v>8</v>
      </c>
      <c r="AJ205" s="69">
        <v>44264</v>
      </c>
      <c r="AK205" s="67" t="s">
        <v>3</v>
      </c>
      <c r="AL205" s="68" t="str">
        <f>'Flight Data'!$A203</f>
        <v>G202</v>
      </c>
      <c r="AM205" s="68">
        <f>'Flight Data'!$B203</f>
        <v>2</v>
      </c>
      <c r="AN205" s="68">
        <f ca="1">ROUND(NORMINV($AS205,'Inputs and Outputs'!$C$18,'Inputs and Outputs'!$D$18),0)</f>
        <v>99</v>
      </c>
      <c r="AO205" s="68">
        <f t="shared" si="66"/>
        <v>103</v>
      </c>
      <c r="AP205" s="68">
        <f t="shared" ca="1" si="67"/>
        <v>99</v>
      </c>
      <c r="AQ205" s="68">
        <f ca="1">IF(AP205-AM205&gt;'Inputs and Outputs'!$D$4,Three-AM205,0)</f>
        <v>0</v>
      </c>
      <c r="AR205" s="68">
        <f ca="1">AP205*'Inputs and Outputs'!$D$5-AQ205*'Inputs and Outputs'!$D$6</f>
        <v>3960</v>
      </c>
      <c r="AS205" s="70">
        <f t="shared" ca="1" si="77"/>
        <v>0.3963639294214546</v>
      </c>
      <c r="AT205" s="68">
        <f t="shared" si="68"/>
        <v>25</v>
      </c>
      <c r="AU205" s="75">
        <f ca="1">AP205*'Inputs and Outputs'!$D$5-('Model Part B'!AQ205*'Model Part B'!AT205+AQ205*Costperbumped)</f>
        <v>3960</v>
      </c>
      <c r="AX205" s="74">
        <v>202</v>
      </c>
      <c r="AY205" s="68" t="s">
        <v>8</v>
      </c>
      <c r="AZ205" s="69">
        <v>44264</v>
      </c>
      <c r="BA205" s="67" t="s">
        <v>3</v>
      </c>
      <c r="BB205" s="68" t="str">
        <f>'Flight Data'!$A203</f>
        <v>G202</v>
      </c>
      <c r="BC205" s="68">
        <f>'Flight Data'!$B203</f>
        <v>2</v>
      </c>
      <c r="BD205" s="68">
        <f ca="1">ROUND(NORMINV($BI205,'Inputs and Outputs'!$C$18,'Inputs and Outputs'!$D$18),0)</f>
        <v>102</v>
      </c>
      <c r="BE205" s="68">
        <f t="shared" si="69"/>
        <v>104</v>
      </c>
      <c r="BF205" s="68">
        <f t="shared" ca="1" si="70"/>
        <v>102</v>
      </c>
      <c r="BG205" s="68">
        <f ca="1">IF(BF205-BC205&gt;'Inputs and Outputs'!$D$4,Four-BC205,0)</f>
        <v>0</v>
      </c>
      <c r="BH205" s="68">
        <f ca="1">BF205*'Inputs and Outputs'!$D$5-BG205*'Inputs and Outputs'!$D$6</f>
        <v>4080</v>
      </c>
      <c r="BI205" s="70">
        <f t="shared" ca="1" si="78"/>
        <v>0.53714039358306009</v>
      </c>
      <c r="BJ205" s="68">
        <f t="shared" si="71"/>
        <v>25</v>
      </c>
      <c r="BK205" s="75">
        <f ca="1">BF205*'Inputs and Outputs'!$D$5-('Model Part B'!BG205*'Model Part B'!BJ205+BG205*Costperbumped)</f>
        <v>4080</v>
      </c>
      <c r="BN205" s="74">
        <v>202</v>
      </c>
      <c r="BO205" s="68" t="s">
        <v>8</v>
      </c>
      <c r="BP205" s="69">
        <v>44264</v>
      </c>
      <c r="BQ205" s="67" t="s">
        <v>3</v>
      </c>
      <c r="BR205" s="68" t="str">
        <f>'Flight Data'!$A203</f>
        <v>G202</v>
      </c>
      <c r="BS205" s="68">
        <f>'Flight Data'!$B203</f>
        <v>2</v>
      </c>
      <c r="BT205" s="68">
        <f ca="1">ROUND(NORMINV($BY205,'Inputs and Outputs'!$C$18,'Inputs and Outputs'!$D$18),0)</f>
        <v>99</v>
      </c>
      <c r="BU205" s="68">
        <f t="shared" si="72"/>
        <v>105</v>
      </c>
      <c r="BV205" s="68">
        <f t="shared" ca="1" si="73"/>
        <v>99</v>
      </c>
      <c r="BW205" s="68">
        <f ca="1">IF(BV205-BS205&gt;'Inputs and Outputs'!$D$4,Five-BS205,0)</f>
        <v>0</v>
      </c>
      <c r="BX205" s="68">
        <f ca="1">BV205*'Inputs and Outputs'!$D$5-BW205*'Inputs and Outputs'!$D$6</f>
        <v>3960</v>
      </c>
      <c r="BY205" s="70">
        <f t="shared" ca="1" si="79"/>
        <v>0.34495062629396234</v>
      </c>
      <c r="BZ205" s="68">
        <f t="shared" si="74"/>
        <v>25</v>
      </c>
      <c r="CA205" s="75">
        <f ca="1">BV205*'Inputs and Outputs'!$D$5-('Model Part B'!BW205*'Model Part B'!BZ205+BW205*Costperbumped)</f>
        <v>3960</v>
      </c>
    </row>
    <row r="206" spans="2:79" x14ac:dyDescent="0.2">
      <c r="B206" s="74">
        <v>203</v>
      </c>
      <c r="C206" s="68" t="s">
        <v>8</v>
      </c>
      <c r="D206" s="69">
        <v>44264</v>
      </c>
      <c r="E206" s="67" t="s">
        <v>2</v>
      </c>
      <c r="F206" s="68" t="str">
        <f>'Flight Data'!$A204</f>
        <v>G203</v>
      </c>
      <c r="G206" s="68">
        <f>'Flight Data'!$B204</f>
        <v>2</v>
      </c>
      <c r="H206" s="68">
        <f ca="1">ROUND(NORMINV($M206,'Inputs and Outputs'!$C$19,'Inputs and Outputs'!$D$19),0)</f>
        <v>111</v>
      </c>
      <c r="I206" s="68">
        <f t="shared" si="60"/>
        <v>101</v>
      </c>
      <c r="J206" s="68">
        <f t="shared" ca="1" si="61"/>
        <v>101</v>
      </c>
      <c r="K206" s="68">
        <f ca="1">IF(J206-G206&gt;'Inputs and Outputs'!$D$4,One-G206,0)</f>
        <v>0</v>
      </c>
      <c r="L206" s="68">
        <f ca="1">J206*'Inputs and Outputs'!$D$5-K206*'Inputs and Outputs'!$D$6</f>
        <v>4040</v>
      </c>
      <c r="M206" s="70">
        <f t="shared" ca="1" si="75"/>
        <v>0.93658677535180479</v>
      </c>
      <c r="N206" s="68">
        <f t="shared" si="62"/>
        <v>25</v>
      </c>
      <c r="O206" s="75">
        <f ca="1">J206*'Inputs and Outputs'!$D$5-('Model Part B'!K206*'Model Part B'!N206+K206*Costperbumped)</f>
        <v>4040</v>
      </c>
      <c r="R206" s="74">
        <v>203</v>
      </c>
      <c r="S206" s="68" t="s">
        <v>8</v>
      </c>
      <c r="T206" s="69">
        <v>44264</v>
      </c>
      <c r="U206" s="67" t="s">
        <v>2</v>
      </c>
      <c r="V206" s="68" t="str">
        <f>'Flight Data'!$A204</f>
        <v>G203</v>
      </c>
      <c r="W206" s="68">
        <f>'Flight Data'!$B204</f>
        <v>2</v>
      </c>
      <c r="X206" s="68">
        <f ca="1">ROUND(NORMINV($AC206,'Inputs and Outputs'!$C$19,'Inputs and Outputs'!$D$19),0)</f>
        <v>105</v>
      </c>
      <c r="Y206" s="68">
        <f t="shared" si="63"/>
        <v>102</v>
      </c>
      <c r="Z206" s="68">
        <f t="shared" ca="1" si="64"/>
        <v>102</v>
      </c>
      <c r="AA206" s="68">
        <f ca="1">IF(Z206-W206&gt;'Inputs and Outputs'!$D$4,One-W206,0)</f>
        <v>0</v>
      </c>
      <c r="AB206" s="68">
        <f ca="1">Z206*'Inputs and Outputs'!$D$5-AA206*'Inputs and Outputs'!$D$6</f>
        <v>4080</v>
      </c>
      <c r="AC206" s="70">
        <f t="shared" ca="1" si="76"/>
        <v>0.6222857741154556</v>
      </c>
      <c r="AD206" s="68">
        <f t="shared" si="65"/>
        <v>25</v>
      </c>
      <c r="AE206" s="75">
        <f ca="1">Z206*'Inputs and Outputs'!$D$5-('Model Part B'!AA206*'Model Part B'!AD206+AA206*Costperbumped)</f>
        <v>4080</v>
      </c>
      <c r="AH206" s="74">
        <v>203</v>
      </c>
      <c r="AI206" s="68" t="s">
        <v>8</v>
      </c>
      <c r="AJ206" s="69">
        <v>44264</v>
      </c>
      <c r="AK206" s="67" t="s">
        <v>2</v>
      </c>
      <c r="AL206" s="68" t="str">
        <f>'Flight Data'!$A204</f>
        <v>G203</v>
      </c>
      <c r="AM206" s="68">
        <f>'Flight Data'!$B204</f>
        <v>2</v>
      </c>
      <c r="AN206" s="68">
        <f ca="1">ROUND(NORMINV($AS206,'Inputs and Outputs'!$C$19,'Inputs and Outputs'!$D$19),0)</f>
        <v>100</v>
      </c>
      <c r="AO206" s="68">
        <f t="shared" si="66"/>
        <v>103</v>
      </c>
      <c r="AP206" s="68">
        <f t="shared" ca="1" si="67"/>
        <v>100</v>
      </c>
      <c r="AQ206" s="68">
        <f ca="1">IF(AP206-AM206&gt;'Inputs and Outputs'!$D$4,Three-AM206,0)</f>
        <v>0</v>
      </c>
      <c r="AR206" s="68">
        <f ca="1">AP206*'Inputs and Outputs'!$D$5-AQ206*'Inputs and Outputs'!$D$6</f>
        <v>4000</v>
      </c>
      <c r="AS206" s="70">
        <f t="shared" ca="1" si="77"/>
        <v>0.27221525152026238</v>
      </c>
      <c r="AT206" s="68">
        <f t="shared" si="68"/>
        <v>25</v>
      </c>
      <c r="AU206" s="75">
        <f ca="1">AP206*'Inputs and Outputs'!$D$5-('Model Part B'!AQ206*'Model Part B'!AT206+AQ206*Costperbumped)</f>
        <v>4000</v>
      </c>
      <c r="AX206" s="74">
        <v>203</v>
      </c>
      <c r="AY206" s="68" t="s">
        <v>8</v>
      </c>
      <c r="AZ206" s="69">
        <v>44264</v>
      </c>
      <c r="BA206" s="67" t="s">
        <v>2</v>
      </c>
      <c r="BB206" s="68" t="str">
        <f>'Flight Data'!$A204</f>
        <v>G203</v>
      </c>
      <c r="BC206" s="68">
        <f>'Flight Data'!$B204</f>
        <v>2</v>
      </c>
      <c r="BD206" s="68">
        <f ca="1">ROUND(NORMINV($BI206,'Inputs and Outputs'!$C$19,'Inputs and Outputs'!$D$19),0)</f>
        <v>98</v>
      </c>
      <c r="BE206" s="68">
        <f t="shared" si="69"/>
        <v>104</v>
      </c>
      <c r="BF206" s="68">
        <f t="shared" ca="1" si="70"/>
        <v>98</v>
      </c>
      <c r="BG206" s="68">
        <f ca="1">IF(BF206-BC206&gt;'Inputs and Outputs'!$D$4,Four-BC206,0)</f>
        <v>0</v>
      </c>
      <c r="BH206" s="68">
        <f ca="1">BF206*'Inputs and Outputs'!$D$5-BG206*'Inputs and Outputs'!$D$6</f>
        <v>3920</v>
      </c>
      <c r="BI206" s="70">
        <f t="shared" ca="1" si="78"/>
        <v>0.17648438631492913</v>
      </c>
      <c r="BJ206" s="68">
        <f t="shared" si="71"/>
        <v>25</v>
      </c>
      <c r="BK206" s="75">
        <f ca="1">BF206*'Inputs and Outputs'!$D$5-('Model Part B'!BG206*'Model Part B'!BJ206+BG206*Costperbumped)</f>
        <v>3920</v>
      </c>
      <c r="BN206" s="74">
        <v>203</v>
      </c>
      <c r="BO206" s="68" t="s">
        <v>8</v>
      </c>
      <c r="BP206" s="69">
        <v>44264</v>
      </c>
      <c r="BQ206" s="67" t="s">
        <v>2</v>
      </c>
      <c r="BR206" s="68" t="str">
        <f>'Flight Data'!$A204</f>
        <v>G203</v>
      </c>
      <c r="BS206" s="68">
        <f>'Flight Data'!$B204</f>
        <v>2</v>
      </c>
      <c r="BT206" s="68">
        <f ca="1">ROUND(NORMINV($BY206,'Inputs and Outputs'!$C$18,'Inputs and Outputs'!$D$18),0)</f>
        <v>97</v>
      </c>
      <c r="BU206" s="68">
        <f t="shared" si="72"/>
        <v>105</v>
      </c>
      <c r="BV206" s="68">
        <f t="shared" ca="1" si="73"/>
        <v>97</v>
      </c>
      <c r="BW206" s="68">
        <f ca="1">IF(BV206-BS206&gt;'Inputs and Outputs'!$D$4,Five-BS206,0)</f>
        <v>0</v>
      </c>
      <c r="BX206" s="68">
        <f ca="1">BV206*'Inputs and Outputs'!$D$5-BW206*'Inputs and Outputs'!$D$6</f>
        <v>3880</v>
      </c>
      <c r="BY206" s="70">
        <f t="shared" ca="1" si="79"/>
        <v>0.24990207603271819</v>
      </c>
      <c r="BZ206" s="68">
        <f t="shared" si="74"/>
        <v>25</v>
      </c>
      <c r="CA206" s="75">
        <f ca="1">BV206*'Inputs and Outputs'!$D$5-('Model Part B'!BW206*'Model Part B'!BZ206+BW206*Costperbumped)</f>
        <v>3880</v>
      </c>
    </row>
    <row r="207" spans="2:79" x14ac:dyDescent="0.2">
      <c r="B207" s="74">
        <v>204</v>
      </c>
      <c r="C207" s="68" t="s">
        <v>8</v>
      </c>
      <c r="D207" s="69">
        <v>44264</v>
      </c>
      <c r="E207" s="67" t="s">
        <v>0</v>
      </c>
      <c r="F207" s="68" t="str">
        <f>'Flight Data'!$A205</f>
        <v>G204</v>
      </c>
      <c r="G207" s="68">
        <f>'Flight Data'!$B205</f>
        <v>3</v>
      </c>
      <c r="H207" s="68">
        <f ca="1">ROUND(NORMINV($M207,'Inputs and Outputs'!$C$20,'Inputs and Outputs'!$D$20),0)</f>
        <v>102</v>
      </c>
      <c r="I207" s="68">
        <f t="shared" si="60"/>
        <v>101</v>
      </c>
      <c r="J207" s="68">
        <f t="shared" ca="1" si="61"/>
        <v>101</v>
      </c>
      <c r="K207" s="68">
        <f ca="1">IF(J207-G207&gt;'Inputs and Outputs'!$D$4,One-G207,0)</f>
        <v>0</v>
      </c>
      <c r="L207" s="68">
        <f ca="1">J207*'Inputs and Outputs'!$D$5-K207*'Inputs and Outputs'!$D$6</f>
        <v>4040</v>
      </c>
      <c r="M207" s="70">
        <f t="shared" ca="1" si="75"/>
        <v>0.26392706788245823</v>
      </c>
      <c r="N207" s="68">
        <f t="shared" si="62"/>
        <v>200</v>
      </c>
      <c r="O207" s="75">
        <f ca="1">J207*'Inputs and Outputs'!$D$5-('Model Part B'!K207*'Model Part B'!N207+K207*Costperbumped)</f>
        <v>4040</v>
      </c>
      <c r="R207" s="74">
        <v>204</v>
      </c>
      <c r="S207" s="68" t="s">
        <v>8</v>
      </c>
      <c r="T207" s="69">
        <v>44264</v>
      </c>
      <c r="U207" s="67" t="s">
        <v>0</v>
      </c>
      <c r="V207" s="68" t="str">
        <f>'Flight Data'!$A205</f>
        <v>G204</v>
      </c>
      <c r="W207" s="68">
        <f>'Flight Data'!$B205</f>
        <v>3</v>
      </c>
      <c r="X207" s="68">
        <f ca="1">ROUND(NORMINV($AC207,'Inputs and Outputs'!$C$20,'Inputs and Outputs'!$D$20),0)</f>
        <v>99</v>
      </c>
      <c r="Y207" s="68">
        <f t="shared" si="63"/>
        <v>102</v>
      </c>
      <c r="Z207" s="68">
        <f t="shared" ca="1" si="64"/>
        <v>99</v>
      </c>
      <c r="AA207" s="68">
        <f ca="1">IF(Z207-W207&gt;'Inputs and Outputs'!$D$4,One-W207,0)</f>
        <v>0</v>
      </c>
      <c r="AB207" s="68">
        <f ca="1">Z207*'Inputs and Outputs'!$D$5-AA207*'Inputs and Outputs'!$D$6</f>
        <v>3960</v>
      </c>
      <c r="AC207" s="70">
        <f t="shared" ca="1" si="76"/>
        <v>0.10451178494458035</v>
      </c>
      <c r="AD207" s="68">
        <f t="shared" si="65"/>
        <v>200</v>
      </c>
      <c r="AE207" s="75">
        <f ca="1">Z207*'Inputs and Outputs'!$D$5-('Model Part B'!AA207*'Model Part B'!AD207+AA207*Costperbumped)</f>
        <v>3960</v>
      </c>
      <c r="AH207" s="74">
        <v>204</v>
      </c>
      <c r="AI207" s="68" t="s">
        <v>8</v>
      </c>
      <c r="AJ207" s="69">
        <v>44264</v>
      </c>
      <c r="AK207" s="67" t="s">
        <v>0</v>
      </c>
      <c r="AL207" s="68" t="str">
        <f>'Flight Data'!$A205</f>
        <v>G204</v>
      </c>
      <c r="AM207" s="68">
        <f>'Flight Data'!$B205</f>
        <v>3</v>
      </c>
      <c r="AN207" s="68">
        <f ca="1">ROUND(NORMINV($AS207,'Inputs and Outputs'!$C$20,'Inputs and Outputs'!$D$20),0)</f>
        <v>107</v>
      </c>
      <c r="AO207" s="68">
        <f t="shared" si="66"/>
        <v>103</v>
      </c>
      <c r="AP207" s="68">
        <f t="shared" ca="1" si="67"/>
        <v>103</v>
      </c>
      <c r="AQ207" s="68">
        <f ca="1">IF(AP207-AM207&gt;'Inputs and Outputs'!$D$4,Three-AM207,0)</f>
        <v>0</v>
      </c>
      <c r="AR207" s="68">
        <f ca="1">AP207*'Inputs and Outputs'!$D$5-AQ207*'Inputs and Outputs'!$D$6</f>
        <v>4120</v>
      </c>
      <c r="AS207" s="70">
        <f t="shared" ca="1" si="77"/>
        <v>0.6789330947081581</v>
      </c>
      <c r="AT207" s="68">
        <f t="shared" si="68"/>
        <v>200</v>
      </c>
      <c r="AU207" s="75">
        <f ca="1">AP207*'Inputs and Outputs'!$D$5-('Model Part B'!AQ207*'Model Part B'!AT207+AQ207*Costperbumped)</f>
        <v>4120</v>
      </c>
      <c r="AX207" s="74">
        <v>204</v>
      </c>
      <c r="AY207" s="68" t="s">
        <v>8</v>
      </c>
      <c r="AZ207" s="69">
        <v>44264</v>
      </c>
      <c r="BA207" s="67" t="s">
        <v>0</v>
      </c>
      <c r="BB207" s="68" t="str">
        <f>'Flight Data'!$A205</f>
        <v>G204</v>
      </c>
      <c r="BC207" s="68">
        <f>'Flight Data'!$B205</f>
        <v>3</v>
      </c>
      <c r="BD207" s="68">
        <f ca="1">ROUND(NORMINV($BI207,'Inputs and Outputs'!$C$20,'Inputs and Outputs'!$D$20),0)</f>
        <v>98</v>
      </c>
      <c r="BE207" s="68">
        <f t="shared" si="69"/>
        <v>104</v>
      </c>
      <c r="BF207" s="68">
        <f t="shared" ca="1" si="70"/>
        <v>98</v>
      </c>
      <c r="BG207" s="68">
        <f ca="1">IF(BF207-BC207&gt;'Inputs and Outputs'!$D$4,Four-BC207,0)</f>
        <v>0</v>
      </c>
      <c r="BH207" s="68">
        <f ca="1">BF207*'Inputs and Outputs'!$D$5-BG207*'Inputs and Outputs'!$D$6</f>
        <v>3920</v>
      </c>
      <c r="BI207" s="70">
        <f t="shared" ca="1" si="78"/>
        <v>6.9351590128716389E-2</v>
      </c>
      <c r="BJ207" s="68">
        <f t="shared" si="71"/>
        <v>200</v>
      </c>
      <c r="BK207" s="75">
        <f ca="1">BF207*'Inputs and Outputs'!$D$5-('Model Part B'!BG207*'Model Part B'!BJ207+BG207*Costperbumped)</f>
        <v>3920</v>
      </c>
      <c r="BN207" s="74">
        <v>204</v>
      </c>
      <c r="BO207" s="68" t="s">
        <v>8</v>
      </c>
      <c r="BP207" s="69">
        <v>44264</v>
      </c>
      <c r="BQ207" s="67" t="s">
        <v>0</v>
      </c>
      <c r="BR207" s="68" t="str">
        <f>'Flight Data'!$A205</f>
        <v>G204</v>
      </c>
      <c r="BS207" s="68">
        <f>'Flight Data'!$B205</f>
        <v>3</v>
      </c>
      <c r="BT207" s="68">
        <f ca="1">ROUND(NORMINV($BY207,'Inputs and Outputs'!$C$18,'Inputs and Outputs'!$D$18),0)</f>
        <v>92</v>
      </c>
      <c r="BU207" s="68">
        <f t="shared" si="72"/>
        <v>105</v>
      </c>
      <c r="BV207" s="68">
        <f t="shared" ca="1" si="73"/>
        <v>92</v>
      </c>
      <c r="BW207" s="68">
        <f ca="1">IF(BV207-BS207&gt;'Inputs and Outputs'!$D$4,Five-BS207,0)</f>
        <v>0</v>
      </c>
      <c r="BX207" s="68">
        <f ca="1">BV207*'Inputs and Outputs'!$D$5-BW207*'Inputs and Outputs'!$D$6</f>
        <v>3680</v>
      </c>
      <c r="BY207" s="70">
        <f t="shared" ca="1" si="79"/>
        <v>5.7976669920831614E-2</v>
      </c>
      <c r="BZ207" s="68">
        <f t="shared" si="74"/>
        <v>200</v>
      </c>
      <c r="CA207" s="75">
        <f ca="1">BV207*'Inputs and Outputs'!$D$5-('Model Part B'!BW207*'Model Part B'!BZ207+BW207*Costperbumped)</f>
        <v>3680</v>
      </c>
    </row>
    <row r="208" spans="2:79" x14ac:dyDescent="0.2">
      <c r="B208" s="74">
        <v>205</v>
      </c>
      <c r="C208" s="68" t="s">
        <v>7</v>
      </c>
      <c r="D208" s="69">
        <v>44265</v>
      </c>
      <c r="E208" s="67" t="s">
        <v>3</v>
      </c>
      <c r="F208" s="68" t="str">
        <f>'Flight Data'!$A206</f>
        <v>G205</v>
      </c>
      <c r="G208" s="68">
        <f>'Flight Data'!$B206</f>
        <v>5</v>
      </c>
      <c r="H208" s="68">
        <f ca="1">ROUND(NORMINV($M208,'Inputs and Outputs'!$C$18,'Inputs and Outputs'!$D$18),0)</f>
        <v>108</v>
      </c>
      <c r="I208" s="68">
        <f t="shared" si="60"/>
        <v>101</v>
      </c>
      <c r="J208" s="68">
        <f t="shared" ca="1" si="61"/>
        <v>101</v>
      </c>
      <c r="K208" s="68">
        <f ca="1">IF(J208-G208&gt;'Inputs and Outputs'!$D$4,One-G208,0)</f>
        <v>0</v>
      </c>
      <c r="L208" s="68">
        <f ca="1">J208*'Inputs and Outputs'!$D$5-K208*'Inputs and Outputs'!$D$6</f>
        <v>4040</v>
      </c>
      <c r="M208" s="70">
        <f t="shared" ca="1" si="75"/>
        <v>0.88501958983959539</v>
      </c>
      <c r="N208" s="68">
        <f t="shared" si="62"/>
        <v>25</v>
      </c>
      <c r="O208" s="75">
        <f ca="1">J208*'Inputs and Outputs'!$D$5-('Model Part B'!K208*'Model Part B'!N208+K208*Costperbumped)</f>
        <v>4040</v>
      </c>
      <c r="R208" s="74">
        <v>205</v>
      </c>
      <c r="S208" s="68" t="s">
        <v>7</v>
      </c>
      <c r="T208" s="69">
        <v>44265</v>
      </c>
      <c r="U208" s="67" t="s">
        <v>3</v>
      </c>
      <c r="V208" s="68" t="str">
        <f>'Flight Data'!$A206</f>
        <v>G205</v>
      </c>
      <c r="W208" s="68">
        <f>'Flight Data'!$B206</f>
        <v>5</v>
      </c>
      <c r="X208" s="68">
        <f ca="1">ROUND(NORMINV($AC208,'Inputs and Outputs'!$C$18,'Inputs and Outputs'!$D$18),0)</f>
        <v>109</v>
      </c>
      <c r="Y208" s="68">
        <f t="shared" si="63"/>
        <v>102</v>
      </c>
      <c r="Z208" s="68">
        <f t="shared" ca="1" si="64"/>
        <v>102</v>
      </c>
      <c r="AA208" s="68">
        <f ca="1">IF(Z208-W208&gt;'Inputs and Outputs'!$D$4,One-W208,0)</f>
        <v>0</v>
      </c>
      <c r="AB208" s="68">
        <f ca="1">Z208*'Inputs and Outputs'!$D$5-AA208*'Inputs and Outputs'!$D$6</f>
        <v>4080</v>
      </c>
      <c r="AC208" s="70">
        <f t="shared" ca="1" si="76"/>
        <v>0.91223769730475202</v>
      </c>
      <c r="AD208" s="68">
        <f t="shared" si="65"/>
        <v>25</v>
      </c>
      <c r="AE208" s="75">
        <f ca="1">Z208*'Inputs and Outputs'!$D$5-('Model Part B'!AA208*'Model Part B'!AD208+AA208*Costperbumped)</f>
        <v>4080</v>
      </c>
      <c r="AH208" s="74">
        <v>205</v>
      </c>
      <c r="AI208" s="68" t="s">
        <v>7</v>
      </c>
      <c r="AJ208" s="69">
        <v>44265</v>
      </c>
      <c r="AK208" s="67" t="s">
        <v>3</v>
      </c>
      <c r="AL208" s="68" t="str">
        <f>'Flight Data'!$A206</f>
        <v>G205</v>
      </c>
      <c r="AM208" s="68">
        <f>'Flight Data'!$B206</f>
        <v>5</v>
      </c>
      <c r="AN208" s="68">
        <f ca="1">ROUND(NORMINV($AS208,'Inputs and Outputs'!$C$18,'Inputs and Outputs'!$D$18),0)</f>
        <v>105</v>
      </c>
      <c r="AO208" s="68">
        <f t="shared" si="66"/>
        <v>103</v>
      </c>
      <c r="AP208" s="68">
        <f t="shared" ca="1" si="67"/>
        <v>103</v>
      </c>
      <c r="AQ208" s="68">
        <f ca="1">IF(AP208-AM208&gt;'Inputs and Outputs'!$D$4,Three-AM208,0)</f>
        <v>0</v>
      </c>
      <c r="AR208" s="68">
        <f ca="1">AP208*'Inputs and Outputs'!$D$5-AQ208*'Inputs and Outputs'!$D$6</f>
        <v>4120</v>
      </c>
      <c r="AS208" s="70">
        <f t="shared" ca="1" si="77"/>
        <v>0.72691508554299944</v>
      </c>
      <c r="AT208" s="68">
        <f t="shared" si="68"/>
        <v>25</v>
      </c>
      <c r="AU208" s="75">
        <f ca="1">AP208*'Inputs and Outputs'!$D$5-('Model Part B'!AQ208*'Model Part B'!AT208+AQ208*Costperbumped)</f>
        <v>4120</v>
      </c>
      <c r="AX208" s="74">
        <v>205</v>
      </c>
      <c r="AY208" s="68" t="s">
        <v>7</v>
      </c>
      <c r="AZ208" s="69">
        <v>44265</v>
      </c>
      <c r="BA208" s="67" t="s">
        <v>3</v>
      </c>
      <c r="BB208" s="68" t="str">
        <f>'Flight Data'!$A206</f>
        <v>G205</v>
      </c>
      <c r="BC208" s="68">
        <f>'Flight Data'!$B206</f>
        <v>5</v>
      </c>
      <c r="BD208" s="68">
        <f ca="1">ROUND(NORMINV($BI208,'Inputs and Outputs'!$C$18,'Inputs and Outputs'!$D$18),0)</f>
        <v>93</v>
      </c>
      <c r="BE208" s="68">
        <f t="shared" si="69"/>
        <v>104</v>
      </c>
      <c r="BF208" s="68">
        <f t="shared" ca="1" si="70"/>
        <v>93</v>
      </c>
      <c r="BG208" s="68">
        <f ca="1">IF(BF208-BC208&gt;'Inputs and Outputs'!$D$4,Four-BC208,0)</f>
        <v>0</v>
      </c>
      <c r="BH208" s="68">
        <f ca="1">BF208*'Inputs and Outputs'!$D$5-BG208*'Inputs and Outputs'!$D$6</f>
        <v>3720</v>
      </c>
      <c r="BI208" s="70">
        <f t="shared" ca="1" si="78"/>
        <v>9.0342931274192684E-2</v>
      </c>
      <c r="BJ208" s="68">
        <f t="shared" si="71"/>
        <v>25</v>
      </c>
      <c r="BK208" s="75">
        <f ca="1">BF208*'Inputs and Outputs'!$D$5-('Model Part B'!BG208*'Model Part B'!BJ208+BG208*Costperbumped)</f>
        <v>3720</v>
      </c>
      <c r="BN208" s="74">
        <v>205</v>
      </c>
      <c r="BO208" s="68" t="s">
        <v>7</v>
      </c>
      <c r="BP208" s="69">
        <v>44265</v>
      </c>
      <c r="BQ208" s="67" t="s">
        <v>3</v>
      </c>
      <c r="BR208" s="68" t="str">
        <f>'Flight Data'!$A206</f>
        <v>G205</v>
      </c>
      <c r="BS208" s="68">
        <f>'Flight Data'!$B206</f>
        <v>5</v>
      </c>
      <c r="BT208" s="68">
        <f ca="1">ROUND(NORMINV($BY208,'Inputs and Outputs'!$C$18,'Inputs and Outputs'!$D$18),0)</f>
        <v>105</v>
      </c>
      <c r="BU208" s="68">
        <f t="shared" si="72"/>
        <v>105</v>
      </c>
      <c r="BV208" s="68">
        <f t="shared" ca="1" si="73"/>
        <v>105</v>
      </c>
      <c r="BW208" s="68">
        <f ca="1">IF(BV208-BS208&gt;'Inputs and Outputs'!$D$4,Five-BS208,0)</f>
        <v>0</v>
      </c>
      <c r="BX208" s="68">
        <f ca="1">BV208*'Inputs and Outputs'!$D$5-BW208*'Inputs and Outputs'!$D$6</f>
        <v>4200</v>
      </c>
      <c r="BY208" s="70">
        <f t="shared" ca="1" si="79"/>
        <v>0.74431165022036949</v>
      </c>
      <c r="BZ208" s="68">
        <f t="shared" si="74"/>
        <v>25</v>
      </c>
      <c r="CA208" s="75">
        <f ca="1">BV208*'Inputs and Outputs'!$D$5-('Model Part B'!BW208*'Model Part B'!BZ208+BW208*Costperbumped)</f>
        <v>4200</v>
      </c>
    </row>
    <row r="209" spans="2:79" x14ac:dyDescent="0.2">
      <c r="B209" s="74">
        <v>206</v>
      </c>
      <c r="C209" s="68" t="s">
        <v>7</v>
      </c>
      <c r="D209" s="69">
        <v>44265</v>
      </c>
      <c r="E209" s="67" t="s">
        <v>2</v>
      </c>
      <c r="F209" s="68" t="str">
        <f>'Flight Data'!$A207</f>
        <v>G206</v>
      </c>
      <c r="G209" s="68">
        <f>'Flight Data'!$B207</f>
        <v>4</v>
      </c>
      <c r="H209" s="68">
        <f ca="1">ROUND(NORMINV($M209,'Inputs and Outputs'!$C$19,'Inputs and Outputs'!$D$19),0)</f>
        <v>105</v>
      </c>
      <c r="I209" s="68">
        <f t="shared" si="60"/>
        <v>101</v>
      </c>
      <c r="J209" s="68">
        <f t="shared" ca="1" si="61"/>
        <v>101</v>
      </c>
      <c r="K209" s="68">
        <f ca="1">IF(J209-G209&gt;'Inputs and Outputs'!$D$4,One-G209,0)</f>
        <v>0</v>
      </c>
      <c r="L209" s="68">
        <f ca="1">J209*'Inputs and Outputs'!$D$5-K209*'Inputs and Outputs'!$D$6</f>
        <v>4040</v>
      </c>
      <c r="M209" s="70">
        <f t="shared" ca="1" si="75"/>
        <v>0.68685962880669016</v>
      </c>
      <c r="N209" s="68">
        <f t="shared" si="62"/>
        <v>25</v>
      </c>
      <c r="O209" s="75">
        <f ca="1">J209*'Inputs and Outputs'!$D$5-('Model Part B'!K209*'Model Part B'!N209+K209*Costperbumped)</f>
        <v>4040</v>
      </c>
      <c r="R209" s="74">
        <v>206</v>
      </c>
      <c r="S209" s="68" t="s">
        <v>7</v>
      </c>
      <c r="T209" s="69">
        <v>44265</v>
      </c>
      <c r="U209" s="67" t="s">
        <v>2</v>
      </c>
      <c r="V209" s="68" t="str">
        <f>'Flight Data'!$A207</f>
        <v>G206</v>
      </c>
      <c r="W209" s="68">
        <f>'Flight Data'!$B207</f>
        <v>4</v>
      </c>
      <c r="X209" s="68">
        <f ca="1">ROUND(NORMINV($AC209,'Inputs and Outputs'!$C$19,'Inputs and Outputs'!$D$19),0)</f>
        <v>101</v>
      </c>
      <c r="Y209" s="68">
        <f t="shared" si="63"/>
        <v>102</v>
      </c>
      <c r="Z209" s="68">
        <f t="shared" ca="1" si="64"/>
        <v>101</v>
      </c>
      <c r="AA209" s="68">
        <f ca="1">IF(Z209-W209&gt;'Inputs and Outputs'!$D$4,One-W209,0)</f>
        <v>0</v>
      </c>
      <c r="AB209" s="68">
        <f ca="1">Z209*'Inputs and Outputs'!$D$5-AA209*'Inputs and Outputs'!$D$6</f>
        <v>4040</v>
      </c>
      <c r="AC209" s="70">
        <f t="shared" ca="1" si="76"/>
        <v>0.31385414219313712</v>
      </c>
      <c r="AD209" s="68">
        <f t="shared" si="65"/>
        <v>25</v>
      </c>
      <c r="AE209" s="75">
        <f ca="1">Z209*'Inputs and Outputs'!$D$5-('Model Part B'!AA209*'Model Part B'!AD209+AA209*Costperbumped)</f>
        <v>4040</v>
      </c>
      <c r="AH209" s="74">
        <v>206</v>
      </c>
      <c r="AI209" s="68" t="s">
        <v>7</v>
      </c>
      <c r="AJ209" s="69">
        <v>44265</v>
      </c>
      <c r="AK209" s="67" t="s">
        <v>2</v>
      </c>
      <c r="AL209" s="68" t="str">
        <f>'Flight Data'!$A207</f>
        <v>G206</v>
      </c>
      <c r="AM209" s="68">
        <f>'Flight Data'!$B207</f>
        <v>4</v>
      </c>
      <c r="AN209" s="68">
        <f ca="1">ROUND(NORMINV($AS209,'Inputs and Outputs'!$C$19,'Inputs and Outputs'!$D$19),0)</f>
        <v>100</v>
      </c>
      <c r="AO209" s="68">
        <f t="shared" si="66"/>
        <v>103</v>
      </c>
      <c r="AP209" s="68">
        <f t="shared" ca="1" si="67"/>
        <v>100</v>
      </c>
      <c r="AQ209" s="68">
        <f ca="1">IF(AP209-AM209&gt;'Inputs and Outputs'!$D$4,Three-AM209,0)</f>
        <v>0</v>
      </c>
      <c r="AR209" s="68">
        <f ca="1">AP209*'Inputs and Outputs'!$D$5-AQ209*'Inputs and Outputs'!$D$6</f>
        <v>4000</v>
      </c>
      <c r="AS209" s="70">
        <f t="shared" ca="1" si="77"/>
        <v>0.25331266112535833</v>
      </c>
      <c r="AT209" s="68">
        <f t="shared" si="68"/>
        <v>25</v>
      </c>
      <c r="AU209" s="75">
        <f ca="1">AP209*'Inputs and Outputs'!$D$5-('Model Part B'!AQ209*'Model Part B'!AT209+AQ209*Costperbumped)</f>
        <v>4000</v>
      </c>
      <c r="AX209" s="74">
        <v>206</v>
      </c>
      <c r="AY209" s="68" t="s">
        <v>7</v>
      </c>
      <c r="AZ209" s="69">
        <v>44265</v>
      </c>
      <c r="BA209" s="67" t="s">
        <v>2</v>
      </c>
      <c r="BB209" s="68" t="str">
        <f>'Flight Data'!$A207</f>
        <v>G206</v>
      </c>
      <c r="BC209" s="68">
        <f>'Flight Data'!$B207</f>
        <v>4</v>
      </c>
      <c r="BD209" s="68">
        <f ca="1">ROUND(NORMINV($BI209,'Inputs and Outputs'!$C$19,'Inputs and Outputs'!$D$19),0)</f>
        <v>100</v>
      </c>
      <c r="BE209" s="68">
        <f t="shared" si="69"/>
        <v>104</v>
      </c>
      <c r="BF209" s="68">
        <f t="shared" ca="1" si="70"/>
        <v>100</v>
      </c>
      <c r="BG209" s="68">
        <f ca="1">IF(BF209-BC209&gt;'Inputs and Outputs'!$D$4,Four-BC209,0)</f>
        <v>0</v>
      </c>
      <c r="BH209" s="68">
        <f ca="1">BF209*'Inputs and Outputs'!$D$5-BG209*'Inputs and Outputs'!$D$6</f>
        <v>4000</v>
      </c>
      <c r="BI209" s="70">
        <f t="shared" ca="1" si="78"/>
        <v>0.26204561785965241</v>
      </c>
      <c r="BJ209" s="68">
        <f t="shared" si="71"/>
        <v>25</v>
      </c>
      <c r="BK209" s="75">
        <f ca="1">BF209*'Inputs and Outputs'!$D$5-('Model Part B'!BG209*'Model Part B'!BJ209+BG209*Costperbumped)</f>
        <v>4000</v>
      </c>
      <c r="BN209" s="74">
        <v>206</v>
      </c>
      <c r="BO209" s="68" t="s">
        <v>7</v>
      </c>
      <c r="BP209" s="69">
        <v>44265</v>
      </c>
      <c r="BQ209" s="67" t="s">
        <v>2</v>
      </c>
      <c r="BR209" s="68" t="str">
        <f>'Flight Data'!$A207</f>
        <v>G206</v>
      </c>
      <c r="BS209" s="68">
        <f>'Flight Data'!$B207</f>
        <v>4</v>
      </c>
      <c r="BT209" s="68">
        <f ca="1">ROUND(NORMINV($BY209,'Inputs and Outputs'!$C$18,'Inputs and Outputs'!$D$18),0)</f>
        <v>101</v>
      </c>
      <c r="BU209" s="68">
        <f t="shared" si="72"/>
        <v>105</v>
      </c>
      <c r="BV209" s="68">
        <f t="shared" ca="1" si="73"/>
        <v>101</v>
      </c>
      <c r="BW209" s="68">
        <f ca="1">IF(BV209-BS209&gt;'Inputs and Outputs'!$D$4,Five-BS209,0)</f>
        <v>0</v>
      </c>
      <c r="BX209" s="68">
        <f ca="1">BV209*'Inputs and Outputs'!$D$5-BW209*'Inputs and Outputs'!$D$6</f>
        <v>4040</v>
      </c>
      <c r="BY209" s="70">
        <f t="shared" ca="1" si="79"/>
        <v>0.48965873604877763</v>
      </c>
      <c r="BZ209" s="68">
        <f t="shared" si="74"/>
        <v>25</v>
      </c>
      <c r="CA209" s="75">
        <f ca="1">BV209*'Inputs and Outputs'!$D$5-('Model Part B'!BW209*'Model Part B'!BZ209+BW209*Costperbumped)</f>
        <v>4040</v>
      </c>
    </row>
    <row r="210" spans="2:79" x14ac:dyDescent="0.2">
      <c r="B210" s="74">
        <v>207</v>
      </c>
      <c r="C210" s="68" t="s">
        <v>7</v>
      </c>
      <c r="D210" s="69">
        <v>44265</v>
      </c>
      <c r="E210" s="67" t="s">
        <v>0</v>
      </c>
      <c r="F210" s="68" t="str">
        <f>'Flight Data'!$A208</f>
        <v>G207</v>
      </c>
      <c r="G210" s="68">
        <f>'Flight Data'!$B208</f>
        <v>2</v>
      </c>
      <c r="H210" s="68">
        <f ca="1">ROUND(NORMINV($M210,'Inputs and Outputs'!$C$20,'Inputs and Outputs'!$D$20),0)</f>
        <v>114</v>
      </c>
      <c r="I210" s="68">
        <f t="shared" si="60"/>
        <v>101</v>
      </c>
      <c r="J210" s="68">
        <f t="shared" ca="1" si="61"/>
        <v>101</v>
      </c>
      <c r="K210" s="68">
        <f ca="1">IF(J210-G210&gt;'Inputs and Outputs'!$D$4,One-G210,0)</f>
        <v>0</v>
      </c>
      <c r="L210" s="68">
        <f ca="1">J210*'Inputs and Outputs'!$D$5-K210*'Inputs and Outputs'!$D$6</f>
        <v>4040</v>
      </c>
      <c r="M210" s="70">
        <f t="shared" ca="1" si="75"/>
        <v>0.96868442720284886</v>
      </c>
      <c r="N210" s="68">
        <f t="shared" si="62"/>
        <v>200</v>
      </c>
      <c r="O210" s="75">
        <f ca="1">J210*'Inputs and Outputs'!$D$5-('Model Part B'!K210*'Model Part B'!N210+K210*Costperbumped)</f>
        <v>4040</v>
      </c>
      <c r="R210" s="74">
        <v>207</v>
      </c>
      <c r="S210" s="68" t="s">
        <v>7</v>
      </c>
      <c r="T210" s="69">
        <v>44265</v>
      </c>
      <c r="U210" s="67" t="s">
        <v>0</v>
      </c>
      <c r="V210" s="68" t="str">
        <f>'Flight Data'!$A208</f>
        <v>G207</v>
      </c>
      <c r="W210" s="68">
        <f>'Flight Data'!$B208</f>
        <v>2</v>
      </c>
      <c r="X210" s="68">
        <f ca="1">ROUND(NORMINV($AC210,'Inputs and Outputs'!$C$20,'Inputs and Outputs'!$D$20),0)</f>
        <v>106</v>
      </c>
      <c r="Y210" s="68">
        <f t="shared" si="63"/>
        <v>102</v>
      </c>
      <c r="Z210" s="68">
        <f t="shared" ca="1" si="64"/>
        <v>102</v>
      </c>
      <c r="AA210" s="68">
        <f ca="1">IF(Z210-W210&gt;'Inputs and Outputs'!$D$4,One-W210,0)</f>
        <v>0</v>
      </c>
      <c r="AB210" s="68">
        <f ca="1">Z210*'Inputs and Outputs'!$D$5-AA210*'Inputs and Outputs'!$D$6</f>
        <v>4080</v>
      </c>
      <c r="AC210" s="70">
        <f t="shared" ca="1" si="76"/>
        <v>0.57741068837293408</v>
      </c>
      <c r="AD210" s="68">
        <f t="shared" si="65"/>
        <v>200</v>
      </c>
      <c r="AE210" s="75">
        <f ca="1">Z210*'Inputs and Outputs'!$D$5-('Model Part B'!AA210*'Model Part B'!AD210+AA210*Costperbumped)</f>
        <v>4080</v>
      </c>
      <c r="AH210" s="74">
        <v>207</v>
      </c>
      <c r="AI210" s="68" t="s">
        <v>7</v>
      </c>
      <c r="AJ210" s="69">
        <v>44265</v>
      </c>
      <c r="AK210" s="67" t="s">
        <v>0</v>
      </c>
      <c r="AL210" s="68" t="str">
        <f>'Flight Data'!$A208</f>
        <v>G207</v>
      </c>
      <c r="AM210" s="68">
        <f>'Flight Data'!$B208</f>
        <v>2</v>
      </c>
      <c r="AN210" s="68">
        <f ca="1">ROUND(NORMINV($AS210,'Inputs and Outputs'!$C$20,'Inputs and Outputs'!$D$20),0)</f>
        <v>106</v>
      </c>
      <c r="AO210" s="68">
        <f t="shared" si="66"/>
        <v>103</v>
      </c>
      <c r="AP210" s="68">
        <f t="shared" ca="1" si="67"/>
        <v>103</v>
      </c>
      <c r="AQ210" s="68">
        <f ca="1">IF(AP210-AM210&gt;'Inputs and Outputs'!$D$4,Three-AM210,0)</f>
        <v>1</v>
      </c>
      <c r="AR210" s="68">
        <f ca="1">AP210*'Inputs and Outputs'!$D$5-AQ210*'Inputs and Outputs'!$D$6</f>
        <v>4020</v>
      </c>
      <c r="AS210" s="70">
        <f t="shared" ca="1" si="77"/>
        <v>0.55547725393424163</v>
      </c>
      <c r="AT210" s="68">
        <f t="shared" si="68"/>
        <v>200</v>
      </c>
      <c r="AU210" s="75">
        <f ca="1">AP210*'Inputs and Outputs'!$D$5-('Model Part B'!AQ210*'Model Part B'!AT210+AQ210*Costperbumped)</f>
        <v>3820</v>
      </c>
      <c r="AX210" s="74">
        <v>207</v>
      </c>
      <c r="AY210" s="68" t="s">
        <v>7</v>
      </c>
      <c r="AZ210" s="69">
        <v>44265</v>
      </c>
      <c r="BA210" s="67" t="s">
        <v>0</v>
      </c>
      <c r="BB210" s="68" t="str">
        <f>'Flight Data'!$A208</f>
        <v>G207</v>
      </c>
      <c r="BC210" s="68">
        <f>'Flight Data'!$B208</f>
        <v>2</v>
      </c>
      <c r="BD210" s="68">
        <f ca="1">ROUND(NORMINV($BI210,'Inputs and Outputs'!$C$20,'Inputs and Outputs'!$D$20),0)</f>
        <v>107</v>
      </c>
      <c r="BE210" s="68">
        <f t="shared" si="69"/>
        <v>104</v>
      </c>
      <c r="BF210" s="68">
        <f t="shared" ca="1" si="70"/>
        <v>104</v>
      </c>
      <c r="BG210" s="68">
        <f ca="1">IF(BF210-BC210&gt;'Inputs and Outputs'!$D$4,Four-BC210,0)</f>
        <v>2</v>
      </c>
      <c r="BH210" s="68">
        <f ca="1">BF210*'Inputs and Outputs'!$D$5-BG210*'Inputs and Outputs'!$D$6</f>
        <v>3960</v>
      </c>
      <c r="BI210" s="70">
        <f t="shared" ca="1" si="78"/>
        <v>0.68262497836072111</v>
      </c>
      <c r="BJ210" s="68">
        <f t="shared" si="71"/>
        <v>200</v>
      </c>
      <c r="BK210" s="75">
        <f ca="1">BF210*'Inputs and Outputs'!$D$5-('Model Part B'!BG210*'Model Part B'!BJ210+BG210*Costperbumped)</f>
        <v>3560</v>
      </c>
      <c r="BN210" s="74">
        <v>207</v>
      </c>
      <c r="BO210" s="68" t="s">
        <v>7</v>
      </c>
      <c r="BP210" s="69">
        <v>44265</v>
      </c>
      <c r="BQ210" s="67" t="s">
        <v>0</v>
      </c>
      <c r="BR210" s="68" t="str">
        <f>'Flight Data'!$A208</f>
        <v>G207</v>
      </c>
      <c r="BS210" s="68">
        <f>'Flight Data'!$B208</f>
        <v>2</v>
      </c>
      <c r="BT210" s="68">
        <f ca="1">ROUND(NORMINV($BY210,'Inputs and Outputs'!$C$18,'Inputs and Outputs'!$D$18),0)</f>
        <v>100</v>
      </c>
      <c r="BU210" s="68">
        <f t="shared" si="72"/>
        <v>105</v>
      </c>
      <c r="BV210" s="68">
        <f t="shared" ca="1" si="73"/>
        <v>100</v>
      </c>
      <c r="BW210" s="68">
        <f ca="1">IF(BV210-BS210&gt;'Inputs and Outputs'!$D$4,Five-BS210,0)</f>
        <v>0</v>
      </c>
      <c r="BX210" s="68">
        <f ca="1">BV210*'Inputs and Outputs'!$D$5-BW210*'Inputs and Outputs'!$D$6</f>
        <v>4000</v>
      </c>
      <c r="BY210" s="70">
        <f t="shared" ca="1" si="79"/>
        <v>0.413180505218113</v>
      </c>
      <c r="BZ210" s="68">
        <f t="shared" si="74"/>
        <v>200</v>
      </c>
      <c r="CA210" s="75">
        <f ca="1">BV210*'Inputs and Outputs'!$D$5-('Model Part B'!BW210*'Model Part B'!BZ210+BW210*Costperbumped)</f>
        <v>4000</v>
      </c>
    </row>
    <row r="211" spans="2:79" x14ac:dyDescent="0.2">
      <c r="B211" s="74">
        <v>208</v>
      </c>
      <c r="C211" s="68" t="s">
        <v>6</v>
      </c>
      <c r="D211" s="69">
        <v>44266</v>
      </c>
      <c r="E211" s="67" t="s">
        <v>3</v>
      </c>
      <c r="F211" s="68" t="str">
        <f>'Flight Data'!$A209</f>
        <v>G208</v>
      </c>
      <c r="G211" s="68">
        <f>'Flight Data'!$B209</f>
        <v>5</v>
      </c>
      <c r="H211" s="68">
        <f ca="1">ROUND(NORMINV($M211,'Inputs and Outputs'!$C$18,'Inputs and Outputs'!$D$18),0)</f>
        <v>97</v>
      </c>
      <c r="I211" s="68">
        <f t="shared" si="60"/>
        <v>101</v>
      </c>
      <c r="J211" s="68">
        <f t="shared" ca="1" si="61"/>
        <v>97</v>
      </c>
      <c r="K211" s="68">
        <f ca="1">IF(J211-G211&gt;'Inputs and Outputs'!$D$4,One-G211,0)</f>
        <v>0</v>
      </c>
      <c r="L211" s="68">
        <f ca="1">J211*'Inputs and Outputs'!$D$5-K211*'Inputs and Outputs'!$D$6</f>
        <v>3880</v>
      </c>
      <c r="M211" s="70">
        <f t="shared" ca="1" si="75"/>
        <v>0.26986501877593327</v>
      </c>
      <c r="N211" s="68">
        <f t="shared" si="62"/>
        <v>25</v>
      </c>
      <c r="O211" s="75">
        <f ca="1">J211*'Inputs and Outputs'!$D$5-('Model Part B'!K211*'Model Part B'!N211+K211*Costperbumped)</f>
        <v>3880</v>
      </c>
      <c r="R211" s="74">
        <v>208</v>
      </c>
      <c r="S211" s="68" t="s">
        <v>6</v>
      </c>
      <c r="T211" s="69">
        <v>44266</v>
      </c>
      <c r="U211" s="67" t="s">
        <v>3</v>
      </c>
      <c r="V211" s="68" t="str">
        <f>'Flight Data'!$A209</f>
        <v>G208</v>
      </c>
      <c r="W211" s="68">
        <f>'Flight Data'!$B209</f>
        <v>5</v>
      </c>
      <c r="X211" s="68">
        <f ca="1">ROUND(NORMINV($AC211,'Inputs and Outputs'!$C$18,'Inputs and Outputs'!$D$18),0)</f>
        <v>95</v>
      </c>
      <c r="Y211" s="68">
        <f t="shared" si="63"/>
        <v>102</v>
      </c>
      <c r="Z211" s="68">
        <f t="shared" ca="1" si="64"/>
        <v>95</v>
      </c>
      <c r="AA211" s="68">
        <f ca="1">IF(Z211-W211&gt;'Inputs and Outputs'!$D$4,One-W211,0)</f>
        <v>0</v>
      </c>
      <c r="AB211" s="68">
        <f ca="1">Z211*'Inputs and Outputs'!$D$5-AA211*'Inputs and Outputs'!$D$6</f>
        <v>3800</v>
      </c>
      <c r="AC211" s="70">
        <f t="shared" ca="1" si="76"/>
        <v>0.17592288342080897</v>
      </c>
      <c r="AD211" s="68">
        <f t="shared" si="65"/>
        <v>25</v>
      </c>
      <c r="AE211" s="75">
        <f ca="1">Z211*'Inputs and Outputs'!$D$5-('Model Part B'!AA211*'Model Part B'!AD211+AA211*Costperbumped)</f>
        <v>3800</v>
      </c>
      <c r="AH211" s="74">
        <v>208</v>
      </c>
      <c r="AI211" s="68" t="s">
        <v>6</v>
      </c>
      <c r="AJ211" s="69">
        <v>44266</v>
      </c>
      <c r="AK211" s="67" t="s">
        <v>3</v>
      </c>
      <c r="AL211" s="68" t="str">
        <f>'Flight Data'!$A209</f>
        <v>G208</v>
      </c>
      <c r="AM211" s="68">
        <f>'Flight Data'!$B209</f>
        <v>5</v>
      </c>
      <c r="AN211" s="68">
        <f ca="1">ROUND(NORMINV($AS211,'Inputs and Outputs'!$C$18,'Inputs and Outputs'!$D$18),0)</f>
        <v>93</v>
      </c>
      <c r="AO211" s="68">
        <f t="shared" si="66"/>
        <v>103</v>
      </c>
      <c r="AP211" s="68">
        <f t="shared" ca="1" si="67"/>
        <v>93</v>
      </c>
      <c r="AQ211" s="68">
        <f ca="1">IF(AP211-AM211&gt;'Inputs and Outputs'!$D$4,Three-AM211,0)</f>
        <v>0</v>
      </c>
      <c r="AR211" s="68">
        <f ca="1">AP211*'Inputs and Outputs'!$D$5-AQ211*'Inputs and Outputs'!$D$6</f>
        <v>3720</v>
      </c>
      <c r="AS211" s="70">
        <f t="shared" ca="1" si="77"/>
        <v>0.10412646724912245</v>
      </c>
      <c r="AT211" s="68">
        <f t="shared" si="68"/>
        <v>25</v>
      </c>
      <c r="AU211" s="75">
        <f ca="1">AP211*'Inputs and Outputs'!$D$5-('Model Part B'!AQ211*'Model Part B'!AT211+AQ211*Costperbumped)</f>
        <v>3720</v>
      </c>
      <c r="AX211" s="74">
        <v>208</v>
      </c>
      <c r="AY211" s="68" t="s">
        <v>6</v>
      </c>
      <c r="AZ211" s="69">
        <v>44266</v>
      </c>
      <c r="BA211" s="67" t="s">
        <v>3</v>
      </c>
      <c r="BB211" s="68" t="str">
        <f>'Flight Data'!$A209</f>
        <v>G208</v>
      </c>
      <c r="BC211" s="68">
        <f>'Flight Data'!$B209</f>
        <v>5</v>
      </c>
      <c r="BD211" s="68">
        <f ca="1">ROUND(NORMINV($BI211,'Inputs and Outputs'!$C$18,'Inputs and Outputs'!$D$18),0)</f>
        <v>97</v>
      </c>
      <c r="BE211" s="68">
        <f t="shared" si="69"/>
        <v>104</v>
      </c>
      <c r="BF211" s="68">
        <f t="shared" ca="1" si="70"/>
        <v>97</v>
      </c>
      <c r="BG211" s="68">
        <f ca="1">IF(BF211-BC211&gt;'Inputs and Outputs'!$D$4,Four-BC211,0)</f>
        <v>0</v>
      </c>
      <c r="BH211" s="68">
        <f ca="1">BF211*'Inputs and Outputs'!$D$5-BG211*'Inputs and Outputs'!$D$6</f>
        <v>3880</v>
      </c>
      <c r="BI211" s="70">
        <f t="shared" ca="1" si="78"/>
        <v>0.27768687506934298</v>
      </c>
      <c r="BJ211" s="68">
        <f t="shared" si="71"/>
        <v>25</v>
      </c>
      <c r="BK211" s="75">
        <f ca="1">BF211*'Inputs and Outputs'!$D$5-('Model Part B'!BG211*'Model Part B'!BJ211+BG211*Costperbumped)</f>
        <v>3880</v>
      </c>
      <c r="BN211" s="74">
        <v>208</v>
      </c>
      <c r="BO211" s="68" t="s">
        <v>6</v>
      </c>
      <c r="BP211" s="69">
        <v>44266</v>
      </c>
      <c r="BQ211" s="67" t="s">
        <v>3</v>
      </c>
      <c r="BR211" s="68" t="str">
        <f>'Flight Data'!$A209</f>
        <v>G208</v>
      </c>
      <c r="BS211" s="68">
        <f>'Flight Data'!$B209</f>
        <v>5</v>
      </c>
      <c r="BT211" s="68">
        <f ca="1">ROUND(NORMINV($BY211,'Inputs and Outputs'!$C$18,'Inputs and Outputs'!$D$18),0)</f>
        <v>100</v>
      </c>
      <c r="BU211" s="68">
        <f t="shared" si="72"/>
        <v>105</v>
      </c>
      <c r="BV211" s="68">
        <f t="shared" ca="1" si="73"/>
        <v>100</v>
      </c>
      <c r="BW211" s="68">
        <f ca="1">IF(BV211-BS211&gt;'Inputs and Outputs'!$D$4,Five-BS211,0)</f>
        <v>0</v>
      </c>
      <c r="BX211" s="68">
        <f ca="1">BV211*'Inputs and Outputs'!$D$5-BW211*'Inputs and Outputs'!$D$6</f>
        <v>4000</v>
      </c>
      <c r="BY211" s="70">
        <f t="shared" ca="1" si="79"/>
        <v>0.45053007257716138</v>
      </c>
      <c r="BZ211" s="68">
        <f t="shared" si="74"/>
        <v>25</v>
      </c>
      <c r="CA211" s="75">
        <f ca="1">BV211*'Inputs and Outputs'!$D$5-('Model Part B'!BW211*'Model Part B'!BZ211+BW211*Costperbumped)</f>
        <v>4000</v>
      </c>
    </row>
    <row r="212" spans="2:79" x14ac:dyDescent="0.2">
      <c r="B212" s="74">
        <v>209</v>
      </c>
      <c r="C212" s="68" t="s">
        <v>6</v>
      </c>
      <c r="D212" s="69">
        <v>44266</v>
      </c>
      <c r="E212" s="67" t="s">
        <v>2</v>
      </c>
      <c r="F212" s="68" t="str">
        <f>'Flight Data'!$A210</f>
        <v>G209</v>
      </c>
      <c r="G212" s="68">
        <f>'Flight Data'!$B210</f>
        <v>2</v>
      </c>
      <c r="H212" s="68">
        <f ca="1">ROUND(NORMINV($M212,'Inputs and Outputs'!$C$19,'Inputs and Outputs'!$D$19),0)</f>
        <v>107</v>
      </c>
      <c r="I212" s="68">
        <f t="shared" si="60"/>
        <v>101</v>
      </c>
      <c r="J212" s="68">
        <f t="shared" ca="1" si="61"/>
        <v>101</v>
      </c>
      <c r="K212" s="68">
        <f ca="1">IF(J212-G212&gt;'Inputs and Outputs'!$D$4,One-G212,0)</f>
        <v>0</v>
      </c>
      <c r="L212" s="68">
        <f ca="1">J212*'Inputs and Outputs'!$D$5-K212*'Inputs and Outputs'!$D$6</f>
        <v>4040</v>
      </c>
      <c r="M212" s="70">
        <f t="shared" ca="1" si="75"/>
        <v>0.77581482958562686</v>
      </c>
      <c r="N212" s="68">
        <f t="shared" si="62"/>
        <v>25</v>
      </c>
      <c r="O212" s="75">
        <f ca="1">J212*'Inputs and Outputs'!$D$5-('Model Part B'!K212*'Model Part B'!N212+K212*Costperbumped)</f>
        <v>4040</v>
      </c>
      <c r="R212" s="74">
        <v>209</v>
      </c>
      <c r="S212" s="68" t="s">
        <v>6</v>
      </c>
      <c r="T212" s="69">
        <v>44266</v>
      </c>
      <c r="U212" s="67" t="s">
        <v>2</v>
      </c>
      <c r="V212" s="68" t="str">
        <f>'Flight Data'!$A210</f>
        <v>G209</v>
      </c>
      <c r="W212" s="68">
        <f>'Flight Data'!$B210</f>
        <v>2</v>
      </c>
      <c r="X212" s="68">
        <f ca="1">ROUND(NORMINV($AC212,'Inputs and Outputs'!$C$19,'Inputs and Outputs'!$D$19),0)</f>
        <v>101</v>
      </c>
      <c r="Y212" s="68">
        <f t="shared" si="63"/>
        <v>102</v>
      </c>
      <c r="Z212" s="68">
        <f t="shared" ca="1" si="64"/>
        <v>101</v>
      </c>
      <c r="AA212" s="68">
        <f ca="1">IF(Z212-W212&gt;'Inputs and Outputs'!$D$4,One-W212,0)</f>
        <v>0</v>
      </c>
      <c r="AB212" s="68">
        <f ca="1">Z212*'Inputs and Outputs'!$D$5-AA212*'Inputs and Outputs'!$D$6</f>
        <v>4040</v>
      </c>
      <c r="AC212" s="70">
        <f t="shared" ca="1" si="76"/>
        <v>0.37446800101470668</v>
      </c>
      <c r="AD212" s="68">
        <f t="shared" si="65"/>
        <v>25</v>
      </c>
      <c r="AE212" s="75">
        <f ca="1">Z212*'Inputs and Outputs'!$D$5-('Model Part B'!AA212*'Model Part B'!AD212+AA212*Costperbumped)</f>
        <v>4040</v>
      </c>
      <c r="AH212" s="74">
        <v>209</v>
      </c>
      <c r="AI212" s="68" t="s">
        <v>6</v>
      </c>
      <c r="AJ212" s="69">
        <v>44266</v>
      </c>
      <c r="AK212" s="67" t="s">
        <v>2</v>
      </c>
      <c r="AL212" s="68" t="str">
        <f>'Flight Data'!$A210</f>
        <v>G209</v>
      </c>
      <c r="AM212" s="68">
        <f>'Flight Data'!$B210</f>
        <v>2</v>
      </c>
      <c r="AN212" s="68">
        <f ca="1">ROUND(NORMINV($AS212,'Inputs and Outputs'!$C$19,'Inputs and Outputs'!$D$19),0)</f>
        <v>99</v>
      </c>
      <c r="AO212" s="68">
        <f t="shared" si="66"/>
        <v>103</v>
      </c>
      <c r="AP212" s="68">
        <f t="shared" ca="1" si="67"/>
        <v>99</v>
      </c>
      <c r="AQ212" s="68">
        <f ca="1">IF(AP212-AM212&gt;'Inputs and Outputs'!$D$4,Three-AM212,0)</f>
        <v>0</v>
      </c>
      <c r="AR212" s="68">
        <f ca="1">AP212*'Inputs and Outputs'!$D$5-AQ212*'Inputs and Outputs'!$D$6</f>
        <v>3960</v>
      </c>
      <c r="AS212" s="70">
        <f t="shared" ca="1" si="77"/>
        <v>0.2201499343117953</v>
      </c>
      <c r="AT212" s="68">
        <f t="shared" si="68"/>
        <v>25</v>
      </c>
      <c r="AU212" s="75">
        <f ca="1">AP212*'Inputs and Outputs'!$D$5-('Model Part B'!AQ212*'Model Part B'!AT212+AQ212*Costperbumped)</f>
        <v>3960</v>
      </c>
      <c r="AX212" s="74">
        <v>209</v>
      </c>
      <c r="AY212" s="68" t="s">
        <v>6</v>
      </c>
      <c r="AZ212" s="69">
        <v>44266</v>
      </c>
      <c r="BA212" s="67" t="s">
        <v>2</v>
      </c>
      <c r="BB212" s="68" t="str">
        <f>'Flight Data'!$A210</f>
        <v>G209</v>
      </c>
      <c r="BC212" s="68">
        <f>'Flight Data'!$B210</f>
        <v>2</v>
      </c>
      <c r="BD212" s="68">
        <f ca="1">ROUND(NORMINV($BI212,'Inputs and Outputs'!$C$19,'Inputs and Outputs'!$D$19),0)</f>
        <v>108</v>
      </c>
      <c r="BE212" s="68">
        <f t="shared" si="69"/>
        <v>104</v>
      </c>
      <c r="BF212" s="68">
        <f t="shared" ca="1" si="70"/>
        <v>104</v>
      </c>
      <c r="BG212" s="68">
        <f ca="1">IF(BF212-BC212&gt;'Inputs and Outputs'!$D$4,Four-BC212,0)</f>
        <v>2</v>
      </c>
      <c r="BH212" s="68">
        <f ca="1">BF212*'Inputs and Outputs'!$D$5-BG212*'Inputs and Outputs'!$D$6</f>
        <v>3960</v>
      </c>
      <c r="BI212" s="70">
        <f t="shared" ca="1" si="78"/>
        <v>0.84517296121926888</v>
      </c>
      <c r="BJ212" s="68">
        <f t="shared" si="71"/>
        <v>25</v>
      </c>
      <c r="BK212" s="75">
        <f ca="1">BF212*'Inputs and Outputs'!$D$5-('Model Part B'!BG212*'Model Part B'!BJ212+BG212*Costperbumped)</f>
        <v>3910</v>
      </c>
      <c r="BN212" s="74">
        <v>209</v>
      </c>
      <c r="BO212" s="68" t="s">
        <v>6</v>
      </c>
      <c r="BP212" s="69">
        <v>44266</v>
      </c>
      <c r="BQ212" s="67" t="s">
        <v>2</v>
      </c>
      <c r="BR212" s="68" t="str">
        <f>'Flight Data'!$A210</f>
        <v>G209</v>
      </c>
      <c r="BS212" s="68">
        <f>'Flight Data'!$B210</f>
        <v>2</v>
      </c>
      <c r="BT212" s="68">
        <f ca="1">ROUND(NORMINV($BY212,'Inputs and Outputs'!$C$18,'Inputs and Outputs'!$D$18),0)</f>
        <v>90</v>
      </c>
      <c r="BU212" s="68">
        <f t="shared" si="72"/>
        <v>105</v>
      </c>
      <c r="BV212" s="68">
        <f t="shared" ca="1" si="73"/>
        <v>90</v>
      </c>
      <c r="BW212" s="68">
        <f ca="1">IF(BV212-BS212&gt;'Inputs and Outputs'!$D$4,Five-BS212,0)</f>
        <v>0</v>
      </c>
      <c r="BX212" s="68">
        <f ca="1">BV212*'Inputs and Outputs'!$D$5-BW212*'Inputs and Outputs'!$D$6</f>
        <v>3600</v>
      </c>
      <c r="BY212" s="70">
        <f t="shared" ca="1" si="79"/>
        <v>2.7998158498475534E-2</v>
      </c>
      <c r="BZ212" s="68">
        <f t="shared" si="74"/>
        <v>25</v>
      </c>
      <c r="CA212" s="75">
        <f ca="1">BV212*'Inputs and Outputs'!$D$5-('Model Part B'!BW212*'Model Part B'!BZ212+BW212*Costperbumped)</f>
        <v>3600</v>
      </c>
    </row>
    <row r="213" spans="2:79" x14ac:dyDescent="0.2">
      <c r="B213" s="74">
        <v>210</v>
      </c>
      <c r="C213" s="68" t="s">
        <v>6</v>
      </c>
      <c r="D213" s="69">
        <v>44266</v>
      </c>
      <c r="E213" s="67" t="s">
        <v>0</v>
      </c>
      <c r="F213" s="68" t="str">
        <f>'Flight Data'!$A211</f>
        <v>G210</v>
      </c>
      <c r="G213" s="68">
        <f>'Flight Data'!$B211</f>
        <v>2</v>
      </c>
      <c r="H213" s="68">
        <f ca="1">ROUND(NORMINV($M213,'Inputs and Outputs'!$C$20,'Inputs and Outputs'!$D$20),0)</f>
        <v>109</v>
      </c>
      <c r="I213" s="68">
        <f t="shared" si="60"/>
        <v>101</v>
      </c>
      <c r="J213" s="68">
        <f t="shared" ca="1" si="61"/>
        <v>101</v>
      </c>
      <c r="K213" s="68">
        <f ca="1">IF(J213-G213&gt;'Inputs and Outputs'!$D$4,One-G213,0)</f>
        <v>0</v>
      </c>
      <c r="L213" s="68">
        <f ca="1">J213*'Inputs and Outputs'!$D$5-K213*'Inputs and Outputs'!$D$6</f>
        <v>4040</v>
      </c>
      <c r="M213" s="70">
        <f t="shared" ca="1" si="75"/>
        <v>0.76090302237716168</v>
      </c>
      <c r="N213" s="68">
        <f t="shared" si="62"/>
        <v>200</v>
      </c>
      <c r="O213" s="75">
        <f ca="1">J213*'Inputs and Outputs'!$D$5-('Model Part B'!K213*'Model Part B'!N213+K213*Costperbumped)</f>
        <v>4040</v>
      </c>
      <c r="R213" s="74">
        <v>210</v>
      </c>
      <c r="S213" s="68" t="s">
        <v>6</v>
      </c>
      <c r="T213" s="69">
        <v>44266</v>
      </c>
      <c r="U213" s="67" t="s">
        <v>0</v>
      </c>
      <c r="V213" s="68" t="str">
        <f>'Flight Data'!$A211</f>
        <v>G210</v>
      </c>
      <c r="W213" s="68">
        <f>'Flight Data'!$B211</f>
        <v>2</v>
      </c>
      <c r="X213" s="68">
        <f ca="1">ROUND(NORMINV($AC213,'Inputs and Outputs'!$C$20,'Inputs and Outputs'!$D$20),0)</f>
        <v>100</v>
      </c>
      <c r="Y213" s="68">
        <f t="shared" si="63"/>
        <v>102</v>
      </c>
      <c r="Z213" s="68">
        <f t="shared" ca="1" si="64"/>
        <v>100</v>
      </c>
      <c r="AA213" s="68">
        <f ca="1">IF(Z213-W213&gt;'Inputs and Outputs'!$D$4,One-W213,0)</f>
        <v>0</v>
      </c>
      <c r="AB213" s="68">
        <f ca="1">Z213*'Inputs and Outputs'!$D$5-AA213*'Inputs and Outputs'!$D$6</f>
        <v>4000</v>
      </c>
      <c r="AC213" s="70">
        <f t="shared" ca="1" si="76"/>
        <v>0.146752940665549</v>
      </c>
      <c r="AD213" s="68">
        <f t="shared" si="65"/>
        <v>200</v>
      </c>
      <c r="AE213" s="75">
        <f ca="1">Z213*'Inputs and Outputs'!$D$5-('Model Part B'!AA213*'Model Part B'!AD213+AA213*Costperbumped)</f>
        <v>4000</v>
      </c>
      <c r="AH213" s="74">
        <v>210</v>
      </c>
      <c r="AI213" s="68" t="s">
        <v>6</v>
      </c>
      <c r="AJ213" s="69">
        <v>44266</v>
      </c>
      <c r="AK213" s="67" t="s">
        <v>0</v>
      </c>
      <c r="AL213" s="68" t="str">
        <f>'Flight Data'!$A211</f>
        <v>G210</v>
      </c>
      <c r="AM213" s="68">
        <f>'Flight Data'!$B211</f>
        <v>2</v>
      </c>
      <c r="AN213" s="68">
        <f ca="1">ROUND(NORMINV($AS213,'Inputs and Outputs'!$C$20,'Inputs and Outputs'!$D$20),0)</f>
        <v>108</v>
      </c>
      <c r="AO213" s="68">
        <f t="shared" si="66"/>
        <v>103</v>
      </c>
      <c r="AP213" s="68">
        <f t="shared" ca="1" si="67"/>
        <v>103</v>
      </c>
      <c r="AQ213" s="68">
        <f ca="1">IF(AP213-AM213&gt;'Inputs and Outputs'!$D$4,Three-AM213,0)</f>
        <v>1</v>
      </c>
      <c r="AR213" s="68">
        <f ca="1">AP213*'Inputs and Outputs'!$D$5-AQ213*'Inputs and Outputs'!$D$6</f>
        <v>4020</v>
      </c>
      <c r="AS213" s="70">
        <f t="shared" ca="1" si="77"/>
        <v>0.71681954113161594</v>
      </c>
      <c r="AT213" s="68">
        <f t="shared" si="68"/>
        <v>200</v>
      </c>
      <c r="AU213" s="75">
        <f ca="1">AP213*'Inputs and Outputs'!$D$5-('Model Part B'!AQ213*'Model Part B'!AT213+AQ213*Costperbumped)</f>
        <v>3820</v>
      </c>
      <c r="AX213" s="74">
        <v>210</v>
      </c>
      <c r="AY213" s="68" t="s">
        <v>6</v>
      </c>
      <c r="AZ213" s="69">
        <v>44266</v>
      </c>
      <c r="BA213" s="67" t="s">
        <v>0</v>
      </c>
      <c r="BB213" s="68" t="str">
        <f>'Flight Data'!$A211</f>
        <v>G210</v>
      </c>
      <c r="BC213" s="68">
        <f>'Flight Data'!$B211</f>
        <v>2</v>
      </c>
      <c r="BD213" s="68">
        <f ca="1">ROUND(NORMINV($BI213,'Inputs and Outputs'!$C$20,'Inputs and Outputs'!$D$20),0)</f>
        <v>108</v>
      </c>
      <c r="BE213" s="68">
        <f t="shared" si="69"/>
        <v>104</v>
      </c>
      <c r="BF213" s="68">
        <f t="shared" ca="1" si="70"/>
        <v>104</v>
      </c>
      <c r="BG213" s="68">
        <f ca="1">IF(BF213-BC213&gt;'Inputs and Outputs'!$D$4,Four-BC213,0)</f>
        <v>2</v>
      </c>
      <c r="BH213" s="68">
        <f ca="1">BF213*'Inputs and Outputs'!$D$5-BG213*'Inputs and Outputs'!$D$6</f>
        <v>3960</v>
      </c>
      <c r="BI213" s="70">
        <f t="shared" ca="1" si="78"/>
        <v>0.74059938461961472</v>
      </c>
      <c r="BJ213" s="68">
        <f t="shared" si="71"/>
        <v>200</v>
      </c>
      <c r="BK213" s="75">
        <f ca="1">BF213*'Inputs and Outputs'!$D$5-('Model Part B'!BG213*'Model Part B'!BJ213+BG213*Costperbumped)</f>
        <v>3560</v>
      </c>
      <c r="BN213" s="74">
        <v>210</v>
      </c>
      <c r="BO213" s="68" t="s">
        <v>6</v>
      </c>
      <c r="BP213" s="69">
        <v>44266</v>
      </c>
      <c r="BQ213" s="67" t="s">
        <v>0</v>
      </c>
      <c r="BR213" s="68" t="str">
        <f>'Flight Data'!$A211</f>
        <v>G210</v>
      </c>
      <c r="BS213" s="68">
        <f>'Flight Data'!$B211</f>
        <v>2</v>
      </c>
      <c r="BT213" s="68">
        <f ca="1">ROUND(NORMINV($BY213,'Inputs and Outputs'!$C$18,'Inputs and Outputs'!$D$18),0)</f>
        <v>100</v>
      </c>
      <c r="BU213" s="68">
        <f t="shared" si="72"/>
        <v>105</v>
      </c>
      <c r="BV213" s="68">
        <f t="shared" ca="1" si="73"/>
        <v>100</v>
      </c>
      <c r="BW213" s="68">
        <f ca="1">IF(BV213-BS213&gt;'Inputs and Outputs'!$D$4,Five-BS213,0)</f>
        <v>0</v>
      </c>
      <c r="BX213" s="68">
        <f ca="1">BV213*'Inputs and Outputs'!$D$5-BW213*'Inputs and Outputs'!$D$6</f>
        <v>4000</v>
      </c>
      <c r="BY213" s="70">
        <f t="shared" ca="1" si="79"/>
        <v>0.43852645411075408</v>
      </c>
      <c r="BZ213" s="68">
        <f t="shared" si="74"/>
        <v>200</v>
      </c>
      <c r="CA213" s="75">
        <f ca="1">BV213*'Inputs and Outputs'!$D$5-('Model Part B'!BW213*'Model Part B'!BZ213+BW213*Costperbumped)</f>
        <v>4000</v>
      </c>
    </row>
    <row r="214" spans="2:79" x14ac:dyDescent="0.2">
      <c r="B214" s="74">
        <v>211</v>
      </c>
      <c r="C214" s="68" t="s">
        <v>5</v>
      </c>
      <c r="D214" s="69">
        <v>44267</v>
      </c>
      <c r="E214" s="67" t="s">
        <v>3</v>
      </c>
      <c r="F214" s="68" t="str">
        <f>'Flight Data'!$A212</f>
        <v>G211</v>
      </c>
      <c r="G214" s="68">
        <f>'Flight Data'!$B212</f>
        <v>4</v>
      </c>
      <c r="H214" s="68">
        <f ca="1">ROUND(NORMINV($M214,'Inputs and Outputs'!$C$18,'Inputs and Outputs'!$D$18),0)</f>
        <v>99</v>
      </c>
      <c r="I214" s="68">
        <f t="shared" si="60"/>
        <v>101</v>
      </c>
      <c r="J214" s="68">
        <f t="shared" ca="1" si="61"/>
        <v>99</v>
      </c>
      <c r="K214" s="68">
        <f ca="1">IF(J214-G214&gt;'Inputs and Outputs'!$D$4,One-G214,0)</f>
        <v>0</v>
      </c>
      <c r="L214" s="68">
        <f ca="1">J214*'Inputs and Outputs'!$D$5-K214*'Inputs and Outputs'!$D$6</f>
        <v>3960</v>
      </c>
      <c r="M214" s="70">
        <f t="shared" ca="1" si="75"/>
        <v>0.4000798962422204</v>
      </c>
      <c r="N214" s="68">
        <f t="shared" si="62"/>
        <v>25</v>
      </c>
      <c r="O214" s="75">
        <f ca="1">J214*'Inputs and Outputs'!$D$5-('Model Part B'!K214*'Model Part B'!N214+K214*Costperbumped)</f>
        <v>3960</v>
      </c>
      <c r="R214" s="74">
        <v>211</v>
      </c>
      <c r="S214" s="68" t="s">
        <v>5</v>
      </c>
      <c r="T214" s="69">
        <v>44267</v>
      </c>
      <c r="U214" s="67" t="s">
        <v>3</v>
      </c>
      <c r="V214" s="68" t="str">
        <f>'Flight Data'!$A212</f>
        <v>G211</v>
      </c>
      <c r="W214" s="68">
        <f>'Flight Data'!$B212</f>
        <v>4</v>
      </c>
      <c r="X214" s="68">
        <f ca="1">ROUND(NORMINV($AC214,'Inputs and Outputs'!$C$18,'Inputs and Outputs'!$D$18),0)</f>
        <v>98</v>
      </c>
      <c r="Y214" s="68">
        <f t="shared" si="63"/>
        <v>102</v>
      </c>
      <c r="Z214" s="68">
        <f t="shared" ca="1" si="64"/>
        <v>98</v>
      </c>
      <c r="AA214" s="68">
        <f ca="1">IF(Z214-W214&gt;'Inputs and Outputs'!$D$4,One-W214,0)</f>
        <v>0</v>
      </c>
      <c r="AB214" s="68">
        <f ca="1">Z214*'Inputs and Outputs'!$D$5-AA214*'Inputs and Outputs'!$D$6</f>
        <v>3920</v>
      </c>
      <c r="AC214" s="70">
        <f t="shared" ca="1" si="76"/>
        <v>0.28933133985346626</v>
      </c>
      <c r="AD214" s="68">
        <f t="shared" si="65"/>
        <v>25</v>
      </c>
      <c r="AE214" s="75">
        <f ca="1">Z214*'Inputs and Outputs'!$D$5-('Model Part B'!AA214*'Model Part B'!AD214+AA214*Costperbumped)</f>
        <v>3920</v>
      </c>
      <c r="AH214" s="74">
        <v>211</v>
      </c>
      <c r="AI214" s="68" t="s">
        <v>5</v>
      </c>
      <c r="AJ214" s="69">
        <v>44267</v>
      </c>
      <c r="AK214" s="67" t="s">
        <v>3</v>
      </c>
      <c r="AL214" s="68" t="str">
        <f>'Flight Data'!$A212</f>
        <v>G211</v>
      </c>
      <c r="AM214" s="68">
        <f>'Flight Data'!$B212</f>
        <v>4</v>
      </c>
      <c r="AN214" s="68">
        <f ca="1">ROUND(NORMINV($AS214,'Inputs and Outputs'!$C$18,'Inputs and Outputs'!$D$18),0)</f>
        <v>96</v>
      </c>
      <c r="AO214" s="68">
        <f t="shared" si="66"/>
        <v>103</v>
      </c>
      <c r="AP214" s="68">
        <f t="shared" ca="1" si="67"/>
        <v>96</v>
      </c>
      <c r="AQ214" s="68">
        <f ca="1">IF(AP214-AM214&gt;'Inputs and Outputs'!$D$4,Three-AM214,0)</f>
        <v>0</v>
      </c>
      <c r="AR214" s="68">
        <f ca="1">AP214*'Inputs and Outputs'!$D$5-AQ214*'Inputs and Outputs'!$D$6</f>
        <v>3840</v>
      </c>
      <c r="AS214" s="70">
        <f t="shared" ca="1" si="77"/>
        <v>0.20339935835923073</v>
      </c>
      <c r="AT214" s="68">
        <f t="shared" si="68"/>
        <v>25</v>
      </c>
      <c r="AU214" s="75">
        <f ca="1">AP214*'Inputs and Outputs'!$D$5-('Model Part B'!AQ214*'Model Part B'!AT214+AQ214*Costperbumped)</f>
        <v>3840</v>
      </c>
      <c r="AX214" s="74">
        <v>211</v>
      </c>
      <c r="AY214" s="68" t="s">
        <v>5</v>
      </c>
      <c r="AZ214" s="69">
        <v>44267</v>
      </c>
      <c r="BA214" s="67" t="s">
        <v>3</v>
      </c>
      <c r="BB214" s="68" t="str">
        <f>'Flight Data'!$A212</f>
        <v>G211</v>
      </c>
      <c r="BC214" s="68">
        <f>'Flight Data'!$B212</f>
        <v>4</v>
      </c>
      <c r="BD214" s="68">
        <f ca="1">ROUND(NORMINV($BI214,'Inputs and Outputs'!$C$18,'Inputs and Outputs'!$D$18),0)</f>
        <v>98</v>
      </c>
      <c r="BE214" s="68">
        <f t="shared" si="69"/>
        <v>104</v>
      </c>
      <c r="BF214" s="68">
        <f t="shared" ca="1" si="70"/>
        <v>98</v>
      </c>
      <c r="BG214" s="68">
        <f ca="1">IF(BF214-BC214&gt;'Inputs and Outputs'!$D$4,Four-BC214,0)</f>
        <v>0</v>
      </c>
      <c r="BH214" s="68">
        <f ca="1">BF214*'Inputs and Outputs'!$D$5-BG214*'Inputs and Outputs'!$D$6</f>
        <v>3920</v>
      </c>
      <c r="BI214" s="70">
        <f t="shared" ca="1" si="78"/>
        <v>0.31769199769853484</v>
      </c>
      <c r="BJ214" s="68">
        <f t="shared" si="71"/>
        <v>25</v>
      </c>
      <c r="BK214" s="75">
        <f ca="1">BF214*'Inputs and Outputs'!$D$5-('Model Part B'!BG214*'Model Part B'!BJ214+BG214*Costperbumped)</f>
        <v>3920</v>
      </c>
      <c r="BN214" s="74">
        <v>211</v>
      </c>
      <c r="BO214" s="68" t="s">
        <v>5</v>
      </c>
      <c r="BP214" s="69">
        <v>44267</v>
      </c>
      <c r="BQ214" s="67" t="s">
        <v>3</v>
      </c>
      <c r="BR214" s="68" t="str">
        <f>'Flight Data'!$A212</f>
        <v>G211</v>
      </c>
      <c r="BS214" s="68">
        <f>'Flight Data'!$B212</f>
        <v>4</v>
      </c>
      <c r="BT214" s="68">
        <f ca="1">ROUND(NORMINV($BY214,'Inputs and Outputs'!$C$18,'Inputs and Outputs'!$D$18),0)</f>
        <v>106</v>
      </c>
      <c r="BU214" s="68">
        <f t="shared" si="72"/>
        <v>105</v>
      </c>
      <c r="BV214" s="68">
        <f t="shared" ca="1" si="73"/>
        <v>105</v>
      </c>
      <c r="BW214" s="68">
        <f ca="1">IF(BV214-BS214&gt;'Inputs and Outputs'!$D$4,Five-BS214,0)</f>
        <v>1</v>
      </c>
      <c r="BX214" s="68">
        <f ca="1">BV214*'Inputs and Outputs'!$D$5-BW214*'Inputs and Outputs'!$D$6</f>
        <v>4100</v>
      </c>
      <c r="BY214" s="70">
        <f t="shared" ca="1" si="79"/>
        <v>0.78224966130699691</v>
      </c>
      <c r="BZ214" s="68">
        <f t="shared" si="74"/>
        <v>25</v>
      </c>
      <c r="CA214" s="75">
        <f ca="1">BV214*'Inputs and Outputs'!$D$5-('Model Part B'!BW214*'Model Part B'!BZ214+BW214*Costperbumped)</f>
        <v>4075</v>
      </c>
    </row>
    <row r="215" spans="2:79" x14ac:dyDescent="0.2">
      <c r="B215" s="74">
        <v>212</v>
      </c>
      <c r="C215" s="68" t="s">
        <v>5</v>
      </c>
      <c r="D215" s="69">
        <v>44267</v>
      </c>
      <c r="E215" s="67" t="s">
        <v>2</v>
      </c>
      <c r="F215" s="68" t="str">
        <f>'Flight Data'!$A213</f>
        <v>G212</v>
      </c>
      <c r="G215" s="68">
        <f>'Flight Data'!$B213</f>
        <v>2</v>
      </c>
      <c r="H215" s="68">
        <f ca="1">ROUND(NORMINV($M215,'Inputs and Outputs'!$C$19,'Inputs and Outputs'!$D$19),0)</f>
        <v>99</v>
      </c>
      <c r="I215" s="68">
        <f t="shared" si="60"/>
        <v>101</v>
      </c>
      <c r="J215" s="68">
        <f t="shared" ca="1" si="61"/>
        <v>99</v>
      </c>
      <c r="K215" s="68">
        <f ca="1">IF(J215-G215&gt;'Inputs and Outputs'!$D$4,One-G215,0)</f>
        <v>0</v>
      </c>
      <c r="L215" s="68">
        <f ca="1">J215*'Inputs and Outputs'!$D$5-K215*'Inputs and Outputs'!$D$6</f>
        <v>3960</v>
      </c>
      <c r="M215" s="70">
        <f t="shared" ca="1" si="75"/>
        <v>0.2186078353465547</v>
      </c>
      <c r="N215" s="68">
        <f t="shared" si="62"/>
        <v>25</v>
      </c>
      <c r="O215" s="75">
        <f ca="1">J215*'Inputs and Outputs'!$D$5-('Model Part B'!K215*'Model Part B'!N215+K215*Costperbumped)</f>
        <v>3960</v>
      </c>
      <c r="R215" s="74">
        <v>212</v>
      </c>
      <c r="S215" s="68" t="s">
        <v>5</v>
      </c>
      <c r="T215" s="69">
        <v>44267</v>
      </c>
      <c r="U215" s="67" t="s">
        <v>2</v>
      </c>
      <c r="V215" s="68" t="str">
        <f>'Flight Data'!$A213</f>
        <v>G212</v>
      </c>
      <c r="W215" s="68">
        <f>'Flight Data'!$B213</f>
        <v>2</v>
      </c>
      <c r="X215" s="68">
        <f ca="1">ROUND(NORMINV($AC215,'Inputs and Outputs'!$C$19,'Inputs and Outputs'!$D$19),0)</f>
        <v>105</v>
      </c>
      <c r="Y215" s="68">
        <f t="shared" si="63"/>
        <v>102</v>
      </c>
      <c r="Z215" s="68">
        <f t="shared" ca="1" si="64"/>
        <v>102</v>
      </c>
      <c r="AA215" s="68">
        <f ca="1">IF(Z215-W215&gt;'Inputs and Outputs'!$D$4,One-W215,0)</f>
        <v>0</v>
      </c>
      <c r="AB215" s="68">
        <f ca="1">Z215*'Inputs and Outputs'!$D$5-AA215*'Inputs and Outputs'!$D$6</f>
        <v>4080</v>
      </c>
      <c r="AC215" s="70">
        <f t="shared" ca="1" si="76"/>
        <v>0.62735624784290434</v>
      </c>
      <c r="AD215" s="68">
        <f t="shared" si="65"/>
        <v>25</v>
      </c>
      <c r="AE215" s="75">
        <f ca="1">Z215*'Inputs and Outputs'!$D$5-('Model Part B'!AA215*'Model Part B'!AD215+AA215*Costperbumped)</f>
        <v>4080</v>
      </c>
      <c r="AH215" s="74">
        <v>212</v>
      </c>
      <c r="AI215" s="68" t="s">
        <v>5</v>
      </c>
      <c r="AJ215" s="69">
        <v>44267</v>
      </c>
      <c r="AK215" s="67" t="s">
        <v>2</v>
      </c>
      <c r="AL215" s="68" t="str">
        <f>'Flight Data'!$A213</f>
        <v>G212</v>
      </c>
      <c r="AM215" s="68">
        <f>'Flight Data'!$B213</f>
        <v>2</v>
      </c>
      <c r="AN215" s="68">
        <f ca="1">ROUND(NORMINV($AS215,'Inputs and Outputs'!$C$19,'Inputs and Outputs'!$D$19),0)</f>
        <v>104</v>
      </c>
      <c r="AO215" s="68">
        <f t="shared" si="66"/>
        <v>103</v>
      </c>
      <c r="AP215" s="68">
        <f t="shared" ca="1" si="67"/>
        <v>103</v>
      </c>
      <c r="AQ215" s="68">
        <f ca="1">IF(AP215-AM215&gt;'Inputs and Outputs'!$D$4,Three-AM215,0)</f>
        <v>1</v>
      </c>
      <c r="AR215" s="68">
        <f ca="1">AP215*'Inputs and Outputs'!$D$5-AQ215*'Inputs and Outputs'!$D$6</f>
        <v>4020</v>
      </c>
      <c r="AS215" s="70">
        <f t="shared" ca="1" si="77"/>
        <v>0.55520073713722462</v>
      </c>
      <c r="AT215" s="68">
        <f t="shared" si="68"/>
        <v>25</v>
      </c>
      <c r="AU215" s="75">
        <f ca="1">AP215*'Inputs and Outputs'!$D$5-('Model Part B'!AQ215*'Model Part B'!AT215+AQ215*Costperbumped)</f>
        <v>3995</v>
      </c>
      <c r="AX215" s="74">
        <v>212</v>
      </c>
      <c r="AY215" s="68" t="s">
        <v>5</v>
      </c>
      <c r="AZ215" s="69">
        <v>44267</v>
      </c>
      <c r="BA215" s="67" t="s">
        <v>2</v>
      </c>
      <c r="BB215" s="68" t="str">
        <f>'Flight Data'!$A213</f>
        <v>G212</v>
      </c>
      <c r="BC215" s="68">
        <f>'Flight Data'!$B213</f>
        <v>2</v>
      </c>
      <c r="BD215" s="68">
        <f ca="1">ROUND(NORMINV($BI215,'Inputs and Outputs'!$C$19,'Inputs and Outputs'!$D$19),0)</f>
        <v>108</v>
      </c>
      <c r="BE215" s="68">
        <f t="shared" si="69"/>
        <v>104</v>
      </c>
      <c r="BF215" s="68">
        <f t="shared" ca="1" si="70"/>
        <v>104</v>
      </c>
      <c r="BG215" s="68">
        <f ca="1">IF(BF215-BC215&gt;'Inputs and Outputs'!$D$4,Four-BC215,0)</f>
        <v>2</v>
      </c>
      <c r="BH215" s="68">
        <f ca="1">BF215*'Inputs and Outputs'!$D$5-BG215*'Inputs and Outputs'!$D$6</f>
        <v>3960</v>
      </c>
      <c r="BI215" s="70">
        <f t="shared" ca="1" si="78"/>
        <v>0.84493958396229418</v>
      </c>
      <c r="BJ215" s="68">
        <f t="shared" si="71"/>
        <v>25</v>
      </c>
      <c r="BK215" s="75">
        <f ca="1">BF215*'Inputs and Outputs'!$D$5-('Model Part B'!BG215*'Model Part B'!BJ215+BG215*Costperbumped)</f>
        <v>3910</v>
      </c>
      <c r="BN215" s="74">
        <v>212</v>
      </c>
      <c r="BO215" s="68" t="s">
        <v>5</v>
      </c>
      <c r="BP215" s="69">
        <v>44267</v>
      </c>
      <c r="BQ215" s="67" t="s">
        <v>2</v>
      </c>
      <c r="BR215" s="68" t="str">
        <f>'Flight Data'!$A213</f>
        <v>G212</v>
      </c>
      <c r="BS215" s="68">
        <f>'Flight Data'!$B213</f>
        <v>2</v>
      </c>
      <c r="BT215" s="68">
        <f ca="1">ROUND(NORMINV($BY215,'Inputs and Outputs'!$C$18,'Inputs and Outputs'!$D$18),0)</f>
        <v>87</v>
      </c>
      <c r="BU215" s="68">
        <f t="shared" si="72"/>
        <v>105</v>
      </c>
      <c r="BV215" s="68">
        <f t="shared" ca="1" si="73"/>
        <v>87</v>
      </c>
      <c r="BW215" s="68">
        <f ca="1">IF(BV215-BS215&gt;'Inputs and Outputs'!$D$4,Five-BS215,0)</f>
        <v>0</v>
      </c>
      <c r="BX215" s="68">
        <f ca="1">BV215*'Inputs and Outputs'!$D$5-BW215*'Inputs and Outputs'!$D$6</f>
        <v>3480</v>
      </c>
      <c r="BY215" s="70">
        <f t="shared" ca="1" si="79"/>
        <v>1.0371228267744059E-2</v>
      </c>
      <c r="BZ215" s="68">
        <f t="shared" si="74"/>
        <v>25</v>
      </c>
      <c r="CA215" s="75">
        <f ca="1">BV215*'Inputs and Outputs'!$D$5-('Model Part B'!BW215*'Model Part B'!BZ215+BW215*Costperbumped)</f>
        <v>3480</v>
      </c>
    </row>
    <row r="216" spans="2:79" x14ac:dyDescent="0.2">
      <c r="B216" s="74">
        <v>213</v>
      </c>
      <c r="C216" s="68" t="s">
        <v>5</v>
      </c>
      <c r="D216" s="69">
        <v>44267</v>
      </c>
      <c r="E216" s="67" t="s">
        <v>0</v>
      </c>
      <c r="F216" s="68" t="str">
        <f>'Flight Data'!$A214</f>
        <v>G213</v>
      </c>
      <c r="G216" s="68">
        <f>'Flight Data'!$B214</f>
        <v>4</v>
      </c>
      <c r="H216" s="68">
        <f ca="1">ROUND(NORMINV($M216,'Inputs and Outputs'!$C$20,'Inputs and Outputs'!$D$20),0)</f>
        <v>104</v>
      </c>
      <c r="I216" s="68">
        <f t="shared" si="60"/>
        <v>101</v>
      </c>
      <c r="J216" s="68">
        <f t="shared" ca="1" si="61"/>
        <v>101</v>
      </c>
      <c r="K216" s="68">
        <f ca="1">IF(J216-G216&gt;'Inputs and Outputs'!$D$4,One-G216,0)</f>
        <v>0</v>
      </c>
      <c r="L216" s="68">
        <f ca="1">J216*'Inputs and Outputs'!$D$5-K216*'Inputs and Outputs'!$D$6</f>
        <v>4040</v>
      </c>
      <c r="M216" s="70">
        <f t="shared" ca="1" si="75"/>
        <v>0.40112747158109274</v>
      </c>
      <c r="N216" s="68">
        <f t="shared" si="62"/>
        <v>200</v>
      </c>
      <c r="O216" s="75">
        <f ca="1">J216*'Inputs and Outputs'!$D$5-('Model Part B'!K216*'Model Part B'!N216+K216*Costperbumped)</f>
        <v>4040</v>
      </c>
      <c r="R216" s="74">
        <v>213</v>
      </c>
      <c r="S216" s="68" t="s">
        <v>5</v>
      </c>
      <c r="T216" s="69">
        <v>44267</v>
      </c>
      <c r="U216" s="67" t="s">
        <v>0</v>
      </c>
      <c r="V216" s="68" t="str">
        <f>'Flight Data'!$A214</f>
        <v>G213</v>
      </c>
      <c r="W216" s="68">
        <f>'Flight Data'!$B214</f>
        <v>4</v>
      </c>
      <c r="X216" s="68">
        <f ca="1">ROUND(NORMINV($AC216,'Inputs and Outputs'!$C$20,'Inputs and Outputs'!$D$20),0)</f>
        <v>111</v>
      </c>
      <c r="Y216" s="68">
        <f t="shared" si="63"/>
        <v>102</v>
      </c>
      <c r="Z216" s="68">
        <f t="shared" ca="1" si="64"/>
        <v>102</v>
      </c>
      <c r="AA216" s="68">
        <f ca="1">IF(Z216-W216&gt;'Inputs and Outputs'!$D$4,One-W216,0)</f>
        <v>0</v>
      </c>
      <c r="AB216" s="68">
        <f ca="1">Z216*'Inputs and Outputs'!$D$5-AA216*'Inputs and Outputs'!$D$6</f>
        <v>4080</v>
      </c>
      <c r="AC216" s="70">
        <f t="shared" ca="1" si="76"/>
        <v>0.89805319585902221</v>
      </c>
      <c r="AD216" s="68">
        <f t="shared" si="65"/>
        <v>200</v>
      </c>
      <c r="AE216" s="75">
        <f ca="1">Z216*'Inputs and Outputs'!$D$5-('Model Part B'!AA216*'Model Part B'!AD216+AA216*Costperbumped)</f>
        <v>4080</v>
      </c>
      <c r="AH216" s="74">
        <v>213</v>
      </c>
      <c r="AI216" s="68" t="s">
        <v>5</v>
      </c>
      <c r="AJ216" s="69">
        <v>44267</v>
      </c>
      <c r="AK216" s="67" t="s">
        <v>0</v>
      </c>
      <c r="AL216" s="68" t="str">
        <f>'Flight Data'!$A214</f>
        <v>G213</v>
      </c>
      <c r="AM216" s="68">
        <f>'Flight Data'!$B214</f>
        <v>4</v>
      </c>
      <c r="AN216" s="68">
        <f ca="1">ROUND(NORMINV($AS216,'Inputs and Outputs'!$C$20,'Inputs and Outputs'!$D$20),0)</f>
        <v>105</v>
      </c>
      <c r="AO216" s="68">
        <f t="shared" si="66"/>
        <v>103</v>
      </c>
      <c r="AP216" s="68">
        <f t="shared" ca="1" si="67"/>
        <v>103</v>
      </c>
      <c r="AQ216" s="68">
        <f ca="1">IF(AP216-AM216&gt;'Inputs and Outputs'!$D$4,Three-AM216,0)</f>
        <v>0</v>
      </c>
      <c r="AR216" s="68">
        <f ca="1">AP216*'Inputs and Outputs'!$D$5-AQ216*'Inputs and Outputs'!$D$6</f>
        <v>4120</v>
      </c>
      <c r="AS216" s="70">
        <f t="shared" ca="1" si="77"/>
        <v>0.48526369318637474</v>
      </c>
      <c r="AT216" s="68">
        <f t="shared" si="68"/>
        <v>200</v>
      </c>
      <c r="AU216" s="75">
        <f ca="1">AP216*'Inputs and Outputs'!$D$5-('Model Part B'!AQ216*'Model Part B'!AT216+AQ216*Costperbumped)</f>
        <v>4120</v>
      </c>
      <c r="AX216" s="74">
        <v>213</v>
      </c>
      <c r="AY216" s="68" t="s">
        <v>5</v>
      </c>
      <c r="AZ216" s="69">
        <v>44267</v>
      </c>
      <c r="BA216" s="67" t="s">
        <v>0</v>
      </c>
      <c r="BB216" s="68" t="str">
        <f>'Flight Data'!$A214</f>
        <v>G213</v>
      </c>
      <c r="BC216" s="68">
        <f>'Flight Data'!$B214</f>
        <v>4</v>
      </c>
      <c r="BD216" s="68">
        <f ca="1">ROUND(NORMINV($BI216,'Inputs and Outputs'!$C$20,'Inputs and Outputs'!$D$20),0)</f>
        <v>98</v>
      </c>
      <c r="BE216" s="68">
        <f t="shared" si="69"/>
        <v>104</v>
      </c>
      <c r="BF216" s="68">
        <f t="shared" ca="1" si="70"/>
        <v>98</v>
      </c>
      <c r="BG216" s="68">
        <f ca="1">IF(BF216-BC216&gt;'Inputs and Outputs'!$D$4,Four-BC216,0)</f>
        <v>0</v>
      </c>
      <c r="BH216" s="68">
        <f ca="1">BF216*'Inputs and Outputs'!$D$5-BG216*'Inputs and Outputs'!$D$6</f>
        <v>3920</v>
      </c>
      <c r="BI216" s="70">
        <f t="shared" ca="1" si="78"/>
        <v>7.3246733838112754E-2</v>
      </c>
      <c r="BJ216" s="68">
        <f t="shared" si="71"/>
        <v>200</v>
      </c>
      <c r="BK216" s="75">
        <f ca="1">BF216*'Inputs and Outputs'!$D$5-('Model Part B'!BG216*'Model Part B'!BJ216+BG216*Costperbumped)</f>
        <v>3920</v>
      </c>
      <c r="BN216" s="74">
        <v>213</v>
      </c>
      <c r="BO216" s="68" t="s">
        <v>5</v>
      </c>
      <c r="BP216" s="69">
        <v>44267</v>
      </c>
      <c r="BQ216" s="67" t="s">
        <v>0</v>
      </c>
      <c r="BR216" s="68" t="str">
        <f>'Flight Data'!$A214</f>
        <v>G213</v>
      </c>
      <c r="BS216" s="68">
        <f>'Flight Data'!$B214</f>
        <v>4</v>
      </c>
      <c r="BT216" s="68">
        <f ca="1">ROUND(NORMINV($BY216,'Inputs and Outputs'!$C$18,'Inputs and Outputs'!$D$18),0)</f>
        <v>95</v>
      </c>
      <c r="BU216" s="68">
        <f t="shared" si="72"/>
        <v>105</v>
      </c>
      <c r="BV216" s="68">
        <f t="shared" ca="1" si="73"/>
        <v>95</v>
      </c>
      <c r="BW216" s="68">
        <f ca="1">IF(BV216-BS216&gt;'Inputs and Outputs'!$D$4,Five-BS216,0)</f>
        <v>0</v>
      </c>
      <c r="BX216" s="68">
        <f ca="1">BV216*'Inputs and Outputs'!$D$5-BW216*'Inputs and Outputs'!$D$6</f>
        <v>3800</v>
      </c>
      <c r="BY216" s="70">
        <f t="shared" ca="1" si="79"/>
        <v>0.15183106086517362</v>
      </c>
      <c r="BZ216" s="68">
        <f t="shared" si="74"/>
        <v>200</v>
      </c>
      <c r="CA216" s="75">
        <f ca="1">BV216*'Inputs and Outputs'!$D$5-('Model Part B'!BW216*'Model Part B'!BZ216+BW216*Costperbumped)</f>
        <v>3800</v>
      </c>
    </row>
    <row r="217" spans="2:79" x14ac:dyDescent="0.2">
      <c r="B217" s="74">
        <v>214</v>
      </c>
      <c r="C217" s="68" t="s">
        <v>4</v>
      </c>
      <c r="D217" s="69">
        <v>44268</v>
      </c>
      <c r="E217" s="67" t="s">
        <v>3</v>
      </c>
      <c r="F217" s="68" t="str">
        <f>'Flight Data'!$A215</f>
        <v>G214</v>
      </c>
      <c r="G217" s="68">
        <f>'Flight Data'!$B215</f>
        <v>4</v>
      </c>
      <c r="H217" s="68">
        <f ca="1">ROUND(NORMINV($M217,'Inputs and Outputs'!$C$18,'Inputs and Outputs'!$D$18),0)</f>
        <v>97</v>
      </c>
      <c r="I217" s="68">
        <f t="shared" si="60"/>
        <v>101</v>
      </c>
      <c r="J217" s="68">
        <f t="shared" ca="1" si="61"/>
        <v>97</v>
      </c>
      <c r="K217" s="68">
        <f ca="1">IF(J217-G217&gt;'Inputs and Outputs'!$D$4,One-G217,0)</f>
        <v>0</v>
      </c>
      <c r="L217" s="68">
        <f ca="1">J217*'Inputs and Outputs'!$D$5-K217*'Inputs and Outputs'!$D$6</f>
        <v>3880</v>
      </c>
      <c r="M217" s="70">
        <f t="shared" ca="1" si="75"/>
        <v>0.23813962989466364</v>
      </c>
      <c r="N217" s="68">
        <f t="shared" si="62"/>
        <v>25</v>
      </c>
      <c r="O217" s="75">
        <f ca="1">J217*'Inputs and Outputs'!$D$5-('Model Part B'!K217*'Model Part B'!N217+K217*Costperbumped)</f>
        <v>3880</v>
      </c>
      <c r="R217" s="74">
        <v>214</v>
      </c>
      <c r="S217" s="68" t="s">
        <v>4</v>
      </c>
      <c r="T217" s="69">
        <v>44268</v>
      </c>
      <c r="U217" s="67" t="s">
        <v>3</v>
      </c>
      <c r="V217" s="68" t="str">
        <f>'Flight Data'!$A215</f>
        <v>G214</v>
      </c>
      <c r="W217" s="68">
        <f>'Flight Data'!$B215</f>
        <v>4</v>
      </c>
      <c r="X217" s="68">
        <f ca="1">ROUND(NORMINV($AC217,'Inputs and Outputs'!$C$18,'Inputs and Outputs'!$D$18),0)</f>
        <v>99</v>
      </c>
      <c r="Y217" s="68">
        <f t="shared" si="63"/>
        <v>102</v>
      </c>
      <c r="Z217" s="68">
        <f t="shared" ca="1" si="64"/>
        <v>99</v>
      </c>
      <c r="AA217" s="68">
        <f ca="1">IF(Z217-W217&gt;'Inputs and Outputs'!$D$4,One-W217,0)</f>
        <v>0</v>
      </c>
      <c r="AB217" s="68">
        <f ca="1">Z217*'Inputs and Outputs'!$D$5-AA217*'Inputs and Outputs'!$D$6</f>
        <v>3960</v>
      </c>
      <c r="AC217" s="70">
        <f t="shared" ca="1" si="76"/>
        <v>0.3772770215014607</v>
      </c>
      <c r="AD217" s="68">
        <f t="shared" si="65"/>
        <v>25</v>
      </c>
      <c r="AE217" s="75">
        <f ca="1">Z217*'Inputs and Outputs'!$D$5-('Model Part B'!AA217*'Model Part B'!AD217+AA217*Costperbumped)</f>
        <v>3960</v>
      </c>
      <c r="AH217" s="74">
        <v>214</v>
      </c>
      <c r="AI217" s="68" t="s">
        <v>4</v>
      </c>
      <c r="AJ217" s="69">
        <v>44268</v>
      </c>
      <c r="AK217" s="67" t="s">
        <v>3</v>
      </c>
      <c r="AL217" s="68" t="str">
        <f>'Flight Data'!$A215</f>
        <v>G214</v>
      </c>
      <c r="AM217" s="68">
        <f>'Flight Data'!$B215</f>
        <v>4</v>
      </c>
      <c r="AN217" s="68">
        <f ca="1">ROUND(NORMINV($AS217,'Inputs and Outputs'!$C$18,'Inputs and Outputs'!$D$18),0)</f>
        <v>97</v>
      </c>
      <c r="AO217" s="68">
        <f t="shared" si="66"/>
        <v>103</v>
      </c>
      <c r="AP217" s="68">
        <f t="shared" ca="1" si="67"/>
        <v>97</v>
      </c>
      <c r="AQ217" s="68">
        <f ca="1">IF(AP217-AM217&gt;'Inputs and Outputs'!$D$4,Three-AM217,0)</f>
        <v>0</v>
      </c>
      <c r="AR217" s="68">
        <f ca="1">AP217*'Inputs and Outputs'!$D$5-AQ217*'Inputs and Outputs'!$D$6</f>
        <v>3880</v>
      </c>
      <c r="AS217" s="70">
        <f t="shared" ca="1" si="77"/>
        <v>0.25835794011431945</v>
      </c>
      <c r="AT217" s="68">
        <f t="shared" si="68"/>
        <v>25</v>
      </c>
      <c r="AU217" s="75">
        <f ca="1">AP217*'Inputs and Outputs'!$D$5-('Model Part B'!AQ217*'Model Part B'!AT217+AQ217*Costperbumped)</f>
        <v>3880</v>
      </c>
      <c r="AX217" s="74">
        <v>214</v>
      </c>
      <c r="AY217" s="68" t="s">
        <v>4</v>
      </c>
      <c r="AZ217" s="69">
        <v>44268</v>
      </c>
      <c r="BA217" s="67" t="s">
        <v>3</v>
      </c>
      <c r="BB217" s="68" t="str">
        <f>'Flight Data'!$A215</f>
        <v>G214</v>
      </c>
      <c r="BC217" s="68">
        <f>'Flight Data'!$B215</f>
        <v>4</v>
      </c>
      <c r="BD217" s="68">
        <f ca="1">ROUND(NORMINV($BI217,'Inputs and Outputs'!$C$18,'Inputs and Outputs'!$D$18),0)</f>
        <v>100</v>
      </c>
      <c r="BE217" s="68">
        <f t="shared" si="69"/>
        <v>104</v>
      </c>
      <c r="BF217" s="68">
        <f t="shared" ca="1" si="70"/>
        <v>100</v>
      </c>
      <c r="BG217" s="68">
        <f ca="1">IF(BF217-BC217&gt;'Inputs and Outputs'!$D$4,Four-BC217,0)</f>
        <v>0</v>
      </c>
      <c r="BH217" s="68">
        <f ca="1">BF217*'Inputs and Outputs'!$D$5-BG217*'Inputs and Outputs'!$D$6</f>
        <v>4000</v>
      </c>
      <c r="BI217" s="70">
        <f t="shared" ca="1" si="78"/>
        <v>0.40755342866185384</v>
      </c>
      <c r="BJ217" s="68">
        <f t="shared" si="71"/>
        <v>25</v>
      </c>
      <c r="BK217" s="75">
        <f ca="1">BF217*'Inputs and Outputs'!$D$5-('Model Part B'!BG217*'Model Part B'!BJ217+BG217*Costperbumped)</f>
        <v>4000</v>
      </c>
      <c r="BN217" s="74">
        <v>214</v>
      </c>
      <c r="BO217" s="68" t="s">
        <v>4</v>
      </c>
      <c r="BP217" s="69">
        <v>44268</v>
      </c>
      <c r="BQ217" s="67" t="s">
        <v>3</v>
      </c>
      <c r="BR217" s="68" t="str">
        <f>'Flight Data'!$A215</f>
        <v>G214</v>
      </c>
      <c r="BS217" s="68">
        <f>'Flight Data'!$B215</f>
        <v>4</v>
      </c>
      <c r="BT217" s="68">
        <f ca="1">ROUND(NORMINV($BY217,'Inputs and Outputs'!$C$18,'Inputs and Outputs'!$D$18),0)</f>
        <v>98</v>
      </c>
      <c r="BU217" s="68">
        <f t="shared" si="72"/>
        <v>105</v>
      </c>
      <c r="BV217" s="68">
        <f t="shared" ca="1" si="73"/>
        <v>98</v>
      </c>
      <c r="BW217" s="68">
        <f ca="1">IF(BV217-BS217&gt;'Inputs and Outputs'!$D$4,Five-BS217,0)</f>
        <v>0</v>
      </c>
      <c r="BX217" s="68">
        <f ca="1">BV217*'Inputs and Outputs'!$D$5-BW217*'Inputs and Outputs'!$D$6</f>
        <v>3920</v>
      </c>
      <c r="BY217" s="70">
        <f t="shared" ca="1" si="79"/>
        <v>0.29100685358203104</v>
      </c>
      <c r="BZ217" s="68">
        <f t="shared" si="74"/>
        <v>25</v>
      </c>
      <c r="CA217" s="75">
        <f ca="1">BV217*'Inputs and Outputs'!$D$5-('Model Part B'!BW217*'Model Part B'!BZ217+BW217*Costperbumped)</f>
        <v>3920</v>
      </c>
    </row>
    <row r="218" spans="2:79" x14ac:dyDescent="0.2">
      <c r="B218" s="74">
        <v>215</v>
      </c>
      <c r="C218" s="68" t="s">
        <v>4</v>
      </c>
      <c r="D218" s="69">
        <v>44268</v>
      </c>
      <c r="E218" s="67" t="s">
        <v>2</v>
      </c>
      <c r="F218" s="68" t="str">
        <f>'Flight Data'!$A216</f>
        <v>G215</v>
      </c>
      <c r="G218" s="68">
        <f>'Flight Data'!$B216</f>
        <v>2</v>
      </c>
      <c r="H218" s="68">
        <f ca="1">ROUND(NORMINV($M218,'Inputs and Outputs'!$C$19,'Inputs and Outputs'!$D$19),0)</f>
        <v>98</v>
      </c>
      <c r="I218" s="68">
        <f t="shared" si="60"/>
        <v>101</v>
      </c>
      <c r="J218" s="68">
        <f t="shared" ca="1" si="61"/>
        <v>98</v>
      </c>
      <c r="K218" s="68">
        <f ca="1">IF(J218-G218&gt;'Inputs and Outputs'!$D$4,One-G218,0)</f>
        <v>0</v>
      </c>
      <c r="L218" s="68">
        <f ca="1">J218*'Inputs and Outputs'!$D$5-K218*'Inputs and Outputs'!$D$6</f>
        <v>3920</v>
      </c>
      <c r="M218" s="70">
        <f t="shared" ca="1" si="75"/>
        <v>0.18024614696814689</v>
      </c>
      <c r="N218" s="68">
        <f t="shared" si="62"/>
        <v>25</v>
      </c>
      <c r="O218" s="75">
        <f ca="1">J218*'Inputs and Outputs'!$D$5-('Model Part B'!K218*'Model Part B'!N218+K218*Costperbumped)</f>
        <v>3920</v>
      </c>
      <c r="R218" s="74">
        <v>215</v>
      </c>
      <c r="S218" s="68" t="s">
        <v>4</v>
      </c>
      <c r="T218" s="69">
        <v>44268</v>
      </c>
      <c r="U218" s="67" t="s">
        <v>2</v>
      </c>
      <c r="V218" s="68" t="str">
        <f>'Flight Data'!$A216</f>
        <v>G215</v>
      </c>
      <c r="W218" s="68">
        <f>'Flight Data'!$B216</f>
        <v>2</v>
      </c>
      <c r="X218" s="68">
        <f ca="1">ROUND(NORMINV($AC218,'Inputs and Outputs'!$C$19,'Inputs and Outputs'!$D$19),0)</f>
        <v>98</v>
      </c>
      <c r="Y218" s="68">
        <f t="shared" si="63"/>
        <v>102</v>
      </c>
      <c r="Z218" s="68">
        <f t="shared" ca="1" si="64"/>
        <v>98</v>
      </c>
      <c r="AA218" s="68">
        <f ca="1">IF(Z218-W218&gt;'Inputs and Outputs'!$D$4,One-W218,0)</f>
        <v>0</v>
      </c>
      <c r="AB218" s="68">
        <f ca="1">Z218*'Inputs and Outputs'!$D$5-AA218*'Inputs and Outputs'!$D$6</f>
        <v>3920</v>
      </c>
      <c r="AC218" s="70">
        <f t="shared" ca="1" si="76"/>
        <v>0.18037345718904363</v>
      </c>
      <c r="AD218" s="68">
        <f t="shared" si="65"/>
        <v>25</v>
      </c>
      <c r="AE218" s="75">
        <f ca="1">Z218*'Inputs and Outputs'!$D$5-('Model Part B'!AA218*'Model Part B'!AD218+AA218*Costperbumped)</f>
        <v>3920</v>
      </c>
      <c r="AH218" s="74">
        <v>215</v>
      </c>
      <c r="AI218" s="68" t="s">
        <v>4</v>
      </c>
      <c r="AJ218" s="69">
        <v>44268</v>
      </c>
      <c r="AK218" s="67" t="s">
        <v>2</v>
      </c>
      <c r="AL218" s="68" t="str">
        <f>'Flight Data'!$A216</f>
        <v>G215</v>
      </c>
      <c r="AM218" s="68">
        <f>'Flight Data'!$B216</f>
        <v>2</v>
      </c>
      <c r="AN218" s="68">
        <f ca="1">ROUND(NORMINV($AS218,'Inputs and Outputs'!$C$19,'Inputs and Outputs'!$D$19),0)</f>
        <v>108</v>
      </c>
      <c r="AO218" s="68">
        <f t="shared" si="66"/>
        <v>103</v>
      </c>
      <c r="AP218" s="68">
        <f t="shared" ca="1" si="67"/>
        <v>103</v>
      </c>
      <c r="AQ218" s="68">
        <f ca="1">IF(AP218-AM218&gt;'Inputs and Outputs'!$D$4,Three-AM218,0)</f>
        <v>1</v>
      </c>
      <c r="AR218" s="68">
        <f ca="1">AP218*'Inputs and Outputs'!$D$5-AQ218*'Inputs and Outputs'!$D$6</f>
        <v>4020</v>
      </c>
      <c r="AS218" s="70">
        <f t="shared" ca="1" si="77"/>
        <v>0.83623312454191334</v>
      </c>
      <c r="AT218" s="68">
        <f t="shared" si="68"/>
        <v>25</v>
      </c>
      <c r="AU218" s="75">
        <f ca="1">AP218*'Inputs and Outputs'!$D$5-('Model Part B'!AQ218*'Model Part B'!AT218+AQ218*Costperbumped)</f>
        <v>3995</v>
      </c>
      <c r="AX218" s="74">
        <v>215</v>
      </c>
      <c r="AY218" s="68" t="s">
        <v>4</v>
      </c>
      <c r="AZ218" s="69">
        <v>44268</v>
      </c>
      <c r="BA218" s="67" t="s">
        <v>2</v>
      </c>
      <c r="BB218" s="68" t="str">
        <f>'Flight Data'!$A216</f>
        <v>G215</v>
      </c>
      <c r="BC218" s="68">
        <f>'Flight Data'!$B216</f>
        <v>2</v>
      </c>
      <c r="BD218" s="68">
        <f ca="1">ROUND(NORMINV($BI218,'Inputs and Outputs'!$C$19,'Inputs and Outputs'!$D$19),0)</f>
        <v>110</v>
      </c>
      <c r="BE218" s="68">
        <f t="shared" si="69"/>
        <v>104</v>
      </c>
      <c r="BF218" s="68">
        <f t="shared" ca="1" si="70"/>
        <v>104</v>
      </c>
      <c r="BG218" s="68">
        <f ca="1">IF(BF218-BC218&gt;'Inputs and Outputs'!$D$4,Four-BC218,0)</f>
        <v>2</v>
      </c>
      <c r="BH218" s="68">
        <f ca="1">BF218*'Inputs and Outputs'!$D$5-BG218*'Inputs and Outputs'!$D$6</f>
        <v>3960</v>
      </c>
      <c r="BI218" s="70">
        <f t="shared" ca="1" si="78"/>
        <v>0.92474427088278621</v>
      </c>
      <c r="BJ218" s="68">
        <f t="shared" si="71"/>
        <v>25</v>
      </c>
      <c r="BK218" s="75">
        <f ca="1">BF218*'Inputs and Outputs'!$D$5-('Model Part B'!BG218*'Model Part B'!BJ218+BG218*Costperbumped)</f>
        <v>3910</v>
      </c>
      <c r="BN218" s="74">
        <v>215</v>
      </c>
      <c r="BO218" s="68" t="s">
        <v>4</v>
      </c>
      <c r="BP218" s="69">
        <v>44268</v>
      </c>
      <c r="BQ218" s="67" t="s">
        <v>2</v>
      </c>
      <c r="BR218" s="68" t="str">
        <f>'Flight Data'!$A216</f>
        <v>G215</v>
      </c>
      <c r="BS218" s="68">
        <f>'Flight Data'!$B216</f>
        <v>2</v>
      </c>
      <c r="BT218" s="68">
        <f ca="1">ROUND(NORMINV($BY218,'Inputs and Outputs'!$C$18,'Inputs and Outputs'!$D$18),0)</f>
        <v>79</v>
      </c>
      <c r="BU218" s="68">
        <f t="shared" si="72"/>
        <v>105</v>
      </c>
      <c r="BV218" s="68">
        <f t="shared" ca="1" si="73"/>
        <v>79</v>
      </c>
      <c r="BW218" s="68">
        <f ca="1">IF(BV218-BS218&gt;'Inputs and Outputs'!$D$4,Five-BS218,0)</f>
        <v>0</v>
      </c>
      <c r="BX218" s="68">
        <f ca="1">BV218*'Inputs and Outputs'!$D$5-BW218*'Inputs and Outputs'!$D$6</f>
        <v>3160</v>
      </c>
      <c r="BY218" s="70">
        <f t="shared" ca="1" si="79"/>
        <v>1.39872615392167E-4</v>
      </c>
      <c r="BZ218" s="68">
        <f t="shared" si="74"/>
        <v>25</v>
      </c>
      <c r="CA218" s="75">
        <f ca="1">BV218*'Inputs and Outputs'!$D$5-('Model Part B'!BW218*'Model Part B'!BZ218+BW218*Costperbumped)</f>
        <v>3160</v>
      </c>
    </row>
    <row r="219" spans="2:79" x14ac:dyDescent="0.2">
      <c r="B219" s="74">
        <v>216</v>
      </c>
      <c r="C219" s="68" t="s">
        <v>4</v>
      </c>
      <c r="D219" s="69">
        <v>44268</v>
      </c>
      <c r="E219" s="67" t="s">
        <v>0</v>
      </c>
      <c r="F219" s="68" t="str">
        <f>'Flight Data'!$A217</f>
        <v>G216</v>
      </c>
      <c r="G219" s="68">
        <f>'Flight Data'!$B217</f>
        <v>2</v>
      </c>
      <c r="H219" s="68">
        <f ca="1">ROUND(NORMINV($M219,'Inputs and Outputs'!$C$20,'Inputs and Outputs'!$D$20),0)</f>
        <v>109</v>
      </c>
      <c r="I219" s="68">
        <f t="shared" si="60"/>
        <v>101</v>
      </c>
      <c r="J219" s="68">
        <f t="shared" ca="1" si="61"/>
        <v>101</v>
      </c>
      <c r="K219" s="68">
        <f ca="1">IF(J219-G219&gt;'Inputs and Outputs'!$D$4,One-G219,0)</f>
        <v>0</v>
      </c>
      <c r="L219" s="68">
        <f ca="1">J219*'Inputs and Outputs'!$D$5-K219*'Inputs and Outputs'!$D$6</f>
        <v>4040</v>
      </c>
      <c r="M219" s="70">
        <f t="shared" ca="1" si="75"/>
        <v>0.75841358246696478</v>
      </c>
      <c r="N219" s="68">
        <f t="shared" si="62"/>
        <v>200</v>
      </c>
      <c r="O219" s="75">
        <f ca="1">J219*'Inputs and Outputs'!$D$5-('Model Part B'!K219*'Model Part B'!N219+K219*Costperbumped)</f>
        <v>4040</v>
      </c>
      <c r="R219" s="74">
        <v>216</v>
      </c>
      <c r="S219" s="68" t="s">
        <v>4</v>
      </c>
      <c r="T219" s="69">
        <v>44268</v>
      </c>
      <c r="U219" s="67" t="s">
        <v>0</v>
      </c>
      <c r="V219" s="68" t="str">
        <f>'Flight Data'!$A217</f>
        <v>G216</v>
      </c>
      <c r="W219" s="68">
        <f>'Flight Data'!$B217</f>
        <v>2</v>
      </c>
      <c r="X219" s="68">
        <f ca="1">ROUND(NORMINV($AC219,'Inputs and Outputs'!$C$20,'Inputs and Outputs'!$D$20),0)</f>
        <v>102</v>
      </c>
      <c r="Y219" s="68">
        <f t="shared" si="63"/>
        <v>102</v>
      </c>
      <c r="Z219" s="68">
        <f t="shared" ca="1" si="64"/>
        <v>102</v>
      </c>
      <c r="AA219" s="68">
        <f ca="1">IF(Z219-W219&gt;'Inputs and Outputs'!$D$4,One-W219,0)</f>
        <v>0</v>
      </c>
      <c r="AB219" s="68">
        <f ca="1">Z219*'Inputs and Outputs'!$D$5-AA219*'Inputs and Outputs'!$D$6</f>
        <v>4080</v>
      </c>
      <c r="AC219" s="70">
        <f t="shared" ca="1" si="76"/>
        <v>0.2711235182339703</v>
      </c>
      <c r="AD219" s="68">
        <f t="shared" si="65"/>
        <v>200</v>
      </c>
      <c r="AE219" s="75">
        <f ca="1">Z219*'Inputs and Outputs'!$D$5-('Model Part B'!AA219*'Model Part B'!AD219+AA219*Costperbumped)</f>
        <v>4080</v>
      </c>
      <c r="AH219" s="74">
        <v>216</v>
      </c>
      <c r="AI219" s="68" t="s">
        <v>4</v>
      </c>
      <c r="AJ219" s="69">
        <v>44268</v>
      </c>
      <c r="AK219" s="67" t="s">
        <v>0</v>
      </c>
      <c r="AL219" s="68" t="str">
        <f>'Flight Data'!$A217</f>
        <v>G216</v>
      </c>
      <c r="AM219" s="68">
        <f>'Flight Data'!$B217</f>
        <v>2</v>
      </c>
      <c r="AN219" s="68">
        <f ca="1">ROUND(NORMINV($AS219,'Inputs and Outputs'!$C$20,'Inputs and Outputs'!$D$20),0)</f>
        <v>102</v>
      </c>
      <c r="AO219" s="68">
        <f t="shared" si="66"/>
        <v>103</v>
      </c>
      <c r="AP219" s="68">
        <f t="shared" ca="1" si="67"/>
        <v>102</v>
      </c>
      <c r="AQ219" s="68">
        <f ca="1">IF(AP219-AM219&gt;'Inputs and Outputs'!$D$4,Three-AM219,0)</f>
        <v>0</v>
      </c>
      <c r="AR219" s="68">
        <f ca="1">AP219*'Inputs and Outputs'!$D$5-AQ219*'Inputs and Outputs'!$D$6</f>
        <v>4080</v>
      </c>
      <c r="AS219" s="70">
        <f t="shared" ca="1" si="77"/>
        <v>0.29592085221061615</v>
      </c>
      <c r="AT219" s="68">
        <f t="shared" si="68"/>
        <v>200</v>
      </c>
      <c r="AU219" s="75">
        <f ca="1">AP219*'Inputs and Outputs'!$D$5-('Model Part B'!AQ219*'Model Part B'!AT219+AQ219*Costperbumped)</f>
        <v>4080</v>
      </c>
      <c r="AX219" s="74">
        <v>216</v>
      </c>
      <c r="AY219" s="68" t="s">
        <v>4</v>
      </c>
      <c r="AZ219" s="69">
        <v>44268</v>
      </c>
      <c r="BA219" s="67" t="s">
        <v>0</v>
      </c>
      <c r="BB219" s="68" t="str">
        <f>'Flight Data'!$A217</f>
        <v>G216</v>
      </c>
      <c r="BC219" s="68">
        <f>'Flight Data'!$B217</f>
        <v>2</v>
      </c>
      <c r="BD219" s="68">
        <f ca="1">ROUND(NORMINV($BI219,'Inputs and Outputs'!$C$20,'Inputs and Outputs'!$D$20),0)</f>
        <v>101</v>
      </c>
      <c r="BE219" s="68">
        <f t="shared" si="69"/>
        <v>104</v>
      </c>
      <c r="BF219" s="68">
        <f t="shared" ca="1" si="70"/>
        <v>101</v>
      </c>
      <c r="BG219" s="68">
        <f ca="1">IF(BF219-BC219&gt;'Inputs and Outputs'!$D$4,Four-BC219,0)</f>
        <v>0</v>
      </c>
      <c r="BH219" s="68">
        <f ca="1">BF219*'Inputs and Outputs'!$D$5-BG219*'Inputs and Outputs'!$D$6</f>
        <v>4040</v>
      </c>
      <c r="BI219" s="70">
        <f t="shared" ca="1" si="78"/>
        <v>0.19355352877341547</v>
      </c>
      <c r="BJ219" s="68">
        <f t="shared" si="71"/>
        <v>200</v>
      </c>
      <c r="BK219" s="75">
        <f ca="1">BF219*'Inputs and Outputs'!$D$5-('Model Part B'!BG219*'Model Part B'!BJ219+BG219*Costperbumped)</f>
        <v>4040</v>
      </c>
      <c r="BN219" s="74">
        <v>216</v>
      </c>
      <c r="BO219" s="68" t="s">
        <v>4</v>
      </c>
      <c r="BP219" s="69">
        <v>44268</v>
      </c>
      <c r="BQ219" s="67" t="s">
        <v>0</v>
      </c>
      <c r="BR219" s="68" t="str">
        <f>'Flight Data'!$A217</f>
        <v>G216</v>
      </c>
      <c r="BS219" s="68">
        <f>'Flight Data'!$B217</f>
        <v>2</v>
      </c>
      <c r="BT219" s="68">
        <f ca="1">ROUND(NORMINV($BY219,'Inputs and Outputs'!$C$18,'Inputs and Outputs'!$D$18),0)</f>
        <v>100</v>
      </c>
      <c r="BU219" s="68">
        <f t="shared" si="72"/>
        <v>105</v>
      </c>
      <c r="BV219" s="68">
        <f t="shared" ca="1" si="73"/>
        <v>100</v>
      </c>
      <c r="BW219" s="68">
        <f ca="1">IF(BV219-BS219&gt;'Inputs and Outputs'!$D$4,Five-BS219,0)</f>
        <v>0</v>
      </c>
      <c r="BX219" s="68">
        <f ca="1">BV219*'Inputs and Outputs'!$D$5-BW219*'Inputs and Outputs'!$D$6</f>
        <v>4000</v>
      </c>
      <c r="BY219" s="70">
        <f t="shared" ca="1" si="79"/>
        <v>0.45517664711983574</v>
      </c>
      <c r="BZ219" s="68">
        <f t="shared" si="74"/>
        <v>200</v>
      </c>
      <c r="CA219" s="75">
        <f ca="1">BV219*'Inputs and Outputs'!$D$5-('Model Part B'!BW219*'Model Part B'!BZ219+BW219*Costperbumped)</f>
        <v>4000</v>
      </c>
    </row>
    <row r="220" spans="2:79" x14ac:dyDescent="0.2">
      <c r="B220" s="74">
        <v>217</v>
      </c>
      <c r="C220" s="68" t="s">
        <v>1</v>
      </c>
      <c r="D220" s="69">
        <v>44269</v>
      </c>
      <c r="E220" s="67" t="s">
        <v>3</v>
      </c>
      <c r="F220" s="68" t="str">
        <f>'Flight Data'!$A218</f>
        <v>G217</v>
      </c>
      <c r="G220" s="68">
        <f>'Flight Data'!$B218</f>
        <v>5</v>
      </c>
      <c r="H220" s="68">
        <f ca="1">ROUND(NORMINV($M220,'Inputs and Outputs'!$C$18,'Inputs and Outputs'!$D$18),0)</f>
        <v>102</v>
      </c>
      <c r="I220" s="68">
        <f t="shared" si="60"/>
        <v>101</v>
      </c>
      <c r="J220" s="68">
        <f t="shared" ca="1" si="61"/>
        <v>101</v>
      </c>
      <c r="K220" s="68">
        <f ca="1">IF(J220-G220&gt;'Inputs and Outputs'!$D$4,One-G220,0)</f>
        <v>0</v>
      </c>
      <c r="L220" s="68">
        <f ca="1">J220*'Inputs and Outputs'!$D$5-K220*'Inputs and Outputs'!$D$6</f>
        <v>4040</v>
      </c>
      <c r="M220" s="70">
        <f t="shared" ca="1" si="75"/>
        <v>0.56137634311855678</v>
      </c>
      <c r="N220" s="68">
        <f t="shared" si="62"/>
        <v>25</v>
      </c>
      <c r="O220" s="75">
        <f ca="1">J220*'Inputs and Outputs'!$D$5-('Model Part B'!K220*'Model Part B'!N220+K220*Costperbumped)</f>
        <v>4040</v>
      </c>
      <c r="R220" s="74">
        <v>217</v>
      </c>
      <c r="S220" s="68" t="s">
        <v>1</v>
      </c>
      <c r="T220" s="69">
        <v>44269</v>
      </c>
      <c r="U220" s="67" t="s">
        <v>3</v>
      </c>
      <c r="V220" s="68" t="str">
        <f>'Flight Data'!$A218</f>
        <v>G217</v>
      </c>
      <c r="W220" s="68">
        <f>'Flight Data'!$B218</f>
        <v>5</v>
      </c>
      <c r="X220" s="68">
        <f ca="1">ROUND(NORMINV($AC220,'Inputs and Outputs'!$C$18,'Inputs and Outputs'!$D$18),0)</f>
        <v>102</v>
      </c>
      <c r="Y220" s="68">
        <f t="shared" si="63"/>
        <v>102</v>
      </c>
      <c r="Z220" s="68">
        <f t="shared" ca="1" si="64"/>
        <v>102</v>
      </c>
      <c r="AA220" s="68">
        <f ca="1">IF(Z220-W220&gt;'Inputs and Outputs'!$D$4,One-W220,0)</f>
        <v>0</v>
      </c>
      <c r="AB220" s="68">
        <f ca="1">Z220*'Inputs and Outputs'!$D$5-AA220*'Inputs and Outputs'!$D$6</f>
        <v>4080</v>
      </c>
      <c r="AC220" s="70">
        <f t="shared" ca="1" si="76"/>
        <v>0.57142022036882323</v>
      </c>
      <c r="AD220" s="68">
        <f t="shared" si="65"/>
        <v>25</v>
      </c>
      <c r="AE220" s="75">
        <f ca="1">Z220*'Inputs and Outputs'!$D$5-('Model Part B'!AA220*'Model Part B'!AD220+AA220*Costperbumped)</f>
        <v>4080</v>
      </c>
      <c r="AH220" s="74">
        <v>217</v>
      </c>
      <c r="AI220" s="68" t="s">
        <v>1</v>
      </c>
      <c r="AJ220" s="69">
        <v>44269</v>
      </c>
      <c r="AK220" s="67" t="s">
        <v>3</v>
      </c>
      <c r="AL220" s="68" t="str">
        <f>'Flight Data'!$A218</f>
        <v>G217</v>
      </c>
      <c r="AM220" s="68">
        <f>'Flight Data'!$B218</f>
        <v>5</v>
      </c>
      <c r="AN220" s="68">
        <f ca="1">ROUND(NORMINV($AS220,'Inputs and Outputs'!$C$18,'Inputs and Outputs'!$D$18),0)</f>
        <v>99</v>
      </c>
      <c r="AO220" s="68">
        <f t="shared" si="66"/>
        <v>103</v>
      </c>
      <c r="AP220" s="68">
        <f t="shared" ca="1" si="67"/>
        <v>99</v>
      </c>
      <c r="AQ220" s="68">
        <f ca="1">IF(AP220-AM220&gt;'Inputs and Outputs'!$D$4,Three-AM220,0)</f>
        <v>0</v>
      </c>
      <c r="AR220" s="68">
        <f ca="1">AP220*'Inputs and Outputs'!$D$5-AQ220*'Inputs and Outputs'!$D$6</f>
        <v>3960</v>
      </c>
      <c r="AS220" s="70">
        <f t="shared" ca="1" si="77"/>
        <v>0.39792660617398579</v>
      </c>
      <c r="AT220" s="68">
        <f t="shared" si="68"/>
        <v>25</v>
      </c>
      <c r="AU220" s="75">
        <f ca="1">AP220*'Inputs and Outputs'!$D$5-('Model Part B'!AQ220*'Model Part B'!AT220+AQ220*Costperbumped)</f>
        <v>3960</v>
      </c>
      <c r="AX220" s="74">
        <v>217</v>
      </c>
      <c r="AY220" s="68" t="s">
        <v>1</v>
      </c>
      <c r="AZ220" s="69">
        <v>44269</v>
      </c>
      <c r="BA220" s="67" t="s">
        <v>3</v>
      </c>
      <c r="BB220" s="68" t="str">
        <f>'Flight Data'!$A218</f>
        <v>G217</v>
      </c>
      <c r="BC220" s="68">
        <f>'Flight Data'!$B218</f>
        <v>5</v>
      </c>
      <c r="BD220" s="68">
        <f ca="1">ROUND(NORMINV($BI220,'Inputs and Outputs'!$C$18,'Inputs and Outputs'!$D$18),0)</f>
        <v>96</v>
      </c>
      <c r="BE220" s="68">
        <f t="shared" si="69"/>
        <v>104</v>
      </c>
      <c r="BF220" s="68">
        <f t="shared" ca="1" si="70"/>
        <v>96</v>
      </c>
      <c r="BG220" s="68">
        <f ca="1">IF(BF220-BC220&gt;'Inputs and Outputs'!$D$4,Four-BC220,0)</f>
        <v>0</v>
      </c>
      <c r="BH220" s="68">
        <f ca="1">BF220*'Inputs and Outputs'!$D$5-BG220*'Inputs and Outputs'!$D$6</f>
        <v>3840</v>
      </c>
      <c r="BI220" s="70">
        <f t="shared" ca="1" si="78"/>
        <v>0.21591529611469651</v>
      </c>
      <c r="BJ220" s="68">
        <f t="shared" si="71"/>
        <v>25</v>
      </c>
      <c r="BK220" s="75">
        <f ca="1">BF220*'Inputs and Outputs'!$D$5-('Model Part B'!BG220*'Model Part B'!BJ220+BG220*Costperbumped)</f>
        <v>3840</v>
      </c>
      <c r="BN220" s="74">
        <v>217</v>
      </c>
      <c r="BO220" s="68" t="s">
        <v>1</v>
      </c>
      <c r="BP220" s="69">
        <v>44269</v>
      </c>
      <c r="BQ220" s="67" t="s">
        <v>3</v>
      </c>
      <c r="BR220" s="68" t="str">
        <f>'Flight Data'!$A218</f>
        <v>G217</v>
      </c>
      <c r="BS220" s="68">
        <f>'Flight Data'!$B218</f>
        <v>5</v>
      </c>
      <c r="BT220" s="68">
        <f ca="1">ROUND(NORMINV($BY220,'Inputs and Outputs'!$C$18,'Inputs and Outputs'!$D$18),0)</f>
        <v>92</v>
      </c>
      <c r="BU220" s="68">
        <f t="shared" si="72"/>
        <v>105</v>
      </c>
      <c r="BV220" s="68">
        <f t="shared" ca="1" si="73"/>
        <v>92</v>
      </c>
      <c r="BW220" s="68">
        <f ca="1">IF(BV220-BS220&gt;'Inputs and Outputs'!$D$4,Five-BS220,0)</f>
        <v>0</v>
      </c>
      <c r="BX220" s="68">
        <f ca="1">BV220*'Inputs and Outputs'!$D$5-BW220*'Inputs and Outputs'!$D$6</f>
        <v>3680</v>
      </c>
      <c r="BY220" s="70">
        <f t="shared" ca="1" si="79"/>
        <v>7.147012096276506E-2</v>
      </c>
      <c r="BZ220" s="68">
        <f t="shared" si="74"/>
        <v>25</v>
      </c>
      <c r="CA220" s="75">
        <f ca="1">BV220*'Inputs and Outputs'!$D$5-('Model Part B'!BW220*'Model Part B'!BZ220+BW220*Costperbumped)</f>
        <v>3680</v>
      </c>
    </row>
    <row r="221" spans="2:79" x14ac:dyDescent="0.2">
      <c r="B221" s="74">
        <v>218</v>
      </c>
      <c r="C221" s="68" t="s">
        <v>1</v>
      </c>
      <c r="D221" s="69">
        <v>44269</v>
      </c>
      <c r="E221" s="67" t="s">
        <v>2</v>
      </c>
      <c r="F221" s="68" t="str">
        <f>'Flight Data'!$A219</f>
        <v>G218</v>
      </c>
      <c r="G221" s="68">
        <f>'Flight Data'!$B219</f>
        <v>3</v>
      </c>
      <c r="H221" s="68">
        <f ca="1">ROUND(NORMINV($M221,'Inputs and Outputs'!$C$19,'Inputs and Outputs'!$D$19),0)</f>
        <v>94</v>
      </c>
      <c r="I221" s="68">
        <f t="shared" si="60"/>
        <v>101</v>
      </c>
      <c r="J221" s="68">
        <f t="shared" ca="1" si="61"/>
        <v>94</v>
      </c>
      <c r="K221" s="68">
        <f ca="1">IF(J221-G221&gt;'Inputs and Outputs'!$D$4,One-G221,0)</f>
        <v>0</v>
      </c>
      <c r="L221" s="68">
        <f ca="1">J221*'Inputs and Outputs'!$D$5-K221*'Inputs and Outputs'!$D$6</f>
        <v>3760</v>
      </c>
      <c r="M221" s="70">
        <f t="shared" ca="1" si="75"/>
        <v>3.6361754086471354E-2</v>
      </c>
      <c r="N221" s="68">
        <f t="shared" si="62"/>
        <v>25</v>
      </c>
      <c r="O221" s="75">
        <f ca="1">J221*'Inputs and Outputs'!$D$5-('Model Part B'!K221*'Model Part B'!N221+K221*Costperbumped)</f>
        <v>3760</v>
      </c>
      <c r="R221" s="74">
        <v>218</v>
      </c>
      <c r="S221" s="68" t="s">
        <v>1</v>
      </c>
      <c r="T221" s="69">
        <v>44269</v>
      </c>
      <c r="U221" s="67" t="s">
        <v>2</v>
      </c>
      <c r="V221" s="68" t="str">
        <f>'Flight Data'!$A219</f>
        <v>G218</v>
      </c>
      <c r="W221" s="68">
        <f>'Flight Data'!$B219</f>
        <v>3</v>
      </c>
      <c r="X221" s="68">
        <f ca="1">ROUND(NORMINV($AC221,'Inputs and Outputs'!$C$19,'Inputs and Outputs'!$D$19),0)</f>
        <v>100</v>
      </c>
      <c r="Y221" s="68">
        <f t="shared" si="63"/>
        <v>102</v>
      </c>
      <c r="Z221" s="68">
        <f t="shared" ca="1" si="64"/>
        <v>100</v>
      </c>
      <c r="AA221" s="68">
        <f ca="1">IF(Z221-W221&gt;'Inputs and Outputs'!$D$4,One-W221,0)</f>
        <v>0</v>
      </c>
      <c r="AB221" s="68">
        <f ca="1">Z221*'Inputs and Outputs'!$D$5-AA221*'Inputs and Outputs'!$D$6</f>
        <v>4000</v>
      </c>
      <c r="AC221" s="70">
        <f t="shared" ca="1" si="76"/>
        <v>0.24818049706541545</v>
      </c>
      <c r="AD221" s="68">
        <f t="shared" si="65"/>
        <v>25</v>
      </c>
      <c r="AE221" s="75">
        <f ca="1">Z221*'Inputs and Outputs'!$D$5-('Model Part B'!AA221*'Model Part B'!AD221+AA221*Costperbumped)</f>
        <v>4000</v>
      </c>
      <c r="AH221" s="74">
        <v>218</v>
      </c>
      <c r="AI221" s="68" t="s">
        <v>1</v>
      </c>
      <c r="AJ221" s="69">
        <v>44269</v>
      </c>
      <c r="AK221" s="67" t="s">
        <v>2</v>
      </c>
      <c r="AL221" s="68" t="str">
        <f>'Flight Data'!$A219</f>
        <v>G218</v>
      </c>
      <c r="AM221" s="68">
        <f>'Flight Data'!$B219</f>
        <v>3</v>
      </c>
      <c r="AN221" s="68">
        <f ca="1">ROUND(NORMINV($AS221,'Inputs and Outputs'!$C$19,'Inputs and Outputs'!$D$19),0)</f>
        <v>110</v>
      </c>
      <c r="AO221" s="68">
        <f t="shared" si="66"/>
        <v>103</v>
      </c>
      <c r="AP221" s="68">
        <f t="shared" ca="1" si="67"/>
        <v>103</v>
      </c>
      <c r="AQ221" s="68">
        <f ca="1">IF(AP221-AM221&gt;'Inputs and Outputs'!$D$4,Three-AM221,0)</f>
        <v>0</v>
      </c>
      <c r="AR221" s="68">
        <f ca="1">AP221*'Inputs and Outputs'!$D$5-AQ221*'Inputs and Outputs'!$D$6</f>
        <v>4120</v>
      </c>
      <c r="AS221" s="70">
        <f t="shared" ca="1" si="77"/>
        <v>0.90407043205891768</v>
      </c>
      <c r="AT221" s="68">
        <f t="shared" si="68"/>
        <v>25</v>
      </c>
      <c r="AU221" s="75">
        <f ca="1">AP221*'Inputs and Outputs'!$D$5-('Model Part B'!AQ221*'Model Part B'!AT221+AQ221*Costperbumped)</f>
        <v>4120</v>
      </c>
      <c r="AX221" s="74">
        <v>218</v>
      </c>
      <c r="AY221" s="68" t="s">
        <v>1</v>
      </c>
      <c r="AZ221" s="69">
        <v>44269</v>
      </c>
      <c r="BA221" s="67" t="s">
        <v>2</v>
      </c>
      <c r="BB221" s="68" t="str">
        <f>'Flight Data'!$A219</f>
        <v>G218</v>
      </c>
      <c r="BC221" s="68">
        <f>'Flight Data'!$B219</f>
        <v>3</v>
      </c>
      <c r="BD221" s="68">
        <f ca="1">ROUND(NORMINV($BI221,'Inputs and Outputs'!$C$19,'Inputs and Outputs'!$D$19),0)</f>
        <v>99</v>
      </c>
      <c r="BE221" s="68">
        <f t="shared" si="69"/>
        <v>104</v>
      </c>
      <c r="BF221" s="68">
        <f t="shared" ca="1" si="70"/>
        <v>99</v>
      </c>
      <c r="BG221" s="68">
        <f ca="1">IF(BF221-BC221&gt;'Inputs and Outputs'!$D$4,Four-BC221,0)</f>
        <v>0</v>
      </c>
      <c r="BH221" s="68">
        <f ca="1">BF221*'Inputs and Outputs'!$D$5-BG221*'Inputs and Outputs'!$D$6</f>
        <v>3960</v>
      </c>
      <c r="BI221" s="70">
        <f t="shared" ca="1" si="78"/>
        <v>0.21919898399952553</v>
      </c>
      <c r="BJ221" s="68">
        <f t="shared" si="71"/>
        <v>25</v>
      </c>
      <c r="BK221" s="75">
        <f ca="1">BF221*'Inputs and Outputs'!$D$5-('Model Part B'!BG221*'Model Part B'!BJ221+BG221*Costperbumped)</f>
        <v>3960</v>
      </c>
      <c r="BN221" s="74">
        <v>218</v>
      </c>
      <c r="BO221" s="68" t="s">
        <v>1</v>
      </c>
      <c r="BP221" s="69">
        <v>44269</v>
      </c>
      <c r="BQ221" s="67" t="s">
        <v>2</v>
      </c>
      <c r="BR221" s="68" t="str">
        <f>'Flight Data'!$A219</f>
        <v>G218</v>
      </c>
      <c r="BS221" s="68">
        <f>'Flight Data'!$B219</f>
        <v>3</v>
      </c>
      <c r="BT221" s="68">
        <f ca="1">ROUND(NORMINV($BY221,'Inputs and Outputs'!$C$18,'Inputs and Outputs'!$D$18),0)</f>
        <v>93</v>
      </c>
      <c r="BU221" s="68">
        <f t="shared" si="72"/>
        <v>105</v>
      </c>
      <c r="BV221" s="68">
        <f t="shared" ca="1" si="73"/>
        <v>93</v>
      </c>
      <c r="BW221" s="68">
        <f ca="1">IF(BV221-BS221&gt;'Inputs and Outputs'!$D$4,Five-BS221,0)</f>
        <v>0</v>
      </c>
      <c r="BX221" s="68">
        <f ca="1">BV221*'Inputs and Outputs'!$D$5-BW221*'Inputs and Outputs'!$D$6</f>
        <v>3720</v>
      </c>
      <c r="BY221" s="70">
        <f t="shared" ca="1" si="79"/>
        <v>9.3410961869154874E-2</v>
      </c>
      <c r="BZ221" s="68">
        <f t="shared" si="74"/>
        <v>25</v>
      </c>
      <c r="CA221" s="75">
        <f ca="1">BV221*'Inputs and Outputs'!$D$5-('Model Part B'!BW221*'Model Part B'!BZ221+BW221*Costperbumped)</f>
        <v>3720</v>
      </c>
    </row>
    <row r="222" spans="2:79" x14ac:dyDescent="0.2">
      <c r="B222" s="74">
        <v>219</v>
      </c>
      <c r="C222" s="68" t="s">
        <v>1</v>
      </c>
      <c r="D222" s="69">
        <v>44269</v>
      </c>
      <c r="E222" s="67" t="s">
        <v>0</v>
      </c>
      <c r="F222" s="68" t="str">
        <f>'Flight Data'!$A220</f>
        <v>G219</v>
      </c>
      <c r="G222" s="68">
        <f>'Flight Data'!$B220</f>
        <v>1</v>
      </c>
      <c r="H222" s="68">
        <f ca="1">ROUND(NORMINV($M222,'Inputs and Outputs'!$C$20,'Inputs and Outputs'!$D$20),0)</f>
        <v>101</v>
      </c>
      <c r="I222" s="68">
        <f t="shared" si="60"/>
        <v>101</v>
      </c>
      <c r="J222" s="68">
        <f t="shared" ca="1" si="61"/>
        <v>101</v>
      </c>
      <c r="K222" s="68">
        <f ca="1">IF(J222-G222&gt;'Inputs and Outputs'!$D$4,One-G222,0)</f>
        <v>0</v>
      </c>
      <c r="L222" s="68">
        <f ca="1">J222*'Inputs and Outputs'!$D$5-K222*'Inputs and Outputs'!$D$6</f>
        <v>4040</v>
      </c>
      <c r="M222" s="70">
        <f t="shared" ca="1" si="75"/>
        <v>0.23786862566931888</v>
      </c>
      <c r="N222" s="68">
        <f t="shared" si="62"/>
        <v>200</v>
      </c>
      <c r="O222" s="75">
        <f ca="1">J222*'Inputs and Outputs'!$D$5-('Model Part B'!K222*'Model Part B'!N222+K222*Costperbumped)</f>
        <v>4040</v>
      </c>
      <c r="R222" s="74">
        <v>219</v>
      </c>
      <c r="S222" s="68" t="s">
        <v>1</v>
      </c>
      <c r="T222" s="69">
        <v>44269</v>
      </c>
      <c r="U222" s="67" t="s">
        <v>0</v>
      </c>
      <c r="V222" s="68" t="str">
        <f>'Flight Data'!$A220</f>
        <v>G219</v>
      </c>
      <c r="W222" s="68">
        <f>'Flight Data'!$B220</f>
        <v>1</v>
      </c>
      <c r="X222" s="68">
        <f ca="1">ROUND(NORMINV($AC222,'Inputs and Outputs'!$C$20,'Inputs and Outputs'!$D$20),0)</f>
        <v>111</v>
      </c>
      <c r="Y222" s="68">
        <f t="shared" si="63"/>
        <v>102</v>
      </c>
      <c r="Z222" s="68">
        <f t="shared" ca="1" si="64"/>
        <v>102</v>
      </c>
      <c r="AA222" s="68">
        <f ca="1">IF(Z222-W222&gt;'Inputs and Outputs'!$D$4,One-W222,0)</f>
        <v>0</v>
      </c>
      <c r="AB222" s="68">
        <f ca="1">Z222*'Inputs and Outputs'!$D$5-AA222*'Inputs and Outputs'!$D$6</f>
        <v>4080</v>
      </c>
      <c r="AC222" s="70">
        <f t="shared" ca="1" si="76"/>
        <v>0.8830137707352993</v>
      </c>
      <c r="AD222" s="68">
        <f t="shared" si="65"/>
        <v>200</v>
      </c>
      <c r="AE222" s="75">
        <f ca="1">Z222*'Inputs and Outputs'!$D$5-('Model Part B'!AA222*'Model Part B'!AD222+AA222*Costperbumped)</f>
        <v>4080</v>
      </c>
      <c r="AH222" s="74">
        <v>219</v>
      </c>
      <c r="AI222" s="68" t="s">
        <v>1</v>
      </c>
      <c r="AJ222" s="69">
        <v>44269</v>
      </c>
      <c r="AK222" s="67" t="s">
        <v>0</v>
      </c>
      <c r="AL222" s="68" t="str">
        <f>'Flight Data'!$A220</f>
        <v>G219</v>
      </c>
      <c r="AM222" s="68">
        <f>'Flight Data'!$B220</f>
        <v>1</v>
      </c>
      <c r="AN222" s="68">
        <f ca="1">ROUND(NORMINV($AS222,'Inputs and Outputs'!$C$20,'Inputs and Outputs'!$D$20),0)</f>
        <v>109</v>
      </c>
      <c r="AO222" s="68">
        <f t="shared" si="66"/>
        <v>103</v>
      </c>
      <c r="AP222" s="68">
        <f t="shared" ca="1" si="67"/>
        <v>103</v>
      </c>
      <c r="AQ222" s="68">
        <f ca="1">IF(AP222-AM222&gt;'Inputs and Outputs'!$D$4,Three-AM222,0)</f>
        <v>2</v>
      </c>
      <c r="AR222" s="68">
        <f ca="1">AP222*'Inputs and Outputs'!$D$5-AQ222*'Inputs and Outputs'!$D$6</f>
        <v>3920</v>
      </c>
      <c r="AS222" s="70">
        <f t="shared" ca="1" si="77"/>
        <v>0.79729000162720998</v>
      </c>
      <c r="AT222" s="68">
        <f t="shared" si="68"/>
        <v>200</v>
      </c>
      <c r="AU222" s="75">
        <f ca="1">AP222*'Inputs and Outputs'!$D$5-('Model Part B'!AQ222*'Model Part B'!AT222+AQ222*Costperbumped)</f>
        <v>3520</v>
      </c>
      <c r="AX222" s="74">
        <v>219</v>
      </c>
      <c r="AY222" s="68" t="s">
        <v>1</v>
      </c>
      <c r="AZ222" s="69">
        <v>44269</v>
      </c>
      <c r="BA222" s="67" t="s">
        <v>0</v>
      </c>
      <c r="BB222" s="68" t="str">
        <f>'Flight Data'!$A220</f>
        <v>G219</v>
      </c>
      <c r="BC222" s="68">
        <f>'Flight Data'!$B220</f>
        <v>1</v>
      </c>
      <c r="BD222" s="68">
        <f ca="1">ROUND(NORMINV($BI222,'Inputs and Outputs'!$C$20,'Inputs and Outputs'!$D$20),0)</f>
        <v>99</v>
      </c>
      <c r="BE222" s="68">
        <f t="shared" si="69"/>
        <v>104</v>
      </c>
      <c r="BF222" s="68">
        <f t="shared" ca="1" si="70"/>
        <v>99</v>
      </c>
      <c r="BG222" s="68">
        <f ca="1">IF(BF222-BC222&gt;'Inputs and Outputs'!$D$4,Four-BC222,0)</f>
        <v>0</v>
      </c>
      <c r="BH222" s="68">
        <f ca="1">BF222*'Inputs and Outputs'!$D$5-BG222*'Inputs and Outputs'!$D$6</f>
        <v>3960</v>
      </c>
      <c r="BI222" s="70">
        <f t="shared" ca="1" si="78"/>
        <v>0.10896739724367421</v>
      </c>
      <c r="BJ222" s="68">
        <f t="shared" si="71"/>
        <v>200</v>
      </c>
      <c r="BK222" s="75">
        <f ca="1">BF222*'Inputs and Outputs'!$D$5-('Model Part B'!BG222*'Model Part B'!BJ222+BG222*Costperbumped)</f>
        <v>3960</v>
      </c>
      <c r="BN222" s="74">
        <v>219</v>
      </c>
      <c r="BO222" s="68" t="s">
        <v>1</v>
      </c>
      <c r="BP222" s="69">
        <v>44269</v>
      </c>
      <c r="BQ222" s="67" t="s">
        <v>0</v>
      </c>
      <c r="BR222" s="68" t="str">
        <f>'Flight Data'!$A220</f>
        <v>G219</v>
      </c>
      <c r="BS222" s="68">
        <f>'Flight Data'!$B220</f>
        <v>1</v>
      </c>
      <c r="BT222" s="68">
        <f ca="1">ROUND(NORMINV($BY222,'Inputs and Outputs'!$C$18,'Inputs and Outputs'!$D$18),0)</f>
        <v>102</v>
      </c>
      <c r="BU222" s="68">
        <f t="shared" si="72"/>
        <v>105</v>
      </c>
      <c r="BV222" s="68">
        <f t="shared" ca="1" si="73"/>
        <v>102</v>
      </c>
      <c r="BW222" s="68">
        <f ca="1">IF(BV222-BS222&gt;'Inputs and Outputs'!$D$4,Five-BS222,0)</f>
        <v>4</v>
      </c>
      <c r="BX222" s="68">
        <f ca="1">BV222*'Inputs and Outputs'!$D$5-BW222*'Inputs and Outputs'!$D$6</f>
        <v>3680</v>
      </c>
      <c r="BY222" s="70">
        <f t="shared" ca="1" si="79"/>
        <v>0.54794288341016761</v>
      </c>
      <c r="BZ222" s="68">
        <f t="shared" si="74"/>
        <v>200</v>
      </c>
      <c r="CA222" s="75">
        <f ca="1">BV222*'Inputs and Outputs'!$D$5-('Model Part B'!BW222*'Model Part B'!BZ222+BW222*Costperbumped)</f>
        <v>2880</v>
      </c>
    </row>
    <row r="223" spans="2:79" x14ac:dyDescent="0.2">
      <c r="B223" s="74">
        <v>220</v>
      </c>
      <c r="C223" s="68" t="s">
        <v>9</v>
      </c>
      <c r="D223" s="69">
        <v>44270</v>
      </c>
      <c r="E223" s="67" t="s">
        <v>3</v>
      </c>
      <c r="F223" s="68" t="str">
        <f>'Flight Data'!$A221</f>
        <v>G220</v>
      </c>
      <c r="G223" s="68">
        <f>'Flight Data'!$B221</f>
        <v>3</v>
      </c>
      <c r="H223" s="68">
        <f ca="1">ROUND(NORMINV($M223,'Inputs and Outputs'!$C$18,'Inputs and Outputs'!$D$18),0)</f>
        <v>111</v>
      </c>
      <c r="I223" s="68">
        <f t="shared" si="60"/>
        <v>101</v>
      </c>
      <c r="J223" s="68">
        <f t="shared" ca="1" si="61"/>
        <v>101</v>
      </c>
      <c r="K223" s="68">
        <f ca="1">IF(J223-G223&gt;'Inputs and Outputs'!$D$4,One-G223,0)</f>
        <v>0</v>
      </c>
      <c r="L223" s="68">
        <f ca="1">J223*'Inputs and Outputs'!$D$5-K223*'Inputs and Outputs'!$D$6</f>
        <v>4040</v>
      </c>
      <c r="M223" s="70">
        <f t="shared" ca="1" si="75"/>
        <v>0.95085940299909788</v>
      </c>
      <c r="N223" s="68">
        <f t="shared" si="62"/>
        <v>25</v>
      </c>
      <c r="O223" s="75">
        <f ca="1">J223*'Inputs and Outputs'!$D$5-('Model Part B'!K223*'Model Part B'!N223+K223*Costperbumped)</f>
        <v>4040</v>
      </c>
      <c r="R223" s="74">
        <v>220</v>
      </c>
      <c r="S223" s="68" t="s">
        <v>9</v>
      </c>
      <c r="T223" s="69">
        <v>44270</v>
      </c>
      <c r="U223" s="67" t="s">
        <v>3</v>
      </c>
      <c r="V223" s="68" t="str">
        <f>'Flight Data'!$A221</f>
        <v>G220</v>
      </c>
      <c r="W223" s="68">
        <f>'Flight Data'!$B221</f>
        <v>3</v>
      </c>
      <c r="X223" s="68">
        <f ca="1">ROUND(NORMINV($AC223,'Inputs and Outputs'!$C$18,'Inputs and Outputs'!$D$18),0)</f>
        <v>104</v>
      </c>
      <c r="Y223" s="68">
        <f t="shared" si="63"/>
        <v>102</v>
      </c>
      <c r="Z223" s="68">
        <f t="shared" ca="1" si="64"/>
        <v>102</v>
      </c>
      <c r="AA223" s="68">
        <f ca="1">IF(Z223-W223&gt;'Inputs and Outputs'!$D$4,One-W223,0)</f>
        <v>0</v>
      </c>
      <c r="AB223" s="68">
        <f ca="1">Z223*'Inputs and Outputs'!$D$5-AA223*'Inputs and Outputs'!$D$6</f>
        <v>4080</v>
      </c>
      <c r="AC223" s="70">
        <f t="shared" ca="1" si="76"/>
        <v>0.68338205655500672</v>
      </c>
      <c r="AD223" s="68">
        <f t="shared" si="65"/>
        <v>25</v>
      </c>
      <c r="AE223" s="75">
        <f ca="1">Z223*'Inputs and Outputs'!$D$5-('Model Part B'!AA223*'Model Part B'!AD223+AA223*Costperbumped)</f>
        <v>4080</v>
      </c>
      <c r="AH223" s="74">
        <v>220</v>
      </c>
      <c r="AI223" s="68" t="s">
        <v>9</v>
      </c>
      <c r="AJ223" s="69">
        <v>44270</v>
      </c>
      <c r="AK223" s="67" t="s">
        <v>3</v>
      </c>
      <c r="AL223" s="68" t="str">
        <f>'Flight Data'!$A221</f>
        <v>G220</v>
      </c>
      <c r="AM223" s="68">
        <f>'Flight Data'!$B221</f>
        <v>3</v>
      </c>
      <c r="AN223" s="68">
        <f ca="1">ROUND(NORMINV($AS223,'Inputs and Outputs'!$C$18,'Inputs and Outputs'!$D$18),0)</f>
        <v>98</v>
      </c>
      <c r="AO223" s="68">
        <f t="shared" si="66"/>
        <v>103</v>
      </c>
      <c r="AP223" s="68">
        <f t="shared" ca="1" si="67"/>
        <v>98</v>
      </c>
      <c r="AQ223" s="68">
        <f ca="1">IF(AP223-AM223&gt;'Inputs and Outputs'!$D$4,Three-AM223,0)</f>
        <v>0</v>
      </c>
      <c r="AR223" s="68">
        <f ca="1">AP223*'Inputs and Outputs'!$D$5-AQ223*'Inputs and Outputs'!$D$6</f>
        <v>3920</v>
      </c>
      <c r="AS223" s="70">
        <f t="shared" ca="1" si="77"/>
        <v>0.29721450045195041</v>
      </c>
      <c r="AT223" s="68">
        <f t="shared" si="68"/>
        <v>25</v>
      </c>
      <c r="AU223" s="75">
        <f ca="1">AP223*'Inputs and Outputs'!$D$5-('Model Part B'!AQ223*'Model Part B'!AT223+AQ223*Costperbumped)</f>
        <v>3920</v>
      </c>
      <c r="AX223" s="74">
        <v>220</v>
      </c>
      <c r="AY223" s="68" t="s">
        <v>9</v>
      </c>
      <c r="AZ223" s="69">
        <v>44270</v>
      </c>
      <c r="BA223" s="67" t="s">
        <v>3</v>
      </c>
      <c r="BB223" s="68" t="str">
        <f>'Flight Data'!$A221</f>
        <v>G220</v>
      </c>
      <c r="BC223" s="68">
        <f>'Flight Data'!$B221</f>
        <v>3</v>
      </c>
      <c r="BD223" s="68">
        <f ca="1">ROUND(NORMINV($BI223,'Inputs and Outputs'!$C$18,'Inputs and Outputs'!$D$18),0)</f>
        <v>106</v>
      </c>
      <c r="BE223" s="68">
        <f t="shared" si="69"/>
        <v>104</v>
      </c>
      <c r="BF223" s="68">
        <f t="shared" ca="1" si="70"/>
        <v>104</v>
      </c>
      <c r="BG223" s="68">
        <f ca="1">IF(BF223-BC223&gt;'Inputs and Outputs'!$D$4,Four-BC223,0)</f>
        <v>1</v>
      </c>
      <c r="BH223" s="68">
        <f ca="1">BF223*'Inputs and Outputs'!$D$5-BG223*'Inputs and Outputs'!$D$6</f>
        <v>4060</v>
      </c>
      <c r="BI223" s="70">
        <f t="shared" ca="1" si="78"/>
        <v>0.81027446690456528</v>
      </c>
      <c r="BJ223" s="68">
        <f t="shared" si="71"/>
        <v>25</v>
      </c>
      <c r="BK223" s="75">
        <f ca="1">BF223*'Inputs and Outputs'!$D$5-('Model Part B'!BG223*'Model Part B'!BJ223+BG223*Costperbumped)</f>
        <v>4035</v>
      </c>
      <c r="BN223" s="74">
        <v>220</v>
      </c>
      <c r="BO223" s="68" t="s">
        <v>9</v>
      </c>
      <c r="BP223" s="69">
        <v>44270</v>
      </c>
      <c r="BQ223" s="67" t="s">
        <v>3</v>
      </c>
      <c r="BR223" s="68" t="str">
        <f>'Flight Data'!$A221</f>
        <v>G220</v>
      </c>
      <c r="BS223" s="68">
        <f>'Flight Data'!$B221</f>
        <v>3</v>
      </c>
      <c r="BT223" s="68">
        <f ca="1">ROUND(NORMINV($BY223,'Inputs and Outputs'!$C$18,'Inputs and Outputs'!$D$18),0)</f>
        <v>101</v>
      </c>
      <c r="BU223" s="68">
        <f t="shared" si="72"/>
        <v>105</v>
      </c>
      <c r="BV223" s="68">
        <f t="shared" ca="1" si="73"/>
        <v>101</v>
      </c>
      <c r="BW223" s="68">
        <f ca="1">IF(BV223-BS223&gt;'Inputs and Outputs'!$D$4,Five-BS223,0)</f>
        <v>0</v>
      </c>
      <c r="BX223" s="68">
        <f ca="1">BV223*'Inputs and Outputs'!$D$5-BW223*'Inputs and Outputs'!$D$6</f>
        <v>4040</v>
      </c>
      <c r="BY223" s="70">
        <f t="shared" ca="1" si="79"/>
        <v>0.52197320514322498</v>
      </c>
      <c r="BZ223" s="68">
        <f t="shared" si="74"/>
        <v>25</v>
      </c>
      <c r="CA223" s="75">
        <f ca="1">BV223*'Inputs and Outputs'!$D$5-('Model Part B'!BW223*'Model Part B'!BZ223+BW223*Costperbumped)</f>
        <v>4040</v>
      </c>
    </row>
    <row r="224" spans="2:79" x14ac:dyDescent="0.2">
      <c r="B224" s="74">
        <v>221</v>
      </c>
      <c r="C224" s="68" t="s">
        <v>9</v>
      </c>
      <c r="D224" s="69">
        <v>44270</v>
      </c>
      <c r="E224" s="67" t="s">
        <v>2</v>
      </c>
      <c r="F224" s="68" t="str">
        <f>'Flight Data'!$A222</f>
        <v>G221</v>
      </c>
      <c r="G224" s="68">
        <f>'Flight Data'!$B222</f>
        <v>1</v>
      </c>
      <c r="H224" s="68">
        <f ca="1">ROUND(NORMINV($M224,'Inputs and Outputs'!$C$19,'Inputs and Outputs'!$D$19),0)</f>
        <v>101</v>
      </c>
      <c r="I224" s="68">
        <f t="shared" si="60"/>
        <v>101</v>
      </c>
      <c r="J224" s="68">
        <f t="shared" ca="1" si="61"/>
        <v>101</v>
      </c>
      <c r="K224" s="68">
        <f ca="1">IF(J224-G224&gt;'Inputs and Outputs'!$D$4,One-G224,0)</f>
        <v>0</v>
      </c>
      <c r="L224" s="68">
        <f ca="1">J224*'Inputs and Outputs'!$D$5-K224*'Inputs and Outputs'!$D$6</f>
        <v>4040</v>
      </c>
      <c r="M224" s="70">
        <f t="shared" ca="1" si="75"/>
        <v>0.34686534477666409</v>
      </c>
      <c r="N224" s="68">
        <f t="shared" si="62"/>
        <v>25</v>
      </c>
      <c r="O224" s="75">
        <f ca="1">J224*'Inputs and Outputs'!$D$5-('Model Part B'!K224*'Model Part B'!N224+K224*Costperbumped)</f>
        <v>4040</v>
      </c>
      <c r="R224" s="74">
        <v>221</v>
      </c>
      <c r="S224" s="68" t="s">
        <v>9</v>
      </c>
      <c r="T224" s="69">
        <v>44270</v>
      </c>
      <c r="U224" s="67" t="s">
        <v>2</v>
      </c>
      <c r="V224" s="68" t="str">
        <f>'Flight Data'!$A222</f>
        <v>G221</v>
      </c>
      <c r="W224" s="68">
        <f>'Flight Data'!$B222</f>
        <v>1</v>
      </c>
      <c r="X224" s="68">
        <f ca="1">ROUND(NORMINV($AC224,'Inputs and Outputs'!$C$19,'Inputs and Outputs'!$D$19),0)</f>
        <v>89</v>
      </c>
      <c r="Y224" s="68">
        <f t="shared" si="63"/>
        <v>102</v>
      </c>
      <c r="Z224" s="68">
        <f t="shared" ca="1" si="64"/>
        <v>89</v>
      </c>
      <c r="AA224" s="68">
        <f ca="1">IF(Z224-W224&gt;'Inputs and Outputs'!$D$4,One-W224,0)</f>
        <v>0</v>
      </c>
      <c r="AB224" s="68">
        <f ca="1">Z224*'Inputs and Outputs'!$D$5-AA224*'Inputs and Outputs'!$D$6</f>
        <v>3560</v>
      </c>
      <c r="AC224" s="70">
        <f t="shared" ca="1" si="76"/>
        <v>3.4627529716134697E-3</v>
      </c>
      <c r="AD224" s="68">
        <f t="shared" si="65"/>
        <v>25</v>
      </c>
      <c r="AE224" s="75">
        <f ca="1">Z224*'Inputs and Outputs'!$D$5-('Model Part B'!AA224*'Model Part B'!AD224+AA224*Costperbumped)</f>
        <v>3560</v>
      </c>
      <c r="AH224" s="74">
        <v>221</v>
      </c>
      <c r="AI224" s="68" t="s">
        <v>9</v>
      </c>
      <c r="AJ224" s="69">
        <v>44270</v>
      </c>
      <c r="AK224" s="67" t="s">
        <v>2</v>
      </c>
      <c r="AL224" s="68" t="str">
        <f>'Flight Data'!$A222</f>
        <v>G221</v>
      </c>
      <c r="AM224" s="68">
        <f>'Flight Data'!$B222</f>
        <v>1</v>
      </c>
      <c r="AN224" s="68">
        <f ca="1">ROUND(NORMINV($AS224,'Inputs and Outputs'!$C$19,'Inputs and Outputs'!$D$19),0)</f>
        <v>104</v>
      </c>
      <c r="AO224" s="68">
        <f t="shared" si="66"/>
        <v>103</v>
      </c>
      <c r="AP224" s="68">
        <f t="shared" ca="1" si="67"/>
        <v>103</v>
      </c>
      <c r="AQ224" s="68">
        <f ca="1">IF(AP224-AM224&gt;'Inputs and Outputs'!$D$4,Three-AM224,0)</f>
        <v>2</v>
      </c>
      <c r="AR224" s="68">
        <f ca="1">AP224*'Inputs and Outputs'!$D$5-AQ224*'Inputs and Outputs'!$D$6</f>
        <v>3920</v>
      </c>
      <c r="AS224" s="70">
        <f t="shared" ca="1" si="77"/>
        <v>0.59000120310628656</v>
      </c>
      <c r="AT224" s="68">
        <f t="shared" si="68"/>
        <v>25</v>
      </c>
      <c r="AU224" s="75">
        <f ca="1">AP224*'Inputs and Outputs'!$D$5-('Model Part B'!AQ224*'Model Part B'!AT224+AQ224*Costperbumped)</f>
        <v>3870</v>
      </c>
      <c r="AX224" s="74">
        <v>221</v>
      </c>
      <c r="AY224" s="68" t="s">
        <v>9</v>
      </c>
      <c r="AZ224" s="69">
        <v>44270</v>
      </c>
      <c r="BA224" s="67" t="s">
        <v>2</v>
      </c>
      <c r="BB224" s="68" t="str">
        <f>'Flight Data'!$A222</f>
        <v>G221</v>
      </c>
      <c r="BC224" s="68">
        <f>'Flight Data'!$B222</f>
        <v>1</v>
      </c>
      <c r="BD224" s="68">
        <f ca="1">ROUND(NORMINV($BI224,'Inputs and Outputs'!$C$19,'Inputs and Outputs'!$D$19),0)</f>
        <v>101</v>
      </c>
      <c r="BE224" s="68">
        <f t="shared" si="69"/>
        <v>104</v>
      </c>
      <c r="BF224" s="68">
        <f t="shared" ca="1" si="70"/>
        <v>101</v>
      </c>
      <c r="BG224" s="68">
        <f ca="1">IF(BF224-BC224&gt;'Inputs and Outputs'!$D$4,Four-BC224,0)</f>
        <v>0</v>
      </c>
      <c r="BH224" s="68">
        <f ca="1">BF224*'Inputs and Outputs'!$D$5-BG224*'Inputs and Outputs'!$D$6</f>
        <v>4040</v>
      </c>
      <c r="BI224" s="70">
        <f t="shared" ca="1" si="78"/>
        <v>0.31984188716231654</v>
      </c>
      <c r="BJ224" s="68">
        <f t="shared" si="71"/>
        <v>25</v>
      </c>
      <c r="BK224" s="75">
        <f ca="1">BF224*'Inputs and Outputs'!$D$5-('Model Part B'!BG224*'Model Part B'!BJ224+BG224*Costperbumped)</f>
        <v>4040</v>
      </c>
      <c r="BN224" s="74">
        <v>221</v>
      </c>
      <c r="BO224" s="68" t="s">
        <v>9</v>
      </c>
      <c r="BP224" s="69">
        <v>44270</v>
      </c>
      <c r="BQ224" s="67" t="s">
        <v>2</v>
      </c>
      <c r="BR224" s="68" t="str">
        <f>'Flight Data'!$A222</f>
        <v>G221</v>
      </c>
      <c r="BS224" s="68">
        <f>'Flight Data'!$B222</f>
        <v>1</v>
      </c>
      <c r="BT224" s="68">
        <f ca="1">ROUND(NORMINV($BY224,'Inputs and Outputs'!$C$18,'Inputs and Outputs'!$D$18),0)</f>
        <v>107</v>
      </c>
      <c r="BU224" s="68">
        <f t="shared" si="72"/>
        <v>105</v>
      </c>
      <c r="BV224" s="68">
        <f t="shared" ca="1" si="73"/>
        <v>105</v>
      </c>
      <c r="BW224" s="68">
        <f ca="1">IF(BV224-BS224&gt;'Inputs and Outputs'!$D$4,Five-BS224,0)</f>
        <v>4</v>
      </c>
      <c r="BX224" s="68">
        <f ca="1">BV224*'Inputs and Outputs'!$D$5-BW224*'Inputs and Outputs'!$D$6</f>
        <v>3800</v>
      </c>
      <c r="BY224" s="70">
        <f t="shared" ca="1" si="79"/>
        <v>0.85180487404042426</v>
      </c>
      <c r="BZ224" s="68">
        <f t="shared" si="74"/>
        <v>25</v>
      </c>
      <c r="CA224" s="75">
        <f ca="1">BV224*'Inputs and Outputs'!$D$5-('Model Part B'!BW224*'Model Part B'!BZ224+BW224*Costperbumped)</f>
        <v>3700</v>
      </c>
    </row>
    <row r="225" spans="2:79" x14ac:dyDescent="0.2">
      <c r="B225" s="74">
        <v>222</v>
      </c>
      <c r="C225" s="68" t="s">
        <v>9</v>
      </c>
      <c r="D225" s="69">
        <v>44270</v>
      </c>
      <c r="E225" s="67" t="s">
        <v>0</v>
      </c>
      <c r="F225" s="68" t="str">
        <f>'Flight Data'!$A223</f>
        <v>G222</v>
      </c>
      <c r="G225" s="68">
        <f>'Flight Data'!$B223</f>
        <v>2</v>
      </c>
      <c r="H225" s="68">
        <f ca="1">ROUND(NORMINV($M225,'Inputs and Outputs'!$C$20,'Inputs and Outputs'!$D$20),0)</f>
        <v>107</v>
      </c>
      <c r="I225" s="68">
        <f t="shared" si="60"/>
        <v>101</v>
      </c>
      <c r="J225" s="68">
        <f t="shared" ca="1" si="61"/>
        <v>101</v>
      </c>
      <c r="K225" s="68">
        <f ca="1">IF(J225-G225&gt;'Inputs and Outputs'!$D$4,One-G225,0)</f>
        <v>0</v>
      </c>
      <c r="L225" s="68">
        <f ca="1">J225*'Inputs and Outputs'!$D$5-K225*'Inputs and Outputs'!$D$6</f>
        <v>4040</v>
      </c>
      <c r="M225" s="70">
        <f t="shared" ca="1" si="75"/>
        <v>0.62209719700290089</v>
      </c>
      <c r="N225" s="68">
        <f t="shared" si="62"/>
        <v>200</v>
      </c>
      <c r="O225" s="75">
        <f ca="1">J225*'Inputs and Outputs'!$D$5-('Model Part B'!K225*'Model Part B'!N225+K225*Costperbumped)</f>
        <v>4040</v>
      </c>
      <c r="R225" s="74">
        <v>222</v>
      </c>
      <c r="S225" s="68" t="s">
        <v>9</v>
      </c>
      <c r="T225" s="69">
        <v>44270</v>
      </c>
      <c r="U225" s="67" t="s">
        <v>0</v>
      </c>
      <c r="V225" s="68" t="str">
        <f>'Flight Data'!$A223</f>
        <v>G222</v>
      </c>
      <c r="W225" s="68">
        <f>'Flight Data'!$B223</f>
        <v>2</v>
      </c>
      <c r="X225" s="68">
        <f ca="1">ROUND(NORMINV($AC225,'Inputs and Outputs'!$C$20,'Inputs and Outputs'!$D$20),0)</f>
        <v>100</v>
      </c>
      <c r="Y225" s="68">
        <f t="shared" si="63"/>
        <v>102</v>
      </c>
      <c r="Z225" s="68">
        <f t="shared" ca="1" si="64"/>
        <v>100</v>
      </c>
      <c r="AA225" s="68">
        <f ca="1">IF(Z225-W225&gt;'Inputs and Outputs'!$D$4,One-W225,0)</f>
        <v>0</v>
      </c>
      <c r="AB225" s="68">
        <f ca="1">Z225*'Inputs and Outputs'!$D$5-AA225*'Inputs and Outputs'!$D$6</f>
        <v>4000</v>
      </c>
      <c r="AC225" s="70">
        <f t="shared" ca="1" si="76"/>
        <v>0.16937628038898034</v>
      </c>
      <c r="AD225" s="68">
        <f t="shared" si="65"/>
        <v>200</v>
      </c>
      <c r="AE225" s="75">
        <f ca="1">Z225*'Inputs and Outputs'!$D$5-('Model Part B'!AA225*'Model Part B'!AD225+AA225*Costperbumped)</f>
        <v>4000</v>
      </c>
      <c r="AH225" s="74">
        <v>222</v>
      </c>
      <c r="AI225" s="68" t="s">
        <v>9</v>
      </c>
      <c r="AJ225" s="69">
        <v>44270</v>
      </c>
      <c r="AK225" s="67" t="s">
        <v>0</v>
      </c>
      <c r="AL225" s="68" t="str">
        <f>'Flight Data'!$A223</f>
        <v>G222</v>
      </c>
      <c r="AM225" s="68">
        <f>'Flight Data'!$B223</f>
        <v>2</v>
      </c>
      <c r="AN225" s="68">
        <f ca="1">ROUND(NORMINV($AS225,'Inputs and Outputs'!$C$20,'Inputs and Outputs'!$D$20),0)</f>
        <v>111</v>
      </c>
      <c r="AO225" s="68">
        <f t="shared" si="66"/>
        <v>103</v>
      </c>
      <c r="AP225" s="68">
        <f t="shared" ca="1" si="67"/>
        <v>103</v>
      </c>
      <c r="AQ225" s="68">
        <f ca="1">IF(AP225-AM225&gt;'Inputs and Outputs'!$D$4,Three-AM225,0)</f>
        <v>1</v>
      </c>
      <c r="AR225" s="68">
        <f ca="1">AP225*'Inputs and Outputs'!$D$5-AQ225*'Inputs and Outputs'!$D$6</f>
        <v>4020</v>
      </c>
      <c r="AS225" s="70">
        <f t="shared" ca="1" si="77"/>
        <v>0.89780838525063711</v>
      </c>
      <c r="AT225" s="68">
        <f t="shared" si="68"/>
        <v>200</v>
      </c>
      <c r="AU225" s="75">
        <f ca="1">AP225*'Inputs and Outputs'!$D$5-('Model Part B'!AQ225*'Model Part B'!AT225+AQ225*Costperbumped)</f>
        <v>3820</v>
      </c>
      <c r="AX225" s="74">
        <v>222</v>
      </c>
      <c r="AY225" s="68" t="s">
        <v>9</v>
      </c>
      <c r="AZ225" s="69">
        <v>44270</v>
      </c>
      <c r="BA225" s="67" t="s">
        <v>0</v>
      </c>
      <c r="BB225" s="68" t="str">
        <f>'Flight Data'!$A223</f>
        <v>G222</v>
      </c>
      <c r="BC225" s="68">
        <f>'Flight Data'!$B223</f>
        <v>2</v>
      </c>
      <c r="BD225" s="68">
        <f ca="1">ROUND(NORMINV($BI225,'Inputs and Outputs'!$C$20,'Inputs and Outputs'!$D$20),0)</f>
        <v>113</v>
      </c>
      <c r="BE225" s="68">
        <f t="shared" si="69"/>
        <v>104</v>
      </c>
      <c r="BF225" s="68">
        <f t="shared" ca="1" si="70"/>
        <v>104</v>
      </c>
      <c r="BG225" s="68">
        <f ca="1">IF(BF225-BC225&gt;'Inputs and Outputs'!$D$4,Four-BC225,0)</f>
        <v>2</v>
      </c>
      <c r="BH225" s="68">
        <f ca="1">BF225*'Inputs and Outputs'!$D$5-BG225*'Inputs and Outputs'!$D$6</f>
        <v>3960</v>
      </c>
      <c r="BI225" s="70">
        <f t="shared" ca="1" si="78"/>
        <v>0.95453090178750855</v>
      </c>
      <c r="BJ225" s="68">
        <f t="shared" si="71"/>
        <v>200</v>
      </c>
      <c r="BK225" s="75">
        <f ca="1">BF225*'Inputs and Outputs'!$D$5-('Model Part B'!BG225*'Model Part B'!BJ225+BG225*Costperbumped)</f>
        <v>3560</v>
      </c>
      <c r="BN225" s="74">
        <v>222</v>
      </c>
      <c r="BO225" s="68" t="s">
        <v>9</v>
      </c>
      <c r="BP225" s="69">
        <v>44270</v>
      </c>
      <c r="BQ225" s="67" t="s">
        <v>0</v>
      </c>
      <c r="BR225" s="68" t="str">
        <f>'Flight Data'!$A223</f>
        <v>G222</v>
      </c>
      <c r="BS225" s="68">
        <f>'Flight Data'!$B223</f>
        <v>2</v>
      </c>
      <c r="BT225" s="68">
        <f ca="1">ROUND(NORMINV($BY225,'Inputs and Outputs'!$C$18,'Inputs and Outputs'!$D$18),0)</f>
        <v>94</v>
      </c>
      <c r="BU225" s="68">
        <f t="shared" si="72"/>
        <v>105</v>
      </c>
      <c r="BV225" s="68">
        <f t="shared" ca="1" si="73"/>
        <v>94</v>
      </c>
      <c r="BW225" s="68">
        <f ca="1">IF(BV225-BS225&gt;'Inputs and Outputs'!$D$4,Five-BS225,0)</f>
        <v>0</v>
      </c>
      <c r="BX225" s="68">
        <f ca="1">BV225*'Inputs and Outputs'!$D$5-BW225*'Inputs and Outputs'!$D$6</f>
        <v>3760</v>
      </c>
      <c r="BY225" s="70">
        <f t="shared" ca="1" si="79"/>
        <v>0.12389942691049138</v>
      </c>
      <c r="BZ225" s="68">
        <f t="shared" si="74"/>
        <v>200</v>
      </c>
      <c r="CA225" s="75">
        <f ca="1">BV225*'Inputs and Outputs'!$D$5-('Model Part B'!BW225*'Model Part B'!BZ225+BW225*Costperbumped)</f>
        <v>3760</v>
      </c>
    </row>
    <row r="226" spans="2:79" x14ac:dyDescent="0.2">
      <c r="B226" s="74">
        <v>223</v>
      </c>
      <c r="C226" s="68" t="s">
        <v>8</v>
      </c>
      <c r="D226" s="69">
        <v>44271</v>
      </c>
      <c r="E226" s="67" t="s">
        <v>3</v>
      </c>
      <c r="F226" s="68" t="str">
        <f>'Flight Data'!$A224</f>
        <v>G223</v>
      </c>
      <c r="G226" s="68">
        <f>'Flight Data'!$B224</f>
        <v>1</v>
      </c>
      <c r="H226" s="68">
        <f ca="1">ROUND(NORMINV($M226,'Inputs and Outputs'!$C$18,'Inputs and Outputs'!$D$18),0)</f>
        <v>108</v>
      </c>
      <c r="I226" s="68">
        <f t="shared" si="60"/>
        <v>101</v>
      </c>
      <c r="J226" s="68">
        <f t="shared" ca="1" si="61"/>
        <v>101</v>
      </c>
      <c r="K226" s="68">
        <f ca="1">IF(J226-G226&gt;'Inputs and Outputs'!$D$4,One-G226,0)</f>
        <v>0</v>
      </c>
      <c r="L226" s="68">
        <f ca="1">J226*'Inputs and Outputs'!$D$5-K226*'Inputs and Outputs'!$D$6</f>
        <v>4040</v>
      </c>
      <c r="M226" s="70">
        <f t="shared" ca="1" si="75"/>
        <v>0.87682174895409981</v>
      </c>
      <c r="N226" s="68">
        <f t="shared" si="62"/>
        <v>25</v>
      </c>
      <c r="O226" s="75">
        <f ca="1">J226*'Inputs and Outputs'!$D$5-('Model Part B'!K226*'Model Part B'!N226+K226*Costperbumped)</f>
        <v>4040</v>
      </c>
      <c r="R226" s="74">
        <v>223</v>
      </c>
      <c r="S226" s="68" t="s">
        <v>8</v>
      </c>
      <c r="T226" s="69">
        <v>44271</v>
      </c>
      <c r="U226" s="67" t="s">
        <v>3</v>
      </c>
      <c r="V226" s="68" t="str">
        <f>'Flight Data'!$A224</f>
        <v>G223</v>
      </c>
      <c r="W226" s="68">
        <f>'Flight Data'!$B224</f>
        <v>1</v>
      </c>
      <c r="X226" s="68">
        <f ca="1">ROUND(NORMINV($AC226,'Inputs and Outputs'!$C$18,'Inputs and Outputs'!$D$18),0)</f>
        <v>100</v>
      </c>
      <c r="Y226" s="68">
        <f t="shared" si="63"/>
        <v>102</v>
      </c>
      <c r="Z226" s="68">
        <f t="shared" ca="1" si="64"/>
        <v>100</v>
      </c>
      <c r="AA226" s="68">
        <f ca="1">IF(Z226-W226&gt;'Inputs and Outputs'!$D$4,One-W226,0)</f>
        <v>0</v>
      </c>
      <c r="AB226" s="68">
        <f ca="1">Z226*'Inputs and Outputs'!$D$5-AA226*'Inputs and Outputs'!$D$6</f>
        <v>4000</v>
      </c>
      <c r="AC226" s="70">
        <f t="shared" ca="1" si="76"/>
        <v>0.43442254586881524</v>
      </c>
      <c r="AD226" s="68">
        <f t="shared" si="65"/>
        <v>25</v>
      </c>
      <c r="AE226" s="75">
        <f ca="1">Z226*'Inputs and Outputs'!$D$5-('Model Part B'!AA226*'Model Part B'!AD226+AA226*Costperbumped)</f>
        <v>4000</v>
      </c>
      <c r="AH226" s="74">
        <v>223</v>
      </c>
      <c r="AI226" s="68" t="s">
        <v>8</v>
      </c>
      <c r="AJ226" s="69">
        <v>44271</v>
      </c>
      <c r="AK226" s="67" t="s">
        <v>3</v>
      </c>
      <c r="AL226" s="68" t="str">
        <f>'Flight Data'!$A224</f>
        <v>G223</v>
      </c>
      <c r="AM226" s="68">
        <f>'Flight Data'!$B224</f>
        <v>1</v>
      </c>
      <c r="AN226" s="68">
        <f ca="1">ROUND(NORMINV($AS226,'Inputs and Outputs'!$C$18,'Inputs and Outputs'!$D$18),0)</f>
        <v>110</v>
      </c>
      <c r="AO226" s="68">
        <f t="shared" si="66"/>
        <v>103</v>
      </c>
      <c r="AP226" s="68">
        <f t="shared" ca="1" si="67"/>
        <v>103</v>
      </c>
      <c r="AQ226" s="68">
        <f ca="1">IF(AP226-AM226&gt;'Inputs and Outputs'!$D$4,Three-AM226,0)</f>
        <v>2</v>
      </c>
      <c r="AR226" s="68">
        <f ca="1">AP226*'Inputs and Outputs'!$D$5-AQ226*'Inputs and Outputs'!$D$6</f>
        <v>3920</v>
      </c>
      <c r="AS226" s="70">
        <f t="shared" ca="1" si="77"/>
        <v>0.93512718830557939</v>
      </c>
      <c r="AT226" s="68">
        <f t="shared" si="68"/>
        <v>25</v>
      </c>
      <c r="AU226" s="75">
        <f ca="1">AP226*'Inputs and Outputs'!$D$5-('Model Part B'!AQ226*'Model Part B'!AT226+AQ226*Costperbumped)</f>
        <v>3870</v>
      </c>
      <c r="AX226" s="74">
        <v>223</v>
      </c>
      <c r="AY226" s="68" t="s">
        <v>8</v>
      </c>
      <c r="AZ226" s="69">
        <v>44271</v>
      </c>
      <c r="BA226" s="67" t="s">
        <v>3</v>
      </c>
      <c r="BB226" s="68" t="str">
        <f>'Flight Data'!$A224</f>
        <v>G223</v>
      </c>
      <c r="BC226" s="68">
        <f>'Flight Data'!$B224</f>
        <v>1</v>
      </c>
      <c r="BD226" s="68">
        <f ca="1">ROUND(NORMINV($BI226,'Inputs and Outputs'!$C$18,'Inputs and Outputs'!$D$18),0)</f>
        <v>95</v>
      </c>
      <c r="BE226" s="68">
        <f t="shared" si="69"/>
        <v>104</v>
      </c>
      <c r="BF226" s="68">
        <f t="shared" ca="1" si="70"/>
        <v>95</v>
      </c>
      <c r="BG226" s="68">
        <f ca="1">IF(BF226-BC226&gt;'Inputs and Outputs'!$D$4,Four-BC226,0)</f>
        <v>0</v>
      </c>
      <c r="BH226" s="68">
        <f ca="1">BF226*'Inputs and Outputs'!$D$5-BG226*'Inputs and Outputs'!$D$6</f>
        <v>3800</v>
      </c>
      <c r="BI226" s="70">
        <f t="shared" ca="1" si="78"/>
        <v>0.16215394937939953</v>
      </c>
      <c r="BJ226" s="68">
        <f t="shared" si="71"/>
        <v>25</v>
      </c>
      <c r="BK226" s="75">
        <f ca="1">BF226*'Inputs and Outputs'!$D$5-('Model Part B'!BG226*'Model Part B'!BJ226+BG226*Costperbumped)</f>
        <v>3800</v>
      </c>
      <c r="BN226" s="74">
        <v>223</v>
      </c>
      <c r="BO226" s="68" t="s">
        <v>8</v>
      </c>
      <c r="BP226" s="69">
        <v>44271</v>
      </c>
      <c r="BQ226" s="67" t="s">
        <v>3</v>
      </c>
      <c r="BR226" s="68" t="str">
        <f>'Flight Data'!$A224</f>
        <v>G223</v>
      </c>
      <c r="BS226" s="68">
        <f>'Flight Data'!$B224</f>
        <v>1</v>
      </c>
      <c r="BT226" s="68">
        <f ca="1">ROUND(NORMINV($BY226,'Inputs and Outputs'!$C$18,'Inputs and Outputs'!$D$18),0)</f>
        <v>105</v>
      </c>
      <c r="BU226" s="68">
        <f t="shared" si="72"/>
        <v>105</v>
      </c>
      <c r="BV226" s="68">
        <f t="shared" ca="1" si="73"/>
        <v>105</v>
      </c>
      <c r="BW226" s="68">
        <f ca="1">IF(BV226-BS226&gt;'Inputs and Outputs'!$D$4,Five-BS226,0)</f>
        <v>4</v>
      </c>
      <c r="BX226" s="68">
        <f ca="1">BV226*'Inputs and Outputs'!$D$5-BW226*'Inputs and Outputs'!$D$6</f>
        <v>3800</v>
      </c>
      <c r="BY226" s="70">
        <f t="shared" ca="1" si="79"/>
        <v>0.75372187609377472</v>
      </c>
      <c r="BZ226" s="68">
        <f t="shared" si="74"/>
        <v>25</v>
      </c>
      <c r="CA226" s="75">
        <f ca="1">BV226*'Inputs and Outputs'!$D$5-('Model Part B'!BW226*'Model Part B'!BZ226+BW226*Costperbumped)</f>
        <v>3700</v>
      </c>
    </row>
    <row r="227" spans="2:79" x14ac:dyDescent="0.2">
      <c r="B227" s="74">
        <v>224</v>
      </c>
      <c r="C227" s="68" t="s">
        <v>8</v>
      </c>
      <c r="D227" s="69">
        <v>44271</v>
      </c>
      <c r="E227" s="67" t="s">
        <v>2</v>
      </c>
      <c r="F227" s="68" t="str">
        <f>'Flight Data'!$A225</f>
        <v>G224</v>
      </c>
      <c r="G227" s="68">
        <f>'Flight Data'!$B225</f>
        <v>2</v>
      </c>
      <c r="H227" s="68">
        <f ca="1">ROUND(NORMINV($M227,'Inputs and Outputs'!$C$19,'Inputs and Outputs'!$D$19),0)</f>
        <v>100</v>
      </c>
      <c r="I227" s="68">
        <f t="shared" si="60"/>
        <v>101</v>
      </c>
      <c r="J227" s="68">
        <f t="shared" ca="1" si="61"/>
        <v>100</v>
      </c>
      <c r="K227" s="68">
        <f ca="1">IF(J227-G227&gt;'Inputs and Outputs'!$D$4,One-G227,0)</f>
        <v>0</v>
      </c>
      <c r="L227" s="68">
        <f ca="1">J227*'Inputs and Outputs'!$D$5-K227*'Inputs and Outputs'!$D$6</f>
        <v>4000</v>
      </c>
      <c r="M227" s="70">
        <f t="shared" ca="1" si="75"/>
        <v>0.29402147632953779</v>
      </c>
      <c r="N227" s="68">
        <f t="shared" si="62"/>
        <v>25</v>
      </c>
      <c r="O227" s="75">
        <f ca="1">J227*'Inputs and Outputs'!$D$5-('Model Part B'!K227*'Model Part B'!N227+K227*Costperbumped)</f>
        <v>4000</v>
      </c>
      <c r="R227" s="74">
        <v>224</v>
      </c>
      <c r="S227" s="68" t="s">
        <v>8</v>
      </c>
      <c r="T227" s="69">
        <v>44271</v>
      </c>
      <c r="U227" s="67" t="s">
        <v>2</v>
      </c>
      <c r="V227" s="68" t="str">
        <f>'Flight Data'!$A225</f>
        <v>G224</v>
      </c>
      <c r="W227" s="68">
        <f>'Flight Data'!$B225</f>
        <v>2</v>
      </c>
      <c r="X227" s="68">
        <f ca="1">ROUND(NORMINV($AC227,'Inputs and Outputs'!$C$19,'Inputs and Outputs'!$D$19),0)</f>
        <v>94</v>
      </c>
      <c r="Y227" s="68">
        <f t="shared" si="63"/>
        <v>102</v>
      </c>
      <c r="Z227" s="68">
        <f t="shared" ca="1" si="64"/>
        <v>94</v>
      </c>
      <c r="AA227" s="68">
        <f ca="1">IF(Z227-W227&gt;'Inputs and Outputs'!$D$4,One-W227,0)</f>
        <v>0</v>
      </c>
      <c r="AB227" s="68">
        <f ca="1">Z227*'Inputs and Outputs'!$D$5-AA227*'Inputs and Outputs'!$D$6</f>
        <v>3760</v>
      </c>
      <c r="AC227" s="70">
        <f t="shared" ca="1" si="76"/>
        <v>4.1704509331345285E-2</v>
      </c>
      <c r="AD227" s="68">
        <f t="shared" si="65"/>
        <v>25</v>
      </c>
      <c r="AE227" s="75">
        <f ca="1">Z227*'Inputs and Outputs'!$D$5-('Model Part B'!AA227*'Model Part B'!AD227+AA227*Costperbumped)</f>
        <v>3760</v>
      </c>
      <c r="AH227" s="74">
        <v>224</v>
      </c>
      <c r="AI227" s="68" t="s">
        <v>8</v>
      </c>
      <c r="AJ227" s="69">
        <v>44271</v>
      </c>
      <c r="AK227" s="67" t="s">
        <v>2</v>
      </c>
      <c r="AL227" s="68" t="str">
        <f>'Flight Data'!$A225</f>
        <v>G224</v>
      </c>
      <c r="AM227" s="68">
        <f>'Flight Data'!$B225</f>
        <v>2</v>
      </c>
      <c r="AN227" s="68">
        <f ca="1">ROUND(NORMINV($AS227,'Inputs and Outputs'!$C$19,'Inputs and Outputs'!$D$19),0)</f>
        <v>108</v>
      </c>
      <c r="AO227" s="68">
        <f t="shared" si="66"/>
        <v>103</v>
      </c>
      <c r="AP227" s="68">
        <f t="shared" ca="1" si="67"/>
        <v>103</v>
      </c>
      <c r="AQ227" s="68">
        <f ca="1">IF(AP227-AM227&gt;'Inputs and Outputs'!$D$4,Three-AM227,0)</f>
        <v>1</v>
      </c>
      <c r="AR227" s="68">
        <f ca="1">AP227*'Inputs and Outputs'!$D$5-AQ227*'Inputs and Outputs'!$D$6</f>
        <v>4020</v>
      </c>
      <c r="AS227" s="70">
        <f t="shared" ca="1" si="77"/>
        <v>0.81779219380182588</v>
      </c>
      <c r="AT227" s="68">
        <f t="shared" si="68"/>
        <v>25</v>
      </c>
      <c r="AU227" s="75">
        <f ca="1">AP227*'Inputs and Outputs'!$D$5-('Model Part B'!AQ227*'Model Part B'!AT227+AQ227*Costperbumped)</f>
        <v>3995</v>
      </c>
      <c r="AX227" s="74">
        <v>224</v>
      </c>
      <c r="AY227" s="68" t="s">
        <v>8</v>
      </c>
      <c r="AZ227" s="69">
        <v>44271</v>
      </c>
      <c r="BA227" s="67" t="s">
        <v>2</v>
      </c>
      <c r="BB227" s="68" t="str">
        <f>'Flight Data'!$A225</f>
        <v>G224</v>
      </c>
      <c r="BC227" s="68">
        <f>'Flight Data'!$B225</f>
        <v>2</v>
      </c>
      <c r="BD227" s="68">
        <f ca="1">ROUND(NORMINV($BI227,'Inputs and Outputs'!$C$19,'Inputs and Outputs'!$D$19),0)</f>
        <v>107</v>
      </c>
      <c r="BE227" s="68">
        <f t="shared" si="69"/>
        <v>104</v>
      </c>
      <c r="BF227" s="68">
        <f t="shared" ca="1" si="70"/>
        <v>104</v>
      </c>
      <c r="BG227" s="68">
        <f ca="1">IF(BF227-BC227&gt;'Inputs and Outputs'!$D$4,Four-BC227,0)</f>
        <v>2</v>
      </c>
      <c r="BH227" s="68">
        <f ca="1">BF227*'Inputs and Outputs'!$D$5-BG227*'Inputs and Outputs'!$D$6</f>
        <v>3960</v>
      </c>
      <c r="BI227" s="70">
        <f t="shared" ca="1" si="78"/>
        <v>0.8050328066382586</v>
      </c>
      <c r="BJ227" s="68">
        <f t="shared" si="71"/>
        <v>25</v>
      </c>
      <c r="BK227" s="75">
        <f ca="1">BF227*'Inputs and Outputs'!$D$5-('Model Part B'!BG227*'Model Part B'!BJ227+BG227*Costperbumped)</f>
        <v>3910</v>
      </c>
      <c r="BN227" s="74">
        <v>224</v>
      </c>
      <c r="BO227" s="68" t="s">
        <v>8</v>
      </c>
      <c r="BP227" s="69">
        <v>44271</v>
      </c>
      <c r="BQ227" s="67" t="s">
        <v>2</v>
      </c>
      <c r="BR227" s="68" t="str">
        <f>'Flight Data'!$A225</f>
        <v>G224</v>
      </c>
      <c r="BS227" s="68">
        <f>'Flight Data'!$B225</f>
        <v>2</v>
      </c>
      <c r="BT227" s="68">
        <f ca="1">ROUND(NORMINV($BY227,'Inputs and Outputs'!$C$18,'Inputs and Outputs'!$D$18),0)</f>
        <v>107</v>
      </c>
      <c r="BU227" s="68">
        <f t="shared" si="72"/>
        <v>105</v>
      </c>
      <c r="BV227" s="68">
        <f t="shared" ca="1" si="73"/>
        <v>105</v>
      </c>
      <c r="BW227" s="68">
        <f ca="1">IF(BV227-BS227&gt;'Inputs and Outputs'!$D$4,Five-BS227,0)</f>
        <v>3</v>
      </c>
      <c r="BX227" s="68">
        <f ca="1">BV227*'Inputs and Outputs'!$D$5-BW227*'Inputs and Outputs'!$D$6</f>
        <v>3900</v>
      </c>
      <c r="BY227" s="70">
        <f t="shared" ca="1" si="79"/>
        <v>0.82987474891603308</v>
      </c>
      <c r="BZ227" s="68">
        <f t="shared" si="74"/>
        <v>25</v>
      </c>
      <c r="CA227" s="75">
        <f ca="1">BV227*'Inputs and Outputs'!$D$5-('Model Part B'!BW227*'Model Part B'!BZ227+BW227*Costperbumped)</f>
        <v>3825</v>
      </c>
    </row>
    <row r="228" spans="2:79" x14ac:dyDescent="0.2">
      <c r="B228" s="74">
        <v>225</v>
      </c>
      <c r="C228" s="68" t="s">
        <v>8</v>
      </c>
      <c r="D228" s="69">
        <v>44271</v>
      </c>
      <c r="E228" s="67" t="s">
        <v>0</v>
      </c>
      <c r="F228" s="68" t="str">
        <f>'Flight Data'!$A226</f>
        <v>G225</v>
      </c>
      <c r="G228" s="68">
        <f>'Flight Data'!$B226</f>
        <v>0</v>
      </c>
      <c r="H228" s="68">
        <f ca="1">ROUND(NORMINV($M228,'Inputs and Outputs'!$C$20,'Inputs and Outputs'!$D$20),0)</f>
        <v>108</v>
      </c>
      <c r="I228" s="68">
        <f t="shared" si="60"/>
        <v>101</v>
      </c>
      <c r="J228" s="68">
        <f t="shared" ca="1" si="61"/>
        <v>101</v>
      </c>
      <c r="K228" s="68">
        <f ca="1">IF(J228-G228&gt;'Inputs and Outputs'!$D$4,One-G228,0)</f>
        <v>1</v>
      </c>
      <c r="L228" s="68">
        <f ca="1">J228*'Inputs and Outputs'!$D$5-K228*'Inputs and Outputs'!$D$6</f>
        <v>3940</v>
      </c>
      <c r="M228" s="70">
        <f t="shared" ca="1" si="75"/>
        <v>0.73574240764477916</v>
      </c>
      <c r="N228" s="68">
        <f t="shared" si="62"/>
        <v>200</v>
      </c>
      <c r="O228" s="75">
        <f ca="1">J228*'Inputs and Outputs'!$D$5-('Model Part B'!K228*'Model Part B'!N228+K228*Costperbumped)</f>
        <v>3740</v>
      </c>
      <c r="R228" s="74">
        <v>225</v>
      </c>
      <c r="S228" s="68" t="s">
        <v>8</v>
      </c>
      <c r="T228" s="69">
        <v>44271</v>
      </c>
      <c r="U228" s="67" t="s">
        <v>0</v>
      </c>
      <c r="V228" s="68" t="str">
        <f>'Flight Data'!$A226</f>
        <v>G225</v>
      </c>
      <c r="W228" s="68">
        <f>'Flight Data'!$B226</f>
        <v>0</v>
      </c>
      <c r="X228" s="68">
        <f ca="1">ROUND(NORMINV($AC228,'Inputs and Outputs'!$C$20,'Inputs and Outputs'!$D$20),0)</f>
        <v>97</v>
      </c>
      <c r="Y228" s="68">
        <f t="shared" si="63"/>
        <v>102</v>
      </c>
      <c r="Z228" s="68">
        <f t="shared" ca="1" si="64"/>
        <v>97</v>
      </c>
      <c r="AA228" s="68">
        <f ca="1">IF(Z228-W228&gt;'Inputs and Outputs'!$D$4,One-W228,0)</f>
        <v>0</v>
      </c>
      <c r="AB228" s="68">
        <f ca="1">Z228*'Inputs and Outputs'!$D$5-AA228*'Inputs and Outputs'!$D$6</f>
        <v>3880</v>
      </c>
      <c r="AC228" s="70">
        <f t="shared" ca="1" si="76"/>
        <v>6.5187915371949123E-2</v>
      </c>
      <c r="AD228" s="68">
        <f t="shared" si="65"/>
        <v>200</v>
      </c>
      <c r="AE228" s="75">
        <f ca="1">Z228*'Inputs and Outputs'!$D$5-('Model Part B'!AA228*'Model Part B'!AD228+AA228*Costperbumped)</f>
        <v>3880</v>
      </c>
      <c r="AH228" s="74">
        <v>225</v>
      </c>
      <c r="AI228" s="68" t="s">
        <v>8</v>
      </c>
      <c r="AJ228" s="69">
        <v>44271</v>
      </c>
      <c r="AK228" s="67" t="s">
        <v>0</v>
      </c>
      <c r="AL228" s="68" t="str">
        <f>'Flight Data'!$A226</f>
        <v>G225</v>
      </c>
      <c r="AM228" s="68">
        <f>'Flight Data'!$B226</f>
        <v>0</v>
      </c>
      <c r="AN228" s="68">
        <f ca="1">ROUND(NORMINV($AS228,'Inputs and Outputs'!$C$20,'Inputs and Outputs'!$D$20),0)</f>
        <v>108</v>
      </c>
      <c r="AO228" s="68">
        <f t="shared" si="66"/>
        <v>103</v>
      </c>
      <c r="AP228" s="68">
        <f t="shared" ca="1" si="67"/>
        <v>103</v>
      </c>
      <c r="AQ228" s="68">
        <f ca="1">IF(AP228-AM228&gt;'Inputs and Outputs'!$D$4,Three-AM228,0)</f>
        <v>3</v>
      </c>
      <c r="AR228" s="68">
        <f ca="1">AP228*'Inputs and Outputs'!$D$5-AQ228*'Inputs and Outputs'!$D$6</f>
        <v>3820</v>
      </c>
      <c r="AS228" s="70">
        <f t="shared" ca="1" si="77"/>
        <v>0.70707059955492846</v>
      </c>
      <c r="AT228" s="68">
        <f t="shared" si="68"/>
        <v>200</v>
      </c>
      <c r="AU228" s="75">
        <f ca="1">AP228*'Inputs and Outputs'!$D$5-('Model Part B'!AQ228*'Model Part B'!AT228+AQ228*Costperbumped)</f>
        <v>3220</v>
      </c>
      <c r="AX228" s="74">
        <v>225</v>
      </c>
      <c r="AY228" s="68" t="s">
        <v>8</v>
      </c>
      <c r="AZ228" s="69">
        <v>44271</v>
      </c>
      <c r="BA228" s="67" t="s">
        <v>0</v>
      </c>
      <c r="BB228" s="68" t="str">
        <f>'Flight Data'!$A226</f>
        <v>G225</v>
      </c>
      <c r="BC228" s="68">
        <f>'Flight Data'!$B226</f>
        <v>0</v>
      </c>
      <c r="BD228" s="68">
        <f ca="1">ROUND(NORMINV($BI228,'Inputs and Outputs'!$C$20,'Inputs and Outputs'!$D$20),0)</f>
        <v>103</v>
      </c>
      <c r="BE228" s="68">
        <f t="shared" si="69"/>
        <v>104</v>
      </c>
      <c r="BF228" s="68">
        <f t="shared" ca="1" si="70"/>
        <v>103</v>
      </c>
      <c r="BG228" s="68">
        <f ca="1">IF(BF228-BC228&gt;'Inputs and Outputs'!$D$4,Four-BC228,0)</f>
        <v>4</v>
      </c>
      <c r="BH228" s="68">
        <f ca="1">BF228*'Inputs and Outputs'!$D$5-BG228*'Inputs and Outputs'!$D$6</f>
        <v>3720</v>
      </c>
      <c r="BI228" s="70">
        <f t="shared" ca="1" si="78"/>
        <v>0.34481109919554909</v>
      </c>
      <c r="BJ228" s="68">
        <f t="shared" si="71"/>
        <v>200</v>
      </c>
      <c r="BK228" s="75">
        <f ca="1">BF228*'Inputs and Outputs'!$D$5-('Model Part B'!BG228*'Model Part B'!BJ228+BG228*Costperbumped)</f>
        <v>2920</v>
      </c>
      <c r="BN228" s="74">
        <v>225</v>
      </c>
      <c r="BO228" s="68" t="s">
        <v>8</v>
      </c>
      <c r="BP228" s="69">
        <v>44271</v>
      </c>
      <c r="BQ228" s="67" t="s">
        <v>0</v>
      </c>
      <c r="BR228" s="68" t="str">
        <f>'Flight Data'!$A226</f>
        <v>G225</v>
      </c>
      <c r="BS228" s="68">
        <f>'Flight Data'!$B226</f>
        <v>0</v>
      </c>
      <c r="BT228" s="68">
        <f ca="1">ROUND(NORMINV($BY228,'Inputs and Outputs'!$C$18,'Inputs and Outputs'!$D$18),0)</f>
        <v>104</v>
      </c>
      <c r="BU228" s="68">
        <f t="shared" si="72"/>
        <v>105</v>
      </c>
      <c r="BV228" s="68">
        <f t="shared" ca="1" si="73"/>
        <v>104</v>
      </c>
      <c r="BW228" s="68">
        <f ca="1">IF(BV228-BS228&gt;'Inputs and Outputs'!$D$4,Five-BS228,0)</f>
        <v>5</v>
      </c>
      <c r="BX228" s="68">
        <f ca="1">BV228*'Inputs and Outputs'!$D$5-BW228*'Inputs and Outputs'!$D$6</f>
        <v>3660</v>
      </c>
      <c r="BY228" s="70">
        <f t="shared" ca="1" si="79"/>
        <v>0.70464109280204412</v>
      </c>
      <c r="BZ228" s="68">
        <f t="shared" si="74"/>
        <v>200</v>
      </c>
      <c r="CA228" s="75">
        <f ca="1">BV228*'Inputs and Outputs'!$D$5-('Model Part B'!BW228*'Model Part B'!BZ228+BW228*Costperbumped)</f>
        <v>2660</v>
      </c>
    </row>
    <row r="229" spans="2:79" x14ac:dyDescent="0.2">
      <c r="B229" s="74">
        <v>226</v>
      </c>
      <c r="C229" s="68" t="s">
        <v>7</v>
      </c>
      <c r="D229" s="69">
        <v>44272</v>
      </c>
      <c r="E229" s="67" t="s">
        <v>3</v>
      </c>
      <c r="F229" s="68" t="str">
        <f>'Flight Data'!$A227</f>
        <v>G226</v>
      </c>
      <c r="G229" s="68">
        <f>'Flight Data'!$B227</f>
        <v>3</v>
      </c>
      <c r="H229" s="68">
        <f ca="1">ROUND(NORMINV($M229,'Inputs and Outputs'!$C$18,'Inputs and Outputs'!$D$18),0)</f>
        <v>107</v>
      </c>
      <c r="I229" s="68">
        <f t="shared" si="60"/>
        <v>101</v>
      </c>
      <c r="J229" s="68">
        <f t="shared" ca="1" si="61"/>
        <v>101</v>
      </c>
      <c r="K229" s="68">
        <f ca="1">IF(J229-G229&gt;'Inputs and Outputs'!$D$4,One-G229,0)</f>
        <v>0</v>
      </c>
      <c r="L229" s="68">
        <f ca="1">J229*'Inputs and Outputs'!$D$5-K229*'Inputs and Outputs'!$D$6</f>
        <v>4040</v>
      </c>
      <c r="M229" s="70">
        <f t="shared" ca="1" si="75"/>
        <v>0.83186453275483652</v>
      </c>
      <c r="N229" s="68">
        <f t="shared" si="62"/>
        <v>25</v>
      </c>
      <c r="O229" s="75">
        <f ca="1">J229*'Inputs and Outputs'!$D$5-('Model Part B'!K229*'Model Part B'!N229+K229*Costperbumped)</f>
        <v>4040</v>
      </c>
      <c r="R229" s="74">
        <v>226</v>
      </c>
      <c r="S229" s="68" t="s">
        <v>7</v>
      </c>
      <c r="T229" s="69">
        <v>44272</v>
      </c>
      <c r="U229" s="67" t="s">
        <v>3</v>
      </c>
      <c r="V229" s="68" t="str">
        <f>'Flight Data'!$A227</f>
        <v>G226</v>
      </c>
      <c r="W229" s="68">
        <f>'Flight Data'!$B227</f>
        <v>3</v>
      </c>
      <c r="X229" s="68">
        <f ca="1">ROUND(NORMINV($AC229,'Inputs and Outputs'!$C$18,'Inputs and Outputs'!$D$18),0)</f>
        <v>109</v>
      </c>
      <c r="Y229" s="68">
        <f t="shared" si="63"/>
        <v>102</v>
      </c>
      <c r="Z229" s="68">
        <f t="shared" ca="1" si="64"/>
        <v>102</v>
      </c>
      <c r="AA229" s="68">
        <f ca="1">IF(Z229-W229&gt;'Inputs and Outputs'!$D$4,One-W229,0)</f>
        <v>0</v>
      </c>
      <c r="AB229" s="68">
        <f ca="1">Z229*'Inputs and Outputs'!$D$5-AA229*'Inputs and Outputs'!$D$6</f>
        <v>4080</v>
      </c>
      <c r="AC229" s="70">
        <f t="shared" ca="1" si="76"/>
        <v>0.90366993934371531</v>
      </c>
      <c r="AD229" s="68">
        <f t="shared" si="65"/>
        <v>25</v>
      </c>
      <c r="AE229" s="75">
        <f ca="1">Z229*'Inputs and Outputs'!$D$5-('Model Part B'!AA229*'Model Part B'!AD229+AA229*Costperbumped)</f>
        <v>4080</v>
      </c>
      <c r="AH229" s="74">
        <v>226</v>
      </c>
      <c r="AI229" s="68" t="s">
        <v>7</v>
      </c>
      <c r="AJ229" s="69">
        <v>44272</v>
      </c>
      <c r="AK229" s="67" t="s">
        <v>3</v>
      </c>
      <c r="AL229" s="68" t="str">
        <f>'Flight Data'!$A227</f>
        <v>G226</v>
      </c>
      <c r="AM229" s="68">
        <f>'Flight Data'!$B227</f>
        <v>3</v>
      </c>
      <c r="AN229" s="68">
        <f ca="1">ROUND(NORMINV($AS229,'Inputs and Outputs'!$C$18,'Inputs and Outputs'!$D$18),0)</f>
        <v>100</v>
      </c>
      <c r="AO229" s="68">
        <f t="shared" si="66"/>
        <v>103</v>
      </c>
      <c r="AP229" s="68">
        <f t="shared" ca="1" si="67"/>
        <v>100</v>
      </c>
      <c r="AQ229" s="68">
        <f ca="1">IF(AP229-AM229&gt;'Inputs and Outputs'!$D$4,Three-AM229,0)</f>
        <v>0</v>
      </c>
      <c r="AR229" s="68">
        <f ca="1">AP229*'Inputs and Outputs'!$D$5-AQ229*'Inputs and Outputs'!$D$6</f>
        <v>4000</v>
      </c>
      <c r="AS229" s="70">
        <f t="shared" ca="1" si="77"/>
        <v>0.40312580731362258</v>
      </c>
      <c r="AT229" s="68">
        <f t="shared" si="68"/>
        <v>25</v>
      </c>
      <c r="AU229" s="75">
        <f ca="1">AP229*'Inputs and Outputs'!$D$5-('Model Part B'!AQ229*'Model Part B'!AT229+AQ229*Costperbumped)</f>
        <v>4000</v>
      </c>
      <c r="AX229" s="74">
        <v>226</v>
      </c>
      <c r="AY229" s="68" t="s">
        <v>7</v>
      </c>
      <c r="AZ229" s="69">
        <v>44272</v>
      </c>
      <c r="BA229" s="67" t="s">
        <v>3</v>
      </c>
      <c r="BB229" s="68" t="str">
        <f>'Flight Data'!$A227</f>
        <v>G226</v>
      </c>
      <c r="BC229" s="68">
        <f>'Flight Data'!$B227</f>
        <v>3</v>
      </c>
      <c r="BD229" s="68">
        <f ca="1">ROUND(NORMINV($BI229,'Inputs and Outputs'!$C$18,'Inputs and Outputs'!$D$18),0)</f>
        <v>105</v>
      </c>
      <c r="BE229" s="68">
        <f t="shared" si="69"/>
        <v>104</v>
      </c>
      <c r="BF229" s="68">
        <f t="shared" ca="1" si="70"/>
        <v>104</v>
      </c>
      <c r="BG229" s="68">
        <f ca="1">IF(BF229-BC229&gt;'Inputs and Outputs'!$D$4,Four-BC229,0)</f>
        <v>1</v>
      </c>
      <c r="BH229" s="68">
        <f ca="1">BF229*'Inputs and Outputs'!$D$5-BG229*'Inputs and Outputs'!$D$6</f>
        <v>4060</v>
      </c>
      <c r="BI229" s="70">
        <f t="shared" ca="1" si="78"/>
        <v>0.77095406509676334</v>
      </c>
      <c r="BJ229" s="68">
        <f t="shared" si="71"/>
        <v>25</v>
      </c>
      <c r="BK229" s="75">
        <f ca="1">BF229*'Inputs and Outputs'!$D$5-('Model Part B'!BG229*'Model Part B'!BJ229+BG229*Costperbumped)</f>
        <v>4035</v>
      </c>
      <c r="BN229" s="74">
        <v>226</v>
      </c>
      <c r="BO229" s="68" t="s">
        <v>7</v>
      </c>
      <c r="BP229" s="69">
        <v>44272</v>
      </c>
      <c r="BQ229" s="67" t="s">
        <v>3</v>
      </c>
      <c r="BR229" s="68" t="str">
        <f>'Flight Data'!$A227</f>
        <v>G226</v>
      </c>
      <c r="BS229" s="68">
        <f>'Flight Data'!$B227</f>
        <v>3</v>
      </c>
      <c r="BT229" s="68">
        <f ca="1">ROUND(NORMINV($BY229,'Inputs and Outputs'!$C$18,'Inputs and Outputs'!$D$18),0)</f>
        <v>99</v>
      </c>
      <c r="BU229" s="68">
        <f t="shared" si="72"/>
        <v>105</v>
      </c>
      <c r="BV229" s="68">
        <f t="shared" ca="1" si="73"/>
        <v>99</v>
      </c>
      <c r="BW229" s="68">
        <f ca="1">IF(BV229-BS229&gt;'Inputs and Outputs'!$D$4,Five-BS229,0)</f>
        <v>0</v>
      </c>
      <c r="BX229" s="68">
        <f ca="1">BV229*'Inputs and Outputs'!$D$5-BW229*'Inputs and Outputs'!$D$6</f>
        <v>3960</v>
      </c>
      <c r="BY229" s="70">
        <f t="shared" ca="1" si="79"/>
        <v>0.38678397515167584</v>
      </c>
      <c r="BZ229" s="68">
        <f t="shared" si="74"/>
        <v>25</v>
      </c>
      <c r="CA229" s="75">
        <f ca="1">BV229*'Inputs and Outputs'!$D$5-('Model Part B'!BW229*'Model Part B'!BZ229+BW229*Costperbumped)</f>
        <v>3960</v>
      </c>
    </row>
    <row r="230" spans="2:79" x14ac:dyDescent="0.2">
      <c r="B230" s="74">
        <v>227</v>
      </c>
      <c r="C230" s="68" t="s">
        <v>7</v>
      </c>
      <c r="D230" s="69">
        <v>44272</v>
      </c>
      <c r="E230" s="67" t="s">
        <v>2</v>
      </c>
      <c r="F230" s="68" t="str">
        <f>'Flight Data'!$A228</f>
        <v>G227</v>
      </c>
      <c r="G230" s="68">
        <f>'Flight Data'!$B228</f>
        <v>1</v>
      </c>
      <c r="H230" s="68">
        <f ca="1">ROUND(NORMINV($M230,'Inputs and Outputs'!$C$19,'Inputs and Outputs'!$D$19),0)</f>
        <v>96</v>
      </c>
      <c r="I230" s="68">
        <f t="shared" si="60"/>
        <v>101</v>
      </c>
      <c r="J230" s="68">
        <f t="shared" ca="1" si="61"/>
        <v>96</v>
      </c>
      <c r="K230" s="68">
        <f ca="1">IF(J230-G230&gt;'Inputs and Outputs'!$D$4,One-G230,0)</f>
        <v>0</v>
      </c>
      <c r="L230" s="68">
        <f ca="1">J230*'Inputs and Outputs'!$D$5-K230*'Inputs and Outputs'!$D$6</f>
        <v>3840</v>
      </c>
      <c r="M230" s="70">
        <f t="shared" ca="1" si="75"/>
        <v>6.7117177713318488E-2</v>
      </c>
      <c r="N230" s="68">
        <f t="shared" si="62"/>
        <v>25</v>
      </c>
      <c r="O230" s="75">
        <f ca="1">J230*'Inputs and Outputs'!$D$5-('Model Part B'!K230*'Model Part B'!N230+K230*Costperbumped)</f>
        <v>3840</v>
      </c>
      <c r="R230" s="74">
        <v>227</v>
      </c>
      <c r="S230" s="68" t="s">
        <v>7</v>
      </c>
      <c r="T230" s="69">
        <v>44272</v>
      </c>
      <c r="U230" s="67" t="s">
        <v>2</v>
      </c>
      <c r="V230" s="68" t="str">
        <f>'Flight Data'!$A228</f>
        <v>G227</v>
      </c>
      <c r="W230" s="68">
        <f>'Flight Data'!$B228</f>
        <v>1</v>
      </c>
      <c r="X230" s="68">
        <f ca="1">ROUND(NORMINV($AC230,'Inputs and Outputs'!$C$19,'Inputs and Outputs'!$D$19),0)</f>
        <v>112</v>
      </c>
      <c r="Y230" s="68">
        <f t="shared" si="63"/>
        <v>102</v>
      </c>
      <c r="Z230" s="68">
        <f t="shared" ca="1" si="64"/>
        <v>102</v>
      </c>
      <c r="AA230" s="68">
        <f ca="1">IF(Z230-W230&gt;'Inputs and Outputs'!$D$4,One-W230,0)</f>
        <v>0</v>
      </c>
      <c r="AB230" s="68">
        <f ca="1">Z230*'Inputs and Outputs'!$D$5-AA230*'Inputs and Outputs'!$D$6</f>
        <v>4080</v>
      </c>
      <c r="AC230" s="70">
        <f t="shared" ca="1" si="76"/>
        <v>0.96250087018324437</v>
      </c>
      <c r="AD230" s="68">
        <f t="shared" si="65"/>
        <v>25</v>
      </c>
      <c r="AE230" s="75">
        <f ca="1">Z230*'Inputs and Outputs'!$D$5-('Model Part B'!AA230*'Model Part B'!AD230+AA230*Costperbumped)</f>
        <v>4080</v>
      </c>
      <c r="AH230" s="74">
        <v>227</v>
      </c>
      <c r="AI230" s="68" t="s">
        <v>7</v>
      </c>
      <c r="AJ230" s="69">
        <v>44272</v>
      </c>
      <c r="AK230" s="67" t="s">
        <v>2</v>
      </c>
      <c r="AL230" s="68" t="str">
        <f>'Flight Data'!$A228</f>
        <v>G227</v>
      </c>
      <c r="AM230" s="68">
        <f>'Flight Data'!$B228</f>
        <v>1</v>
      </c>
      <c r="AN230" s="68">
        <f ca="1">ROUND(NORMINV($AS230,'Inputs and Outputs'!$C$19,'Inputs and Outputs'!$D$19),0)</f>
        <v>91</v>
      </c>
      <c r="AO230" s="68">
        <f t="shared" si="66"/>
        <v>103</v>
      </c>
      <c r="AP230" s="68">
        <f t="shared" ca="1" si="67"/>
        <v>91</v>
      </c>
      <c r="AQ230" s="68">
        <f ca="1">IF(AP230-AM230&gt;'Inputs and Outputs'!$D$4,Three-AM230,0)</f>
        <v>0</v>
      </c>
      <c r="AR230" s="68">
        <f ca="1">AP230*'Inputs and Outputs'!$D$5-AQ230*'Inputs and Outputs'!$D$6</f>
        <v>3640</v>
      </c>
      <c r="AS230" s="70">
        <f t="shared" ca="1" si="77"/>
        <v>7.4757553234819918E-3</v>
      </c>
      <c r="AT230" s="68">
        <f t="shared" si="68"/>
        <v>25</v>
      </c>
      <c r="AU230" s="75">
        <f ca="1">AP230*'Inputs and Outputs'!$D$5-('Model Part B'!AQ230*'Model Part B'!AT230+AQ230*Costperbumped)</f>
        <v>3640</v>
      </c>
      <c r="AX230" s="74">
        <v>227</v>
      </c>
      <c r="AY230" s="68" t="s">
        <v>7</v>
      </c>
      <c r="AZ230" s="69">
        <v>44272</v>
      </c>
      <c r="BA230" s="67" t="s">
        <v>2</v>
      </c>
      <c r="BB230" s="68" t="str">
        <f>'Flight Data'!$A228</f>
        <v>G227</v>
      </c>
      <c r="BC230" s="68">
        <f>'Flight Data'!$B228</f>
        <v>1</v>
      </c>
      <c r="BD230" s="68">
        <f ca="1">ROUND(NORMINV($BI230,'Inputs and Outputs'!$C$19,'Inputs and Outputs'!$D$19),0)</f>
        <v>99</v>
      </c>
      <c r="BE230" s="68">
        <f t="shared" si="69"/>
        <v>104</v>
      </c>
      <c r="BF230" s="68">
        <f t="shared" ca="1" si="70"/>
        <v>99</v>
      </c>
      <c r="BG230" s="68">
        <f ca="1">IF(BF230-BC230&gt;'Inputs and Outputs'!$D$4,Four-BC230,0)</f>
        <v>0</v>
      </c>
      <c r="BH230" s="68">
        <f ca="1">BF230*'Inputs and Outputs'!$D$5-BG230*'Inputs and Outputs'!$D$6</f>
        <v>3960</v>
      </c>
      <c r="BI230" s="70">
        <f t="shared" ca="1" si="78"/>
        <v>0.19015397596233485</v>
      </c>
      <c r="BJ230" s="68">
        <f t="shared" si="71"/>
        <v>25</v>
      </c>
      <c r="BK230" s="75">
        <f ca="1">BF230*'Inputs and Outputs'!$D$5-('Model Part B'!BG230*'Model Part B'!BJ230+BG230*Costperbumped)</f>
        <v>3960</v>
      </c>
      <c r="BN230" s="74">
        <v>227</v>
      </c>
      <c r="BO230" s="68" t="s">
        <v>7</v>
      </c>
      <c r="BP230" s="69">
        <v>44272</v>
      </c>
      <c r="BQ230" s="67" t="s">
        <v>2</v>
      </c>
      <c r="BR230" s="68" t="str">
        <f>'Flight Data'!$A228</f>
        <v>G227</v>
      </c>
      <c r="BS230" s="68">
        <f>'Flight Data'!$B228</f>
        <v>1</v>
      </c>
      <c r="BT230" s="68">
        <f ca="1">ROUND(NORMINV($BY230,'Inputs and Outputs'!$C$18,'Inputs and Outputs'!$D$18),0)</f>
        <v>102</v>
      </c>
      <c r="BU230" s="68">
        <f t="shared" si="72"/>
        <v>105</v>
      </c>
      <c r="BV230" s="68">
        <f t="shared" ca="1" si="73"/>
        <v>102</v>
      </c>
      <c r="BW230" s="68">
        <f ca="1">IF(BV230-BS230&gt;'Inputs and Outputs'!$D$4,Five-BS230,0)</f>
        <v>4</v>
      </c>
      <c r="BX230" s="68">
        <f ca="1">BV230*'Inputs and Outputs'!$D$5-BW230*'Inputs and Outputs'!$D$6</f>
        <v>3680</v>
      </c>
      <c r="BY230" s="70">
        <f t="shared" ca="1" si="79"/>
        <v>0.54241295354759156</v>
      </c>
      <c r="BZ230" s="68">
        <f t="shared" si="74"/>
        <v>25</v>
      </c>
      <c r="CA230" s="75">
        <f ca="1">BV230*'Inputs and Outputs'!$D$5-('Model Part B'!BW230*'Model Part B'!BZ230+BW230*Costperbumped)</f>
        <v>3580</v>
      </c>
    </row>
    <row r="231" spans="2:79" x14ac:dyDescent="0.2">
      <c r="B231" s="74">
        <v>228</v>
      </c>
      <c r="C231" s="68" t="s">
        <v>7</v>
      </c>
      <c r="D231" s="69">
        <v>44272</v>
      </c>
      <c r="E231" s="67" t="s">
        <v>0</v>
      </c>
      <c r="F231" s="68" t="str">
        <f>'Flight Data'!$A229</f>
        <v>G228</v>
      </c>
      <c r="G231" s="68">
        <f>'Flight Data'!$B229</f>
        <v>1</v>
      </c>
      <c r="H231" s="68">
        <f ca="1">ROUND(NORMINV($M231,'Inputs and Outputs'!$C$20,'Inputs and Outputs'!$D$20),0)</f>
        <v>100</v>
      </c>
      <c r="I231" s="68">
        <f t="shared" si="60"/>
        <v>101</v>
      </c>
      <c r="J231" s="68">
        <f t="shared" ca="1" si="61"/>
        <v>100</v>
      </c>
      <c r="K231" s="68">
        <f ca="1">IF(J231-G231&gt;'Inputs and Outputs'!$D$4,One-G231,0)</f>
        <v>0</v>
      </c>
      <c r="L231" s="68">
        <f ca="1">J231*'Inputs and Outputs'!$D$5-K231*'Inputs and Outputs'!$D$6</f>
        <v>4000</v>
      </c>
      <c r="M231" s="70">
        <f t="shared" ca="1" si="75"/>
        <v>0.15858383667790132</v>
      </c>
      <c r="N231" s="68">
        <f t="shared" si="62"/>
        <v>200</v>
      </c>
      <c r="O231" s="75">
        <f ca="1">J231*'Inputs and Outputs'!$D$5-('Model Part B'!K231*'Model Part B'!N231+K231*Costperbumped)</f>
        <v>4000</v>
      </c>
      <c r="R231" s="74">
        <v>228</v>
      </c>
      <c r="S231" s="68" t="s">
        <v>7</v>
      </c>
      <c r="T231" s="69">
        <v>44272</v>
      </c>
      <c r="U231" s="67" t="s">
        <v>0</v>
      </c>
      <c r="V231" s="68" t="str">
        <f>'Flight Data'!$A229</f>
        <v>G228</v>
      </c>
      <c r="W231" s="68">
        <f>'Flight Data'!$B229</f>
        <v>1</v>
      </c>
      <c r="X231" s="68">
        <f ca="1">ROUND(NORMINV($AC231,'Inputs and Outputs'!$C$20,'Inputs and Outputs'!$D$20),0)</f>
        <v>105</v>
      </c>
      <c r="Y231" s="68">
        <f t="shared" si="63"/>
        <v>102</v>
      </c>
      <c r="Z231" s="68">
        <f t="shared" ca="1" si="64"/>
        <v>102</v>
      </c>
      <c r="AA231" s="68">
        <f ca="1">IF(Z231-W231&gt;'Inputs and Outputs'!$D$4,One-W231,0)</f>
        <v>0</v>
      </c>
      <c r="AB231" s="68">
        <f ca="1">Z231*'Inputs and Outputs'!$D$5-AA231*'Inputs and Outputs'!$D$6</f>
        <v>4080</v>
      </c>
      <c r="AC231" s="70">
        <f t="shared" ca="1" si="76"/>
        <v>0.50497717591976465</v>
      </c>
      <c r="AD231" s="68">
        <f t="shared" si="65"/>
        <v>200</v>
      </c>
      <c r="AE231" s="75">
        <f ca="1">Z231*'Inputs and Outputs'!$D$5-('Model Part B'!AA231*'Model Part B'!AD231+AA231*Costperbumped)</f>
        <v>4080</v>
      </c>
      <c r="AH231" s="74">
        <v>228</v>
      </c>
      <c r="AI231" s="68" t="s">
        <v>7</v>
      </c>
      <c r="AJ231" s="69">
        <v>44272</v>
      </c>
      <c r="AK231" s="67" t="s">
        <v>0</v>
      </c>
      <c r="AL231" s="68" t="str">
        <f>'Flight Data'!$A229</f>
        <v>G228</v>
      </c>
      <c r="AM231" s="68">
        <f>'Flight Data'!$B229</f>
        <v>1</v>
      </c>
      <c r="AN231" s="68">
        <f ca="1">ROUND(NORMINV($AS231,'Inputs and Outputs'!$C$20,'Inputs and Outputs'!$D$20),0)</f>
        <v>100</v>
      </c>
      <c r="AO231" s="68">
        <f t="shared" si="66"/>
        <v>103</v>
      </c>
      <c r="AP231" s="68">
        <f t="shared" ca="1" si="67"/>
        <v>100</v>
      </c>
      <c r="AQ231" s="68">
        <f ca="1">IF(AP231-AM231&gt;'Inputs and Outputs'!$D$4,Three-AM231,0)</f>
        <v>0</v>
      </c>
      <c r="AR231" s="68">
        <f ca="1">AP231*'Inputs and Outputs'!$D$5-AQ231*'Inputs and Outputs'!$D$6</f>
        <v>4000</v>
      </c>
      <c r="AS231" s="70">
        <f t="shared" ca="1" si="77"/>
        <v>0.15214931762814277</v>
      </c>
      <c r="AT231" s="68">
        <f t="shared" si="68"/>
        <v>200</v>
      </c>
      <c r="AU231" s="75">
        <f ca="1">AP231*'Inputs and Outputs'!$D$5-('Model Part B'!AQ231*'Model Part B'!AT231+AQ231*Costperbumped)</f>
        <v>4000</v>
      </c>
      <c r="AX231" s="74">
        <v>228</v>
      </c>
      <c r="AY231" s="68" t="s">
        <v>7</v>
      </c>
      <c r="AZ231" s="69">
        <v>44272</v>
      </c>
      <c r="BA231" s="67" t="s">
        <v>0</v>
      </c>
      <c r="BB231" s="68" t="str">
        <f>'Flight Data'!$A229</f>
        <v>G228</v>
      </c>
      <c r="BC231" s="68">
        <f>'Flight Data'!$B229</f>
        <v>1</v>
      </c>
      <c r="BD231" s="68">
        <f ca="1">ROUND(NORMINV($BI231,'Inputs and Outputs'!$C$20,'Inputs and Outputs'!$D$20),0)</f>
        <v>99</v>
      </c>
      <c r="BE231" s="68">
        <f t="shared" si="69"/>
        <v>104</v>
      </c>
      <c r="BF231" s="68">
        <f t="shared" ca="1" si="70"/>
        <v>99</v>
      </c>
      <c r="BG231" s="68">
        <f ca="1">IF(BF231-BC231&gt;'Inputs and Outputs'!$D$4,Four-BC231,0)</f>
        <v>0</v>
      </c>
      <c r="BH231" s="68">
        <f ca="1">BF231*'Inputs and Outputs'!$D$5-BG231*'Inputs and Outputs'!$D$6</f>
        <v>3960</v>
      </c>
      <c r="BI231" s="70">
        <f t="shared" ca="1" si="78"/>
        <v>0.10463579144427071</v>
      </c>
      <c r="BJ231" s="68">
        <f t="shared" si="71"/>
        <v>200</v>
      </c>
      <c r="BK231" s="75">
        <f ca="1">BF231*'Inputs and Outputs'!$D$5-('Model Part B'!BG231*'Model Part B'!BJ231+BG231*Costperbumped)</f>
        <v>3960</v>
      </c>
      <c r="BN231" s="74">
        <v>228</v>
      </c>
      <c r="BO231" s="68" t="s">
        <v>7</v>
      </c>
      <c r="BP231" s="69">
        <v>44272</v>
      </c>
      <c r="BQ231" s="67" t="s">
        <v>0</v>
      </c>
      <c r="BR231" s="68" t="str">
        <f>'Flight Data'!$A229</f>
        <v>G228</v>
      </c>
      <c r="BS231" s="68">
        <f>'Flight Data'!$B229</f>
        <v>1</v>
      </c>
      <c r="BT231" s="68">
        <f ca="1">ROUND(NORMINV($BY231,'Inputs and Outputs'!$C$18,'Inputs and Outputs'!$D$18),0)</f>
        <v>89</v>
      </c>
      <c r="BU231" s="68">
        <f t="shared" si="72"/>
        <v>105</v>
      </c>
      <c r="BV231" s="68">
        <f t="shared" ca="1" si="73"/>
        <v>89</v>
      </c>
      <c r="BW231" s="68">
        <f ca="1">IF(BV231-BS231&gt;'Inputs and Outputs'!$D$4,Five-BS231,0)</f>
        <v>0</v>
      </c>
      <c r="BX231" s="68">
        <f ca="1">BV231*'Inputs and Outputs'!$D$5-BW231*'Inputs and Outputs'!$D$6</f>
        <v>3560</v>
      </c>
      <c r="BY231" s="70">
        <f t="shared" ca="1" si="79"/>
        <v>2.104695844255311E-2</v>
      </c>
      <c r="BZ231" s="68">
        <f t="shared" si="74"/>
        <v>200</v>
      </c>
      <c r="CA231" s="75">
        <f ca="1">BV231*'Inputs and Outputs'!$D$5-('Model Part B'!BW231*'Model Part B'!BZ231+BW231*Costperbumped)</f>
        <v>3560</v>
      </c>
    </row>
    <row r="232" spans="2:79" x14ac:dyDescent="0.2">
      <c r="B232" s="74">
        <v>229</v>
      </c>
      <c r="C232" s="68" t="s">
        <v>6</v>
      </c>
      <c r="D232" s="69">
        <v>44273</v>
      </c>
      <c r="E232" s="67" t="s">
        <v>3</v>
      </c>
      <c r="F232" s="68" t="str">
        <f>'Flight Data'!$A230</f>
        <v>G229</v>
      </c>
      <c r="G232" s="68">
        <f>'Flight Data'!$B230</f>
        <v>5</v>
      </c>
      <c r="H232" s="68">
        <f ca="1">ROUND(NORMINV($M232,'Inputs and Outputs'!$C$18,'Inputs and Outputs'!$D$18),0)</f>
        <v>93</v>
      </c>
      <c r="I232" s="68">
        <f t="shared" si="60"/>
        <v>101</v>
      </c>
      <c r="J232" s="68">
        <f t="shared" ca="1" si="61"/>
        <v>93</v>
      </c>
      <c r="K232" s="68">
        <f ca="1">IF(J232-G232&gt;'Inputs and Outputs'!$D$4,One-G232,0)</f>
        <v>0</v>
      </c>
      <c r="L232" s="68">
        <f ca="1">J232*'Inputs and Outputs'!$D$5-K232*'Inputs and Outputs'!$D$6</f>
        <v>3720</v>
      </c>
      <c r="M232" s="70">
        <f t="shared" ca="1" si="75"/>
        <v>8.198107141077482E-2</v>
      </c>
      <c r="N232" s="68">
        <f t="shared" si="62"/>
        <v>25</v>
      </c>
      <c r="O232" s="75">
        <f ca="1">J232*'Inputs and Outputs'!$D$5-('Model Part B'!K232*'Model Part B'!N232+K232*Costperbumped)</f>
        <v>3720</v>
      </c>
      <c r="R232" s="74">
        <v>229</v>
      </c>
      <c r="S232" s="68" t="s">
        <v>6</v>
      </c>
      <c r="T232" s="69">
        <v>44273</v>
      </c>
      <c r="U232" s="67" t="s">
        <v>3</v>
      </c>
      <c r="V232" s="68" t="str">
        <f>'Flight Data'!$A230</f>
        <v>G229</v>
      </c>
      <c r="W232" s="68">
        <f>'Flight Data'!$B230</f>
        <v>5</v>
      </c>
      <c r="X232" s="68">
        <f ca="1">ROUND(NORMINV($AC232,'Inputs and Outputs'!$C$18,'Inputs and Outputs'!$D$18),0)</f>
        <v>112</v>
      </c>
      <c r="Y232" s="68">
        <f t="shared" si="63"/>
        <v>102</v>
      </c>
      <c r="Z232" s="68">
        <f t="shared" ca="1" si="64"/>
        <v>102</v>
      </c>
      <c r="AA232" s="68">
        <f ca="1">IF(Z232-W232&gt;'Inputs and Outputs'!$D$4,One-W232,0)</f>
        <v>0</v>
      </c>
      <c r="AB232" s="68">
        <f ca="1">Z232*'Inputs and Outputs'!$D$5-AA232*'Inputs and Outputs'!$D$6</f>
        <v>4080</v>
      </c>
      <c r="AC232" s="70">
        <f t="shared" ca="1" si="76"/>
        <v>0.96689634717479822</v>
      </c>
      <c r="AD232" s="68">
        <f t="shared" si="65"/>
        <v>25</v>
      </c>
      <c r="AE232" s="75">
        <f ca="1">Z232*'Inputs and Outputs'!$D$5-('Model Part B'!AA232*'Model Part B'!AD232+AA232*Costperbumped)</f>
        <v>4080</v>
      </c>
      <c r="AH232" s="74">
        <v>229</v>
      </c>
      <c r="AI232" s="68" t="s">
        <v>6</v>
      </c>
      <c r="AJ232" s="69">
        <v>44273</v>
      </c>
      <c r="AK232" s="67" t="s">
        <v>3</v>
      </c>
      <c r="AL232" s="68" t="str">
        <f>'Flight Data'!$A230</f>
        <v>G229</v>
      </c>
      <c r="AM232" s="68">
        <f>'Flight Data'!$B230</f>
        <v>5</v>
      </c>
      <c r="AN232" s="68">
        <f ca="1">ROUND(NORMINV($AS232,'Inputs and Outputs'!$C$18,'Inputs and Outputs'!$D$18),0)</f>
        <v>100</v>
      </c>
      <c r="AO232" s="68">
        <f t="shared" si="66"/>
        <v>103</v>
      </c>
      <c r="AP232" s="68">
        <f t="shared" ca="1" si="67"/>
        <v>100</v>
      </c>
      <c r="AQ232" s="68">
        <f ca="1">IF(AP232-AM232&gt;'Inputs and Outputs'!$D$4,Three-AM232,0)</f>
        <v>0</v>
      </c>
      <c r="AR232" s="68">
        <f ca="1">AP232*'Inputs and Outputs'!$D$5-AQ232*'Inputs and Outputs'!$D$6</f>
        <v>4000</v>
      </c>
      <c r="AS232" s="70">
        <f t="shared" ca="1" si="77"/>
        <v>0.44762456696383757</v>
      </c>
      <c r="AT232" s="68">
        <f t="shared" si="68"/>
        <v>25</v>
      </c>
      <c r="AU232" s="75">
        <f ca="1">AP232*'Inputs and Outputs'!$D$5-('Model Part B'!AQ232*'Model Part B'!AT232+AQ232*Costperbumped)</f>
        <v>4000</v>
      </c>
      <c r="AX232" s="74">
        <v>229</v>
      </c>
      <c r="AY232" s="68" t="s">
        <v>6</v>
      </c>
      <c r="AZ232" s="69">
        <v>44273</v>
      </c>
      <c r="BA232" s="67" t="s">
        <v>3</v>
      </c>
      <c r="BB232" s="68" t="str">
        <f>'Flight Data'!$A230</f>
        <v>G229</v>
      </c>
      <c r="BC232" s="68">
        <f>'Flight Data'!$B230</f>
        <v>5</v>
      </c>
      <c r="BD232" s="68">
        <f ca="1">ROUND(NORMINV($BI232,'Inputs and Outputs'!$C$18,'Inputs and Outputs'!$D$18),0)</f>
        <v>102</v>
      </c>
      <c r="BE232" s="68">
        <f t="shared" si="69"/>
        <v>104</v>
      </c>
      <c r="BF232" s="68">
        <f t="shared" ca="1" si="70"/>
        <v>102</v>
      </c>
      <c r="BG232" s="68">
        <f ca="1">IF(BF232-BC232&gt;'Inputs and Outputs'!$D$4,Four-BC232,0)</f>
        <v>0</v>
      </c>
      <c r="BH232" s="68">
        <f ca="1">BF232*'Inputs and Outputs'!$D$5-BG232*'Inputs and Outputs'!$D$6</f>
        <v>4080</v>
      </c>
      <c r="BI232" s="70">
        <f t="shared" ca="1" si="78"/>
        <v>0.5705534148890572</v>
      </c>
      <c r="BJ232" s="68">
        <f t="shared" si="71"/>
        <v>25</v>
      </c>
      <c r="BK232" s="75">
        <f ca="1">BF232*'Inputs and Outputs'!$D$5-('Model Part B'!BG232*'Model Part B'!BJ232+BG232*Costperbumped)</f>
        <v>4080</v>
      </c>
      <c r="BN232" s="74">
        <v>229</v>
      </c>
      <c r="BO232" s="68" t="s">
        <v>6</v>
      </c>
      <c r="BP232" s="69">
        <v>44273</v>
      </c>
      <c r="BQ232" s="67" t="s">
        <v>3</v>
      </c>
      <c r="BR232" s="68" t="str">
        <f>'Flight Data'!$A230</f>
        <v>G229</v>
      </c>
      <c r="BS232" s="68">
        <f>'Flight Data'!$B230</f>
        <v>5</v>
      </c>
      <c r="BT232" s="68">
        <f ca="1">ROUND(NORMINV($BY232,'Inputs and Outputs'!$C$18,'Inputs and Outputs'!$D$18),0)</f>
        <v>93</v>
      </c>
      <c r="BU232" s="68">
        <f t="shared" si="72"/>
        <v>105</v>
      </c>
      <c r="BV232" s="68">
        <f t="shared" ca="1" si="73"/>
        <v>93</v>
      </c>
      <c r="BW232" s="68">
        <f ca="1">IF(BV232-BS232&gt;'Inputs and Outputs'!$D$4,Five-BS232,0)</f>
        <v>0</v>
      </c>
      <c r="BX232" s="68">
        <f ca="1">BV232*'Inputs and Outputs'!$D$5-BW232*'Inputs and Outputs'!$D$6</f>
        <v>3720</v>
      </c>
      <c r="BY232" s="70">
        <f t="shared" ca="1" si="79"/>
        <v>9.7649425387967392E-2</v>
      </c>
      <c r="BZ232" s="68">
        <f t="shared" si="74"/>
        <v>25</v>
      </c>
      <c r="CA232" s="75">
        <f ca="1">BV232*'Inputs and Outputs'!$D$5-('Model Part B'!BW232*'Model Part B'!BZ232+BW232*Costperbumped)</f>
        <v>3720</v>
      </c>
    </row>
    <row r="233" spans="2:79" x14ac:dyDescent="0.2">
      <c r="B233" s="74">
        <v>230</v>
      </c>
      <c r="C233" s="68" t="s">
        <v>6</v>
      </c>
      <c r="D233" s="69">
        <v>44273</v>
      </c>
      <c r="E233" s="67" t="s">
        <v>2</v>
      </c>
      <c r="F233" s="68" t="str">
        <f>'Flight Data'!$A231</f>
        <v>G230</v>
      </c>
      <c r="G233" s="68">
        <f>'Flight Data'!$B231</f>
        <v>2</v>
      </c>
      <c r="H233" s="68">
        <f ca="1">ROUND(NORMINV($M233,'Inputs and Outputs'!$C$19,'Inputs and Outputs'!$D$19),0)</f>
        <v>108</v>
      </c>
      <c r="I233" s="68">
        <f t="shared" si="60"/>
        <v>101</v>
      </c>
      <c r="J233" s="68">
        <f t="shared" ca="1" si="61"/>
        <v>101</v>
      </c>
      <c r="K233" s="68">
        <f ca="1">IF(J233-G233&gt;'Inputs and Outputs'!$D$4,One-G233,0)</f>
        <v>0</v>
      </c>
      <c r="L233" s="68">
        <f ca="1">J233*'Inputs and Outputs'!$D$5-K233*'Inputs and Outputs'!$D$6</f>
        <v>4040</v>
      </c>
      <c r="M233" s="70">
        <f t="shared" ca="1" si="75"/>
        <v>0.83896683006945716</v>
      </c>
      <c r="N233" s="68">
        <f t="shared" si="62"/>
        <v>25</v>
      </c>
      <c r="O233" s="75">
        <f ca="1">J233*'Inputs and Outputs'!$D$5-('Model Part B'!K233*'Model Part B'!N233+K233*Costperbumped)</f>
        <v>4040</v>
      </c>
      <c r="R233" s="74">
        <v>230</v>
      </c>
      <c r="S233" s="68" t="s">
        <v>6</v>
      </c>
      <c r="T233" s="69">
        <v>44273</v>
      </c>
      <c r="U233" s="67" t="s">
        <v>2</v>
      </c>
      <c r="V233" s="68" t="str">
        <f>'Flight Data'!$A231</f>
        <v>G230</v>
      </c>
      <c r="W233" s="68">
        <f>'Flight Data'!$B231</f>
        <v>2</v>
      </c>
      <c r="X233" s="68">
        <f ca="1">ROUND(NORMINV($AC233,'Inputs and Outputs'!$C$19,'Inputs and Outputs'!$D$19),0)</f>
        <v>93</v>
      </c>
      <c r="Y233" s="68">
        <f t="shared" si="63"/>
        <v>102</v>
      </c>
      <c r="Z233" s="68">
        <f t="shared" ca="1" si="64"/>
        <v>93</v>
      </c>
      <c r="AA233" s="68">
        <f ca="1">IF(Z233-W233&gt;'Inputs and Outputs'!$D$4,One-W233,0)</f>
        <v>0</v>
      </c>
      <c r="AB233" s="68">
        <f ca="1">Z233*'Inputs and Outputs'!$D$5-AA233*'Inputs and Outputs'!$D$6</f>
        <v>3720</v>
      </c>
      <c r="AC233" s="70">
        <f t="shared" ca="1" si="76"/>
        <v>2.1361518713979732E-2</v>
      </c>
      <c r="AD233" s="68">
        <f t="shared" si="65"/>
        <v>25</v>
      </c>
      <c r="AE233" s="75">
        <f ca="1">Z233*'Inputs and Outputs'!$D$5-('Model Part B'!AA233*'Model Part B'!AD233+AA233*Costperbumped)</f>
        <v>3720</v>
      </c>
      <c r="AH233" s="74">
        <v>230</v>
      </c>
      <c r="AI233" s="68" t="s">
        <v>6</v>
      </c>
      <c r="AJ233" s="69">
        <v>44273</v>
      </c>
      <c r="AK233" s="67" t="s">
        <v>2</v>
      </c>
      <c r="AL233" s="68" t="str">
        <f>'Flight Data'!$A231</f>
        <v>G230</v>
      </c>
      <c r="AM233" s="68">
        <f>'Flight Data'!$B231</f>
        <v>2</v>
      </c>
      <c r="AN233" s="68">
        <f ca="1">ROUND(NORMINV($AS233,'Inputs and Outputs'!$C$19,'Inputs and Outputs'!$D$19),0)</f>
        <v>99</v>
      </c>
      <c r="AO233" s="68">
        <f t="shared" si="66"/>
        <v>103</v>
      </c>
      <c r="AP233" s="68">
        <f t="shared" ca="1" si="67"/>
        <v>99</v>
      </c>
      <c r="AQ233" s="68">
        <f ca="1">IF(AP233-AM233&gt;'Inputs and Outputs'!$D$4,Three-AM233,0)</f>
        <v>0</v>
      </c>
      <c r="AR233" s="68">
        <f ca="1">AP233*'Inputs and Outputs'!$D$5-AQ233*'Inputs and Outputs'!$D$6</f>
        <v>3960</v>
      </c>
      <c r="AS233" s="70">
        <f t="shared" ca="1" si="77"/>
        <v>0.18529064968039699</v>
      </c>
      <c r="AT233" s="68">
        <f t="shared" si="68"/>
        <v>25</v>
      </c>
      <c r="AU233" s="75">
        <f ca="1">AP233*'Inputs and Outputs'!$D$5-('Model Part B'!AQ233*'Model Part B'!AT233+AQ233*Costperbumped)</f>
        <v>3960</v>
      </c>
      <c r="AX233" s="74">
        <v>230</v>
      </c>
      <c r="AY233" s="68" t="s">
        <v>6</v>
      </c>
      <c r="AZ233" s="69">
        <v>44273</v>
      </c>
      <c r="BA233" s="67" t="s">
        <v>2</v>
      </c>
      <c r="BB233" s="68" t="str">
        <f>'Flight Data'!$A231</f>
        <v>G230</v>
      </c>
      <c r="BC233" s="68">
        <f>'Flight Data'!$B231</f>
        <v>2</v>
      </c>
      <c r="BD233" s="68">
        <f ca="1">ROUND(NORMINV($BI233,'Inputs and Outputs'!$C$19,'Inputs and Outputs'!$D$19),0)</f>
        <v>102</v>
      </c>
      <c r="BE233" s="68">
        <f t="shared" si="69"/>
        <v>104</v>
      </c>
      <c r="BF233" s="68">
        <f t="shared" ca="1" si="70"/>
        <v>102</v>
      </c>
      <c r="BG233" s="68">
        <f ca="1">IF(BF233-BC233&gt;'Inputs and Outputs'!$D$4,Four-BC233,0)</f>
        <v>0</v>
      </c>
      <c r="BH233" s="68">
        <f ca="1">BF233*'Inputs and Outputs'!$D$5-BG233*'Inputs and Outputs'!$D$6</f>
        <v>4080</v>
      </c>
      <c r="BI233" s="70">
        <f t="shared" ca="1" si="78"/>
        <v>0.45354389113253846</v>
      </c>
      <c r="BJ233" s="68">
        <f t="shared" si="71"/>
        <v>25</v>
      </c>
      <c r="BK233" s="75">
        <f ca="1">BF233*'Inputs and Outputs'!$D$5-('Model Part B'!BG233*'Model Part B'!BJ233+BG233*Costperbumped)</f>
        <v>4080</v>
      </c>
      <c r="BN233" s="74">
        <v>230</v>
      </c>
      <c r="BO233" s="68" t="s">
        <v>6</v>
      </c>
      <c r="BP233" s="69">
        <v>44273</v>
      </c>
      <c r="BQ233" s="67" t="s">
        <v>2</v>
      </c>
      <c r="BR233" s="68" t="str">
        <f>'Flight Data'!$A231</f>
        <v>G230</v>
      </c>
      <c r="BS233" s="68">
        <f>'Flight Data'!$B231</f>
        <v>2</v>
      </c>
      <c r="BT233" s="68">
        <f ca="1">ROUND(NORMINV($BY233,'Inputs and Outputs'!$C$18,'Inputs and Outputs'!$D$18),0)</f>
        <v>103</v>
      </c>
      <c r="BU233" s="68">
        <f t="shared" si="72"/>
        <v>105</v>
      </c>
      <c r="BV233" s="68">
        <f t="shared" ca="1" si="73"/>
        <v>103</v>
      </c>
      <c r="BW233" s="68">
        <f ca="1">IF(BV233-BS233&gt;'Inputs and Outputs'!$D$4,Five-BS233,0)</f>
        <v>3</v>
      </c>
      <c r="BX233" s="68">
        <f ca="1">BV233*'Inputs and Outputs'!$D$5-BW233*'Inputs and Outputs'!$D$6</f>
        <v>3820</v>
      </c>
      <c r="BY233" s="70">
        <f t="shared" ca="1" si="79"/>
        <v>0.61412160441809671</v>
      </c>
      <c r="BZ233" s="68">
        <f t="shared" si="74"/>
        <v>25</v>
      </c>
      <c r="CA233" s="75">
        <f ca="1">BV233*'Inputs and Outputs'!$D$5-('Model Part B'!BW233*'Model Part B'!BZ233+BW233*Costperbumped)</f>
        <v>3745</v>
      </c>
    </row>
    <row r="234" spans="2:79" x14ac:dyDescent="0.2">
      <c r="B234" s="74">
        <v>231</v>
      </c>
      <c r="C234" s="68" t="s">
        <v>6</v>
      </c>
      <c r="D234" s="69">
        <v>44273</v>
      </c>
      <c r="E234" s="67" t="s">
        <v>0</v>
      </c>
      <c r="F234" s="68" t="str">
        <f>'Flight Data'!$A232</f>
        <v>G231</v>
      </c>
      <c r="G234" s="68">
        <f>'Flight Data'!$B232</f>
        <v>1</v>
      </c>
      <c r="H234" s="68">
        <f ca="1">ROUND(NORMINV($M234,'Inputs and Outputs'!$C$20,'Inputs and Outputs'!$D$20),0)</f>
        <v>99</v>
      </c>
      <c r="I234" s="68">
        <f t="shared" si="60"/>
        <v>101</v>
      </c>
      <c r="J234" s="68">
        <f t="shared" ca="1" si="61"/>
        <v>99</v>
      </c>
      <c r="K234" s="68">
        <f ca="1">IF(J234-G234&gt;'Inputs and Outputs'!$D$4,One-G234,0)</f>
        <v>0</v>
      </c>
      <c r="L234" s="68">
        <f ca="1">J234*'Inputs and Outputs'!$D$5-K234*'Inputs and Outputs'!$D$6</f>
        <v>3960</v>
      </c>
      <c r="M234" s="70">
        <f t="shared" ca="1" si="75"/>
        <v>0.11952681984368829</v>
      </c>
      <c r="N234" s="68">
        <f t="shared" si="62"/>
        <v>200</v>
      </c>
      <c r="O234" s="75">
        <f ca="1">J234*'Inputs and Outputs'!$D$5-('Model Part B'!K234*'Model Part B'!N234+K234*Costperbumped)</f>
        <v>3960</v>
      </c>
      <c r="R234" s="74">
        <v>231</v>
      </c>
      <c r="S234" s="68" t="s">
        <v>6</v>
      </c>
      <c r="T234" s="69">
        <v>44273</v>
      </c>
      <c r="U234" s="67" t="s">
        <v>0</v>
      </c>
      <c r="V234" s="68" t="str">
        <f>'Flight Data'!$A232</f>
        <v>G231</v>
      </c>
      <c r="W234" s="68">
        <f>'Flight Data'!$B232</f>
        <v>1</v>
      </c>
      <c r="X234" s="68">
        <f ca="1">ROUND(NORMINV($AC234,'Inputs and Outputs'!$C$20,'Inputs and Outputs'!$D$20),0)</f>
        <v>109</v>
      </c>
      <c r="Y234" s="68">
        <f t="shared" si="63"/>
        <v>102</v>
      </c>
      <c r="Z234" s="68">
        <f t="shared" ca="1" si="64"/>
        <v>102</v>
      </c>
      <c r="AA234" s="68">
        <f ca="1">IF(Z234-W234&gt;'Inputs and Outputs'!$D$4,One-W234,0)</f>
        <v>0</v>
      </c>
      <c r="AB234" s="68">
        <f ca="1">Z234*'Inputs and Outputs'!$D$5-AA234*'Inputs and Outputs'!$D$6</f>
        <v>4080</v>
      </c>
      <c r="AC234" s="70">
        <f t="shared" ca="1" si="76"/>
        <v>0.80338017941757567</v>
      </c>
      <c r="AD234" s="68">
        <f t="shared" si="65"/>
        <v>200</v>
      </c>
      <c r="AE234" s="75">
        <f ca="1">Z234*'Inputs and Outputs'!$D$5-('Model Part B'!AA234*'Model Part B'!AD234+AA234*Costperbumped)</f>
        <v>4080</v>
      </c>
      <c r="AH234" s="74">
        <v>231</v>
      </c>
      <c r="AI234" s="68" t="s">
        <v>6</v>
      </c>
      <c r="AJ234" s="69">
        <v>44273</v>
      </c>
      <c r="AK234" s="67" t="s">
        <v>0</v>
      </c>
      <c r="AL234" s="68" t="str">
        <f>'Flight Data'!$A232</f>
        <v>G231</v>
      </c>
      <c r="AM234" s="68">
        <f>'Flight Data'!$B232</f>
        <v>1</v>
      </c>
      <c r="AN234" s="68">
        <f ca="1">ROUND(NORMINV($AS234,'Inputs and Outputs'!$C$20,'Inputs and Outputs'!$D$20),0)</f>
        <v>117</v>
      </c>
      <c r="AO234" s="68">
        <f t="shared" si="66"/>
        <v>103</v>
      </c>
      <c r="AP234" s="68">
        <f t="shared" ca="1" si="67"/>
        <v>103</v>
      </c>
      <c r="AQ234" s="68">
        <f ca="1">IF(AP234-AM234&gt;'Inputs and Outputs'!$D$4,Three-AM234,0)</f>
        <v>2</v>
      </c>
      <c r="AR234" s="68">
        <f ca="1">AP234*'Inputs and Outputs'!$D$5-AQ234*'Inputs and Outputs'!$D$6</f>
        <v>3920</v>
      </c>
      <c r="AS234" s="70">
        <f t="shared" ca="1" si="77"/>
        <v>0.9918030665959382</v>
      </c>
      <c r="AT234" s="68">
        <f t="shared" si="68"/>
        <v>200</v>
      </c>
      <c r="AU234" s="75">
        <f ca="1">AP234*'Inputs and Outputs'!$D$5-('Model Part B'!AQ234*'Model Part B'!AT234+AQ234*Costperbumped)</f>
        <v>3520</v>
      </c>
      <c r="AX234" s="74">
        <v>231</v>
      </c>
      <c r="AY234" s="68" t="s">
        <v>6</v>
      </c>
      <c r="AZ234" s="69">
        <v>44273</v>
      </c>
      <c r="BA234" s="67" t="s">
        <v>0</v>
      </c>
      <c r="BB234" s="68" t="str">
        <f>'Flight Data'!$A232</f>
        <v>G231</v>
      </c>
      <c r="BC234" s="68">
        <f>'Flight Data'!$B232</f>
        <v>1</v>
      </c>
      <c r="BD234" s="68">
        <f ca="1">ROUND(NORMINV($BI234,'Inputs and Outputs'!$C$20,'Inputs and Outputs'!$D$20),0)</f>
        <v>97</v>
      </c>
      <c r="BE234" s="68">
        <f t="shared" si="69"/>
        <v>104</v>
      </c>
      <c r="BF234" s="68">
        <f t="shared" ca="1" si="70"/>
        <v>97</v>
      </c>
      <c r="BG234" s="68">
        <f ca="1">IF(BF234-BC234&gt;'Inputs and Outputs'!$D$4,Four-BC234,0)</f>
        <v>0</v>
      </c>
      <c r="BH234" s="68">
        <f ca="1">BF234*'Inputs and Outputs'!$D$5-BG234*'Inputs and Outputs'!$D$6</f>
        <v>3880</v>
      </c>
      <c r="BI234" s="70">
        <f t="shared" ca="1" si="78"/>
        <v>6.4362949514417567E-2</v>
      </c>
      <c r="BJ234" s="68">
        <f t="shared" si="71"/>
        <v>200</v>
      </c>
      <c r="BK234" s="75">
        <f ca="1">BF234*'Inputs and Outputs'!$D$5-('Model Part B'!BG234*'Model Part B'!BJ234+BG234*Costperbumped)</f>
        <v>3880</v>
      </c>
      <c r="BN234" s="74">
        <v>231</v>
      </c>
      <c r="BO234" s="68" t="s">
        <v>6</v>
      </c>
      <c r="BP234" s="69">
        <v>44273</v>
      </c>
      <c r="BQ234" s="67" t="s">
        <v>0</v>
      </c>
      <c r="BR234" s="68" t="str">
        <f>'Flight Data'!$A232</f>
        <v>G231</v>
      </c>
      <c r="BS234" s="68">
        <f>'Flight Data'!$B232</f>
        <v>1</v>
      </c>
      <c r="BT234" s="68">
        <f ca="1">ROUND(NORMINV($BY234,'Inputs and Outputs'!$C$18,'Inputs and Outputs'!$D$18),0)</f>
        <v>108</v>
      </c>
      <c r="BU234" s="68">
        <f t="shared" si="72"/>
        <v>105</v>
      </c>
      <c r="BV234" s="68">
        <f t="shared" ca="1" si="73"/>
        <v>105</v>
      </c>
      <c r="BW234" s="68">
        <f ca="1">IF(BV234-BS234&gt;'Inputs and Outputs'!$D$4,Five-BS234,0)</f>
        <v>4</v>
      </c>
      <c r="BX234" s="68">
        <f ca="1">BV234*'Inputs and Outputs'!$D$5-BW234*'Inputs and Outputs'!$D$6</f>
        <v>3800</v>
      </c>
      <c r="BY234" s="70">
        <f t="shared" ca="1" si="79"/>
        <v>0.89331800288080998</v>
      </c>
      <c r="BZ234" s="68">
        <f t="shared" si="74"/>
        <v>200</v>
      </c>
      <c r="CA234" s="75">
        <f ca="1">BV234*'Inputs and Outputs'!$D$5-('Model Part B'!BW234*'Model Part B'!BZ234+BW234*Costperbumped)</f>
        <v>3000</v>
      </c>
    </row>
    <row r="235" spans="2:79" x14ac:dyDescent="0.2">
      <c r="B235" s="74">
        <v>232</v>
      </c>
      <c r="C235" s="68" t="s">
        <v>5</v>
      </c>
      <c r="D235" s="69">
        <v>44274</v>
      </c>
      <c r="E235" s="67" t="s">
        <v>3</v>
      </c>
      <c r="F235" s="68" t="str">
        <f>'Flight Data'!$A233</f>
        <v>G232</v>
      </c>
      <c r="G235" s="68">
        <f>'Flight Data'!$B233</f>
        <v>1</v>
      </c>
      <c r="H235" s="68">
        <f ca="1">ROUND(NORMINV($M235,'Inputs and Outputs'!$C$18,'Inputs and Outputs'!$D$18),0)</f>
        <v>105</v>
      </c>
      <c r="I235" s="68">
        <f t="shared" si="60"/>
        <v>101</v>
      </c>
      <c r="J235" s="68">
        <f t="shared" ca="1" si="61"/>
        <v>101</v>
      </c>
      <c r="K235" s="68">
        <f ca="1">IF(J235-G235&gt;'Inputs and Outputs'!$D$4,One-G235,0)</f>
        <v>0</v>
      </c>
      <c r="L235" s="68">
        <f ca="1">J235*'Inputs and Outputs'!$D$5-K235*'Inputs and Outputs'!$D$6</f>
        <v>4040</v>
      </c>
      <c r="M235" s="70">
        <f t="shared" ca="1" si="75"/>
        <v>0.73817770634790281</v>
      </c>
      <c r="N235" s="68">
        <f t="shared" si="62"/>
        <v>25</v>
      </c>
      <c r="O235" s="75">
        <f ca="1">J235*'Inputs and Outputs'!$D$5-('Model Part B'!K235*'Model Part B'!N235+K235*Costperbumped)</f>
        <v>4040</v>
      </c>
      <c r="R235" s="74">
        <v>232</v>
      </c>
      <c r="S235" s="68" t="s">
        <v>5</v>
      </c>
      <c r="T235" s="69">
        <v>44274</v>
      </c>
      <c r="U235" s="67" t="s">
        <v>3</v>
      </c>
      <c r="V235" s="68" t="str">
        <f>'Flight Data'!$A233</f>
        <v>G232</v>
      </c>
      <c r="W235" s="68">
        <f>'Flight Data'!$B233</f>
        <v>1</v>
      </c>
      <c r="X235" s="68">
        <f ca="1">ROUND(NORMINV($AC235,'Inputs and Outputs'!$C$18,'Inputs and Outputs'!$D$18),0)</f>
        <v>94</v>
      </c>
      <c r="Y235" s="68">
        <f t="shared" si="63"/>
        <v>102</v>
      </c>
      <c r="Z235" s="68">
        <f t="shared" ca="1" si="64"/>
        <v>94</v>
      </c>
      <c r="AA235" s="68">
        <f ca="1">IF(Z235-W235&gt;'Inputs and Outputs'!$D$4,One-W235,0)</f>
        <v>0</v>
      </c>
      <c r="AB235" s="68">
        <f ca="1">Z235*'Inputs and Outputs'!$D$5-AA235*'Inputs and Outputs'!$D$6</f>
        <v>3760</v>
      </c>
      <c r="AC235" s="70">
        <f t="shared" ca="1" si="76"/>
        <v>0.11424539336397843</v>
      </c>
      <c r="AD235" s="68">
        <f t="shared" si="65"/>
        <v>25</v>
      </c>
      <c r="AE235" s="75">
        <f ca="1">Z235*'Inputs and Outputs'!$D$5-('Model Part B'!AA235*'Model Part B'!AD235+AA235*Costperbumped)</f>
        <v>3760</v>
      </c>
      <c r="AH235" s="74">
        <v>232</v>
      </c>
      <c r="AI235" s="68" t="s">
        <v>5</v>
      </c>
      <c r="AJ235" s="69">
        <v>44274</v>
      </c>
      <c r="AK235" s="67" t="s">
        <v>3</v>
      </c>
      <c r="AL235" s="68" t="str">
        <f>'Flight Data'!$A233</f>
        <v>G232</v>
      </c>
      <c r="AM235" s="68">
        <f>'Flight Data'!$B233</f>
        <v>1</v>
      </c>
      <c r="AN235" s="68">
        <f ca="1">ROUND(NORMINV($AS235,'Inputs and Outputs'!$C$18,'Inputs and Outputs'!$D$18),0)</f>
        <v>96</v>
      </c>
      <c r="AO235" s="68">
        <f t="shared" si="66"/>
        <v>103</v>
      </c>
      <c r="AP235" s="68">
        <f t="shared" ca="1" si="67"/>
        <v>96</v>
      </c>
      <c r="AQ235" s="68">
        <f ca="1">IF(AP235-AM235&gt;'Inputs and Outputs'!$D$4,Three-AM235,0)</f>
        <v>0</v>
      </c>
      <c r="AR235" s="68">
        <f ca="1">AP235*'Inputs and Outputs'!$D$5-AQ235*'Inputs and Outputs'!$D$6</f>
        <v>3840</v>
      </c>
      <c r="AS235" s="70">
        <f t="shared" ca="1" si="77"/>
        <v>0.19010479751311726</v>
      </c>
      <c r="AT235" s="68">
        <f t="shared" si="68"/>
        <v>25</v>
      </c>
      <c r="AU235" s="75">
        <f ca="1">AP235*'Inputs and Outputs'!$D$5-('Model Part B'!AQ235*'Model Part B'!AT235+AQ235*Costperbumped)</f>
        <v>3840</v>
      </c>
      <c r="AX235" s="74">
        <v>232</v>
      </c>
      <c r="AY235" s="68" t="s">
        <v>5</v>
      </c>
      <c r="AZ235" s="69">
        <v>44274</v>
      </c>
      <c r="BA235" s="67" t="s">
        <v>3</v>
      </c>
      <c r="BB235" s="68" t="str">
        <f>'Flight Data'!$A233</f>
        <v>G232</v>
      </c>
      <c r="BC235" s="68">
        <f>'Flight Data'!$B233</f>
        <v>1</v>
      </c>
      <c r="BD235" s="68">
        <f ca="1">ROUND(NORMINV($BI235,'Inputs and Outputs'!$C$18,'Inputs and Outputs'!$D$18),0)</f>
        <v>99</v>
      </c>
      <c r="BE235" s="68">
        <f t="shared" si="69"/>
        <v>104</v>
      </c>
      <c r="BF235" s="68">
        <f t="shared" ca="1" si="70"/>
        <v>99</v>
      </c>
      <c r="BG235" s="68">
        <f ca="1">IF(BF235-BC235&gt;'Inputs and Outputs'!$D$4,Four-BC235,0)</f>
        <v>0</v>
      </c>
      <c r="BH235" s="68">
        <f ca="1">BF235*'Inputs and Outputs'!$D$5-BG235*'Inputs and Outputs'!$D$6</f>
        <v>3960</v>
      </c>
      <c r="BI235" s="70">
        <f t="shared" ca="1" si="78"/>
        <v>0.34983233917526013</v>
      </c>
      <c r="BJ235" s="68">
        <f t="shared" si="71"/>
        <v>25</v>
      </c>
      <c r="BK235" s="75">
        <f ca="1">BF235*'Inputs and Outputs'!$D$5-('Model Part B'!BG235*'Model Part B'!BJ235+BG235*Costperbumped)</f>
        <v>3960</v>
      </c>
      <c r="BN235" s="74">
        <v>232</v>
      </c>
      <c r="BO235" s="68" t="s">
        <v>5</v>
      </c>
      <c r="BP235" s="69">
        <v>44274</v>
      </c>
      <c r="BQ235" s="67" t="s">
        <v>3</v>
      </c>
      <c r="BR235" s="68" t="str">
        <f>'Flight Data'!$A233</f>
        <v>G232</v>
      </c>
      <c r="BS235" s="68">
        <f>'Flight Data'!$B233</f>
        <v>1</v>
      </c>
      <c r="BT235" s="68">
        <f ca="1">ROUND(NORMINV($BY235,'Inputs and Outputs'!$C$18,'Inputs and Outputs'!$D$18),0)</f>
        <v>113</v>
      </c>
      <c r="BU235" s="68">
        <f t="shared" si="72"/>
        <v>105</v>
      </c>
      <c r="BV235" s="68">
        <f t="shared" ca="1" si="73"/>
        <v>105</v>
      </c>
      <c r="BW235" s="68">
        <f ca="1">IF(BV235-BS235&gt;'Inputs and Outputs'!$D$4,Five-BS235,0)</f>
        <v>4</v>
      </c>
      <c r="BX235" s="68">
        <f ca="1">BV235*'Inputs and Outputs'!$D$5-BW235*'Inputs and Outputs'!$D$6</f>
        <v>3800</v>
      </c>
      <c r="BY235" s="70">
        <f t="shared" ca="1" si="79"/>
        <v>0.97694145329246329</v>
      </c>
      <c r="BZ235" s="68">
        <f t="shared" si="74"/>
        <v>25</v>
      </c>
      <c r="CA235" s="75">
        <f ca="1">BV235*'Inputs and Outputs'!$D$5-('Model Part B'!BW235*'Model Part B'!BZ235+BW235*Costperbumped)</f>
        <v>3700</v>
      </c>
    </row>
    <row r="236" spans="2:79" x14ac:dyDescent="0.2">
      <c r="B236" s="74">
        <v>233</v>
      </c>
      <c r="C236" s="68" t="s">
        <v>5</v>
      </c>
      <c r="D236" s="69">
        <v>44274</v>
      </c>
      <c r="E236" s="67" t="s">
        <v>2</v>
      </c>
      <c r="F236" s="68" t="str">
        <f>'Flight Data'!$A234</f>
        <v>G233</v>
      </c>
      <c r="G236" s="68">
        <f>'Flight Data'!$B234</f>
        <v>2</v>
      </c>
      <c r="H236" s="68">
        <f ca="1">ROUND(NORMINV($M236,'Inputs and Outputs'!$C$19,'Inputs and Outputs'!$D$19),0)</f>
        <v>98</v>
      </c>
      <c r="I236" s="68">
        <f t="shared" si="60"/>
        <v>101</v>
      </c>
      <c r="J236" s="68">
        <f t="shared" ca="1" si="61"/>
        <v>98</v>
      </c>
      <c r="K236" s="68">
        <f ca="1">IF(J236-G236&gt;'Inputs and Outputs'!$D$4,One-G236,0)</f>
        <v>0</v>
      </c>
      <c r="L236" s="68">
        <f ca="1">J236*'Inputs and Outputs'!$D$5-K236*'Inputs and Outputs'!$D$6</f>
        <v>3920</v>
      </c>
      <c r="M236" s="70">
        <f t="shared" ca="1" si="75"/>
        <v>0.14587438518057594</v>
      </c>
      <c r="N236" s="68">
        <f t="shared" si="62"/>
        <v>25</v>
      </c>
      <c r="O236" s="75">
        <f ca="1">J236*'Inputs and Outputs'!$D$5-('Model Part B'!K236*'Model Part B'!N236+K236*Costperbumped)</f>
        <v>3920</v>
      </c>
      <c r="R236" s="74">
        <v>233</v>
      </c>
      <c r="S236" s="68" t="s">
        <v>5</v>
      </c>
      <c r="T236" s="69">
        <v>44274</v>
      </c>
      <c r="U236" s="67" t="s">
        <v>2</v>
      </c>
      <c r="V236" s="68" t="str">
        <f>'Flight Data'!$A234</f>
        <v>G233</v>
      </c>
      <c r="W236" s="68">
        <f>'Flight Data'!$B234</f>
        <v>2</v>
      </c>
      <c r="X236" s="68">
        <f ca="1">ROUND(NORMINV($AC236,'Inputs and Outputs'!$C$19,'Inputs and Outputs'!$D$19),0)</f>
        <v>99</v>
      </c>
      <c r="Y236" s="68">
        <f t="shared" si="63"/>
        <v>102</v>
      </c>
      <c r="Z236" s="68">
        <f t="shared" ca="1" si="64"/>
        <v>99</v>
      </c>
      <c r="AA236" s="68">
        <f ca="1">IF(Z236-W236&gt;'Inputs and Outputs'!$D$4,One-W236,0)</f>
        <v>0</v>
      </c>
      <c r="AB236" s="68">
        <f ca="1">Z236*'Inputs and Outputs'!$D$5-AA236*'Inputs and Outputs'!$D$6</f>
        <v>3960</v>
      </c>
      <c r="AC236" s="70">
        <f t="shared" ca="1" si="76"/>
        <v>0.20070291603308388</v>
      </c>
      <c r="AD236" s="68">
        <f t="shared" si="65"/>
        <v>25</v>
      </c>
      <c r="AE236" s="75">
        <f ca="1">Z236*'Inputs and Outputs'!$D$5-('Model Part B'!AA236*'Model Part B'!AD236+AA236*Costperbumped)</f>
        <v>3960</v>
      </c>
      <c r="AH236" s="74">
        <v>233</v>
      </c>
      <c r="AI236" s="68" t="s">
        <v>5</v>
      </c>
      <c r="AJ236" s="69">
        <v>44274</v>
      </c>
      <c r="AK236" s="67" t="s">
        <v>2</v>
      </c>
      <c r="AL236" s="68" t="str">
        <f>'Flight Data'!$A234</f>
        <v>G233</v>
      </c>
      <c r="AM236" s="68">
        <f>'Flight Data'!$B234</f>
        <v>2</v>
      </c>
      <c r="AN236" s="68">
        <f ca="1">ROUND(NORMINV($AS236,'Inputs and Outputs'!$C$19,'Inputs and Outputs'!$D$19),0)</f>
        <v>100</v>
      </c>
      <c r="AO236" s="68">
        <f t="shared" si="66"/>
        <v>103</v>
      </c>
      <c r="AP236" s="68">
        <f t="shared" ca="1" si="67"/>
        <v>100</v>
      </c>
      <c r="AQ236" s="68">
        <f ca="1">IF(AP236-AM236&gt;'Inputs and Outputs'!$D$4,Three-AM236,0)</f>
        <v>0</v>
      </c>
      <c r="AR236" s="68">
        <f ca="1">AP236*'Inputs and Outputs'!$D$5-AQ236*'Inputs and Outputs'!$D$6</f>
        <v>4000</v>
      </c>
      <c r="AS236" s="70">
        <f t="shared" ca="1" si="77"/>
        <v>0.24897766960058443</v>
      </c>
      <c r="AT236" s="68">
        <f t="shared" si="68"/>
        <v>25</v>
      </c>
      <c r="AU236" s="75">
        <f ca="1">AP236*'Inputs and Outputs'!$D$5-('Model Part B'!AQ236*'Model Part B'!AT236+AQ236*Costperbumped)</f>
        <v>4000</v>
      </c>
      <c r="AX236" s="74">
        <v>233</v>
      </c>
      <c r="AY236" s="68" t="s">
        <v>5</v>
      </c>
      <c r="AZ236" s="69">
        <v>44274</v>
      </c>
      <c r="BA236" s="67" t="s">
        <v>2</v>
      </c>
      <c r="BB236" s="68" t="str">
        <f>'Flight Data'!$A234</f>
        <v>G233</v>
      </c>
      <c r="BC236" s="68">
        <f>'Flight Data'!$B234</f>
        <v>2</v>
      </c>
      <c r="BD236" s="68">
        <f ca="1">ROUND(NORMINV($BI236,'Inputs and Outputs'!$C$19,'Inputs and Outputs'!$D$19),0)</f>
        <v>100</v>
      </c>
      <c r="BE236" s="68">
        <f t="shared" si="69"/>
        <v>104</v>
      </c>
      <c r="BF236" s="68">
        <f t="shared" ca="1" si="70"/>
        <v>100</v>
      </c>
      <c r="BG236" s="68">
        <f ca="1">IF(BF236-BC236&gt;'Inputs and Outputs'!$D$4,Four-BC236,0)</f>
        <v>0</v>
      </c>
      <c r="BH236" s="68">
        <f ca="1">BF236*'Inputs and Outputs'!$D$5-BG236*'Inputs and Outputs'!$D$6</f>
        <v>4000</v>
      </c>
      <c r="BI236" s="70">
        <f t="shared" ca="1" si="78"/>
        <v>0.29860061089635614</v>
      </c>
      <c r="BJ236" s="68">
        <f t="shared" si="71"/>
        <v>25</v>
      </c>
      <c r="BK236" s="75">
        <f ca="1">BF236*'Inputs and Outputs'!$D$5-('Model Part B'!BG236*'Model Part B'!BJ236+BG236*Costperbumped)</f>
        <v>4000</v>
      </c>
      <c r="BN236" s="74">
        <v>233</v>
      </c>
      <c r="BO236" s="68" t="s">
        <v>5</v>
      </c>
      <c r="BP236" s="69">
        <v>44274</v>
      </c>
      <c r="BQ236" s="67" t="s">
        <v>2</v>
      </c>
      <c r="BR236" s="68" t="str">
        <f>'Flight Data'!$A234</f>
        <v>G233</v>
      </c>
      <c r="BS236" s="68">
        <f>'Flight Data'!$B234</f>
        <v>2</v>
      </c>
      <c r="BT236" s="68">
        <f ca="1">ROUND(NORMINV($BY236,'Inputs and Outputs'!$C$18,'Inputs and Outputs'!$D$18),0)</f>
        <v>101</v>
      </c>
      <c r="BU236" s="68">
        <f t="shared" si="72"/>
        <v>105</v>
      </c>
      <c r="BV236" s="68">
        <f t="shared" ca="1" si="73"/>
        <v>101</v>
      </c>
      <c r="BW236" s="68">
        <f ca="1">IF(BV236-BS236&gt;'Inputs and Outputs'!$D$4,Five-BS236,0)</f>
        <v>0</v>
      </c>
      <c r="BX236" s="68">
        <f ca="1">BV236*'Inputs and Outputs'!$D$5-BW236*'Inputs and Outputs'!$D$6</f>
        <v>4040</v>
      </c>
      <c r="BY236" s="70">
        <f t="shared" ca="1" si="79"/>
        <v>0.47780279695980654</v>
      </c>
      <c r="BZ236" s="68">
        <f t="shared" si="74"/>
        <v>25</v>
      </c>
      <c r="CA236" s="75">
        <f ca="1">BV236*'Inputs and Outputs'!$D$5-('Model Part B'!BW236*'Model Part B'!BZ236+BW236*Costperbumped)</f>
        <v>4040</v>
      </c>
    </row>
    <row r="237" spans="2:79" x14ac:dyDescent="0.2">
      <c r="B237" s="74">
        <v>234</v>
      </c>
      <c r="C237" s="68" t="s">
        <v>5</v>
      </c>
      <c r="D237" s="69">
        <v>44274</v>
      </c>
      <c r="E237" s="67" t="s">
        <v>0</v>
      </c>
      <c r="F237" s="68" t="str">
        <f>'Flight Data'!$A235</f>
        <v>G234</v>
      </c>
      <c r="G237" s="68">
        <f>'Flight Data'!$B235</f>
        <v>1</v>
      </c>
      <c r="H237" s="68">
        <f ca="1">ROUND(NORMINV($M237,'Inputs and Outputs'!$C$20,'Inputs and Outputs'!$D$20),0)</f>
        <v>104</v>
      </c>
      <c r="I237" s="68">
        <f t="shared" si="60"/>
        <v>101</v>
      </c>
      <c r="J237" s="68">
        <f t="shared" ca="1" si="61"/>
        <v>101</v>
      </c>
      <c r="K237" s="68">
        <f ca="1">IF(J237-G237&gt;'Inputs and Outputs'!$D$4,One-G237,0)</f>
        <v>0</v>
      </c>
      <c r="L237" s="68">
        <f ca="1">J237*'Inputs and Outputs'!$D$5-K237*'Inputs and Outputs'!$D$6</f>
        <v>4040</v>
      </c>
      <c r="M237" s="70">
        <f t="shared" ca="1" si="75"/>
        <v>0.42011873182027382</v>
      </c>
      <c r="N237" s="68">
        <f t="shared" si="62"/>
        <v>200</v>
      </c>
      <c r="O237" s="75">
        <f ca="1">J237*'Inputs and Outputs'!$D$5-('Model Part B'!K237*'Model Part B'!N237+K237*Costperbumped)</f>
        <v>4040</v>
      </c>
      <c r="R237" s="74">
        <v>234</v>
      </c>
      <c r="S237" s="68" t="s">
        <v>5</v>
      </c>
      <c r="T237" s="69">
        <v>44274</v>
      </c>
      <c r="U237" s="67" t="s">
        <v>0</v>
      </c>
      <c r="V237" s="68" t="str">
        <f>'Flight Data'!$A235</f>
        <v>G234</v>
      </c>
      <c r="W237" s="68">
        <f>'Flight Data'!$B235</f>
        <v>1</v>
      </c>
      <c r="X237" s="68">
        <f ca="1">ROUND(NORMINV($AC237,'Inputs and Outputs'!$C$20,'Inputs and Outputs'!$D$20),0)</f>
        <v>112</v>
      </c>
      <c r="Y237" s="68">
        <f t="shared" si="63"/>
        <v>102</v>
      </c>
      <c r="Z237" s="68">
        <f t="shared" ca="1" si="64"/>
        <v>102</v>
      </c>
      <c r="AA237" s="68">
        <f ca="1">IF(Z237-W237&gt;'Inputs and Outputs'!$D$4,One-W237,0)</f>
        <v>0</v>
      </c>
      <c r="AB237" s="68">
        <f ca="1">Z237*'Inputs and Outputs'!$D$5-AA237*'Inputs and Outputs'!$D$6</f>
        <v>4080</v>
      </c>
      <c r="AC237" s="70">
        <f t="shared" ca="1" si="76"/>
        <v>0.93166917815437378</v>
      </c>
      <c r="AD237" s="68">
        <f t="shared" si="65"/>
        <v>200</v>
      </c>
      <c r="AE237" s="75">
        <f ca="1">Z237*'Inputs and Outputs'!$D$5-('Model Part B'!AA237*'Model Part B'!AD237+AA237*Costperbumped)</f>
        <v>4080</v>
      </c>
      <c r="AH237" s="74">
        <v>234</v>
      </c>
      <c r="AI237" s="68" t="s">
        <v>5</v>
      </c>
      <c r="AJ237" s="69">
        <v>44274</v>
      </c>
      <c r="AK237" s="67" t="s">
        <v>0</v>
      </c>
      <c r="AL237" s="68" t="str">
        <f>'Flight Data'!$A235</f>
        <v>G234</v>
      </c>
      <c r="AM237" s="68">
        <f>'Flight Data'!$B235</f>
        <v>1</v>
      </c>
      <c r="AN237" s="68">
        <f ca="1">ROUND(NORMINV($AS237,'Inputs and Outputs'!$C$20,'Inputs and Outputs'!$D$20),0)</f>
        <v>119</v>
      </c>
      <c r="AO237" s="68">
        <f t="shared" si="66"/>
        <v>103</v>
      </c>
      <c r="AP237" s="68">
        <f t="shared" ca="1" si="67"/>
        <v>103</v>
      </c>
      <c r="AQ237" s="68">
        <f ca="1">IF(AP237-AM237&gt;'Inputs and Outputs'!$D$4,Three-AM237,0)</f>
        <v>2</v>
      </c>
      <c r="AR237" s="68">
        <f ca="1">AP237*'Inputs and Outputs'!$D$5-AQ237*'Inputs and Outputs'!$D$6</f>
        <v>3920</v>
      </c>
      <c r="AS237" s="70">
        <f t="shared" ca="1" si="77"/>
        <v>0.99769923682219175</v>
      </c>
      <c r="AT237" s="68">
        <f t="shared" si="68"/>
        <v>200</v>
      </c>
      <c r="AU237" s="75">
        <f ca="1">AP237*'Inputs and Outputs'!$D$5-('Model Part B'!AQ237*'Model Part B'!AT237+AQ237*Costperbumped)</f>
        <v>3520</v>
      </c>
      <c r="AX237" s="74">
        <v>234</v>
      </c>
      <c r="AY237" s="68" t="s">
        <v>5</v>
      </c>
      <c r="AZ237" s="69">
        <v>44274</v>
      </c>
      <c r="BA237" s="67" t="s">
        <v>0</v>
      </c>
      <c r="BB237" s="68" t="str">
        <f>'Flight Data'!$A235</f>
        <v>G234</v>
      </c>
      <c r="BC237" s="68">
        <f>'Flight Data'!$B235</f>
        <v>1</v>
      </c>
      <c r="BD237" s="68">
        <f ca="1">ROUND(NORMINV($BI237,'Inputs and Outputs'!$C$20,'Inputs and Outputs'!$D$20),0)</f>
        <v>99</v>
      </c>
      <c r="BE237" s="68">
        <f t="shared" si="69"/>
        <v>104</v>
      </c>
      <c r="BF237" s="68">
        <f t="shared" ca="1" si="70"/>
        <v>99</v>
      </c>
      <c r="BG237" s="68">
        <f ca="1">IF(BF237-BC237&gt;'Inputs and Outputs'!$D$4,Four-BC237,0)</f>
        <v>0</v>
      </c>
      <c r="BH237" s="68">
        <f ca="1">BF237*'Inputs and Outputs'!$D$5-BG237*'Inputs and Outputs'!$D$6</f>
        <v>3960</v>
      </c>
      <c r="BI237" s="70">
        <f t="shared" ca="1" si="78"/>
        <v>0.1114344556098481</v>
      </c>
      <c r="BJ237" s="68">
        <f t="shared" si="71"/>
        <v>200</v>
      </c>
      <c r="BK237" s="75">
        <f ca="1">BF237*'Inputs and Outputs'!$D$5-('Model Part B'!BG237*'Model Part B'!BJ237+BG237*Costperbumped)</f>
        <v>3960</v>
      </c>
      <c r="BN237" s="74">
        <v>234</v>
      </c>
      <c r="BO237" s="68" t="s">
        <v>5</v>
      </c>
      <c r="BP237" s="69">
        <v>44274</v>
      </c>
      <c r="BQ237" s="67" t="s">
        <v>0</v>
      </c>
      <c r="BR237" s="68" t="str">
        <f>'Flight Data'!$A235</f>
        <v>G234</v>
      </c>
      <c r="BS237" s="68">
        <f>'Flight Data'!$B235</f>
        <v>1</v>
      </c>
      <c r="BT237" s="68">
        <f ca="1">ROUND(NORMINV($BY237,'Inputs and Outputs'!$C$18,'Inputs and Outputs'!$D$18),0)</f>
        <v>98</v>
      </c>
      <c r="BU237" s="68">
        <f t="shared" si="72"/>
        <v>105</v>
      </c>
      <c r="BV237" s="68">
        <f t="shared" ca="1" si="73"/>
        <v>98</v>
      </c>
      <c r="BW237" s="68">
        <f ca="1">IF(BV237-BS237&gt;'Inputs and Outputs'!$D$4,Five-BS237,0)</f>
        <v>0</v>
      </c>
      <c r="BX237" s="68">
        <f ca="1">BV237*'Inputs and Outputs'!$D$5-BW237*'Inputs and Outputs'!$D$6</f>
        <v>3920</v>
      </c>
      <c r="BY237" s="70">
        <f t="shared" ca="1" si="79"/>
        <v>0.32368184829175661</v>
      </c>
      <c r="BZ237" s="68">
        <f t="shared" si="74"/>
        <v>200</v>
      </c>
      <c r="CA237" s="75">
        <f ca="1">BV237*'Inputs and Outputs'!$D$5-('Model Part B'!BW237*'Model Part B'!BZ237+BW237*Costperbumped)</f>
        <v>3920</v>
      </c>
    </row>
    <row r="238" spans="2:79" x14ac:dyDescent="0.2">
      <c r="B238" s="74">
        <v>235</v>
      </c>
      <c r="C238" s="68" t="s">
        <v>4</v>
      </c>
      <c r="D238" s="69">
        <v>44275</v>
      </c>
      <c r="E238" s="67" t="s">
        <v>3</v>
      </c>
      <c r="F238" s="68" t="str">
        <f>'Flight Data'!$A236</f>
        <v>G235</v>
      </c>
      <c r="G238" s="68">
        <f>'Flight Data'!$B236</f>
        <v>3</v>
      </c>
      <c r="H238" s="68">
        <f ca="1">ROUND(NORMINV($M238,'Inputs and Outputs'!$C$18,'Inputs and Outputs'!$D$18),0)</f>
        <v>97</v>
      </c>
      <c r="I238" s="68">
        <f t="shared" si="60"/>
        <v>101</v>
      </c>
      <c r="J238" s="68">
        <f t="shared" ca="1" si="61"/>
        <v>97</v>
      </c>
      <c r="K238" s="68">
        <f ca="1">IF(J238-G238&gt;'Inputs and Outputs'!$D$4,One-G238,0)</f>
        <v>0</v>
      </c>
      <c r="L238" s="68">
        <f ca="1">J238*'Inputs and Outputs'!$D$5-K238*'Inputs and Outputs'!$D$6</f>
        <v>3880</v>
      </c>
      <c r="M238" s="70">
        <f t="shared" ca="1" si="75"/>
        <v>0.22986447273484889</v>
      </c>
      <c r="N238" s="68">
        <f t="shared" si="62"/>
        <v>25</v>
      </c>
      <c r="O238" s="75">
        <f ca="1">J238*'Inputs and Outputs'!$D$5-('Model Part B'!K238*'Model Part B'!N238+K238*Costperbumped)</f>
        <v>3880</v>
      </c>
      <c r="R238" s="74">
        <v>235</v>
      </c>
      <c r="S238" s="68" t="s">
        <v>4</v>
      </c>
      <c r="T238" s="69">
        <v>44275</v>
      </c>
      <c r="U238" s="67" t="s">
        <v>3</v>
      </c>
      <c r="V238" s="68" t="str">
        <f>'Flight Data'!$A236</f>
        <v>G235</v>
      </c>
      <c r="W238" s="68">
        <f>'Flight Data'!$B236</f>
        <v>3</v>
      </c>
      <c r="X238" s="68">
        <f ca="1">ROUND(NORMINV($AC238,'Inputs and Outputs'!$C$18,'Inputs and Outputs'!$D$18),0)</f>
        <v>101</v>
      </c>
      <c r="Y238" s="68">
        <f t="shared" si="63"/>
        <v>102</v>
      </c>
      <c r="Z238" s="68">
        <f t="shared" ca="1" si="64"/>
        <v>101</v>
      </c>
      <c r="AA238" s="68">
        <f ca="1">IF(Z238-W238&gt;'Inputs and Outputs'!$D$4,One-W238,0)</f>
        <v>0</v>
      </c>
      <c r="AB238" s="68">
        <f ca="1">Z238*'Inputs and Outputs'!$D$5-AA238*'Inputs and Outputs'!$D$6</f>
        <v>4040</v>
      </c>
      <c r="AC238" s="70">
        <f t="shared" ca="1" si="76"/>
        <v>0.49619492522747066</v>
      </c>
      <c r="AD238" s="68">
        <f t="shared" si="65"/>
        <v>25</v>
      </c>
      <c r="AE238" s="75">
        <f ca="1">Z238*'Inputs and Outputs'!$D$5-('Model Part B'!AA238*'Model Part B'!AD238+AA238*Costperbumped)</f>
        <v>4040</v>
      </c>
      <c r="AH238" s="74">
        <v>235</v>
      </c>
      <c r="AI238" s="68" t="s">
        <v>4</v>
      </c>
      <c r="AJ238" s="69">
        <v>44275</v>
      </c>
      <c r="AK238" s="67" t="s">
        <v>3</v>
      </c>
      <c r="AL238" s="68" t="str">
        <f>'Flight Data'!$A236</f>
        <v>G235</v>
      </c>
      <c r="AM238" s="68">
        <f>'Flight Data'!$B236</f>
        <v>3</v>
      </c>
      <c r="AN238" s="68">
        <f ca="1">ROUND(NORMINV($AS238,'Inputs and Outputs'!$C$18,'Inputs and Outputs'!$D$18),0)</f>
        <v>106</v>
      </c>
      <c r="AO238" s="68">
        <f t="shared" si="66"/>
        <v>103</v>
      </c>
      <c r="AP238" s="68">
        <f t="shared" ca="1" si="67"/>
        <v>103</v>
      </c>
      <c r="AQ238" s="68">
        <f ca="1">IF(AP238-AM238&gt;'Inputs and Outputs'!$D$4,Three-AM238,0)</f>
        <v>0</v>
      </c>
      <c r="AR238" s="68">
        <f ca="1">AP238*'Inputs and Outputs'!$D$5-AQ238*'Inputs and Outputs'!$D$6</f>
        <v>4120</v>
      </c>
      <c r="AS238" s="70">
        <f t="shared" ca="1" si="77"/>
        <v>0.81075282307447538</v>
      </c>
      <c r="AT238" s="68">
        <f t="shared" si="68"/>
        <v>25</v>
      </c>
      <c r="AU238" s="75">
        <f ca="1">AP238*'Inputs and Outputs'!$D$5-('Model Part B'!AQ238*'Model Part B'!AT238+AQ238*Costperbumped)</f>
        <v>4120</v>
      </c>
      <c r="AX238" s="74">
        <v>235</v>
      </c>
      <c r="AY238" s="68" t="s">
        <v>4</v>
      </c>
      <c r="AZ238" s="69">
        <v>44275</v>
      </c>
      <c r="BA238" s="67" t="s">
        <v>3</v>
      </c>
      <c r="BB238" s="68" t="str">
        <f>'Flight Data'!$A236</f>
        <v>G235</v>
      </c>
      <c r="BC238" s="68">
        <f>'Flight Data'!$B236</f>
        <v>3</v>
      </c>
      <c r="BD238" s="68">
        <f ca="1">ROUND(NORMINV($BI238,'Inputs and Outputs'!$C$18,'Inputs and Outputs'!$D$18),0)</f>
        <v>99</v>
      </c>
      <c r="BE238" s="68">
        <f t="shared" si="69"/>
        <v>104</v>
      </c>
      <c r="BF238" s="68">
        <f t="shared" ca="1" si="70"/>
        <v>99</v>
      </c>
      <c r="BG238" s="68">
        <f ca="1">IF(BF238-BC238&gt;'Inputs and Outputs'!$D$4,Four-BC238,0)</f>
        <v>0</v>
      </c>
      <c r="BH238" s="68">
        <f ca="1">BF238*'Inputs and Outputs'!$D$5-BG238*'Inputs and Outputs'!$D$6</f>
        <v>3960</v>
      </c>
      <c r="BI238" s="70">
        <f t="shared" ca="1" si="78"/>
        <v>0.38670553417917475</v>
      </c>
      <c r="BJ238" s="68">
        <f t="shared" si="71"/>
        <v>25</v>
      </c>
      <c r="BK238" s="75">
        <f ca="1">BF238*'Inputs and Outputs'!$D$5-('Model Part B'!BG238*'Model Part B'!BJ238+BG238*Costperbumped)</f>
        <v>3960</v>
      </c>
      <c r="BN238" s="74">
        <v>235</v>
      </c>
      <c r="BO238" s="68" t="s">
        <v>4</v>
      </c>
      <c r="BP238" s="69">
        <v>44275</v>
      </c>
      <c r="BQ238" s="67" t="s">
        <v>3</v>
      </c>
      <c r="BR238" s="68" t="str">
        <f>'Flight Data'!$A236</f>
        <v>G235</v>
      </c>
      <c r="BS238" s="68">
        <f>'Flight Data'!$B236</f>
        <v>3</v>
      </c>
      <c r="BT238" s="68">
        <f ca="1">ROUND(NORMINV($BY238,'Inputs and Outputs'!$C$18,'Inputs and Outputs'!$D$18),0)</f>
        <v>101</v>
      </c>
      <c r="BU238" s="68">
        <f t="shared" si="72"/>
        <v>105</v>
      </c>
      <c r="BV238" s="68">
        <f t="shared" ca="1" si="73"/>
        <v>101</v>
      </c>
      <c r="BW238" s="68">
        <f ca="1">IF(BV238-BS238&gt;'Inputs and Outputs'!$D$4,Five-BS238,0)</f>
        <v>0</v>
      </c>
      <c r="BX238" s="68">
        <f ca="1">BV238*'Inputs and Outputs'!$D$5-BW238*'Inputs and Outputs'!$D$6</f>
        <v>4040</v>
      </c>
      <c r="BY238" s="70">
        <f t="shared" ca="1" si="79"/>
        <v>0.47875699470765953</v>
      </c>
      <c r="BZ238" s="68">
        <f t="shared" si="74"/>
        <v>25</v>
      </c>
      <c r="CA238" s="75">
        <f ca="1">BV238*'Inputs and Outputs'!$D$5-('Model Part B'!BW238*'Model Part B'!BZ238+BW238*Costperbumped)</f>
        <v>4040</v>
      </c>
    </row>
    <row r="239" spans="2:79" x14ac:dyDescent="0.2">
      <c r="B239" s="74">
        <v>236</v>
      </c>
      <c r="C239" s="68" t="s">
        <v>4</v>
      </c>
      <c r="D239" s="69">
        <v>44275</v>
      </c>
      <c r="E239" s="67" t="s">
        <v>2</v>
      </c>
      <c r="F239" s="68" t="str">
        <f>'Flight Data'!$A237</f>
        <v>G236</v>
      </c>
      <c r="G239" s="68">
        <f>'Flight Data'!$B237</f>
        <v>2</v>
      </c>
      <c r="H239" s="68">
        <f ca="1">ROUND(NORMINV($M239,'Inputs and Outputs'!$C$19,'Inputs and Outputs'!$D$19),0)</f>
        <v>105</v>
      </c>
      <c r="I239" s="68">
        <f t="shared" si="60"/>
        <v>101</v>
      </c>
      <c r="J239" s="68">
        <f t="shared" ca="1" si="61"/>
        <v>101</v>
      </c>
      <c r="K239" s="68">
        <f ca="1">IF(J239-G239&gt;'Inputs and Outputs'!$D$4,One-G239,0)</f>
        <v>0</v>
      </c>
      <c r="L239" s="68">
        <f ca="1">J239*'Inputs and Outputs'!$D$5-K239*'Inputs and Outputs'!$D$6</f>
        <v>4040</v>
      </c>
      <c r="M239" s="70">
        <f t="shared" ca="1" si="75"/>
        <v>0.63514265210048693</v>
      </c>
      <c r="N239" s="68">
        <f t="shared" si="62"/>
        <v>25</v>
      </c>
      <c r="O239" s="75">
        <f ca="1">J239*'Inputs and Outputs'!$D$5-('Model Part B'!K239*'Model Part B'!N239+K239*Costperbumped)</f>
        <v>4040</v>
      </c>
      <c r="R239" s="74">
        <v>236</v>
      </c>
      <c r="S239" s="68" t="s">
        <v>4</v>
      </c>
      <c r="T239" s="69">
        <v>44275</v>
      </c>
      <c r="U239" s="67" t="s">
        <v>2</v>
      </c>
      <c r="V239" s="68" t="str">
        <f>'Flight Data'!$A237</f>
        <v>G236</v>
      </c>
      <c r="W239" s="68">
        <f>'Flight Data'!$B237</f>
        <v>2</v>
      </c>
      <c r="X239" s="68">
        <f ca="1">ROUND(NORMINV($AC239,'Inputs and Outputs'!$C$19,'Inputs and Outputs'!$D$19),0)</f>
        <v>106</v>
      </c>
      <c r="Y239" s="68">
        <f t="shared" si="63"/>
        <v>102</v>
      </c>
      <c r="Z239" s="68">
        <f t="shared" ca="1" si="64"/>
        <v>102</v>
      </c>
      <c r="AA239" s="68">
        <f ca="1">IF(Z239-W239&gt;'Inputs and Outputs'!$D$4,One-W239,0)</f>
        <v>0</v>
      </c>
      <c r="AB239" s="68">
        <f ca="1">Z239*'Inputs and Outputs'!$D$5-AA239*'Inputs and Outputs'!$D$6</f>
        <v>4080</v>
      </c>
      <c r="AC239" s="70">
        <f t="shared" ca="1" si="76"/>
        <v>0.73678853091406538</v>
      </c>
      <c r="AD239" s="68">
        <f t="shared" si="65"/>
        <v>25</v>
      </c>
      <c r="AE239" s="75">
        <f ca="1">Z239*'Inputs and Outputs'!$D$5-('Model Part B'!AA239*'Model Part B'!AD239+AA239*Costperbumped)</f>
        <v>4080</v>
      </c>
      <c r="AH239" s="74">
        <v>236</v>
      </c>
      <c r="AI239" s="68" t="s">
        <v>4</v>
      </c>
      <c r="AJ239" s="69">
        <v>44275</v>
      </c>
      <c r="AK239" s="67" t="s">
        <v>2</v>
      </c>
      <c r="AL239" s="68" t="str">
        <f>'Flight Data'!$A237</f>
        <v>G236</v>
      </c>
      <c r="AM239" s="68">
        <f>'Flight Data'!$B237</f>
        <v>2</v>
      </c>
      <c r="AN239" s="68">
        <f ca="1">ROUND(NORMINV($AS239,'Inputs and Outputs'!$C$19,'Inputs and Outputs'!$D$19),0)</f>
        <v>114</v>
      </c>
      <c r="AO239" s="68">
        <f t="shared" si="66"/>
        <v>103</v>
      </c>
      <c r="AP239" s="68">
        <f t="shared" ca="1" si="67"/>
        <v>103</v>
      </c>
      <c r="AQ239" s="68">
        <f ca="1">IF(AP239-AM239&gt;'Inputs and Outputs'!$D$4,Three-AM239,0)</f>
        <v>1</v>
      </c>
      <c r="AR239" s="68">
        <f ca="1">AP239*'Inputs and Outputs'!$D$5-AQ239*'Inputs and Outputs'!$D$6</f>
        <v>4020</v>
      </c>
      <c r="AS239" s="70">
        <f t="shared" ca="1" si="77"/>
        <v>0.98608553344089545</v>
      </c>
      <c r="AT239" s="68">
        <f t="shared" si="68"/>
        <v>25</v>
      </c>
      <c r="AU239" s="75">
        <f ca="1">AP239*'Inputs and Outputs'!$D$5-('Model Part B'!AQ239*'Model Part B'!AT239+AQ239*Costperbumped)</f>
        <v>3995</v>
      </c>
      <c r="AX239" s="74">
        <v>236</v>
      </c>
      <c r="AY239" s="68" t="s">
        <v>4</v>
      </c>
      <c r="AZ239" s="69">
        <v>44275</v>
      </c>
      <c r="BA239" s="67" t="s">
        <v>2</v>
      </c>
      <c r="BB239" s="68" t="str">
        <f>'Flight Data'!$A237</f>
        <v>G236</v>
      </c>
      <c r="BC239" s="68">
        <f>'Flight Data'!$B237</f>
        <v>2</v>
      </c>
      <c r="BD239" s="68">
        <f ca="1">ROUND(NORMINV($BI239,'Inputs and Outputs'!$C$19,'Inputs and Outputs'!$D$19),0)</f>
        <v>101</v>
      </c>
      <c r="BE239" s="68">
        <f t="shared" si="69"/>
        <v>104</v>
      </c>
      <c r="BF239" s="68">
        <f t="shared" ca="1" si="70"/>
        <v>101</v>
      </c>
      <c r="BG239" s="68">
        <f ca="1">IF(BF239-BC239&gt;'Inputs and Outputs'!$D$4,Four-BC239,0)</f>
        <v>0</v>
      </c>
      <c r="BH239" s="68">
        <f ca="1">BF239*'Inputs and Outputs'!$D$5-BG239*'Inputs and Outputs'!$D$6</f>
        <v>4040</v>
      </c>
      <c r="BI239" s="70">
        <f t="shared" ca="1" si="78"/>
        <v>0.36712923099964878</v>
      </c>
      <c r="BJ239" s="68">
        <f t="shared" si="71"/>
        <v>25</v>
      </c>
      <c r="BK239" s="75">
        <f ca="1">BF239*'Inputs and Outputs'!$D$5-('Model Part B'!BG239*'Model Part B'!BJ239+BG239*Costperbumped)</f>
        <v>4040</v>
      </c>
      <c r="BN239" s="74">
        <v>236</v>
      </c>
      <c r="BO239" s="68" t="s">
        <v>4</v>
      </c>
      <c r="BP239" s="69">
        <v>44275</v>
      </c>
      <c r="BQ239" s="67" t="s">
        <v>2</v>
      </c>
      <c r="BR239" s="68" t="str">
        <f>'Flight Data'!$A237</f>
        <v>G236</v>
      </c>
      <c r="BS239" s="68">
        <f>'Flight Data'!$B237</f>
        <v>2</v>
      </c>
      <c r="BT239" s="68">
        <f ca="1">ROUND(NORMINV($BY239,'Inputs and Outputs'!$C$18,'Inputs and Outputs'!$D$18),0)</f>
        <v>98</v>
      </c>
      <c r="BU239" s="68">
        <f t="shared" si="72"/>
        <v>105</v>
      </c>
      <c r="BV239" s="68">
        <f t="shared" ca="1" si="73"/>
        <v>98</v>
      </c>
      <c r="BW239" s="68">
        <f ca="1">IF(BV239-BS239&gt;'Inputs and Outputs'!$D$4,Five-BS239,0)</f>
        <v>0</v>
      </c>
      <c r="BX239" s="68">
        <f ca="1">BV239*'Inputs and Outputs'!$D$5-BW239*'Inputs and Outputs'!$D$6</f>
        <v>3920</v>
      </c>
      <c r="BY239" s="70">
        <f t="shared" ca="1" si="79"/>
        <v>0.28315326793766393</v>
      </c>
      <c r="BZ239" s="68">
        <f t="shared" si="74"/>
        <v>25</v>
      </c>
      <c r="CA239" s="75">
        <f ca="1">BV239*'Inputs and Outputs'!$D$5-('Model Part B'!BW239*'Model Part B'!BZ239+BW239*Costperbumped)</f>
        <v>3920</v>
      </c>
    </row>
    <row r="240" spans="2:79" x14ac:dyDescent="0.2">
      <c r="B240" s="74">
        <v>237</v>
      </c>
      <c r="C240" s="68" t="s">
        <v>4</v>
      </c>
      <c r="D240" s="69">
        <v>44275</v>
      </c>
      <c r="E240" s="67" t="s">
        <v>0</v>
      </c>
      <c r="F240" s="68" t="str">
        <f>'Flight Data'!$A238</f>
        <v>G237</v>
      </c>
      <c r="G240" s="68">
        <f>'Flight Data'!$B238</f>
        <v>0</v>
      </c>
      <c r="H240" s="68">
        <f ca="1">ROUND(NORMINV($M240,'Inputs and Outputs'!$C$20,'Inputs and Outputs'!$D$20),0)</f>
        <v>105</v>
      </c>
      <c r="I240" s="68">
        <f t="shared" si="60"/>
        <v>101</v>
      </c>
      <c r="J240" s="68">
        <f t="shared" ca="1" si="61"/>
        <v>101</v>
      </c>
      <c r="K240" s="68">
        <f ca="1">IF(J240-G240&gt;'Inputs and Outputs'!$D$4,One-G240,0)</f>
        <v>1</v>
      </c>
      <c r="L240" s="68">
        <f ca="1">J240*'Inputs and Outputs'!$D$5-K240*'Inputs and Outputs'!$D$6</f>
        <v>3940</v>
      </c>
      <c r="M240" s="70">
        <f t="shared" ca="1" si="75"/>
        <v>0.52789425032883719</v>
      </c>
      <c r="N240" s="68">
        <f t="shared" si="62"/>
        <v>200</v>
      </c>
      <c r="O240" s="75">
        <f ca="1">J240*'Inputs and Outputs'!$D$5-('Model Part B'!K240*'Model Part B'!N240+K240*Costperbumped)</f>
        <v>3740</v>
      </c>
      <c r="R240" s="74">
        <v>237</v>
      </c>
      <c r="S240" s="68" t="s">
        <v>4</v>
      </c>
      <c r="T240" s="69">
        <v>44275</v>
      </c>
      <c r="U240" s="67" t="s">
        <v>0</v>
      </c>
      <c r="V240" s="68" t="str">
        <f>'Flight Data'!$A238</f>
        <v>G237</v>
      </c>
      <c r="W240" s="68">
        <f>'Flight Data'!$B238</f>
        <v>0</v>
      </c>
      <c r="X240" s="68">
        <f ca="1">ROUND(NORMINV($AC240,'Inputs and Outputs'!$C$20,'Inputs and Outputs'!$D$20),0)</f>
        <v>107</v>
      </c>
      <c r="Y240" s="68">
        <f t="shared" si="63"/>
        <v>102</v>
      </c>
      <c r="Z240" s="68">
        <f t="shared" ca="1" si="64"/>
        <v>102</v>
      </c>
      <c r="AA240" s="68">
        <f ca="1">IF(Z240-W240&gt;'Inputs and Outputs'!$D$4,One-W240,0)</f>
        <v>1</v>
      </c>
      <c r="AB240" s="68">
        <f ca="1">Z240*'Inputs and Outputs'!$D$5-AA240*'Inputs and Outputs'!$D$6</f>
        <v>3980</v>
      </c>
      <c r="AC240" s="70">
        <f t="shared" ca="1" si="76"/>
        <v>0.67745317572671637</v>
      </c>
      <c r="AD240" s="68">
        <f t="shared" si="65"/>
        <v>200</v>
      </c>
      <c r="AE240" s="75">
        <f ca="1">Z240*'Inputs and Outputs'!$D$5-('Model Part B'!AA240*'Model Part B'!AD240+AA240*Costperbumped)</f>
        <v>3780</v>
      </c>
      <c r="AH240" s="74">
        <v>237</v>
      </c>
      <c r="AI240" s="68" t="s">
        <v>4</v>
      </c>
      <c r="AJ240" s="69">
        <v>44275</v>
      </c>
      <c r="AK240" s="67" t="s">
        <v>0</v>
      </c>
      <c r="AL240" s="68" t="str">
        <f>'Flight Data'!$A238</f>
        <v>G237</v>
      </c>
      <c r="AM240" s="68">
        <f>'Flight Data'!$B238</f>
        <v>0</v>
      </c>
      <c r="AN240" s="68">
        <f ca="1">ROUND(NORMINV($AS240,'Inputs and Outputs'!$C$20,'Inputs and Outputs'!$D$20),0)</f>
        <v>106</v>
      </c>
      <c r="AO240" s="68">
        <f t="shared" si="66"/>
        <v>103</v>
      </c>
      <c r="AP240" s="68">
        <f t="shared" ca="1" si="67"/>
        <v>103</v>
      </c>
      <c r="AQ240" s="68">
        <f ca="1">IF(AP240-AM240&gt;'Inputs and Outputs'!$D$4,Three-AM240,0)</f>
        <v>3</v>
      </c>
      <c r="AR240" s="68">
        <f ca="1">AP240*'Inputs and Outputs'!$D$5-AQ240*'Inputs and Outputs'!$D$6</f>
        <v>3820</v>
      </c>
      <c r="AS240" s="70">
        <f t="shared" ca="1" si="77"/>
        <v>0.54867596909481453</v>
      </c>
      <c r="AT240" s="68">
        <f t="shared" si="68"/>
        <v>200</v>
      </c>
      <c r="AU240" s="75">
        <f ca="1">AP240*'Inputs and Outputs'!$D$5-('Model Part B'!AQ240*'Model Part B'!AT240+AQ240*Costperbumped)</f>
        <v>3220</v>
      </c>
      <c r="AX240" s="74">
        <v>237</v>
      </c>
      <c r="AY240" s="68" t="s">
        <v>4</v>
      </c>
      <c r="AZ240" s="69">
        <v>44275</v>
      </c>
      <c r="BA240" s="67" t="s">
        <v>0</v>
      </c>
      <c r="BB240" s="68" t="str">
        <f>'Flight Data'!$A238</f>
        <v>G237</v>
      </c>
      <c r="BC240" s="68">
        <f>'Flight Data'!$B238</f>
        <v>0</v>
      </c>
      <c r="BD240" s="68">
        <f ca="1">ROUND(NORMINV($BI240,'Inputs and Outputs'!$C$20,'Inputs and Outputs'!$D$20),0)</f>
        <v>108</v>
      </c>
      <c r="BE240" s="68">
        <f t="shared" si="69"/>
        <v>104</v>
      </c>
      <c r="BF240" s="68">
        <f t="shared" ca="1" si="70"/>
        <v>104</v>
      </c>
      <c r="BG240" s="68">
        <f ca="1">IF(BF240-BC240&gt;'Inputs and Outputs'!$D$4,Four-BC240,0)</f>
        <v>4</v>
      </c>
      <c r="BH240" s="68">
        <f ca="1">BF240*'Inputs and Outputs'!$D$5-BG240*'Inputs and Outputs'!$D$6</f>
        <v>3760</v>
      </c>
      <c r="BI240" s="70">
        <f t="shared" ca="1" si="78"/>
        <v>0.74934930176990056</v>
      </c>
      <c r="BJ240" s="68">
        <f t="shared" si="71"/>
        <v>200</v>
      </c>
      <c r="BK240" s="75">
        <f ca="1">BF240*'Inputs and Outputs'!$D$5-('Model Part B'!BG240*'Model Part B'!BJ240+BG240*Costperbumped)</f>
        <v>2960</v>
      </c>
      <c r="BN240" s="74">
        <v>237</v>
      </c>
      <c r="BO240" s="68" t="s">
        <v>4</v>
      </c>
      <c r="BP240" s="69">
        <v>44275</v>
      </c>
      <c r="BQ240" s="67" t="s">
        <v>0</v>
      </c>
      <c r="BR240" s="68" t="str">
        <f>'Flight Data'!$A238</f>
        <v>G237</v>
      </c>
      <c r="BS240" s="68">
        <f>'Flight Data'!$B238</f>
        <v>0</v>
      </c>
      <c r="BT240" s="68">
        <f ca="1">ROUND(NORMINV($BY240,'Inputs and Outputs'!$C$18,'Inputs and Outputs'!$D$18),0)</f>
        <v>97</v>
      </c>
      <c r="BU240" s="68">
        <f t="shared" si="72"/>
        <v>105</v>
      </c>
      <c r="BV240" s="68">
        <f t="shared" ca="1" si="73"/>
        <v>97</v>
      </c>
      <c r="BW240" s="68">
        <f ca="1">IF(BV240-BS240&gt;'Inputs and Outputs'!$D$4,Five-BS240,0)</f>
        <v>0</v>
      </c>
      <c r="BX240" s="68">
        <f ca="1">BV240*'Inputs and Outputs'!$D$5-BW240*'Inputs and Outputs'!$D$6</f>
        <v>3880</v>
      </c>
      <c r="BY240" s="70">
        <f t="shared" ca="1" si="79"/>
        <v>0.27190197181966758</v>
      </c>
      <c r="BZ240" s="68">
        <f t="shared" si="74"/>
        <v>200</v>
      </c>
      <c r="CA240" s="75">
        <f ca="1">BV240*'Inputs and Outputs'!$D$5-('Model Part B'!BW240*'Model Part B'!BZ240+BW240*Costperbumped)</f>
        <v>3880</v>
      </c>
    </row>
    <row r="241" spans="2:79" x14ac:dyDescent="0.2">
      <c r="B241" s="74">
        <v>238</v>
      </c>
      <c r="C241" s="68" t="s">
        <v>1</v>
      </c>
      <c r="D241" s="69">
        <v>44276</v>
      </c>
      <c r="E241" s="67" t="s">
        <v>3</v>
      </c>
      <c r="F241" s="68" t="str">
        <f>'Flight Data'!$A239</f>
        <v>G238</v>
      </c>
      <c r="G241" s="68">
        <f>'Flight Data'!$B239</f>
        <v>7</v>
      </c>
      <c r="H241" s="68">
        <f ca="1">ROUND(NORMINV($M241,'Inputs and Outputs'!$C$18,'Inputs and Outputs'!$D$18),0)</f>
        <v>100</v>
      </c>
      <c r="I241" s="68">
        <f t="shared" si="60"/>
        <v>101</v>
      </c>
      <c r="J241" s="68">
        <f t="shared" ca="1" si="61"/>
        <v>100</v>
      </c>
      <c r="K241" s="68">
        <f ca="1">IF(J241-G241&gt;'Inputs and Outputs'!$D$4,One-G241,0)</f>
        <v>0</v>
      </c>
      <c r="L241" s="68">
        <f ca="1">J241*'Inputs and Outputs'!$D$5-K241*'Inputs and Outputs'!$D$6</f>
        <v>4000</v>
      </c>
      <c r="M241" s="70">
        <f t="shared" ca="1" si="75"/>
        <v>0.44389253583709432</v>
      </c>
      <c r="N241" s="68">
        <f t="shared" si="62"/>
        <v>25</v>
      </c>
      <c r="O241" s="75">
        <f ca="1">J241*'Inputs and Outputs'!$D$5-('Model Part B'!K241*'Model Part B'!N241+K241*Costperbumped)</f>
        <v>4000</v>
      </c>
      <c r="R241" s="74">
        <v>238</v>
      </c>
      <c r="S241" s="68" t="s">
        <v>1</v>
      </c>
      <c r="T241" s="69">
        <v>44276</v>
      </c>
      <c r="U241" s="67" t="s">
        <v>3</v>
      </c>
      <c r="V241" s="68" t="str">
        <f>'Flight Data'!$A239</f>
        <v>G238</v>
      </c>
      <c r="W241" s="68">
        <f>'Flight Data'!$B239</f>
        <v>7</v>
      </c>
      <c r="X241" s="68">
        <f ca="1">ROUND(NORMINV($AC241,'Inputs and Outputs'!$C$18,'Inputs and Outputs'!$D$18),0)</f>
        <v>99</v>
      </c>
      <c r="Y241" s="68">
        <f t="shared" si="63"/>
        <v>102</v>
      </c>
      <c r="Z241" s="68">
        <f t="shared" ca="1" si="64"/>
        <v>99</v>
      </c>
      <c r="AA241" s="68">
        <f ca="1">IF(Z241-W241&gt;'Inputs and Outputs'!$D$4,One-W241,0)</f>
        <v>0</v>
      </c>
      <c r="AB241" s="68">
        <f ca="1">Z241*'Inputs and Outputs'!$D$5-AA241*'Inputs and Outputs'!$D$6</f>
        <v>3960</v>
      </c>
      <c r="AC241" s="70">
        <f t="shared" ca="1" si="76"/>
        <v>0.37472316220534319</v>
      </c>
      <c r="AD241" s="68">
        <f t="shared" si="65"/>
        <v>25</v>
      </c>
      <c r="AE241" s="75">
        <f ca="1">Z241*'Inputs and Outputs'!$D$5-('Model Part B'!AA241*'Model Part B'!AD241+AA241*Costperbumped)</f>
        <v>3960</v>
      </c>
      <c r="AH241" s="74">
        <v>238</v>
      </c>
      <c r="AI241" s="68" t="s">
        <v>1</v>
      </c>
      <c r="AJ241" s="69">
        <v>44276</v>
      </c>
      <c r="AK241" s="67" t="s">
        <v>3</v>
      </c>
      <c r="AL241" s="68" t="str">
        <f>'Flight Data'!$A239</f>
        <v>G238</v>
      </c>
      <c r="AM241" s="68">
        <f>'Flight Data'!$B239</f>
        <v>7</v>
      </c>
      <c r="AN241" s="68">
        <f ca="1">ROUND(NORMINV($AS241,'Inputs and Outputs'!$C$18,'Inputs and Outputs'!$D$18),0)</f>
        <v>106</v>
      </c>
      <c r="AO241" s="68">
        <f t="shared" si="66"/>
        <v>103</v>
      </c>
      <c r="AP241" s="68">
        <f t="shared" ca="1" si="67"/>
        <v>103</v>
      </c>
      <c r="AQ241" s="68">
        <f ca="1">IF(AP241-AM241&gt;'Inputs and Outputs'!$D$4,Three-AM241,0)</f>
        <v>0</v>
      </c>
      <c r="AR241" s="68">
        <f ca="1">AP241*'Inputs and Outputs'!$D$5-AQ241*'Inputs and Outputs'!$D$6</f>
        <v>4120</v>
      </c>
      <c r="AS241" s="70">
        <f t="shared" ca="1" si="77"/>
        <v>0.79055915136602317</v>
      </c>
      <c r="AT241" s="68">
        <f t="shared" si="68"/>
        <v>25</v>
      </c>
      <c r="AU241" s="75">
        <f ca="1">AP241*'Inputs and Outputs'!$D$5-('Model Part B'!AQ241*'Model Part B'!AT241+AQ241*Costperbumped)</f>
        <v>4120</v>
      </c>
      <c r="AX241" s="74">
        <v>238</v>
      </c>
      <c r="AY241" s="68" t="s">
        <v>1</v>
      </c>
      <c r="AZ241" s="69">
        <v>44276</v>
      </c>
      <c r="BA241" s="67" t="s">
        <v>3</v>
      </c>
      <c r="BB241" s="68" t="str">
        <f>'Flight Data'!$A239</f>
        <v>G238</v>
      </c>
      <c r="BC241" s="68">
        <f>'Flight Data'!$B239</f>
        <v>7</v>
      </c>
      <c r="BD241" s="68">
        <f ca="1">ROUND(NORMINV($BI241,'Inputs and Outputs'!$C$18,'Inputs and Outputs'!$D$18),0)</f>
        <v>105</v>
      </c>
      <c r="BE241" s="68">
        <f t="shared" si="69"/>
        <v>104</v>
      </c>
      <c r="BF241" s="68">
        <f t="shared" ca="1" si="70"/>
        <v>104</v>
      </c>
      <c r="BG241" s="68">
        <f ca="1">IF(BF241-BC241&gt;'Inputs and Outputs'!$D$4,Four-BC241,0)</f>
        <v>0</v>
      </c>
      <c r="BH241" s="68">
        <f ca="1">BF241*'Inputs and Outputs'!$D$5-BG241*'Inputs and Outputs'!$D$6</f>
        <v>4160</v>
      </c>
      <c r="BI241" s="70">
        <f t="shared" ca="1" si="78"/>
        <v>0.73604329105624777</v>
      </c>
      <c r="BJ241" s="68">
        <f t="shared" si="71"/>
        <v>25</v>
      </c>
      <c r="BK241" s="75">
        <f ca="1">BF241*'Inputs and Outputs'!$D$5-('Model Part B'!BG241*'Model Part B'!BJ241+BG241*Costperbumped)</f>
        <v>4160</v>
      </c>
      <c r="BN241" s="74">
        <v>238</v>
      </c>
      <c r="BO241" s="68" t="s">
        <v>1</v>
      </c>
      <c r="BP241" s="69">
        <v>44276</v>
      </c>
      <c r="BQ241" s="67" t="s">
        <v>3</v>
      </c>
      <c r="BR241" s="68" t="str">
        <f>'Flight Data'!$A239</f>
        <v>G238</v>
      </c>
      <c r="BS241" s="68">
        <f>'Flight Data'!$B239</f>
        <v>7</v>
      </c>
      <c r="BT241" s="68">
        <f ca="1">ROUND(NORMINV($BY241,'Inputs and Outputs'!$C$18,'Inputs and Outputs'!$D$18),0)</f>
        <v>99</v>
      </c>
      <c r="BU241" s="68">
        <f t="shared" si="72"/>
        <v>105</v>
      </c>
      <c r="BV241" s="68">
        <f t="shared" ca="1" si="73"/>
        <v>99</v>
      </c>
      <c r="BW241" s="68">
        <f ca="1">IF(BV241-BS241&gt;'Inputs and Outputs'!$D$4,Five-BS241,0)</f>
        <v>0</v>
      </c>
      <c r="BX241" s="68">
        <f ca="1">BV241*'Inputs and Outputs'!$D$5-BW241*'Inputs and Outputs'!$D$6</f>
        <v>3960</v>
      </c>
      <c r="BY241" s="70">
        <f t="shared" ca="1" si="79"/>
        <v>0.39731308326168902</v>
      </c>
      <c r="BZ241" s="68">
        <f t="shared" si="74"/>
        <v>25</v>
      </c>
      <c r="CA241" s="75">
        <f ca="1">BV241*'Inputs and Outputs'!$D$5-('Model Part B'!BW241*'Model Part B'!BZ241+BW241*Costperbumped)</f>
        <v>3960</v>
      </c>
    </row>
    <row r="242" spans="2:79" x14ac:dyDescent="0.2">
      <c r="B242" s="74">
        <v>239</v>
      </c>
      <c r="C242" s="68" t="s">
        <v>1</v>
      </c>
      <c r="D242" s="69">
        <v>44276</v>
      </c>
      <c r="E242" s="67" t="s">
        <v>2</v>
      </c>
      <c r="F242" s="68" t="str">
        <f>'Flight Data'!$A240</f>
        <v>G239</v>
      </c>
      <c r="G242" s="68">
        <f>'Flight Data'!$B240</f>
        <v>4</v>
      </c>
      <c r="H242" s="68">
        <f ca="1">ROUND(NORMINV($M242,'Inputs and Outputs'!$C$19,'Inputs and Outputs'!$D$19),0)</f>
        <v>94</v>
      </c>
      <c r="I242" s="68">
        <f t="shared" si="60"/>
        <v>101</v>
      </c>
      <c r="J242" s="68">
        <f t="shared" ca="1" si="61"/>
        <v>94</v>
      </c>
      <c r="K242" s="68">
        <f ca="1">IF(J242-G242&gt;'Inputs and Outputs'!$D$4,One-G242,0)</f>
        <v>0</v>
      </c>
      <c r="L242" s="68">
        <f ca="1">J242*'Inputs and Outputs'!$D$5-K242*'Inputs and Outputs'!$D$6</f>
        <v>3760</v>
      </c>
      <c r="M242" s="70">
        <f t="shared" ca="1" si="75"/>
        <v>3.805134315631109E-2</v>
      </c>
      <c r="N242" s="68">
        <f t="shared" si="62"/>
        <v>25</v>
      </c>
      <c r="O242" s="75">
        <f ca="1">J242*'Inputs and Outputs'!$D$5-('Model Part B'!K242*'Model Part B'!N242+K242*Costperbumped)</f>
        <v>3760</v>
      </c>
      <c r="R242" s="74">
        <v>239</v>
      </c>
      <c r="S242" s="68" t="s">
        <v>1</v>
      </c>
      <c r="T242" s="69">
        <v>44276</v>
      </c>
      <c r="U242" s="67" t="s">
        <v>2</v>
      </c>
      <c r="V242" s="68" t="str">
        <f>'Flight Data'!$A240</f>
        <v>G239</v>
      </c>
      <c r="W242" s="68">
        <f>'Flight Data'!$B240</f>
        <v>4</v>
      </c>
      <c r="X242" s="68">
        <f ca="1">ROUND(NORMINV($AC242,'Inputs and Outputs'!$C$19,'Inputs and Outputs'!$D$19),0)</f>
        <v>102</v>
      </c>
      <c r="Y242" s="68">
        <f t="shared" si="63"/>
        <v>102</v>
      </c>
      <c r="Z242" s="68">
        <f t="shared" ca="1" si="64"/>
        <v>102</v>
      </c>
      <c r="AA242" s="68">
        <f ca="1">IF(Z242-W242&gt;'Inputs and Outputs'!$D$4,One-W242,0)</f>
        <v>0</v>
      </c>
      <c r="AB242" s="68">
        <f ca="1">Z242*'Inputs and Outputs'!$D$5-AA242*'Inputs and Outputs'!$D$6</f>
        <v>4080</v>
      </c>
      <c r="AC242" s="70">
        <f t="shared" ca="1" si="76"/>
        <v>0.41477233315559914</v>
      </c>
      <c r="AD242" s="68">
        <f t="shared" si="65"/>
        <v>25</v>
      </c>
      <c r="AE242" s="75">
        <f ca="1">Z242*'Inputs and Outputs'!$D$5-('Model Part B'!AA242*'Model Part B'!AD242+AA242*Costperbumped)</f>
        <v>4080</v>
      </c>
      <c r="AH242" s="74">
        <v>239</v>
      </c>
      <c r="AI242" s="68" t="s">
        <v>1</v>
      </c>
      <c r="AJ242" s="69">
        <v>44276</v>
      </c>
      <c r="AK242" s="67" t="s">
        <v>2</v>
      </c>
      <c r="AL242" s="68" t="str">
        <f>'Flight Data'!$A240</f>
        <v>G239</v>
      </c>
      <c r="AM242" s="68">
        <f>'Flight Data'!$B240</f>
        <v>4</v>
      </c>
      <c r="AN242" s="68">
        <f ca="1">ROUND(NORMINV($AS242,'Inputs and Outputs'!$C$19,'Inputs and Outputs'!$D$19),0)</f>
        <v>108</v>
      </c>
      <c r="AO242" s="68">
        <f t="shared" si="66"/>
        <v>103</v>
      </c>
      <c r="AP242" s="68">
        <f t="shared" ca="1" si="67"/>
        <v>103</v>
      </c>
      <c r="AQ242" s="68">
        <f ca="1">IF(AP242-AM242&gt;'Inputs and Outputs'!$D$4,Three-AM242,0)</f>
        <v>0</v>
      </c>
      <c r="AR242" s="68">
        <f ca="1">AP242*'Inputs and Outputs'!$D$5-AQ242*'Inputs and Outputs'!$D$6</f>
        <v>4120</v>
      </c>
      <c r="AS242" s="70">
        <f t="shared" ca="1" si="77"/>
        <v>0.84779902538610119</v>
      </c>
      <c r="AT242" s="68">
        <f t="shared" si="68"/>
        <v>25</v>
      </c>
      <c r="AU242" s="75">
        <f ca="1">AP242*'Inputs and Outputs'!$D$5-('Model Part B'!AQ242*'Model Part B'!AT242+AQ242*Costperbumped)</f>
        <v>4120</v>
      </c>
      <c r="AX242" s="74">
        <v>239</v>
      </c>
      <c r="AY242" s="68" t="s">
        <v>1</v>
      </c>
      <c r="AZ242" s="69">
        <v>44276</v>
      </c>
      <c r="BA242" s="67" t="s">
        <v>2</v>
      </c>
      <c r="BB242" s="68" t="str">
        <f>'Flight Data'!$A240</f>
        <v>G239</v>
      </c>
      <c r="BC242" s="68">
        <f>'Flight Data'!$B240</f>
        <v>4</v>
      </c>
      <c r="BD242" s="68">
        <f ca="1">ROUND(NORMINV($BI242,'Inputs and Outputs'!$C$19,'Inputs and Outputs'!$D$19),0)</f>
        <v>107</v>
      </c>
      <c r="BE242" s="68">
        <f t="shared" si="69"/>
        <v>104</v>
      </c>
      <c r="BF242" s="68">
        <f t="shared" ca="1" si="70"/>
        <v>104</v>
      </c>
      <c r="BG242" s="68">
        <f ca="1">IF(BF242-BC242&gt;'Inputs and Outputs'!$D$4,Four-BC242,0)</f>
        <v>0</v>
      </c>
      <c r="BH242" s="68">
        <f ca="1">BF242*'Inputs and Outputs'!$D$5-BG242*'Inputs and Outputs'!$D$6</f>
        <v>4160</v>
      </c>
      <c r="BI242" s="70">
        <f t="shared" ca="1" si="78"/>
        <v>0.79525850135462406</v>
      </c>
      <c r="BJ242" s="68">
        <f t="shared" si="71"/>
        <v>25</v>
      </c>
      <c r="BK242" s="75">
        <f ca="1">BF242*'Inputs and Outputs'!$D$5-('Model Part B'!BG242*'Model Part B'!BJ242+BG242*Costperbumped)</f>
        <v>4160</v>
      </c>
      <c r="BN242" s="74">
        <v>239</v>
      </c>
      <c r="BO242" s="68" t="s">
        <v>1</v>
      </c>
      <c r="BP242" s="69">
        <v>44276</v>
      </c>
      <c r="BQ242" s="67" t="s">
        <v>2</v>
      </c>
      <c r="BR242" s="68" t="str">
        <f>'Flight Data'!$A240</f>
        <v>G239</v>
      </c>
      <c r="BS242" s="68">
        <f>'Flight Data'!$B240</f>
        <v>4</v>
      </c>
      <c r="BT242" s="68">
        <f ca="1">ROUND(NORMINV($BY242,'Inputs and Outputs'!$C$18,'Inputs and Outputs'!$D$18),0)</f>
        <v>99</v>
      </c>
      <c r="BU242" s="68">
        <f t="shared" si="72"/>
        <v>105</v>
      </c>
      <c r="BV242" s="68">
        <f t="shared" ca="1" si="73"/>
        <v>99</v>
      </c>
      <c r="BW242" s="68">
        <f ca="1">IF(BV242-BS242&gt;'Inputs and Outputs'!$D$4,Five-BS242,0)</f>
        <v>0</v>
      </c>
      <c r="BX242" s="68">
        <f ca="1">BV242*'Inputs and Outputs'!$D$5-BW242*'Inputs and Outputs'!$D$6</f>
        <v>3960</v>
      </c>
      <c r="BY242" s="70">
        <f t="shared" ca="1" si="79"/>
        <v>0.37907267635416497</v>
      </c>
      <c r="BZ242" s="68">
        <f t="shared" si="74"/>
        <v>25</v>
      </c>
      <c r="CA242" s="75">
        <f ca="1">BV242*'Inputs and Outputs'!$D$5-('Model Part B'!BW242*'Model Part B'!BZ242+BW242*Costperbumped)</f>
        <v>3960</v>
      </c>
    </row>
    <row r="243" spans="2:79" x14ac:dyDescent="0.2">
      <c r="B243" s="74">
        <v>240</v>
      </c>
      <c r="C243" s="68" t="s">
        <v>1</v>
      </c>
      <c r="D243" s="69">
        <v>44276</v>
      </c>
      <c r="E243" s="67" t="s">
        <v>0</v>
      </c>
      <c r="F243" s="68" t="str">
        <f>'Flight Data'!$A241</f>
        <v>G240</v>
      </c>
      <c r="G243" s="68">
        <f>'Flight Data'!$B241</f>
        <v>0</v>
      </c>
      <c r="H243" s="68">
        <f ca="1">ROUND(NORMINV($M243,'Inputs and Outputs'!$C$20,'Inputs and Outputs'!$D$20),0)</f>
        <v>106</v>
      </c>
      <c r="I243" s="68">
        <f t="shared" si="60"/>
        <v>101</v>
      </c>
      <c r="J243" s="68">
        <f t="shared" ca="1" si="61"/>
        <v>101</v>
      </c>
      <c r="K243" s="68">
        <f ca="1">IF(J243-G243&gt;'Inputs and Outputs'!$D$4,One-G243,0)</f>
        <v>1</v>
      </c>
      <c r="L243" s="68">
        <f ca="1">J243*'Inputs and Outputs'!$D$5-K243*'Inputs and Outputs'!$D$6</f>
        <v>3940</v>
      </c>
      <c r="M243" s="70">
        <f t="shared" ca="1" si="75"/>
        <v>0.59935048263678437</v>
      </c>
      <c r="N243" s="68">
        <f t="shared" si="62"/>
        <v>200</v>
      </c>
      <c r="O243" s="75">
        <f ca="1">J243*'Inputs and Outputs'!$D$5-('Model Part B'!K243*'Model Part B'!N243+K243*Costperbumped)</f>
        <v>3740</v>
      </c>
      <c r="R243" s="74">
        <v>240</v>
      </c>
      <c r="S243" s="68" t="s">
        <v>1</v>
      </c>
      <c r="T243" s="69">
        <v>44276</v>
      </c>
      <c r="U243" s="67" t="s">
        <v>0</v>
      </c>
      <c r="V243" s="68" t="str">
        <f>'Flight Data'!$A241</f>
        <v>G240</v>
      </c>
      <c r="W243" s="68">
        <f>'Flight Data'!$B241</f>
        <v>0</v>
      </c>
      <c r="X243" s="68">
        <f ca="1">ROUND(NORMINV($AC243,'Inputs and Outputs'!$C$20,'Inputs and Outputs'!$D$20),0)</f>
        <v>106</v>
      </c>
      <c r="Y243" s="68">
        <f t="shared" si="63"/>
        <v>102</v>
      </c>
      <c r="Z243" s="68">
        <f t="shared" ca="1" si="64"/>
        <v>102</v>
      </c>
      <c r="AA243" s="68">
        <f ca="1">IF(Z243-W243&gt;'Inputs and Outputs'!$D$4,One-W243,0)</f>
        <v>1</v>
      </c>
      <c r="AB243" s="68">
        <f ca="1">Z243*'Inputs and Outputs'!$D$5-AA243*'Inputs and Outputs'!$D$6</f>
        <v>3980</v>
      </c>
      <c r="AC243" s="70">
        <f t="shared" ca="1" si="76"/>
        <v>0.56285341389764687</v>
      </c>
      <c r="AD243" s="68">
        <f t="shared" si="65"/>
        <v>200</v>
      </c>
      <c r="AE243" s="75">
        <f ca="1">Z243*'Inputs and Outputs'!$D$5-('Model Part B'!AA243*'Model Part B'!AD243+AA243*Costperbumped)</f>
        <v>3780</v>
      </c>
      <c r="AH243" s="74">
        <v>240</v>
      </c>
      <c r="AI243" s="68" t="s">
        <v>1</v>
      </c>
      <c r="AJ243" s="69">
        <v>44276</v>
      </c>
      <c r="AK243" s="67" t="s">
        <v>0</v>
      </c>
      <c r="AL243" s="68" t="str">
        <f>'Flight Data'!$A241</f>
        <v>G240</v>
      </c>
      <c r="AM243" s="68">
        <f>'Flight Data'!$B241</f>
        <v>0</v>
      </c>
      <c r="AN243" s="68">
        <f ca="1">ROUND(NORMINV($AS243,'Inputs and Outputs'!$C$20,'Inputs and Outputs'!$D$20),0)</f>
        <v>105</v>
      </c>
      <c r="AO243" s="68">
        <f t="shared" si="66"/>
        <v>103</v>
      </c>
      <c r="AP243" s="68">
        <f t="shared" ca="1" si="67"/>
        <v>103</v>
      </c>
      <c r="AQ243" s="68">
        <f ca="1">IF(AP243-AM243&gt;'Inputs and Outputs'!$D$4,Three-AM243,0)</f>
        <v>3</v>
      </c>
      <c r="AR243" s="68">
        <f ca="1">AP243*'Inputs and Outputs'!$D$5-AQ243*'Inputs and Outputs'!$D$6</f>
        <v>3820</v>
      </c>
      <c r="AS243" s="70">
        <f t="shared" ca="1" si="77"/>
        <v>0.51930623665694853</v>
      </c>
      <c r="AT243" s="68">
        <f t="shared" si="68"/>
        <v>200</v>
      </c>
      <c r="AU243" s="75">
        <f ca="1">AP243*'Inputs and Outputs'!$D$5-('Model Part B'!AQ243*'Model Part B'!AT243+AQ243*Costperbumped)</f>
        <v>3220</v>
      </c>
      <c r="AX243" s="74">
        <v>240</v>
      </c>
      <c r="AY243" s="68" t="s">
        <v>1</v>
      </c>
      <c r="AZ243" s="69">
        <v>44276</v>
      </c>
      <c r="BA243" s="67" t="s">
        <v>0</v>
      </c>
      <c r="BB243" s="68" t="str">
        <f>'Flight Data'!$A241</f>
        <v>G240</v>
      </c>
      <c r="BC243" s="68">
        <f>'Flight Data'!$B241</f>
        <v>0</v>
      </c>
      <c r="BD243" s="68">
        <f ca="1">ROUND(NORMINV($BI243,'Inputs and Outputs'!$C$20,'Inputs and Outputs'!$D$20),0)</f>
        <v>111</v>
      </c>
      <c r="BE243" s="68">
        <f t="shared" si="69"/>
        <v>104</v>
      </c>
      <c r="BF243" s="68">
        <f t="shared" ca="1" si="70"/>
        <v>104</v>
      </c>
      <c r="BG243" s="68">
        <f ca="1">IF(BF243-BC243&gt;'Inputs and Outputs'!$D$4,Four-BC243,0)</f>
        <v>4</v>
      </c>
      <c r="BH243" s="68">
        <f ca="1">BF243*'Inputs and Outputs'!$D$5-BG243*'Inputs and Outputs'!$D$6</f>
        <v>3760</v>
      </c>
      <c r="BI243" s="70">
        <f t="shared" ca="1" si="78"/>
        <v>0.87760439516134336</v>
      </c>
      <c r="BJ243" s="68">
        <f t="shared" si="71"/>
        <v>200</v>
      </c>
      <c r="BK243" s="75">
        <f ca="1">BF243*'Inputs and Outputs'!$D$5-('Model Part B'!BG243*'Model Part B'!BJ243+BG243*Costperbumped)</f>
        <v>2960</v>
      </c>
      <c r="BN243" s="74">
        <v>240</v>
      </c>
      <c r="BO243" s="68" t="s">
        <v>1</v>
      </c>
      <c r="BP243" s="69">
        <v>44276</v>
      </c>
      <c r="BQ243" s="67" t="s">
        <v>0</v>
      </c>
      <c r="BR243" s="68" t="str">
        <f>'Flight Data'!$A241</f>
        <v>G240</v>
      </c>
      <c r="BS243" s="68">
        <f>'Flight Data'!$B241</f>
        <v>0</v>
      </c>
      <c r="BT243" s="68">
        <f ca="1">ROUND(NORMINV($BY243,'Inputs and Outputs'!$C$18,'Inputs and Outputs'!$D$18),0)</f>
        <v>97</v>
      </c>
      <c r="BU243" s="68">
        <f t="shared" si="72"/>
        <v>105</v>
      </c>
      <c r="BV243" s="68">
        <f t="shared" ca="1" si="73"/>
        <v>97</v>
      </c>
      <c r="BW243" s="68">
        <f ca="1">IF(BV243-BS243&gt;'Inputs and Outputs'!$D$4,Five-BS243,0)</f>
        <v>0</v>
      </c>
      <c r="BX243" s="68">
        <f ca="1">BV243*'Inputs and Outputs'!$D$5-BW243*'Inputs and Outputs'!$D$6</f>
        <v>3880</v>
      </c>
      <c r="BY243" s="70">
        <f t="shared" ca="1" si="79"/>
        <v>0.26352050409426619</v>
      </c>
      <c r="BZ243" s="68">
        <f t="shared" si="74"/>
        <v>200</v>
      </c>
      <c r="CA243" s="75">
        <f ca="1">BV243*'Inputs and Outputs'!$D$5-('Model Part B'!BW243*'Model Part B'!BZ243+BW243*Costperbumped)</f>
        <v>3880</v>
      </c>
    </row>
    <row r="244" spans="2:79" x14ac:dyDescent="0.2">
      <c r="B244" s="74">
        <v>241</v>
      </c>
      <c r="C244" s="68" t="s">
        <v>9</v>
      </c>
      <c r="D244" s="69">
        <v>44277</v>
      </c>
      <c r="E244" s="67" t="s">
        <v>3</v>
      </c>
      <c r="F244" s="68" t="str">
        <f>'Flight Data'!$A242</f>
        <v>G241</v>
      </c>
      <c r="G244" s="68">
        <f>'Flight Data'!$B242</f>
        <v>1</v>
      </c>
      <c r="H244" s="68">
        <f ca="1">ROUND(NORMINV($M244,'Inputs and Outputs'!$C$18,'Inputs and Outputs'!$D$18),0)</f>
        <v>100</v>
      </c>
      <c r="I244" s="68">
        <f t="shared" si="60"/>
        <v>101</v>
      </c>
      <c r="J244" s="68">
        <f t="shared" ca="1" si="61"/>
        <v>100</v>
      </c>
      <c r="K244" s="68">
        <f ca="1">IF(J244-G244&gt;'Inputs and Outputs'!$D$4,One-G244,0)</f>
        <v>0</v>
      </c>
      <c r="L244" s="68">
        <f ca="1">J244*'Inputs and Outputs'!$D$5-K244*'Inputs and Outputs'!$D$6</f>
        <v>4000</v>
      </c>
      <c r="M244" s="70">
        <f t="shared" ca="1" si="75"/>
        <v>0.40894093171511736</v>
      </c>
      <c r="N244" s="68">
        <f t="shared" si="62"/>
        <v>25</v>
      </c>
      <c r="O244" s="75">
        <f ca="1">J244*'Inputs and Outputs'!$D$5-('Model Part B'!K244*'Model Part B'!N244+K244*Costperbumped)</f>
        <v>4000</v>
      </c>
      <c r="R244" s="74">
        <v>241</v>
      </c>
      <c r="S244" s="68" t="s">
        <v>9</v>
      </c>
      <c r="T244" s="69">
        <v>44277</v>
      </c>
      <c r="U244" s="67" t="s">
        <v>3</v>
      </c>
      <c r="V244" s="68" t="str">
        <f>'Flight Data'!$A242</f>
        <v>G241</v>
      </c>
      <c r="W244" s="68">
        <f>'Flight Data'!$B242</f>
        <v>1</v>
      </c>
      <c r="X244" s="68">
        <f ca="1">ROUND(NORMINV($AC244,'Inputs and Outputs'!$C$18,'Inputs and Outputs'!$D$18),0)</f>
        <v>104</v>
      </c>
      <c r="Y244" s="68">
        <f t="shared" si="63"/>
        <v>102</v>
      </c>
      <c r="Z244" s="68">
        <f t="shared" ca="1" si="64"/>
        <v>102</v>
      </c>
      <c r="AA244" s="68">
        <f ca="1">IF(Z244-W244&gt;'Inputs and Outputs'!$D$4,One-W244,0)</f>
        <v>0</v>
      </c>
      <c r="AB244" s="68">
        <f ca="1">Z244*'Inputs and Outputs'!$D$5-AA244*'Inputs and Outputs'!$D$6</f>
        <v>4080</v>
      </c>
      <c r="AC244" s="70">
        <f t="shared" ca="1" si="76"/>
        <v>0.7122847544110763</v>
      </c>
      <c r="AD244" s="68">
        <f t="shared" si="65"/>
        <v>25</v>
      </c>
      <c r="AE244" s="75">
        <f ca="1">Z244*'Inputs and Outputs'!$D$5-('Model Part B'!AA244*'Model Part B'!AD244+AA244*Costperbumped)</f>
        <v>4080</v>
      </c>
      <c r="AH244" s="74">
        <v>241</v>
      </c>
      <c r="AI244" s="68" t="s">
        <v>9</v>
      </c>
      <c r="AJ244" s="69">
        <v>44277</v>
      </c>
      <c r="AK244" s="67" t="s">
        <v>3</v>
      </c>
      <c r="AL244" s="68" t="str">
        <f>'Flight Data'!$A242</f>
        <v>G241</v>
      </c>
      <c r="AM244" s="68">
        <f>'Flight Data'!$B242</f>
        <v>1</v>
      </c>
      <c r="AN244" s="68">
        <f ca="1">ROUND(NORMINV($AS244,'Inputs and Outputs'!$C$18,'Inputs and Outputs'!$D$18),0)</f>
        <v>93</v>
      </c>
      <c r="AO244" s="68">
        <f t="shared" si="66"/>
        <v>103</v>
      </c>
      <c r="AP244" s="68">
        <f t="shared" ca="1" si="67"/>
        <v>93</v>
      </c>
      <c r="AQ244" s="68">
        <f ca="1">IF(AP244-AM244&gt;'Inputs and Outputs'!$D$4,Three-AM244,0)</f>
        <v>0</v>
      </c>
      <c r="AR244" s="68">
        <f ca="1">AP244*'Inputs and Outputs'!$D$5-AQ244*'Inputs and Outputs'!$D$6</f>
        <v>3720</v>
      </c>
      <c r="AS244" s="70">
        <f t="shared" ca="1" si="77"/>
        <v>9.2480585093558498E-2</v>
      </c>
      <c r="AT244" s="68">
        <f t="shared" si="68"/>
        <v>25</v>
      </c>
      <c r="AU244" s="75">
        <f ca="1">AP244*'Inputs and Outputs'!$D$5-('Model Part B'!AQ244*'Model Part B'!AT244+AQ244*Costperbumped)</f>
        <v>3720</v>
      </c>
      <c r="AX244" s="74">
        <v>241</v>
      </c>
      <c r="AY244" s="68" t="s">
        <v>9</v>
      </c>
      <c r="AZ244" s="69">
        <v>44277</v>
      </c>
      <c r="BA244" s="67" t="s">
        <v>3</v>
      </c>
      <c r="BB244" s="68" t="str">
        <f>'Flight Data'!$A242</f>
        <v>G241</v>
      </c>
      <c r="BC244" s="68">
        <f>'Flight Data'!$B242</f>
        <v>1</v>
      </c>
      <c r="BD244" s="68">
        <f ca="1">ROUND(NORMINV($BI244,'Inputs and Outputs'!$C$18,'Inputs and Outputs'!$D$18),0)</f>
        <v>91</v>
      </c>
      <c r="BE244" s="68">
        <f t="shared" si="69"/>
        <v>104</v>
      </c>
      <c r="BF244" s="68">
        <f t="shared" ca="1" si="70"/>
        <v>91</v>
      </c>
      <c r="BG244" s="68">
        <f ca="1">IF(BF244-BC244&gt;'Inputs and Outputs'!$D$4,Four-BC244,0)</f>
        <v>0</v>
      </c>
      <c r="BH244" s="68">
        <f ca="1">BF244*'Inputs and Outputs'!$D$5-BG244*'Inputs and Outputs'!$D$6</f>
        <v>3640</v>
      </c>
      <c r="BI244" s="70">
        <f t="shared" ca="1" si="78"/>
        <v>5.133354309986482E-2</v>
      </c>
      <c r="BJ244" s="68">
        <f t="shared" si="71"/>
        <v>25</v>
      </c>
      <c r="BK244" s="75">
        <f ca="1">BF244*'Inputs and Outputs'!$D$5-('Model Part B'!BG244*'Model Part B'!BJ244+BG244*Costperbumped)</f>
        <v>3640</v>
      </c>
      <c r="BN244" s="74">
        <v>241</v>
      </c>
      <c r="BO244" s="68" t="s">
        <v>9</v>
      </c>
      <c r="BP244" s="69">
        <v>44277</v>
      </c>
      <c r="BQ244" s="67" t="s">
        <v>3</v>
      </c>
      <c r="BR244" s="68" t="str">
        <f>'Flight Data'!$A242</f>
        <v>G241</v>
      </c>
      <c r="BS244" s="68">
        <f>'Flight Data'!$B242</f>
        <v>1</v>
      </c>
      <c r="BT244" s="68">
        <f ca="1">ROUND(NORMINV($BY244,'Inputs and Outputs'!$C$18,'Inputs and Outputs'!$D$18),0)</f>
        <v>107</v>
      </c>
      <c r="BU244" s="68">
        <f t="shared" si="72"/>
        <v>105</v>
      </c>
      <c r="BV244" s="68">
        <f t="shared" ca="1" si="73"/>
        <v>105</v>
      </c>
      <c r="BW244" s="68">
        <f ca="1">IF(BV244-BS244&gt;'Inputs and Outputs'!$D$4,Five-BS244,0)</f>
        <v>4</v>
      </c>
      <c r="BX244" s="68">
        <f ca="1">BV244*'Inputs and Outputs'!$D$5-BW244*'Inputs and Outputs'!$D$6</f>
        <v>3800</v>
      </c>
      <c r="BY244" s="70">
        <f t="shared" ca="1" si="79"/>
        <v>0.83933584009757156</v>
      </c>
      <c r="BZ244" s="68">
        <f t="shared" si="74"/>
        <v>25</v>
      </c>
      <c r="CA244" s="75">
        <f ca="1">BV244*'Inputs and Outputs'!$D$5-('Model Part B'!BW244*'Model Part B'!BZ244+BW244*Costperbumped)</f>
        <v>3700</v>
      </c>
    </row>
    <row r="245" spans="2:79" x14ac:dyDescent="0.2">
      <c r="B245" s="74">
        <v>242</v>
      </c>
      <c r="C245" s="68" t="s">
        <v>9</v>
      </c>
      <c r="D245" s="69">
        <v>44277</v>
      </c>
      <c r="E245" s="67" t="s">
        <v>2</v>
      </c>
      <c r="F245" s="68" t="str">
        <f>'Flight Data'!$A243</f>
        <v>G242</v>
      </c>
      <c r="G245" s="68">
        <f>'Flight Data'!$B243</f>
        <v>3</v>
      </c>
      <c r="H245" s="68">
        <f ca="1">ROUND(NORMINV($M245,'Inputs and Outputs'!$C$19,'Inputs and Outputs'!$D$19),0)</f>
        <v>101</v>
      </c>
      <c r="I245" s="68">
        <f t="shared" si="60"/>
        <v>101</v>
      </c>
      <c r="J245" s="68">
        <f t="shared" ca="1" si="61"/>
        <v>101</v>
      </c>
      <c r="K245" s="68">
        <f ca="1">IF(J245-G245&gt;'Inputs and Outputs'!$D$4,One-G245,0)</f>
        <v>0</v>
      </c>
      <c r="L245" s="68">
        <f ca="1">J245*'Inputs and Outputs'!$D$5-K245*'Inputs and Outputs'!$D$6</f>
        <v>4040</v>
      </c>
      <c r="M245" s="70">
        <f t="shared" ca="1" si="75"/>
        <v>0.35192203968485714</v>
      </c>
      <c r="N245" s="68">
        <f t="shared" si="62"/>
        <v>25</v>
      </c>
      <c r="O245" s="75">
        <f ca="1">J245*'Inputs and Outputs'!$D$5-('Model Part B'!K245*'Model Part B'!N245+K245*Costperbumped)</f>
        <v>4040</v>
      </c>
      <c r="R245" s="74">
        <v>242</v>
      </c>
      <c r="S245" s="68" t="s">
        <v>9</v>
      </c>
      <c r="T245" s="69">
        <v>44277</v>
      </c>
      <c r="U245" s="67" t="s">
        <v>2</v>
      </c>
      <c r="V245" s="68" t="str">
        <f>'Flight Data'!$A243</f>
        <v>G242</v>
      </c>
      <c r="W245" s="68">
        <f>'Flight Data'!$B243</f>
        <v>3</v>
      </c>
      <c r="X245" s="68">
        <f ca="1">ROUND(NORMINV($AC245,'Inputs and Outputs'!$C$19,'Inputs and Outputs'!$D$19),0)</f>
        <v>99</v>
      </c>
      <c r="Y245" s="68">
        <f t="shared" si="63"/>
        <v>102</v>
      </c>
      <c r="Z245" s="68">
        <f t="shared" ca="1" si="64"/>
        <v>99</v>
      </c>
      <c r="AA245" s="68">
        <f ca="1">IF(Z245-W245&gt;'Inputs and Outputs'!$D$4,One-W245,0)</f>
        <v>0</v>
      </c>
      <c r="AB245" s="68">
        <f ca="1">Z245*'Inputs and Outputs'!$D$5-AA245*'Inputs and Outputs'!$D$6</f>
        <v>3960</v>
      </c>
      <c r="AC245" s="70">
        <f t="shared" ca="1" si="76"/>
        <v>0.24176779086093347</v>
      </c>
      <c r="AD245" s="68">
        <f t="shared" si="65"/>
        <v>25</v>
      </c>
      <c r="AE245" s="75">
        <f ca="1">Z245*'Inputs and Outputs'!$D$5-('Model Part B'!AA245*'Model Part B'!AD245+AA245*Costperbumped)</f>
        <v>3960</v>
      </c>
      <c r="AH245" s="74">
        <v>242</v>
      </c>
      <c r="AI245" s="68" t="s">
        <v>9</v>
      </c>
      <c r="AJ245" s="69">
        <v>44277</v>
      </c>
      <c r="AK245" s="67" t="s">
        <v>2</v>
      </c>
      <c r="AL245" s="68" t="str">
        <f>'Flight Data'!$A243</f>
        <v>G242</v>
      </c>
      <c r="AM245" s="68">
        <f>'Flight Data'!$B243</f>
        <v>3</v>
      </c>
      <c r="AN245" s="68">
        <f ca="1">ROUND(NORMINV($AS245,'Inputs and Outputs'!$C$19,'Inputs and Outputs'!$D$19),0)</f>
        <v>110</v>
      </c>
      <c r="AO245" s="68">
        <f t="shared" si="66"/>
        <v>103</v>
      </c>
      <c r="AP245" s="68">
        <f t="shared" ca="1" si="67"/>
        <v>103</v>
      </c>
      <c r="AQ245" s="68">
        <f ca="1">IF(AP245-AM245&gt;'Inputs and Outputs'!$D$4,Three-AM245,0)</f>
        <v>0</v>
      </c>
      <c r="AR245" s="68">
        <f ca="1">AP245*'Inputs and Outputs'!$D$5-AQ245*'Inputs and Outputs'!$D$6</f>
        <v>4120</v>
      </c>
      <c r="AS245" s="70">
        <f t="shared" ca="1" si="77"/>
        <v>0.91705703912209968</v>
      </c>
      <c r="AT245" s="68">
        <f t="shared" si="68"/>
        <v>25</v>
      </c>
      <c r="AU245" s="75">
        <f ca="1">AP245*'Inputs and Outputs'!$D$5-('Model Part B'!AQ245*'Model Part B'!AT245+AQ245*Costperbumped)</f>
        <v>4120</v>
      </c>
      <c r="AX245" s="74">
        <v>242</v>
      </c>
      <c r="AY245" s="68" t="s">
        <v>9</v>
      </c>
      <c r="AZ245" s="69">
        <v>44277</v>
      </c>
      <c r="BA245" s="67" t="s">
        <v>2</v>
      </c>
      <c r="BB245" s="68" t="str">
        <f>'Flight Data'!$A243</f>
        <v>G242</v>
      </c>
      <c r="BC245" s="68">
        <f>'Flight Data'!$B243</f>
        <v>3</v>
      </c>
      <c r="BD245" s="68">
        <f ca="1">ROUND(NORMINV($BI245,'Inputs and Outputs'!$C$19,'Inputs and Outputs'!$D$19),0)</f>
        <v>99</v>
      </c>
      <c r="BE245" s="68">
        <f t="shared" si="69"/>
        <v>104</v>
      </c>
      <c r="BF245" s="68">
        <f t="shared" ca="1" si="70"/>
        <v>99</v>
      </c>
      <c r="BG245" s="68">
        <f ca="1">IF(BF245-BC245&gt;'Inputs and Outputs'!$D$4,Four-BC245,0)</f>
        <v>0</v>
      </c>
      <c r="BH245" s="68">
        <f ca="1">BF245*'Inputs and Outputs'!$D$5-BG245*'Inputs and Outputs'!$D$6</f>
        <v>3960</v>
      </c>
      <c r="BI245" s="70">
        <f t="shared" ca="1" si="78"/>
        <v>0.19167479976507606</v>
      </c>
      <c r="BJ245" s="68">
        <f t="shared" si="71"/>
        <v>25</v>
      </c>
      <c r="BK245" s="75">
        <f ca="1">BF245*'Inputs and Outputs'!$D$5-('Model Part B'!BG245*'Model Part B'!BJ245+BG245*Costperbumped)</f>
        <v>3960</v>
      </c>
      <c r="BN245" s="74">
        <v>242</v>
      </c>
      <c r="BO245" s="68" t="s">
        <v>9</v>
      </c>
      <c r="BP245" s="69">
        <v>44277</v>
      </c>
      <c r="BQ245" s="67" t="s">
        <v>2</v>
      </c>
      <c r="BR245" s="68" t="str">
        <f>'Flight Data'!$A243</f>
        <v>G242</v>
      </c>
      <c r="BS245" s="68">
        <f>'Flight Data'!$B243</f>
        <v>3</v>
      </c>
      <c r="BT245" s="68">
        <f ca="1">ROUND(NORMINV($BY245,'Inputs and Outputs'!$C$18,'Inputs and Outputs'!$D$18),0)</f>
        <v>103</v>
      </c>
      <c r="BU245" s="68">
        <f t="shared" si="72"/>
        <v>105</v>
      </c>
      <c r="BV245" s="68">
        <f t="shared" ca="1" si="73"/>
        <v>103</v>
      </c>
      <c r="BW245" s="68">
        <f ca="1">IF(BV245-BS245&gt;'Inputs and Outputs'!$D$4,Five-BS245,0)</f>
        <v>0</v>
      </c>
      <c r="BX245" s="68">
        <f ca="1">BV245*'Inputs and Outputs'!$D$5-BW245*'Inputs and Outputs'!$D$6</f>
        <v>4120</v>
      </c>
      <c r="BY245" s="70">
        <f t="shared" ca="1" si="79"/>
        <v>0.60914495200637009</v>
      </c>
      <c r="BZ245" s="68">
        <f t="shared" si="74"/>
        <v>25</v>
      </c>
      <c r="CA245" s="75">
        <f ca="1">BV245*'Inputs and Outputs'!$D$5-('Model Part B'!BW245*'Model Part B'!BZ245+BW245*Costperbumped)</f>
        <v>4120</v>
      </c>
    </row>
    <row r="246" spans="2:79" x14ac:dyDescent="0.2">
      <c r="B246" s="74">
        <v>243</v>
      </c>
      <c r="C246" s="68" t="s">
        <v>9</v>
      </c>
      <c r="D246" s="69">
        <v>44277</v>
      </c>
      <c r="E246" s="67" t="s">
        <v>0</v>
      </c>
      <c r="F246" s="68" t="str">
        <f>'Flight Data'!$A244</f>
        <v>G243</v>
      </c>
      <c r="G246" s="68">
        <f>'Flight Data'!$B244</f>
        <v>3</v>
      </c>
      <c r="H246" s="68">
        <f ca="1">ROUND(NORMINV($M246,'Inputs and Outputs'!$C$20,'Inputs and Outputs'!$D$20),0)</f>
        <v>109</v>
      </c>
      <c r="I246" s="68">
        <f t="shared" si="60"/>
        <v>101</v>
      </c>
      <c r="J246" s="68">
        <f t="shared" ca="1" si="61"/>
        <v>101</v>
      </c>
      <c r="K246" s="68">
        <f ca="1">IF(J246-G246&gt;'Inputs and Outputs'!$D$4,One-G246,0)</f>
        <v>0</v>
      </c>
      <c r="L246" s="68">
        <f ca="1">J246*'Inputs and Outputs'!$D$5-K246*'Inputs and Outputs'!$D$6</f>
        <v>4040</v>
      </c>
      <c r="M246" s="70">
        <f t="shared" ca="1" si="75"/>
        <v>0.79379523159060428</v>
      </c>
      <c r="N246" s="68">
        <f t="shared" si="62"/>
        <v>200</v>
      </c>
      <c r="O246" s="75">
        <f ca="1">J246*'Inputs and Outputs'!$D$5-('Model Part B'!K246*'Model Part B'!N246+K246*Costperbumped)</f>
        <v>4040</v>
      </c>
      <c r="R246" s="74">
        <v>243</v>
      </c>
      <c r="S246" s="68" t="s">
        <v>9</v>
      </c>
      <c r="T246" s="69">
        <v>44277</v>
      </c>
      <c r="U246" s="67" t="s">
        <v>0</v>
      </c>
      <c r="V246" s="68" t="str">
        <f>'Flight Data'!$A244</f>
        <v>G243</v>
      </c>
      <c r="W246" s="68">
        <f>'Flight Data'!$B244</f>
        <v>3</v>
      </c>
      <c r="X246" s="68">
        <f ca="1">ROUND(NORMINV($AC246,'Inputs and Outputs'!$C$20,'Inputs and Outputs'!$D$20),0)</f>
        <v>105</v>
      </c>
      <c r="Y246" s="68">
        <f t="shared" si="63"/>
        <v>102</v>
      </c>
      <c r="Z246" s="68">
        <f t="shared" ca="1" si="64"/>
        <v>102</v>
      </c>
      <c r="AA246" s="68">
        <f ca="1">IF(Z246-W246&gt;'Inputs and Outputs'!$D$4,One-W246,0)</f>
        <v>0</v>
      </c>
      <c r="AB246" s="68">
        <f ca="1">Z246*'Inputs and Outputs'!$D$5-AA246*'Inputs and Outputs'!$D$6</f>
        <v>4080</v>
      </c>
      <c r="AC246" s="70">
        <f t="shared" ca="1" si="76"/>
        <v>0.52833270818129041</v>
      </c>
      <c r="AD246" s="68">
        <f t="shared" si="65"/>
        <v>200</v>
      </c>
      <c r="AE246" s="75">
        <f ca="1">Z246*'Inputs and Outputs'!$D$5-('Model Part B'!AA246*'Model Part B'!AD246+AA246*Costperbumped)</f>
        <v>4080</v>
      </c>
      <c r="AH246" s="74">
        <v>243</v>
      </c>
      <c r="AI246" s="68" t="s">
        <v>9</v>
      </c>
      <c r="AJ246" s="69">
        <v>44277</v>
      </c>
      <c r="AK246" s="67" t="s">
        <v>0</v>
      </c>
      <c r="AL246" s="68" t="str">
        <f>'Flight Data'!$A244</f>
        <v>G243</v>
      </c>
      <c r="AM246" s="68">
        <f>'Flight Data'!$B244</f>
        <v>3</v>
      </c>
      <c r="AN246" s="68">
        <f ca="1">ROUND(NORMINV($AS246,'Inputs and Outputs'!$C$20,'Inputs and Outputs'!$D$20),0)</f>
        <v>107</v>
      </c>
      <c r="AO246" s="68">
        <f t="shared" si="66"/>
        <v>103</v>
      </c>
      <c r="AP246" s="68">
        <f t="shared" ca="1" si="67"/>
        <v>103</v>
      </c>
      <c r="AQ246" s="68">
        <f ca="1">IF(AP246-AM246&gt;'Inputs and Outputs'!$D$4,Three-AM246,0)</f>
        <v>0</v>
      </c>
      <c r="AR246" s="68">
        <f ca="1">AP246*'Inputs and Outputs'!$D$5-AQ246*'Inputs and Outputs'!$D$6</f>
        <v>4120</v>
      </c>
      <c r="AS246" s="70">
        <f t="shared" ca="1" si="77"/>
        <v>0.64140786372711478</v>
      </c>
      <c r="AT246" s="68">
        <f t="shared" si="68"/>
        <v>200</v>
      </c>
      <c r="AU246" s="75">
        <f ca="1">AP246*'Inputs and Outputs'!$D$5-('Model Part B'!AQ246*'Model Part B'!AT246+AQ246*Costperbumped)</f>
        <v>4120</v>
      </c>
      <c r="AX246" s="74">
        <v>243</v>
      </c>
      <c r="AY246" s="68" t="s">
        <v>9</v>
      </c>
      <c r="AZ246" s="69">
        <v>44277</v>
      </c>
      <c r="BA246" s="67" t="s">
        <v>0</v>
      </c>
      <c r="BB246" s="68" t="str">
        <f>'Flight Data'!$A244</f>
        <v>G243</v>
      </c>
      <c r="BC246" s="68">
        <f>'Flight Data'!$B244</f>
        <v>3</v>
      </c>
      <c r="BD246" s="68">
        <f ca="1">ROUND(NORMINV($BI246,'Inputs and Outputs'!$C$20,'Inputs and Outputs'!$D$20),0)</f>
        <v>110</v>
      </c>
      <c r="BE246" s="68">
        <f t="shared" si="69"/>
        <v>104</v>
      </c>
      <c r="BF246" s="68">
        <f t="shared" ca="1" si="70"/>
        <v>104</v>
      </c>
      <c r="BG246" s="68">
        <f ca="1">IF(BF246-BC246&gt;'Inputs and Outputs'!$D$4,Four-BC246,0)</f>
        <v>1</v>
      </c>
      <c r="BH246" s="68">
        <f ca="1">BF246*'Inputs and Outputs'!$D$5-BG246*'Inputs and Outputs'!$D$6</f>
        <v>4060</v>
      </c>
      <c r="BI246" s="70">
        <f t="shared" ca="1" si="78"/>
        <v>0.85337143636630286</v>
      </c>
      <c r="BJ246" s="68">
        <f t="shared" si="71"/>
        <v>200</v>
      </c>
      <c r="BK246" s="75">
        <f ca="1">BF246*'Inputs and Outputs'!$D$5-('Model Part B'!BG246*'Model Part B'!BJ246+BG246*Costperbumped)</f>
        <v>3860</v>
      </c>
      <c r="BN246" s="74">
        <v>243</v>
      </c>
      <c r="BO246" s="68" t="s">
        <v>9</v>
      </c>
      <c r="BP246" s="69">
        <v>44277</v>
      </c>
      <c r="BQ246" s="67" t="s">
        <v>0</v>
      </c>
      <c r="BR246" s="68" t="str">
        <f>'Flight Data'!$A244</f>
        <v>G243</v>
      </c>
      <c r="BS246" s="68">
        <f>'Flight Data'!$B244</f>
        <v>3</v>
      </c>
      <c r="BT246" s="68">
        <f ca="1">ROUND(NORMINV($BY246,'Inputs and Outputs'!$C$18,'Inputs and Outputs'!$D$18),0)</f>
        <v>103</v>
      </c>
      <c r="BU246" s="68">
        <f t="shared" si="72"/>
        <v>105</v>
      </c>
      <c r="BV246" s="68">
        <f t="shared" ca="1" si="73"/>
        <v>103</v>
      </c>
      <c r="BW246" s="68">
        <f ca="1">IF(BV246-BS246&gt;'Inputs and Outputs'!$D$4,Five-BS246,0)</f>
        <v>0</v>
      </c>
      <c r="BX246" s="68">
        <f ca="1">BV246*'Inputs and Outputs'!$D$5-BW246*'Inputs and Outputs'!$D$6</f>
        <v>4120</v>
      </c>
      <c r="BY246" s="70">
        <f t="shared" ca="1" si="79"/>
        <v>0.65540064560930389</v>
      </c>
      <c r="BZ246" s="68">
        <f t="shared" si="74"/>
        <v>200</v>
      </c>
      <c r="CA246" s="75">
        <f ca="1">BV246*'Inputs and Outputs'!$D$5-('Model Part B'!BW246*'Model Part B'!BZ246+BW246*Costperbumped)</f>
        <v>4120</v>
      </c>
    </row>
    <row r="247" spans="2:79" x14ac:dyDescent="0.2">
      <c r="B247" s="74">
        <v>244</v>
      </c>
      <c r="C247" s="68" t="s">
        <v>8</v>
      </c>
      <c r="D247" s="69">
        <v>44278</v>
      </c>
      <c r="E247" s="67" t="s">
        <v>3</v>
      </c>
      <c r="F247" s="68" t="str">
        <f>'Flight Data'!$A245</f>
        <v>G244</v>
      </c>
      <c r="G247" s="68">
        <f>'Flight Data'!$B245</f>
        <v>2</v>
      </c>
      <c r="H247" s="68">
        <f ca="1">ROUND(NORMINV($M247,'Inputs and Outputs'!$C$18,'Inputs and Outputs'!$D$18),0)</f>
        <v>102</v>
      </c>
      <c r="I247" s="68">
        <f t="shared" si="60"/>
        <v>101</v>
      </c>
      <c r="J247" s="68">
        <f t="shared" ca="1" si="61"/>
        <v>101</v>
      </c>
      <c r="K247" s="68">
        <f ca="1">IF(J247-G247&gt;'Inputs and Outputs'!$D$4,One-G247,0)</f>
        <v>0</v>
      </c>
      <c r="L247" s="68">
        <f ca="1">J247*'Inputs and Outputs'!$D$5-K247*'Inputs and Outputs'!$D$6</f>
        <v>4040</v>
      </c>
      <c r="M247" s="70">
        <f t="shared" ca="1" si="75"/>
        <v>0.5538438863214884</v>
      </c>
      <c r="N247" s="68">
        <f t="shared" si="62"/>
        <v>25</v>
      </c>
      <c r="O247" s="75">
        <f ca="1">J247*'Inputs and Outputs'!$D$5-('Model Part B'!K247*'Model Part B'!N247+K247*Costperbumped)</f>
        <v>4040</v>
      </c>
      <c r="R247" s="74">
        <v>244</v>
      </c>
      <c r="S247" s="68" t="s">
        <v>8</v>
      </c>
      <c r="T247" s="69">
        <v>44278</v>
      </c>
      <c r="U247" s="67" t="s">
        <v>3</v>
      </c>
      <c r="V247" s="68" t="str">
        <f>'Flight Data'!$A245</f>
        <v>G244</v>
      </c>
      <c r="W247" s="68">
        <f>'Flight Data'!$B245</f>
        <v>2</v>
      </c>
      <c r="X247" s="68">
        <f ca="1">ROUND(NORMINV($AC247,'Inputs and Outputs'!$C$18,'Inputs and Outputs'!$D$18),0)</f>
        <v>94</v>
      </c>
      <c r="Y247" s="68">
        <f t="shared" si="63"/>
        <v>102</v>
      </c>
      <c r="Z247" s="68">
        <f t="shared" ca="1" si="64"/>
        <v>94</v>
      </c>
      <c r="AA247" s="68">
        <f ca="1">IF(Z247-W247&gt;'Inputs and Outputs'!$D$4,One-W247,0)</f>
        <v>0</v>
      </c>
      <c r="AB247" s="68">
        <f ca="1">Z247*'Inputs and Outputs'!$D$5-AA247*'Inputs and Outputs'!$D$6</f>
        <v>3760</v>
      </c>
      <c r="AC247" s="70">
        <f t="shared" ca="1" si="76"/>
        <v>0.12703590667290521</v>
      </c>
      <c r="AD247" s="68">
        <f t="shared" si="65"/>
        <v>25</v>
      </c>
      <c r="AE247" s="75">
        <f ca="1">Z247*'Inputs and Outputs'!$D$5-('Model Part B'!AA247*'Model Part B'!AD247+AA247*Costperbumped)</f>
        <v>3760</v>
      </c>
      <c r="AH247" s="74">
        <v>244</v>
      </c>
      <c r="AI247" s="68" t="s">
        <v>8</v>
      </c>
      <c r="AJ247" s="69">
        <v>44278</v>
      </c>
      <c r="AK247" s="67" t="s">
        <v>3</v>
      </c>
      <c r="AL247" s="68" t="str">
        <f>'Flight Data'!$A245</f>
        <v>G244</v>
      </c>
      <c r="AM247" s="68">
        <f>'Flight Data'!$B245</f>
        <v>2</v>
      </c>
      <c r="AN247" s="68">
        <f ca="1">ROUND(NORMINV($AS247,'Inputs and Outputs'!$C$18,'Inputs and Outputs'!$D$18),0)</f>
        <v>110</v>
      </c>
      <c r="AO247" s="68">
        <f t="shared" si="66"/>
        <v>103</v>
      </c>
      <c r="AP247" s="68">
        <f t="shared" ca="1" si="67"/>
        <v>103</v>
      </c>
      <c r="AQ247" s="68">
        <f ca="1">IF(AP247-AM247&gt;'Inputs and Outputs'!$D$4,Three-AM247,0)</f>
        <v>1</v>
      </c>
      <c r="AR247" s="68">
        <f ca="1">AP247*'Inputs and Outputs'!$D$5-AQ247*'Inputs and Outputs'!$D$6</f>
        <v>4020</v>
      </c>
      <c r="AS247" s="70">
        <f t="shared" ca="1" si="77"/>
        <v>0.93965386779339277</v>
      </c>
      <c r="AT247" s="68">
        <f t="shared" si="68"/>
        <v>25</v>
      </c>
      <c r="AU247" s="75">
        <f ca="1">AP247*'Inputs and Outputs'!$D$5-('Model Part B'!AQ247*'Model Part B'!AT247+AQ247*Costperbumped)</f>
        <v>3995</v>
      </c>
      <c r="AX247" s="74">
        <v>244</v>
      </c>
      <c r="AY247" s="68" t="s">
        <v>8</v>
      </c>
      <c r="AZ247" s="69">
        <v>44278</v>
      </c>
      <c r="BA247" s="67" t="s">
        <v>3</v>
      </c>
      <c r="BB247" s="68" t="str">
        <f>'Flight Data'!$A245</f>
        <v>G244</v>
      </c>
      <c r="BC247" s="68">
        <f>'Flight Data'!$B245</f>
        <v>2</v>
      </c>
      <c r="BD247" s="68">
        <f ca="1">ROUND(NORMINV($BI247,'Inputs and Outputs'!$C$18,'Inputs and Outputs'!$D$18),0)</f>
        <v>96</v>
      </c>
      <c r="BE247" s="68">
        <f t="shared" si="69"/>
        <v>104</v>
      </c>
      <c r="BF247" s="68">
        <f t="shared" ca="1" si="70"/>
        <v>96</v>
      </c>
      <c r="BG247" s="68">
        <f ca="1">IF(BF247-BC247&gt;'Inputs and Outputs'!$D$4,Four-BC247,0)</f>
        <v>0</v>
      </c>
      <c r="BH247" s="68">
        <f ca="1">BF247*'Inputs and Outputs'!$D$5-BG247*'Inputs and Outputs'!$D$6</f>
        <v>3840</v>
      </c>
      <c r="BI247" s="70">
        <f t="shared" ca="1" si="78"/>
        <v>0.19210009237995851</v>
      </c>
      <c r="BJ247" s="68">
        <f t="shared" si="71"/>
        <v>25</v>
      </c>
      <c r="BK247" s="75">
        <f ca="1">BF247*'Inputs and Outputs'!$D$5-('Model Part B'!BG247*'Model Part B'!BJ247+BG247*Costperbumped)</f>
        <v>3840</v>
      </c>
      <c r="BN247" s="74">
        <v>244</v>
      </c>
      <c r="BO247" s="68" t="s">
        <v>8</v>
      </c>
      <c r="BP247" s="69">
        <v>44278</v>
      </c>
      <c r="BQ247" s="67" t="s">
        <v>3</v>
      </c>
      <c r="BR247" s="68" t="str">
        <f>'Flight Data'!$A245</f>
        <v>G244</v>
      </c>
      <c r="BS247" s="68">
        <f>'Flight Data'!$B245</f>
        <v>2</v>
      </c>
      <c r="BT247" s="68">
        <f ca="1">ROUND(NORMINV($BY247,'Inputs and Outputs'!$C$18,'Inputs and Outputs'!$D$18),0)</f>
        <v>112</v>
      </c>
      <c r="BU247" s="68">
        <f t="shared" si="72"/>
        <v>105</v>
      </c>
      <c r="BV247" s="68">
        <f t="shared" ca="1" si="73"/>
        <v>105</v>
      </c>
      <c r="BW247" s="68">
        <f ca="1">IF(BV247-BS247&gt;'Inputs and Outputs'!$D$4,Five-BS247,0)</f>
        <v>3</v>
      </c>
      <c r="BX247" s="68">
        <f ca="1">BV247*'Inputs and Outputs'!$D$5-BW247*'Inputs and Outputs'!$D$6</f>
        <v>3900</v>
      </c>
      <c r="BY247" s="70">
        <f t="shared" ca="1" si="79"/>
        <v>0.96414188720762395</v>
      </c>
      <c r="BZ247" s="68">
        <f t="shared" si="74"/>
        <v>25</v>
      </c>
      <c r="CA247" s="75">
        <f ca="1">BV247*'Inputs and Outputs'!$D$5-('Model Part B'!BW247*'Model Part B'!BZ247+BW247*Costperbumped)</f>
        <v>3825</v>
      </c>
    </row>
    <row r="248" spans="2:79" x14ac:dyDescent="0.2">
      <c r="B248" s="74">
        <v>245</v>
      </c>
      <c r="C248" s="68" t="s">
        <v>8</v>
      </c>
      <c r="D248" s="69">
        <v>44278</v>
      </c>
      <c r="E248" s="67" t="s">
        <v>2</v>
      </c>
      <c r="F248" s="68" t="str">
        <f>'Flight Data'!$A246</f>
        <v>G245</v>
      </c>
      <c r="G248" s="68">
        <f>'Flight Data'!$B246</f>
        <v>4</v>
      </c>
      <c r="H248" s="68">
        <f ca="1">ROUND(NORMINV($M248,'Inputs and Outputs'!$C$19,'Inputs and Outputs'!$D$19),0)</f>
        <v>104</v>
      </c>
      <c r="I248" s="68">
        <f t="shared" si="60"/>
        <v>101</v>
      </c>
      <c r="J248" s="68">
        <f t="shared" ca="1" si="61"/>
        <v>101</v>
      </c>
      <c r="K248" s="68">
        <f ca="1">IF(J248-G248&gt;'Inputs and Outputs'!$D$4,One-G248,0)</f>
        <v>0</v>
      </c>
      <c r="L248" s="68">
        <f ca="1">J248*'Inputs and Outputs'!$D$5-K248*'Inputs and Outputs'!$D$6</f>
        <v>4040</v>
      </c>
      <c r="M248" s="70">
        <f t="shared" ca="1" si="75"/>
        <v>0.5414587352277519</v>
      </c>
      <c r="N248" s="68">
        <f t="shared" si="62"/>
        <v>25</v>
      </c>
      <c r="O248" s="75">
        <f ca="1">J248*'Inputs and Outputs'!$D$5-('Model Part B'!K248*'Model Part B'!N248+K248*Costperbumped)</f>
        <v>4040</v>
      </c>
      <c r="R248" s="74">
        <v>245</v>
      </c>
      <c r="S248" s="68" t="s">
        <v>8</v>
      </c>
      <c r="T248" s="69">
        <v>44278</v>
      </c>
      <c r="U248" s="67" t="s">
        <v>2</v>
      </c>
      <c r="V248" s="68" t="str">
        <f>'Flight Data'!$A246</f>
        <v>G245</v>
      </c>
      <c r="W248" s="68">
        <f>'Flight Data'!$B246</f>
        <v>4</v>
      </c>
      <c r="X248" s="68">
        <f ca="1">ROUND(NORMINV($AC248,'Inputs and Outputs'!$C$19,'Inputs and Outputs'!$D$19),0)</f>
        <v>110</v>
      </c>
      <c r="Y248" s="68">
        <f t="shared" si="63"/>
        <v>102</v>
      </c>
      <c r="Z248" s="68">
        <f t="shared" ca="1" si="64"/>
        <v>102</v>
      </c>
      <c r="AA248" s="68">
        <f ca="1">IF(Z248-W248&gt;'Inputs and Outputs'!$D$4,One-W248,0)</f>
        <v>0</v>
      </c>
      <c r="AB248" s="68">
        <f ca="1">Z248*'Inputs and Outputs'!$D$5-AA248*'Inputs and Outputs'!$D$6</f>
        <v>4080</v>
      </c>
      <c r="AC248" s="70">
        <f t="shared" ca="1" si="76"/>
        <v>0.9172299223226843</v>
      </c>
      <c r="AD248" s="68">
        <f t="shared" si="65"/>
        <v>25</v>
      </c>
      <c r="AE248" s="75">
        <f ca="1">Z248*'Inputs and Outputs'!$D$5-('Model Part B'!AA248*'Model Part B'!AD248+AA248*Costperbumped)</f>
        <v>4080</v>
      </c>
      <c r="AH248" s="74">
        <v>245</v>
      </c>
      <c r="AI248" s="68" t="s">
        <v>8</v>
      </c>
      <c r="AJ248" s="69">
        <v>44278</v>
      </c>
      <c r="AK248" s="67" t="s">
        <v>2</v>
      </c>
      <c r="AL248" s="68" t="str">
        <f>'Flight Data'!$A246</f>
        <v>G245</v>
      </c>
      <c r="AM248" s="68">
        <f>'Flight Data'!$B246</f>
        <v>4</v>
      </c>
      <c r="AN248" s="68">
        <f ca="1">ROUND(NORMINV($AS248,'Inputs and Outputs'!$C$19,'Inputs and Outputs'!$D$19),0)</f>
        <v>105</v>
      </c>
      <c r="AO248" s="68">
        <f t="shared" si="66"/>
        <v>103</v>
      </c>
      <c r="AP248" s="68">
        <f t="shared" ca="1" si="67"/>
        <v>103</v>
      </c>
      <c r="AQ248" s="68">
        <f ca="1">IF(AP248-AM248&gt;'Inputs and Outputs'!$D$4,Three-AM248,0)</f>
        <v>0</v>
      </c>
      <c r="AR248" s="68">
        <f ca="1">AP248*'Inputs and Outputs'!$D$5-AQ248*'Inputs and Outputs'!$D$6</f>
        <v>4120</v>
      </c>
      <c r="AS248" s="70">
        <f t="shared" ca="1" si="77"/>
        <v>0.62556207543959208</v>
      </c>
      <c r="AT248" s="68">
        <f t="shared" si="68"/>
        <v>25</v>
      </c>
      <c r="AU248" s="75">
        <f ca="1">AP248*'Inputs and Outputs'!$D$5-('Model Part B'!AQ248*'Model Part B'!AT248+AQ248*Costperbumped)</f>
        <v>4120</v>
      </c>
      <c r="AX248" s="74">
        <v>245</v>
      </c>
      <c r="AY248" s="68" t="s">
        <v>8</v>
      </c>
      <c r="AZ248" s="69">
        <v>44278</v>
      </c>
      <c r="BA248" s="67" t="s">
        <v>2</v>
      </c>
      <c r="BB248" s="68" t="str">
        <f>'Flight Data'!$A246</f>
        <v>G245</v>
      </c>
      <c r="BC248" s="68">
        <f>'Flight Data'!$B246</f>
        <v>4</v>
      </c>
      <c r="BD248" s="68">
        <f ca="1">ROUND(NORMINV($BI248,'Inputs and Outputs'!$C$19,'Inputs and Outputs'!$D$19),0)</f>
        <v>99</v>
      </c>
      <c r="BE248" s="68">
        <f t="shared" si="69"/>
        <v>104</v>
      </c>
      <c r="BF248" s="68">
        <f t="shared" ca="1" si="70"/>
        <v>99</v>
      </c>
      <c r="BG248" s="68">
        <f ca="1">IF(BF248-BC248&gt;'Inputs and Outputs'!$D$4,Four-BC248,0)</f>
        <v>0</v>
      </c>
      <c r="BH248" s="68">
        <f ca="1">BF248*'Inputs and Outputs'!$D$5-BG248*'Inputs and Outputs'!$D$6</f>
        <v>3960</v>
      </c>
      <c r="BI248" s="70">
        <f t="shared" ca="1" si="78"/>
        <v>0.20791672633824543</v>
      </c>
      <c r="BJ248" s="68">
        <f t="shared" si="71"/>
        <v>25</v>
      </c>
      <c r="BK248" s="75">
        <f ca="1">BF248*'Inputs and Outputs'!$D$5-('Model Part B'!BG248*'Model Part B'!BJ248+BG248*Costperbumped)</f>
        <v>3960</v>
      </c>
      <c r="BN248" s="74">
        <v>245</v>
      </c>
      <c r="BO248" s="68" t="s">
        <v>8</v>
      </c>
      <c r="BP248" s="69">
        <v>44278</v>
      </c>
      <c r="BQ248" s="67" t="s">
        <v>2</v>
      </c>
      <c r="BR248" s="68" t="str">
        <f>'Flight Data'!$A246</f>
        <v>G245</v>
      </c>
      <c r="BS248" s="68">
        <f>'Flight Data'!$B246</f>
        <v>4</v>
      </c>
      <c r="BT248" s="68">
        <f ca="1">ROUND(NORMINV($BY248,'Inputs and Outputs'!$C$18,'Inputs and Outputs'!$D$18),0)</f>
        <v>108</v>
      </c>
      <c r="BU248" s="68">
        <f t="shared" si="72"/>
        <v>105</v>
      </c>
      <c r="BV248" s="68">
        <f t="shared" ca="1" si="73"/>
        <v>105</v>
      </c>
      <c r="BW248" s="68">
        <f ca="1">IF(BV248-BS248&gt;'Inputs and Outputs'!$D$4,Five-BS248,0)</f>
        <v>1</v>
      </c>
      <c r="BX248" s="68">
        <f ca="1">BV248*'Inputs and Outputs'!$D$5-BW248*'Inputs and Outputs'!$D$6</f>
        <v>4100</v>
      </c>
      <c r="BY248" s="70">
        <f t="shared" ca="1" si="79"/>
        <v>0.87370132025925173</v>
      </c>
      <c r="BZ248" s="68">
        <f t="shared" si="74"/>
        <v>25</v>
      </c>
      <c r="CA248" s="75">
        <f ca="1">BV248*'Inputs and Outputs'!$D$5-('Model Part B'!BW248*'Model Part B'!BZ248+BW248*Costperbumped)</f>
        <v>4075</v>
      </c>
    </row>
    <row r="249" spans="2:79" x14ac:dyDescent="0.2">
      <c r="B249" s="74">
        <v>246</v>
      </c>
      <c r="C249" s="68" t="s">
        <v>8</v>
      </c>
      <c r="D249" s="69">
        <v>44278</v>
      </c>
      <c r="E249" s="67" t="s">
        <v>0</v>
      </c>
      <c r="F249" s="68" t="str">
        <f>'Flight Data'!$A247</f>
        <v>G246</v>
      </c>
      <c r="G249" s="68">
        <f>'Flight Data'!$B247</f>
        <v>1</v>
      </c>
      <c r="H249" s="68">
        <f ca="1">ROUND(NORMINV($M249,'Inputs and Outputs'!$C$20,'Inputs and Outputs'!$D$20),0)</f>
        <v>102</v>
      </c>
      <c r="I249" s="68">
        <f t="shared" si="60"/>
        <v>101</v>
      </c>
      <c r="J249" s="68">
        <f t="shared" ca="1" si="61"/>
        <v>101</v>
      </c>
      <c r="K249" s="68">
        <f ca="1">IF(J249-G249&gt;'Inputs and Outputs'!$D$4,One-G249,0)</f>
        <v>0</v>
      </c>
      <c r="L249" s="68">
        <f ca="1">J249*'Inputs and Outputs'!$D$5-K249*'Inputs and Outputs'!$D$6</f>
        <v>4040</v>
      </c>
      <c r="M249" s="70">
        <f t="shared" ca="1" si="75"/>
        <v>0.27390728527134134</v>
      </c>
      <c r="N249" s="68">
        <f t="shared" si="62"/>
        <v>200</v>
      </c>
      <c r="O249" s="75">
        <f ca="1">J249*'Inputs and Outputs'!$D$5-('Model Part B'!K249*'Model Part B'!N249+K249*Costperbumped)</f>
        <v>4040</v>
      </c>
      <c r="R249" s="74">
        <v>246</v>
      </c>
      <c r="S249" s="68" t="s">
        <v>8</v>
      </c>
      <c r="T249" s="69">
        <v>44278</v>
      </c>
      <c r="U249" s="67" t="s">
        <v>0</v>
      </c>
      <c r="V249" s="68" t="str">
        <f>'Flight Data'!$A247</f>
        <v>G246</v>
      </c>
      <c r="W249" s="68">
        <f>'Flight Data'!$B247</f>
        <v>1</v>
      </c>
      <c r="X249" s="68">
        <f ca="1">ROUND(NORMINV($AC249,'Inputs and Outputs'!$C$20,'Inputs and Outputs'!$D$20),0)</f>
        <v>101</v>
      </c>
      <c r="Y249" s="68">
        <f t="shared" si="63"/>
        <v>102</v>
      </c>
      <c r="Z249" s="68">
        <f t="shared" ca="1" si="64"/>
        <v>101</v>
      </c>
      <c r="AA249" s="68">
        <f ca="1">IF(Z249-W249&gt;'Inputs and Outputs'!$D$4,One-W249,0)</f>
        <v>0</v>
      </c>
      <c r="AB249" s="68">
        <f ca="1">Z249*'Inputs and Outputs'!$D$5-AA249*'Inputs and Outputs'!$D$6</f>
        <v>4040</v>
      </c>
      <c r="AC249" s="70">
        <f t="shared" ca="1" si="76"/>
        <v>0.24030852463844921</v>
      </c>
      <c r="AD249" s="68">
        <f t="shared" si="65"/>
        <v>200</v>
      </c>
      <c r="AE249" s="75">
        <f ca="1">Z249*'Inputs and Outputs'!$D$5-('Model Part B'!AA249*'Model Part B'!AD249+AA249*Costperbumped)</f>
        <v>4040</v>
      </c>
      <c r="AH249" s="74">
        <v>246</v>
      </c>
      <c r="AI249" s="68" t="s">
        <v>8</v>
      </c>
      <c r="AJ249" s="69">
        <v>44278</v>
      </c>
      <c r="AK249" s="67" t="s">
        <v>0</v>
      </c>
      <c r="AL249" s="68" t="str">
        <f>'Flight Data'!$A247</f>
        <v>G246</v>
      </c>
      <c r="AM249" s="68">
        <f>'Flight Data'!$B247</f>
        <v>1</v>
      </c>
      <c r="AN249" s="68">
        <f ca="1">ROUND(NORMINV($AS249,'Inputs and Outputs'!$C$20,'Inputs and Outputs'!$D$20),0)</f>
        <v>108</v>
      </c>
      <c r="AO249" s="68">
        <f t="shared" si="66"/>
        <v>103</v>
      </c>
      <c r="AP249" s="68">
        <f t="shared" ca="1" si="67"/>
        <v>103</v>
      </c>
      <c r="AQ249" s="68">
        <f ca="1">IF(AP249-AM249&gt;'Inputs and Outputs'!$D$4,Three-AM249,0)</f>
        <v>2</v>
      </c>
      <c r="AR249" s="68">
        <f ca="1">AP249*'Inputs and Outputs'!$D$5-AQ249*'Inputs and Outputs'!$D$6</f>
        <v>3920</v>
      </c>
      <c r="AS249" s="70">
        <f t="shared" ca="1" si="77"/>
        <v>0.72603994638286129</v>
      </c>
      <c r="AT249" s="68">
        <f t="shared" si="68"/>
        <v>200</v>
      </c>
      <c r="AU249" s="75">
        <f ca="1">AP249*'Inputs and Outputs'!$D$5-('Model Part B'!AQ249*'Model Part B'!AT249+AQ249*Costperbumped)</f>
        <v>3520</v>
      </c>
      <c r="AX249" s="74">
        <v>246</v>
      </c>
      <c r="AY249" s="68" t="s">
        <v>8</v>
      </c>
      <c r="AZ249" s="69">
        <v>44278</v>
      </c>
      <c r="BA249" s="67" t="s">
        <v>0</v>
      </c>
      <c r="BB249" s="68" t="str">
        <f>'Flight Data'!$A247</f>
        <v>G246</v>
      </c>
      <c r="BC249" s="68">
        <f>'Flight Data'!$B247</f>
        <v>1</v>
      </c>
      <c r="BD249" s="68">
        <f ca="1">ROUND(NORMINV($BI249,'Inputs and Outputs'!$C$20,'Inputs and Outputs'!$D$20),0)</f>
        <v>113</v>
      </c>
      <c r="BE249" s="68">
        <f t="shared" si="69"/>
        <v>104</v>
      </c>
      <c r="BF249" s="68">
        <f t="shared" ca="1" si="70"/>
        <v>104</v>
      </c>
      <c r="BG249" s="68">
        <f ca="1">IF(BF249-BC249&gt;'Inputs and Outputs'!$D$4,Four-BC249,0)</f>
        <v>3</v>
      </c>
      <c r="BH249" s="68">
        <f ca="1">BF249*'Inputs and Outputs'!$D$5-BG249*'Inputs and Outputs'!$D$6</f>
        <v>3860</v>
      </c>
      <c r="BI249" s="70">
        <f t="shared" ca="1" si="78"/>
        <v>0.95130792197102254</v>
      </c>
      <c r="BJ249" s="68">
        <f t="shared" si="71"/>
        <v>200</v>
      </c>
      <c r="BK249" s="75">
        <f ca="1">BF249*'Inputs and Outputs'!$D$5-('Model Part B'!BG249*'Model Part B'!BJ249+BG249*Costperbumped)</f>
        <v>3260</v>
      </c>
      <c r="BN249" s="74">
        <v>246</v>
      </c>
      <c r="BO249" s="68" t="s">
        <v>8</v>
      </c>
      <c r="BP249" s="69">
        <v>44278</v>
      </c>
      <c r="BQ249" s="67" t="s">
        <v>0</v>
      </c>
      <c r="BR249" s="68" t="str">
        <f>'Flight Data'!$A247</f>
        <v>G246</v>
      </c>
      <c r="BS249" s="68">
        <f>'Flight Data'!$B247</f>
        <v>1</v>
      </c>
      <c r="BT249" s="68">
        <f ca="1">ROUND(NORMINV($BY249,'Inputs and Outputs'!$C$18,'Inputs and Outputs'!$D$18),0)</f>
        <v>92</v>
      </c>
      <c r="BU249" s="68">
        <f t="shared" si="72"/>
        <v>105</v>
      </c>
      <c r="BV249" s="68">
        <f t="shared" ca="1" si="73"/>
        <v>92</v>
      </c>
      <c r="BW249" s="68">
        <f ca="1">IF(BV249-BS249&gt;'Inputs and Outputs'!$D$4,Five-BS249,0)</f>
        <v>0</v>
      </c>
      <c r="BX249" s="68">
        <f ca="1">BV249*'Inputs and Outputs'!$D$5-BW249*'Inputs and Outputs'!$D$6</f>
        <v>3680</v>
      </c>
      <c r="BY249" s="70">
        <f t="shared" ca="1" si="79"/>
        <v>6.3056547774036797E-2</v>
      </c>
      <c r="BZ249" s="68">
        <f t="shared" si="74"/>
        <v>200</v>
      </c>
      <c r="CA249" s="75">
        <f ca="1">BV249*'Inputs and Outputs'!$D$5-('Model Part B'!BW249*'Model Part B'!BZ249+BW249*Costperbumped)</f>
        <v>3680</v>
      </c>
    </row>
    <row r="250" spans="2:79" x14ac:dyDescent="0.2">
      <c r="B250" s="74">
        <v>247</v>
      </c>
      <c r="C250" s="68" t="s">
        <v>7</v>
      </c>
      <c r="D250" s="69">
        <v>44279</v>
      </c>
      <c r="E250" s="67" t="s">
        <v>3</v>
      </c>
      <c r="F250" s="68" t="str">
        <f>'Flight Data'!$A248</f>
        <v>G247</v>
      </c>
      <c r="G250" s="68">
        <f>'Flight Data'!$B248</f>
        <v>3</v>
      </c>
      <c r="H250" s="68">
        <f ca="1">ROUND(NORMINV($M250,'Inputs and Outputs'!$C$18,'Inputs and Outputs'!$D$18),0)</f>
        <v>91</v>
      </c>
      <c r="I250" s="68">
        <f t="shared" si="60"/>
        <v>101</v>
      </c>
      <c r="J250" s="68">
        <f t="shared" ca="1" si="61"/>
        <v>91</v>
      </c>
      <c r="K250" s="68">
        <f ca="1">IF(J250-G250&gt;'Inputs and Outputs'!$D$4,One-G250,0)</f>
        <v>0</v>
      </c>
      <c r="L250" s="68">
        <f ca="1">J250*'Inputs and Outputs'!$D$5-K250*'Inputs and Outputs'!$D$6</f>
        <v>3640</v>
      </c>
      <c r="M250" s="70">
        <f t="shared" ca="1" si="75"/>
        <v>4.4335368896910143E-2</v>
      </c>
      <c r="N250" s="68">
        <f t="shared" si="62"/>
        <v>25</v>
      </c>
      <c r="O250" s="75">
        <f ca="1">J250*'Inputs and Outputs'!$D$5-('Model Part B'!K250*'Model Part B'!N250+K250*Costperbumped)</f>
        <v>3640</v>
      </c>
      <c r="R250" s="74">
        <v>247</v>
      </c>
      <c r="S250" s="68" t="s">
        <v>7</v>
      </c>
      <c r="T250" s="69">
        <v>44279</v>
      </c>
      <c r="U250" s="67" t="s">
        <v>3</v>
      </c>
      <c r="V250" s="68" t="str">
        <f>'Flight Data'!$A248</f>
        <v>G247</v>
      </c>
      <c r="W250" s="68">
        <f>'Flight Data'!$B248</f>
        <v>3</v>
      </c>
      <c r="X250" s="68">
        <f ca="1">ROUND(NORMINV($AC250,'Inputs and Outputs'!$C$18,'Inputs and Outputs'!$D$18),0)</f>
        <v>97</v>
      </c>
      <c r="Y250" s="68">
        <f t="shared" si="63"/>
        <v>102</v>
      </c>
      <c r="Z250" s="68">
        <f t="shared" ca="1" si="64"/>
        <v>97</v>
      </c>
      <c r="AA250" s="68">
        <f ca="1">IF(Z250-W250&gt;'Inputs and Outputs'!$D$4,One-W250,0)</f>
        <v>0</v>
      </c>
      <c r="AB250" s="68">
        <f ca="1">Z250*'Inputs and Outputs'!$D$5-AA250*'Inputs and Outputs'!$D$6</f>
        <v>3880</v>
      </c>
      <c r="AC250" s="70">
        <f t="shared" ca="1" si="76"/>
        <v>0.2563074412740145</v>
      </c>
      <c r="AD250" s="68">
        <f t="shared" si="65"/>
        <v>25</v>
      </c>
      <c r="AE250" s="75">
        <f ca="1">Z250*'Inputs and Outputs'!$D$5-('Model Part B'!AA250*'Model Part B'!AD250+AA250*Costperbumped)</f>
        <v>3880</v>
      </c>
      <c r="AH250" s="74">
        <v>247</v>
      </c>
      <c r="AI250" s="68" t="s">
        <v>7</v>
      </c>
      <c r="AJ250" s="69">
        <v>44279</v>
      </c>
      <c r="AK250" s="67" t="s">
        <v>3</v>
      </c>
      <c r="AL250" s="68" t="str">
        <f>'Flight Data'!$A248</f>
        <v>G247</v>
      </c>
      <c r="AM250" s="68">
        <f>'Flight Data'!$B248</f>
        <v>3</v>
      </c>
      <c r="AN250" s="68">
        <f ca="1">ROUND(NORMINV($AS250,'Inputs and Outputs'!$C$18,'Inputs and Outputs'!$D$18),0)</f>
        <v>110</v>
      </c>
      <c r="AO250" s="68">
        <f t="shared" si="66"/>
        <v>103</v>
      </c>
      <c r="AP250" s="68">
        <f t="shared" ca="1" si="67"/>
        <v>103</v>
      </c>
      <c r="AQ250" s="68">
        <f ca="1">IF(AP250-AM250&gt;'Inputs and Outputs'!$D$4,Three-AM250,0)</f>
        <v>0</v>
      </c>
      <c r="AR250" s="68">
        <f ca="1">AP250*'Inputs and Outputs'!$D$5-AQ250*'Inputs and Outputs'!$D$6</f>
        <v>4120</v>
      </c>
      <c r="AS250" s="70">
        <f t="shared" ca="1" si="77"/>
        <v>0.92815799743646132</v>
      </c>
      <c r="AT250" s="68">
        <f t="shared" si="68"/>
        <v>25</v>
      </c>
      <c r="AU250" s="75">
        <f ca="1">AP250*'Inputs and Outputs'!$D$5-('Model Part B'!AQ250*'Model Part B'!AT250+AQ250*Costperbumped)</f>
        <v>4120</v>
      </c>
      <c r="AX250" s="74">
        <v>247</v>
      </c>
      <c r="AY250" s="68" t="s">
        <v>7</v>
      </c>
      <c r="AZ250" s="69">
        <v>44279</v>
      </c>
      <c r="BA250" s="67" t="s">
        <v>3</v>
      </c>
      <c r="BB250" s="68" t="str">
        <f>'Flight Data'!$A248</f>
        <v>G247</v>
      </c>
      <c r="BC250" s="68">
        <f>'Flight Data'!$B248</f>
        <v>3</v>
      </c>
      <c r="BD250" s="68">
        <f ca="1">ROUND(NORMINV($BI250,'Inputs and Outputs'!$C$18,'Inputs and Outputs'!$D$18),0)</f>
        <v>95</v>
      </c>
      <c r="BE250" s="68">
        <f t="shared" si="69"/>
        <v>104</v>
      </c>
      <c r="BF250" s="68">
        <f t="shared" ca="1" si="70"/>
        <v>95</v>
      </c>
      <c r="BG250" s="68">
        <f ca="1">IF(BF250-BC250&gt;'Inputs and Outputs'!$D$4,Four-BC250,0)</f>
        <v>0</v>
      </c>
      <c r="BH250" s="68">
        <f ca="1">BF250*'Inputs and Outputs'!$D$5-BG250*'Inputs and Outputs'!$D$6</f>
        <v>3800</v>
      </c>
      <c r="BI250" s="70">
        <f t="shared" ca="1" si="78"/>
        <v>0.16688468497064046</v>
      </c>
      <c r="BJ250" s="68">
        <f t="shared" si="71"/>
        <v>25</v>
      </c>
      <c r="BK250" s="75">
        <f ca="1">BF250*'Inputs and Outputs'!$D$5-('Model Part B'!BG250*'Model Part B'!BJ250+BG250*Costperbumped)</f>
        <v>3800</v>
      </c>
      <c r="BN250" s="74">
        <v>247</v>
      </c>
      <c r="BO250" s="68" t="s">
        <v>7</v>
      </c>
      <c r="BP250" s="69">
        <v>44279</v>
      </c>
      <c r="BQ250" s="67" t="s">
        <v>3</v>
      </c>
      <c r="BR250" s="68" t="str">
        <f>'Flight Data'!$A248</f>
        <v>G247</v>
      </c>
      <c r="BS250" s="68">
        <f>'Flight Data'!$B248</f>
        <v>3</v>
      </c>
      <c r="BT250" s="68">
        <f ca="1">ROUND(NORMINV($BY250,'Inputs and Outputs'!$C$18,'Inputs and Outputs'!$D$18),0)</f>
        <v>96</v>
      </c>
      <c r="BU250" s="68">
        <f t="shared" si="72"/>
        <v>105</v>
      </c>
      <c r="BV250" s="68">
        <f t="shared" ca="1" si="73"/>
        <v>96</v>
      </c>
      <c r="BW250" s="68">
        <f ca="1">IF(BV250-BS250&gt;'Inputs and Outputs'!$D$4,Five-BS250,0)</f>
        <v>0</v>
      </c>
      <c r="BX250" s="68">
        <f ca="1">BV250*'Inputs and Outputs'!$D$5-BW250*'Inputs and Outputs'!$D$6</f>
        <v>3840</v>
      </c>
      <c r="BY250" s="70">
        <f t="shared" ca="1" si="79"/>
        <v>0.22644211421703875</v>
      </c>
      <c r="BZ250" s="68">
        <f t="shared" si="74"/>
        <v>25</v>
      </c>
      <c r="CA250" s="75">
        <f ca="1">BV250*'Inputs and Outputs'!$D$5-('Model Part B'!BW250*'Model Part B'!BZ250+BW250*Costperbumped)</f>
        <v>3840</v>
      </c>
    </row>
    <row r="251" spans="2:79" x14ac:dyDescent="0.2">
      <c r="B251" s="74">
        <v>248</v>
      </c>
      <c r="C251" s="68" t="s">
        <v>7</v>
      </c>
      <c r="D251" s="69">
        <v>44279</v>
      </c>
      <c r="E251" s="67" t="s">
        <v>2</v>
      </c>
      <c r="F251" s="68" t="str">
        <f>'Flight Data'!$A249</f>
        <v>G248</v>
      </c>
      <c r="G251" s="68">
        <f>'Flight Data'!$B249</f>
        <v>3</v>
      </c>
      <c r="H251" s="68">
        <f ca="1">ROUND(NORMINV($M251,'Inputs and Outputs'!$C$19,'Inputs and Outputs'!$D$19),0)</f>
        <v>105</v>
      </c>
      <c r="I251" s="68">
        <f t="shared" si="60"/>
        <v>101</v>
      </c>
      <c r="J251" s="68">
        <f t="shared" ca="1" si="61"/>
        <v>101</v>
      </c>
      <c r="K251" s="68">
        <f ca="1">IF(J251-G251&gt;'Inputs and Outputs'!$D$4,One-G251,0)</f>
        <v>0</v>
      </c>
      <c r="L251" s="68">
        <f ca="1">J251*'Inputs and Outputs'!$D$5-K251*'Inputs and Outputs'!$D$6</f>
        <v>4040</v>
      </c>
      <c r="M251" s="70">
        <f t="shared" ca="1" si="75"/>
        <v>0.68957043827852793</v>
      </c>
      <c r="N251" s="68">
        <f t="shared" si="62"/>
        <v>25</v>
      </c>
      <c r="O251" s="75">
        <f ca="1">J251*'Inputs and Outputs'!$D$5-('Model Part B'!K251*'Model Part B'!N251+K251*Costperbumped)</f>
        <v>4040</v>
      </c>
      <c r="R251" s="74">
        <v>248</v>
      </c>
      <c r="S251" s="68" t="s">
        <v>7</v>
      </c>
      <c r="T251" s="69">
        <v>44279</v>
      </c>
      <c r="U251" s="67" t="s">
        <v>2</v>
      </c>
      <c r="V251" s="68" t="str">
        <f>'Flight Data'!$A249</f>
        <v>G248</v>
      </c>
      <c r="W251" s="68">
        <f>'Flight Data'!$B249</f>
        <v>3</v>
      </c>
      <c r="X251" s="68">
        <f ca="1">ROUND(NORMINV($AC251,'Inputs and Outputs'!$C$19,'Inputs and Outputs'!$D$19),0)</f>
        <v>102</v>
      </c>
      <c r="Y251" s="68">
        <f t="shared" si="63"/>
        <v>102</v>
      </c>
      <c r="Z251" s="68">
        <f t="shared" ca="1" si="64"/>
        <v>102</v>
      </c>
      <c r="AA251" s="68">
        <f ca="1">IF(Z251-W251&gt;'Inputs and Outputs'!$D$4,One-W251,0)</f>
        <v>0</v>
      </c>
      <c r="AB251" s="68">
        <f ca="1">Z251*'Inputs and Outputs'!$D$5-AA251*'Inputs and Outputs'!$D$6</f>
        <v>4080</v>
      </c>
      <c r="AC251" s="70">
        <f t="shared" ca="1" si="76"/>
        <v>0.3916981066914389</v>
      </c>
      <c r="AD251" s="68">
        <f t="shared" si="65"/>
        <v>25</v>
      </c>
      <c r="AE251" s="75">
        <f ca="1">Z251*'Inputs and Outputs'!$D$5-('Model Part B'!AA251*'Model Part B'!AD251+AA251*Costperbumped)</f>
        <v>4080</v>
      </c>
      <c r="AH251" s="74">
        <v>248</v>
      </c>
      <c r="AI251" s="68" t="s">
        <v>7</v>
      </c>
      <c r="AJ251" s="69">
        <v>44279</v>
      </c>
      <c r="AK251" s="67" t="s">
        <v>2</v>
      </c>
      <c r="AL251" s="68" t="str">
        <f>'Flight Data'!$A249</f>
        <v>G248</v>
      </c>
      <c r="AM251" s="68">
        <f>'Flight Data'!$B249</f>
        <v>3</v>
      </c>
      <c r="AN251" s="68">
        <f ca="1">ROUND(NORMINV($AS251,'Inputs and Outputs'!$C$19,'Inputs and Outputs'!$D$19),0)</f>
        <v>105</v>
      </c>
      <c r="AO251" s="68">
        <f t="shared" si="66"/>
        <v>103</v>
      </c>
      <c r="AP251" s="68">
        <f t="shared" ca="1" si="67"/>
        <v>103</v>
      </c>
      <c r="AQ251" s="68">
        <f ca="1">IF(AP251-AM251&gt;'Inputs and Outputs'!$D$4,Three-AM251,0)</f>
        <v>0</v>
      </c>
      <c r="AR251" s="68">
        <f ca="1">AP251*'Inputs and Outputs'!$D$5-AQ251*'Inputs and Outputs'!$D$6</f>
        <v>4120</v>
      </c>
      <c r="AS251" s="70">
        <f t="shared" ca="1" si="77"/>
        <v>0.6565436190117494</v>
      </c>
      <c r="AT251" s="68">
        <f t="shared" si="68"/>
        <v>25</v>
      </c>
      <c r="AU251" s="75">
        <f ca="1">AP251*'Inputs and Outputs'!$D$5-('Model Part B'!AQ251*'Model Part B'!AT251+AQ251*Costperbumped)</f>
        <v>4120</v>
      </c>
      <c r="AX251" s="74">
        <v>248</v>
      </c>
      <c r="AY251" s="68" t="s">
        <v>7</v>
      </c>
      <c r="AZ251" s="69">
        <v>44279</v>
      </c>
      <c r="BA251" s="67" t="s">
        <v>2</v>
      </c>
      <c r="BB251" s="68" t="str">
        <f>'Flight Data'!$A249</f>
        <v>G248</v>
      </c>
      <c r="BC251" s="68">
        <f>'Flight Data'!$B249</f>
        <v>3</v>
      </c>
      <c r="BD251" s="68">
        <f ca="1">ROUND(NORMINV($BI251,'Inputs and Outputs'!$C$19,'Inputs and Outputs'!$D$19),0)</f>
        <v>97</v>
      </c>
      <c r="BE251" s="68">
        <f t="shared" si="69"/>
        <v>104</v>
      </c>
      <c r="BF251" s="68">
        <f t="shared" ca="1" si="70"/>
        <v>97</v>
      </c>
      <c r="BG251" s="68">
        <f ca="1">IF(BF251-BC251&gt;'Inputs and Outputs'!$D$4,Four-BC251,0)</f>
        <v>0</v>
      </c>
      <c r="BH251" s="68">
        <f ca="1">BF251*'Inputs and Outputs'!$D$5-BG251*'Inputs and Outputs'!$D$6</f>
        <v>3880</v>
      </c>
      <c r="BI251" s="70">
        <f t="shared" ca="1" si="78"/>
        <v>0.12152326583927275</v>
      </c>
      <c r="BJ251" s="68">
        <f t="shared" si="71"/>
        <v>25</v>
      </c>
      <c r="BK251" s="75">
        <f ca="1">BF251*'Inputs and Outputs'!$D$5-('Model Part B'!BG251*'Model Part B'!BJ251+BG251*Costperbumped)</f>
        <v>3880</v>
      </c>
      <c r="BN251" s="74">
        <v>248</v>
      </c>
      <c r="BO251" s="68" t="s">
        <v>7</v>
      </c>
      <c r="BP251" s="69">
        <v>44279</v>
      </c>
      <c r="BQ251" s="67" t="s">
        <v>2</v>
      </c>
      <c r="BR251" s="68" t="str">
        <f>'Flight Data'!$A249</f>
        <v>G248</v>
      </c>
      <c r="BS251" s="68">
        <f>'Flight Data'!$B249</f>
        <v>3</v>
      </c>
      <c r="BT251" s="68">
        <f ca="1">ROUND(NORMINV($BY251,'Inputs and Outputs'!$C$18,'Inputs and Outputs'!$D$18),0)</f>
        <v>101</v>
      </c>
      <c r="BU251" s="68">
        <f t="shared" si="72"/>
        <v>105</v>
      </c>
      <c r="BV251" s="68">
        <f t="shared" ca="1" si="73"/>
        <v>101</v>
      </c>
      <c r="BW251" s="68">
        <f ca="1">IF(BV251-BS251&gt;'Inputs and Outputs'!$D$4,Five-BS251,0)</f>
        <v>0</v>
      </c>
      <c r="BX251" s="68">
        <f ca="1">BV251*'Inputs and Outputs'!$D$5-BW251*'Inputs and Outputs'!$D$6</f>
        <v>4040</v>
      </c>
      <c r="BY251" s="70">
        <f t="shared" ca="1" si="79"/>
        <v>0.51489627846344865</v>
      </c>
      <c r="BZ251" s="68">
        <f t="shared" si="74"/>
        <v>25</v>
      </c>
      <c r="CA251" s="75">
        <f ca="1">BV251*'Inputs and Outputs'!$D$5-('Model Part B'!BW251*'Model Part B'!BZ251+BW251*Costperbumped)</f>
        <v>4040</v>
      </c>
    </row>
    <row r="252" spans="2:79" x14ac:dyDescent="0.2">
      <c r="B252" s="74">
        <v>249</v>
      </c>
      <c r="C252" s="68" t="s">
        <v>7</v>
      </c>
      <c r="D252" s="69">
        <v>44279</v>
      </c>
      <c r="E252" s="67" t="s">
        <v>0</v>
      </c>
      <c r="F252" s="68" t="str">
        <f>'Flight Data'!$A250</f>
        <v>G249</v>
      </c>
      <c r="G252" s="68">
        <f>'Flight Data'!$B250</f>
        <v>1</v>
      </c>
      <c r="H252" s="68">
        <f ca="1">ROUND(NORMINV($M252,'Inputs and Outputs'!$C$20,'Inputs and Outputs'!$D$20),0)</f>
        <v>107</v>
      </c>
      <c r="I252" s="68">
        <f t="shared" si="60"/>
        <v>101</v>
      </c>
      <c r="J252" s="68">
        <f t="shared" ca="1" si="61"/>
        <v>101</v>
      </c>
      <c r="K252" s="68">
        <f ca="1">IF(J252-G252&gt;'Inputs and Outputs'!$D$4,One-G252,0)</f>
        <v>0</v>
      </c>
      <c r="L252" s="68">
        <f ca="1">J252*'Inputs and Outputs'!$D$5-K252*'Inputs and Outputs'!$D$6</f>
        <v>4040</v>
      </c>
      <c r="M252" s="70">
        <f t="shared" ca="1" si="75"/>
        <v>0.67727475033338669</v>
      </c>
      <c r="N252" s="68">
        <f t="shared" si="62"/>
        <v>200</v>
      </c>
      <c r="O252" s="75">
        <f ca="1">J252*'Inputs and Outputs'!$D$5-('Model Part B'!K252*'Model Part B'!N252+K252*Costperbumped)</f>
        <v>4040</v>
      </c>
      <c r="R252" s="74">
        <v>249</v>
      </c>
      <c r="S252" s="68" t="s">
        <v>7</v>
      </c>
      <c r="T252" s="69">
        <v>44279</v>
      </c>
      <c r="U252" s="67" t="s">
        <v>0</v>
      </c>
      <c r="V252" s="68" t="str">
        <f>'Flight Data'!$A250</f>
        <v>G249</v>
      </c>
      <c r="W252" s="68">
        <f>'Flight Data'!$B250</f>
        <v>1</v>
      </c>
      <c r="X252" s="68">
        <f ca="1">ROUND(NORMINV($AC252,'Inputs and Outputs'!$C$20,'Inputs and Outputs'!$D$20),0)</f>
        <v>103</v>
      </c>
      <c r="Y252" s="68">
        <f t="shared" si="63"/>
        <v>102</v>
      </c>
      <c r="Z252" s="68">
        <f t="shared" ca="1" si="64"/>
        <v>102</v>
      </c>
      <c r="AA252" s="68">
        <f ca="1">IF(Z252-W252&gt;'Inputs and Outputs'!$D$4,One-W252,0)</f>
        <v>0</v>
      </c>
      <c r="AB252" s="68">
        <f ca="1">Z252*'Inputs and Outputs'!$D$5-AA252*'Inputs and Outputs'!$D$6</f>
        <v>4080</v>
      </c>
      <c r="AC252" s="70">
        <f t="shared" ca="1" si="76"/>
        <v>0.35312676724894154</v>
      </c>
      <c r="AD252" s="68">
        <f t="shared" si="65"/>
        <v>200</v>
      </c>
      <c r="AE252" s="75">
        <f ca="1">Z252*'Inputs and Outputs'!$D$5-('Model Part B'!AA252*'Model Part B'!AD252+AA252*Costperbumped)</f>
        <v>4080</v>
      </c>
      <c r="AH252" s="74">
        <v>249</v>
      </c>
      <c r="AI252" s="68" t="s">
        <v>7</v>
      </c>
      <c r="AJ252" s="69">
        <v>44279</v>
      </c>
      <c r="AK252" s="67" t="s">
        <v>0</v>
      </c>
      <c r="AL252" s="68" t="str">
        <f>'Flight Data'!$A250</f>
        <v>G249</v>
      </c>
      <c r="AM252" s="68">
        <f>'Flight Data'!$B250</f>
        <v>1</v>
      </c>
      <c r="AN252" s="68">
        <f ca="1">ROUND(NORMINV($AS252,'Inputs and Outputs'!$C$20,'Inputs and Outputs'!$D$20),0)</f>
        <v>113</v>
      </c>
      <c r="AO252" s="68">
        <f t="shared" si="66"/>
        <v>103</v>
      </c>
      <c r="AP252" s="68">
        <f t="shared" ca="1" si="67"/>
        <v>103</v>
      </c>
      <c r="AQ252" s="68">
        <f ca="1">IF(AP252-AM252&gt;'Inputs and Outputs'!$D$4,Three-AM252,0)</f>
        <v>2</v>
      </c>
      <c r="AR252" s="68">
        <f ca="1">AP252*'Inputs and Outputs'!$D$5-AQ252*'Inputs and Outputs'!$D$6</f>
        <v>3920</v>
      </c>
      <c r="AS252" s="70">
        <f t="shared" ca="1" si="77"/>
        <v>0.95179098603905232</v>
      </c>
      <c r="AT252" s="68">
        <f t="shared" si="68"/>
        <v>200</v>
      </c>
      <c r="AU252" s="75">
        <f ca="1">AP252*'Inputs and Outputs'!$D$5-('Model Part B'!AQ252*'Model Part B'!AT252+AQ252*Costperbumped)</f>
        <v>3520</v>
      </c>
      <c r="AX252" s="74">
        <v>249</v>
      </c>
      <c r="AY252" s="68" t="s">
        <v>7</v>
      </c>
      <c r="AZ252" s="69">
        <v>44279</v>
      </c>
      <c r="BA252" s="67" t="s">
        <v>0</v>
      </c>
      <c r="BB252" s="68" t="str">
        <f>'Flight Data'!$A250</f>
        <v>G249</v>
      </c>
      <c r="BC252" s="68">
        <f>'Flight Data'!$B250</f>
        <v>1</v>
      </c>
      <c r="BD252" s="68">
        <f ca="1">ROUND(NORMINV($BI252,'Inputs and Outputs'!$C$20,'Inputs and Outputs'!$D$20),0)</f>
        <v>114</v>
      </c>
      <c r="BE252" s="68">
        <f t="shared" si="69"/>
        <v>104</v>
      </c>
      <c r="BF252" s="68">
        <f t="shared" ca="1" si="70"/>
        <v>104</v>
      </c>
      <c r="BG252" s="68">
        <f ca="1">IF(BF252-BC252&gt;'Inputs and Outputs'!$D$4,Four-BC252,0)</f>
        <v>3</v>
      </c>
      <c r="BH252" s="68">
        <f ca="1">BF252*'Inputs and Outputs'!$D$5-BG252*'Inputs and Outputs'!$D$6</f>
        <v>3860</v>
      </c>
      <c r="BI252" s="70">
        <f t="shared" ca="1" si="78"/>
        <v>0.96979171745296155</v>
      </c>
      <c r="BJ252" s="68">
        <f t="shared" si="71"/>
        <v>200</v>
      </c>
      <c r="BK252" s="75">
        <f ca="1">BF252*'Inputs and Outputs'!$D$5-('Model Part B'!BG252*'Model Part B'!BJ252+BG252*Costperbumped)</f>
        <v>3260</v>
      </c>
      <c r="BN252" s="74">
        <v>249</v>
      </c>
      <c r="BO252" s="68" t="s">
        <v>7</v>
      </c>
      <c r="BP252" s="69">
        <v>44279</v>
      </c>
      <c r="BQ252" s="67" t="s">
        <v>0</v>
      </c>
      <c r="BR252" s="68" t="str">
        <f>'Flight Data'!$A250</f>
        <v>G249</v>
      </c>
      <c r="BS252" s="68">
        <f>'Flight Data'!$B250</f>
        <v>1</v>
      </c>
      <c r="BT252" s="68">
        <f ca="1">ROUND(NORMINV($BY252,'Inputs and Outputs'!$C$18,'Inputs and Outputs'!$D$18),0)</f>
        <v>111</v>
      </c>
      <c r="BU252" s="68">
        <f t="shared" si="72"/>
        <v>105</v>
      </c>
      <c r="BV252" s="68">
        <f t="shared" ca="1" si="73"/>
        <v>105</v>
      </c>
      <c r="BW252" s="68">
        <f ca="1">IF(BV252-BS252&gt;'Inputs and Outputs'!$D$4,Five-BS252,0)</f>
        <v>4</v>
      </c>
      <c r="BX252" s="68">
        <f ca="1">BV252*'Inputs and Outputs'!$D$5-BW252*'Inputs and Outputs'!$D$6</f>
        <v>3800</v>
      </c>
      <c r="BY252" s="70">
        <f t="shared" ca="1" si="79"/>
        <v>0.94603969298666557</v>
      </c>
      <c r="BZ252" s="68">
        <f t="shared" si="74"/>
        <v>200</v>
      </c>
      <c r="CA252" s="75">
        <f ca="1">BV252*'Inputs and Outputs'!$D$5-('Model Part B'!BW252*'Model Part B'!BZ252+BW252*Costperbumped)</f>
        <v>3000</v>
      </c>
    </row>
    <row r="253" spans="2:79" x14ac:dyDescent="0.2">
      <c r="B253" s="74">
        <v>250</v>
      </c>
      <c r="C253" s="68" t="s">
        <v>6</v>
      </c>
      <c r="D253" s="69">
        <v>44280</v>
      </c>
      <c r="E253" s="67" t="s">
        <v>3</v>
      </c>
      <c r="F253" s="68" t="str">
        <f>'Flight Data'!$A251</f>
        <v>G250</v>
      </c>
      <c r="G253" s="68">
        <f>'Flight Data'!$B251</f>
        <v>1</v>
      </c>
      <c r="H253" s="68">
        <f ca="1">ROUND(NORMINV($M253,'Inputs and Outputs'!$C$18,'Inputs and Outputs'!$D$18),0)</f>
        <v>95</v>
      </c>
      <c r="I253" s="68">
        <f t="shared" si="60"/>
        <v>101</v>
      </c>
      <c r="J253" s="68">
        <f t="shared" ca="1" si="61"/>
        <v>95</v>
      </c>
      <c r="K253" s="68">
        <f ca="1">IF(J253-G253&gt;'Inputs and Outputs'!$D$4,One-G253,0)</f>
        <v>0</v>
      </c>
      <c r="L253" s="68">
        <f ca="1">J253*'Inputs and Outputs'!$D$5-K253*'Inputs and Outputs'!$D$6</f>
        <v>3800</v>
      </c>
      <c r="M253" s="70">
        <f t="shared" ca="1" si="75"/>
        <v>0.17086761030471187</v>
      </c>
      <c r="N253" s="68">
        <f t="shared" si="62"/>
        <v>25</v>
      </c>
      <c r="O253" s="75">
        <f ca="1">J253*'Inputs and Outputs'!$D$5-('Model Part B'!K253*'Model Part B'!N253+K253*Costperbumped)</f>
        <v>3800</v>
      </c>
      <c r="R253" s="74">
        <v>250</v>
      </c>
      <c r="S253" s="68" t="s">
        <v>6</v>
      </c>
      <c r="T253" s="69">
        <v>44280</v>
      </c>
      <c r="U253" s="67" t="s">
        <v>3</v>
      </c>
      <c r="V253" s="68" t="str">
        <f>'Flight Data'!$A251</f>
        <v>G250</v>
      </c>
      <c r="W253" s="68">
        <f>'Flight Data'!$B251</f>
        <v>1</v>
      </c>
      <c r="X253" s="68">
        <f ca="1">ROUND(NORMINV($AC253,'Inputs and Outputs'!$C$18,'Inputs and Outputs'!$D$18),0)</f>
        <v>99</v>
      </c>
      <c r="Y253" s="68">
        <f t="shared" si="63"/>
        <v>102</v>
      </c>
      <c r="Z253" s="68">
        <f t="shared" ca="1" si="64"/>
        <v>99</v>
      </c>
      <c r="AA253" s="68">
        <f ca="1">IF(Z253-W253&gt;'Inputs and Outputs'!$D$4,One-W253,0)</f>
        <v>0</v>
      </c>
      <c r="AB253" s="68">
        <f ca="1">Z253*'Inputs and Outputs'!$D$5-AA253*'Inputs and Outputs'!$D$6</f>
        <v>3960</v>
      </c>
      <c r="AC253" s="70">
        <f t="shared" ca="1" si="76"/>
        <v>0.36306040356296654</v>
      </c>
      <c r="AD253" s="68">
        <f t="shared" si="65"/>
        <v>25</v>
      </c>
      <c r="AE253" s="75">
        <f ca="1">Z253*'Inputs and Outputs'!$D$5-('Model Part B'!AA253*'Model Part B'!AD253+AA253*Costperbumped)</f>
        <v>3960</v>
      </c>
      <c r="AH253" s="74">
        <v>250</v>
      </c>
      <c r="AI253" s="68" t="s">
        <v>6</v>
      </c>
      <c r="AJ253" s="69">
        <v>44280</v>
      </c>
      <c r="AK253" s="67" t="s">
        <v>3</v>
      </c>
      <c r="AL253" s="68" t="str">
        <f>'Flight Data'!$A251</f>
        <v>G250</v>
      </c>
      <c r="AM253" s="68">
        <f>'Flight Data'!$B251</f>
        <v>1</v>
      </c>
      <c r="AN253" s="68">
        <f ca="1">ROUND(NORMINV($AS253,'Inputs and Outputs'!$C$18,'Inputs and Outputs'!$D$18),0)</f>
        <v>100</v>
      </c>
      <c r="AO253" s="68">
        <f t="shared" si="66"/>
        <v>103</v>
      </c>
      <c r="AP253" s="68">
        <f t="shared" ca="1" si="67"/>
        <v>100</v>
      </c>
      <c r="AQ253" s="68">
        <f ca="1">IF(AP253-AM253&gt;'Inputs and Outputs'!$D$4,Three-AM253,0)</f>
        <v>0</v>
      </c>
      <c r="AR253" s="68">
        <f ca="1">AP253*'Inputs and Outputs'!$D$5-AQ253*'Inputs and Outputs'!$D$6</f>
        <v>4000</v>
      </c>
      <c r="AS253" s="70">
        <f t="shared" ca="1" si="77"/>
        <v>0.43171546987217291</v>
      </c>
      <c r="AT253" s="68">
        <f t="shared" si="68"/>
        <v>25</v>
      </c>
      <c r="AU253" s="75">
        <f ca="1">AP253*'Inputs and Outputs'!$D$5-('Model Part B'!AQ253*'Model Part B'!AT253+AQ253*Costperbumped)</f>
        <v>4000</v>
      </c>
      <c r="AX253" s="74">
        <v>250</v>
      </c>
      <c r="AY253" s="68" t="s">
        <v>6</v>
      </c>
      <c r="AZ253" s="69">
        <v>44280</v>
      </c>
      <c r="BA253" s="67" t="s">
        <v>3</v>
      </c>
      <c r="BB253" s="68" t="str">
        <f>'Flight Data'!$A251</f>
        <v>G250</v>
      </c>
      <c r="BC253" s="68">
        <f>'Flight Data'!$B251</f>
        <v>1</v>
      </c>
      <c r="BD253" s="68">
        <f ca="1">ROUND(NORMINV($BI253,'Inputs and Outputs'!$C$18,'Inputs and Outputs'!$D$18),0)</f>
        <v>92</v>
      </c>
      <c r="BE253" s="68">
        <f t="shared" si="69"/>
        <v>104</v>
      </c>
      <c r="BF253" s="68">
        <f t="shared" ca="1" si="70"/>
        <v>92</v>
      </c>
      <c r="BG253" s="68">
        <f ca="1">IF(BF253-BC253&gt;'Inputs and Outputs'!$D$4,Four-BC253,0)</f>
        <v>0</v>
      </c>
      <c r="BH253" s="68">
        <f ca="1">BF253*'Inputs and Outputs'!$D$5-BG253*'Inputs and Outputs'!$D$6</f>
        <v>3680</v>
      </c>
      <c r="BI253" s="70">
        <f t="shared" ca="1" si="78"/>
        <v>6.4334997428593277E-2</v>
      </c>
      <c r="BJ253" s="68">
        <f t="shared" si="71"/>
        <v>25</v>
      </c>
      <c r="BK253" s="75">
        <f ca="1">BF253*'Inputs and Outputs'!$D$5-('Model Part B'!BG253*'Model Part B'!BJ253+BG253*Costperbumped)</f>
        <v>3680</v>
      </c>
      <c r="BN253" s="74">
        <v>250</v>
      </c>
      <c r="BO253" s="68" t="s">
        <v>6</v>
      </c>
      <c r="BP253" s="69">
        <v>44280</v>
      </c>
      <c r="BQ253" s="67" t="s">
        <v>3</v>
      </c>
      <c r="BR253" s="68" t="str">
        <f>'Flight Data'!$A251</f>
        <v>G250</v>
      </c>
      <c r="BS253" s="68">
        <f>'Flight Data'!$B251</f>
        <v>1</v>
      </c>
      <c r="BT253" s="68">
        <f ca="1">ROUND(NORMINV($BY253,'Inputs and Outputs'!$C$18,'Inputs and Outputs'!$D$18),0)</f>
        <v>101</v>
      </c>
      <c r="BU253" s="68">
        <f t="shared" si="72"/>
        <v>105</v>
      </c>
      <c r="BV253" s="68">
        <f t="shared" ca="1" si="73"/>
        <v>101</v>
      </c>
      <c r="BW253" s="68">
        <f ca="1">IF(BV253-BS253&gt;'Inputs and Outputs'!$D$4,Five-BS253,0)</f>
        <v>0</v>
      </c>
      <c r="BX253" s="68">
        <f ca="1">BV253*'Inputs and Outputs'!$D$5-BW253*'Inputs and Outputs'!$D$6</f>
        <v>4040</v>
      </c>
      <c r="BY253" s="70">
        <f t="shared" ca="1" si="79"/>
        <v>0.46790572502746108</v>
      </c>
      <c r="BZ253" s="68">
        <f t="shared" si="74"/>
        <v>25</v>
      </c>
      <c r="CA253" s="75">
        <f ca="1">BV253*'Inputs and Outputs'!$D$5-('Model Part B'!BW253*'Model Part B'!BZ253+BW253*Costperbumped)</f>
        <v>4040</v>
      </c>
    </row>
    <row r="254" spans="2:79" x14ac:dyDescent="0.2">
      <c r="B254" s="74">
        <v>251</v>
      </c>
      <c r="C254" s="68" t="s">
        <v>6</v>
      </c>
      <c r="D254" s="69">
        <v>44280</v>
      </c>
      <c r="E254" s="67" t="s">
        <v>2</v>
      </c>
      <c r="F254" s="68" t="str">
        <f>'Flight Data'!$A252</f>
        <v>G251</v>
      </c>
      <c r="G254" s="68">
        <f>'Flight Data'!$B252</f>
        <v>2</v>
      </c>
      <c r="H254" s="68">
        <f ca="1">ROUND(NORMINV($M254,'Inputs and Outputs'!$C$19,'Inputs and Outputs'!$D$19),0)</f>
        <v>102</v>
      </c>
      <c r="I254" s="68">
        <f t="shared" si="60"/>
        <v>101</v>
      </c>
      <c r="J254" s="68">
        <f t="shared" ca="1" si="61"/>
        <v>101</v>
      </c>
      <c r="K254" s="68">
        <f ca="1">IF(J254-G254&gt;'Inputs and Outputs'!$D$4,One-G254,0)</f>
        <v>0</v>
      </c>
      <c r="L254" s="68">
        <f ca="1">J254*'Inputs and Outputs'!$D$5-K254*'Inputs and Outputs'!$D$6</f>
        <v>4040</v>
      </c>
      <c r="M254" s="70">
        <f t="shared" ca="1" si="75"/>
        <v>0.45285161321740763</v>
      </c>
      <c r="N254" s="68">
        <f t="shared" si="62"/>
        <v>25</v>
      </c>
      <c r="O254" s="75">
        <f ca="1">J254*'Inputs and Outputs'!$D$5-('Model Part B'!K254*'Model Part B'!N254+K254*Costperbumped)</f>
        <v>4040</v>
      </c>
      <c r="R254" s="74">
        <v>251</v>
      </c>
      <c r="S254" s="68" t="s">
        <v>6</v>
      </c>
      <c r="T254" s="69">
        <v>44280</v>
      </c>
      <c r="U254" s="67" t="s">
        <v>2</v>
      </c>
      <c r="V254" s="68" t="str">
        <f>'Flight Data'!$A252</f>
        <v>G251</v>
      </c>
      <c r="W254" s="68">
        <f>'Flight Data'!$B252</f>
        <v>2</v>
      </c>
      <c r="X254" s="68">
        <f ca="1">ROUND(NORMINV($AC254,'Inputs and Outputs'!$C$19,'Inputs and Outputs'!$D$19),0)</f>
        <v>106</v>
      </c>
      <c r="Y254" s="68">
        <f t="shared" si="63"/>
        <v>102</v>
      </c>
      <c r="Z254" s="68">
        <f t="shared" ca="1" si="64"/>
        <v>102</v>
      </c>
      <c r="AA254" s="68">
        <f ca="1">IF(Z254-W254&gt;'Inputs and Outputs'!$D$4,One-W254,0)</f>
        <v>0</v>
      </c>
      <c r="AB254" s="68">
        <f ca="1">Z254*'Inputs and Outputs'!$D$5-AA254*'Inputs and Outputs'!$D$6</f>
        <v>4080</v>
      </c>
      <c r="AC254" s="70">
        <f t="shared" ca="1" si="76"/>
        <v>0.7338462976257647</v>
      </c>
      <c r="AD254" s="68">
        <f t="shared" si="65"/>
        <v>25</v>
      </c>
      <c r="AE254" s="75">
        <f ca="1">Z254*'Inputs and Outputs'!$D$5-('Model Part B'!AA254*'Model Part B'!AD254+AA254*Costperbumped)</f>
        <v>4080</v>
      </c>
      <c r="AH254" s="74">
        <v>251</v>
      </c>
      <c r="AI254" s="68" t="s">
        <v>6</v>
      </c>
      <c r="AJ254" s="69">
        <v>44280</v>
      </c>
      <c r="AK254" s="67" t="s">
        <v>2</v>
      </c>
      <c r="AL254" s="68" t="str">
        <f>'Flight Data'!$A252</f>
        <v>G251</v>
      </c>
      <c r="AM254" s="68">
        <f>'Flight Data'!$B252</f>
        <v>2</v>
      </c>
      <c r="AN254" s="68">
        <f ca="1">ROUND(NORMINV($AS254,'Inputs and Outputs'!$C$19,'Inputs and Outputs'!$D$19),0)</f>
        <v>109</v>
      </c>
      <c r="AO254" s="68">
        <f t="shared" si="66"/>
        <v>103</v>
      </c>
      <c r="AP254" s="68">
        <f t="shared" ca="1" si="67"/>
        <v>103</v>
      </c>
      <c r="AQ254" s="68">
        <f ca="1">IF(AP254-AM254&gt;'Inputs and Outputs'!$D$4,Three-AM254,0)</f>
        <v>1</v>
      </c>
      <c r="AR254" s="68">
        <f ca="1">AP254*'Inputs and Outputs'!$D$5-AQ254*'Inputs and Outputs'!$D$6</f>
        <v>4020</v>
      </c>
      <c r="AS254" s="70">
        <f t="shared" ca="1" si="77"/>
        <v>0.87868384544812195</v>
      </c>
      <c r="AT254" s="68">
        <f t="shared" si="68"/>
        <v>25</v>
      </c>
      <c r="AU254" s="75">
        <f ca="1">AP254*'Inputs and Outputs'!$D$5-('Model Part B'!AQ254*'Model Part B'!AT254+AQ254*Costperbumped)</f>
        <v>3995</v>
      </c>
      <c r="AX254" s="74">
        <v>251</v>
      </c>
      <c r="AY254" s="68" t="s">
        <v>6</v>
      </c>
      <c r="AZ254" s="69">
        <v>44280</v>
      </c>
      <c r="BA254" s="67" t="s">
        <v>2</v>
      </c>
      <c r="BB254" s="68" t="str">
        <f>'Flight Data'!$A252</f>
        <v>G251</v>
      </c>
      <c r="BC254" s="68">
        <f>'Flight Data'!$B252</f>
        <v>2</v>
      </c>
      <c r="BD254" s="68">
        <f ca="1">ROUND(NORMINV($BI254,'Inputs and Outputs'!$C$19,'Inputs and Outputs'!$D$19),0)</f>
        <v>106</v>
      </c>
      <c r="BE254" s="68">
        <f t="shared" si="69"/>
        <v>104</v>
      </c>
      <c r="BF254" s="68">
        <f t="shared" ca="1" si="70"/>
        <v>104</v>
      </c>
      <c r="BG254" s="68">
        <f ca="1">IF(BF254-BC254&gt;'Inputs and Outputs'!$D$4,Four-BC254,0)</f>
        <v>2</v>
      </c>
      <c r="BH254" s="68">
        <f ca="1">BF254*'Inputs and Outputs'!$D$5-BG254*'Inputs and Outputs'!$D$6</f>
        <v>3960</v>
      </c>
      <c r="BI254" s="70">
        <f t="shared" ca="1" si="78"/>
        <v>0.71293568462066947</v>
      </c>
      <c r="BJ254" s="68">
        <f t="shared" si="71"/>
        <v>25</v>
      </c>
      <c r="BK254" s="75">
        <f ca="1">BF254*'Inputs and Outputs'!$D$5-('Model Part B'!BG254*'Model Part B'!BJ254+BG254*Costperbumped)</f>
        <v>3910</v>
      </c>
      <c r="BN254" s="74">
        <v>251</v>
      </c>
      <c r="BO254" s="68" t="s">
        <v>6</v>
      </c>
      <c r="BP254" s="69">
        <v>44280</v>
      </c>
      <c r="BQ254" s="67" t="s">
        <v>2</v>
      </c>
      <c r="BR254" s="68" t="str">
        <f>'Flight Data'!$A252</f>
        <v>G251</v>
      </c>
      <c r="BS254" s="68">
        <f>'Flight Data'!$B252</f>
        <v>2</v>
      </c>
      <c r="BT254" s="68">
        <f ca="1">ROUND(NORMINV($BY254,'Inputs and Outputs'!$C$18,'Inputs and Outputs'!$D$18),0)</f>
        <v>100</v>
      </c>
      <c r="BU254" s="68">
        <f t="shared" si="72"/>
        <v>105</v>
      </c>
      <c r="BV254" s="68">
        <f t="shared" ca="1" si="73"/>
        <v>100</v>
      </c>
      <c r="BW254" s="68">
        <f ca="1">IF(BV254-BS254&gt;'Inputs and Outputs'!$D$4,Five-BS254,0)</f>
        <v>0</v>
      </c>
      <c r="BX254" s="68">
        <f ca="1">BV254*'Inputs and Outputs'!$D$5-BW254*'Inputs and Outputs'!$D$6</f>
        <v>4000</v>
      </c>
      <c r="BY254" s="70">
        <f t="shared" ca="1" si="79"/>
        <v>0.41859051042032247</v>
      </c>
      <c r="BZ254" s="68">
        <f t="shared" si="74"/>
        <v>25</v>
      </c>
      <c r="CA254" s="75">
        <f ca="1">BV254*'Inputs and Outputs'!$D$5-('Model Part B'!BW254*'Model Part B'!BZ254+BW254*Costperbumped)</f>
        <v>4000</v>
      </c>
    </row>
    <row r="255" spans="2:79" x14ac:dyDescent="0.2">
      <c r="B255" s="74">
        <v>252</v>
      </c>
      <c r="C255" s="68" t="s">
        <v>6</v>
      </c>
      <c r="D255" s="69">
        <v>44280</v>
      </c>
      <c r="E255" s="67" t="s">
        <v>0</v>
      </c>
      <c r="F255" s="68" t="str">
        <f>'Flight Data'!$A253</f>
        <v>G252</v>
      </c>
      <c r="G255" s="68">
        <f>'Flight Data'!$B253</f>
        <v>0</v>
      </c>
      <c r="H255" s="68">
        <f ca="1">ROUND(NORMINV($M255,'Inputs and Outputs'!$C$20,'Inputs and Outputs'!$D$20),0)</f>
        <v>101</v>
      </c>
      <c r="I255" s="68">
        <f t="shared" si="60"/>
        <v>101</v>
      </c>
      <c r="J255" s="68">
        <f t="shared" ca="1" si="61"/>
        <v>101</v>
      </c>
      <c r="K255" s="68">
        <f ca="1">IF(J255-G255&gt;'Inputs and Outputs'!$D$4,One-G255,0)</f>
        <v>1</v>
      </c>
      <c r="L255" s="68">
        <f ca="1">J255*'Inputs and Outputs'!$D$5-K255*'Inputs and Outputs'!$D$6</f>
        <v>3940</v>
      </c>
      <c r="M255" s="70">
        <f t="shared" ca="1" si="75"/>
        <v>0.23555709886667464</v>
      </c>
      <c r="N255" s="68">
        <f t="shared" si="62"/>
        <v>200</v>
      </c>
      <c r="O255" s="75">
        <f ca="1">J255*'Inputs and Outputs'!$D$5-('Model Part B'!K255*'Model Part B'!N255+K255*Costperbumped)</f>
        <v>3740</v>
      </c>
      <c r="R255" s="74">
        <v>252</v>
      </c>
      <c r="S255" s="68" t="s">
        <v>6</v>
      </c>
      <c r="T255" s="69">
        <v>44280</v>
      </c>
      <c r="U255" s="67" t="s">
        <v>0</v>
      </c>
      <c r="V255" s="68" t="str">
        <f>'Flight Data'!$A253</f>
        <v>G252</v>
      </c>
      <c r="W255" s="68">
        <f>'Flight Data'!$B253</f>
        <v>0</v>
      </c>
      <c r="X255" s="68">
        <f ca="1">ROUND(NORMINV($AC255,'Inputs and Outputs'!$C$20,'Inputs and Outputs'!$D$20),0)</f>
        <v>101</v>
      </c>
      <c r="Y255" s="68">
        <f t="shared" si="63"/>
        <v>102</v>
      </c>
      <c r="Z255" s="68">
        <f t="shared" ca="1" si="64"/>
        <v>101</v>
      </c>
      <c r="AA255" s="68">
        <f ca="1">IF(Z255-W255&gt;'Inputs and Outputs'!$D$4,One-W255,0)</f>
        <v>1</v>
      </c>
      <c r="AB255" s="68">
        <f ca="1">Z255*'Inputs and Outputs'!$D$5-AA255*'Inputs and Outputs'!$D$6</f>
        <v>3940</v>
      </c>
      <c r="AC255" s="70">
        <f t="shared" ca="1" si="76"/>
        <v>0.22756302425526553</v>
      </c>
      <c r="AD255" s="68">
        <f t="shared" si="65"/>
        <v>200</v>
      </c>
      <c r="AE255" s="75">
        <f ca="1">Z255*'Inputs and Outputs'!$D$5-('Model Part B'!AA255*'Model Part B'!AD255+AA255*Costperbumped)</f>
        <v>3740</v>
      </c>
      <c r="AH255" s="74">
        <v>252</v>
      </c>
      <c r="AI255" s="68" t="s">
        <v>6</v>
      </c>
      <c r="AJ255" s="69">
        <v>44280</v>
      </c>
      <c r="AK255" s="67" t="s">
        <v>0</v>
      </c>
      <c r="AL255" s="68" t="str">
        <f>'Flight Data'!$A253</f>
        <v>G252</v>
      </c>
      <c r="AM255" s="68">
        <f>'Flight Data'!$B253</f>
        <v>0</v>
      </c>
      <c r="AN255" s="68">
        <f ca="1">ROUND(NORMINV($AS255,'Inputs and Outputs'!$C$20,'Inputs and Outputs'!$D$20),0)</f>
        <v>101</v>
      </c>
      <c r="AO255" s="68">
        <f t="shared" si="66"/>
        <v>103</v>
      </c>
      <c r="AP255" s="68">
        <f t="shared" ca="1" si="67"/>
        <v>101</v>
      </c>
      <c r="AQ255" s="68">
        <f ca="1">IF(AP255-AM255&gt;'Inputs and Outputs'!$D$4,Three-AM255,0)</f>
        <v>3</v>
      </c>
      <c r="AR255" s="68">
        <f ca="1">AP255*'Inputs and Outputs'!$D$5-AQ255*'Inputs and Outputs'!$D$6</f>
        <v>3740</v>
      </c>
      <c r="AS255" s="70">
        <f t="shared" ca="1" si="77"/>
        <v>0.21937895189610568</v>
      </c>
      <c r="AT255" s="68">
        <f t="shared" si="68"/>
        <v>200</v>
      </c>
      <c r="AU255" s="75">
        <f ca="1">AP255*'Inputs and Outputs'!$D$5-('Model Part B'!AQ255*'Model Part B'!AT255+AQ255*Costperbumped)</f>
        <v>3140</v>
      </c>
      <c r="AX255" s="74">
        <v>252</v>
      </c>
      <c r="AY255" s="68" t="s">
        <v>6</v>
      </c>
      <c r="AZ255" s="69">
        <v>44280</v>
      </c>
      <c r="BA255" s="67" t="s">
        <v>0</v>
      </c>
      <c r="BB255" s="68" t="str">
        <f>'Flight Data'!$A253</f>
        <v>G252</v>
      </c>
      <c r="BC255" s="68">
        <f>'Flight Data'!$B253</f>
        <v>0</v>
      </c>
      <c r="BD255" s="68">
        <f ca="1">ROUND(NORMINV($BI255,'Inputs and Outputs'!$C$20,'Inputs and Outputs'!$D$20),0)</f>
        <v>105</v>
      </c>
      <c r="BE255" s="68">
        <f t="shared" si="69"/>
        <v>104</v>
      </c>
      <c r="BF255" s="68">
        <f t="shared" ca="1" si="70"/>
        <v>104</v>
      </c>
      <c r="BG255" s="68">
        <f ca="1">IF(BF255-BC255&gt;'Inputs and Outputs'!$D$4,Four-BC255,0)</f>
        <v>4</v>
      </c>
      <c r="BH255" s="68">
        <f ca="1">BF255*'Inputs and Outputs'!$D$5-BG255*'Inputs and Outputs'!$D$6</f>
        <v>3760</v>
      </c>
      <c r="BI255" s="70">
        <f t="shared" ca="1" si="78"/>
        <v>0.50612804067523331</v>
      </c>
      <c r="BJ255" s="68">
        <f t="shared" si="71"/>
        <v>200</v>
      </c>
      <c r="BK255" s="75">
        <f ca="1">BF255*'Inputs and Outputs'!$D$5-('Model Part B'!BG255*'Model Part B'!BJ255+BG255*Costperbumped)</f>
        <v>2960</v>
      </c>
      <c r="BN255" s="74">
        <v>252</v>
      </c>
      <c r="BO255" s="68" t="s">
        <v>6</v>
      </c>
      <c r="BP255" s="69">
        <v>44280</v>
      </c>
      <c r="BQ255" s="67" t="s">
        <v>0</v>
      </c>
      <c r="BR255" s="68" t="str">
        <f>'Flight Data'!$A253</f>
        <v>G252</v>
      </c>
      <c r="BS255" s="68">
        <f>'Flight Data'!$B253</f>
        <v>0</v>
      </c>
      <c r="BT255" s="68">
        <f ca="1">ROUND(NORMINV($BY255,'Inputs and Outputs'!$C$18,'Inputs and Outputs'!$D$18),0)</f>
        <v>102</v>
      </c>
      <c r="BU255" s="68">
        <f t="shared" si="72"/>
        <v>105</v>
      </c>
      <c r="BV255" s="68">
        <f t="shared" ca="1" si="73"/>
        <v>102</v>
      </c>
      <c r="BW255" s="68">
        <f ca="1">IF(BV255-BS255&gt;'Inputs and Outputs'!$D$4,Five-BS255,0)</f>
        <v>5</v>
      </c>
      <c r="BX255" s="68">
        <f ca="1">BV255*'Inputs and Outputs'!$D$5-BW255*'Inputs and Outputs'!$D$6</f>
        <v>3580</v>
      </c>
      <c r="BY255" s="70">
        <f t="shared" ca="1" si="79"/>
        <v>0.56970304070837696</v>
      </c>
      <c r="BZ255" s="68">
        <f t="shared" si="74"/>
        <v>200</v>
      </c>
      <c r="CA255" s="75">
        <f ca="1">BV255*'Inputs and Outputs'!$D$5-('Model Part B'!BW255*'Model Part B'!BZ255+BW255*Costperbumped)</f>
        <v>2580</v>
      </c>
    </row>
    <row r="256" spans="2:79" x14ac:dyDescent="0.2">
      <c r="B256" s="74">
        <v>253</v>
      </c>
      <c r="C256" s="68" t="s">
        <v>5</v>
      </c>
      <c r="D256" s="69">
        <v>44281</v>
      </c>
      <c r="E256" s="67" t="s">
        <v>3</v>
      </c>
      <c r="F256" s="68" t="str">
        <f>'Flight Data'!$A254</f>
        <v>G253</v>
      </c>
      <c r="G256" s="68">
        <f>'Flight Data'!$B254</f>
        <v>1</v>
      </c>
      <c r="H256" s="68">
        <f ca="1">ROUND(NORMINV($M256,'Inputs and Outputs'!$C$18,'Inputs and Outputs'!$D$18),0)</f>
        <v>107</v>
      </c>
      <c r="I256" s="68">
        <f t="shared" si="60"/>
        <v>101</v>
      </c>
      <c r="J256" s="68">
        <f t="shared" ca="1" si="61"/>
        <v>101</v>
      </c>
      <c r="K256" s="68">
        <f ca="1">IF(J256-G256&gt;'Inputs and Outputs'!$D$4,One-G256,0)</f>
        <v>0</v>
      </c>
      <c r="L256" s="68">
        <f ca="1">J256*'Inputs and Outputs'!$D$5-K256*'Inputs and Outputs'!$D$6</f>
        <v>4040</v>
      </c>
      <c r="M256" s="70">
        <f t="shared" ca="1" si="75"/>
        <v>0.84717880441959703</v>
      </c>
      <c r="N256" s="68">
        <f t="shared" si="62"/>
        <v>25</v>
      </c>
      <c r="O256" s="75">
        <f ca="1">J256*'Inputs and Outputs'!$D$5-('Model Part B'!K256*'Model Part B'!N256+K256*Costperbumped)</f>
        <v>4040</v>
      </c>
      <c r="R256" s="74">
        <v>253</v>
      </c>
      <c r="S256" s="68" t="s">
        <v>5</v>
      </c>
      <c r="T256" s="69">
        <v>44281</v>
      </c>
      <c r="U256" s="67" t="s">
        <v>3</v>
      </c>
      <c r="V256" s="68" t="str">
        <f>'Flight Data'!$A254</f>
        <v>G253</v>
      </c>
      <c r="W256" s="68">
        <f>'Flight Data'!$B254</f>
        <v>1</v>
      </c>
      <c r="X256" s="68">
        <f ca="1">ROUND(NORMINV($AC256,'Inputs and Outputs'!$C$18,'Inputs and Outputs'!$D$18),0)</f>
        <v>106</v>
      </c>
      <c r="Y256" s="68">
        <f t="shared" si="63"/>
        <v>102</v>
      </c>
      <c r="Z256" s="68">
        <f t="shared" ca="1" si="64"/>
        <v>102</v>
      </c>
      <c r="AA256" s="68">
        <f ca="1">IF(Z256-W256&gt;'Inputs and Outputs'!$D$4,One-W256,0)</f>
        <v>0</v>
      </c>
      <c r="AB256" s="68">
        <f ca="1">Z256*'Inputs and Outputs'!$D$5-AA256*'Inputs and Outputs'!$D$6</f>
        <v>4080</v>
      </c>
      <c r="AC256" s="70">
        <f t="shared" ca="1" si="76"/>
        <v>0.80792957156472744</v>
      </c>
      <c r="AD256" s="68">
        <f t="shared" si="65"/>
        <v>25</v>
      </c>
      <c r="AE256" s="75">
        <f ca="1">Z256*'Inputs and Outputs'!$D$5-('Model Part B'!AA256*'Model Part B'!AD256+AA256*Costperbumped)</f>
        <v>4080</v>
      </c>
      <c r="AH256" s="74">
        <v>253</v>
      </c>
      <c r="AI256" s="68" t="s">
        <v>5</v>
      </c>
      <c r="AJ256" s="69">
        <v>44281</v>
      </c>
      <c r="AK256" s="67" t="s">
        <v>3</v>
      </c>
      <c r="AL256" s="68" t="str">
        <f>'Flight Data'!$A254</f>
        <v>G253</v>
      </c>
      <c r="AM256" s="68">
        <f>'Flight Data'!$B254</f>
        <v>1</v>
      </c>
      <c r="AN256" s="68">
        <f ca="1">ROUND(NORMINV($AS256,'Inputs and Outputs'!$C$18,'Inputs and Outputs'!$D$18),0)</f>
        <v>105</v>
      </c>
      <c r="AO256" s="68">
        <f t="shared" si="66"/>
        <v>103</v>
      </c>
      <c r="AP256" s="68">
        <f t="shared" ca="1" si="67"/>
        <v>103</v>
      </c>
      <c r="AQ256" s="68">
        <f ca="1">IF(AP256-AM256&gt;'Inputs and Outputs'!$D$4,Three-AM256,0)</f>
        <v>2</v>
      </c>
      <c r="AR256" s="68">
        <f ca="1">AP256*'Inputs and Outputs'!$D$5-AQ256*'Inputs and Outputs'!$D$6</f>
        <v>3920</v>
      </c>
      <c r="AS256" s="70">
        <f t="shared" ca="1" si="77"/>
        <v>0.75850906038694876</v>
      </c>
      <c r="AT256" s="68">
        <f t="shared" si="68"/>
        <v>25</v>
      </c>
      <c r="AU256" s="75">
        <f ca="1">AP256*'Inputs and Outputs'!$D$5-('Model Part B'!AQ256*'Model Part B'!AT256+AQ256*Costperbumped)</f>
        <v>3870</v>
      </c>
      <c r="AX256" s="74">
        <v>253</v>
      </c>
      <c r="AY256" s="68" t="s">
        <v>5</v>
      </c>
      <c r="AZ256" s="69">
        <v>44281</v>
      </c>
      <c r="BA256" s="67" t="s">
        <v>3</v>
      </c>
      <c r="BB256" s="68" t="str">
        <f>'Flight Data'!$A254</f>
        <v>G253</v>
      </c>
      <c r="BC256" s="68">
        <f>'Flight Data'!$B254</f>
        <v>1</v>
      </c>
      <c r="BD256" s="68">
        <f ca="1">ROUND(NORMINV($BI256,'Inputs and Outputs'!$C$18,'Inputs and Outputs'!$D$18),0)</f>
        <v>105</v>
      </c>
      <c r="BE256" s="68">
        <f t="shared" si="69"/>
        <v>104</v>
      </c>
      <c r="BF256" s="68">
        <f t="shared" ca="1" si="70"/>
        <v>104</v>
      </c>
      <c r="BG256" s="68">
        <f ca="1">IF(BF256-BC256&gt;'Inputs and Outputs'!$D$4,Four-BC256,0)</f>
        <v>3</v>
      </c>
      <c r="BH256" s="68">
        <f ca="1">BF256*'Inputs and Outputs'!$D$5-BG256*'Inputs and Outputs'!$D$6</f>
        <v>3860</v>
      </c>
      <c r="BI256" s="70">
        <f t="shared" ca="1" si="78"/>
        <v>0.76851826536198509</v>
      </c>
      <c r="BJ256" s="68">
        <f t="shared" si="71"/>
        <v>25</v>
      </c>
      <c r="BK256" s="75">
        <f ca="1">BF256*'Inputs and Outputs'!$D$5-('Model Part B'!BG256*'Model Part B'!BJ256+BG256*Costperbumped)</f>
        <v>3785</v>
      </c>
      <c r="BN256" s="74">
        <v>253</v>
      </c>
      <c r="BO256" s="68" t="s">
        <v>5</v>
      </c>
      <c r="BP256" s="69">
        <v>44281</v>
      </c>
      <c r="BQ256" s="67" t="s">
        <v>3</v>
      </c>
      <c r="BR256" s="68" t="str">
        <f>'Flight Data'!$A254</f>
        <v>G253</v>
      </c>
      <c r="BS256" s="68">
        <f>'Flight Data'!$B254</f>
        <v>1</v>
      </c>
      <c r="BT256" s="68">
        <f ca="1">ROUND(NORMINV($BY256,'Inputs and Outputs'!$C$18,'Inputs and Outputs'!$D$18),0)</f>
        <v>111</v>
      </c>
      <c r="BU256" s="68">
        <f t="shared" si="72"/>
        <v>105</v>
      </c>
      <c r="BV256" s="68">
        <f t="shared" ca="1" si="73"/>
        <v>105</v>
      </c>
      <c r="BW256" s="68">
        <f ca="1">IF(BV256-BS256&gt;'Inputs and Outputs'!$D$4,Five-BS256,0)</f>
        <v>4</v>
      </c>
      <c r="BX256" s="68">
        <f ca="1">BV256*'Inputs and Outputs'!$D$5-BW256*'Inputs and Outputs'!$D$6</f>
        <v>3800</v>
      </c>
      <c r="BY256" s="70">
        <f t="shared" ca="1" si="79"/>
        <v>0.95368987854082887</v>
      </c>
      <c r="BZ256" s="68">
        <f t="shared" si="74"/>
        <v>25</v>
      </c>
      <c r="CA256" s="75">
        <f ca="1">BV256*'Inputs and Outputs'!$D$5-('Model Part B'!BW256*'Model Part B'!BZ256+BW256*Costperbumped)</f>
        <v>3700</v>
      </c>
    </row>
    <row r="257" spans="2:79" x14ac:dyDescent="0.2">
      <c r="B257" s="74">
        <v>254</v>
      </c>
      <c r="C257" s="68" t="s">
        <v>5</v>
      </c>
      <c r="D257" s="69">
        <v>44281</v>
      </c>
      <c r="E257" s="67" t="s">
        <v>2</v>
      </c>
      <c r="F257" s="68" t="str">
        <f>'Flight Data'!$A255</f>
        <v>G254</v>
      </c>
      <c r="G257" s="68">
        <f>'Flight Data'!$B255</f>
        <v>3</v>
      </c>
      <c r="H257" s="68">
        <f ca="1">ROUND(NORMINV($M257,'Inputs and Outputs'!$C$19,'Inputs and Outputs'!$D$19),0)</f>
        <v>98</v>
      </c>
      <c r="I257" s="68">
        <f t="shared" si="60"/>
        <v>101</v>
      </c>
      <c r="J257" s="68">
        <f t="shared" ca="1" si="61"/>
        <v>98</v>
      </c>
      <c r="K257" s="68">
        <f ca="1">IF(J257-G257&gt;'Inputs and Outputs'!$D$4,One-G257,0)</f>
        <v>0</v>
      </c>
      <c r="L257" s="68">
        <f ca="1">J257*'Inputs and Outputs'!$D$5-K257*'Inputs and Outputs'!$D$6</f>
        <v>3920</v>
      </c>
      <c r="M257" s="70">
        <f t="shared" ca="1" si="75"/>
        <v>0.1548490074706188</v>
      </c>
      <c r="N257" s="68">
        <f t="shared" si="62"/>
        <v>25</v>
      </c>
      <c r="O257" s="75">
        <f ca="1">J257*'Inputs and Outputs'!$D$5-('Model Part B'!K257*'Model Part B'!N257+K257*Costperbumped)</f>
        <v>3920</v>
      </c>
      <c r="R257" s="74">
        <v>254</v>
      </c>
      <c r="S257" s="68" t="s">
        <v>5</v>
      </c>
      <c r="T257" s="69">
        <v>44281</v>
      </c>
      <c r="U257" s="67" t="s">
        <v>2</v>
      </c>
      <c r="V257" s="68" t="str">
        <f>'Flight Data'!$A255</f>
        <v>G254</v>
      </c>
      <c r="W257" s="68">
        <f>'Flight Data'!$B255</f>
        <v>3</v>
      </c>
      <c r="X257" s="68">
        <f ca="1">ROUND(NORMINV($AC257,'Inputs and Outputs'!$C$19,'Inputs and Outputs'!$D$19),0)</f>
        <v>101</v>
      </c>
      <c r="Y257" s="68">
        <f t="shared" si="63"/>
        <v>102</v>
      </c>
      <c r="Z257" s="68">
        <f t="shared" ca="1" si="64"/>
        <v>101</v>
      </c>
      <c r="AA257" s="68">
        <f ca="1">IF(Z257-W257&gt;'Inputs and Outputs'!$D$4,One-W257,0)</f>
        <v>0</v>
      </c>
      <c r="AB257" s="68">
        <f ca="1">Z257*'Inputs and Outputs'!$D$5-AA257*'Inputs and Outputs'!$D$6</f>
        <v>4040</v>
      </c>
      <c r="AC257" s="70">
        <f t="shared" ca="1" si="76"/>
        <v>0.30950876145498951</v>
      </c>
      <c r="AD257" s="68">
        <f t="shared" si="65"/>
        <v>25</v>
      </c>
      <c r="AE257" s="75">
        <f ca="1">Z257*'Inputs and Outputs'!$D$5-('Model Part B'!AA257*'Model Part B'!AD257+AA257*Costperbumped)</f>
        <v>4040</v>
      </c>
      <c r="AH257" s="74">
        <v>254</v>
      </c>
      <c r="AI257" s="68" t="s">
        <v>5</v>
      </c>
      <c r="AJ257" s="69">
        <v>44281</v>
      </c>
      <c r="AK257" s="67" t="s">
        <v>2</v>
      </c>
      <c r="AL257" s="68" t="str">
        <f>'Flight Data'!$A255</f>
        <v>G254</v>
      </c>
      <c r="AM257" s="68">
        <f>'Flight Data'!$B255</f>
        <v>3</v>
      </c>
      <c r="AN257" s="68">
        <f ca="1">ROUND(NORMINV($AS257,'Inputs and Outputs'!$C$19,'Inputs and Outputs'!$D$19),0)</f>
        <v>112</v>
      </c>
      <c r="AO257" s="68">
        <f t="shared" si="66"/>
        <v>103</v>
      </c>
      <c r="AP257" s="68">
        <f t="shared" ca="1" si="67"/>
        <v>103</v>
      </c>
      <c r="AQ257" s="68">
        <f ca="1">IF(AP257-AM257&gt;'Inputs and Outputs'!$D$4,Three-AM257,0)</f>
        <v>0</v>
      </c>
      <c r="AR257" s="68">
        <f ca="1">AP257*'Inputs and Outputs'!$D$5-AQ257*'Inputs and Outputs'!$D$6</f>
        <v>4120</v>
      </c>
      <c r="AS257" s="70">
        <f t="shared" ca="1" si="77"/>
        <v>0.96636963787552776</v>
      </c>
      <c r="AT257" s="68">
        <f t="shared" si="68"/>
        <v>25</v>
      </c>
      <c r="AU257" s="75">
        <f ca="1">AP257*'Inputs and Outputs'!$D$5-('Model Part B'!AQ257*'Model Part B'!AT257+AQ257*Costperbumped)</f>
        <v>4120</v>
      </c>
      <c r="AX257" s="74">
        <v>254</v>
      </c>
      <c r="AY257" s="68" t="s">
        <v>5</v>
      </c>
      <c r="AZ257" s="69">
        <v>44281</v>
      </c>
      <c r="BA257" s="67" t="s">
        <v>2</v>
      </c>
      <c r="BB257" s="68" t="str">
        <f>'Flight Data'!$A255</f>
        <v>G254</v>
      </c>
      <c r="BC257" s="68">
        <f>'Flight Data'!$B255</f>
        <v>3</v>
      </c>
      <c r="BD257" s="68">
        <f ca="1">ROUND(NORMINV($BI257,'Inputs and Outputs'!$C$19,'Inputs and Outputs'!$D$19),0)</f>
        <v>103</v>
      </c>
      <c r="BE257" s="68">
        <f t="shared" si="69"/>
        <v>104</v>
      </c>
      <c r="BF257" s="68">
        <f t="shared" ca="1" si="70"/>
        <v>103</v>
      </c>
      <c r="BG257" s="68">
        <f ca="1">IF(BF257-BC257&gt;'Inputs and Outputs'!$D$4,Four-BC257,0)</f>
        <v>0</v>
      </c>
      <c r="BH257" s="68">
        <f ca="1">BF257*'Inputs and Outputs'!$D$5-BG257*'Inputs and Outputs'!$D$6</f>
        <v>4120</v>
      </c>
      <c r="BI257" s="70">
        <f t="shared" ca="1" si="78"/>
        <v>0.4696495064866375</v>
      </c>
      <c r="BJ257" s="68">
        <f t="shared" si="71"/>
        <v>25</v>
      </c>
      <c r="BK257" s="75">
        <f ca="1">BF257*'Inputs and Outputs'!$D$5-('Model Part B'!BG257*'Model Part B'!BJ257+BG257*Costperbumped)</f>
        <v>4120</v>
      </c>
      <c r="BN257" s="74">
        <v>254</v>
      </c>
      <c r="BO257" s="68" t="s">
        <v>5</v>
      </c>
      <c r="BP257" s="69">
        <v>44281</v>
      </c>
      <c r="BQ257" s="67" t="s">
        <v>2</v>
      </c>
      <c r="BR257" s="68" t="str">
        <f>'Flight Data'!$A255</f>
        <v>G254</v>
      </c>
      <c r="BS257" s="68">
        <f>'Flight Data'!$B255</f>
        <v>3</v>
      </c>
      <c r="BT257" s="68">
        <f ca="1">ROUND(NORMINV($BY257,'Inputs and Outputs'!$C$18,'Inputs and Outputs'!$D$18),0)</f>
        <v>107</v>
      </c>
      <c r="BU257" s="68">
        <f t="shared" si="72"/>
        <v>105</v>
      </c>
      <c r="BV257" s="68">
        <f t="shared" ca="1" si="73"/>
        <v>105</v>
      </c>
      <c r="BW257" s="68">
        <f ca="1">IF(BV257-BS257&gt;'Inputs and Outputs'!$D$4,Five-BS257,0)</f>
        <v>2</v>
      </c>
      <c r="BX257" s="68">
        <f ca="1">BV257*'Inputs and Outputs'!$D$5-BW257*'Inputs and Outputs'!$D$6</f>
        <v>4000</v>
      </c>
      <c r="BY257" s="70">
        <f t="shared" ca="1" si="79"/>
        <v>0.83109087360056244</v>
      </c>
      <c r="BZ257" s="68">
        <f t="shared" si="74"/>
        <v>25</v>
      </c>
      <c r="CA257" s="75">
        <f ca="1">BV257*'Inputs and Outputs'!$D$5-('Model Part B'!BW257*'Model Part B'!BZ257+BW257*Costperbumped)</f>
        <v>3950</v>
      </c>
    </row>
    <row r="258" spans="2:79" x14ac:dyDescent="0.2">
      <c r="B258" s="74">
        <v>255</v>
      </c>
      <c r="C258" s="68" t="s">
        <v>5</v>
      </c>
      <c r="D258" s="69">
        <v>44281</v>
      </c>
      <c r="E258" s="67" t="s">
        <v>0</v>
      </c>
      <c r="F258" s="68" t="str">
        <f>'Flight Data'!$A256</f>
        <v>G255</v>
      </c>
      <c r="G258" s="68">
        <f>'Flight Data'!$B256</f>
        <v>1</v>
      </c>
      <c r="H258" s="68">
        <f ca="1">ROUND(NORMINV($M258,'Inputs and Outputs'!$C$20,'Inputs and Outputs'!$D$20),0)</f>
        <v>100</v>
      </c>
      <c r="I258" s="68">
        <f t="shared" si="60"/>
        <v>101</v>
      </c>
      <c r="J258" s="68">
        <f t="shared" ca="1" si="61"/>
        <v>100</v>
      </c>
      <c r="K258" s="68">
        <f ca="1">IF(J258-G258&gt;'Inputs and Outputs'!$D$4,One-G258,0)</f>
        <v>0</v>
      </c>
      <c r="L258" s="68">
        <f ca="1">J258*'Inputs and Outputs'!$D$5-K258*'Inputs and Outputs'!$D$6</f>
        <v>4000</v>
      </c>
      <c r="M258" s="70">
        <f t="shared" ca="1" si="75"/>
        <v>0.16601507694760242</v>
      </c>
      <c r="N258" s="68">
        <f t="shared" si="62"/>
        <v>200</v>
      </c>
      <c r="O258" s="75">
        <f ca="1">J258*'Inputs and Outputs'!$D$5-('Model Part B'!K258*'Model Part B'!N258+K258*Costperbumped)</f>
        <v>4000</v>
      </c>
      <c r="R258" s="74">
        <v>255</v>
      </c>
      <c r="S258" s="68" t="s">
        <v>5</v>
      </c>
      <c r="T258" s="69">
        <v>44281</v>
      </c>
      <c r="U258" s="67" t="s">
        <v>0</v>
      </c>
      <c r="V258" s="68" t="str">
        <f>'Flight Data'!$A256</f>
        <v>G255</v>
      </c>
      <c r="W258" s="68">
        <f>'Flight Data'!$B256</f>
        <v>1</v>
      </c>
      <c r="X258" s="68">
        <f ca="1">ROUND(NORMINV($AC258,'Inputs and Outputs'!$C$20,'Inputs and Outputs'!$D$20),0)</f>
        <v>103</v>
      </c>
      <c r="Y258" s="68">
        <f t="shared" si="63"/>
        <v>102</v>
      </c>
      <c r="Z258" s="68">
        <f t="shared" ca="1" si="64"/>
        <v>102</v>
      </c>
      <c r="AA258" s="68">
        <f ca="1">IF(Z258-W258&gt;'Inputs and Outputs'!$D$4,One-W258,0)</f>
        <v>0</v>
      </c>
      <c r="AB258" s="68">
        <f ca="1">Z258*'Inputs and Outputs'!$D$5-AA258*'Inputs and Outputs'!$D$6</f>
        <v>4080</v>
      </c>
      <c r="AC258" s="70">
        <f t="shared" ca="1" si="76"/>
        <v>0.34324778568047509</v>
      </c>
      <c r="AD258" s="68">
        <f t="shared" si="65"/>
        <v>200</v>
      </c>
      <c r="AE258" s="75">
        <f ca="1">Z258*'Inputs and Outputs'!$D$5-('Model Part B'!AA258*'Model Part B'!AD258+AA258*Costperbumped)</f>
        <v>4080</v>
      </c>
      <c r="AH258" s="74">
        <v>255</v>
      </c>
      <c r="AI258" s="68" t="s">
        <v>5</v>
      </c>
      <c r="AJ258" s="69">
        <v>44281</v>
      </c>
      <c r="AK258" s="67" t="s">
        <v>0</v>
      </c>
      <c r="AL258" s="68" t="str">
        <f>'Flight Data'!$A256</f>
        <v>G255</v>
      </c>
      <c r="AM258" s="68">
        <f>'Flight Data'!$B256</f>
        <v>1</v>
      </c>
      <c r="AN258" s="68">
        <f ca="1">ROUND(NORMINV($AS258,'Inputs and Outputs'!$C$20,'Inputs and Outputs'!$D$20),0)</f>
        <v>103</v>
      </c>
      <c r="AO258" s="68">
        <f t="shared" si="66"/>
        <v>103</v>
      </c>
      <c r="AP258" s="68">
        <f t="shared" ca="1" si="67"/>
        <v>103</v>
      </c>
      <c r="AQ258" s="68">
        <f ca="1">IF(AP258-AM258&gt;'Inputs and Outputs'!$D$4,Three-AM258,0)</f>
        <v>2</v>
      </c>
      <c r="AR258" s="68">
        <f ca="1">AP258*'Inputs and Outputs'!$D$5-AQ258*'Inputs and Outputs'!$D$6</f>
        <v>3920</v>
      </c>
      <c r="AS258" s="70">
        <f t="shared" ca="1" si="77"/>
        <v>0.37705147585838161</v>
      </c>
      <c r="AT258" s="68">
        <f t="shared" si="68"/>
        <v>200</v>
      </c>
      <c r="AU258" s="75">
        <f ca="1">AP258*'Inputs and Outputs'!$D$5-('Model Part B'!AQ258*'Model Part B'!AT258+AQ258*Costperbumped)</f>
        <v>3520</v>
      </c>
      <c r="AX258" s="74">
        <v>255</v>
      </c>
      <c r="AY258" s="68" t="s">
        <v>5</v>
      </c>
      <c r="AZ258" s="69">
        <v>44281</v>
      </c>
      <c r="BA258" s="67" t="s">
        <v>0</v>
      </c>
      <c r="BB258" s="68" t="str">
        <f>'Flight Data'!$A256</f>
        <v>G255</v>
      </c>
      <c r="BC258" s="68">
        <f>'Flight Data'!$B256</f>
        <v>1</v>
      </c>
      <c r="BD258" s="68">
        <f ca="1">ROUND(NORMINV($BI258,'Inputs and Outputs'!$C$20,'Inputs and Outputs'!$D$20),0)</f>
        <v>103</v>
      </c>
      <c r="BE258" s="68">
        <f t="shared" si="69"/>
        <v>104</v>
      </c>
      <c r="BF258" s="68">
        <f t="shared" ca="1" si="70"/>
        <v>103</v>
      </c>
      <c r="BG258" s="68">
        <f ca="1">IF(BF258-BC258&gt;'Inputs and Outputs'!$D$4,Four-BC258,0)</f>
        <v>3</v>
      </c>
      <c r="BH258" s="68">
        <f ca="1">BF258*'Inputs and Outputs'!$D$5-BG258*'Inputs and Outputs'!$D$6</f>
        <v>3820</v>
      </c>
      <c r="BI258" s="70">
        <f t="shared" ca="1" si="78"/>
        <v>0.31001978798480079</v>
      </c>
      <c r="BJ258" s="68">
        <f t="shared" si="71"/>
        <v>200</v>
      </c>
      <c r="BK258" s="75">
        <f ca="1">BF258*'Inputs and Outputs'!$D$5-('Model Part B'!BG258*'Model Part B'!BJ258+BG258*Costperbumped)</f>
        <v>3220</v>
      </c>
      <c r="BN258" s="74">
        <v>255</v>
      </c>
      <c r="BO258" s="68" t="s">
        <v>5</v>
      </c>
      <c r="BP258" s="69">
        <v>44281</v>
      </c>
      <c r="BQ258" s="67" t="s">
        <v>0</v>
      </c>
      <c r="BR258" s="68" t="str">
        <f>'Flight Data'!$A256</f>
        <v>G255</v>
      </c>
      <c r="BS258" s="68">
        <f>'Flight Data'!$B256</f>
        <v>1</v>
      </c>
      <c r="BT258" s="68">
        <f ca="1">ROUND(NORMINV($BY258,'Inputs and Outputs'!$C$18,'Inputs and Outputs'!$D$18),0)</f>
        <v>108</v>
      </c>
      <c r="BU258" s="68">
        <f t="shared" si="72"/>
        <v>105</v>
      </c>
      <c r="BV258" s="68">
        <f t="shared" ca="1" si="73"/>
        <v>105</v>
      </c>
      <c r="BW258" s="68">
        <f ca="1">IF(BV258-BS258&gt;'Inputs and Outputs'!$D$4,Five-BS258,0)</f>
        <v>4</v>
      </c>
      <c r="BX258" s="68">
        <f ca="1">BV258*'Inputs and Outputs'!$D$5-BW258*'Inputs and Outputs'!$D$6</f>
        <v>3800</v>
      </c>
      <c r="BY258" s="70">
        <f t="shared" ca="1" si="79"/>
        <v>0.88803876862390874</v>
      </c>
      <c r="BZ258" s="68">
        <f t="shared" si="74"/>
        <v>200</v>
      </c>
      <c r="CA258" s="75">
        <f ca="1">BV258*'Inputs and Outputs'!$D$5-('Model Part B'!BW258*'Model Part B'!BZ258+BW258*Costperbumped)</f>
        <v>3000</v>
      </c>
    </row>
    <row r="259" spans="2:79" x14ac:dyDescent="0.2">
      <c r="B259" s="74">
        <v>256</v>
      </c>
      <c r="C259" s="68" t="s">
        <v>4</v>
      </c>
      <c r="D259" s="69">
        <v>44282</v>
      </c>
      <c r="E259" s="67" t="s">
        <v>3</v>
      </c>
      <c r="F259" s="68" t="str">
        <f>'Flight Data'!$A257</f>
        <v>G256</v>
      </c>
      <c r="G259" s="68">
        <f>'Flight Data'!$B257</f>
        <v>5</v>
      </c>
      <c r="H259" s="68">
        <f ca="1">ROUND(NORMINV($M259,'Inputs and Outputs'!$C$18,'Inputs and Outputs'!$D$18),0)</f>
        <v>96</v>
      </c>
      <c r="I259" s="68">
        <f t="shared" si="60"/>
        <v>101</v>
      </c>
      <c r="J259" s="68">
        <f t="shared" ca="1" si="61"/>
        <v>96</v>
      </c>
      <c r="K259" s="68">
        <f ca="1">IF(J259-G259&gt;'Inputs and Outputs'!$D$4,One-G259,0)</f>
        <v>0</v>
      </c>
      <c r="L259" s="68">
        <f ca="1">J259*'Inputs and Outputs'!$D$5-K259*'Inputs and Outputs'!$D$6</f>
        <v>3840</v>
      </c>
      <c r="M259" s="70">
        <f t="shared" ca="1" si="75"/>
        <v>0.19933609367548411</v>
      </c>
      <c r="N259" s="68">
        <f t="shared" si="62"/>
        <v>25</v>
      </c>
      <c r="O259" s="75">
        <f ca="1">J259*'Inputs and Outputs'!$D$5-('Model Part B'!K259*'Model Part B'!N259+K259*Costperbumped)</f>
        <v>3840</v>
      </c>
      <c r="R259" s="74">
        <v>256</v>
      </c>
      <c r="S259" s="68" t="s">
        <v>4</v>
      </c>
      <c r="T259" s="69">
        <v>44282</v>
      </c>
      <c r="U259" s="67" t="s">
        <v>3</v>
      </c>
      <c r="V259" s="68" t="str">
        <f>'Flight Data'!$A257</f>
        <v>G256</v>
      </c>
      <c r="W259" s="68">
        <f>'Flight Data'!$B257</f>
        <v>5</v>
      </c>
      <c r="X259" s="68">
        <f ca="1">ROUND(NORMINV($AC259,'Inputs and Outputs'!$C$18,'Inputs and Outputs'!$D$18),0)</f>
        <v>102</v>
      </c>
      <c r="Y259" s="68">
        <f t="shared" si="63"/>
        <v>102</v>
      </c>
      <c r="Z259" s="68">
        <f t="shared" ca="1" si="64"/>
        <v>102</v>
      </c>
      <c r="AA259" s="68">
        <f ca="1">IF(Z259-W259&gt;'Inputs and Outputs'!$D$4,One-W259,0)</f>
        <v>0</v>
      </c>
      <c r="AB259" s="68">
        <f ca="1">Z259*'Inputs and Outputs'!$D$5-AA259*'Inputs and Outputs'!$D$6</f>
        <v>4080</v>
      </c>
      <c r="AC259" s="70">
        <f t="shared" ca="1" si="76"/>
        <v>0.59033281883996425</v>
      </c>
      <c r="AD259" s="68">
        <f t="shared" si="65"/>
        <v>25</v>
      </c>
      <c r="AE259" s="75">
        <f ca="1">Z259*'Inputs and Outputs'!$D$5-('Model Part B'!AA259*'Model Part B'!AD259+AA259*Costperbumped)</f>
        <v>4080</v>
      </c>
      <c r="AH259" s="74">
        <v>256</v>
      </c>
      <c r="AI259" s="68" t="s">
        <v>4</v>
      </c>
      <c r="AJ259" s="69">
        <v>44282</v>
      </c>
      <c r="AK259" s="67" t="s">
        <v>3</v>
      </c>
      <c r="AL259" s="68" t="str">
        <f>'Flight Data'!$A257</f>
        <v>G256</v>
      </c>
      <c r="AM259" s="68">
        <f>'Flight Data'!$B257</f>
        <v>5</v>
      </c>
      <c r="AN259" s="68">
        <f ca="1">ROUND(NORMINV($AS259,'Inputs and Outputs'!$C$18,'Inputs and Outputs'!$D$18),0)</f>
        <v>99</v>
      </c>
      <c r="AO259" s="68">
        <f t="shared" si="66"/>
        <v>103</v>
      </c>
      <c r="AP259" s="68">
        <f t="shared" ca="1" si="67"/>
        <v>99</v>
      </c>
      <c r="AQ259" s="68">
        <f ca="1">IF(AP259-AM259&gt;'Inputs and Outputs'!$D$4,Three-AM259,0)</f>
        <v>0</v>
      </c>
      <c r="AR259" s="68">
        <f ca="1">AP259*'Inputs and Outputs'!$D$5-AQ259*'Inputs and Outputs'!$D$6</f>
        <v>3960</v>
      </c>
      <c r="AS259" s="70">
        <f t="shared" ca="1" si="77"/>
        <v>0.34311182589455158</v>
      </c>
      <c r="AT259" s="68">
        <f t="shared" si="68"/>
        <v>25</v>
      </c>
      <c r="AU259" s="75">
        <f ca="1">AP259*'Inputs and Outputs'!$D$5-('Model Part B'!AQ259*'Model Part B'!AT259+AQ259*Costperbumped)</f>
        <v>3960</v>
      </c>
      <c r="AX259" s="74">
        <v>256</v>
      </c>
      <c r="AY259" s="68" t="s">
        <v>4</v>
      </c>
      <c r="AZ259" s="69">
        <v>44282</v>
      </c>
      <c r="BA259" s="67" t="s">
        <v>3</v>
      </c>
      <c r="BB259" s="68" t="str">
        <f>'Flight Data'!$A257</f>
        <v>G256</v>
      </c>
      <c r="BC259" s="68">
        <f>'Flight Data'!$B257</f>
        <v>5</v>
      </c>
      <c r="BD259" s="68">
        <f ca="1">ROUND(NORMINV($BI259,'Inputs and Outputs'!$C$18,'Inputs and Outputs'!$D$18),0)</f>
        <v>96</v>
      </c>
      <c r="BE259" s="68">
        <f t="shared" si="69"/>
        <v>104</v>
      </c>
      <c r="BF259" s="68">
        <f t="shared" ca="1" si="70"/>
        <v>96</v>
      </c>
      <c r="BG259" s="68">
        <f ca="1">IF(BF259-BC259&gt;'Inputs and Outputs'!$D$4,Four-BC259,0)</f>
        <v>0</v>
      </c>
      <c r="BH259" s="68">
        <f ca="1">BF259*'Inputs and Outputs'!$D$5-BG259*'Inputs and Outputs'!$D$6</f>
        <v>3840</v>
      </c>
      <c r="BI259" s="70">
        <f t="shared" ca="1" si="78"/>
        <v>0.19877285932275812</v>
      </c>
      <c r="BJ259" s="68">
        <f t="shared" si="71"/>
        <v>25</v>
      </c>
      <c r="BK259" s="75">
        <f ca="1">BF259*'Inputs and Outputs'!$D$5-('Model Part B'!BG259*'Model Part B'!BJ259+BG259*Costperbumped)</f>
        <v>3840</v>
      </c>
      <c r="BN259" s="74">
        <v>256</v>
      </c>
      <c r="BO259" s="68" t="s">
        <v>4</v>
      </c>
      <c r="BP259" s="69">
        <v>44282</v>
      </c>
      <c r="BQ259" s="67" t="s">
        <v>3</v>
      </c>
      <c r="BR259" s="68" t="str">
        <f>'Flight Data'!$A257</f>
        <v>G256</v>
      </c>
      <c r="BS259" s="68">
        <f>'Flight Data'!$B257</f>
        <v>5</v>
      </c>
      <c r="BT259" s="68">
        <f ca="1">ROUND(NORMINV($BY259,'Inputs and Outputs'!$C$18,'Inputs and Outputs'!$D$18),0)</f>
        <v>97</v>
      </c>
      <c r="BU259" s="68">
        <f t="shared" si="72"/>
        <v>105</v>
      </c>
      <c r="BV259" s="68">
        <f t="shared" ca="1" si="73"/>
        <v>97</v>
      </c>
      <c r="BW259" s="68">
        <f ca="1">IF(BV259-BS259&gt;'Inputs and Outputs'!$D$4,Five-BS259,0)</f>
        <v>0</v>
      </c>
      <c r="BX259" s="68">
        <f ca="1">BV259*'Inputs and Outputs'!$D$5-BW259*'Inputs and Outputs'!$D$6</f>
        <v>3880</v>
      </c>
      <c r="BY259" s="70">
        <f t="shared" ca="1" si="79"/>
        <v>0.27899009148719611</v>
      </c>
      <c r="BZ259" s="68">
        <f t="shared" si="74"/>
        <v>25</v>
      </c>
      <c r="CA259" s="75">
        <f ca="1">BV259*'Inputs and Outputs'!$D$5-('Model Part B'!BW259*'Model Part B'!BZ259+BW259*Costperbumped)</f>
        <v>3880</v>
      </c>
    </row>
    <row r="260" spans="2:79" x14ac:dyDescent="0.2">
      <c r="B260" s="74">
        <v>257</v>
      </c>
      <c r="C260" s="68" t="s">
        <v>4</v>
      </c>
      <c r="D260" s="69">
        <v>44282</v>
      </c>
      <c r="E260" s="67" t="s">
        <v>2</v>
      </c>
      <c r="F260" s="68" t="str">
        <f>'Flight Data'!$A258</f>
        <v>G257</v>
      </c>
      <c r="G260" s="68">
        <f>'Flight Data'!$B258</f>
        <v>5</v>
      </c>
      <c r="H260" s="68">
        <f ca="1">ROUND(NORMINV($M260,'Inputs and Outputs'!$C$19,'Inputs and Outputs'!$D$19),0)</f>
        <v>98</v>
      </c>
      <c r="I260" s="68">
        <f t="shared" ref="I260:I323" si="80">Capacity+One</f>
        <v>101</v>
      </c>
      <c r="J260" s="68">
        <f t="shared" ref="J260:J323" ca="1" si="81">MIN(H260,I260)</f>
        <v>98</v>
      </c>
      <c r="K260" s="68">
        <f ca="1">IF(J260-G260&gt;'Inputs and Outputs'!$D$4,One-G260,0)</f>
        <v>0</v>
      </c>
      <c r="L260" s="68">
        <f ca="1">J260*'Inputs and Outputs'!$D$5-K260*'Inputs and Outputs'!$D$6</f>
        <v>3920</v>
      </c>
      <c r="M260" s="70">
        <f t="shared" ca="1" si="75"/>
        <v>0.17194169822440641</v>
      </c>
      <c r="N260" s="68">
        <f t="shared" ref="N260:N323" si="82">IF(E260="7pm",200,25)</f>
        <v>25</v>
      </c>
      <c r="O260" s="75">
        <f ca="1">J260*'Inputs and Outputs'!$D$5-('Model Part B'!K260*'Model Part B'!N260+K260*Costperbumped)</f>
        <v>3920</v>
      </c>
      <c r="R260" s="74">
        <v>257</v>
      </c>
      <c r="S260" s="68" t="s">
        <v>4</v>
      </c>
      <c r="T260" s="69">
        <v>44282</v>
      </c>
      <c r="U260" s="67" t="s">
        <v>2</v>
      </c>
      <c r="V260" s="68" t="str">
        <f>'Flight Data'!$A258</f>
        <v>G257</v>
      </c>
      <c r="W260" s="68">
        <f>'Flight Data'!$B258</f>
        <v>5</v>
      </c>
      <c r="X260" s="68">
        <f ca="1">ROUND(NORMINV($AC260,'Inputs and Outputs'!$C$19,'Inputs and Outputs'!$D$19),0)</f>
        <v>103</v>
      </c>
      <c r="Y260" s="68">
        <f t="shared" ref="Y260:Y323" si="83">Capacity+Two</f>
        <v>102</v>
      </c>
      <c r="Z260" s="68">
        <f t="shared" ref="Z260:Z323" ca="1" si="84">MIN(X260,Y260)</f>
        <v>102</v>
      </c>
      <c r="AA260" s="68">
        <f ca="1">IF(Z260-W260&gt;'Inputs and Outputs'!$D$4,One-W260,0)</f>
        <v>0</v>
      </c>
      <c r="AB260" s="68">
        <f ca="1">Z260*'Inputs and Outputs'!$D$5-AA260*'Inputs and Outputs'!$D$6</f>
        <v>4080</v>
      </c>
      <c r="AC260" s="70">
        <f t="shared" ca="1" si="76"/>
        <v>0.53149511765185309</v>
      </c>
      <c r="AD260" s="68">
        <f t="shared" ref="AD260:AD323" si="85">IF(U260="7pm",200,25)</f>
        <v>25</v>
      </c>
      <c r="AE260" s="75">
        <f ca="1">Z260*'Inputs and Outputs'!$D$5-('Model Part B'!AA260*'Model Part B'!AD260+AA260*Costperbumped)</f>
        <v>4080</v>
      </c>
      <c r="AH260" s="74">
        <v>257</v>
      </c>
      <c r="AI260" s="68" t="s">
        <v>4</v>
      </c>
      <c r="AJ260" s="69">
        <v>44282</v>
      </c>
      <c r="AK260" s="67" t="s">
        <v>2</v>
      </c>
      <c r="AL260" s="68" t="str">
        <f>'Flight Data'!$A258</f>
        <v>G257</v>
      </c>
      <c r="AM260" s="68">
        <f>'Flight Data'!$B258</f>
        <v>5</v>
      </c>
      <c r="AN260" s="68">
        <f ca="1">ROUND(NORMINV($AS260,'Inputs and Outputs'!$C$19,'Inputs and Outputs'!$D$19),0)</f>
        <v>99</v>
      </c>
      <c r="AO260" s="68">
        <f t="shared" ref="AO260:AO323" si="86">Capacity+Three</f>
        <v>103</v>
      </c>
      <c r="AP260" s="68">
        <f t="shared" ref="AP260:AP323" ca="1" si="87">MIN(AN260,AO260)</f>
        <v>99</v>
      </c>
      <c r="AQ260" s="68">
        <f ca="1">IF(AP260-AM260&gt;'Inputs and Outputs'!$D$4,Three-AM260,0)</f>
        <v>0</v>
      </c>
      <c r="AR260" s="68">
        <f ca="1">AP260*'Inputs and Outputs'!$D$5-AQ260*'Inputs and Outputs'!$D$6</f>
        <v>3960</v>
      </c>
      <c r="AS260" s="70">
        <f t="shared" ca="1" si="77"/>
        <v>0.19484909305834519</v>
      </c>
      <c r="AT260" s="68">
        <f t="shared" ref="AT260:AT323" si="88">IF(AK260="7pm",200,25)</f>
        <v>25</v>
      </c>
      <c r="AU260" s="75">
        <f ca="1">AP260*'Inputs and Outputs'!$D$5-('Model Part B'!AQ260*'Model Part B'!AT260+AQ260*Costperbumped)</f>
        <v>3960</v>
      </c>
      <c r="AX260" s="74">
        <v>257</v>
      </c>
      <c r="AY260" s="68" t="s">
        <v>4</v>
      </c>
      <c r="AZ260" s="69">
        <v>44282</v>
      </c>
      <c r="BA260" s="67" t="s">
        <v>2</v>
      </c>
      <c r="BB260" s="68" t="str">
        <f>'Flight Data'!$A258</f>
        <v>G257</v>
      </c>
      <c r="BC260" s="68">
        <f>'Flight Data'!$B258</f>
        <v>5</v>
      </c>
      <c r="BD260" s="68">
        <f ca="1">ROUND(NORMINV($BI260,'Inputs and Outputs'!$C$19,'Inputs and Outputs'!$D$19),0)</f>
        <v>102</v>
      </c>
      <c r="BE260" s="68">
        <f t="shared" ref="BE260:BE323" si="89">Capacity+Four</f>
        <v>104</v>
      </c>
      <c r="BF260" s="68">
        <f t="shared" ref="BF260:BF323" ca="1" si="90">MIN(BD260,BE260)</f>
        <v>102</v>
      </c>
      <c r="BG260" s="68">
        <f ca="1">IF(BF260-BC260&gt;'Inputs and Outputs'!$D$4,Four-BC260,0)</f>
        <v>0</v>
      </c>
      <c r="BH260" s="68">
        <f ca="1">BF260*'Inputs and Outputs'!$D$5-BG260*'Inputs and Outputs'!$D$6</f>
        <v>4080</v>
      </c>
      <c r="BI260" s="70">
        <f t="shared" ca="1" si="78"/>
        <v>0.38545879603405941</v>
      </c>
      <c r="BJ260" s="68">
        <f t="shared" ref="BJ260:BJ323" si="91">IF(BA260="7pm",200,25)</f>
        <v>25</v>
      </c>
      <c r="BK260" s="75">
        <f ca="1">BF260*'Inputs and Outputs'!$D$5-('Model Part B'!BG260*'Model Part B'!BJ260+BG260*Costperbumped)</f>
        <v>4080</v>
      </c>
      <c r="BN260" s="74">
        <v>257</v>
      </c>
      <c r="BO260" s="68" t="s">
        <v>4</v>
      </c>
      <c r="BP260" s="69">
        <v>44282</v>
      </c>
      <c r="BQ260" s="67" t="s">
        <v>2</v>
      </c>
      <c r="BR260" s="68" t="str">
        <f>'Flight Data'!$A258</f>
        <v>G257</v>
      </c>
      <c r="BS260" s="68">
        <f>'Flight Data'!$B258</f>
        <v>5</v>
      </c>
      <c r="BT260" s="68">
        <f ca="1">ROUND(NORMINV($BY260,'Inputs and Outputs'!$C$18,'Inputs and Outputs'!$D$18),0)</f>
        <v>107</v>
      </c>
      <c r="BU260" s="68">
        <f t="shared" ref="BU260:BU323" si="92">Capacity+Five</f>
        <v>105</v>
      </c>
      <c r="BV260" s="68">
        <f t="shared" ref="BV260:BV323" ca="1" si="93">MIN(BT260,BU260)</f>
        <v>105</v>
      </c>
      <c r="BW260" s="68">
        <f ca="1">IF(BV260-BS260&gt;'Inputs and Outputs'!$D$4,Five-BS260,0)</f>
        <v>0</v>
      </c>
      <c r="BX260" s="68">
        <f ca="1">BV260*'Inputs and Outputs'!$D$5-BW260*'Inputs and Outputs'!$D$6</f>
        <v>4200</v>
      </c>
      <c r="BY260" s="70">
        <f t="shared" ca="1" si="79"/>
        <v>0.82947295165214319</v>
      </c>
      <c r="BZ260" s="68">
        <f t="shared" ref="BZ260:BZ323" si="94">IF(BQ260="7pm",200,25)</f>
        <v>25</v>
      </c>
      <c r="CA260" s="75">
        <f ca="1">BV260*'Inputs and Outputs'!$D$5-('Model Part B'!BW260*'Model Part B'!BZ260+BW260*Costperbumped)</f>
        <v>4200</v>
      </c>
    </row>
    <row r="261" spans="2:79" x14ac:dyDescent="0.2">
      <c r="B261" s="74">
        <v>258</v>
      </c>
      <c r="C261" s="68" t="s">
        <v>4</v>
      </c>
      <c r="D261" s="69">
        <v>44282</v>
      </c>
      <c r="E261" s="67" t="s">
        <v>0</v>
      </c>
      <c r="F261" s="68" t="str">
        <f>'Flight Data'!$A259</f>
        <v>G258</v>
      </c>
      <c r="G261" s="68">
        <f>'Flight Data'!$B259</f>
        <v>4</v>
      </c>
      <c r="H261" s="68">
        <f ca="1">ROUND(NORMINV($M261,'Inputs and Outputs'!$C$20,'Inputs and Outputs'!$D$20),0)</f>
        <v>101</v>
      </c>
      <c r="I261" s="68">
        <f t="shared" si="80"/>
        <v>101</v>
      </c>
      <c r="J261" s="68">
        <f t="shared" ca="1" si="81"/>
        <v>101</v>
      </c>
      <c r="K261" s="68">
        <f ca="1">IF(J261-G261&gt;'Inputs and Outputs'!$D$4,One-G261,0)</f>
        <v>0</v>
      </c>
      <c r="L261" s="68">
        <f ca="1">J261*'Inputs and Outputs'!$D$5-K261*'Inputs and Outputs'!$D$6</f>
        <v>4040</v>
      </c>
      <c r="M261" s="70">
        <f t="shared" ref="M261:M324" ca="1" si="95">RAND()</f>
        <v>0.20604900885090971</v>
      </c>
      <c r="N261" s="68">
        <f t="shared" si="82"/>
        <v>200</v>
      </c>
      <c r="O261" s="75">
        <f ca="1">J261*'Inputs and Outputs'!$D$5-('Model Part B'!K261*'Model Part B'!N261+K261*Costperbumped)</f>
        <v>4040</v>
      </c>
      <c r="R261" s="74">
        <v>258</v>
      </c>
      <c r="S261" s="68" t="s">
        <v>4</v>
      </c>
      <c r="T261" s="69">
        <v>44282</v>
      </c>
      <c r="U261" s="67" t="s">
        <v>0</v>
      </c>
      <c r="V261" s="68" t="str">
        <f>'Flight Data'!$A259</f>
        <v>G258</v>
      </c>
      <c r="W261" s="68">
        <f>'Flight Data'!$B259</f>
        <v>4</v>
      </c>
      <c r="X261" s="68">
        <f ca="1">ROUND(NORMINV($AC261,'Inputs and Outputs'!$C$20,'Inputs and Outputs'!$D$20),0)</f>
        <v>112</v>
      </c>
      <c r="Y261" s="68">
        <f t="shared" si="83"/>
        <v>102</v>
      </c>
      <c r="Z261" s="68">
        <f t="shared" ca="1" si="84"/>
        <v>102</v>
      </c>
      <c r="AA261" s="68">
        <f ca="1">IF(Z261-W261&gt;'Inputs and Outputs'!$D$4,One-W261,0)</f>
        <v>0</v>
      </c>
      <c r="AB261" s="68">
        <f ca="1">Z261*'Inputs and Outputs'!$D$5-AA261*'Inputs and Outputs'!$D$6</f>
        <v>4080</v>
      </c>
      <c r="AC261" s="70">
        <f t="shared" ref="AC261:AC324" ca="1" si="96">RAND()</f>
        <v>0.92694801077395939</v>
      </c>
      <c r="AD261" s="68">
        <f t="shared" si="85"/>
        <v>200</v>
      </c>
      <c r="AE261" s="75">
        <f ca="1">Z261*'Inputs and Outputs'!$D$5-('Model Part B'!AA261*'Model Part B'!AD261+AA261*Costperbumped)</f>
        <v>4080</v>
      </c>
      <c r="AH261" s="74">
        <v>258</v>
      </c>
      <c r="AI261" s="68" t="s">
        <v>4</v>
      </c>
      <c r="AJ261" s="69">
        <v>44282</v>
      </c>
      <c r="AK261" s="67" t="s">
        <v>0</v>
      </c>
      <c r="AL261" s="68" t="str">
        <f>'Flight Data'!$A259</f>
        <v>G258</v>
      </c>
      <c r="AM261" s="68">
        <f>'Flight Data'!$B259</f>
        <v>4</v>
      </c>
      <c r="AN261" s="68">
        <f ca="1">ROUND(NORMINV($AS261,'Inputs and Outputs'!$C$20,'Inputs and Outputs'!$D$20),0)</f>
        <v>101</v>
      </c>
      <c r="AO261" s="68">
        <f t="shared" si="86"/>
        <v>103</v>
      </c>
      <c r="AP261" s="68">
        <f t="shared" ca="1" si="87"/>
        <v>101</v>
      </c>
      <c r="AQ261" s="68">
        <f ca="1">IF(AP261-AM261&gt;'Inputs and Outputs'!$D$4,Three-AM261,0)</f>
        <v>0</v>
      </c>
      <c r="AR261" s="68">
        <f ca="1">AP261*'Inputs and Outputs'!$D$5-AQ261*'Inputs and Outputs'!$D$6</f>
        <v>4040</v>
      </c>
      <c r="AS261" s="70">
        <f t="shared" ref="AS261:AS324" ca="1" si="97">RAND()</f>
        <v>0.20163623812612919</v>
      </c>
      <c r="AT261" s="68">
        <f t="shared" si="88"/>
        <v>200</v>
      </c>
      <c r="AU261" s="75">
        <f ca="1">AP261*'Inputs and Outputs'!$D$5-('Model Part B'!AQ261*'Model Part B'!AT261+AQ261*Costperbumped)</f>
        <v>4040</v>
      </c>
      <c r="AX261" s="74">
        <v>258</v>
      </c>
      <c r="AY261" s="68" t="s">
        <v>4</v>
      </c>
      <c r="AZ261" s="69">
        <v>44282</v>
      </c>
      <c r="BA261" s="67" t="s">
        <v>0</v>
      </c>
      <c r="BB261" s="68" t="str">
        <f>'Flight Data'!$A259</f>
        <v>G258</v>
      </c>
      <c r="BC261" s="68">
        <f>'Flight Data'!$B259</f>
        <v>4</v>
      </c>
      <c r="BD261" s="68">
        <f ca="1">ROUND(NORMINV($BI261,'Inputs and Outputs'!$C$20,'Inputs and Outputs'!$D$20),0)</f>
        <v>100</v>
      </c>
      <c r="BE261" s="68">
        <f t="shared" si="89"/>
        <v>104</v>
      </c>
      <c r="BF261" s="68">
        <f t="shared" ca="1" si="90"/>
        <v>100</v>
      </c>
      <c r="BG261" s="68">
        <f ca="1">IF(BF261-BC261&gt;'Inputs and Outputs'!$D$4,Four-BC261,0)</f>
        <v>0</v>
      </c>
      <c r="BH261" s="68">
        <f ca="1">BF261*'Inputs and Outputs'!$D$5-BG261*'Inputs and Outputs'!$D$6</f>
        <v>4000</v>
      </c>
      <c r="BI261" s="70">
        <f t="shared" ref="BI261:BI324" ca="1" si="98">RAND()</f>
        <v>0.15968300497344934</v>
      </c>
      <c r="BJ261" s="68">
        <f t="shared" si="91"/>
        <v>200</v>
      </c>
      <c r="BK261" s="75">
        <f ca="1">BF261*'Inputs and Outputs'!$D$5-('Model Part B'!BG261*'Model Part B'!BJ261+BG261*Costperbumped)</f>
        <v>4000</v>
      </c>
      <c r="BN261" s="74">
        <v>258</v>
      </c>
      <c r="BO261" s="68" t="s">
        <v>4</v>
      </c>
      <c r="BP261" s="69">
        <v>44282</v>
      </c>
      <c r="BQ261" s="67" t="s">
        <v>0</v>
      </c>
      <c r="BR261" s="68" t="str">
        <f>'Flight Data'!$A259</f>
        <v>G258</v>
      </c>
      <c r="BS261" s="68">
        <f>'Flight Data'!$B259</f>
        <v>4</v>
      </c>
      <c r="BT261" s="68">
        <f ca="1">ROUND(NORMINV($BY261,'Inputs and Outputs'!$C$18,'Inputs and Outputs'!$D$18),0)</f>
        <v>102</v>
      </c>
      <c r="BU261" s="68">
        <f t="shared" si="92"/>
        <v>105</v>
      </c>
      <c r="BV261" s="68">
        <f t="shared" ca="1" si="93"/>
        <v>102</v>
      </c>
      <c r="BW261" s="68">
        <f ca="1">IF(BV261-BS261&gt;'Inputs and Outputs'!$D$4,Five-BS261,0)</f>
        <v>0</v>
      </c>
      <c r="BX261" s="68">
        <f ca="1">BV261*'Inputs and Outputs'!$D$5-BW261*'Inputs and Outputs'!$D$6</f>
        <v>4080</v>
      </c>
      <c r="BY261" s="70">
        <f t="shared" ref="BY261:BY324" ca="1" si="99">RAND()</f>
        <v>0.58181751941233228</v>
      </c>
      <c r="BZ261" s="68">
        <f t="shared" si="94"/>
        <v>200</v>
      </c>
      <c r="CA261" s="75">
        <f ca="1">BV261*'Inputs and Outputs'!$D$5-('Model Part B'!BW261*'Model Part B'!BZ261+BW261*Costperbumped)</f>
        <v>4080</v>
      </c>
    </row>
    <row r="262" spans="2:79" x14ac:dyDescent="0.2">
      <c r="B262" s="74">
        <v>259</v>
      </c>
      <c r="C262" s="68" t="s">
        <v>1</v>
      </c>
      <c r="D262" s="69">
        <v>44283</v>
      </c>
      <c r="E262" s="67" t="s">
        <v>3</v>
      </c>
      <c r="F262" s="68" t="str">
        <f>'Flight Data'!$A260</f>
        <v>G259</v>
      </c>
      <c r="G262" s="68">
        <f>'Flight Data'!$B260</f>
        <v>2</v>
      </c>
      <c r="H262" s="68">
        <f ca="1">ROUND(NORMINV($M262,'Inputs and Outputs'!$C$18,'Inputs and Outputs'!$D$18),0)</f>
        <v>105</v>
      </c>
      <c r="I262" s="68">
        <f t="shared" si="80"/>
        <v>101</v>
      </c>
      <c r="J262" s="68">
        <f t="shared" ca="1" si="81"/>
        <v>101</v>
      </c>
      <c r="K262" s="68">
        <f ca="1">IF(J262-G262&gt;'Inputs and Outputs'!$D$4,One-G262,0)</f>
        <v>0</v>
      </c>
      <c r="L262" s="68">
        <f ca="1">J262*'Inputs and Outputs'!$D$5-K262*'Inputs and Outputs'!$D$6</f>
        <v>4040</v>
      </c>
      <c r="M262" s="70">
        <f t="shared" ca="1" si="95"/>
        <v>0.75151969186467449</v>
      </c>
      <c r="N262" s="68">
        <f t="shared" si="82"/>
        <v>25</v>
      </c>
      <c r="O262" s="75">
        <f ca="1">J262*'Inputs and Outputs'!$D$5-('Model Part B'!K262*'Model Part B'!N262+K262*Costperbumped)</f>
        <v>4040</v>
      </c>
      <c r="R262" s="74">
        <v>259</v>
      </c>
      <c r="S262" s="68" t="s">
        <v>1</v>
      </c>
      <c r="T262" s="69">
        <v>44283</v>
      </c>
      <c r="U262" s="67" t="s">
        <v>3</v>
      </c>
      <c r="V262" s="68" t="str">
        <f>'Flight Data'!$A260</f>
        <v>G259</v>
      </c>
      <c r="W262" s="68">
        <f>'Flight Data'!$B260</f>
        <v>2</v>
      </c>
      <c r="X262" s="68">
        <f ca="1">ROUND(NORMINV($AC262,'Inputs and Outputs'!$C$18,'Inputs and Outputs'!$D$18),0)</f>
        <v>108</v>
      </c>
      <c r="Y262" s="68">
        <f t="shared" si="83"/>
        <v>102</v>
      </c>
      <c r="Z262" s="68">
        <f t="shared" ca="1" si="84"/>
        <v>102</v>
      </c>
      <c r="AA262" s="68">
        <f ca="1">IF(Z262-W262&gt;'Inputs and Outputs'!$D$4,One-W262,0)</f>
        <v>0</v>
      </c>
      <c r="AB262" s="68">
        <f ca="1">Z262*'Inputs and Outputs'!$D$5-AA262*'Inputs and Outputs'!$D$6</f>
        <v>4080</v>
      </c>
      <c r="AC262" s="70">
        <f t="shared" ca="1" si="96"/>
        <v>0.87063704106053919</v>
      </c>
      <c r="AD262" s="68">
        <f t="shared" si="85"/>
        <v>25</v>
      </c>
      <c r="AE262" s="75">
        <f ca="1">Z262*'Inputs and Outputs'!$D$5-('Model Part B'!AA262*'Model Part B'!AD262+AA262*Costperbumped)</f>
        <v>4080</v>
      </c>
      <c r="AH262" s="74">
        <v>259</v>
      </c>
      <c r="AI262" s="68" t="s">
        <v>1</v>
      </c>
      <c r="AJ262" s="69">
        <v>44283</v>
      </c>
      <c r="AK262" s="67" t="s">
        <v>3</v>
      </c>
      <c r="AL262" s="68" t="str">
        <f>'Flight Data'!$A260</f>
        <v>G259</v>
      </c>
      <c r="AM262" s="68">
        <f>'Flight Data'!$B260</f>
        <v>2</v>
      </c>
      <c r="AN262" s="68">
        <f ca="1">ROUND(NORMINV($AS262,'Inputs and Outputs'!$C$18,'Inputs and Outputs'!$D$18),0)</f>
        <v>110</v>
      </c>
      <c r="AO262" s="68">
        <f t="shared" si="86"/>
        <v>103</v>
      </c>
      <c r="AP262" s="68">
        <f t="shared" ca="1" si="87"/>
        <v>103</v>
      </c>
      <c r="AQ262" s="68">
        <f ca="1">IF(AP262-AM262&gt;'Inputs and Outputs'!$D$4,Three-AM262,0)</f>
        <v>1</v>
      </c>
      <c r="AR262" s="68">
        <f ca="1">AP262*'Inputs and Outputs'!$D$5-AQ262*'Inputs and Outputs'!$D$6</f>
        <v>4020</v>
      </c>
      <c r="AS262" s="70">
        <f t="shared" ca="1" si="97"/>
        <v>0.93355012527493919</v>
      </c>
      <c r="AT262" s="68">
        <f t="shared" si="88"/>
        <v>25</v>
      </c>
      <c r="AU262" s="75">
        <f ca="1">AP262*'Inputs and Outputs'!$D$5-('Model Part B'!AQ262*'Model Part B'!AT262+AQ262*Costperbumped)</f>
        <v>3995</v>
      </c>
      <c r="AX262" s="74">
        <v>259</v>
      </c>
      <c r="AY262" s="68" t="s">
        <v>1</v>
      </c>
      <c r="AZ262" s="69">
        <v>44283</v>
      </c>
      <c r="BA262" s="67" t="s">
        <v>3</v>
      </c>
      <c r="BB262" s="68" t="str">
        <f>'Flight Data'!$A260</f>
        <v>G259</v>
      </c>
      <c r="BC262" s="68">
        <f>'Flight Data'!$B260</f>
        <v>2</v>
      </c>
      <c r="BD262" s="68">
        <f ca="1">ROUND(NORMINV($BI262,'Inputs and Outputs'!$C$18,'Inputs and Outputs'!$D$18),0)</f>
        <v>102</v>
      </c>
      <c r="BE262" s="68">
        <f t="shared" si="89"/>
        <v>104</v>
      </c>
      <c r="BF262" s="68">
        <f t="shared" ca="1" si="90"/>
        <v>102</v>
      </c>
      <c r="BG262" s="68">
        <f ca="1">IF(BF262-BC262&gt;'Inputs and Outputs'!$D$4,Four-BC262,0)</f>
        <v>0</v>
      </c>
      <c r="BH262" s="68">
        <f ca="1">BF262*'Inputs and Outputs'!$D$5-BG262*'Inputs and Outputs'!$D$6</f>
        <v>4080</v>
      </c>
      <c r="BI262" s="70">
        <f t="shared" ca="1" si="98"/>
        <v>0.54250931281599302</v>
      </c>
      <c r="BJ262" s="68">
        <f t="shared" si="91"/>
        <v>25</v>
      </c>
      <c r="BK262" s="75">
        <f ca="1">BF262*'Inputs and Outputs'!$D$5-('Model Part B'!BG262*'Model Part B'!BJ262+BG262*Costperbumped)</f>
        <v>4080</v>
      </c>
      <c r="BN262" s="74">
        <v>259</v>
      </c>
      <c r="BO262" s="68" t="s">
        <v>1</v>
      </c>
      <c r="BP262" s="69">
        <v>44283</v>
      </c>
      <c r="BQ262" s="67" t="s">
        <v>3</v>
      </c>
      <c r="BR262" s="68" t="str">
        <f>'Flight Data'!$A260</f>
        <v>G259</v>
      </c>
      <c r="BS262" s="68">
        <f>'Flight Data'!$B260</f>
        <v>2</v>
      </c>
      <c r="BT262" s="68">
        <f ca="1">ROUND(NORMINV($BY262,'Inputs and Outputs'!$C$18,'Inputs and Outputs'!$D$18),0)</f>
        <v>93</v>
      </c>
      <c r="BU262" s="68">
        <f t="shared" si="92"/>
        <v>105</v>
      </c>
      <c r="BV262" s="68">
        <f t="shared" ca="1" si="93"/>
        <v>93</v>
      </c>
      <c r="BW262" s="68">
        <f ca="1">IF(BV262-BS262&gt;'Inputs and Outputs'!$D$4,Five-BS262,0)</f>
        <v>0</v>
      </c>
      <c r="BX262" s="68">
        <f ca="1">BV262*'Inputs and Outputs'!$D$5-BW262*'Inputs and Outputs'!$D$6</f>
        <v>3720</v>
      </c>
      <c r="BY262" s="70">
        <f t="shared" ca="1" si="99"/>
        <v>8.8810838537657699E-2</v>
      </c>
      <c r="BZ262" s="68">
        <f t="shared" si="94"/>
        <v>25</v>
      </c>
      <c r="CA262" s="75">
        <f ca="1">BV262*'Inputs and Outputs'!$D$5-('Model Part B'!BW262*'Model Part B'!BZ262+BW262*Costperbumped)</f>
        <v>3720</v>
      </c>
    </row>
    <row r="263" spans="2:79" x14ac:dyDescent="0.2">
      <c r="B263" s="74">
        <v>260</v>
      </c>
      <c r="C263" s="68" t="s">
        <v>1</v>
      </c>
      <c r="D263" s="69">
        <v>44283</v>
      </c>
      <c r="E263" s="67" t="s">
        <v>2</v>
      </c>
      <c r="F263" s="68" t="str">
        <f>'Flight Data'!$A261</f>
        <v>G260</v>
      </c>
      <c r="G263" s="68">
        <f>'Flight Data'!$B261</f>
        <v>3</v>
      </c>
      <c r="H263" s="68">
        <f ca="1">ROUND(NORMINV($M263,'Inputs and Outputs'!$C$19,'Inputs and Outputs'!$D$19),0)</f>
        <v>102</v>
      </c>
      <c r="I263" s="68">
        <f t="shared" si="80"/>
        <v>101</v>
      </c>
      <c r="J263" s="68">
        <f t="shared" ca="1" si="81"/>
        <v>101</v>
      </c>
      <c r="K263" s="68">
        <f ca="1">IF(J263-G263&gt;'Inputs and Outputs'!$D$4,One-G263,0)</f>
        <v>0</v>
      </c>
      <c r="L263" s="68">
        <f ca="1">J263*'Inputs and Outputs'!$D$5-K263*'Inputs and Outputs'!$D$6</f>
        <v>4040</v>
      </c>
      <c r="M263" s="70">
        <f t="shared" ca="1" si="95"/>
        <v>0.38865614861819553</v>
      </c>
      <c r="N263" s="68">
        <f t="shared" si="82"/>
        <v>25</v>
      </c>
      <c r="O263" s="75">
        <f ca="1">J263*'Inputs and Outputs'!$D$5-('Model Part B'!K263*'Model Part B'!N263+K263*Costperbumped)</f>
        <v>4040</v>
      </c>
      <c r="R263" s="74">
        <v>260</v>
      </c>
      <c r="S263" s="68" t="s">
        <v>1</v>
      </c>
      <c r="T263" s="69">
        <v>44283</v>
      </c>
      <c r="U263" s="67" t="s">
        <v>2</v>
      </c>
      <c r="V263" s="68" t="str">
        <f>'Flight Data'!$A261</f>
        <v>G260</v>
      </c>
      <c r="W263" s="68">
        <f>'Flight Data'!$B261</f>
        <v>3</v>
      </c>
      <c r="X263" s="68">
        <f ca="1">ROUND(NORMINV($AC263,'Inputs and Outputs'!$C$19,'Inputs and Outputs'!$D$19),0)</f>
        <v>103</v>
      </c>
      <c r="Y263" s="68">
        <f t="shared" si="83"/>
        <v>102</v>
      </c>
      <c r="Z263" s="68">
        <f t="shared" ca="1" si="84"/>
        <v>102</v>
      </c>
      <c r="AA263" s="68">
        <f ca="1">IF(Z263-W263&gt;'Inputs and Outputs'!$D$4,One-W263,0)</f>
        <v>0</v>
      </c>
      <c r="AB263" s="68">
        <f ca="1">Z263*'Inputs and Outputs'!$D$5-AA263*'Inputs and Outputs'!$D$6</f>
        <v>4080</v>
      </c>
      <c r="AC263" s="70">
        <f t="shared" ca="1" si="96"/>
        <v>0.48490023612882627</v>
      </c>
      <c r="AD263" s="68">
        <f t="shared" si="85"/>
        <v>25</v>
      </c>
      <c r="AE263" s="75">
        <f ca="1">Z263*'Inputs and Outputs'!$D$5-('Model Part B'!AA263*'Model Part B'!AD263+AA263*Costperbumped)</f>
        <v>4080</v>
      </c>
      <c r="AH263" s="74">
        <v>260</v>
      </c>
      <c r="AI263" s="68" t="s">
        <v>1</v>
      </c>
      <c r="AJ263" s="69">
        <v>44283</v>
      </c>
      <c r="AK263" s="67" t="s">
        <v>2</v>
      </c>
      <c r="AL263" s="68" t="str">
        <f>'Flight Data'!$A261</f>
        <v>G260</v>
      </c>
      <c r="AM263" s="68">
        <f>'Flight Data'!$B261</f>
        <v>3</v>
      </c>
      <c r="AN263" s="68">
        <f ca="1">ROUND(NORMINV($AS263,'Inputs and Outputs'!$C$19,'Inputs and Outputs'!$D$19),0)</f>
        <v>96</v>
      </c>
      <c r="AO263" s="68">
        <f t="shared" si="86"/>
        <v>103</v>
      </c>
      <c r="AP263" s="68">
        <f t="shared" ca="1" si="87"/>
        <v>96</v>
      </c>
      <c r="AQ263" s="68">
        <f ca="1">IF(AP263-AM263&gt;'Inputs and Outputs'!$D$4,Three-AM263,0)</f>
        <v>0</v>
      </c>
      <c r="AR263" s="68">
        <f ca="1">AP263*'Inputs and Outputs'!$D$5-AQ263*'Inputs and Outputs'!$D$6</f>
        <v>3840</v>
      </c>
      <c r="AS263" s="70">
        <f t="shared" ca="1" si="97"/>
        <v>7.2036440750626984E-2</v>
      </c>
      <c r="AT263" s="68">
        <f t="shared" si="88"/>
        <v>25</v>
      </c>
      <c r="AU263" s="75">
        <f ca="1">AP263*'Inputs and Outputs'!$D$5-('Model Part B'!AQ263*'Model Part B'!AT263+AQ263*Costperbumped)</f>
        <v>3840</v>
      </c>
      <c r="AX263" s="74">
        <v>260</v>
      </c>
      <c r="AY263" s="68" t="s">
        <v>1</v>
      </c>
      <c r="AZ263" s="69">
        <v>44283</v>
      </c>
      <c r="BA263" s="67" t="s">
        <v>2</v>
      </c>
      <c r="BB263" s="68" t="str">
        <f>'Flight Data'!$A261</f>
        <v>G260</v>
      </c>
      <c r="BC263" s="68">
        <f>'Flight Data'!$B261</f>
        <v>3</v>
      </c>
      <c r="BD263" s="68">
        <f ca="1">ROUND(NORMINV($BI263,'Inputs and Outputs'!$C$19,'Inputs and Outputs'!$D$19),0)</f>
        <v>103</v>
      </c>
      <c r="BE263" s="68">
        <f t="shared" si="89"/>
        <v>104</v>
      </c>
      <c r="BF263" s="68">
        <f t="shared" ca="1" si="90"/>
        <v>103</v>
      </c>
      <c r="BG263" s="68">
        <f ca="1">IF(BF263-BC263&gt;'Inputs and Outputs'!$D$4,Four-BC263,0)</f>
        <v>0</v>
      </c>
      <c r="BH263" s="68">
        <f ca="1">BF263*'Inputs and Outputs'!$D$5-BG263*'Inputs and Outputs'!$D$6</f>
        <v>4120</v>
      </c>
      <c r="BI263" s="70">
        <f t="shared" ca="1" si="98"/>
        <v>0.52062359382977075</v>
      </c>
      <c r="BJ263" s="68">
        <f t="shared" si="91"/>
        <v>25</v>
      </c>
      <c r="BK263" s="75">
        <f ca="1">BF263*'Inputs and Outputs'!$D$5-('Model Part B'!BG263*'Model Part B'!BJ263+BG263*Costperbumped)</f>
        <v>4120</v>
      </c>
      <c r="BN263" s="74">
        <v>260</v>
      </c>
      <c r="BO263" s="68" t="s">
        <v>1</v>
      </c>
      <c r="BP263" s="69">
        <v>44283</v>
      </c>
      <c r="BQ263" s="67" t="s">
        <v>2</v>
      </c>
      <c r="BR263" s="68" t="str">
        <f>'Flight Data'!$A261</f>
        <v>G260</v>
      </c>
      <c r="BS263" s="68">
        <f>'Flight Data'!$B261</f>
        <v>3</v>
      </c>
      <c r="BT263" s="68">
        <f ca="1">ROUND(NORMINV($BY263,'Inputs and Outputs'!$C$18,'Inputs and Outputs'!$D$18),0)</f>
        <v>104</v>
      </c>
      <c r="BU263" s="68">
        <f t="shared" si="92"/>
        <v>105</v>
      </c>
      <c r="BV263" s="68">
        <f t="shared" ca="1" si="93"/>
        <v>104</v>
      </c>
      <c r="BW263" s="68">
        <f ca="1">IF(BV263-BS263&gt;'Inputs and Outputs'!$D$4,Five-BS263,0)</f>
        <v>2</v>
      </c>
      <c r="BX263" s="68">
        <f ca="1">BV263*'Inputs and Outputs'!$D$5-BW263*'Inputs and Outputs'!$D$6</f>
        <v>3960</v>
      </c>
      <c r="BY263" s="70">
        <f t="shared" ca="1" si="99"/>
        <v>0.71103693572974125</v>
      </c>
      <c r="BZ263" s="68">
        <f t="shared" si="94"/>
        <v>25</v>
      </c>
      <c r="CA263" s="75">
        <f ca="1">BV263*'Inputs and Outputs'!$D$5-('Model Part B'!BW263*'Model Part B'!BZ263+BW263*Costperbumped)</f>
        <v>3910</v>
      </c>
    </row>
    <row r="264" spans="2:79" x14ac:dyDescent="0.2">
      <c r="B264" s="74">
        <v>261</v>
      </c>
      <c r="C264" s="68" t="s">
        <v>1</v>
      </c>
      <c r="D264" s="69">
        <v>44283</v>
      </c>
      <c r="E264" s="67" t="s">
        <v>0</v>
      </c>
      <c r="F264" s="68" t="str">
        <f>'Flight Data'!$A262</f>
        <v>G261</v>
      </c>
      <c r="G264" s="68">
        <f>'Flight Data'!$B262</f>
        <v>0</v>
      </c>
      <c r="H264" s="68">
        <f ca="1">ROUND(NORMINV($M264,'Inputs and Outputs'!$C$20,'Inputs and Outputs'!$D$20),0)</f>
        <v>97</v>
      </c>
      <c r="I264" s="68">
        <f t="shared" si="80"/>
        <v>101</v>
      </c>
      <c r="J264" s="68">
        <f t="shared" ca="1" si="81"/>
        <v>97</v>
      </c>
      <c r="K264" s="68">
        <f ca="1">IF(J264-G264&gt;'Inputs and Outputs'!$D$4,One-G264,0)</f>
        <v>0</v>
      </c>
      <c r="L264" s="68">
        <f ca="1">J264*'Inputs and Outputs'!$D$5-K264*'Inputs and Outputs'!$D$6</f>
        <v>3880</v>
      </c>
      <c r="M264" s="70">
        <f t="shared" ca="1" si="95"/>
        <v>4.5951388886399935E-2</v>
      </c>
      <c r="N264" s="68">
        <f t="shared" si="82"/>
        <v>200</v>
      </c>
      <c r="O264" s="75">
        <f ca="1">J264*'Inputs and Outputs'!$D$5-('Model Part B'!K264*'Model Part B'!N264+K264*Costperbumped)</f>
        <v>3880</v>
      </c>
      <c r="R264" s="74">
        <v>261</v>
      </c>
      <c r="S264" s="68" t="s">
        <v>1</v>
      </c>
      <c r="T264" s="69">
        <v>44283</v>
      </c>
      <c r="U264" s="67" t="s">
        <v>0</v>
      </c>
      <c r="V264" s="68" t="str">
        <f>'Flight Data'!$A262</f>
        <v>G261</v>
      </c>
      <c r="W264" s="68">
        <f>'Flight Data'!$B262</f>
        <v>0</v>
      </c>
      <c r="X264" s="68">
        <f ca="1">ROUND(NORMINV($AC264,'Inputs and Outputs'!$C$20,'Inputs and Outputs'!$D$20),0)</f>
        <v>105</v>
      </c>
      <c r="Y264" s="68">
        <f t="shared" si="83"/>
        <v>102</v>
      </c>
      <c r="Z264" s="68">
        <f t="shared" ca="1" si="84"/>
        <v>102</v>
      </c>
      <c r="AA264" s="68">
        <f ca="1">IF(Z264-W264&gt;'Inputs and Outputs'!$D$4,One-W264,0)</f>
        <v>1</v>
      </c>
      <c r="AB264" s="68">
        <f ca="1">Z264*'Inputs and Outputs'!$D$5-AA264*'Inputs and Outputs'!$D$6</f>
        <v>3980</v>
      </c>
      <c r="AC264" s="70">
        <f t="shared" ca="1" si="96"/>
        <v>0.49454714311037029</v>
      </c>
      <c r="AD264" s="68">
        <f t="shared" si="85"/>
        <v>200</v>
      </c>
      <c r="AE264" s="75">
        <f ca="1">Z264*'Inputs and Outputs'!$D$5-('Model Part B'!AA264*'Model Part B'!AD264+AA264*Costperbumped)</f>
        <v>3780</v>
      </c>
      <c r="AH264" s="74">
        <v>261</v>
      </c>
      <c r="AI264" s="68" t="s">
        <v>1</v>
      </c>
      <c r="AJ264" s="69">
        <v>44283</v>
      </c>
      <c r="AK264" s="67" t="s">
        <v>0</v>
      </c>
      <c r="AL264" s="68" t="str">
        <f>'Flight Data'!$A262</f>
        <v>G261</v>
      </c>
      <c r="AM264" s="68">
        <f>'Flight Data'!$B262</f>
        <v>0</v>
      </c>
      <c r="AN264" s="68">
        <f ca="1">ROUND(NORMINV($AS264,'Inputs and Outputs'!$C$20,'Inputs and Outputs'!$D$20),0)</f>
        <v>115</v>
      </c>
      <c r="AO264" s="68">
        <f t="shared" si="86"/>
        <v>103</v>
      </c>
      <c r="AP264" s="68">
        <f t="shared" ca="1" si="87"/>
        <v>103</v>
      </c>
      <c r="AQ264" s="68">
        <f ca="1">IF(AP264-AM264&gt;'Inputs and Outputs'!$D$4,Three-AM264,0)</f>
        <v>3</v>
      </c>
      <c r="AR264" s="68">
        <f ca="1">AP264*'Inputs and Outputs'!$D$5-AQ264*'Inputs and Outputs'!$D$6</f>
        <v>3820</v>
      </c>
      <c r="AS264" s="70">
        <f t="shared" ca="1" si="97"/>
        <v>0.97786412658320687</v>
      </c>
      <c r="AT264" s="68">
        <f t="shared" si="88"/>
        <v>200</v>
      </c>
      <c r="AU264" s="75">
        <f ca="1">AP264*'Inputs and Outputs'!$D$5-('Model Part B'!AQ264*'Model Part B'!AT264+AQ264*Costperbumped)</f>
        <v>3220</v>
      </c>
      <c r="AX264" s="74">
        <v>261</v>
      </c>
      <c r="AY264" s="68" t="s">
        <v>1</v>
      </c>
      <c r="AZ264" s="69">
        <v>44283</v>
      </c>
      <c r="BA264" s="67" t="s">
        <v>0</v>
      </c>
      <c r="BB264" s="68" t="str">
        <f>'Flight Data'!$A262</f>
        <v>G261</v>
      </c>
      <c r="BC264" s="68">
        <f>'Flight Data'!$B262</f>
        <v>0</v>
      </c>
      <c r="BD264" s="68">
        <f ca="1">ROUND(NORMINV($BI264,'Inputs and Outputs'!$C$20,'Inputs and Outputs'!$D$20),0)</f>
        <v>111</v>
      </c>
      <c r="BE264" s="68">
        <f t="shared" si="89"/>
        <v>104</v>
      </c>
      <c r="BF264" s="68">
        <f t="shared" ca="1" si="90"/>
        <v>104</v>
      </c>
      <c r="BG264" s="68">
        <f ca="1">IF(BF264-BC264&gt;'Inputs and Outputs'!$D$4,Four-BC264,0)</f>
        <v>4</v>
      </c>
      <c r="BH264" s="68">
        <f ca="1">BF264*'Inputs and Outputs'!$D$5-BG264*'Inputs and Outputs'!$D$6</f>
        <v>3760</v>
      </c>
      <c r="BI264" s="70">
        <f t="shared" ca="1" si="98"/>
        <v>0.88563195358212976</v>
      </c>
      <c r="BJ264" s="68">
        <f t="shared" si="91"/>
        <v>200</v>
      </c>
      <c r="BK264" s="75">
        <f ca="1">BF264*'Inputs and Outputs'!$D$5-('Model Part B'!BG264*'Model Part B'!BJ264+BG264*Costperbumped)</f>
        <v>2960</v>
      </c>
      <c r="BN264" s="74">
        <v>261</v>
      </c>
      <c r="BO264" s="68" t="s">
        <v>1</v>
      </c>
      <c r="BP264" s="69">
        <v>44283</v>
      </c>
      <c r="BQ264" s="67" t="s">
        <v>0</v>
      </c>
      <c r="BR264" s="68" t="str">
        <f>'Flight Data'!$A262</f>
        <v>G261</v>
      </c>
      <c r="BS264" s="68">
        <f>'Flight Data'!$B262</f>
        <v>0</v>
      </c>
      <c r="BT264" s="68">
        <f ca="1">ROUND(NORMINV($BY264,'Inputs and Outputs'!$C$18,'Inputs and Outputs'!$D$18),0)</f>
        <v>101</v>
      </c>
      <c r="BU264" s="68">
        <f t="shared" si="92"/>
        <v>105</v>
      </c>
      <c r="BV264" s="68">
        <f t="shared" ca="1" si="93"/>
        <v>101</v>
      </c>
      <c r="BW264" s="68">
        <f ca="1">IF(BV264-BS264&gt;'Inputs and Outputs'!$D$4,Five-BS264,0)</f>
        <v>5</v>
      </c>
      <c r="BX264" s="68">
        <f ca="1">BV264*'Inputs and Outputs'!$D$5-BW264*'Inputs and Outputs'!$D$6</f>
        <v>3540</v>
      </c>
      <c r="BY264" s="70">
        <f t="shared" ca="1" si="99"/>
        <v>0.4798213147248751</v>
      </c>
      <c r="BZ264" s="68">
        <f t="shared" si="94"/>
        <v>200</v>
      </c>
      <c r="CA264" s="75">
        <f ca="1">BV264*'Inputs and Outputs'!$D$5-('Model Part B'!BW264*'Model Part B'!BZ264+BW264*Costperbumped)</f>
        <v>2540</v>
      </c>
    </row>
    <row r="265" spans="2:79" x14ac:dyDescent="0.2">
      <c r="B265" s="74">
        <v>262</v>
      </c>
      <c r="C265" s="68" t="s">
        <v>9</v>
      </c>
      <c r="D265" s="69">
        <v>44284</v>
      </c>
      <c r="E265" s="67" t="s">
        <v>3</v>
      </c>
      <c r="F265" s="68" t="str">
        <f>'Flight Data'!$A263</f>
        <v>G262</v>
      </c>
      <c r="G265" s="68">
        <f>'Flight Data'!$B263</f>
        <v>4</v>
      </c>
      <c r="H265" s="68">
        <f ca="1">ROUND(NORMINV($M265,'Inputs and Outputs'!$C$18,'Inputs and Outputs'!$D$18),0)</f>
        <v>94</v>
      </c>
      <c r="I265" s="68">
        <f t="shared" si="80"/>
        <v>101</v>
      </c>
      <c r="J265" s="68">
        <f t="shared" ca="1" si="81"/>
        <v>94</v>
      </c>
      <c r="K265" s="68">
        <f ca="1">IF(J265-G265&gt;'Inputs and Outputs'!$D$4,One-G265,0)</f>
        <v>0</v>
      </c>
      <c r="L265" s="68">
        <f ca="1">J265*'Inputs and Outputs'!$D$5-K265*'Inputs and Outputs'!$D$6</f>
        <v>3760</v>
      </c>
      <c r="M265" s="70">
        <f t="shared" ca="1" si="95"/>
        <v>0.11845948798827177</v>
      </c>
      <c r="N265" s="68">
        <f t="shared" si="82"/>
        <v>25</v>
      </c>
      <c r="O265" s="75">
        <f ca="1">J265*'Inputs and Outputs'!$D$5-('Model Part B'!K265*'Model Part B'!N265+K265*Costperbumped)</f>
        <v>3760</v>
      </c>
      <c r="R265" s="74">
        <v>262</v>
      </c>
      <c r="S265" s="68" t="s">
        <v>9</v>
      </c>
      <c r="T265" s="69">
        <v>44284</v>
      </c>
      <c r="U265" s="67" t="s">
        <v>3</v>
      </c>
      <c r="V265" s="68" t="str">
        <f>'Flight Data'!$A263</f>
        <v>G262</v>
      </c>
      <c r="W265" s="68">
        <f>'Flight Data'!$B263</f>
        <v>4</v>
      </c>
      <c r="X265" s="68">
        <f ca="1">ROUND(NORMINV($AC265,'Inputs and Outputs'!$C$18,'Inputs and Outputs'!$D$18),0)</f>
        <v>95</v>
      </c>
      <c r="Y265" s="68">
        <f t="shared" si="83"/>
        <v>102</v>
      </c>
      <c r="Z265" s="68">
        <f t="shared" ca="1" si="84"/>
        <v>95</v>
      </c>
      <c r="AA265" s="68">
        <f ca="1">IF(Z265-W265&gt;'Inputs and Outputs'!$D$4,One-W265,0)</f>
        <v>0</v>
      </c>
      <c r="AB265" s="68">
        <f ca="1">Z265*'Inputs and Outputs'!$D$5-AA265*'Inputs and Outputs'!$D$6</f>
        <v>3800</v>
      </c>
      <c r="AC265" s="70">
        <f t="shared" ca="1" si="96"/>
        <v>0.16918783903881562</v>
      </c>
      <c r="AD265" s="68">
        <f t="shared" si="85"/>
        <v>25</v>
      </c>
      <c r="AE265" s="75">
        <f ca="1">Z265*'Inputs and Outputs'!$D$5-('Model Part B'!AA265*'Model Part B'!AD265+AA265*Costperbumped)</f>
        <v>3800</v>
      </c>
      <c r="AH265" s="74">
        <v>262</v>
      </c>
      <c r="AI265" s="68" t="s">
        <v>9</v>
      </c>
      <c r="AJ265" s="69">
        <v>44284</v>
      </c>
      <c r="AK265" s="67" t="s">
        <v>3</v>
      </c>
      <c r="AL265" s="68" t="str">
        <f>'Flight Data'!$A263</f>
        <v>G262</v>
      </c>
      <c r="AM265" s="68">
        <f>'Flight Data'!$B263</f>
        <v>4</v>
      </c>
      <c r="AN265" s="68">
        <f ca="1">ROUND(NORMINV($AS265,'Inputs and Outputs'!$C$18,'Inputs and Outputs'!$D$18),0)</f>
        <v>101</v>
      </c>
      <c r="AO265" s="68">
        <f t="shared" si="86"/>
        <v>103</v>
      </c>
      <c r="AP265" s="68">
        <f t="shared" ca="1" si="87"/>
        <v>101</v>
      </c>
      <c r="AQ265" s="68">
        <f ca="1">IF(AP265-AM265&gt;'Inputs and Outputs'!$D$4,Three-AM265,0)</f>
        <v>0</v>
      </c>
      <c r="AR265" s="68">
        <f ca="1">AP265*'Inputs and Outputs'!$D$5-AQ265*'Inputs and Outputs'!$D$6</f>
        <v>4040</v>
      </c>
      <c r="AS265" s="70">
        <f t="shared" ca="1" si="97"/>
        <v>0.48979681460144453</v>
      </c>
      <c r="AT265" s="68">
        <f t="shared" si="88"/>
        <v>25</v>
      </c>
      <c r="AU265" s="75">
        <f ca="1">AP265*'Inputs and Outputs'!$D$5-('Model Part B'!AQ265*'Model Part B'!AT265+AQ265*Costperbumped)</f>
        <v>4040</v>
      </c>
      <c r="AX265" s="74">
        <v>262</v>
      </c>
      <c r="AY265" s="68" t="s">
        <v>9</v>
      </c>
      <c r="AZ265" s="69">
        <v>44284</v>
      </c>
      <c r="BA265" s="67" t="s">
        <v>3</v>
      </c>
      <c r="BB265" s="68" t="str">
        <f>'Flight Data'!$A263</f>
        <v>G262</v>
      </c>
      <c r="BC265" s="68">
        <f>'Flight Data'!$B263</f>
        <v>4</v>
      </c>
      <c r="BD265" s="68">
        <f ca="1">ROUND(NORMINV($BI265,'Inputs and Outputs'!$C$18,'Inputs and Outputs'!$D$18),0)</f>
        <v>113</v>
      </c>
      <c r="BE265" s="68">
        <f t="shared" si="89"/>
        <v>104</v>
      </c>
      <c r="BF265" s="68">
        <f t="shared" ca="1" si="90"/>
        <v>104</v>
      </c>
      <c r="BG265" s="68">
        <f ca="1">IF(BF265-BC265&gt;'Inputs and Outputs'!$D$4,Four-BC265,0)</f>
        <v>0</v>
      </c>
      <c r="BH265" s="68">
        <f ca="1">BF265*'Inputs and Outputs'!$D$5-BG265*'Inputs and Outputs'!$D$6</f>
        <v>4160</v>
      </c>
      <c r="BI265" s="70">
        <f t="shared" ca="1" si="98"/>
        <v>0.97544080656020915</v>
      </c>
      <c r="BJ265" s="68">
        <f t="shared" si="91"/>
        <v>25</v>
      </c>
      <c r="BK265" s="75">
        <f ca="1">BF265*'Inputs and Outputs'!$D$5-('Model Part B'!BG265*'Model Part B'!BJ265+BG265*Costperbumped)</f>
        <v>4160</v>
      </c>
      <c r="BN265" s="74">
        <v>262</v>
      </c>
      <c r="BO265" s="68" t="s">
        <v>9</v>
      </c>
      <c r="BP265" s="69">
        <v>44284</v>
      </c>
      <c r="BQ265" s="67" t="s">
        <v>3</v>
      </c>
      <c r="BR265" s="68" t="str">
        <f>'Flight Data'!$A263</f>
        <v>G262</v>
      </c>
      <c r="BS265" s="68">
        <f>'Flight Data'!$B263</f>
        <v>4</v>
      </c>
      <c r="BT265" s="68">
        <f ca="1">ROUND(NORMINV($BY265,'Inputs and Outputs'!$C$18,'Inputs and Outputs'!$D$18),0)</f>
        <v>102</v>
      </c>
      <c r="BU265" s="68">
        <f t="shared" si="92"/>
        <v>105</v>
      </c>
      <c r="BV265" s="68">
        <f t="shared" ca="1" si="93"/>
        <v>102</v>
      </c>
      <c r="BW265" s="68">
        <f ca="1">IF(BV265-BS265&gt;'Inputs and Outputs'!$D$4,Five-BS265,0)</f>
        <v>0</v>
      </c>
      <c r="BX265" s="68">
        <f ca="1">BV265*'Inputs and Outputs'!$D$5-BW265*'Inputs and Outputs'!$D$6</f>
        <v>4080</v>
      </c>
      <c r="BY265" s="70">
        <f t="shared" ca="1" si="99"/>
        <v>0.54791262318454803</v>
      </c>
      <c r="BZ265" s="68">
        <f t="shared" si="94"/>
        <v>25</v>
      </c>
      <c r="CA265" s="75">
        <f ca="1">BV265*'Inputs and Outputs'!$D$5-('Model Part B'!BW265*'Model Part B'!BZ265+BW265*Costperbumped)</f>
        <v>4080</v>
      </c>
    </row>
    <row r="266" spans="2:79" x14ac:dyDescent="0.2">
      <c r="B266" s="74">
        <v>263</v>
      </c>
      <c r="C266" s="68" t="s">
        <v>9</v>
      </c>
      <c r="D266" s="69">
        <v>44284</v>
      </c>
      <c r="E266" s="67" t="s">
        <v>2</v>
      </c>
      <c r="F266" s="68" t="str">
        <f>'Flight Data'!$A264</f>
        <v>G263</v>
      </c>
      <c r="G266" s="68">
        <f>'Flight Data'!$B264</f>
        <v>1</v>
      </c>
      <c r="H266" s="68">
        <f ca="1">ROUND(NORMINV($M266,'Inputs and Outputs'!$C$19,'Inputs and Outputs'!$D$19),0)</f>
        <v>110</v>
      </c>
      <c r="I266" s="68">
        <f t="shared" si="80"/>
        <v>101</v>
      </c>
      <c r="J266" s="68">
        <f t="shared" ca="1" si="81"/>
        <v>101</v>
      </c>
      <c r="K266" s="68">
        <f ca="1">IF(J266-G266&gt;'Inputs and Outputs'!$D$4,One-G266,0)</f>
        <v>0</v>
      </c>
      <c r="L266" s="68">
        <f ca="1">J266*'Inputs and Outputs'!$D$5-K266*'Inputs and Outputs'!$D$6</f>
        <v>4040</v>
      </c>
      <c r="M266" s="70">
        <f t="shared" ca="1" si="95"/>
        <v>0.9084719867767922</v>
      </c>
      <c r="N266" s="68">
        <f t="shared" si="82"/>
        <v>25</v>
      </c>
      <c r="O266" s="75">
        <f ca="1">J266*'Inputs and Outputs'!$D$5-('Model Part B'!K266*'Model Part B'!N266+K266*Costperbumped)</f>
        <v>4040</v>
      </c>
      <c r="R266" s="74">
        <v>263</v>
      </c>
      <c r="S266" s="68" t="s">
        <v>9</v>
      </c>
      <c r="T266" s="69">
        <v>44284</v>
      </c>
      <c r="U266" s="67" t="s">
        <v>2</v>
      </c>
      <c r="V266" s="68" t="str">
        <f>'Flight Data'!$A264</f>
        <v>G263</v>
      </c>
      <c r="W266" s="68">
        <f>'Flight Data'!$B264</f>
        <v>1</v>
      </c>
      <c r="X266" s="68">
        <f ca="1">ROUND(NORMINV($AC266,'Inputs and Outputs'!$C$19,'Inputs and Outputs'!$D$19),0)</f>
        <v>104</v>
      </c>
      <c r="Y266" s="68">
        <f t="shared" si="83"/>
        <v>102</v>
      </c>
      <c r="Z266" s="68">
        <f t="shared" ca="1" si="84"/>
        <v>102</v>
      </c>
      <c r="AA266" s="68">
        <f ca="1">IF(Z266-W266&gt;'Inputs and Outputs'!$D$4,One-W266,0)</f>
        <v>0</v>
      </c>
      <c r="AB266" s="68">
        <f ca="1">Z266*'Inputs and Outputs'!$D$5-AA266*'Inputs and Outputs'!$D$6</f>
        <v>4080</v>
      </c>
      <c r="AC266" s="70">
        <f t="shared" ca="1" si="96"/>
        <v>0.58622432003599179</v>
      </c>
      <c r="AD266" s="68">
        <f t="shared" si="85"/>
        <v>25</v>
      </c>
      <c r="AE266" s="75">
        <f ca="1">Z266*'Inputs and Outputs'!$D$5-('Model Part B'!AA266*'Model Part B'!AD266+AA266*Costperbumped)</f>
        <v>4080</v>
      </c>
      <c r="AH266" s="74">
        <v>263</v>
      </c>
      <c r="AI266" s="68" t="s">
        <v>9</v>
      </c>
      <c r="AJ266" s="69">
        <v>44284</v>
      </c>
      <c r="AK266" s="67" t="s">
        <v>2</v>
      </c>
      <c r="AL266" s="68" t="str">
        <f>'Flight Data'!$A264</f>
        <v>G263</v>
      </c>
      <c r="AM266" s="68">
        <f>'Flight Data'!$B264</f>
        <v>1</v>
      </c>
      <c r="AN266" s="68">
        <f ca="1">ROUND(NORMINV($AS266,'Inputs and Outputs'!$C$19,'Inputs and Outputs'!$D$19),0)</f>
        <v>98</v>
      </c>
      <c r="AO266" s="68">
        <f t="shared" si="86"/>
        <v>103</v>
      </c>
      <c r="AP266" s="68">
        <f t="shared" ca="1" si="87"/>
        <v>98</v>
      </c>
      <c r="AQ266" s="68">
        <f ca="1">IF(AP266-AM266&gt;'Inputs and Outputs'!$D$4,Three-AM266,0)</f>
        <v>0</v>
      </c>
      <c r="AR266" s="68">
        <f ca="1">AP266*'Inputs and Outputs'!$D$5-AQ266*'Inputs and Outputs'!$D$6</f>
        <v>3920</v>
      </c>
      <c r="AS266" s="70">
        <f t="shared" ca="1" si="97"/>
        <v>0.17662572961059952</v>
      </c>
      <c r="AT266" s="68">
        <f t="shared" si="88"/>
        <v>25</v>
      </c>
      <c r="AU266" s="75">
        <f ca="1">AP266*'Inputs and Outputs'!$D$5-('Model Part B'!AQ266*'Model Part B'!AT266+AQ266*Costperbumped)</f>
        <v>3920</v>
      </c>
      <c r="AX266" s="74">
        <v>263</v>
      </c>
      <c r="AY266" s="68" t="s">
        <v>9</v>
      </c>
      <c r="AZ266" s="69">
        <v>44284</v>
      </c>
      <c r="BA266" s="67" t="s">
        <v>2</v>
      </c>
      <c r="BB266" s="68" t="str">
        <f>'Flight Data'!$A264</f>
        <v>G263</v>
      </c>
      <c r="BC266" s="68">
        <f>'Flight Data'!$B264</f>
        <v>1</v>
      </c>
      <c r="BD266" s="68">
        <f ca="1">ROUND(NORMINV($BI266,'Inputs and Outputs'!$C$19,'Inputs and Outputs'!$D$19),0)</f>
        <v>97</v>
      </c>
      <c r="BE266" s="68">
        <f t="shared" si="89"/>
        <v>104</v>
      </c>
      <c r="BF266" s="68">
        <f t="shared" ca="1" si="90"/>
        <v>97</v>
      </c>
      <c r="BG266" s="68">
        <f ca="1">IF(BF266-BC266&gt;'Inputs and Outputs'!$D$4,Four-BC266,0)</f>
        <v>0</v>
      </c>
      <c r="BH266" s="68">
        <f ca="1">BF266*'Inputs and Outputs'!$D$5-BG266*'Inputs and Outputs'!$D$6</f>
        <v>3880</v>
      </c>
      <c r="BI266" s="70">
        <f t="shared" ca="1" si="98"/>
        <v>0.12385042634736665</v>
      </c>
      <c r="BJ266" s="68">
        <f t="shared" si="91"/>
        <v>25</v>
      </c>
      <c r="BK266" s="75">
        <f ca="1">BF266*'Inputs and Outputs'!$D$5-('Model Part B'!BG266*'Model Part B'!BJ266+BG266*Costperbumped)</f>
        <v>3880</v>
      </c>
      <c r="BN266" s="74">
        <v>263</v>
      </c>
      <c r="BO266" s="68" t="s">
        <v>9</v>
      </c>
      <c r="BP266" s="69">
        <v>44284</v>
      </c>
      <c r="BQ266" s="67" t="s">
        <v>2</v>
      </c>
      <c r="BR266" s="68" t="str">
        <f>'Flight Data'!$A264</f>
        <v>G263</v>
      </c>
      <c r="BS266" s="68">
        <f>'Flight Data'!$B264</f>
        <v>1</v>
      </c>
      <c r="BT266" s="68">
        <f ca="1">ROUND(NORMINV($BY266,'Inputs and Outputs'!$C$18,'Inputs and Outputs'!$D$18),0)</f>
        <v>105</v>
      </c>
      <c r="BU266" s="68">
        <f t="shared" si="92"/>
        <v>105</v>
      </c>
      <c r="BV266" s="68">
        <f t="shared" ca="1" si="93"/>
        <v>105</v>
      </c>
      <c r="BW266" s="68">
        <f ca="1">IF(BV266-BS266&gt;'Inputs and Outputs'!$D$4,Five-BS266,0)</f>
        <v>4</v>
      </c>
      <c r="BX266" s="68">
        <f ca="1">BV266*'Inputs and Outputs'!$D$5-BW266*'Inputs and Outputs'!$D$6</f>
        <v>3800</v>
      </c>
      <c r="BY266" s="70">
        <f t="shared" ca="1" si="99"/>
        <v>0.72697545572810096</v>
      </c>
      <c r="BZ266" s="68">
        <f t="shared" si="94"/>
        <v>25</v>
      </c>
      <c r="CA266" s="75">
        <f ca="1">BV266*'Inputs and Outputs'!$D$5-('Model Part B'!BW266*'Model Part B'!BZ266+BW266*Costperbumped)</f>
        <v>3700</v>
      </c>
    </row>
    <row r="267" spans="2:79" x14ac:dyDescent="0.2">
      <c r="B267" s="74">
        <v>264</v>
      </c>
      <c r="C267" s="68" t="s">
        <v>9</v>
      </c>
      <c r="D267" s="69">
        <v>44284</v>
      </c>
      <c r="E267" s="67" t="s">
        <v>0</v>
      </c>
      <c r="F267" s="68" t="str">
        <f>'Flight Data'!$A265</f>
        <v>G264</v>
      </c>
      <c r="G267" s="68">
        <f>'Flight Data'!$B265</f>
        <v>3</v>
      </c>
      <c r="H267" s="68">
        <f ca="1">ROUND(NORMINV($M267,'Inputs and Outputs'!$C$20,'Inputs and Outputs'!$D$20),0)</f>
        <v>100</v>
      </c>
      <c r="I267" s="68">
        <f t="shared" si="80"/>
        <v>101</v>
      </c>
      <c r="J267" s="68">
        <f t="shared" ca="1" si="81"/>
        <v>100</v>
      </c>
      <c r="K267" s="68">
        <f ca="1">IF(J267-G267&gt;'Inputs and Outputs'!$D$4,One-G267,0)</f>
        <v>0</v>
      </c>
      <c r="L267" s="68">
        <f ca="1">J267*'Inputs and Outputs'!$D$5-K267*'Inputs and Outputs'!$D$6</f>
        <v>4000</v>
      </c>
      <c r="M267" s="70">
        <f t="shared" ca="1" si="95"/>
        <v>0.16877539185350876</v>
      </c>
      <c r="N267" s="68">
        <f t="shared" si="82"/>
        <v>200</v>
      </c>
      <c r="O267" s="75">
        <f ca="1">J267*'Inputs and Outputs'!$D$5-('Model Part B'!K267*'Model Part B'!N267+K267*Costperbumped)</f>
        <v>4000</v>
      </c>
      <c r="R267" s="74">
        <v>264</v>
      </c>
      <c r="S267" s="68" t="s">
        <v>9</v>
      </c>
      <c r="T267" s="69">
        <v>44284</v>
      </c>
      <c r="U267" s="67" t="s">
        <v>0</v>
      </c>
      <c r="V267" s="68" t="str">
        <f>'Flight Data'!$A265</f>
        <v>G264</v>
      </c>
      <c r="W267" s="68">
        <f>'Flight Data'!$B265</f>
        <v>3</v>
      </c>
      <c r="X267" s="68">
        <f ca="1">ROUND(NORMINV($AC267,'Inputs and Outputs'!$C$20,'Inputs and Outputs'!$D$20),0)</f>
        <v>115</v>
      </c>
      <c r="Y267" s="68">
        <f t="shared" si="83"/>
        <v>102</v>
      </c>
      <c r="Z267" s="68">
        <f t="shared" ca="1" si="84"/>
        <v>102</v>
      </c>
      <c r="AA267" s="68">
        <f ca="1">IF(Z267-W267&gt;'Inputs and Outputs'!$D$4,One-W267,0)</f>
        <v>0</v>
      </c>
      <c r="AB267" s="68">
        <f ca="1">Z267*'Inputs and Outputs'!$D$5-AA267*'Inputs and Outputs'!$D$6</f>
        <v>4080</v>
      </c>
      <c r="AC267" s="70">
        <f t="shared" ca="1" si="96"/>
        <v>0.97165732729644216</v>
      </c>
      <c r="AD267" s="68">
        <f t="shared" si="85"/>
        <v>200</v>
      </c>
      <c r="AE267" s="75">
        <f ca="1">Z267*'Inputs and Outputs'!$D$5-('Model Part B'!AA267*'Model Part B'!AD267+AA267*Costperbumped)</f>
        <v>4080</v>
      </c>
      <c r="AH267" s="74">
        <v>264</v>
      </c>
      <c r="AI267" s="68" t="s">
        <v>9</v>
      </c>
      <c r="AJ267" s="69">
        <v>44284</v>
      </c>
      <c r="AK267" s="67" t="s">
        <v>0</v>
      </c>
      <c r="AL267" s="68" t="str">
        <f>'Flight Data'!$A265</f>
        <v>G264</v>
      </c>
      <c r="AM267" s="68">
        <f>'Flight Data'!$B265</f>
        <v>3</v>
      </c>
      <c r="AN267" s="68">
        <f ca="1">ROUND(NORMINV($AS267,'Inputs and Outputs'!$C$20,'Inputs and Outputs'!$D$20),0)</f>
        <v>108</v>
      </c>
      <c r="AO267" s="68">
        <f t="shared" si="86"/>
        <v>103</v>
      </c>
      <c r="AP267" s="68">
        <f t="shared" ca="1" si="87"/>
        <v>103</v>
      </c>
      <c r="AQ267" s="68">
        <f ca="1">IF(AP267-AM267&gt;'Inputs and Outputs'!$D$4,Three-AM267,0)</f>
        <v>0</v>
      </c>
      <c r="AR267" s="68">
        <f ca="1">AP267*'Inputs and Outputs'!$D$5-AQ267*'Inputs and Outputs'!$D$6</f>
        <v>4120</v>
      </c>
      <c r="AS267" s="70">
        <f t="shared" ca="1" si="97"/>
        <v>0.71410824789046012</v>
      </c>
      <c r="AT267" s="68">
        <f t="shared" si="88"/>
        <v>200</v>
      </c>
      <c r="AU267" s="75">
        <f ca="1">AP267*'Inputs and Outputs'!$D$5-('Model Part B'!AQ267*'Model Part B'!AT267+AQ267*Costperbumped)</f>
        <v>4120</v>
      </c>
      <c r="AX267" s="74">
        <v>264</v>
      </c>
      <c r="AY267" s="68" t="s">
        <v>9</v>
      </c>
      <c r="AZ267" s="69">
        <v>44284</v>
      </c>
      <c r="BA267" s="67" t="s">
        <v>0</v>
      </c>
      <c r="BB267" s="68" t="str">
        <f>'Flight Data'!$A265</f>
        <v>G264</v>
      </c>
      <c r="BC267" s="68">
        <f>'Flight Data'!$B265</f>
        <v>3</v>
      </c>
      <c r="BD267" s="68">
        <f ca="1">ROUND(NORMINV($BI267,'Inputs and Outputs'!$C$20,'Inputs and Outputs'!$D$20),0)</f>
        <v>110</v>
      </c>
      <c r="BE267" s="68">
        <f t="shared" si="89"/>
        <v>104</v>
      </c>
      <c r="BF267" s="68">
        <f t="shared" ca="1" si="90"/>
        <v>104</v>
      </c>
      <c r="BG267" s="68">
        <f ca="1">IF(BF267-BC267&gt;'Inputs and Outputs'!$D$4,Four-BC267,0)</f>
        <v>1</v>
      </c>
      <c r="BH267" s="68">
        <f ca="1">BF267*'Inputs and Outputs'!$D$5-BG267*'Inputs and Outputs'!$D$6</f>
        <v>4060</v>
      </c>
      <c r="BI267" s="70">
        <f t="shared" ca="1" si="98"/>
        <v>0.83319058191638451</v>
      </c>
      <c r="BJ267" s="68">
        <f t="shared" si="91"/>
        <v>200</v>
      </c>
      <c r="BK267" s="75">
        <f ca="1">BF267*'Inputs and Outputs'!$D$5-('Model Part B'!BG267*'Model Part B'!BJ267+BG267*Costperbumped)</f>
        <v>3860</v>
      </c>
      <c r="BN267" s="74">
        <v>264</v>
      </c>
      <c r="BO267" s="68" t="s">
        <v>9</v>
      </c>
      <c r="BP267" s="69">
        <v>44284</v>
      </c>
      <c r="BQ267" s="67" t="s">
        <v>0</v>
      </c>
      <c r="BR267" s="68" t="str">
        <f>'Flight Data'!$A265</f>
        <v>G264</v>
      </c>
      <c r="BS267" s="68">
        <f>'Flight Data'!$B265</f>
        <v>3</v>
      </c>
      <c r="BT267" s="68">
        <f ca="1">ROUND(NORMINV($BY267,'Inputs and Outputs'!$C$18,'Inputs and Outputs'!$D$18),0)</f>
        <v>96</v>
      </c>
      <c r="BU267" s="68">
        <f t="shared" si="92"/>
        <v>105</v>
      </c>
      <c r="BV267" s="68">
        <f t="shared" ca="1" si="93"/>
        <v>96</v>
      </c>
      <c r="BW267" s="68">
        <f ca="1">IF(BV267-BS267&gt;'Inputs and Outputs'!$D$4,Five-BS267,0)</f>
        <v>0</v>
      </c>
      <c r="BX267" s="68">
        <f ca="1">BV267*'Inputs and Outputs'!$D$5-BW267*'Inputs and Outputs'!$D$6</f>
        <v>3840</v>
      </c>
      <c r="BY267" s="70">
        <f t="shared" ca="1" si="99"/>
        <v>0.2106028094361333</v>
      </c>
      <c r="BZ267" s="68">
        <f t="shared" si="94"/>
        <v>200</v>
      </c>
      <c r="CA267" s="75">
        <f ca="1">BV267*'Inputs and Outputs'!$D$5-('Model Part B'!BW267*'Model Part B'!BZ267+BW267*Costperbumped)</f>
        <v>3840</v>
      </c>
    </row>
    <row r="268" spans="2:79" x14ac:dyDescent="0.2">
      <c r="B268" s="74">
        <v>265</v>
      </c>
      <c r="C268" s="68" t="s">
        <v>8</v>
      </c>
      <c r="D268" s="69">
        <v>44285</v>
      </c>
      <c r="E268" s="67" t="s">
        <v>3</v>
      </c>
      <c r="F268" s="68" t="str">
        <f>'Flight Data'!$A266</f>
        <v>G265</v>
      </c>
      <c r="G268" s="68">
        <f>'Flight Data'!$B266</f>
        <v>0</v>
      </c>
      <c r="H268" s="68">
        <f ca="1">ROUND(NORMINV($M268,'Inputs and Outputs'!$C$18,'Inputs and Outputs'!$D$18),0)</f>
        <v>103</v>
      </c>
      <c r="I268" s="68">
        <f t="shared" si="80"/>
        <v>101</v>
      </c>
      <c r="J268" s="68">
        <f t="shared" ca="1" si="81"/>
        <v>101</v>
      </c>
      <c r="K268" s="68">
        <f ca="1">IF(J268-G268&gt;'Inputs and Outputs'!$D$4,One-G268,0)</f>
        <v>1</v>
      </c>
      <c r="L268" s="68">
        <f ca="1">J268*'Inputs and Outputs'!$D$5-K268*'Inputs and Outputs'!$D$6</f>
        <v>3940</v>
      </c>
      <c r="M268" s="70">
        <f t="shared" ca="1" si="95"/>
        <v>0.60069880556369315</v>
      </c>
      <c r="N268" s="68">
        <f t="shared" si="82"/>
        <v>25</v>
      </c>
      <c r="O268" s="75">
        <f ca="1">J268*'Inputs and Outputs'!$D$5-('Model Part B'!K268*'Model Part B'!N268+K268*Costperbumped)</f>
        <v>3915</v>
      </c>
      <c r="R268" s="74">
        <v>265</v>
      </c>
      <c r="S268" s="68" t="s">
        <v>8</v>
      </c>
      <c r="T268" s="69">
        <v>44285</v>
      </c>
      <c r="U268" s="67" t="s">
        <v>3</v>
      </c>
      <c r="V268" s="68" t="str">
        <f>'Flight Data'!$A266</f>
        <v>G265</v>
      </c>
      <c r="W268" s="68">
        <f>'Flight Data'!$B266</f>
        <v>0</v>
      </c>
      <c r="X268" s="68">
        <f ca="1">ROUND(NORMINV($AC268,'Inputs and Outputs'!$C$18,'Inputs and Outputs'!$D$18),0)</f>
        <v>108</v>
      </c>
      <c r="Y268" s="68">
        <f t="shared" si="83"/>
        <v>102</v>
      </c>
      <c r="Z268" s="68">
        <f t="shared" ca="1" si="84"/>
        <v>102</v>
      </c>
      <c r="AA268" s="68">
        <f ca="1">IF(Z268-W268&gt;'Inputs and Outputs'!$D$4,One-W268,0)</f>
        <v>1</v>
      </c>
      <c r="AB268" s="68">
        <f ca="1">Z268*'Inputs and Outputs'!$D$5-AA268*'Inputs and Outputs'!$D$6</f>
        <v>3980</v>
      </c>
      <c r="AC268" s="70">
        <f t="shared" ca="1" si="96"/>
        <v>0.88381451031429303</v>
      </c>
      <c r="AD268" s="68">
        <f t="shared" si="85"/>
        <v>25</v>
      </c>
      <c r="AE268" s="75">
        <f ca="1">Z268*'Inputs and Outputs'!$D$5-('Model Part B'!AA268*'Model Part B'!AD268+AA268*Costperbumped)</f>
        <v>3955</v>
      </c>
      <c r="AH268" s="74">
        <v>265</v>
      </c>
      <c r="AI268" s="68" t="s">
        <v>8</v>
      </c>
      <c r="AJ268" s="69">
        <v>44285</v>
      </c>
      <c r="AK268" s="67" t="s">
        <v>3</v>
      </c>
      <c r="AL268" s="68" t="str">
        <f>'Flight Data'!$A266</f>
        <v>G265</v>
      </c>
      <c r="AM268" s="68">
        <f>'Flight Data'!$B266</f>
        <v>0</v>
      </c>
      <c r="AN268" s="68">
        <f ca="1">ROUND(NORMINV($AS268,'Inputs and Outputs'!$C$18,'Inputs and Outputs'!$D$18),0)</f>
        <v>103</v>
      </c>
      <c r="AO268" s="68">
        <f t="shared" si="86"/>
        <v>103</v>
      </c>
      <c r="AP268" s="68">
        <f t="shared" ca="1" si="87"/>
        <v>103</v>
      </c>
      <c r="AQ268" s="68">
        <f ca="1">IF(AP268-AM268&gt;'Inputs and Outputs'!$D$4,Three-AM268,0)</f>
        <v>3</v>
      </c>
      <c r="AR268" s="68">
        <f ca="1">AP268*'Inputs and Outputs'!$D$5-AQ268*'Inputs and Outputs'!$D$6</f>
        <v>3820</v>
      </c>
      <c r="AS268" s="70">
        <f t="shared" ca="1" si="97"/>
        <v>0.65820382276533551</v>
      </c>
      <c r="AT268" s="68">
        <f t="shared" si="88"/>
        <v>25</v>
      </c>
      <c r="AU268" s="75">
        <f ca="1">AP268*'Inputs and Outputs'!$D$5-('Model Part B'!AQ268*'Model Part B'!AT268+AQ268*Costperbumped)</f>
        <v>3745</v>
      </c>
      <c r="AX268" s="74">
        <v>265</v>
      </c>
      <c r="AY268" s="68" t="s">
        <v>8</v>
      </c>
      <c r="AZ268" s="69">
        <v>44285</v>
      </c>
      <c r="BA268" s="67" t="s">
        <v>3</v>
      </c>
      <c r="BB268" s="68" t="str">
        <f>'Flight Data'!$A266</f>
        <v>G265</v>
      </c>
      <c r="BC268" s="68">
        <f>'Flight Data'!$B266</f>
        <v>0</v>
      </c>
      <c r="BD268" s="68">
        <f ca="1">ROUND(NORMINV($BI268,'Inputs and Outputs'!$C$18,'Inputs and Outputs'!$D$18),0)</f>
        <v>101</v>
      </c>
      <c r="BE268" s="68">
        <f t="shared" si="89"/>
        <v>104</v>
      </c>
      <c r="BF268" s="68">
        <f t="shared" ca="1" si="90"/>
        <v>101</v>
      </c>
      <c r="BG268" s="68">
        <f ca="1">IF(BF268-BC268&gt;'Inputs and Outputs'!$D$4,Four-BC268,0)</f>
        <v>4</v>
      </c>
      <c r="BH268" s="68">
        <f ca="1">BF268*'Inputs and Outputs'!$D$5-BG268*'Inputs and Outputs'!$D$6</f>
        <v>3640</v>
      </c>
      <c r="BI268" s="70">
        <f t="shared" ca="1" si="98"/>
        <v>0.50748376852930011</v>
      </c>
      <c r="BJ268" s="68">
        <f t="shared" si="91"/>
        <v>25</v>
      </c>
      <c r="BK268" s="75">
        <f ca="1">BF268*'Inputs and Outputs'!$D$5-('Model Part B'!BG268*'Model Part B'!BJ268+BG268*Costperbumped)</f>
        <v>3540</v>
      </c>
      <c r="BN268" s="74">
        <v>265</v>
      </c>
      <c r="BO268" s="68" t="s">
        <v>8</v>
      </c>
      <c r="BP268" s="69">
        <v>44285</v>
      </c>
      <c r="BQ268" s="67" t="s">
        <v>3</v>
      </c>
      <c r="BR268" s="68" t="str">
        <f>'Flight Data'!$A266</f>
        <v>G265</v>
      </c>
      <c r="BS268" s="68">
        <f>'Flight Data'!$B266</f>
        <v>0</v>
      </c>
      <c r="BT268" s="68">
        <f ca="1">ROUND(NORMINV($BY268,'Inputs and Outputs'!$C$18,'Inputs and Outputs'!$D$18),0)</f>
        <v>103</v>
      </c>
      <c r="BU268" s="68">
        <f t="shared" si="92"/>
        <v>105</v>
      </c>
      <c r="BV268" s="68">
        <f t="shared" ca="1" si="93"/>
        <v>103</v>
      </c>
      <c r="BW268" s="68">
        <f ca="1">IF(BV268-BS268&gt;'Inputs and Outputs'!$D$4,Five-BS268,0)</f>
        <v>5</v>
      </c>
      <c r="BX268" s="68">
        <f ca="1">BV268*'Inputs and Outputs'!$D$5-BW268*'Inputs and Outputs'!$D$6</f>
        <v>3620</v>
      </c>
      <c r="BY268" s="70">
        <f t="shared" ca="1" si="99"/>
        <v>0.61644287215044002</v>
      </c>
      <c r="BZ268" s="68">
        <f t="shared" si="94"/>
        <v>25</v>
      </c>
      <c r="CA268" s="75">
        <f ca="1">BV268*'Inputs and Outputs'!$D$5-('Model Part B'!BW268*'Model Part B'!BZ268+BW268*Costperbumped)</f>
        <v>3495</v>
      </c>
    </row>
    <row r="269" spans="2:79" x14ac:dyDescent="0.2">
      <c r="B269" s="74">
        <v>266</v>
      </c>
      <c r="C269" s="68" t="s">
        <v>8</v>
      </c>
      <c r="D269" s="69">
        <v>44285</v>
      </c>
      <c r="E269" s="67" t="s">
        <v>2</v>
      </c>
      <c r="F269" s="68" t="str">
        <f>'Flight Data'!$A267</f>
        <v>G266</v>
      </c>
      <c r="G269" s="68">
        <f>'Flight Data'!$B267</f>
        <v>2</v>
      </c>
      <c r="H269" s="68">
        <f ca="1">ROUND(NORMINV($M269,'Inputs and Outputs'!$C$19,'Inputs and Outputs'!$D$19),0)</f>
        <v>108</v>
      </c>
      <c r="I269" s="68">
        <f t="shared" si="80"/>
        <v>101</v>
      </c>
      <c r="J269" s="68">
        <f t="shared" ca="1" si="81"/>
        <v>101</v>
      </c>
      <c r="K269" s="68">
        <f ca="1">IF(J269-G269&gt;'Inputs and Outputs'!$D$4,One-G269,0)</f>
        <v>0</v>
      </c>
      <c r="L269" s="68">
        <f ca="1">J269*'Inputs and Outputs'!$D$5-K269*'Inputs and Outputs'!$D$6</f>
        <v>4040</v>
      </c>
      <c r="M269" s="70">
        <f t="shared" ca="1" si="95"/>
        <v>0.82092564923665035</v>
      </c>
      <c r="N269" s="68">
        <f t="shared" si="82"/>
        <v>25</v>
      </c>
      <c r="O269" s="75">
        <f ca="1">J269*'Inputs and Outputs'!$D$5-('Model Part B'!K269*'Model Part B'!N269+K269*Costperbumped)</f>
        <v>4040</v>
      </c>
      <c r="R269" s="74">
        <v>266</v>
      </c>
      <c r="S269" s="68" t="s">
        <v>8</v>
      </c>
      <c r="T269" s="69">
        <v>44285</v>
      </c>
      <c r="U269" s="67" t="s">
        <v>2</v>
      </c>
      <c r="V269" s="68" t="str">
        <f>'Flight Data'!$A267</f>
        <v>G266</v>
      </c>
      <c r="W269" s="68">
        <f>'Flight Data'!$B267</f>
        <v>2</v>
      </c>
      <c r="X269" s="68">
        <f ca="1">ROUND(NORMINV($AC269,'Inputs and Outputs'!$C$19,'Inputs and Outputs'!$D$19),0)</f>
        <v>91</v>
      </c>
      <c r="Y269" s="68">
        <f t="shared" si="83"/>
        <v>102</v>
      </c>
      <c r="Z269" s="68">
        <f t="shared" ca="1" si="84"/>
        <v>91</v>
      </c>
      <c r="AA269" s="68">
        <f ca="1">IF(Z269-W269&gt;'Inputs and Outputs'!$D$4,One-W269,0)</f>
        <v>0</v>
      </c>
      <c r="AB269" s="68">
        <f ca="1">Z269*'Inputs and Outputs'!$D$5-AA269*'Inputs and Outputs'!$D$6</f>
        <v>3640</v>
      </c>
      <c r="AC269" s="70">
        <f t="shared" ca="1" si="96"/>
        <v>9.8326271527032771E-3</v>
      </c>
      <c r="AD269" s="68">
        <f t="shared" si="85"/>
        <v>25</v>
      </c>
      <c r="AE269" s="75">
        <f ca="1">Z269*'Inputs and Outputs'!$D$5-('Model Part B'!AA269*'Model Part B'!AD269+AA269*Costperbumped)</f>
        <v>3640</v>
      </c>
      <c r="AH269" s="74">
        <v>266</v>
      </c>
      <c r="AI269" s="68" t="s">
        <v>8</v>
      </c>
      <c r="AJ269" s="69">
        <v>44285</v>
      </c>
      <c r="AK269" s="67" t="s">
        <v>2</v>
      </c>
      <c r="AL269" s="68" t="str">
        <f>'Flight Data'!$A267</f>
        <v>G266</v>
      </c>
      <c r="AM269" s="68">
        <f>'Flight Data'!$B267</f>
        <v>2</v>
      </c>
      <c r="AN269" s="68">
        <f ca="1">ROUND(NORMINV($AS269,'Inputs and Outputs'!$C$19,'Inputs and Outputs'!$D$19),0)</f>
        <v>104</v>
      </c>
      <c r="AO269" s="68">
        <f t="shared" si="86"/>
        <v>103</v>
      </c>
      <c r="AP269" s="68">
        <f t="shared" ca="1" si="87"/>
        <v>103</v>
      </c>
      <c r="AQ269" s="68">
        <f ca="1">IF(AP269-AM269&gt;'Inputs and Outputs'!$D$4,Three-AM269,0)</f>
        <v>1</v>
      </c>
      <c r="AR269" s="68">
        <f ca="1">AP269*'Inputs and Outputs'!$D$5-AQ269*'Inputs and Outputs'!$D$6</f>
        <v>4020</v>
      </c>
      <c r="AS269" s="70">
        <f t="shared" ca="1" si="97"/>
        <v>0.58993201089499792</v>
      </c>
      <c r="AT269" s="68">
        <f t="shared" si="88"/>
        <v>25</v>
      </c>
      <c r="AU269" s="75">
        <f ca="1">AP269*'Inputs and Outputs'!$D$5-('Model Part B'!AQ269*'Model Part B'!AT269+AQ269*Costperbumped)</f>
        <v>3995</v>
      </c>
      <c r="AX269" s="74">
        <v>266</v>
      </c>
      <c r="AY269" s="68" t="s">
        <v>8</v>
      </c>
      <c r="AZ269" s="69">
        <v>44285</v>
      </c>
      <c r="BA269" s="67" t="s">
        <v>2</v>
      </c>
      <c r="BB269" s="68" t="str">
        <f>'Flight Data'!$A267</f>
        <v>G266</v>
      </c>
      <c r="BC269" s="68">
        <f>'Flight Data'!$B267</f>
        <v>2</v>
      </c>
      <c r="BD269" s="68">
        <f ca="1">ROUND(NORMINV($BI269,'Inputs and Outputs'!$C$19,'Inputs and Outputs'!$D$19),0)</f>
        <v>102</v>
      </c>
      <c r="BE269" s="68">
        <f t="shared" si="89"/>
        <v>104</v>
      </c>
      <c r="BF269" s="68">
        <f t="shared" ca="1" si="90"/>
        <v>102</v>
      </c>
      <c r="BG269" s="68">
        <f ca="1">IF(BF269-BC269&gt;'Inputs and Outputs'!$D$4,Four-BC269,0)</f>
        <v>0</v>
      </c>
      <c r="BH269" s="68">
        <f ca="1">BF269*'Inputs and Outputs'!$D$5-BG269*'Inputs and Outputs'!$D$6</f>
        <v>4080</v>
      </c>
      <c r="BI269" s="70">
        <f t="shared" ca="1" si="98"/>
        <v>0.40742305297758519</v>
      </c>
      <c r="BJ269" s="68">
        <f t="shared" si="91"/>
        <v>25</v>
      </c>
      <c r="BK269" s="75">
        <f ca="1">BF269*'Inputs and Outputs'!$D$5-('Model Part B'!BG269*'Model Part B'!BJ269+BG269*Costperbumped)</f>
        <v>4080</v>
      </c>
      <c r="BN269" s="74">
        <v>266</v>
      </c>
      <c r="BO269" s="68" t="s">
        <v>8</v>
      </c>
      <c r="BP269" s="69">
        <v>44285</v>
      </c>
      <c r="BQ269" s="67" t="s">
        <v>2</v>
      </c>
      <c r="BR269" s="68" t="str">
        <f>'Flight Data'!$A267</f>
        <v>G266</v>
      </c>
      <c r="BS269" s="68">
        <f>'Flight Data'!$B267</f>
        <v>2</v>
      </c>
      <c r="BT269" s="68">
        <f ca="1">ROUND(NORMINV($BY269,'Inputs and Outputs'!$C$18,'Inputs and Outputs'!$D$18),0)</f>
        <v>107</v>
      </c>
      <c r="BU269" s="68">
        <f t="shared" si="92"/>
        <v>105</v>
      </c>
      <c r="BV269" s="68">
        <f t="shared" ca="1" si="93"/>
        <v>105</v>
      </c>
      <c r="BW269" s="68">
        <f ca="1">IF(BV269-BS269&gt;'Inputs and Outputs'!$D$4,Five-BS269,0)</f>
        <v>3</v>
      </c>
      <c r="BX269" s="68">
        <f ca="1">BV269*'Inputs and Outputs'!$D$5-BW269*'Inputs and Outputs'!$D$6</f>
        <v>3900</v>
      </c>
      <c r="BY269" s="70">
        <f t="shared" ca="1" si="99"/>
        <v>0.83437608468075253</v>
      </c>
      <c r="BZ269" s="68">
        <f t="shared" si="94"/>
        <v>25</v>
      </c>
      <c r="CA269" s="75">
        <f ca="1">BV269*'Inputs and Outputs'!$D$5-('Model Part B'!BW269*'Model Part B'!BZ269+BW269*Costperbumped)</f>
        <v>3825</v>
      </c>
    </row>
    <row r="270" spans="2:79" x14ac:dyDescent="0.2">
      <c r="B270" s="74">
        <v>267</v>
      </c>
      <c r="C270" s="68" t="s">
        <v>8</v>
      </c>
      <c r="D270" s="69">
        <v>44285</v>
      </c>
      <c r="E270" s="67" t="s">
        <v>0</v>
      </c>
      <c r="F270" s="68" t="str">
        <f>'Flight Data'!$A268</f>
        <v>G267</v>
      </c>
      <c r="G270" s="68">
        <f>'Flight Data'!$B268</f>
        <v>1</v>
      </c>
      <c r="H270" s="68">
        <f ca="1">ROUND(NORMINV($M270,'Inputs and Outputs'!$C$20,'Inputs and Outputs'!$D$20),0)</f>
        <v>103</v>
      </c>
      <c r="I270" s="68">
        <f t="shared" si="80"/>
        <v>101</v>
      </c>
      <c r="J270" s="68">
        <f t="shared" ca="1" si="81"/>
        <v>101</v>
      </c>
      <c r="K270" s="68">
        <f ca="1">IF(J270-G270&gt;'Inputs and Outputs'!$D$4,One-G270,0)</f>
        <v>0</v>
      </c>
      <c r="L270" s="68">
        <f ca="1">J270*'Inputs and Outputs'!$D$5-K270*'Inputs and Outputs'!$D$6</f>
        <v>4040</v>
      </c>
      <c r="M270" s="70">
        <f t="shared" ca="1" si="95"/>
        <v>0.38133540615743344</v>
      </c>
      <c r="N270" s="68">
        <f t="shared" si="82"/>
        <v>200</v>
      </c>
      <c r="O270" s="75">
        <f ca="1">J270*'Inputs and Outputs'!$D$5-('Model Part B'!K270*'Model Part B'!N270+K270*Costperbumped)</f>
        <v>4040</v>
      </c>
      <c r="R270" s="74">
        <v>267</v>
      </c>
      <c r="S270" s="68" t="s">
        <v>8</v>
      </c>
      <c r="T270" s="69">
        <v>44285</v>
      </c>
      <c r="U270" s="67" t="s">
        <v>0</v>
      </c>
      <c r="V270" s="68" t="str">
        <f>'Flight Data'!$A268</f>
        <v>G267</v>
      </c>
      <c r="W270" s="68">
        <f>'Flight Data'!$B268</f>
        <v>1</v>
      </c>
      <c r="X270" s="68">
        <f ca="1">ROUND(NORMINV($AC270,'Inputs and Outputs'!$C$20,'Inputs and Outputs'!$D$20),0)</f>
        <v>107</v>
      </c>
      <c r="Y270" s="68">
        <f t="shared" si="83"/>
        <v>102</v>
      </c>
      <c r="Z270" s="68">
        <f t="shared" ca="1" si="84"/>
        <v>102</v>
      </c>
      <c r="AA270" s="68">
        <f ca="1">IF(Z270-W270&gt;'Inputs and Outputs'!$D$4,One-W270,0)</f>
        <v>0</v>
      </c>
      <c r="AB270" s="68">
        <f ca="1">Z270*'Inputs and Outputs'!$D$5-AA270*'Inputs and Outputs'!$D$6</f>
        <v>4080</v>
      </c>
      <c r="AC270" s="70">
        <f t="shared" ca="1" si="96"/>
        <v>0.68852941814367552</v>
      </c>
      <c r="AD270" s="68">
        <f t="shared" si="85"/>
        <v>200</v>
      </c>
      <c r="AE270" s="75">
        <f ca="1">Z270*'Inputs and Outputs'!$D$5-('Model Part B'!AA270*'Model Part B'!AD270+AA270*Costperbumped)</f>
        <v>4080</v>
      </c>
      <c r="AH270" s="74">
        <v>267</v>
      </c>
      <c r="AI270" s="68" t="s">
        <v>8</v>
      </c>
      <c r="AJ270" s="69">
        <v>44285</v>
      </c>
      <c r="AK270" s="67" t="s">
        <v>0</v>
      </c>
      <c r="AL270" s="68" t="str">
        <f>'Flight Data'!$A268</f>
        <v>G267</v>
      </c>
      <c r="AM270" s="68">
        <f>'Flight Data'!$B268</f>
        <v>1</v>
      </c>
      <c r="AN270" s="68">
        <f ca="1">ROUND(NORMINV($AS270,'Inputs and Outputs'!$C$20,'Inputs and Outputs'!$D$20),0)</f>
        <v>98</v>
      </c>
      <c r="AO270" s="68">
        <f t="shared" si="86"/>
        <v>103</v>
      </c>
      <c r="AP270" s="68">
        <f t="shared" ca="1" si="87"/>
        <v>98</v>
      </c>
      <c r="AQ270" s="68">
        <f ca="1">IF(AP270-AM270&gt;'Inputs and Outputs'!$D$4,Three-AM270,0)</f>
        <v>0</v>
      </c>
      <c r="AR270" s="68">
        <f ca="1">AP270*'Inputs and Outputs'!$D$5-AQ270*'Inputs and Outputs'!$D$6</f>
        <v>3920</v>
      </c>
      <c r="AS270" s="70">
        <f t="shared" ca="1" si="97"/>
        <v>9.2452723187901986E-2</v>
      </c>
      <c r="AT270" s="68">
        <f t="shared" si="88"/>
        <v>200</v>
      </c>
      <c r="AU270" s="75">
        <f ca="1">AP270*'Inputs and Outputs'!$D$5-('Model Part B'!AQ270*'Model Part B'!AT270+AQ270*Costperbumped)</f>
        <v>3920</v>
      </c>
      <c r="AX270" s="74">
        <v>267</v>
      </c>
      <c r="AY270" s="68" t="s">
        <v>8</v>
      </c>
      <c r="AZ270" s="69">
        <v>44285</v>
      </c>
      <c r="BA270" s="67" t="s">
        <v>0</v>
      </c>
      <c r="BB270" s="68" t="str">
        <f>'Flight Data'!$A268</f>
        <v>G267</v>
      </c>
      <c r="BC270" s="68">
        <f>'Flight Data'!$B268</f>
        <v>1</v>
      </c>
      <c r="BD270" s="68">
        <f ca="1">ROUND(NORMINV($BI270,'Inputs and Outputs'!$C$20,'Inputs and Outputs'!$D$20),0)</f>
        <v>103</v>
      </c>
      <c r="BE270" s="68">
        <f t="shared" si="89"/>
        <v>104</v>
      </c>
      <c r="BF270" s="68">
        <f t="shared" ca="1" si="90"/>
        <v>103</v>
      </c>
      <c r="BG270" s="68">
        <f ca="1">IF(BF270-BC270&gt;'Inputs and Outputs'!$D$4,Four-BC270,0)</f>
        <v>3</v>
      </c>
      <c r="BH270" s="68">
        <f ca="1">BF270*'Inputs and Outputs'!$D$5-BG270*'Inputs and Outputs'!$D$6</f>
        <v>3820</v>
      </c>
      <c r="BI270" s="70">
        <f t="shared" ca="1" si="98"/>
        <v>0.30888585316969763</v>
      </c>
      <c r="BJ270" s="68">
        <f t="shared" si="91"/>
        <v>200</v>
      </c>
      <c r="BK270" s="75">
        <f ca="1">BF270*'Inputs and Outputs'!$D$5-('Model Part B'!BG270*'Model Part B'!BJ270+BG270*Costperbumped)</f>
        <v>3220</v>
      </c>
      <c r="BN270" s="74">
        <v>267</v>
      </c>
      <c r="BO270" s="68" t="s">
        <v>8</v>
      </c>
      <c r="BP270" s="69">
        <v>44285</v>
      </c>
      <c r="BQ270" s="67" t="s">
        <v>0</v>
      </c>
      <c r="BR270" s="68" t="str">
        <f>'Flight Data'!$A268</f>
        <v>G267</v>
      </c>
      <c r="BS270" s="68">
        <f>'Flight Data'!$B268</f>
        <v>1</v>
      </c>
      <c r="BT270" s="68">
        <f ca="1">ROUND(NORMINV($BY270,'Inputs and Outputs'!$C$18,'Inputs and Outputs'!$D$18),0)</f>
        <v>101</v>
      </c>
      <c r="BU270" s="68">
        <f t="shared" si="92"/>
        <v>105</v>
      </c>
      <c r="BV270" s="68">
        <f t="shared" ca="1" si="93"/>
        <v>101</v>
      </c>
      <c r="BW270" s="68">
        <f ca="1">IF(BV270-BS270&gt;'Inputs and Outputs'!$D$4,Five-BS270,0)</f>
        <v>0</v>
      </c>
      <c r="BX270" s="68">
        <f ca="1">BV270*'Inputs and Outputs'!$D$5-BW270*'Inputs and Outputs'!$D$6</f>
        <v>4040</v>
      </c>
      <c r="BY270" s="70">
        <f t="shared" ca="1" si="99"/>
        <v>0.50758829881233014</v>
      </c>
      <c r="BZ270" s="68">
        <f t="shared" si="94"/>
        <v>200</v>
      </c>
      <c r="CA270" s="75">
        <f ca="1">BV270*'Inputs and Outputs'!$D$5-('Model Part B'!BW270*'Model Part B'!BZ270+BW270*Costperbumped)</f>
        <v>4040</v>
      </c>
    </row>
    <row r="271" spans="2:79" x14ac:dyDescent="0.2">
      <c r="B271" s="74">
        <v>268</v>
      </c>
      <c r="C271" s="68" t="s">
        <v>7</v>
      </c>
      <c r="D271" s="69">
        <v>44286</v>
      </c>
      <c r="E271" s="67" t="s">
        <v>3</v>
      </c>
      <c r="F271" s="68" t="str">
        <f>'Flight Data'!$A269</f>
        <v>G268</v>
      </c>
      <c r="G271" s="68">
        <f>'Flight Data'!$B269</f>
        <v>1</v>
      </c>
      <c r="H271" s="68">
        <f ca="1">ROUND(NORMINV($M271,'Inputs and Outputs'!$C$18,'Inputs and Outputs'!$D$18),0)</f>
        <v>92</v>
      </c>
      <c r="I271" s="68">
        <f t="shared" si="80"/>
        <v>101</v>
      </c>
      <c r="J271" s="68">
        <f t="shared" ca="1" si="81"/>
        <v>92</v>
      </c>
      <c r="K271" s="68">
        <f ca="1">IF(J271-G271&gt;'Inputs and Outputs'!$D$4,One-G271,0)</f>
        <v>0</v>
      </c>
      <c r="L271" s="68">
        <f ca="1">J271*'Inputs and Outputs'!$D$5-K271*'Inputs and Outputs'!$D$6</f>
        <v>3680</v>
      </c>
      <c r="M271" s="70">
        <f t="shared" ca="1" si="95"/>
        <v>7.0283607758797162E-2</v>
      </c>
      <c r="N271" s="68">
        <f t="shared" si="82"/>
        <v>25</v>
      </c>
      <c r="O271" s="75">
        <f ca="1">J271*'Inputs and Outputs'!$D$5-('Model Part B'!K271*'Model Part B'!N271+K271*Costperbumped)</f>
        <v>3680</v>
      </c>
      <c r="R271" s="74">
        <v>268</v>
      </c>
      <c r="S271" s="68" t="s">
        <v>7</v>
      </c>
      <c r="T271" s="69">
        <v>44286</v>
      </c>
      <c r="U271" s="67" t="s">
        <v>3</v>
      </c>
      <c r="V271" s="68" t="str">
        <f>'Flight Data'!$A269</f>
        <v>G268</v>
      </c>
      <c r="W271" s="68">
        <f>'Flight Data'!$B269</f>
        <v>1</v>
      </c>
      <c r="X271" s="68">
        <f ca="1">ROUND(NORMINV($AC271,'Inputs and Outputs'!$C$18,'Inputs and Outputs'!$D$18),0)</f>
        <v>100</v>
      </c>
      <c r="Y271" s="68">
        <f t="shared" si="83"/>
        <v>102</v>
      </c>
      <c r="Z271" s="68">
        <f t="shared" ca="1" si="84"/>
        <v>100</v>
      </c>
      <c r="AA271" s="68">
        <f ca="1">IF(Z271-W271&gt;'Inputs and Outputs'!$D$4,One-W271,0)</f>
        <v>0</v>
      </c>
      <c r="AB271" s="68">
        <f ca="1">Z271*'Inputs and Outputs'!$D$5-AA271*'Inputs and Outputs'!$D$6</f>
        <v>4000</v>
      </c>
      <c r="AC271" s="70">
        <f t="shared" ca="1" si="96"/>
        <v>0.41567577876096395</v>
      </c>
      <c r="AD271" s="68">
        <f t="shared" si="85"/>
        <v>25</v>
      </c>
      <c r="AE271" s="75">
        <f ca="1">Z271*'Inputs and Outputs'!$D$5-('Model Part B'!AA271*'Model Part B'!AD271+AA271*Costperbumped)</f>
        <v>4000</v>
      </c>
      <c r="AH271" s="74">
        <v>268</v>
      </c>
      <c r="AI271" s="68" t="s">
        <v>7</v>
      </c>
      <c r="AJ271" s="69">
        <v>44286</v>
      </c>
      <c r="AK271" s="67" t="s">
        <v>3</v>
      </c>
      <c r="AL271" s="68" t="str">
        <f>'Flight Data'!$A269</f>
        <v>G268</v>
      </c>
      <c r="AM271" s="68">
        <f>'Flight Data'!$B269</f>
        <v>1</v>
      </c>
      <c r="AN271" s="68">
        <f ca="1">ROUND(NORMINV($AS271,'Inputs and Outputs'!$C$18,'Inputs and Outputs'!$D$18),0)</f>
        <v>95</v>
      </c>
      <c r="AO271" s="68">
        <f t="shared" si="86"/>
        <v>103</v>
      </c>
      <c r="AP271" s="68">
        <f t="shared" ca="1" si="87"/>
        <v>95</v>
      </c>
      <c r="AQ271" s="68">
        <f ca="1">IF(AP271-AM271&gt;'Inputs and Outputs'!$D$4,Three-AM271,0)</f>
        <v>0</v>
      </c>
      <c r="AR271" s="68">
        <f ca="1">AP271*'Inputs and Outputs'!$D$5-AQ271*'Inputs and Outputs'!$D$6</f>
        <v>3800</v>
      </c>
      <c r="AS271" s="70">
        <f t="shared" ca="1" si="97"/>
        <v>0.17062195875278152</v>
      </c>
      <c r="AT271" s="68">
        <f t="shared" si="88"/>
        <v>25</v>
      </c>
      <c r="AU271" s="75">
        <f ca="1">AP271*'Inputs and Outputs'!$D$5-('Model Part B'!AQ271*'Model Part B'!AT271+AQ271*Costperbumped)</f>
        <v>3800</v>
      </c>
      <c r="AX271" s="74">
        <v>268</v>
      </c>
      <c r="AY271" s="68" t="s">
        <v>7</v>
      </c>
      <c r="AZ271" s="69">
        <v>44286</v>
      </c>
      <c r="BA271" s="67" t="s">
        <v>3</v>
      </c>
      <c r="BB271" s="68" t="str">
        <f>'Flight Data'!$A269</f>
        <v>G268</v>
      </c>
      <c r="BC271" s="68">
        <f>'Flight Data'!$B269</f>
        <v>1</v>
      </c>
      <c r="BD271" s="68">
        <f ca="1">ROUND(NORMINV($BI271,'Inputs and Outputs'!$C$18,'Inputs and Outputs'!$D$18),0)</f>
        <v>105</v>
      </c>
      <c r="BE271" s="68">
        <f t="shared" si="89"/>
        <v>104</v>
      </c>
      <c r="BF271" s="68">
        <f t="shared" ca="1" si="90"/>
        <v>104</v>
      </c>
      <c r="BG271" s="68">
        <f ca="1">IF(BF271-BC271&gt;'Inputs and Outputs'!$D$4,Four-BC271,0)</f>
        <v>3</v>
      </c>
      <c r="BH271" s="68">
        <f ca="1">BF271*'Inputs and Outputs'!$D$5-BG271*'Inputs and Outputs'!$D$6</f>
        <v>3860</v>
      </c>
      <c r="BI271" s="70">
        <f t="shared" ca="1" si="98"/>
        <v>0.72888072477741339</v>
      </c>
      <c r="BJ271" s="68">
        <f t="shared" si="91"/>
        <v>25</v>
      </c>
      <c r="BK271" s="75">
        <f ca="1">BF271*'Inputs and Outputs'!$D$5-('Model Part B'!BG271*'Model Part B'!BJ271+BG271*Costperbumped)</f>
        <v>3785</v>
      </c>
      <c r="BN271" s="74">
        <v>268</v>
      </c>
      <c r="BO271" s="68" t="s">
        <v>7</v>
      </c>
      <c r="BP271" s="69">
        <v>44286</v>
      </c>
      <c r="BQ271" s="67" t="s">
        <v>3</v>
      </c>
      <c r="BR271" s="68" t="str">
        <f>'Flight Data'!$A269</f>
        <v>G268</v>
      </c>
      <c r="BS271" s="68">
        <f>'Flight Data'!$B269</f>
        <v>1</v>
      </c>
      <c r="BT271" s="68">
        <f ca="1">ROUND(NORMINV($BY271,'Inputs and Outputs'!$C$18,'Inputs and Outputs'!$D$18),0)</f>
        <v>103</v>
      </c>
      <c r="BU271" s="68">
        <f t="shared" si="92"/>
        <v>105</v>
      </c>
      <c r="BV271" s="68">
        <f t="shared" ca="1" si="93"/>
        <v>103</v>
      </c>
      <c r="BW271" s="68">
        <f ca="1">IF(BV271-BS271&gt;'Inputs and Outputs'!$D$4,Five-BS271,0)</f>
        <v>4</v>
      </c>
      <c r="BX271" s="68">
        <f ca="1">BV271*'Inputs and Outputs'!$D$5-BW271*'Inputs and Outputs'!$D$6</f>
        <v>3720</v>
      </c>
      <c r="BY271" s="70">
        <f t="shared" ca="1" si="99"/>
        <v>0.65918957155034763</v>
      </c>
      <c r="BZ271" s="68">
        <f t="shared" si="94"/>
        <v>25</v>
      </c>
      <c r="CA271" s="75">
        <f ca="1">BV271*'Inputs and Outputs'!$D$5-('Model Part B'!BW271*'Model Part B'!BZ271+BW271*Costperbumped)</f>
        <v>3620</v>
      </c>
    </row>
    <row r="272" spans="2:79" x14ac:dyDescent="0.2">
      <c r="B272" s="74">
        <v>269</v>
      </c>
      <c r="C272" s="68" t="s">
        <v>7</v>
      </c>
      <c r="D272" s="69">
        <v>44286</v>
      </c>
      <c r="E272" s="67" t="s">
        <v>2</v>
      </c>
      <c r="F272" s="68" t="str">
        <f>'Flight Data'!$A270</f>
        <v>G269</v>
      </c>
      <c r="G272" s="68">
        <f>'Flight Data'!$B270</f>
        <v>2</v>
      </c>
      <c r="H272" s="68">
        <f ca="1">ROUND(NORMINV($M272,'Inputs and Outputs'!$C$19,'Inputs and Outputs'!$D$19),0)</f>
        <v>102</v>
      </c>
      <c r="I272" s="68">
        <f t="shared" si="80"/>
        <v>101</v>
      </c>
      <c r="J272" s="68">
        <f t="shared" ca="1" si="81"/>
        <v>101</v>
      </c>
      <c r="K272" s="68">
        <f ca="1">IF(J272-G272&gt;'Inputs and Outputs'!$D$4,One-G272,0)</f>
        <v>0</v>
      </c>
      <c r="L272" s="68">
        <f ca="1">J272*'Inputs and Outputs'!$D$5-K272*'Inputs and Outputs'!$D$6</f>
        <v>4040</v>
      </c>
      <c r="M272" s="70">
        <f t="shared" ca="1" si="95"/>
        <v>0.39366032823155017</v>
      </c>
      <c r="N272" s="68">
        <f t="shared" si="82"/>
        <v>25</v>
      </c>
      <c r="O272" s="75">
        <f ca="1">J272*'Inputs and Outputs'!$D$5-('Model Part B'!K272*'Model Part B'!N272+K272*Costperbumped)</f>
        <v>4040</v>
      </c>
      <c r="R272" s="74">
        <v>269</v>
      </c>
      <c r="S272" s="68" t="s">
        <v>7</v>
      </c>
      <c r="T272" s="69">
        <v>44286</v>
      </c>
      <c r="U272" s="67" t="s">
        <v>2</v>
      </c>
      <c r="V272" s="68" t="str">
        <f>'Flight Data'!$A270</f>
        <v>G269</v>
      </c>
      <c r="W272" s="68">
        <f>'Flight Data'!$B270</f>
        <v>2</v>
      </c>
      <c r="X272" s="68">
        <f ca="1">ROUND(NORMINV($AC272,'Inputs and Outputs'!$C$19,'Inputs and Outputs'!$D$19),0)</f>
        <v>96</v>
      </c>
      <c r="Y272" s="68">
        <f t="shared" si="83"/>
        <v>102</v>
      </c>
      <c r="Z272" s="68">
        <f t="shared" ca="1" si="84"/>
        <v>96</v>
      </c>
      <c r="AA272" s="68">
        <f ca="1">IF(Z272-W272&gt;'Inputs and Outputs'!$D$4,One-W272,0)</f>
        <v>0</v>
      </c>
      <c r="AB272" s="68">
        <f ca="1">Z272*'Inputs and Outputs'!$D$5-AA272*'Inputs and Outputs'!$D$6</f>
        <v>3840</v>
      </c>
      <c r="AC272" s="70">
        <f t="shared" ca="1" si="96"/>
        <v>7.5267655615969264E-2</v>
      </c>
      <c r="AD272" s="68">
        <f t="shared" si="85"/>
        <v>25</v>
      </c>
      <c r="AE272" s="75">
        <f ca="1">Z272*'Inputs and Outputs'!$D$5-('Model Part B'!AA272*'Model Part B'!AD272+AA272*Costperbumped)</f>
        <v>3840</v>
      </c>
      <c r="AH272" s="74">
        <v>269</v>
      </c>
      <c r="AI272" s="68" t="s">
        <v>7</v>
      </c>
      <c r="AJ272" s="69">
        <v>44286</v>
      </c>
      <c r="AK272" s="67" t="s">
        <v>2</v>
      </c>
      <c r="AL272" s="68" t="str">
        <f>'Flight Data'!$A270</f>
        <v>G269</v>
      </c>
      <c r="AM272" s="68">
        <f>'Flight Data'!$B270</f>
        <v>2</v>
      </c>
      <c r="AN272" s="68">
        <f ca="1">ROUND(NORMINV($AS272,'Inputs and Outputs'!$C$19,'Inputs and Outputs'!$D$19),0)</f>
        <v>99</v>
      </c>
      <c r="AO272" s="68">
        <f t="shared" si="86"/>
        <v>103</v>
      </c>
      <c r="AP272" s="68">
        <f t="shared" ca="1" si="87"/>
        <v>99</v>
      </c>
      <c r="AQ272" s="68">
        <f ca="1">IF(AP272-AM272&gt;'Inputs and Outputs'!$D$4,Three-AM272,0)</f>
        <v>0</v>
      </c>
      <c r="AR272" s="68">
        <f ca="1">AP272*'Inputs and Outputs'!$D$5-AQ272*'Inputs and Outputs'!$D$6</f>
        <v>3960</v>
      </c>
      <c r="AS272" s="70">
        <f t="shared" ca="1" si="97"/>
        <v>0.19908932609385332</v>
      </c>
      <c r="AT272" s="68">
        <f t="shared" si="88"/>
        <v>25</v>
      </c>
      <c r="AU272" s="75">
        <f ca="1">AP272*'Inputs and Outputs'!$D$5-('Model Part B'!AQ272*'Model Part B'!AT272+AQ272*Costperbumped)</f>
        <v>3960</v>
      </c>
      <c r="AX272" s="74">
        <v>269</v>
      </c>
      <c r="AY272" s="68" t="s">
        <v>7</v>
      </c>
      <c r="AZ272" s="69">
        <v>44286</v>
      </c>
      <c r="BA272" s="67" t="s">
        <v>2</v>
      </c>
      <c r="BB272" s="68" t="str">
        <f>'Flight Data'!$A270</f>
        <v>G269</v>
      </c>
      <c r="BC272" s="68">
        <f>'Flight Data'!$B270</f>
        <v>2</v>
      </c>
      <c r="BD272" s="68">
        <f ca="1">ROUND(NORMINV($BI272,'Inputs and Outputs'!$C$19,'Inputs and Outputs'!$D$19),0)</f>
        <v>100</v>
      </c>
      <c r="BE272" s="68">
        <f t="shared" si="89"/>
        <v>104</v>
      </c>
      <c r="BF272" s="68">
        <f t="shared" ca="1" si="90"/>
        <v>100</v>
      </c>
      <c r="BG272" s="68">
        <f ca="1">IF(BF272-BC272&gt;'Inputs and Outputs'!$D$4,Four-BC272,0)</f>
        <v>0</v>
      </c>
      <c r="BH272" s="68">
        <f ca="1">BF272*'Inputs and Outputs'!$D$5-BG272*'Inputs and Outputs'!$D$6</f>
        <v>4000</v>
      </c>
      <c r="BI272" s="70">
        <f t="shared" ca="1" si="98"/>
        <v>0.26046212389275014</v>
      </c>
      <c r="BJ272" s="68">
        <f t="shared" si="91"/>
        <v>25</v>
      </c>
      <c r="BK272" s="75">
        <f ca="1">BF272*'Inputs and Outputs'!$D$5-('Model Part B'!BG272*'Model Part B'!BJ272+BG272*Costperbumped)</f>
        <v>4000</v>
      </c>
      <c r="BN272" s="74">
        <v>269</v>
      </c>
      <c r="BO272" s="68" t="s">
        <v>7</v>
      </c>
      <c r="BP272" s="69">
        <v>44286</v>
      </c>
      <c r="BQ272" s="67" t="s">
        <v>2</v>
      </c>
      <c r="BR272" s="68" t="str">
        <f>'Flight Data'!$A270</f>
        <v>G269</v>
      </c>
      <c r="BS272" s="68">
        <f>'Flight Data'!$B270</f>
        <v>2</v>
      </c>
      <c r="BT272" s="68">
        <f ca="1">ROUND(NORMINV($BY272,'Inputs and Outputs'!$C$18,'Inputs and Outputs'!$D$18),0)</f>
        <v>103</v>
      </c>
      <c r="BU272" s="68">
        <f t="shared" si="92"/>
        <v>105</v>
      </c>
      <c r="BV272" s="68">
        <f t="shared" ca="1" si="93"/>
        <v>103</v>
      </c>
      <c r="BW272" s="68">
        <f ca="1">IF(BV272-BS272&gt;'Inputs and Outputs'!$D$4,Five-BS272,0)</f>
        <v>3</v>
      </c>
      <c r="BX272" s="68">
        <f ca="1">BV272*'Inputs and Outputs'!$D$5-BW272*'Inputs and Outputs'!$D$6</f>
        <v>3820</v>
      </c>
      <c r="BY272" s="70">
        <f t="shared" ca="1" si="99"/>
        <v>0.60339648091708298</v>
      </c>
      <c r="BZ272" s="68">
        <f t="shared" si="94"/>
        <v>25</v>
      </c>
      <c r="CA272" s="75">
        <f ca="1">BV272*'Inputs and Outputs'!$D$5-('Model Part B'!BW272*'Model Part B'!BZ272+BW272*Costperbumped)</f>
        <v>3745</v>
      </c>
    </row>
    <row r="273" spans="2:79" x14ac:dyDescent="0.2">
      <c r="B273" s="74">
        <v>270</v>
      </c>
      <c r="C273" s="68" t="s">
        <v>7</v>
      </c>
      <c r="D273" s="69">
        <v>44286</v>
      </c>
      <c r="E273" s="67" t="s">
        <v>0</v>
      </c>
      <c r="F273" s="68" t="str">
        <f>'Flight Data'!$A271</f>
        <v>G270</v>
      </c>
      <c r="G273" s="68">
        <f>'Flight Data'!$B271</f>
        <v>0</v>
      </c>
      <c r="H273" s="68">
        <f ca="1">ROUND(NORMINV($M273,'Inputs and Outputs'!$C$20,'Inputs and Outputs'!$D$20),0)</f>
        <v>103</v>
      </c>
      <c r="I273" s="68">
        <f t="shared" si="80"/>
        <v>101</v>
      </c>
      <c r="J273" s="68">
        <f t="shared" ca="1" si="81"/>
        <v>101</v>
      </c>
      <c r="K273" s="68">
        <f ca="1">IF(J273-G273&gt;'Inputs and Outputs'!$D$4,One-G273,0)</f>
        <v>1</v>
      </c>
      <c r="L273" s="68">
        <f ca="1">J273*'Inputs and Outputs'!$D$5-K273*'Inputs and Outputs'!$D$6</f>
        <v>3940</v>
      </c>
      <c r="M273" s="70">
        <f t="shared" ca="1" si="95"/>
        <v>0.34279090100551635</v>
      </c>
      <c r="N273" s="68">
        <f t="shared" si="82"/>
        <v>200</v>
      </c>
      <c r="O273" s="75">
        <f ca="1">J273*'Inputs and Outputs'!$D$5-('Model Part B'!K273*'Model Part B'!N273+K273*Costperbumped)</f>
        <v>3740</v>
      </c>
      <c r="R273" s="74">
        <v>270</v>
      </c>
      <c r="S273" s="68" t="s">
        <v>7</v>
      </c>
      <c r="T273" s="69">
        <v>44286</v>
      </c>
      <c r="U273" s="67" t="s">
        <v>0</v>
      </c>
      <c r="V273" s="68" t="str">
        <f>'Flight Data'!$A271</f>
        <v>G270</v>
      </c>
      <c r="W273" s="68">
        <f>'Flight Data'!$B271</f>
        <v>0</v>
      </c>
      <c r="X273" s="68">
        <f ca="1">ROUND(NORMINV($AC273,'Inputs and Outputs'!$C$20,'Inputs and Outputs'!$D$20),0)</f>
        <v>103</v>
      </c>
      <c r="Y273" s="68">
        <f t="shared" si="83"/>
        <v>102</v>
      </c>
      <c r="Z273" s="68">
        <f t="shared" ca="1" si="84"/>
        <v>102</v>
      </c>
      <c r="AA273" s="68">
        <f ca="1">IF(Z273-W273&gt;'Inputs and Outputs'!$D$4,One-W273,0)</f>
        <v>1</v>
      </c>
      <c r="AB273" s="68">
        <f ca="1">Z273*'Inputs and Outputs'!$D$5-AA273*'Inputs and Outputs'!$D$6</f>
        <v>3980</v>
      </c>
      <c r="AC273" s="70">
        <f t="shared" ca="1" si="96"/>
        <v>0.32914599007329837</v>
      </c>
      <c r="AD273" s="68">
        <f t="shared" si="85"/>
        <v>200</v>
      </c>
      <c r="AE273" s="75">
        <f ca="1">Z273*'Inputs and Outputs'!$D$5-('Model Part B'!AA273*'Model Part B'!AD273+AA273*Costperbumped)</f>
        <v>3780</v>
      </c>
      <c r="AH273" s="74">
        <v>270</v>
      </c>
      <c r="AI273" s="68" t="s">
        <v>7</v>
      </c>
      <c r="AJ273" s="69">
        <v>44286</v>
      </c>
      <c r="AK273" s="67" t="s">
        <v>0</v>
      </c>
      <c r="AL273" s="68" t="str">
        <f>'Flight Data'!$A271</f>
        <v>G270</v>
      </c>
      <c r="AM273" s="68">
        <f>'Flight Data'!$B271</f>
        <v>0</v>
      </c>
      <c r="AN273" s="68">
        <f ca="1">ROUND(NORMINV($AS273,'Inputs and Outputs'!$C$20,'Inputs and Outputs'!$D$20),0)</f>
        <v>107</v>
      </c>
      <c r="AO273" s="68">
        <f t="shared" si="86"/>
        <v>103</v>
      </c>
      <c r="AP273" s="68">
        <f t="shared" ca="1" si="87"/>
        <v>103</v>
      </c>
      <c r="AQ273" s="68">
        <f ca="1">IF(AP273-AM273&gt;'Inputs and Outputs'!$D$4,Three-AM273,0)</f>
        <v>3</v>
      </c>
      <c r="AR273" s="68">
        <f ca="1">AP273*'Inputs and Outputs'!$D$5-AQ273*'Inputs and Outputs'!$D$6</f>
        <v>3820</v>
      </c>
      <c r="AS273" s="70">
        <f t="shared" ca="1" si="97"/>
        <v>0.65965209140924297</v>
      </c>
      <c r="AT273" s="68">
        <f t="shared" si="88"/>
        <v>200</v>
      </c>
      <c r="AU273" s="75">
        <f ca="1">AP273*'Inputs and Outputs'!$D$5-('Model Part B'!AQ273*'Model Part B'!AT273+AQ273*Costperbumped)</f>
        <v>3220</v>
      </c>
      <c r="AX273" s="74">
        <v>270</v>
      </c>
      <c r="AY273" s="68" t="s">
        <v>7</v>
      </c>
      <c r="AZ273" s="69">
        <v>44286</v>
      </c>
      <c r="BA273" s="67" t="s">
        <v>0</v>
      </c>
      <c r="BB273" s="68" t="str">
        <f>'Flight Data'!$A271</f>
        <v>G270</v>
      </c>
      <c r="BC273" s="68">
        <f>'Flight Data'!$B271</f>
        <v>0</v>
      </c>
      <c r="BD273" s="68">
        <f ca="1">ROUND(NORMINV($BI273,'Inputs and Outputs'!$C$20,'Inputs and Outputs'!$D$20),0)</f>
        <v>116</v>
      </c>
      <c r="BE273" s="68">
        <f t="shared" si="89"/>
        <v>104</v>
      </c>
      <c r="BF273" s="68">
        <f t="shared" ca="1" si="90"/>
        <v>104</v>
      </c>
      <c r="BG273" s="68">
        <f ca="1">IF(BF273-BC273&gt;'Inputs and Outputs'!$D$4,Four-BC273,0)</f>
        <v>4</v>
      </c>
      <c r="BH273" s="68">
        <f ca="1">BF273*'Inputs and Outputs'!$D$5-BG273*'Inputs and Outputs'!$D$6</f>
        <v>3760</v>
      </c>
      <c r="BI273" s="70">
        <f t="shared" ca="1" si="98"/>
        <v>0.98854210286716371</v>
      </c>
      <c r="BJ273" s="68">
        <f t="shared" si="91"/>
        <v>200</v>
      </c>
      <c r="BK273" s="75">
        <f ca="1">BF273*'Inputs and Outputs'!$D$5-('Model Part B'!BG273*'Model Part B'!BJ273+BG273*Costperbumped)</f>
        <v>2960</v>
      </c>
      <c r="BN273" s="74">
        <v>270</v>
      </c>
      <c r="BO273" s="68" t="s">
        <v>7</v>
      </c>
      <c r="BP273" s="69">
        <v>44286</v>
      </c>
      <c r="BQ273" s="67" t="s">
        <v>0</v>
      </c>
      <c r="BR273" s="68" t="str">
        <f>'Flight Data'!$A271</f>
        <v>G270</v>
      </c>
      <c r="BS273" s="68">
        <f>'Flight Data'!$B271</f>
        <v>0</v>
      </c>
      <c r="BT273" s="68">
        <f ca="1">ROUND(NORMINV($BY273,'Inputs and Outputs'!$C$18,'Inputs and Outputs'!$D$18),0)</f>
        <v>101</v>
      </c>
      <c r="BU273" s="68">
        <f t="shared" si="92"/>
        <v>105</v>
      </c>
      <c r="BV273" s="68">
        <f t="shared" ca="1" si="93"/>
        <v>101</v>
      </c>
      <c r="BW273" s="68">
        <f ca="1">IF(BV273-BS273&gt;'Inputs and Outputs'!$D$4,Five-BS273,0)</f>
        <v>5</v>
      </c>
      <c r="BX273" s="68">
        <f ca="1">BV273*'Inputs and Outputs'!$D$5-BW273*'Inputs and Outputs'!$D$6</f>
        <v>3540</v>
      </c>
      <c r="BY273" s="70">
        <f t="shared" ca="1" si="99"/>
        <v>0.46904923564653356</v>
      </c>
      <c r="BZ273" s="68">
        <f t="shared" si="94"/>
        <v>200</v>
      </c>
      <c r="CA273" s="75">
        <f ca="1">BV273*'Inputs and Outputs'!$D$5-('Model Part B'!BW273*'Model Part B'!BZ273+BW273*Costperbumped)</f>
        <v>2540</v>
      </c>
    </row>
    <row r="274" spans="2:79" x14ac:dyDescent="0.2">
      <c r="B274" s="74">
        <v>271</v>
      </c>
      <c r="C274" s="68" t="s">
        <v>6</v>
      </c>
      <c r="D274" s="69">
        <v>44287</v>
      </c>
      <c r="E274" s="67" t="s">
        <v>3</v>
      </c>
      <c r="F274" s="68" t="str">
        <f>'Flight Data'!$A272</f>
        <v>G271</v>
      </c>
      <c r="G274" s="68">
        <f>'Flight Data'!$B272</f>
        <v>2</v>
      </c>
      <c r="H274" s="68">
        <f ca="1">ROUND(NORMINV($M274,'Inputs and Outputs'!$C$18,'Inputs and Outputs'!$D$18),0)</f>
        <v>99</v>
      </c>
      <c r="I274" s="68">
        <f t="shared" si="80"/>
        <v>101</v>
      </c>
      <c r="J274" s="68">
        <f t="shared" ca="1" si="81"/>
        <v>99</v>
      </c>
      <c r="K274" s="68">
        <f ca="1">IF(J274-G274&gt;'Inputs and Outputs'!$D$4,One-G274,0)</f>
        <v>0</v>
      </c>
      <c r="L274" s="68">
        <f ca="1">J274*'Inputs and Outputs'!$D$5-K274*'Inputs and Outputs'!$D$6</f>
        <v>3960</v>
      </c>
      <c r="M274" s="70">
        <f t="shared" ca="1" si="95"/>
        <v>0.3938668988111419</v>
      </c>
      <c r="N274" s="68">
        <f t="shared" si="82"/>
        <v>25</v>
      </c>
      <c r="O274" s="75">
        <f ca="1">J274*'Inputs and Outputs'!$D$5-('Model Part B'!K274*'Model Part B'!N274+K274*Costperbumped)</f>
        <v>3960</v>
      </c>
      <c r="R274" s="74">
        <v>271</v>
      </c>
      <c r="S274" s="68" t="s">
        <v>6</v>
      </c>
      <c r="T274" s="69">
        <v>44287</v>
      </c>
      <c r="U274" s="67" t="s">
        <v>3</v>
      </c>
      <c r="V274" s="68" t="str">
        <f>'Flight Data'!$A272</f>
        <v>G271</v>
      </c>
      <c r="W274" s="68">
        <f>'Flight Data'!$B272</f>
        <v>2</v>
      </c>
      <c r="X274" s="68">
        <f ca="1">ROUND(NORMINV($AC274,'Inputs and Outputs'!$C$18,'Inputs and Outputs'!$D$18),0)</f>
        <v>100</v>
      </c>
      <c r="Y274" s="68">
        <f t="shared" si="83"/>
        <v>102</v>
      </c>
      <c r="Z274" s="68">
        <f t="shared" ca="1" si="84"/>
        <v>100</v>
      </c>
      <c r="AA274" s="68">
        <f ca="1">IF(Z274-W274&gt;'Inputs and Outputs'!$D$4,One-W274,0)</f>
        <v>0</v>
      </c>
      <c r="AB274" s="68">
        <f ca="1">Z274*'Inputs and Outputs'!$D$5-AA274*'Inputs and Outputs'!$D$6</f>
        <v>4000</v>
      </c>
      <c r="AC274" s="70">
        <f t="shared" ca="1" si="96"/>
        <v>0.42126662461756059</v>
      </c>
      <c r="AD274" s="68">
        <f t="shared" si="85"/>
        <v>25</v>
      </c>
      <c r="AE274" s="75">
        <f ca="1">Z274*'Inputs and Outputs'!$D$5-('Model Part B'!AA274*'Model Part B'!AD274+AA274*Costperbumped)</f>
        <v>4000</v>
      </c>
      <c r="AH274" s="74">
        <v>271</v>
      </c>
      <c r="AI274" s="68" t="s">
        <v>6</v>
      </c>
      <c r="AJ274" s="69">
        <v>44287</v>
      </c>
      <c r="AK274" s="67" t="s">
        <v>3</v>
      </c>
      <c r="AL274" s="68" t="str">
        <f>'Flight Data'!$A272</f>
        <v>G271</v>
      </c>
      <c r="AM274" s="68">
        <f>'Flight Data'!$B272</f>
        <v>2</v>
      </c>
      <c r="AN274" s="68">
        <f ca="1">ROUND(NORMINV($AS274,'Inputs and Outputs'!$C$18,'Inputs and Outputs'!$D$18),0)</f>
        <v>105</v>
      </c>
      <c r="AO274" s="68">
        <f t="shared" si="86"/>
        <v>103</v>
      </c>
      <c r="AP274" s="68">
        <f t="shared" ca="1" si="87"/>
        <v>103</v>
      </c>
      <c r="AQ274" s="68">
        <f ca="1">IF(AP274-AM274&gt;'Inputs and Outputs'!$D$4,Three-AM274,0)</f>
        <v>1</v>
      </c>
      <c r="AR274" s="68">
        <f ca="1">AP274*'Inputs and Outputs'!$D$5-AQ274*'Inputs and Outputs'!$D$6</f>
        <v>4020</v>
      </c>
      <c r="AS274" s="70">
        <f t="shared" ca="1" si="97"/>
        <v>0.74657755869126186</v>
      </c>
      <c r="AT274" s="68">
        <f t="shared" si="88"/>
        <v>25</v>
      </c>
      <c r="AU274" s="75">
        <f ca="1">AP274*'Inputs and Outputs'!$D$5-('Model Part B'!AQ274*'Model Part B'!AT274+AQ274*Costperbumped)</f>
        <v>3995</v>
      </c>
      <c r="AX274" s="74">
        <v>271</v>
      </c>
      <c r="AY274" s="68" t="s">
        <v>6</v>
      </c>
      <c r="AZ274" s="69">
        <v>44287</v>
      </c>
      <c r="BA274" s="67" t="s">
        <v>3</v>
      </c>
      <c r="BB274" s="68" t="str">
        <f>'Flight Data'!$A272</f>
        <v>G271</v>
      </c>
      <c r="BC274" s="68">
        <f>'Flight Data'!$B272</f>
        <v>2</v>
      </c>
      <c r="BD274" s="68">
        <f ca="1">ROUND(NORMINV($BI274,'Inputs and Outputs'!$C$18,'Inputs and Outputs'!$D$18),0)</f>
        <v>104</v>
      </c>
      <c r="BE274" s="68">
        <f t="shared" si="89"/>
        <v>104</v>
      </c>
      <c r="BF274" s="68">
        <f t="shared" ca="1" si="90"/>
        <v>104</v>
      </c>
      <c r="BG274" s="68">
        <f ca="1">IF(BF274-BC274&gt;'Inputs and Outputs'!$D$4,Four-BC274,0)</f>
        <v>2</v>
      </c>
      <c r="BH274" s="68">
        <f ca="1">BF274*'Inputs and Outputs'!$D$5-BG274*'Inputs and Outputs'!$D$6</f>
        <v>3960</v>
      </c>
      <c r="BI274" s="70">
        <f t="shared" ca="1" si="98"/>
        <v>0.70581657581237078</v>
      </c>
      <c r="BJ274" s="68">
        <f t="shared" si="91"/>
        <v>25</v>
      </c>
      <c r="BK274" s="75">
        <f ca="1">BF274*'Inputs and Outputs'!$D$5-('Model Part B'!BG274*'Model Part B'!BJ274+BG274*Costperbumped)</f>
        <v>3910</v>
      </c>
      <c r="BN274" s="74">
        <v>271</v>
      </c>
      <c r="BO274" s="68" t="s">
        <v>6</v>
      </c>
      <c r="BP274" s="69">
        <v>44287</v>
      </c>
      <c r="BQ274" s="67" t="s">
        <v>3</v>
      </c>
      <c r="BR274" s="68" t="str">
        <f>'Flight Data'!$A272</f>
        <v>G271</v>
      </c>
      <c r="BS274" s="68">
        <f>'Flight Data'!$B272</f>
        <v>2</v>
      </c>
      <c r="BT274" s="68">
        <f ca="1">ROUND(NORMINV($BY274,'Inputs and Outputs'!$C$18,'Inputs and Outputs'!$D$18),0)</f>
        <v>97</v>
      </c>
      <c r="BU274" s="68">
        <f t="shared" si="92"/>
        <v>105</v>
      </c>
      <c r="BV274" s="68">
        <f t="shared" ca="1" si="93"/>
        <v>97</v>
      </c>
      <c r="BW274" s="68">
        <f ca="1">IF(BV274-BS274&gt;'Inputs and Outputs'!$D$4,Five-BS274,0)</f>
        <v>0</v>
      </c>
      <c r="BX274" s="68">
        <f ca="1">BV274*'Inputs and Outputs'!$D$5-BW274*'Inputs and Outputs'!$D$6</f>
        <v>3880</v>
      </c>
      <c r="BY274" s="70">
        <f t="shared" ca="1" si="99"/>
        <v>0.25091240216450461</v>
      </c>
      <c r="BZ274" s="68">
        <f t="shared" si="94"/>
        <v>25</v>
      </c>
      <c r="CA274" s="75">
        <f ca="1">BV274*'Inputs and Outputs'!$D$5-('Model Part B'!BW274*'Model Part B'!BZ274+BW274*Costperbumped)</f>
        <v>3880</v>
      </c>
    </row>
    <row r="275" spans="2:79" x14ac:dyDescent="0.2">
      <c r="B275" s="74">
        <v>272</v>
      </c>
      <c r="C275" s="68" t="s">
        <v>6</v>
      </c>
      <c r="D275" s="69">
        <v>44287</v>
      </c>
      <c r="E275" s="67" t="s">
        <v>2</v>
      </c>
      <c r="F275" s="68" t="str">
        <f>'Flight Data'!$A273</f>
        <v>G272</v>
      </c>
      <c r="G275" s="68">
        <f>'Flight Data'!$B273</f>
        <v>0</v>
      </c>
      <c r="H275" s="68">
        <f ca="1">ROUND(NORMINV($M275,'Inputs and Outputs'!$C$19,'Inputs and Outputs'!$D$19),0)</f>
        <v>102</v>
      </c>
      <c r="I275" s="68">
        <f t="shared" si="80"/>
        <v>101</v>
      </c>
      <c r="J275" s="68">
        <f t="shared" ca="1" si="81"/>
        <v>101</v>
      </c>
      <c r="K275" s="68">
        <f ca="1">IF(J275-G275&gt;'Inputs and Outputs'!$D$4,One-G275,0)</f>
        <v>1</v>
      </c>
      <c r="L275" s="68">
        <f ca="1">J275*'Inputs and Outputs'!$D$5-K275*'Inputs and Outputs'!$D$6</f>
        <v>3940</v>
      </c>
      <c r="M275" s="70">
        <f t="shared" ca="1" si="95"/>
        <v>0.40211474899722544</v>
      </c>
      <c r="N275" s="68">
        <f t="shared" si="82"/>
        <v>25</v>
      </c>
      <c r="O275" s="75">
        <f ca="1">J275*'Inputs and Outputs'!$D$5-('Model Part B'!K275*'Model Part B'!N275+K275*Costperbumped)</f>
        <v>3915</v>
      </c>
      <c r="R275" s="74">
        <v>272</v>
      </c>
      <c r="S275" s="68" t="s">
        <v>6</v>
      </c>
      <c r="T275" s="69">
        <v>44287</v>
      </c>
      <c r="U275" s="67" t="s">
        <v>2</v>
      </c>
      <c r="V275" s="68" t="str">
        <f>'Flight Data'!$A273</f>
        <v>G272</v>
      </c>
      <c r="W275" s="68">
        <f>'Flight Data'!$B273</f>
        <v>0</v>
      </c>
      <c r="X275" s="68">
        <f ca="1">ROUND(NORMINV($AC275,'Inputs and Outputs'!$C$19,'Inputs and Outputs'!$D$19),0)</f>
        <v>103</v>
      </c>
      <c r="Y275" s="68">
        <f t="shared" si="83"/>
        <v>102</v>
      </c>
      <c r="Z275" s="68">
        <f t="shared" ca="1" si="84"/>
        <v>102</v>
      </c>
      <c r="AA275" s="68">
        <f ca="1">IF(Z275-W275&gt;'Inputs and Outputs'!$D$4,One-W275,0)</f>
        <v>1</v>
      </c>
      <c r="AB275" s="68">
        <f ca="1">Z275*'Inputs and Outputs'!$D$5-AA275*'Inputs and Outputs'!$D$6</f>
        <v>3980</v>
      </c>
      <c r="AC275" s="70">
        <f t="shared" ca="1" si="96"/>
        <v>0.53206620069716437</v>
      </c>
      <c r="AD275" s="68">
        <f t="shared" si="85"/>
        <v>25</v>
      </c>
      <c r="AE275" s="75">
        <f ca="1">Z275*'Inputs and Outputs'!$D$5-('Model Part B'!AA275*'Model Part B'!AD275+AA275*Costperbumped)</f>
        <v>3955</v>
      </c>
      <c r="AH275" s="74">
        <v>272</v>
      </c>
      <c r="AI275" s="68" t="s">
        <v>6</v>
      </c>
      <c r="AJ275" s="69">
        <v>44287</v>
      </c>
      <c r="AK275" s="67" t="s">
        <v>2</v>
      </c>
      <c r="AL275" s="68" t="str">
        <f>'Flight Data'!$A273</f>
        <v>G272</v>
      </c>
      <c r="AM275" s="68">
        <f>'Flight Data'!$B273</f>
        <v>0</v>
      </c>
      <c r="AN275" s="68">
        <f ca="1">ROUND(NORMINV($AS275,'Inputs and Outputs'!$C$19,'Inputs and Outputs'!$D$19),0)</f>
        <v>111</v>
      </c>
      <c r="AO275" s="68">
        <f t="shared" si="86"/>
        <v>103</v>
      </c>
      <c r="AP275" s="68">
        <f t="shared" ca="1" si="87"/>
        <v>103</v>
      </c>
      <c r="AQ275" s="68">
        <f ca="1">IF(AP275-AM275&gt;'Inputs and Outputs'!$D$4,Three-AM275,0)</f>
        <v>3</v>
      </c>
      <c r="AR275" s="68">
        <f ca="1">AP275*'Inputs and Outputs'!$D$5-AQ275*'Inputs and Outputs'!$D$6</f>
        <v>3820</v>
      </c>
      <c r="AS275" s="70">
        <f t="shared" ca="1" si="97"/>
        <v>0.93439472230251985</v>
      </c>
      <c r="AT275" s="68">
        <f t="shared" si="88"/>
        <v>25</v>
      </c>
      <c r="AU275" s="75">
        <f ca="1">AP275*'Inputs and Outputs'!$D$5-('Model Part B'!AQ275*'Model Part B'!AT275+AQ275*Costperbumped)</f>
        <v>3745</v>
      </c>
      <c r="AX275" s="74">
        <v>272</v>
      </c>
      <c r="AY275" s="68" t="s">
        <v>6</v>
      </c>
      <c r="AZ275" s="69">
        <v>44287</v>
      </c>
      <c r="BA275" s="67" t="s">
        <v>2</v>
      </c>
      <c r="BB275" s="68" t="str">
        <f>'Flight Data'!$A273</f>
        <v>G272</v>
      </c>
      <c r="BC275" s="68">
        <f>'Flight Data'!$B273</f>
        <v>0</v>
      </c>
      <c r="BD275" s="68">
        <f ca="1">ROUND(NORMINV($BI275,'Inputs and Outputs'!$C$19,'Inputs and Outputs'!$D$19),0)</f>
        <v>109</v>
      </c>
      <c r="BE275" s="68">
        <f t="shared" si="89"/>
        <v>104</v>
      </c>
      <c r="BF275" s="68">
        <f t="shared" ca="1" si="90"/>
        <v>104</v>
      </c>
      <c r="BG275" s="68">
        <f ca="1">IF(BF275-BC275&gt;'Inputs and Outputs'!$D$4,Four-BC275,0)</f>
        <v>4</v>
      </c>
      <c r="BH275" s="68">
        <f ca="1">BF275*'Inputs and Outputs'!$D$5-BG275*'Inputs and Outputs'!$D$6</f>
        <v>3760</v>
      </c>
      <c r="BI275" s="70">
        <f t="shared" ca="1" si="98"/>
        <v>0.88573797720659064</v>
      </c>
      <c r="BJ275" s="68">
        <f t="shared" si="91"/>
        <v>25</v>
      </c>
      <c r="BK275" s="75">
        <f ca="1">BF275*'Inputs and Outputs'!$D$5-('Model Part B'!BG275*'Model Part B'!BJ275+BG275*Costperbumped)</f>
        <v>3660</v>
      </c>
      <c r="BN275" s="74">
        <v>272</v>
      </c>
      <c r="BO275" s="68" t="s">
        <v>6</v>
      </c>
      <c r="BP275" s="69">
        <v>44287</v>
      </c>
      <c r="BQ275" s="67" t="s">
        <v>2</v>
      </c>
      <c r="BR275" s="68" t="str">
        <f>'Flight Data'!$A273</f>
        <v>G272</v>
      </c>
      <c r="BS275" s="68">
        <f>'Flight Data'!$B273</f>
        <v>0</v>
      </c>
      <c r="BT275" s="68">
        <f ca="1">ROUND(NORMINV($BY275,'Inputs and Outputs'!$C$18,'Inputs and Outputs'!$D$18),0)</f>
        <v>97</v>
      </c>
      <c r="BU275" s="68">
        <f t="shared" si="92"/>
        <v>105</v>
      </c>
      <c r="BV275" s="68">
        <f t="shared" ca="1" si="93"/>
        <v>97</v>
      </c>
      <c r="BW275" s="68">
        <f ca="1">IF(BV275-BS275&gt;'Inputs and Outputs'!$D$4,Five-BS275,0)</f>
        <v>0</v>
      </c>
      <c r="BX275" s="68">
        <f ca="1">BV275*'Inputs and Outputs'!$D$5-BW275*'Inputs and Outputs'!$D$6</f>
        <v>3880</v>
      </c>
      <c r="BY275" s="70">
        <f t="shared" ca="1" si="99"/>
        <v>0.25251749307313542</v>
      </c>
      <c r="BZ275" s="68">
        <f t="shared" si="94"/>
        <v>25</v>
      </c>
      <c r="CA275" s="75">
        <f ca="1">BV275*'Inputs and Outputs'!$D$5-('Model Part B'!BW275*'Model Part B'!BZ275+BW275*Costperbumped)</f>
        <v>3880</v>
      </c>
    </row>
    <row r="276" spans="2:79" x14ac:dyDescent="0.2">
      <c r="B276" s="74">
        <v>273</v>
      </c>
      <c r="C276" s="68" t="s">
        <v>6</v>
      </c>
      <c r="D276" s="69">
        <v>44287</v>
      </c>
      <c r="E276" s="67" t="s">
        <v>0</v>
      </c>
      <c r="F276" s="68" t="str">
        <f>'Flight Data'!$A274</f>
        <v>G273</v>
      </c>
      <c r="G276" s="68">
        <f>'Flight Data'!$B274</f>
        <v>0</v>
      </c>
      <c r="H276" s="68">
        <f ca="1">ROUND(NORMINV($M276,'Inputs and Outputs'!$C$20,'Inputs and Outputs'!$D$20),0)</f>
        <v>110</v>
      </c>
      <c r="I276" s="68">
        <f t="shared" si="80"/>
        <v>101</v>
      </c>
      <c r="J276" s="68">
        <f t="shared" ca="1" si="81"/>
        <v>101</v>
      </c>
      <c r="K276" s="68">
        <f ca="1">IF(J276-G276&gt;'Inputs and Outputs'!$D$4,One-G276,0)</f>
        <v>1</v>
      </c>
      <c r="L276" s="68">
        <f ca="1">J276*'Inputs and Outputs'!$D$5-K276*'Inputs and Outputs'!$D$6</f>
        <v>3940</v>
      </c>
      <c r="M276" s="70">
        <f t="shared" ca="1" si="95"/>
        <v>0.84609362881060979</v>
      </c>
      <c r="N276" s="68">
        <f t="shared" si="82"/>
        <v>200</v>
      </c>
      <c r="O276" s="75">
        <f ca="1">J276*'Inputs and Outputs'!$D$5-('Model Part B'!K276*'Model Part B'!N276+K276*Costperbumped)</f>
        <v>3740</v>
      </c>
      <c r="R276" s="74">
        <v>273</v>
      </c>
      <c r="S276" s="68" t="s">
        <v>6</v>
      </c>
      <c r="T276" s="69">
        <v>44287</v>
      </c>
      <c r="U276" s="67" t="s">
        <v>0</v>
      </c>
      <c r="V276" s="68" t="str">
        <f>'Flight Data'!$A274</f>
        <v>G273</v>
      </c>
      <c r="W276" s="68">
        <f>'Flight Data'!$B274</f>
        <v>0</v>
      </c>
      <c r="X276" s="68">
        <f ca="1">ROUND(NORMINV($AC276,'Inputs and Outputs'!$C$20,'Inputs and Outputs'!$D$20),0)</f>
        <v>102</v>
      </c>
      <c r="Y276" s="68">
        <f t="shared" si="83"/>
        <v>102</v>
      </c>
      <c r="Z276" s="68">
        <f t="shared" ca="1" si="84"/>
        <v>102</v>
      </c>
      <c r="AA276" s="68">
        <f ca="1">IF(Z276-W276&gt;'Inputs and Outputs'!$D$4,One-W276,0)</f>
        <v>1</v>
      </c>
      <c r="AB276" s="68">
        <f ca="1">Z276*'Inputs and Outputs'!$D$5-AA276*'Inputs and Outputs'!$D$6</f>
        <v>3980</v>
      </c>
      <c r="AC276" s="70">
        <f t="shared" ca="1" si="96"/>
        <v>0.29211506032030399</v>
      </c>
      <c r="AD276" s="68">
        <f t="shared" si="85"/>
        <v>200</v>
      </c>
      <c r="AE276" s="75">
        <f ca="1">Z276*'Inputs and Outputs'!$D$5-('Model Part B'!AA276*'Model Part B'!AD276+AA276*Costperbumped)</f>
        <v>3780</v>
      </c>
      <c r="AH276" s="74">
        <v>273</v>
      </c>
      <c r="AI276" s="68" t="s">
        <v>6</v>
      </c>
      <c r="AJ276" s="69">
        <v>44287</v>
      </c>
      <c r="AK276" s="67" t="s">
        <v>0</v>
      </c>
      <c r="AL276" s="68" t="str">
        <f>'Flight Data'!$A274</f>
        <v>G273</v>
      </c>
      <c r="AM276" s="68">
        <f>'Flight Data'!$B274</f>
        <v>0</v>
      </c>
      <c r="AN276" s="68">
        <f ca="1">ROUND(NORMINV($AS276,'Inputs and Outputs'!$C$20,'Inputs and Outputs'!$D$20),0)</f>
        <v>108</v>
      </c>
      <c r="AO276" s="68">
        <f t="shared" si="86"/>
        <v>103</v>
      </c>
      <c r="AP276" s="68">
        <f t="shared" ca="1" si="87"/>
        <v>103</v>
      </c>
      <c r="AQ276" s="68">
        <f ca="1">IF(AP276-AM276&gt;'Inputs and Outputs'!$D$4,Three-AM276,0)</f>
        <v>3</v>
      </c>
      <c r="AR276" s="68">
        <f ca="1">AP276*'Inputs and Outputs'!$D$5-AQ276*'Inputs and Outputs'!$D$6</f>
        <v>3820</v>
      </c>
      <c r="AS276" s="70">
        <f t="shared" ca="1" si="97"/>
        <v>0.72187695923791495</v>
      </c>
      <c r="AT276" s="68">
        <f t="shared" si="88"/>
        <v>200</v>
      </c>
      <c r="AU276" s="75">
        <f ca="1">AP276*'Inputs and Outputs'!$D$5-('Model Part B'!AQ276*'Model Part B'!AT276+AQ276*Costperbumped)</f>
        <v>3220</v>
      </c>
      <c r="AX276" s="74">
        <v>273</v>
      </c>
      <c r="AY276" s="68" t="s">
        <v>6</v>
      </c>
      <c r="AZ276" s="69">
        <v>44287</v>
      </c>
      <c r="BA276" s="67" t="s">
        <v>0</v>
      </c>
      <c r="BB276" s="68" t="str">
        <f>'Flight Data'!$A274</f>
        <v>G273</v>
      </c>
      <c r="BC276" s="68">
        <f>'Flight Data'!$B274</f>
        <v>0</v>
      </c>
      <c r="BD276" s="68">
        <f ca="1">ROUND(NORMINV($BI276,'Inputs and Outputs'!$C$20,'Inputs and Outputs'!$D$20),0)</f>
        <v>96</v>
      </c>
      <c r="BE276" s="68">
        <f t="shared" si="89"/>
        <v>104</v>
      </c>
      <c r="BF276" s="68">
        <f t="shared" ca="1" si="90"/>
        <v>96</v>
      </c>
      <c r="BG276" s="68">
        <f ca="1">IF(BF276-BC276&gt;'Inputs and Outputs'!$D$4,Four-BC276,0)</f>
        <v>0</v>
      </c>
      <c r="BH276" s="68">
        <f ca="1">BF276*'Inputs and Outputs'!$D$5-BG276*'Inputs and Outputs'!$D$6</f>
        <v>3840</v>
      </c>
      <c r="BI276" s="70">
        <f t="shared" ca="1" si="98"/>
        <v>3.3014343460168183E-2</v>
      </c>
      <c r="BJ276" s="68">
        <f t="shared" si="91"/>
        <v>200</v>
      </c>
      <c r="BK276" s="75">
        <f ca="1">BF276*'Inputs and Outputs'!$D$5-('Model Part B'!BG276*'Model Part B'!BJ276+BG276*Costperbumped)</f>
        <v>3840</v>
      </c>
      <c r="BN276" s="74">
        <v>273</v>
      </c>
      <c r="BO276" s="68" t="s">
        <v>6</v>
      </c>
      <c r="BP276" s="69">
        <v>44287</v>
      </c>
      <c r="BQ276" s="67" t="s">
        <v>0</v>
      </c>
      <c r="BR276" s="68" t="str">
        <f>'Flight Data'!$A274</f>
        <v>G273</v>
      </c>
      <c r="BS276" s="68">
        <f>'Flight Data'!$B274</f>
        <v>0</v>
      </c>
      <c r="BT276" s="68">
        <f ca="1">ROUND(NORMINV($BY276,'Inputs and Outputs'!$C$18,'Inputs and Outputs'!$D$18),0)</f>
        <v>101</v>
      </c>
      <c r="BU276" s="68">
        <f t="shared" si="92"/>
        <v>105</v>
      </c>
      <c r="BV276" s="68">
        <f t="shared" ca="1" si="93"/>
        <v>101</v>
      </c>
      <c r="BW276" s="68">
        <f ca="1">IF(BV276-BS276&gt;'Inputs and Outputs'!$D$4,Five-BS276,0)</f>
        <v>5</v>
      </c>
      <c r="BX276" s="68">
        <f ca="1">BV276*'Inputs and Outputs'!$D$5-BW276*'Inputs and Outputs'!$D$6</f>
        <v>3540</v>
      </c>
      <c r="BY276" s="70">
        <f t="shared" ca="1" si="99"/>
        <v>0.52390118693944665</v>
      </c>
      <c r="BZ276" s="68">
        <f t="shared" si="94"/>
        <v>200</v>
      </c>
      <c r="CA276" s="75">
        <f ca="1">BV276*'Inputs and Outputs'!$D$5-('Model Part B'!BW276*'Model Part B'!BZ276+BW276*Costperbumped)</f>
        <v>2540</v>
      </c>
    </row>
    <row r="277" spans="2:79" x14ac:dyDescent="0.2">
      <c r="B277" s="74">
        <v>274</v>
      </c>
      <c r="C277" s="68" t="s">
        <v>5</v>
      </c>
      <c r="D277" s="69">
        <v>44288</v>
      </c>
      <c r="E277" s="67" t="s">
        <v>3</v>
      </c>
      <c r="F277" s="68" t="str">
        <f>'Flight Data'!$A275</f>
        <v>G274</v>
      </c>
      <c r="G277" s="68">
        <f>'Flight Data'!$B275</f>
        <v>5</v>
      </c>
      <c r="H277" s="68">
        <f ca="1">ROUND(NORMINV($M277,'Inputs and Outputs'!$C$18,'Inputs and Outputs'!$D$18),0)</f>
        <v>104</v>
      </c>
      <c r="I277" s="68">
        <f t="shared" si="80"/>
        <v>101</v>
      </c>
      <c r="J277" s="68">
        <f t="shared" ca="1" si="81"/>
        <v>101</v>
      </c>
      <c r="K277" s="68">
        <f ca="1">IF(J277-G277&gt;'Inputs and Outputs'!$D$4,One-G277,0)</f>
        <v>0</v>
      </c>
      <c r="L277" s="68">
        <f ca="1">J277*'Inputs and Outputs'!$D$5-K277*'Inputs and Outputs'!$D$6</f>
        <v>4040</v>
      </c>
      <c r="M277" s="70">
        <f t="shared" ca="1" si="95"/>
        <v>0.67796961409455014</v>
      </c>
      <c r="N277" s="68">
        <f t="shared" si="82"/>
        <v>25</v>
      </c>
      <c r="O277" s="75">
        <f ca="1">J277*'Inputs and Outputs'!$D$5-('Model Part B'!K277*'Model Part B'!N277+K277*Costperbumped)</f>
        <v>4040</v>
      </c>
      <c r="R277" s="74">
        <v>274</v>
      </c>
      <c r="S277" s="68" t="s">
        <v>5</v>
      </c>
      <c r="T277" s="69">
        <v>44288</v>
      </c>
      <c r="U277" s="67" t="s">
        <v>3</v>
      </c>
      <c r="V277" s="68" t="str">
        <f>'Flight Data'!$A275</f>
        <v>G274</v>
      </c>
      <c r="W277" s="68">
        <f>'Flight Data'!$B275</f>
        <v>5</v>
      </c>
      <c r="X277" s="68">
        <f ca="1">ROUND(NORMINV($AC277,'Inputs and Outputs'!$C$18,'Inputs and Outputs'!$D$18),0)</f>
        <v>106</v>
      </c>
      <c r="Y277" s="68">
        <f t="shared" si="83"/>
        <v>102</v>
      </c>
      <c r="Z277" s="68">
        <f t="shared" ca="1" si="84"/>
        <v>102</v>
      </c>
      <c r="AA277" s="68">
        <f ca="1">IF(Z277-W277&gt;'Inputs and Outputs'!$D$4,One-W277,0)</f>
        <v>0</v>
      </c>
      <c r="AB277" s="68">
        <f ca="1">Z277*'Inputs and Outputs'!$D$5-AA277*'Inputs and Outputs'!$D$6</f>
        <v>4080</v>
      </c>
      <c r="AC277" s="70">
        <f t="shared" ca="1" si="96"/>
        <v>0.78587417223042966</v>
      </c>
      <c r="AD277" s="68">
        <f t="shared" si="85"/>
        <v>25</v>
      </c>
      <c r="AE277" s="75">
        <f ca="1">Z277*'Inputs and Outputs'!$D$5-('Model Part B'!AA277*'Model Part B'!AD277+AA277*Costperbumped)</f>
        <v>4080</v>
      </c>
      <c r="AH277" s="74">
        <v>274</v>
      </c>
      <c r="AI277" s="68" t="s">
        <v>5</v>
      </c>
      <c r="AJ277" s="69">
        <v>44288</v>
      </c>
      <c r="AK277" s="67" t="s">
        <v>3</v>
      </c>
      <c r="AL277" s="68" t="str">
        <f>'Flight Data'!$A275</f>
        <v>G274</v>
      </c>
      <c r="AM277" s="68">
        <f>'Flight Data'!$B275</f>
        <v>5</v>
      </c>
      <c r="AN277" s="68">
        <f ca="1">ROUND(NORMINV($AS277,'Inputs and Outputs'!$C$18,'Inputs and Outputs'!$D$18),0)</f>
        <v>93</v>
      </c>
      <c r="AO277" s="68">
        <f t="shared" si="86"/>
        <v>103</v>
      </c>
      <c r="AP277" s="68">
        <f t="shared" ca="1" si="87"/>
        <v>93</v>
      </c>
      <c r="AQ277" s="68">
        <f ca="1">IF(AP277-AM277&gt;'Inputs and Outputs'!$D$4,Three-AM277,0)</f>
        <v>0</v>
      </c>
      <c r="AR277" s="68">
        <f ca="1">AP277*'Inputs and Outputs'!$D$5-AQ277*'Inputs and Outputs'!$D$6</f>
        <v>3720</v>
      </c>
      <c r="AS277" s="70">
        <f t="shared" ca="1" si="97"/>
        <v>0.10107119096361172</v>
      </c>
      <c r="AT277" s="68">
        <f t="shared" si="88"/>
        <v>25</v>
      </c>
      <c r="AU277" s="75">
        <f ca="1">AP277*'Inputs and Outputs'!$D$5-('Model Part B'!AQ277*'Model Part B'!AT277+AQ277*Costperbumped)</f>
        <v>3720</v>
      </c>
      <c r="AX277" s="74">
        <v>274</v>
      </c>
      <c r="AY277" s="68" t="s">
        <v>5</v>
      </c>
      <c r="AZ277" s="69">
        <v>44288</v>
      </c>
      <c r="BA277" s="67" t="s">
        <v>3</v>
      </c>
      <c r="BB277" s="68" t="str">
        <f>'Flight Data'!$A275</f>
        <v>G274</v>
      </c>
      <c r="BC277" s="68">
        <f>'Flight Data'!$B275</f>
        <v>5</v>
      </c>
      <c r="BD277" s="68">
        <f ca="1">ROUND(NORMINV($BI277,'Inputs and Outputs'!$C$18,'Inputs and Outputs'!$D$18),0)</f>
        <v>97</v>
      </c>
      <c r="BE277" s="68">
        <f t="shared" si="89"/>
        <v>104</v>
      </c>
      <c r="BF277" s="68">
        <f t="shared" ca="1" si="90"/>
        <v>97</v>
      </c>
      <c r="BG277" s="68">
        <f ca="1">IF(BF277-BC277&gt;'Inputs and Outputs'!$D$4,Four-BC277,0)</f>
        <v>0</v>
      </c>
      <c r="BH277" s="68">
        <f ca="1">BF277*'Inputs and Outputs'!$D$5-BG277*'Inputs and Outputs'!$D$6</f>
        <v>3880</v>
      </c>
      <c r="BI277" s="70">
        <f t="shared" ca="1" si="98"/>
        <v>0.26980101326557948</v>
      </c>
      <c r="BJ277" s="68">
        <f t="shared" si="91"/>
        <v>25</v>
      </c>
      <c r="BK277" s="75">
        <f ca="1">BF277*'Inputs and Outputs'!$D$5-('Model Part B'!BG277*'Model Part B'!BJ277+BG277*Costperbumped)</f>
        <v>3880</v>
      </c>
      <c r="BN277" s="74">
        <v>274</v>
      </c>
      <c r="BO277" s="68" t="s">
        <v>5</v>
      </c>
      <c r="BP277" s="69">
        <v>44288</v>
      </c>
      <c r="BQ277" s="67" t="s">
        <v>3</v>
      </c>
      <c r="BR277" s="68" t="str">
        <f>'Flight Data'!$A275</f>
        <v>G274</v>
      </c>
      <c r="BS277" s="68">
        <f>'Flight Data'!$B275</f>
        <v>5</v>
      </c>
      <c r="BT277" s="68">
        <f ca="1">ROUND(NORMINV($BY277,'Inputs and Outputs'!$C$18,'Inputs and Outputs'!$D$18),0)</f>
        <v>113</v>
      </c>
      <c r="BU277" s="68">
        <f t="shared" si="92"/>
        <v>105</v>
      </c>
      <c r="BV277" s="68">
        <f t="shared" ca="1" si="93"/>
        <v>105</v>
      </c>
      <c r="BW277" s="68">
        <f ca="1">IF(BV277-BS277&gt;'Inputs and Outputs'!$D$4,Five-BS277,0)</f>
        <v>0</v>
      </c>
      <c r="BX277" s="68">
        <f ca="1">BV277*'Inputs and Outputs'!$D$5-BW277*'Inputs and Outputs'!$D$6</f>
        <v>4200</v>
      </c>
      <c r="BY277" s="70">
        <f t="shared" ca="1" si="99"/>
        <v>0.97297457027627499</v>
      </c>
      <c r="BZ277" s="68">
        <f t="shared" si="94"/>
        <v>25</v>
      </c>
      <c r="CA277" s="75">
        <f ca="1">BV277*'Inputs and Outputs'!$D$5-('Model Part B'!BW277*'Model Part B'!BZ277+BW277*Costperbumped)</f>
        <v>4200</v>
      </c>
    </row>
    <row r="278" spans="2:79" x14ac:dyDescent="0.2">
      <c r="B278" s="74">
        <v>275</v>
      </c>
      <c r="C278" s="68" t="s">
        <v>5</v>
      </c>
      <c r="D278" s="69">
        <v>44288</v>
      </c>
      <c r="E278" s="67" t="s">
        <v>2</v>
      </c>
      <c r="F278" s="68" t="str">
        <f>'Flight Data'!$A276</f>
        <v>G275</v>
      </c>
      <c r="G278" s="68">
        <f>'Flight Data'!$B276</f>
        <v>2</v>
      </c>
      <c r="H278" s="68">
        <f ca="1">ROUND(NORMINV($M278,'Inputs and Outputs'!$C$19,'Inputs and Outputs'!$D$19),0)</f>
        <v>106</v>
      </c>
      <c r="I278" s="68">
        <f t="shared" si="80"/>
        <v>101</v>
      </c>
      <c r="J278" s="68">
        <f t="shared" ca="1" si="81"/>
        <v>101</v>
      </c>
      <c r="K278" s="68">
        <f ca="1">IF(J278-G278&gt;'Inputs and Outputs'!$D$4,One-G278,0)</f>
        <v>0</v>
      </c>
      <c r="L278" s="68">
        <f ca="1">J278*'Inputs and Outputs'!$D$5-K278*'Inputs and Outputs'!$D$6</f>
        <v>4040</v>
      </c>
      <c r="M278" s="70">
        <f t="shared" ca="1" si="95"/>
        <v>0.71716165241641228</v>
      </c>
      <c r="N278" s="68">
        <f t="shared" si="82"/>
        <v>25</v>
      </c>
      <c r="O278" s="75">
        <f ca="1">J278*'Inputs and Outputs'!$D$5-('Model Part B'!K278*'Model Part B'!N278+K278*Costperbumped)</f>
        <v>4040</v>
      </c>
      <c r="R278" s="74">
        <v>275</v>
      </c>
      <c r="S278" s="68" t="s">
        <v>5</v>
      </c>
      <c r="T278" s="69">
        <v>44288</v>
      </c>
      <c r="U278" s="67" t="s">
        <v>2</v>
      </c>
      <c r="V278" s="68" t="str">
        <f>'Flight Data'!$A276</f>
        <v>G275</v>
      </c>
      <c r="W278" s="68">
        <f>'Flight Data'!$B276</f>
        <v>2</v>
      </c>
      <c r="X278" s="68">
        <f ca="1">ROUND(NORMINV($AC278,'Inputs and Outputs'!$C$19,'Inputs and Outputs'!$D$19),0)</f>
        <v>107</v>
      </c>
      <c r="Y278" s="68">
        <f t="shared" si="83"/>
        <v>102</v>
      </c>
      <c r="Z278" s="68">
        <f t="shared" ca="1" si="84"/>
        <v>102</v>
      </c>
      <c r="AA278" s="68">
        <f ca="1">IF(Z278-W278&gt;'Inputs and Outputs'!$D$4,One-W278,0)</f>
        <v>0</v>
      </c>
      <c r="AB278" s="68">
        <f ca="1">Z278*'Inputs and Outputs'!$D$5-AA278*'Inputs and Outputs'!$D$6</f>
        <v>4080</v>
      </c>
      <c r="AC278" s="70">
        <f t="shared" ca="1" si="96"/>
        <v>0.78353482301579935</v>
      </c>
      <c r="AD278" s="68">
        <f t="shared" si="85"/>
        <v>25</v>
      </c>
      <c r="AE278" s="75">
        <f ca="1">Z278*'Inputs and Outputs'!$D$5-('Model Part B'!AA278*'Model Part B'!AD278+AA278*Costperbumped)</f>
        <v>4080</v>
      </c>
      <c r="AH278" s="74">
        <v>275</v>
      </c>
      <c r="AI278" s="68" t="s">
        <v>5</v>
      </c>
      <c r="AJ278" s="69">
        <v>44288</v>
      </c>
      <c r="AK278" s="67" t="s">
        <v>2</v>
      </c>
      <c r="AL278" s="68" t="str">
        <f>'Flight Data'!$A276</f>
        <v>G275</v>
      </c>
      <c r="AM278" s="68">
        <f>'Flight Data'!$B276</f>
        <v>2</v>
      </c>
      <c r="AN278" s="68">
        <f ca="1">ROUND(NORMINV($AS278,'Inputs and Outputs'!$C$19,'Inputs and Outputs'!$D$19),0)</f>
        <v>95</v>
      </c>
      <c r="AO278" s="68">
        <f t="shared" si="86"/>
        <v>103</v>
      </c>
      <c r="AP278" s="68">
        <f t="shared" ca="1" si="87"/>
        <v>95</v>
      </c>
      <c r="AQ278" s="68">
        <f ca="1">IF(AP278-AM278&gt;'Inputs and Outputs'!$D$4,Three-AM278,0)</f>
        <v>0</v>
      </c>
      <c r="AR278" s="68">
        <f ca="1">AP278*'Inputs and Outputs'!$D$5-AQ278*'Inputs and Outputs'!$D$6</f>
        <v>3800</v>
      </c>
      <c r="AS278" s="70">
        <f t="shared" ca="1" si="97"/>
        <v>4.4612917821898579E-2</v>
      </c>
      <c r="AT278" s="68">
        <f t="shared" si="88"/>
        <v>25</v>
      </c>
      <c r="AU278" s="75">
        <f ca="1">AP278*'Inputs and Outputs'!$D$5-('Model Part B'!AQ278*'Model Part B'!AT278+AQ278*Costperbumped)</f>
        <v>3800</v>
      </c>
      <c r="AX278" s="74">
        <v>275</v>
      </c>
      <c r="AY278" s="68" t="s">
        <v>5</v>
      </c>
      <c r="AZ278" s="69">
        <v>44288</v>
      </c>
      <c r="BA278" s="67" t="s">
        <v>2</v>
      </c>
      <c r="BB278" s="68" t="str">
        <f>'Flight Data'!$A276</f>
        <v>G275</v>
      </c>
      <c r="BC278" s="68">
        <f>'Flight Data'!$B276</f>
        <v>2</v>
      </c>
      <c r="BD278" s="68">
        <f ca="1">ROUND(NORMINV($BI278,'Inputs and Outputs'!$C$19,'Inputs and Outputs'!$D$19),0)</f>
        <v>104</v>
      </c>
      <c r="BE278" s="68">
        <f t="shared" si="89"/>
        <v>104</v>
      </c>
      <c r="BF278" s="68">
        <f t="shared" ca="1" si="90"/>
        <v>104</v>
      </c>
      <c r="BG278" s="68">
        <f ca="1">IF(BF278-BC278&gt;'Inputs and Outputs'!$D$4,Four-BC278,0)</f>
        <v>2</v>
      </c>
      <c r="BH278" s="68">
        <f ca="1">BF278*'Inputs and Outputs'!$D$5-BG278*'Inputs and Outputs'!$D$6</f>
        <v>3960</v>
      </c>
      <c r="BI278" s="70">
        <f t="shared" ca="1" si="98"/>
        <v>0.59110408427731698</v>
      </c>
      <c r="BJ278" s="68">
        <f t="shared" si="91"/>
        <v>25</v>
      </c>
      <c r="BK278" s="75">
        <f ca="1">BF278*'Inputs and Outputs'!$D$5-('Model Part B'!BG278*'Model Part B'!BJ278+BG278*Costperbumped)</f>
        <v>3910</v>
      </c>
      <c r="BN278" s="74">
        <v>275</v>
      </c>
      <c r="BO278" s="68" t="s">
        <v>5</v>
      </c>
      <c r="BP278" s="69">
        <v>44288</v>
      </c>
      <c r="BQ278" s="67" t="s">
        <v>2</v>
      </c>
      <c r="BR278" s="68" t="str">
        <f>'Flight Data'!$A276</f>
        <v>G275</v>
      </c>
      <c r="BS278" s="68">
        <f>'Flight Data'!$B276</f>
        <v>2</v>
      </c>
      <c r="BT278" s="68">
        <f ca="1">ROUND(NORMINV($BY278,'Inputs and Outputs'!$C$18,'Inputs and Outputs'!$D$18),0)</f>
        <v>106</v>
      </c>
      <c r="BU278" s="68">
        <f t="shared" si="92"/>
        <v>105</v>
      </c>
      <c r="BV278" s="68">
        <f t="shared" ca="1" si="93"/>
        <v>105</v>
      </c>
      <c r="BW278" s="68">
        <f ca="1">IF(BV278-BS278&gt;'Inputs and Outputs'!$D$4,Five-BS278,0)</f>
        <v>3</v>
      </c>
      <c r="BX278" s="68">
        <f ca="1">BV278*'Inputs and Outputs'!$D$5-BW278*'Inputs and Outputs'!$D$6</f>
        <v>3900</v>
      </c>
      <c r="BY278" s="70">
        <f t="shared" ca="1" si="99"/>
        <v>0.80392749471723035</v>
      </c>
      <c r="BZ278" s="68">
        <f t="shared" si="94"/>
        <v>25</v>
      </c>
      <c r="CA278" s="75">
        <f ca="1">BV278*'Inputs and Outputs'!$D$5-('Model Part B'!BW278*'Model Part B'!BZ278+BW278*Costperbumped)</f>
        <v>3825</v>
      </c>
    </row>
    <row r="279" spans="2:79" x14ac:dyDescent="0.2">
      <c r="B279" s="74">
        <v>276</v>
      </c>
      <c r="C279" s="68" t="s">
        <v>5</v>
      </c>
      <c r="D279" s="69">
        <v>44288</v>
      </c>
      <c r="E279" s="67" t="s">
        <v>0</v>
      </c>
      <c r="F279" s="68" t="str">
        <f>'Flight Data'!$A277</f>
        <v>G276</v>
      </c>
      <c r="G279" s="68">
        <f>'Flight Data'!$B277</f>
        <v>1</v>
      </c>
      <c r="H279" s="68">
        <f ca="1">ROUND(NORMINV($M279,'Inputs and Outputs'!$C$20,'Inputs and Outputs'!$D$20),0)</f>
        <v>104</v>
      </c>
      <c r="I279" s="68">
        <f t="shared" si="80"/>
        <v>101</v>
      </c>
      <c r="J279" s="68">
        <f t="shared" ca="1" si="81"/>
        <v>101</v>
      </c>
      <c r="K279" s="68">
        <f ca="1">IF(J279-G279&gt;'Inputs and Outputs'!$D$4,One-G279,0)</f>
        <v>0</v>
      </c>
      <c r="L279" s="68">
        <f ca="1">J279*'Inputs and Outputs'!$D$5-K279*'Inputs and Outputs'!$D$6</f>
        <v>4040</v>
      </c>
      <c r="M279" s="70">
        <f t="shared" ca="1" si="95"/>
        <v>0.4489667598102155</v>
      </c>
      <c r="N279" s="68">
        <f t="shared" si="82"/>
        <v>200</v>
      </c>
      <c r="O279" s="75">
        <f ca="1">J279*'Inputs and Outputs'!$D$5-('Model Part B'!K279*'Model Part B'!N279+K279*Costperbumped)</f>
        <v>4040</v>
      </c>
      <c r="R279" s="74">
        <v>276</v>
      </c>
      <c r="S279" s="68" t="s">
        <v>5</v>
      </c>
      <c r="T279" s="69">
        <v>44288</v>
      </c>
      <c r="U279" s="67" t="s">
        <v>0</v>
      </c>
      <c r="V279" s="68" t="str">
        <f>'Flight Data'!$A277</f>
        <v>G276</v>
      </c>
      <c r="W279" s="68">
        <f>'Flight Data'!$B277</f>
        <v>1</v>
      </c>
      <c r="X279" s="68">
        <f ca="1">ROUND(NORMINV($AC279,'Inputs and Outputs'!$C$20,'Inputs and Outputs'!$D$20),0)</f>
        <v>110</v>
      </c>
      <c r="Y279" s="68">
        <f t="shared" si="83"/>
        <v>102</v>
      </c>
      <c r="Z279" s="68">
        <f t="shared" ca="1" si="84"/>
        <v>102</v>
      </c>
      <c r="AA279" s="68">
        <f ca="1">IF(Z279-W279&gt;'Inputs and Outputs'!$D$4,One-W279,0)</f>
        <v>0</v>
      </c>
      <c r="AB279" s="68">
        <f ca="1">Z279*'Inputs and Outputs'!$D$5-AA279*'Inputs and Outputs'!$D$6</f>
        <v>4080</v>
      </c>
      <c r="AC279" s="70">
        <f t="shared" ca="1" si="96"/>
        <v>0.85345085040196911</v>
      </c>
      <c r="AD279" s="68">
        <f t="shared" si="85"/>
        <v>200</v>
      </c>
      <c r="AE279" s="75">
        <f ca="1">Z279*'Inputs and Outputs'!$D$5-('Model Part B'!AA279*'Model Part B'!AD279+AA279*Costperbumped)</f>
        <v>4080</v>
      </c>
      <c r="AH279" s="74">
        <v>276</v>
      </c>
      <c r="AI279" s="68" t="s">
        <v>5</v>
      </c>
      <c r="AJ279" s="69">
        <v>44288</v>
      </c>
      <c r="AK279" s="67" t="s">
        <v>0</v>
      </c>
      <c r="AL279" s="68" t="str">
        <f>'Flight Data'!$A277</f>
        <v>G276</v>
      </c>
      <c r="AM279" s="68">
        <f>'Flight Data'!$B277</f>
        <v>1</v>
      </c>
      <c r="AN279" s="68">
        <f ca="1">ROUND(NORMINV($AS279,'Inputs and Outputs'!$C$20,'Inputs and Outputs'!$D$20),0)</f>
        <v>111</v>
      </c>
      <c r="AO279" s="68">
        <f t="shared" si="86"/>
        <v>103</v>
      </c>
      <c r="AP279" s="68">
        <f t="shared" ca="1" si="87"/>
        <v>103</v>
      </c>
      <c r="AQ279" s="68">
        <f ca="1">IF(AP279-AM279&gt;'Inputs and Outputs'!$D$4,Three-AM279,0)</f>
        <v>2</v>
      </c>
      <c r="AR279" s="68">
        <f ca="1">AP279*'Inputs and Outputs'!$D$5-AQ279*'Inputs and Outputs'!$D$6</f>
        <v>3920</v>
      </c>
      <c r="AS279" s="70">
        <f t="shared" ca="1" si="97"/>
        <v>0.87900990172244675</v>
      </c>
      <c r="AT279" s="68">
        <f t="shared" si="88"/>
        <v>200</v>
      </c>
      <c r="AU279" s="75">
        <f ca="1">AP279*'Inputs and Outputs'!$D$5-('Model Part B'!AQ279*'Model Part B'!AT279+AQ279*Costperbumped)</f>
        <v>3520</v>
      </c>
      <c r="AX279" s="74">
        <v>276</v>
      </c>
      <c r="AY279" s="68" t="s">
        <v>5</v>
      </c>
      <c r="AZ279" s="69">
        <v>44288</v>
      </c>
      <c r="BA279" s="67" t="s">
        <v>0</v>
      </c>
      <c r="BB279" s="68" t="str">
        <f>'Flight Data'!$A277</f>
        <v>G276</v>
      </c>
      <c r="BC279" s="68">
        <f>'Flight Data'!$B277</f>
        <v>1</v>
      </c>
      <c r="BD279" s="68">
        <f ca="1">ROUND(NORMINV($BI279,'Inputs and Outputs'!$C$20,'Inputs and Outputs'!$D$20),0)</f>
        <v>102</v>
      </c>
      <c r="BE279" s="68">
        <f t="shared" si="89"/>
        <v>104</v>
      </c>
      <c r="BF279" s="68">
        <f t="shared" ca="1" si="90"/>
        <v>102</v>
      </c>
      <c r="BG279" s="68">
        <f ca="1">IF(BF279-BC279&gt;'Inputs and Outputs'!$D$4,Four-BC279,0)</f>
        <v>3</v>
      </c>
      <c r="BH279" s="68">
        <f ca="1">BF279*'Inputs and Outputs'!$D$5-BG279*'Inputs and Outputs'!$D$6</f>
        <v>3780</v>
      </c>
      <c r="BI279" s="70">
        <f t="shared" ca="1" si="98"/>
        <v>0.26813031246928187</v>
      </c>
      <c r="BJ279" s="68">
        <f t="shared" si="91"/>
        <v>200</v>
      </c>
      <c r="BK279" s="75">
        <f ca="1">BF279*'Inputs and Outputs'!$D$5-('Model Part B'!BG279*'Model Part B'!BJ279+BG279*Costperbumped)</f>
        <v>3180</v>
      </c>
      <c r="BN279" s="74">
        <v>276</v>
      </c>
      <c r="BO279" s="68" t="s">
        <v>5</v>
      </c>
      <c r="BP279" s="69">
        <v>44288</v>
      </c>
      <c r="BQ279" s="67" t="s">
        <v>0</v>
      </c>
      <c r="BR279" s="68" t="str">
        <f>'Flight Data'!$A277</f>
        <v>G276</v>
      </c>
      <c r="BS279" s="68">
        <f>'Flight Data'!$B277</f>
        <v>1</v>
      </c>
      <c r="BT279" s="68">
        <f ca="1">ROUND(NORMINV($BY279,'Inputs and Outputs'!$C$18,'Inputs and Outputs'!$D$18),0)</f>
        <v>105</v>
      </c>
      <c r="BU279" s="68">
        <f t="shared" si="92"/>
        <v>105</v>
      </c>
      <c r="BV279" s="68">
        <f t="shared" ca="1" si="93"/>
        <v>105</v>
      </c>
      <c r="BW279" s="68">
        <f ca="1">IF(BV279-BS279&gt;'Inputs and Outputs'!$D$4,Five-BS279,0)</f>
        <v>4</v>
      </c>
      <c r="BX279" s="68">
        <f ca="1">BV279*'Inputs and Outputs'!$D$5-BW279*'Inputs and Outputs'!$D$6</f>
        <v>3800</v>
      </c>
      <c r="BY279" s="70">
        <f t="shared" ca="1" si="99"/>
        <v>0.73573399617362756</v>
      </c>
      <c r="BZ279" s="68">
        <f t="shared" si="94"/>
        <v>200</v>
      </c>
      <c r="CA279" s="75">
        <f ca="1">BV279*'Inputs and Outputs'!$D$5-('Model Part B'!BW279*'Model Part B'!BZ279+BW279*Costperbumped)</f>
        <v>3000</v>
      </c>
    </row>
    <row r="280" spans="2:79" x14ac:dyDescent="0.2">
      <c r="B280" s="74">
        <v>277</v>
      </c>
      <c r="C280" s="68" t="s">
        <v>4</v>
      </c>
      <c r="D280" s="69">
        <v>44289</v>
      </c>
      <c r="E280" s="67" t="s">
        <v>3</v>
      </c>
      <c r="F280" s="68" t="str">
        <f>'Flight Data'!$A278</f>
        <v>G277</v>
      </c>
      <c r="G280" s="68">
        <f>'Flight Data'!$B278</f>
        <v>0</v>
      </c>
      <c r="H280" s="68">
        <f ca="1">ROUND(NORMINV($M280,'Inputs and Outputs'!$C$18,'Inputs and Outputs'!$D$18),0)</f>
        <v>108</v>
      </c>
      <c r="I280" s="68">
        <f t="shared" si="80"/>
        <v>101</v>
      </c>
      <c r="J280" s="68">
        <f t="shared" ca="1" si="81"/>
        <v>101</v>
      </c>
      <c r="K280" s="68">
        <f ca="1">IF(J280-G280&gt;'Inputs and Outputs'!$D$4,One-G280,0)</f>
        <v>1</v>
      </c>
      <c r="L280" s="68">
        <f ca="1">J280*'Inputs and Outputs'!$D$5-K280*'Inputs and Outputs'!$D$6</f>
        <v>3940</v>
      </c>
      <c r="M280" s="70">
        <f t="shared" ca="1" si="95"/>
        <v>0.8766987869745082</v>
      </c>
      <c r="N280" s="68">
        <f t="shared" si="82"/>
        <v>25</v>
      </c>
      <c r="O280" s="75">
        <f ca="1">J280*'Inputs and Outputs'!$D$5-('Model Part B'!K280*'Model Part B'!N280+K280*Costperbumped)</f>
        <v>3915</v>
      </c>
      <c r="R280" s="74">
        <v>277</v>
      </c>
      <c r="S280" s="68" t="s">
        <v>4</v>
      </c>
      <c r="T280" s="69">
        <v>44289</v>
      </c>
      <c r="U280" s="67" t="s">
        <v>3</v>
      </c>
      <c r="V280" s="68" t="str">
        <f>'Flight Data'!$A278</f>
        <v>G277</v>
      </c>
      <c r="W280" s="68">
        <f>'Flight Data'!$B278</f>
        <v>0</v>
      </c>
      <c r="X280" s="68">
        <f ca="1">ROUND(NORMINV($AC280,'Inputs and Outputs'!$C$18,'Inputs and Outputs'!$D$18),0)</f>
        <v>104</v>
      </c>
      <c r="Y280" s="68">
        <f t="shared" si="83"/>
        <v>102</v>
      </c>
      <c r="Z280" s="68">
        <f t="shared" ca="1" si="84"/>
        <v>102</v>
      </c>
      <c r="AA280" s="68">
        <f ca="1">IF(Z280-W280&gt;'Inputs and Outputs'!$D$4,One-W280,0)</f>
        <v>1</v>
      </c>
      <c r="AB280" s="68">
        <f ca="1">Z280*'Inputs and Outputs'!$D$5-AA280*'Inputs and Outputs'!$D$6</f>
        <v>3980</v>
      </c>
      <c r="AC280" s="70">
        <f t="shared" ca="1" si="96"/>
        <v>0.66475636405273719</v>
      </c>
      <c r="AD280" s="68">
        <f t="shared" si="85"/>
        <v>25</v>
      </c>
      <c r="AE280" s="75">
        <f ca="1">Z280*'Inputs and Outputs'!$D$5-('Model Part B'!AA280*'Model Part B'!AD280+AA280*Costperbumped)</f>
        <v>3955</v>
      </c>
      <c r="AH280" s="74">
        <v>277</v>
      </c>
      <c r="AI280" s="68" t="s">
        <v>4</v>
      </c>
      <c r="AJ280" s="69">
        <v>44289</v>
      </c>
      <c r="AK280" s="67" t="s">
        <v>3</v>
      </c>
      <c r="AL280" s="68" t="str">
        <f>'Flight Data'!$A278</f>
        <v>G277</v>
      </c>
      <c r="AM280" s="68">
        <f>'Flight Data'!$B278</f>
        <v>0</v>
      </c>
      <c r="AN280" s="68">
        <f ca="1">ROUND(NORMINV($AS280,'Inputs and Outputs'!$C$18,'Inputs and Outputs'!$D$18),0)</f>
        <v>99</v>
      </c>
      <c r="AO280" s="68">
        <f t="shared" si="86"/>
        <v>103</v>
      </c>
      <c r="AP280" s="68">
        <f t="shared" ca="1" si="87"/>
        <v>99</v>
      </c>
      <c r="AQ280" s="68">
        <f ca="1">IF(AP280-AM280&gt;'Inputs and Outputs'!$D$4,Three-AM280,0)</f>
        <v>0</v>
      </c>
      <c r="AR280" s="68">
        <f ca="1">AP280*'Inputs and Outputs'!$D$5-AQ280*'Inputs and Outputs'!$D$6</f>
        <v>3960</v>
      </c>
      <c r="AS280" s="70">
        <f t="shared" ca="1" si="97"/>
        <v>0.34975005133083592</v>
      </c>
      <c r="AT280" s="68">
        <f t="shared" si="88"/>
        <v>25</v>
      </c>
      <c r="AU280" s="75">
        <f ca="1">AP280*'Inputs and Outputs'!$D$5-('Model Part B'!AQ280*'Model Part B'!AT280+AQ280*Costperbumped)</f>
        <v>3960</v>
      </c>
      <c r="AX280" s="74">
        <v>277</v>
      </c>
      <c r="AY280" s="68" t="s">
        <v>4</v>
      </c>
      <c r="AZ280" s="69">
        <v>44289</v>
      </c>
      <c r="BA280" s="67" t="s">
        <v>3</v>
      </c>
      <c r="BB280" s="68" t="str">
        <f>'Flight Data'!$A278</f>
        <v>G277</v>
      </c>
      <c r="BC280" s="68">
        <f>'Flight Data'!$B278</f>
        <v>0</v>
      </c>
      <c r="BD280" s="68">
        <f ca="1">ROUND(NORMINV($BI280,'Inputs and Outputs'!$C$18,'Inputs and Outputs'!$D$18),0)</f>
        <v>93</v>
      </c>
      <c r="BE280" s="68">
        <f t="shared" si="89"/>
        <v>104</v>
      </c>
      <c r="BF280" s="68">
        <f t="shared" ca="1" si="90"/>
        <v>93</v>
      </c>
      <c r="BG280" s="68">
        <f ca="1">IF(BF280-BC280&gt;'Inputs and Outputs'!$D$4,Four-BC280,0)</f>
        <v>0</v>
      </c>
      <c r="BH280" s="68">
        <f ca="1">BF280*'Inputs and Outputs'!$D$5-BG280*'Inputs and Outputs'!$D$6</f>
        <v>3720</v>
      </c>
      <c r="BI280" s="70">
        <f t="shared" ca="1" si="98"/>
        <v>9.988702049853404E-2</v>
      </c>
      <c r="BJ280" s="68">
        <f t="shared" si="91"/>
        <v>25</v>
      </c>
      <c r="BK280" s="75">
        <f ca="1">BF280*'Inputs and Outputs'!$D$5-('Model Part B'!BG280*'Model Part B'!BJ280+BG280*Costperbumped)</f>
        <v>3720</v>
      </c>
      <c r="BN280" s="74">
        <v>277</v>
      </c>
      <c r="BO280" s="68" t="s">
        <v>4</v>
      </c>
      <c r="BP280" s="69">
        <v>44289</v>
      </c>
      <c r="BQ280" s="67" t="s">
        <v>3</v>
      </c>
      <c r="BR280" s="68" t="str">
        <f>'Flight Data'!$A278</f>
        <v>G277</v>
      </c>
      <c r="BS280" s="68">
        <f>'Flight Data'!$B278</f>
        <v>0</v>
      </c>
      <c r="BT280" s="68">
        <f ca="1">ROUND(NORMINV($BY280,'Inputs and Outputs'!$C$18,'Inputs and Outputs'!$D$18),0)</f>
        <v>99</v>
      </c>
      <c r="BU280" s="68">
        <f t="shared" si="92"/>
        <v>105</v>
      </c>
      <c r="BV280" s="68">
        <f t="shared" ca="1" si="93"/>
        <v>99</v>
      </c>
      <c r="BW280" s="68">
        <f ca="1">IF(BV280-BS280&gt;'Inputs and Outputs'!$D$4,Five-BS280,0)</f>
        <v>0</v>
      </c>
      <c r="BX280" s="68">
        <f ca="1">BV280*'Inputs and Outputs'!$D$5-BW280*'Inputs and Outputs'!$D$6</f>
        <v>3960</v>
      </c>
      <c r="BY280" s="70">
        <f t="shared" ca="1" si="99"/>
        <v>0.39219543276677116</v>
      </c>
      <c r="BZ280" s="68">
        <f t="shared" si="94"/>
        <v>25</v>
      </c>
      <c r="CA280" s="75">
        <f ca="1">BV280*'Inputs and Outputs'!$D$5-('Model Part B'!BW280*'Model Part B'!BZ280+BW280*Costperbumped)</f>
        <v>3960</v>
      </c>
    </row>
    <row r="281" spans="2:79" x14ac:dyDescent="0.2">
      <c r="B281" s="74">
        <v>278</v>
      </c>
      <c r="C281" s="68" t="s">
        <v>4</v>
      </c>
      <c r="D281" s="69">
        <v>44289</v>
      </c>
      <c r="E281" s="67" t="s">
        <v>2</v>
      </c>
      <c r="F281" s="68" t="str">
        <f>'Flight Data'!$A279</f>
        <v>G278</v>
      </c>
      <c r="G281" s="68">
        <f>'Flight Data'!$B279</f>
        <v>4</v>
      </c>
      <c r="H281" s="68">
        <f ca="1">ROUND(NORMINV($M281,'Inputs and Outputs'!$C$19,'Inputs and Outputs'!$D$19),0)</f>
        <v>98</v>
      </c>
      <c r="I281" s="68">
        <f t="shared" si="80"/>
        <v>101</v>
      </c>
      <c r="J281" s="68">
        <f t="shared" ca="1" si="81"/>
        <v>98</v>
      </c>
      <c r="K281" s="68">
        <f ca="1">IF(J281-G281&gt;'Inputs and Outputs'!$D$4,One-G281,0)</f>
        <v>0</v>
      </c>
      <c r="L281" s="68">
        <f ca="1">J281*'Inputs and Outputs'!$D$5-K281*'Inputs and Outputs'!$D$6</f>
        <v>3920</v>
      </c>
      <c r="M281" s="70">
        <f t="shared" ca="1" si="95"/>
        <v>0.18293590264948667</v>
      </c>
      <c r="N281" s="68">
        <f t="shared" si="82"/>
        <v>25</v>
      </c>
      <c r="O281" s="75">
        <f ca="1">J281*'Inputs and Outputs'!$D$5-('Model Part B'!K281*'Model Part B'!N281+K281*Costperbumped)</f>
        <v>3920</v>
      </c>
      <c r="R281" s="74">
        <v>278</v>
      </c>
      <c r="S281" s="68" t="s">
        <v>4</v>
      </c>
      <c r="T281" s="69">
        <v>44289</v>
      </c>
      <c r="U281" s="67" t="s">
        <v>2</v>
      </c>
      <c r="V281" s="68" t="str">
        <f>'Flight Data'!$A279</f>
        <v>G278</v>
      </c>
      <c r="W281" s="68">
        <f>'Flight Data'!$B279</f>
        <v>4</v>
      </c>
      <c r="X281" s="68">
        <f ca="1">ROUND(NORMINV($AC281,'Inputs and Outputs'!$C$19,'Inputs and Outputs'!$D$19),0)</f>
        <v>103</v>
      </c>
      <c r="Y281" s="68">
        <f t="shared" si="83"/>
        <v>102</v>
      </c>
      <c r="Z281" s="68">
        <f t="shared" ca="1" si="84"/>
        <v>102</v>
      </c>
      <c r="AA281" s="68">
        <f ca="1">IF(Z281-W281&gt;'Inputs and Outputs'!$D$4,One-W281,0)</f>
        <v>0</v>
      </c>
      <c r="AB281" s="68">
        <f ca="1">Z281*'Inputs and Outputs'!$D$5-AA281*'Inputs and Outputs'!$D$6</f>
        <v>4080</v>
      </c>
      <c r="AC281" s="70">
        <f t="shared" ca="1" si="96"/>
        <v>0.50529173762817359</v>
      </c>
      <c r="AD281" s="68">
        <f t="shared" si="85"/>
        <v>25</v>
      </c>
      <c r="AE281" s="75">
        <f ca="1">Z281*'Inputs and Outputs'!$D$5-('Model Part B'!AA281*'Model Part B'!AD281+AA281*Costperbumped)</f>
        <v>4080</v>
      </c>
      <c r="AH281" s="74">
        <v>278</v>
      </c>
      <c r="AI281" s="68" t="s">
        <v>4</v>
      </c>
      <c r="AJ281" s="69">
        <v>44289</v>
      </c>
      <c r="AK281" s="67" t="s">
        <v>2</v>
      </c>
      <c r="AL281" s="68" t="str">
        <f>'Flight Data'!$A279</f>
        <v>G278</v>
      </c>
      <c r="AM281" s="68">
        <f>'Flight Data'!$B279</f>
        <v>4</v>
      </c>
      <c r="AN281" s="68">
        <f ca="1">ROUND(NORMINV($AS281,'Inputs and Outputs'!$C$19,'Inputs and Outputs'!$D$19),0)</f>
        <v>100</v>
      </c>
      <c r="AO281" s="68">
        <f t="shared" si="86"/>
        <v>103</v>
      </c>
      <c r="AP281" s="68">
        <f t="shared" ca="1" si="87"/>
        <v>100</v>
      </c>
      <c r="AQ281" s="68">
        <f ca="1">IF(AP281-AM281&gt;'Inputs and Outputs'!$D$4,Three-AM281,0)</f>
        <v>0</v>
      </c>
      <c r="AR281" s="68">
        <f ca="1">AP281*'Inputs and Outputs'!$D$5-AQ281*'Inputs and Outputs'!$D$6</f>
        <v>4000</v>
      </c>
      <c r="AS281" s="70">
        <f t="shared" ca="1" si="97"/>
        <v>0.24301305094589287</v>
      </c>
      <c r="AT281" s="68">
        <f t="shared" si="88"/>
        <v>25</v>
      </c>
      <c r="AU281" s="75">
        <f ca="1">AP281*'Inputs and Outputs'!$D$5-('Model Part B'!AQ281*'Model Part B'!AT281+AQ281*Costperbumped)</f>
        <v>4000</v>
      </c>
      <c r="AX281" s="74">
        <v>278</v>
      </c>
      <c r="AY281" s="68" t="s">
        <v>4</v>
      </c>
      <c r="AZ281" s="69">
        <v>44289</v>
      </c>
      <c r="BA281" s="67" t="s">
        <v>2</v>
      </c>
      <c r="BB281" s="68" t="str">
        <f>'Flight Data'!$A279</f>
        <v>G278</v>
      </c>
      <c r="BC281" s="68">
        <f>'Flight Data'!$B279</f>
        <v>4</v>
      </c>
      <c r="BD281" s="68">
        <f ca="1">ROUND(NORMINV($BI281,'Inputs and Outputs'!$C$19,'Inputs and Outputs'!$D$19),0)</f>
        <v>104</v>
      </c>
      <c r="BE281" s="68">
        <f t="shared" si="89"/>
        <v>104</v>
      </c>
      <c r="BF281" s="68">
        <f t="shared" ca="1" si="90"/>
        <v>104</v>
      </c>
      <c r="BG281" s="68">
        <f ca="1">IF(BF281-BC281&gt;'Inputs and Outputs'!$D$4,Four-BC281,0)</f>
        <v>0</v>
      </c>
      <c r="BH281" s="68">
        <f ca="1">BF281*'Inputs and Outputs'!$D$5-BG281*'Inputs and Outputs'!$D$6</f>
        <v>4160</v>
      </c>
      <c r="BI281" s="70">
        <f t="shared" ca="1" si="98"/>
        <v>0.57674860964291907</v>
      </c>
      <c r="BJ281" s="68">
        <f t="shared" si="91"/>
        <v>25</v>
      </c>
      <c r="BK281" s="75">
        <f ca="1">BF281*'Inputs and Outputs'!$D$5-('Model Part B'!BG281*'Model Part B'!BJ281+BG281*Costperbumped)</f>
        <v>4160</v>
      </c>
      <c r="BN281" s="74">
        <v>278</v>
      </c>
      <c r="BO281" s="68" t="s">
        <v>4</v>
      </c>
      <c r="BP281" s="69">
        <v>44289</v>
      </c>
      <c r="BQ281" s="67" t="s">
        <v>2</v>
      </c>
      <c r="BR281" s="68" t="str">
        <f>'Flight Data'!$A279</f>
        <v>G278</v>
      </c>
      <c r="BS281" s="68">
        <f>'Flight Data'!$B279</f>
        <v>4</v>
      </c>
      <c r="BT281" s="68">
        <f ca="1">ROUND(NORMINV($BY281,'Inputs and Outputs'!$C$18,'Inputs and Outputs'!$D$18),0)</f>
        <v>101</v>
      </c>
      <c r="BU281" s="68">
        <f t="shared" si="92"/>
        <v>105</v>
      </c>
      <c r="BV281" s="68">
        <f t="shared" ca="1" si="93"/>
        <v>101</v>
      </c>
      <c r="BW281" s="68">
        <f ca="1">IF(BV281-BS281&gt;'Inputs and Outputs'!$D$4,Five-BS281,0)</f>
        <v>0</v>
      </c>
      <c r="BX281" s="68">
        <f ca="1">BV281*'Inputs and Outputs'!$D$5-BW281*'Inputs and Outputs'!$D$6</f>
        <v>4040</v>
      </c>
      <c r="BY281" s="70">
        <f t="shared" ca="1" si="99"/>
        <v>0.49242967360306922</v>
      </c>
      <c r="BZ281" s="68">
        <f t="shared" si="94"/>
        <v>25</v>
      </c>
      <c r="CA281" s="75">
        <f ca="1">BV281*'Inputs and Outputs'!$D$5-('Model Part B'!BW281*'Model Part B'!BZ281+BW281*Costperbumped)</f>
        <v>4040</v>
      </c>
    </row>
    <row r="282" spans="2:79" x14ac:dyDescent="0.2">
      <c r="B282" s="74">
        <v>279</v>
      </c>
      <c r="C282" s="68" t="s">
        <v>4</v>
      </c>
      <c r="D282" s="69">
        <v>44289</v>
      </c>
      <c r="E282" s="67" t="s">
        <v>0</v>
      </c>
      <c r="F282" s="68" t="str">
        <f>'Flight Data'!$A280</f>
        <v>G279</v>
      </c>
      <c r="G282" s="68">
        <f>'Flight Data'!$B280</f>
        <v>2</v>
      </c>
      <c r="H282" s="68">
        <f ca="1">ROUND(NORMINV($M282,'Inputs and Outputs'!$C$20,'Inputs and Outputs'!$D$20),0)</f>
        <v>105</v>
      </c>
      <c r="I282" s="68">
        <f t="shared" si="80"/>
        <v>101</v>
      </c>
      <c r="J282" s="68">
        <f t="shared" ca="1" si="81"/>
        <v>101</v>
      </c>
      <c r="K282" s="68">
        <f ca="1">IF(J282-G282&gt;'Inputs and Outputs'!$D$4,One-G282,0)</f>
        <v>0</v>
      </c>
      <c r="L282" s="68">
        <f ca="1">J282*'Inputs and Outputs'!$D$5-K282*'Inputs and Outputs'!$D$6</f>
        <v>4040</v>
      </c>
      <c r="M282" s="70">
        <f t="shared" ca="1" si="95"/>
        <v>0.49499470859316486</v>
      </c>
      <c r="N282" s="68">
        <f t="shared" si="82"/>
        <v>200</v>
      </c>
      <c r="O282" s="75">
        <f ca="1">J282*'Inputs and Outputs'!$D$5-('Model Part B'!K282*'Model Part B'!N282+K282*Costperbumped)</f>
        <v>4040</v>
      </c>
      <c r="R282" s="74">
        <v>279</v>
      </c>
      <c r="S282" s="68" t="s">
        <v>4</v>
      </c>
      <c r="T282" s="69">
        <v>44289</v>
      </c>
      <c r="U282" s="67" t="s">
        <v>0</v>
      </c>
      <c r="V282" s="68" t="str">
        <f>'Flight Data'!$A280</f>
        <v>G279</v>
      </c>
      <c r="W282" s="68">
        <f>'Flight Data'!$B280</f>
        <v>2</v>
      </c>
      <c r="X282" s="68">
        <f ca="1">ROUND(NORMINV($AC282,'Inputs and Outputs'!$C$20,'Inputs and Outputs'!$D$20),0)</f>
        <v>108</v>
      </c>
      <c r="Y282" s="68">
        <f t="shared" si="83"/>
        <v>102</v>
      </c>
      <c r="Z282" s="68">
        <f t="shared" ca="1" si="84"/>
        <v>102</v>
      </c>
      <c r="AA282" s="68">
        <f ca="1">IF(Z282-W282&gt;'Inputs and Outputs'!$D$4,One-W282,0)</f>
        <v>0</v>
      </c>
      <c r="AB282" s="68">
        <f ca="1">Z282*'Inputs and Outputs'!$D$5-AA282*'Inputs and Outputs'!$D$6</f>
        <v>4080</v>
      </c>
      <c r="AC282" s="70">
        <f t="shared" ca="1" si="96"/>
        <v>0.70687144677909231</v>
      </c>
      <c r="AD282" s="68">
        <f t="shared" si="85"/>
        <v>200</v>
      </c>
      <c r="AE282" s="75">
        <f ca="1">Z282*'Inputs and Outputs'!$D$5-('Model Part B'!AA282*'Model Part B'!AD282+AA282*Costperbumped)</f>
        <v>4080</v>
      </c>
      <c r="AH282" s="74">
        <v>279</v>
      </c>
      <c r="AI282" s="68" t="s">
        <v>4</v>
      </c>
      <c r="AJ282" s="69">
        <v>44289</v>
      </c>
      <c r="AK282" s="67" t="s">
        <v>0</v>
      </c>
      <c r="AL282" s="68" t="str">
        <f>'Flight Data'!$A280</f>
        <v>G279</v>
      </c>
      <c r="AM282" s="68">
        <f>'Flight Data'!$B280</f>
        <v>2</v>
      </c>
      <c r="AN282" s="68">
        <f ca="1">ROUND(NORMINV($AS282,'Inputs and Outputs'!$C$20,'Inputs and Outputs'!$D$20),0)</f>
        <v>105</v>
      </c>
      <c r="AO282" s="68">
        <f t="shared" si="86"/>
        <v>103</v>
      </c>
      <c r="AP282" s="68">
        <f t="shared" ca="1" si="87"/>
        <v>103</v>
      </c>
      <c r="AQ282" s="68">
        <f ca="1">IF(AP282-AM282&gt;'Inputs and Outputs'!$D$4,Three-AM282,0)</f>
        <v>1</v>
      </c>
      <c r="AR282" s="68">
        <f ca="1">AP282*'Inputs and Outputs'!$D$5-AQ282*'Inputs and Outputs'!$D$6</f>
        <v>4020</v>
      </c>
      <c r="AS282" s="70">
        <f t="shared" ca="1" si="97"/>
        <v>0.51563629803497135</v>
      </c>
      <c r="AT282" s="68">
        <f t="shared" si="88"/>
        <v>200</v>
      </c>
      <c r="AU282" s="75">
        <f ca="1">AP282*'Inputs and Outputs'!$D$5-('Model Part B'!AQ282*'Model Part B'!AT282+AQ282*Costperbumped)</f>
        <v>3820</v>
      </c>
      <c r="AX282" s="74">
        <v>279</v>
      </c>
      <c r="AY282" s="68" t="s">
        <v>4</v>
      </c>
      <c r="AZ282" s="69">
        <v>44289</v>
      </c>
      <c r="BA282" s="67" t="s">
        <v>0</v>
      </c>
      <c r="BB282" s="68" t="str">
        <f>'Flight Data'!$A280</f>
        <v>G279</v>
      </c>
      <c r="BC282" s="68">
        <f>'Flight Data'!$B280</f>
        <v>2</v>
      </c>
      <c r="BD282" s="68">
        <f ca="1">ROUND(NORMINV($BI282,'Inputs and Outputs'!$C$20,'Inputs and Outputs'!$D$20),0)</f>
        <v>108</v>
      </c>
      <c r="BE282" s="68">
        <f t="shared" si="89"/>
        <v>104</v>
      </c>
      <c r="BF282" s="68">
        <f t="shared" ca="1" si="90"/>
        <v>104</v>
      </c>
      <c r="BG282" s="68">
        <f ca="1">IF(BF282-BC282&gt;'Inputs and Outputs'!$D$4,Four-BC282,0)</f>
        <v>2</v>
      </c>
      <c r="BH282" s="68">
        <f ca="1">BF282*'Inputs and Outputs'!$D$5-BG282*'Inputs and Outputs'!$D$6</f>
        <v>3960</v>
      </c>
      <c r="BI282" s="70">
        <f t="shared" ca="1" si="98"/>
        <v>0.70394718268986201</v>
      </c>
      <c r="BJ282" s="68">
        <f t="shared" si="91"/>
        <v>200</v>
      </c>
      <c r="BK282" s="75">
        <f ca="1">BF282*'Inputs and Outputs'!$D$5-('Model Part B'!BG282*'Model Part B'!BJ282+BG282*Costperbumped)</f>
        <v>3560</v>
      </c>
      <c r="BN282" s="74">
        <v>279</v>
      </c>
      <c r="BO282" s="68" t="s">
        <v>4</v>
      </c>
      <c r="BP282" s="69">
        <v>44289</v>
      </c>
      <c r="BQ282" s="67" t="s">
        <v>0</v>
      </c>
      <c r="BR282" s="68" t="str">
        <f>'Flight Data'!$A280</f>
        <v>G279</v>
      </c>
      <c r="BS282" s="68">
        <f>'Flight Data'!$B280</f>
        <v>2</v>
      </c>
      <c r="BT282" s="68">
        <f ca="1">ROUND(NORMINV($BY282,'Inputs and Outputs'!$C$18,'Inputs and Outputs'!$D$18),0)</f>
        <v>102</v>
      </c>
      <c r="BU282" s="68">
        <f t="shared" si="92"/>
        <v>105</v>
      </c>
      <c r="BV282" s="68">
        <f t="shared" ca="1" si="93"/>
        <v>102</v>
      </c>
      <c r="BW282" s="68">
        <f ca="1">IF(BV282-BS282&gt;'Inputs and Outputs'!$D$4,Five-BS282,0)</f>
        <v>0</v>
      </c>
      <c r="BX282" s="68">
        <f ca="1">BV282*'Inputs and Outputs'!$D$5-BW282*'Inputs and Outputs'!$D$6</f>
        <v>4080</v>
      </c>
      <c r="BY282" s="70">
        <f t="shared" ca="1" si="99"/>
        <v>0.56156944235992312</v>
      </c>
      <c r="BZ282" s="68">
        <f t="shared" si="94"/>
        <v>200</v>
      </c>
      <c r="CA282" s="75">
        <f ca="1">BV282*'Inputs and Outputs'!$D$5-('Model Part B'!BW282*'Model Part B'!BZ282+BW282*Costperbumped)</f>
        <v>4080</v>
      </c>
    </row>
    <row r="283" spans="2:79" x14ac:dyDescent="0.2">
      <c r="B283" s="74">
        <v>280</v>
      </c>
      <c r="C283" s="68" t="s">
        <v>1</v>
      </c>
      <c r="D283" s="69">
        <v>44290</v>
      </c>
      <c r="E283" s="67" t="s">
        <v>3</v>
      </c>
      <c r="F283" s="68" t="str">
        <f>'Flight Data'!$A281</f>
        <v>G280</v>
      </c>
      <c r="G283" s="68">
        <f>'Flight Data'!$B281</f>
        <v>3</v>
      </c>
      <c r="H283" s="68">
        <f ca="1">ROUND(NORMINV($M283,'Inputs and Outputs'!$C$18,'Inputs and Outputs'!$D$18),0)</f>
        <v>95</v>
      </c>
      <c r="I283" s="68">
        <f t="shared" si="80"/>
        <v>101</v>
      </c>
      <c r="J283" s="68">
        <f t="shared" ca="1" si="81"/>
        <v>95</v>
      </c>
      <c r="K283" s="68">
        <f ca="1">IF(J283-G283&gt;'Inputs and Outputs'!$D$4,One-G283,0)</f>
        <v>0</v>
      </c>
      <c r="L283" s="68">
        <f ca="1">J283*'Inputs and Outputs'!$D$5-K283*'Inputs and Outputs'!$D$6</f>
        <v>3800</v>
      </c>
      <c r="M283" s="70">
        <f t="shared" ca="1" si="95"/>
        <v>0.15830802427426482</v>
      </c>
      <c r="N283" s="68">
        <f t="shared" si="82"/>
        <v>25</v>
      </c>
      <c r="O283" s="75">
        <f ca="1">J283*'Inputs and Outputs'!$D$5-('Model Part B'!K283*'Model Part B'!N283+K283*Costperbumped)</f>
        <v>3800</v>
      </c>
      <c r="R283" s="74">
        <v>280</v>
      </c>
      <c r="S283" s="68" t="s">
        <v>1</v>
      </c>
      <c r="T283" s="69">
        <v>44290</v>
      </c>
      <c r="U283" s="67" t="s">
        <v>3</v>
      </c>
      <c r="V283" s="68" t="str">
        <f>'Flight Data'!$A281</f>
        <v>G280</v>
      </c>
      <c r="W283" s="68">
        <f>'Flight Data'!$B281</f>
        <v>3</v>
      </c>
      <c r="X283" s="68">
        <f ca="1">ROUND(NORMINV($AC283,'Inputs and Outputs'!$C$18,'Inputs and Outputs'!$D$18),0)</f>
        <v>95</v>
      </c>
      <c r="Y283" s="68">
        <f t="shared" si="83"/>
        <v>102</v>
      </c>
      <c r="Z283" s="68">
        <f t="shared" ca="1" si="84"/>
        <v>95</v>
      </c>
      <c r="AA283" s="68">
        <f ca="1">IF(Z283-W283&gt;'Inputs and Outputs'!$D$4,One-W283,0)</f>
        <v>0</v>
      </c>
      <c r="AB283" s="68">
        <f ca="1">Z283*'Inputs and Outputs'!$D$5-AA283*'Inputs and Outputs'!$D$6</f>
        <v>3800</v>
      </c>
      <c r="AC283" s="70">
        <f t="shared" ca="1" si="96"/>
        <v>0.16140338840378399</v>
      </c>
      <c r="AD283" s="68">
        <f t="shared" si="85"/>
        <v>25</v>
      </c>
      <c r="AE283" s="75">
        <f ca="1">Z283*'Inputs and Outputs'!$D$5-('Model Part B'!AA283*'Model Part B'!AD283+AA283*Costperbumped)</f>
        <v>3800</v>
      </c>
      <c r="AH283" s="74">
        <v>280</v>
      </c>
      <c r="AI283" s="68" t="s">
        <v>1</v>
      </c>
      <c r="AJ283" s="69">
        <v>44290</v>
      </c>
      <c r="AK283" s="67" t="s">
        <v>3</v>
      </c>
      <c r="AL283" s="68" t="str">
        <f>'Flight Data'!$A281</f>
        <v>G280</v>
      </c>
      <c r="AM283" s="68">
        <f>'Flight Data'!$B281</f>
        <v>3</v>
      </c>
      <c r="AN283" s="68">
        <f ca="1">ROUND(NORMINV($AS283,'Inputs and Outputs'!$C$18,'Inputs and Outputs'!$D$18),0)</f>
        <v>102</v>
      </c>
      <c r="AO283" s="68">
        <f t="shared" si="86"/>
        <v>103</v>
      </c>
      <c r="AP283" s="68">
        <f t="shared" ca="1" si="87"/>
        <v>102</v>
      </c>
      <c r="AQ283" s="68">
        <f ca="1">IF(AP283-AM283&gt;'Inputs and Outputs'!$D$4,Three-AM283,0)</f>
        <v>0</v>
      </c>
      <c r="AR283" s="68">
        <f ca="1">AP283*'Inputs and Outputs'!$D$5-AQ283*'Inputs and Outputs'!$D$6</f>
        <v>4080</v>
      </c>
      <c r="AS283" s="70">
        <f t="shared" ca="1" si="97"/>
        <v>0.55674381845768761</v>
      </c>
      <c r="AT283" s="68">
        <f t="shared" si="88"/>
        <v>25</v>
      </c>
      <c r="AU283" s="75">
        <f ca="1">AP283*'Inputs and Outputs'!$D$5-('Model Part B'!AQ283*'Model Part B'!AT283+AQ283*Costperbumped)</f>
        <v>4080</v>
      </c>
      <c r="AX283" s="74">
        <v>280</v>
      </c>
      <c r="AY283" s="68" t="s">
        <v>1</v>
      </c>
      <c r="AZ283" s="69">
        <v>44290</v>
      </c>
      <c r="BA283" s="67" t="s">
        <v>3</v>
      </c>
      <c r="BB283" s="68" t="str">
        <f>'Flight Data'!$A281</f>
        <v>G280</v>
      </c>
      <c r="BC283" s="68">
        <f>'Flight Data'!$B281</f>
        <v>3</v>
      </c>
      <c r="BD283" s="68">
        <f ca="1">ROUND(NORMINV($BI283,'Inputs and Outputs'!$C$18,'Inputs and Outputs'!$D$18),0)</f>
        <v>103</v>
      </c>
      <c r="BE283" s="68">
        <f t="shared" si="89"/>
        <v>104</v>
      </c>
      <c r="BF283" s="68">
        <f t="shared" ca="1" si="90"/>
        <v>103</v>
      </c>
      <c r="BG283" s="68">
        <f ca="1">IF(BF283-BC283&gt;'Inputs and Outputs'!$D$4,Four-BC283,0)</f>
        <v>0</v>
      </c>
      <c r="BH283" s="68">
        <f ca="1">BF283*'Inputs and Outputs'!$D$5-BG283*'Inputs and Outputs'!$D$6</f>
        <v>4120</v>
      </c>
      <c r="BI283" s="70">
        <f t="shared" ca="1" si="98"/>
        <v>0.60296730069112703</v>
      </c>
      <c r="BJ283" s="68">
        <f t="shared" si="91"/>
        <v>25</v>
      </c>
      <c r="BK283" s="75">
        <f ca="1">BF283*'Inputs and Outputs'!$D$5-('Model Part B'!BG283*'Model Part B'!BJ283+BG283*Costperbumped)</f>
        <v>4120</v>
      </c>
      <c r="BN283" s="74">
        <v>280</v>
      </c>
      <c r="BO283" s="68" t="s">
        <v>1</v>
      </c>
      <c r="BP283" s="69">
        <v>44290</v>
      </c>
      <c r="BQ283" s="67" t="s">
        <v>3</v>
      </c>
      <c r="BR283" s="68" t="str">
        <f>'Flight Data'!$A281</f>
        <v>G280</v>
      </c>
      <c r="BS283" s="68">
        <f>'Flight Data'!$B281</f>
        <v>3</v>
      </c>
      <c r="BT283" s="68">
        <f ca="1">ROUND(NORMINV($BY283,'Inputs and Outputs'!$C$18,'Inputs and Outputs'!$D$18),0)</f>
        <v>101</v>
      </c>
      <c r="BU283" s="68">
        <f t="shared" si="92"/>
        <v>105</v>
      </c>
      <c r="BV283" s="68">
        <f t="shared" ca="1" si="93"/>
        <v>101</v>
      </c>
      <c r="BW283" s="68">
        <f ca="1">IF(BV283-BS283&gt;'Inputs and Outputs'!$D$4,Five-BS283,0)</f>
        <v>0</v>
      </c>
      <c r="BX283" s="68">
        <f ca="1">BV283*'Inputs and Outputs'!$D$5-BW283*'Inputs and Outputs'!$D$6</f>
        <v>4040</v>
      </c>
      <c r="BY283" s="70">
        <f t="shared" ca="1" si="99"/>
        <v>0.51433674898217119</v>
      </c>
      <c r="BZ283" s="68">
        <f t="shared" si="94"/>
        <v>25</v>
      </c>
      <c r="CA283" s="75">
        <f ca="1">BV283*'Inputs and Outputs'!$D$5-('Model Part B'!BW283*'Model Part B'!BZ283+BW283*Costperbumped)</f>
        <v>4040</v>
      </c>
    </row>
    <row r="284" spans="2:79" x14ac:dyDescent="0.2">
      <c r="B284" s="74">
        <v>281</v>
      </c>
      <c r="C284" s="68" t="s">
        <v>1</v>
      </c>
      <c r="D284" s="69">
        <v>44290</v>
      </c>
      <c r="E284" s="67" t="s">
        <v>2</v>
      </c>
      <c r="F284" s="68" t="str">
        <f>'Flight Data'!$A282</f>
        <v>G281</v>
      </c>
      <c r="G284" s="68">
        <f>'Flight Data'!$B282</f>
        <v>2</v>
      </c>
      <c r="H284" s="68">
        <f ca="1">ROUND(NORMINV($M284,'Inputs and Outputs'!$C$19,'Inputs and Outputs'!$D$19),0)</f>
        <v>109</v>
      </c>
      <c r="I284" s="68">
        <f t="shared" si="80"/>
        <v>101</v>
      </c>
      <c r="J284" s="68">
        <f t="shared" ca="1" si="81"/>
        <v>101</v>
      </c>
      <c r="K284" s="68">
        <f ca="1">IF(J284-G284&gt;'Inputs and Outputs'!$D$4,One-G284,0)</f>
        <v>0</v>
      </c>
      <c r="L284" s="68">
        <f ca="1">J284*'Inputs and Outputs'!$D$5-K284*'Inputs and Outputs'!$D$6</f>
        <v>4040</v>
      </c>
      <c r="M284" s="70">
        <f t="shared" ca="1" si="95"/>
        <v>0.87063012537554285</v>
      </c>
      <c r="N284" s="68">
        <f t="shared" si="82"/>
        <v>25</v>
      </c>
      <c r="O284" s="75">
        <f ca="1">J284*'Inputs and Outputs'!$D$5-('Model Part B'!K284*'Model Part B'!N284+K284*Costperbumped)</f>
        <v>4040</v>
      </c>
      <c r="R284" s="74">
        <v>281</v>
      </c>
      <c r="S284" s="68" t="s">
        <v>1</v>
      </c>
      <c r="T284" s="69">
        <v>44290</v>
      </c>
      <c r="U284" s="67" t="s">
        <v>2</v>
      </c>
      <c r="V284" s="68" t="str">
        <f>'Flight Data'!$A282</f>
        <v>G281</v>
      </c>
      <c r="W284" s="68">
        <f>'Flight Data'!$B282</f>
        <v>2</v>
      </c>
      <c r="X284" s="68">
        <f ca="1">ROUND(NORMINV($AC284,'Inputs and Outputs'!$C$19,'Inputs and Outputs'!$D$19),0)</f>
        <v>108</v>
      </c>
      <c r="Y284" s="68">
        <f t="shared" si="83"/>
        <v>102</v>
      </c>
      <c r="Z284" s="68">
        <f t="shared" ca="1" si="84"/>
        <v>102</v>
      </c>
      <c r="AA284" s="68">
        <f ca="1">IF(Z284-W284&gt;'Inputs and Outputs'!$D$4,One-W284,0)</f>
        <v>0</v>
      </c>
      <c r="AB284" s="68">
        <f ca="1">Z284*'Inputs and Outputs'!$D$5-AA284*'Inputs and Outputs'!$D$6</f>
        <v>4080</v>
      </c>
      <c r="AC284" s="70">
        <f t="shared" ca="1" si="96"/>
        <v>0.84238635884239144</v>
      </c>
      <c r="AD284" s="68">
        <f t="shared" si="85"/>
        <v>25</v>
      </c>
      <c r="AE284" s="75">
        <f ca="1">Z284*'Inputs and Outputs'!$D$5-('Model Part B'!AA284*'Model Part B'!AD284+AA284*Costperbumped)</f>
        <v>4080</v>
      </c>
      <c r="AH284" s="74">
        <v>281</v>
      </c>
      <c r="AI284" s="68" t="s">
        <v>1</v>
      </c>
      <c r="AJ284" s="69">
        <v>44290</v>
      </c>
      <c r="AK284" s="67" t="s">
        <v>2</v>
      </c>
      <c r="AL284" s="68" t="str">
        <f>'Flight Data'!$A282</f>
        <v>G281</v>
      </c>
      <c r="AM284" s="68">
        <f>'Flight Data'!$B282</f>
        <v>2</v>
      </c>
      <c r="AN284" s="68">
        <f ca="1">ROUND(NORMINV($AS284,'Inputs and Outputs'!$C$19,'Inputs and Outputs'!$D$19),0)</f>
        <v>101</v>
      </c>
      <c r="AO284" s="68">
        <f t="shared" si="86"/>
        <v>103</v>
      </c>
      <c r="AP284" s="68">
        <f t="shared" ca="1" si="87"/>
        <v>101</v>
      </c>
      <c r="AQ284" s="68">
        <f ca="1">IF(AP284-AM284&gt;'Inputs and Outputs'!$D$4,Three-AM284,0)</f>
        <v>0</v>
      </c>
      <c r="AR284" s="68">
        <f ca="1">AP284*'Inputs and Outputs'!$D$5-AQ284*'Inputs and Outputs'!$D$6</f>
        <v>4040</v>
      </c>
      <c r="AS284" s="70">
        <f t="shared" ca="1" si="97"/>
        <v>0.33841205798823792</v>
      </c>
      <c r="AT284" s="68">
        <f t="shared" si="88"/>
        <v>25</v>
      </c>
      <c r="AU284" s="75">
        <f ca="1">AP284*'Inputs and Outputs'!$D$5-('Model Part B'!AQ284*'Model Part B'!AT284+AQ284*Costperbumped)</f>
        <v>4040</v>
      </c>
      <c r="AX284" s="74">
        <v>281</v>
      </c>
      <c r="AY284" s="68" t="s">
        <v>1</v>
      </c>
      <c r="AZ284" s="69">
        <v>44290</v>
      </c>
      <c r="BA284" s="67" t="s">
        <v>2</v>
      </c>
      <c r="BB284" s="68" t="str">
        <f>'Flight Data'!$A282</f>
        <v>G281</v>
      </c>
      <c r="BC284" s="68">
        <f>'Flight Data'!$B282</f>
        <v>2</v>
      </c>
      <c r="BD284" s="68">
        <f ca="1">ROUND(NORMINV($BI284,'Inputs and Outputs'!$C$19,'Inputs and Outputs'!$D$19),0)</f>
        <v>99</v>
      </c>
      <c r="BE284" s="68">
        <f t="shared" si="89"/>
        <v>104</v>
      </c>
      <c r="BF284" s="68">
        <f t="shared" ca="1" si="90"/>
        <v>99</v>
      </c>
      <c r="BG284" s="68">
        <f ca="1">IF(BF284-BC284&gt;'Inputs and Outputs'!$D$4,Four-BC284,0)</f>
        <v>0</v>
      </c>
      <c r="BH284" s="68">
        <f ca="1">BF284*'Inputs and Outputs'!$D$5-BG284*'Inputs and Outputs'!$D$6</f>
        <v>3960</v>
      </c>
      <c r="BI284" s="70">
        <f t="shared" ca="1" si="98"/>
        <v>0.18766557121649985</v>
      </c>
      <c r="BJ284" s="68">
        <f t="shared" si="91"/>
        <v>25</v>
      </c>
      <c r="BK284" s="75">
        <f ca="1">BF284*'Inputs and Outputs'!$D$5-('Model Part B'!BG284*'Model Part B'!BJ284+BG284*Costperbumped)</f>
        <v>3960</v>
      </c>
      <c r="BN284" s="74">
        <v>281</v>
      </c>
      <c r="BO284" s="68" t="s">
        <v>1</v>
      </c>
      <c r="BP284" s="69">
        <v>44290</v>
      </c>
      <c r="BQ284" s="67" t="s">
        <v>2</v>
      </c>
      <c r="BR284" s="68" t="str">
        <f>'Flight Data'!$A282</f>
        <v>G281</v>
      </c>
      <c r="BS284" s="68">
        <f>'Flight Data'!$B282</f>
        <v>2</v>
      </c>
      <c r="BT284" s="68">
        <f ca="1">ROUND(NORMINV($BY284,'Inputs and Outputs'!$C$18,'Inputs and Outputs'!$D$18),0)</f>
        <v>99</v>
      </c>
      <c r="BU284" s="68">
        <f t="shared" si="92"/>
        <v>105</v>
      </c>
      <c r="BV284" s="68">
        <f t="shared" ca="1" si="93"/>
        <v>99</v>
      </c>
      <c r="BW284" s="68">
        <f ca="1">IF(BV284-BS284&gt;'Inputs and Outputs'!$D$4,Five-BS284,0)</f>
        <v>0</v>
      </c>
      <c r="BX284" s="68">
        <f ca="1">BV284*'Inputs and Outputs'!$D$5-BW284*'Inputs and Outputs'!$D$6</f>
        <v>3960</v>
      </c>
      <c r="BY284" s="70">
        <f t="shared" ca="1" si="99"/>
        <v>0.38368086215448516</v>
      </c>
      <c r="BZ284" s="68">
        <f t="shared" si="94"/>
        <v>25</v>
      </c>
      <c r="CA284" s="75">
        <f ca="1">BV284*'Inputs and Outputs'!$D$5-('Model Part B'!BW284*'Model Part B'!BZ284+BW284*Costperbumped)</f>
        <v>3960</v>
      </c>
    </row>
    <row r="285" spans="2:79" x14ac:dyDescent="0.2">
      <c r="B285" s="74">
        <v>282</v>
      </c>
      <c r="C285" s="68" t="s">
        <v>1</v>
      </c>
      <c r="D285" s="69">
        <v>44290</v>
      </c>
      <c r="E285" s="67" t="s">
        <v>0</v>
      </c>
      <c r="F285" s="68" t="str">
        <f>'Flight Data'!$A283</f>
        <v>G282</v>
      </c>
      <c r="G285" s="68">
        <f>'Flight Data'!$B283</f>
        <v>5</v>
      </c>
      <c r="H285" s="68">
        <f ca="1">ROUND(NORMINV($M285,'Inputs and Outputs'!$C$20,'Inputs and Outputs'!$D$20),0)</f>
        <v>107</v>
      </c>
      <c r="I285" s="68">
        <f t="shared" si="80"/>
        <v>101</v>
      </c>
      <c r="J285" s="68">
        <f t="shared" ca="1" si="81"/>
        <v>101</v>
      </c>
      <c r="K285" s="68">
        <f ca="1">IF(J285-G285&gt;'Inputs and Outputs'!$D$4,One-G285,0)</f>
        <v>0</v>
      </c>
      <c r="L285" s="68">
        <f ca="1">J285*'Inputs and Outputs'!$D$5-K285*'Inputs and Outputs'!$D$6</f>
        <v>4040</v>
      </c>
      <c r="M285" s="70">
        <f t="shared" ca="1" si="95"/>
        <v>0.65391985982845202</v>
      </c>
      <c r="N285" s="68">
        <f t="shared" si="82"/>
        <v>200</v>
      </c>
      <c r="O285" s="75">
        <f ca="1">J285*'Inputs and Outputs'!$D$5-('Model Part B'!K285*'Model Part B'!N285+K285*Costperbumped)</f>
        <v>4040</v>
      </c>
      <c r="R285" s="74">
        <v>282</v>
      </c>
      <c r="S285" s="68" t="s">
        <v>1</v>
      </c>
      <c r="T285" s="69">
        <v>44290</v>
      </c>
      <c r="U285" s="67" t="s">
        <v>0</v>
      </c>
      <c r="V285" s="68" t="str">
        <f>'Flight Data'!$A283</f>
        <v>G282</v>
      </c>
      <c r="W285" s="68">
        <f>'Flight Data'!$B283</f>
        <v>5</v>
      </c>
      <c r="X285" s="68">
        <f ca="1">ROUND(NORMINV($AC285,'Inputs and Outputs'!$C$20,'Inputs and Outputs'!$D$20),0)</f>
        <v>104</v>
      </c>
      <c r="Y285" s="68">
        <f t="shared" si="83"/>
        <v>102</v>
      </c>
      <c r="Z285" s="68">
        <f t="shared" ca="1" si="84"/>
        <v>102</v>
      </c>
      <c r="AA285" s="68">
        <f ca="1">IF(Z285-W285&gt;'Inputs and Outputs'!$D$4,One-W285,0)</f>
        <v>0</v>
      </c>
      <c r="AB285" s="68">
        <f ca="1">Z285*'Inputs and Outputs'!$D$5-AA285*'Inputs and Outputs'!$D$6</f>
        <v>4080</v>
      </c>
      <c r="AC285" s="70">
        <f t="shared" ca="1" si="96"/>
        <v>0.43371458142010921</v>
      </c>
      <c r="AD285" s="68">
        <f t="shared" si="85"/>
        <v>200</v>
      </c>
      <c r="AE285" s="75">
        <f ca="1">Z285*'Inputs and Outputs'!$D$5-('Model Part B'!AA285*'Model Part B'!AD285+AA285*Costperbumped)</f>
        <v>4080</v>
      </c>
      <c r="AH285" s="74">
        <v>282</v>
      </c>
      <c r="AI285" s="68" t="s">
        <v>1</v>
      </c>
      <c r="AJ285" s="69">
        <v>44290</v>
      </c>
      <c r="AK285" s="67" t="s">
        <v>0</v>
      </c>
      <c r="AL285" s="68" t="str">
        <f>'Flight Data'!$A283</f>
        <v>G282</v>
      </c>
      <c r="AM285" s="68">
        <f>'Flight Data'!$B283</f>
        <v>5</v>
      </c>
      <c r="AN285" s="68">
        <f ca="1">ROUND(NORMINV($AS285,'Inputs and Outputs'!$C$20,'Inputs and Outputs'!$D$20),0)</f>
        <v>102</v>
      </c>
      <c r="AO285" s="68">
        <f t="shared" si="86"/>
        <v>103</v>
      </c>
      <c r="AP285" s="68">
        <f t="shared" ca="1" si="87"/>
        <v>102</v>
      </c>
      <c r="AQ285" s="68">
        <f ca="1">IF(AP285-AM285&gt;'Inputs and Outputs'!$D$4,Three-AM285,0)</f>
        <v>0</v>
      </c>
      <c r="AR285" s="68">
        <f ca="1">AP285*'Inputs and Outputs'!$D$5-AQ285*'Inputs and Outputs'!$D$6</f>
        <v>4080</v>
      </c>
      <c r="AS285" s="70">
        <f t="shared" ca="1" si="97"/>
        <v>0.28309423337297912</v>
      </c>
      <c r="AT285" s="68">
        <f t="shared" si="88"/>
        <v>200</v>
      </c>
      <c r="AU285" s="75">
        <f ca="1">AP285*'Inputs and Outputs'!$D$5-('Model Part B'!AQ285*'Model Part B'!AT285+AQ285*Costperbumped)</f>
        <v>4080</v>
      </c>
      <c r="AX285" s="74">
        <v>282</v>
      </c>
      <c r="AY285" s="68" t="s">
        <v>1</v>
      </c>
      <c r="AZ285" s="69">
        <v>44290</v>
      </c>
      <c r="BA285" s="67" t="s">
        <v>0</v>
      </c>
      <c r="BB285" s="68" t="str">
        <f>'Flight Data'!$A283</f>
        <v>G282</v>
      </c>
      <c r="BC285" s="68">
        <f>'Flight Data'!$B283</f>
        <v>5</v>
      </c>
      <c r="BD285" s="68">
        <f ca="1">ROUND(NORMINV($BI285,'Inputs and Outputs'!$C$20,'Inputs and Outputs'!$D$20),0)</f>
        <v>97</v>
      </c>
      <c r="BE285" s="68">
        <f t="shared" si="89"/>
        <v>104</v>
      </c>
      <c r="BF285" s="68">
        <f t="shared" ca="1" si="90"/>
        <v>97</v>
      </c>
      <c r="BG285" s="68">
        <f ca="1">IF(BF285-BC285&gt;'Inputs and Outputs'!$D$4,Four-BC285,0)</f>
        <v>0</v>
      </c>
      <c r="BH285" s="68">
        <f ca="1">BF285*'Inputs and Outputs'!$D$5-BG285*'Inputs and Outputs'!$D$6</f>
        <v>3880</v>
      </c>
      <c r="BI285" s="70">
        <f t="shared" ca="1" si="98"/>
        <v>6.0245938226253348E-2</v>
      </c>
      <c r="BJ285" s="68">
        <f t="shared" si="91"/>
        <v>200</v>
      </c>
      <c r="BK285" s="75">
        <f ca="1">BF285*'Inputs and Outputs'!$D$5-('Model Part B'!BG285*'Model Part B'!BJ285+BG285*Costperbumped)</f>
        <v>3880</v>
      </c>
      <c r="BN285" s="74">
        <v>282</v>
      </c>
      <c r="BO285" s="68" t="s">
        <v>1</v>
      </c>
      <c r="BP285" s="69">
        <v>44290</v>
      </c>
      <c r="BQ285" s="67" t="s">
        <v>0</v>
      </c>
      <c r="BR285" s="68" t="str">
        <f>'Flight Data'!$A283</f>
        <v>G282</v>
      </c>
      <c r="BS285" s="68">
        <f>'Flight Data'!$B283</f>
        <v>5</v>
      </c>
      <c r="BT285" s="68">
        <f ca="1">ROUND(NORMINV($BY285,'Inputs and Outputs'!$C$18,'Inputs and Outputs'!$D$18),0)</f>
        <v>103</v>
      </c>
      <c r="BU285" s="68">
        <f t="shared" si="92"/>
        <v>105</v>
      </c>
      <c r="BV285" s="68">
        <f t="shared" ca="1" si="93"/>
        <v>103</v>
      </c>
      <c r="BW285" s="68">
        <f ca="1">IF(BV285-BS285&gt;'Inputs and Outputs'!$D$4,Five-BS285,0)</f>
        <v>0</v>
      </c>
      <c r="BX285" s="68">
        <f ca="1">BV285*'Inputs and Outputs'!$D$5-BW285*'Inputs and Outputs'!$D$6</f>
        <v>4120</v>
      </c>
      <c r="BY285" s="70">
        <f t="shared" ca="1" si="99"/>
        <v>0.62394879960223071</v>
      </c>
      <c r="BZ285" s="68">
        <f t="shared" si="94"/>
        <v>200</v>
      </c>
      <c r="CA285" s="75">
        <f ca="1">BV285*'Inputs and Outputs'!$D$5-('Model Part B'!BW285*'Model Part B'!BZ285+BW285*Costperbumped)</f>
        <v>4120</v>
      </c>
    </row>
    <row r="286" spans="2:79" x14ac:dyDescent="0.2">
      <c r="B286" s="74">
        <v>283</v>
      </c>
      <c r="C286" s="68" t="s">
        <v>9</v>
      </c>
      <c r="D286" s="69">
        <v>44291</v>
      </c>
      <c r="E286" s="67" t="s">
        <v>3</v>
      </c>
      <c r="F286" s="68" t="str">
        <f>'Flight Data'!$A284</f>
        <v>G283</v>
      </c>
      <c r="G286" s="68">
        <f>'Flight Data'!$B284</f>
        <v>3</v>
      </c>
      <c r="H286" s="68">
        <f ca="1">ROUND(NORMINV($M286,'Inputs and Outputs'!$C$18,'Inputs and Outputs'!$D$18),0)</f>
        <v>106</v>
      </c>
      <c r="I286" s="68">
        <f t="shared" si="80"/>
        <v>101</v>
      </c>
      <c r="J286" s="68">
        <f t="shared" ca="1" si="81"/>
        <v>101</v>
      </c>
      <c r="K286" s="68">
        <f ca="1">IF(J286-G286&gt;'Inputs and Outputs'!$D$4,One-G286,0)</f>
        <v>0</v>
      </c>
      <c r="L286" s="68">
        <f ca="1">J286*'Inputs and Outputs'!$D$5-K286*'Inputs and Outputs'!$D$6</f>
        <v>4040</v>
      </c>
      <c r="M286" s="70">
        <f t="shared" ca="1" si="95"/>
        <v>0.79321800413235322</v>
      </c>
      <c r="N286" s="68">
        <f t="shared" si="82"/>
        <v>25</v>
      </c>
      <c r="O286" s="75">
        <f ca="1">J286*'Inputs and Outputs'!$D$5-('Model Part B'!K286*'Model Part B'!N286+K286*Costperbumped)</f>
        <v>4040</v>
      </c>
      <c r="R286" s="74">
        <v>283</v>
      </c>
      <c r="S286" s="68" t="s">
        <v>9</v>
      </c>
      <c r="T286" s="69">
        <v>44291</v>
      </c>
      <c r="U286" s="67" t="s">
        <v>3</v>
      </c>
      <c r="V286" s="68" t="str">
        <f>'Flight Data'!$A284</f>
        <v>G283</v>
      </c>
      <c r="W286" s="68">
        <f>'Flight Data'!$B284</f>
        <v>3</v>
      </c>
      <c r="X286" s="68">
        <f ca="1">ROUND(NORMINV($AC286,'Inputs and Outputs'!$C$18,'Inputs and Outputs'!$D$18),0)</f>
        <v>100</v>
      </c>
      <c r="Y286" s="68">
        <f t="shared" si="83"/>
        <v>102</v>
      </c>
      <c r="Z286" s="68">
        <f t="shared" ca="1" si="84"/>
        <v>100</v>
      </c>
      <c r="AA286" s="68">
        <f ca="1">IF(Z286-W286&gt;'Inputs and Outputs'!$D$4,One-W286,0)</f>
        <v>0</v>
      </c>
      <c r="AB286" s="68">
        <f ca="1">Z286*'Inputs and Outputs'!$D$5-AA286*'Inputs and Outputs'!$D$6</f>
        <v>4000</v>
      </c>
      <c r="AC286" s="70">
        <f t="shared" ca="1" si="96"/>
        <v>0.43901664269008922</v>
      </c>
      <c r="AD286" s="68">
        <f t="shared" si="85"/>
        <v>25</v>
      </c>
      <c r="AE286" s="75">
        <f ca="1">Z286*'Inputs and Outputs'!$D$5-('Model Part B'!AA286*'Model Part B'!AD286+AA286*Costperbumped)</f>
        <v>4000</v>
      </c>
      <c r="AH286" s="74">
        <v>283</v>
      </c>
      <c r="AI286" s="68" t="s">
        <v>9</v>
      </c>
      <c r="AJ286" s="69">
        <v>44291</v>
      </c>
      <c r="AK286" s="67" t="s">
        <v>3</v>
      </c>
      <c r="AL286" s="68" t="str">
        <f>'Flight Data'!$A284</f>
        <v>G283</v>
      </c>
      <c r="AM286" s="68">
        <f>'Flight Data'!$B284</f>
        <v>3</v>
      </c>
      <c r="AN286" s="68">
        <f ca="1">ROUND(NORMINV($AS286,'Inputs and Outputs'!$C$18,'Inputs and Outputs'!$D$18),0)</f>
        <v>97</v>
      </c>
      <c r="AO286" s="68">
        <f t="shared" si="86"/>
        <v>103</v>
      </c>
      <c r="AP286" s="68">
        <f t="shared" ca="1" si="87"/>
        <v>97</v>
      </c>
      <c r="AQ286" s="68">
        <f ca="1">IF(AP286-AM286&gt;'Inputs and Outputs'!$D$4,Three-AM286,0)</f>
        <v>0</v>
      </c>
      <c r="AR286" s="68">
        <f ca="1">AP286*'Inputs and Outputs'!$D$5-AQ286*'Inputs and Outputs'!$D$6</f>
        <v>3880</v>
      </c>
      <c r="AS286" s="70">
        <f t="shared" ca="1" si="97"/>
        <v>0.2286166350936536</v>
      </c>
      <c r="AT286" s="68">
        <f t="shared" si="88"/>
        <v>25</v>
      </c>
      <c r="AU286" s="75">
        <f ca="1">AP286*'Inputs and Outputs'!$D$5-('Model Part B'!AQ286*'Model Part B'!AT286+AQ286*Costperbumped)</f>
        <v>3880</v>
      </c>
      <c r="AX286" s="74">
        <v>283</v>
      </c>
      <c r="AY286" s="68" t="s">
        <v>9</v>
      </c>
      <c r="AZ286" s="69">
        <v>44291</v>
      </c>
      <c r="BA286" s="67" t="s">
        <v>3</v>
      </c>
      <c r="BB286" s="68" t="str">
        <f>'Flight Data'!$A284</f>
        <v>G283</v>
      </c>
      <c r="BC286" s="68">
        <f>'Flight Data'!$B284</f>
        <v>3</v>
      </c>
      <c r="BD286" s="68">
        <f ca="1">ROUND(NORMINV($BI286,'Inputs and Outputs'!$C$18,'Inputs and Outputs'!$D$18),0)</f>
        <v>108</v>
      </c>
      <c r="BE286" s="68">
        <f t="shared" si="89"/>
        <v>104</v>
      </c>
      <c r="BF286" s="68">
        <f t="shared" ca="1" si="90"/>
        <v>104</v>
      </c>
      <c r="BG286" s="68">
        <f ca="1">IF(BF286-BC286&gt;'Inputs and Outputs'!$D$4,Four-BC286,0)</f>
        <v>1</v>
      </c>
      <c r="BH286" s="68">
        <f ca="1">BF286*'Inputs and Outputs'!$D$5-BG286*'Inputs and Outputs'!$D$6</f>
        <v>4060</v>
      </c>
      <c r="BI286" s="70">
        <f t="shared" ca="1" si="98"/>
        <v>0.87955120424830513</v>
      </c>
      <c r="BJ286" s="68">
        <f t="shared" si="91"/>
        <v>25</v>
      </c>
      <c r="BK286" s="75">
        <f ca="1">BF286*'Inputs and Outputs'!$D$5-('Model Part B'!BG286*'Model Part B'!BJ286+BG286*Costperbumped)</f>
        <v>4035</v>
      </c>
      <c r="BN286" s="74">
        <v>283</v>
      </c>
      <c r="BO286" s="68" t="s">
        <v>9</v>
      </c>
      <c r="BP286" s="69">
        <v>44291</v>
      </c>
      <c r="BQ286" s="67" t="s">
        <v>3</v>
      </c>
      <c r="BR286" s="68" t="str">
        <f>'Flight Data'!$A284</f>
        <v>G283</v>
      </c>
      <c r="BS286" s="68">
        <f>'Flight Data'!$B284</f>
        <v>3</v>
      </c>
      <c r="BT286" s="68">
        <f ca="1">ROUND(NORMINV($BY286,'Inputs and Outputs'!$C$18,'Inputs and Outputs'!$D$18),0)</f>
        <v>91</v>
      </c>
      <c r="BU286" s="68">
        <f t="shared" si="92"/>
        <v>105</v>
      </c>
      <c r="BV286" s="68">
        <f t="shared" ca="1" si="93"/>
        <v>91</v>
      </c>
      <c r="BW286" s="68">
        <f ca="1">IF(BV286-BS286&gt;'Inputs and Outputs'!$D$4,Five-BS286,0)</f>
        <v>0</v>
      </c>
      <c r="BX286" s="68">
        <f ca="1">BV286*'Inputs and Outputs'!$D$5-BW286*'Inputs and Outputs'!$D$6</f>
        <v>3640</v>
      </c>
      <c r="BY286" s="70">
        <f t="shared" ca="1" si="99"/>
        <v>4.0961963611669705E-2</v>
      </c>
      <c r="BZ286" s="68">
        <f t="shared" si="94"/>
        <v>25</v>
      </c>
      <c r="CA286" s="75">
        <f ca="1">BV286*'Inputs and Outputs'!$D$5-('Model Part B'!BW286*'Model Part B'!BZ286+BW286*Costperbumped)</f>
        <v>3640</v>
      </c>
    </row>
    <row r="287" spans="2:79" x14ac:dyDescent="0.2">
      <c r="B287" s="74">
        <v>284</v>
      </c>
      <c r="C287" s="68" t="s">
        <v>9</v>
      </c>
      <c r="D287" s="69">
        <v>44291</v>
      </c>
      <c r="E287" s="67" t="s">
        <v>2</v>
      </c>
      <c r="F287" s="68" t="str">
        <f>'Flight Data'!$A285</f>
        <v>G284</v>
      </c>
      <c r="G287" s="68">
        <f>'Flight Data'!$B285</f>
        <v>3</v>
      </c>
      <c r="H287" s="68">
        <f ca="1">ROUND(NORMINV($M287,'Inputs and Outputs'!$C$19,'Inputs and Outputs'!$D$19),0)</f>
        <v>101</v>
      </c>
      <c r="I287" s="68">
        <f t="shared" si="80"/>
        <v>101</v>
      </c>
      <c r="J287" s="68">
        <f t="shared" ca="1" si="81"/>
        <v>101</v>
      </c>
      <c r="K287" s="68">
        <f ca="1">IF(J287-G287&gt;'Inputs and Outputs'!$D$4,One-G287,0)</f>
        <v>0</v>
      </c>
      <c r="L287" s="68">
        <f ca="1">J287*'Inputs and Outputs'!$D$5-K287*'Inputs and Outputs'!$D$6</f>
        <v>4040</v>
      </c>
      <c r="M287" s="70">
        <f t="shared" ca="1" si="95"/>
        <v>0.35398190142697816</v>
      </c>
      <c r="N287" s="68">
        <f t="shared" si="82"/>
        <v>25</v>
      </c>
      <c r="O287" s="75">
        <f ca="1">J287*'Inputs and Outputs'!$D$5-('Model Part B'!K287*'Model Part B'!N287+K287*Costperbumped)</f>
        <v>4040</v>
      </c>
      <c r="R287" s="74">
        <v>284</v>
      </c>
      <c r="S287" s="68" t="s">
        <v>9</v>
      </c>
      <c r="T287" s="69">
        <v>44291</v>
      </c>
      <c r="U287" s="67" t="s">
        <v>2</v>
      </c>
      <c r="V287" s="68" t="str">
        <f>'Flight Data'!$A285</f>
        <v>G284</v>
      </c>
      <c r="W287" s="68">
        <f>'Flight Data'!$B285</f>
        <v>3</v>
      </c>
      <c r="X287" s="68">
        <f ca="1">ROUND(NORMINV($AC287,'Inputs and Outputs'!$C$19,'Inputs and Outputs'!$D$19),0)</f>
        <v>114</v>
      </c>
      <c r="Y287" s="68">
        <f t="shared" si="83"/>
        <v>102</v>
      </c>
      <c r="Z287" s="68">
        <f t="shared" ca="1" si="84"/>
        <v>102</v>
      </c>
      <c r="AA287" s="68">
        <f ca="1">IF(Z287-W287&gt;'Inputs and Outputs'!$D$4,One-W287,0)</f>
        <v>0</v>
      </c>
      <c r="AB287" s="68">
        <f ca="1">Z287*'Inputs and Outputs'!$D$5-AA287*'Inputs and Outputs'!$D$6</f>
        <v>4080</v>
      </c>
      <c r="AC287" s="70">
        <f t="shared" ca="1" si="96"/>
        <v>0.98927491188422456</v>
      </c>
      <c r="AD287" s="68">
        <f t="shared" si="85"/>
        <v>25</v>
      </c>
      <c r="AE287" s="75">
        <f ca="1">Z287*'Inputs and Outputs'!$D$5-('Model Part B'!AA287*'Model Part B'!AD287+AA287*Costperbumped)</f>
        <v>4080</v>
      </c>
      <c r="AH287" s="74">
        <v>284</v>
      </c>
      <c r="AI287" s="68" t="s">
        <v>9</v>
      </c>
      <c r="AJ287" s="69">
        <v>44291</v>
      </c>
      <c r="AK287" s="67" t="s">
        <v>2</v>
      </c>
      <c r="AL287" s="68" t="str">
        <f>'Flight Data'!$A285</f>
        <v>G284</v>
      </c>
      <c r="AM287" s="68">
        <f>'Flight Data'!$B285</f>
        <v>3</v>
      </c>
      <c r="AN287" s="68">
        <f ca="1">ROUND(NORMINV($AS287,'Inputs and Outputs'!$C$19,'Inputs and Outputs'!$D$19),0)</f>
        <v>108</v>
      </c>
      <c r="AO287" s="68">
        <f t="shared" si="86"/>
        <v>103</v>
      </c>
      <c r="AP287" s="68">
        <f t="shared" ca="1" si="87"/>
        <v>103</v>
      </c>
      <c r="AQ287" s="68">
        <f ca="1">IF(AP287-AM287&gt;'Inputs and Outputs'!$D$4,Three-AM287,0)</f>
        <v>0</v>
      </c>
      <c r="AR287" s="68">
        <f ca="1">AP287*'Inputs and Outputs'!$D$5-AQ287*'Inputs and Outputs'!$D$6</f>
        <v>4120</v>
      </c>
      <c r="AS287" s="70">
        <f t="shared" ca="1" si="97"/>
        <v>0.85408642825422065</v>
      </c>
      <c r="AT287" s="68">
        <f t="shared" si="88"/>
        <v>25</v>
      </c>
      <c r="AU287" s="75">
        <f ca="1">AP287*'Inputs and Outputs'!$D$5-('Model Part B'!AQ287*'Model Part B'!AT287+AQ287*Costperbumped)</f>
        <v>4120</v>
      </c>
      <c r="AX287" s="74">
        <v>284</v>
      </c>
      <c r="AY287" s="68" t="s">
        <v>9</v>
      </c>
      <c r="AZ287" s="69">
        <v>44291</v>
      </c>
      <c r="BA287" s="67" t="s">
        <v>2</v>
      </c>
      <c r="BB287" s="68" t="str">
        <f>'Flight Data'!$A285</f>
        <v>G284</v>
      </c>
      <c r="BC287" s="68">
        <f>'Flight Data'!$B285</f>
        <v>3</v>
      </c>
      <c r="BD287" s="68">
        <f ca="1">ROUND(NORMINV($BI287,'Inputs and Outputs'!$C$19,'Inputs and Outputs'!$D$19),0)</f>
        <v>106</v>
      </c>
      <c r="BE287" s="68">
        <f t="shared" si="89"/>
        <v>104</v>
      </c>
      <c r="BF287" s="68">
        <f t="shared" ca="1" si="90"/>
        <v>104</v>
      </c>
      <c r="BG287" s="68">
        <f ca="1">IF(BF287-BC287&gt;'Inputs and Outputs'!$D$4,Four-BC287,0)</f>
        <v>1</v>
      </c>
      <c r="BH287" s="68">
        <f ca="1">BF287*'Inputs and Outputs'!$D$5-BG287*'Inputs and Outputs'!$D$6</f>
        <v>4060</v>
      </c>
      <c r="BI287" s="70">
        <f t="shared" ca="1" si="98"/>
        <v>0.75089333351777077</v>
      </c>
      <c r="BJ287" s="68">
        <f t="shared" si="91"/>
        <v>25</v>
      </c>
      <c r="BK287" s="75">
        <f ca="1">BF287*'Inputs and Outputs'!$D$5-('Model Part B'!BG287*'Model Part B'!BJ287+BG287*Costperbumped)</f>
        <v>4035</v>
      </c>
      <c r="BN287" s="74">
        <v>284</v>
      </c>
      <c r="BO287" s="68" t="s">
        <v>9</v>
      </c>
      <c r="BP287" s="69">
        <v>44291</v>
      </c>
      <c r="BQ287" s="67" t="s">
        <v>2</v>
      </c>
      <c r="BR287" s="68" t="str">
        <f>'Flight Data'!$A285</f>
        <v>G284</v>
      </c>
      <c r="BS287" s="68">
        <f>'Flight Data'!$B285</f>
        <v>3</v>
      </c>
      <c r="BT287" s="68">
        <f ca="1">ROUND(NORMINV($BY287,'Inputs and Outputs'!$C$18,'Inputs and Outputs'!$D$18),0)</f>
        <v>103</v>
      </c>
      <c r="BU287" s="68">
        <f t="shared" si="92"/>
        <v>105</v>
      </c>
      <c r="BV287" s="68">
        <f t="shared" ca="1" si="93"/>
        <v>103</v>
      </c>
      <c r="BW287" s="68">
        <f ca="1">IF(BV287-BS287&gt;'Inputs and Outputs'!$D$4,Five-BS287,0)</f>
        <v>0</v>
      </c>
      <c r="BX287" s="68">
        <f ca="1">BV287*'Inputs and Outputs'!$D$5-BW287*'Inputs and Outputs'!$D$6</f>
        <v>4120</v>
      </c>
      <c r="BY287" s="70">
        <f t="shared" ca="1" si="99"/>
        <v>0.63473231940116503</v>
      </c>
      <c r="BZ287" s="68">
        <f t="shared" si="94"/>
        <v>25</v>
      </c>
      <c r="CA287" s="75">
        <f ca="1">BV287*'Inputs and Outputs'!$D$5-('Model Part B'!BW287*'Model Part B'!BZ287+BW287*Costperbumped)</f>
        <v>4120</v>
      </c>
    </row>
    <row r="288" spans="2:79" x14ac:dyDescent="0.2">
      <c r="B288" s="74">
        <v>285</v>
      </c>
      <c r="C288" s="68" t="s">
        <v>9</v>
      </c>
      <c r="D288" s="69">
        <v>44291</v>
      </c>
      <c r="E288" s="67" t="s">
        <v>0</v>
      </c>
      <c r="F288" s="68" t="str">
        <f>'Flight Data'!$A286</f>
        <v>G285</v>
      </c>
      <c r="G288" s="68">
        <f>'Flight Data'!$B286</f>
        <v>0</v>
      </c>
      <c r="H288" s="68">
        <f ca="1">ROUND(NORMINV($M288,'Inputs and Outputs'!$C$20,'Inputs and Outputs'!$D$20),0)</f>
        <v>88</v>
      </c>
      <c r="I288" s="68">
        <f t="shared" si="80"/>
        <v>101</v>
      </c>
      <c r="J288" s="68">
        <f t="shared" ca="1" si="81"/>
        <v>88</v>
      </c>
      <c r="K288" s="68">
        <f ca="1">IF(J288-G288&gt;'Inputs and Outputs'!$D$4,One-G288,0)</f>
        <v>0</v>
      </c>
      <c r="L288" s="68">
        <f ca="1">J288*'Inputs and Outputs'!$D$5-K288*'Inputs and Outputs'!$D$6</f>
        <v>3520</v>
      </c>
      <c r="M288" s="70">
        <f t="shared" ca="1" si="95"/>
        <v>3.8880102725014076E-4</v>
      </c>
      <c r="N288" s="68">
        <f t="shared" si="82"/>
        <v>200</v>
      </c>
      <c r="O288" s="75">
        <f ca="1">J288*'Inputs and Outputs'!$D$5-('Model Part B'!K288*'Model Part B'!N288+K288*Costperbumped)</f>
        <v>3520</v>
      </c>
      <c r="R288" s="74">
        <v>285</v>
      </c>
      <c r="S288" s="68" t="s">
        <v>9</v>
      </c>
      <c r="T288" s="69">
        <v>44291</v>
      </c>
      <c r="U288" s="67" t="s">
        <v>0</v>
      </c>
      <c r="V288" s="68" t="str">
        <f>'Flight Data'!$A286</f>
        <v>G285</v>
      </c>
      <c r="W288" s="68">
        <f>'Flight Data'!$B286</f>
        <v>0</v>
      </c>
      <c r="X288" s="68">
        <f ca="1">ROUND(NORMINV($AC288,'Inputs and Outputs'!$C$20,'Inputs and Outputs'!$D$20),0)</f>
        <v>99</v>
      </c>
      <c r="Y288" s="68">
        <f t="shared" si="83"/>
        <v>102</v>
      </c>
      <c r="Z288" s="68">
        <f t="shared" ca="1" si="84"/>
        <v>99</v>
      </c>
      <c r="AA288" s="68">
        <f ca="1">IF(Z288-W288&gt;'Inputs and Outputs'!$D$4,One-W288,0)</f>
        <v>0</v>
      </c>
      <c r="AB288" s="68">
        <f ca="1">Z288*'Inputs and Outputs'!$D$5-AA288*'Inputs and Outputs'!$D$6</f>
        <v>3960</v>
      </c>
      <c r="AC288" s="70">
        <f t="shared" ca="1" si="96"/>
        <v>0.11136596807440247</v>
      </c>
      <c r="AD288" s="68">
        <f t="shared" si="85"/>
        <v>200</v>
      </c>
      <c r="AE288" s="75">
        <f ca="1">Z288*'Inputs and Outputs'!$D$5-('Model Part B'!AA288*'Model Part B'!AD288+AA288*Costperbumped)</f>
        <v>3960</v>
      </c>
      <c r="AH288" s="74">
        <v>285</v>
      </c>
      <c r="AI288" s="68" t="s">
        <v>9</v>
      </c>
      <c r="AJ288" s="69">
        <v>44291</v>
      </c>
      <c r="AK288" s="67" t="s">
        <v>0</v>
      </c>
      <c r="AL288" s="68" t="str">
        <f>'Flight Data'!$A286</f>
        <v>G285</v>
      </c>
      <c r="AM288" s="68">
        <f>'Flight Data'!$B286</f>
        <v>0</v>
      </c>
      <c r="AN288" s="68">
        <f ca="1">ROUND(NORMINV($AS288,'Inputs and Outputs'!$C$20,'Inputs and Outputs'!$D$20),0)</f>
        <v>98</v>
      </c>
      <c r="AO288" s="68">
        <f t="shared" si="86"/>
        <v>103</v>
      </c>
      <c r="AP288" s="68">
        <f t="shared" ca="1" si="87"/>
        <v>98</v>
      </c>
      <c r="AQ288" s="68">
        <f ca="1">IF(AP288-AM288&gt;'Inputs and Outputs'!$D$4,Three-AM288,0)</f>
        <v>0</v>
      </c>
      <c r="AR288" s="68">
        <f ca="1">AP288*'Inputs and Outputs'!$D$5-AQ288*'Inputs and Outputs'!$D$6</f>
        <v>3920</v>
      </c>
      <c r="AS288" s="70">
        <f t="shared" ca="1" si="97"/>
        <v>8.3299248921580027E-2</v>
      </c>
      <c r="AT288" s="68">
        <f t="shared" si="88"/>
        <v>200</v>
      </c>
      <c r="AU288" s="75">
        <f ca="1">AP288*'Inputs and Outputs'!$D$5-('Model Part B'!AQ288*'Model Part B'!AT288+AQ288*Costperbumped)</f>
        <v>3920</v>
      </c>
      <c r="AX288" s="74">
        <v>285</v>
      </c>
      <c r="AY288" s="68" t="s">
        <v>9</v>
      </c>
      <c r="AZ288" s="69">
        <v>44291</v>
      </c>
      <c r="BA288" s="67" t="s">
        <v>0</v>
      </c>
      <c r="BB288" s="68" t="str">
        <f>'Flight Data'!$A286</f>
        <v>G285</v>
      </c>
      <c r="BC288" s="68">
        <f>'Flight Data'!$B286</f>
        <v>0</v>
      </c>
      <c r="BD288" s="68">
        <f ca="1">ROUND(NORMINV($BI288,'Inputs and Outputs'!$C$20,'Inputs and Outputs'!$D$20),0)</f>
        <v>107</v>
      </c>
      <c r="BE288" s="68">
        <f t="shared" si="89"/>
        <v>104</v>
      </c>
      <c r="BF288" s="68">
        <f t="shared" ca="1" si="90"/>
        <v>104</v>
      </c>
      <c r="BG288" s="68">
        <f ca="1">IF(BF288-BC288&gt;'Inputs and Outputs'!$D$4,Four-BC288,0)</f>
        <v>4</v>
      </c>
      <c r="BH288" s="68">
        <f ca="1">BF288*'Inputs and Outputs'!$D$5-BG288*'Inputs and Outputs'!$D$6</f>
        <v>3760</v>
      </c>
      <c r="BI288" s="70">
        <f t="shared" ca="1" si="98"/>
        <v>0.63905019737732316</v>
      </c>
      <c r="BJ288" s="68">
        <f t="shared" si="91"/>
        <v>200</v>
      </c>
      <c r="BK288" s="75">
        <f ca="1">BF288*'Inputs and Outputs'!$D$5-('Model Part B'!BG288*'Model Part B'!BJ288+BG288*Costperbumped)</f>
        <v>2960</v>
      </c>
      <c r="BN288" s="74">
        <v>285</v>
      </c>
      <c r="BO288" s="68" t="s">
        <v>9</v>
      </c>
      <c r="BP288" s="69">
        <v>44291</v>
      </c>
      <c r="BQ288" s="67" t="s">
        <v>0</v>
      </c>
      <c r="BR288" s="68" t="str">
        <f>'Flight Data'!$A286</f>
        <v>G285</v>
      </c>
      <c r="BS288" s="68">
        <f>'Flight Data'!$B286</f>
        <v>0</v>
      </c>
      <c r="BT288" s="68">
        <f ca="1">ROUND(NORMINV($BY288,'Inputs and Outputs'!$C$18,'Inputs and Outputs'!$D$18),0)</f>
        <v>102</v>
      </c>
      <c r="BU288" s="68">
        <f t="shared" si="92"/>
        <v>105</v>
      </c>
      <c r="BV288" s="68">
        <f t="shared" ca="1" si="93"/>
        <v>102</v>
      </c>
      <c r="BW288" s="68">
        <f ca="1">IF(BV288-BS288&gt;'Inputs and Outputs'!$D$4,Five-BS288,0)</f>
        <v>5</v>
      </c>
      <c r="BX288" s="68">
        <f ca="1">BV288*'Inputs and Outputs'!$D$5-BW288*'Inputs and Outputs'!$D$6</f>
        <v>3580</v>
      </c>
      <c r="BY288" s="70">
        <f t="shared" ca="1" si="99"/>
        <v>0.57665321143075443</v>
      </c>
      <c r="BZ288" s="68">
        <f t="shared" si="94"/>
        <v>200</v>
      </c>
      <c r="CA288" s="75">
        <f ca="1">BV288*'Inputs and Outputs'!$D$5-('Model Part B'!BW288*'Model Part B'!BZ288+BW288*Costperbumped)</f>
        <v>2580</v>
      </c>
    </row>
    <row r="289" spans="2:79" x14ac:dyDescent="0.2">
      <c r="B289" s="74">
        <v>286</v>
      </c>
      <c r="C289" s="68" t="s">
        <v>8</v>
      </c>
      <c r="D289" s="69">
        <v>44292</v>
      </c>
      <c r="E289" s="67" t="s">
        <v>3</v>
      </c>
      <c r="F289" s="68" t="str">
        <f>'Flight Data'!$A287</f>
        <v>G286</v>
      </c>
      <c r="G289" s="68">
        <f>'Flight Data'!$B287</f>
        <v>2</v>
      </c>
      <c r="H289" s="68">
        <f ca="1">ROUND(NORMINV($M289,'Inputs and Outputs'!$C$18,'Inputs and Outputs'!$D$18),0)</f>
        <v>98</v>
      </c>
      <c r="I289" s="68">
        <f t="shared" si="80"/>
        <v>101</v>
      </c>
      <c r="J289" s="68">
        <f t="shared" ca="1" si="81"/>
        <v>98</v>
      </c>
      <c r="K289" s="68">
        <f ca="1">IF(J289-G289&gt;'Inputs and Outputs'!$D$4,One-G289,0)</f>
        <v>0</v>
      </c>
      <c r="L289" s="68">
        <f ca="1">J289*'Inputs and Outputs'!$D$5-K289*'Inputs and Outputs'!$D$6</f>
        <v>3920</v>
      </c>
      <c r="M289" s="70">
        <f t="shared" ca="1" si="95"/>
        <v>0.32286009480107536</v>
      </c>
      <c r="N289" s="68">
        <f t="shared" si="82"/>
        <v>25</v>
      </c>
      <c r="O289" s="75">
        <f ca="1">J289*'Inputs and Outputs'!$D$5-('Model Part B'!K289*'Model Part B'!N289+K289*Costperbumped)</f>
        <v>3920</v>
      </c>
      <c r="R289" s="74">
        <v>286</v>
      </c>
      <c r="S289" s="68" t="s">
        <v>8</v>
      </c>
      <c r="T289" s="69">
        <v>44292</v>
      </c>
      <c r="U289" s="67" t="s">
        <v>3</v>
      </c>
      <c r="V289" s="68" t="str">
        <f>'Flight Data'!$A287</f>
        <v>G286</v>
      </c>
      <c r="W289" s="68">
        <f>'Flight Data'!$B287</f>
        <v>2</v>
      </c>
      <c r="X289" s="68">
        <f ca="1">ROUND(NORMINV($AC289,'Inputs and Outputs'!$C$18,'Inputs and Outputs'!$D$18),0)</f>
        <v>103</v>
      </c>
      <c r="Y289" s="68">
        <f t="shared" si="83"/>
        <v>102</v>
      </c>
      <c r="Z289" s="68">
        <f t="shared" ca="1" si="84"/>
        <v>102</v>
      </c>
      <c r="AA289" s="68">
        <f ca="1">IF(Z289-W289&gt;'Inputs and Outputs'!$D$4,One-W289,0)</f>
        <v>0</v>
      </c>
      <c r="AB289" s="68">
        <f ca="1">Z289*'Inputs and Outputs'!$D$5-AA289*'Inputs and Outputs'!$D$6</f>
        <v>4080</v>
      </c>
      <c r="AC289" s="70">
        <f t="shared" ca="1" si="96"/>
        <v>0.61333212194976006</v>
      </c>
      <c r="AD289" s="68">
        <f t="shared" si="85"/>
        <v>25</v>
      </c>
      <c r="AE289" s="75">
        <f ca="1">Z289*'Inputs and Outputs'!$D$5-('Model Part B'!AA289*'Model Part B'!AD289+AA289*Costperbumped)</f>
        <v>4080</v>
      </c>
      <c r="AH289" s="74">
        <v>286</v>
      </c>
      <c r="AI289" s="68" t="s">
        <v>8</v>
      </c>
      <c r="AJ289" s="69">
        <v>44292</v>
      </c>
      <c r="AK289" s="67" t="s">
        <v>3</v>
      </c>
      <c r="AL289" s="68" t="str">
        <f>'Flight Data'!$A287</f>
        <v>G286</v>
      </c>
      <c r="AM289" s="68">
        <f>'Flight Data'!$B287</f>
        <v>2</v>
      </c>
      <c r="AN289" s="68">
        <f ca="1">ROUND(NORMINV($AS289,'Inputs and Outputs'!$C$18,'Inputs and Outputs'!$D$18),0)</f>
        <v>99</v>
      </c>
      <c r="AO289" s="68">
        <f t="shared" si="86"/>
        <v>103</v>
      </c>
      <c r="AP289" s="68">
        <f t="shared" ca="1" si="87"/>
        <v>99</v>
      </c>
      <c r="AQ289" s="68">
        <f ca="1">IF(AP289-AM289&gt;'Inputs and Outputs'!$D$4,Three-AM289,0)</f>
        <v>0</v>
      </c>
      <c r="AR289" s="68">
        <f ca="1">AP289*'Inputs and Outputs'!$D$5-AQ289*'Inputs and Outputs'!$D$6</f>
        <v>3960</v>
      </c>
      <c r="AS289" s="70">
        <f t="shared" ca="1" si="97"/>
        <v>0.34501442697309781</v>
      </c>
      <c r="AT289" s="68">
        <f t="shared" si="88"/>
        <v>25</v>
      </c>
      <c r="AU289" s="75">
        <f ca="1">AP289*'Inputs and Outputs'!$D$5-('Model Part B'!AQ289*'Model Part B'!AT289+AQ289*Costperbumped)</f>
        <v>3960</v>
      </c>
      <c r="AX289" s="74">
        <v>286</v>
      </c>
      <c r="AY289" s="68" t="s">
        <v>8</v>
      </c>
      <c r="AZ289" s="69">
        <v>44292</v>
      </c>
      <c r="BA289" s="67" t="s">
        <v>3</v>
      </c>
      <c r="BB289" s="68" t="str">
        <f>'Flight Data'!$A287</f>
        <v>G286</v>
      </c>
      <c r="BC289" s="68">
        <f>'Flight Data'!$B287</f>
        <v>2</v>
      </c>
      <c r="BD289" s="68">
        <f ca="1">ROUND(NORMINV($BI289,'Inputs and Outputs'!$C$18,'Inputs and Outputs'!$D$18),0)</f>
        <v>104</v>
      </c>
      <c r="BE289" s="68">
        <f t="shared" si="89"/>
        <v>104</v>
      </c>
      <c r="BF289" s="68">
        <f t="shared" ca="1" si="90"/>
        <v>104</v>
      </c>
      <c r="BG289" s="68">
        <f ca="1">IF(BF289-BC289&gt;'Inputs and Outputs'!$D$4,Four-BC289,0)</f>
        <v>2</v>
      </c>
      <c r="BH289" s="68">
        <f ca="1">BF289*'Inputs and Outputs'!$D$5-BG289*'Inputs and Outputs'!$D$6</f>
        <v>3960</v>
      </c>
      <c r="BI289" s="70">
        <f t="shared" ca="1" si="98"/>
        <v>0.70826797802162944</v>
      </c>
      <c r="BJ289" s="68">
        <f t="shared" si="91"/>
        <v>25</v>
      </c>
      <c r="BK289" s="75">
        <f ca="1">BF289*'Inputs and Outputs'!$D$5-('Model Part B'!BG289*'Model Part B'!BJ289+BG289*Costperbumped)</f>
        <v>3910</v>
      </c>
      <c r="BN289" s="74">
        <v>286</v>
      </c>
      <c r="BO289" s="68" t="s">
        <v>8</v>
      </c>
      <c r="BP289" s="69">
        <v>44292</v>
      </c>
      <c r="BQ289" s="67" t="s">
        <v>3</v>
      </c>
      <c r="BR289" s="68" t="str">
        <f>'Flight Data'!$A287</f>
        <v>G286</v>
      </c>
      <c r="BS289" s="68">
        <f>'Flight Data'!$B287</f>
        <v>2</v>
      </c>
      <c r="BT289" s="68">
        <f ca="1">ROUND(NORMINV($BY289,'Inputs and Outputs'!$C$18,'Inputs and Outputs'!$D$18),0)</f>
        <v>96</v>
      </c>
      <c r="BU289" s="68">
        <f t="shared" si="92"/>
        <v>105</v>
      </c>
      <c r="BV289" s="68">
        <f t="shared" ca="1" si="93"/>
        <v>96</v>
      </c>
      <c r="BW289" s="68">
        <f ca="1">IF(BV289-BS289&gt;'Inputs and Outputs'!$D$4,Five-BS289,0)</f>
        <v>0</v>
      </c>
      <c r="BX289" s="68">
        <f ca="1">BV289*'Inputs and Outputs'!$D$5-BW289*'Inputs and Outputs'!$D$6</f>
        <v>3840</v>
      </c>
      <c r="BY289" s="70">
        <f t="shared" ca="1" si="99"/>
        <v>0.19830088726176165</v>
      </c>
      <c r="BZ289" s="68">
        <f t="shared" si="94"/>
        <v>25</v>
      </c>
      <c r="CA289" s="75">
        <f ca="1">BV289*'Inputs and Outputs'!$D$5-('Model Part B'!BW289*'Model Part B'!BZ289+BW289*Costperbumped)</f>
        <v>3840</v>
      </c>
    </row>
    <row r="290" spans="2:79" x14ac:dyDescent="0.2">
      <c r="B290" s="74">
        <v>287</v>
      </c>
      <c r="C290" s="68" t="s">
        <v>8</v>
      </c>
      <c r="D290" s="69">
        <v>44292</v>
      </c>
      <c r="E290" s="67" t="s">
        <v>2</v>
      </c>
      <c r="F290" s="68" t="str">
        <f>'Flight Data'!$A288</f>
        <v>G287</v>
      </c>
      <c r="G290" s="68">
        <f>'Flight Data'!$B288</f>
        <v>3</v>
      </c>
      <c r="H290" s="68">
        <f ca="1">ROUND(NORMINV($M290,'Inputs and Outputs'!$C$19,'Inputs and Outputs'!$D$19),0)</f>
        <v>101</v>
      </c>
      <c r="I290" s="68">
        <f t="shared" si="80"/>
        <v>101</v>
      </c>
      <c r="J290" s="68">
        <f t="shared" ca="1" si="81"/>
        <v>101</v>
      </c>
      <c r="K290" s="68">
        <f ca="1">IF(J290-G290&gt;'Inputs and Outputs'!$D$4,One-G290,0)</f>
        <v>0</v>
      </c>
      <c r="L290" s="68">
        <f ca="1">J290*'Inputs and Outputs'!$D$5-K290*'Inputs and Outputs'!$D$6</f>
        <v>4040</v>
      </c>
      <c r="M290" s="70">
        <f t="shared" ca="1" si="95"/>
        <v>0.37551067993438125</v>
      </c>
      <c r="N290" s="68">
        <f t="shared" si="82"/>
        <v>25</v>
      </c>
      <c r="O290" s="75">
        <f ca="1">J290*'Inputs and Outputs'!$D$5-('Model Part B'!K290*'Model Part B'!N290+K290*Costperbumped)</f>
        <v>4040</v>
      </c>
      <c r="R290" s="74">
        <v>287</v>
      </c>
      <c r="S290" s="68" t="s">
        <v>8</v>
      </c>
      <c r="T290" s="69">
        <v>44292</v>
      </c>
      <c r="U290" s="67" t="s">
        <v>2</v>
      </c>
      <c r="V290" s="68" t="str">
        <f>'Flight Data'!$A288</f>
        <v>G287</v>
      </c>
      <c r="W290" s="68">
        <f>'Flight Data'!$B288</f>
        <v>3</v>
      </c>
      <c r="X290" s="68">
        <f ca="1">ROUND(NORMINV($AC290,'Inputs and Outputs'!$C$19,'Inputs and Outputs'!$D$19),0)</f>
        <v>109</v>
      </c>
      <c r="Y290" s="68">
        <f t="shared" si="83"/>
        <v>102</v>
      </c>
      <c r="Z290" s="68">
        <f t="shared" ca="1" si="84"/>
        <v>102</v>
      </c>
      <c r="AA290" s="68">
        <f ca="1">IF(Z290-W290&gt;'Inputs and Outputs'!$D$4,One-W290,0)</f>
        <v>0</v>
      </c>
      <c r="AB290" s="68">
        <f ca="1">Z290*'Inputs and Outputs'!$D$5-AA290*'Inputs and Outputs'!$D$6</f>
        <v>4080</v>
      </c>
      <c r="AC290" s="70">
        <f t="shared" ca="1" si="96"/>
        <v>0.87391127027468185</v>
      </c>
      <c r="AD290" s="68">
        <f t="shared" si="85"/>
        <v>25</v>
      </c>
      <c r="AE290" s="75">
        <f ca="1">Z290*'Inputs and Outputs'!$D$5-('Model Part B'!AA290*'Model Part B'!AD290+AA290*Costperbumped)</f>
        <v>4080</v>
      </c>
      <c r="AH290" s="74">
        <v>287</v>
      </c>
      <c r="AI290" s="68" t="s">
        <v>8</v>
      </c>
      <c r="AJ290" s="69">
        <v>44292</v>
      </c>
      <c r="AK290" s="67" t="s">
        <v>2</v>
      </c>
      <c r="AL290" s="68" t="str">
        <f>'Flight Data'!$A288</f>
        <v>G287</v>
      </c>
      <c r="AM290" s="68">
        <f>'Flight Data'!$B288</f>
        <v>3</v>
      </c>
      <c r="AN290" s="68">
        <f ca="1">ROUND(NORMINV($AS290,'Inputs and Outputs'!$C$19,'Inputs and Outputs'!$D$19),0)</f>
        <v>103</v>
      </c>
      <c r="AO290" s="68">
        <f t="shared" si="86"/>
        <v>103</v>
      </c>
      <c r="AP290" s="68">
        <f t="shared" ca="1" si="87"/>
        <v>103</v>
      </c>
      <c r="AQ290" s="68">
        <f ca="1">IF(AP290-AM290&gt;'Inputs and Outputs'!$D$4,Three-AM290,0)</f>
        <v>0</v>
      </c>
      <c r="AR290" s="68">
        <f ca="1">AP290*'Inputs and Outputs'!$D$5-AQ290*'Inputs and Outputs'!$D$6</f>
        <v>4120</v>
      </c>
      <c r="AS290" s="70">
        <f t="shared" ca="1" si="97"/>
        <v>0.46450203874070828</v>
      </c>
      <c r="AT290" s="68">
        <f t="shared" si="88"/>
        <v>25</v>
      </c>
      <c r="AU290" s="75">
        <f ca="1">AP290*'Inputs and Outputs'!$D$5-('Model Part B'!AQ290*'Model Part B'!AT290+AQ290*Costperbumped)</f>
        <v>4120</v>
      </c>
      <c r="AX290" s="74">
        <v>287</v>
      </c>
      <c r="AY290" s="68" t="s">
        <v>8</v>
      </c>
      <c r="AZ290" s="69">
        <v>44292</v>
      </c>
      <c r="BA290" s="67" t="s">
        <v>2</v>
      </c>
      <c r="BB290" s="68" t="str">
        <f>'Flight Data'!$A288</f>
        <v>G287</v>
      </c>
      <c r="BC290" s="68">
        <f>'Flight Data'!$B288</f>
        <v>3</v>
      </c>
      <c r="BD290" s="68">
        <f ca="1">ROUND(NORMINV($BI290,'Inputs and Outputs'!$C$19,'Inputs and Outputs'!$D$19),0)</f>
        <v>105</v>
      </c>
      <c r="BE290" s="68">
        <f t="shared" si="89"/>
        <v>104</v>
      </c>
      <c r="BF290" s="68">
        <f t="shared" ca="1" si="90"/>
        <v>104</v>
      </c>
      <c r="BG290" s="68">
        <f ca="1">IF(BF290-BC290&gt;'Inputs and Outputs'!$D$4,Four-BC290,0)</f>
        <v>1</v>
      </c>
      <c r="BH290" s="68">
        <f ca="1">BF290*'Inputs and Outputs'!$D$5-BG290*'Inputs and Outputs'!$D$6</f>
        <v>4060</v>
      </c>
      <c r="BI290" s="70">
        <f t="shared" ca="1" si="98"/>
        <v>0.63810682999413182</v>
      </c>
      <c r="BJ290" s="68">
        <f t="shared" si="91"/>
        <v>25</v>
      </c>
      <c r="BK290" s="75">
        <f ca="1">BF290*'Inputs and Outputs'!$D$5-('Model Part B'!BG290*'Model Part B'!BJ290+BG290*Costperbumped)</f>
        <v>4035</v>
      </c>
      <c r="BN290" s="74">
        <v>287</v>
      </c>
      <c r="BO290" s="68" t="s">
        <v>8</v>
      </c>
      <c r="BP290" s="69">
        <v>44292</v>
      </c>
      <c r="BQ290" s="67" t="s">
        <v>2</v>
      </c>
      <c r="BR290" s="68" t="str">
        <f>'Flight Data'!$A288</f>
        <v>G287</v>
      </c>
      <c r="BS290" s="68">
        <f>'Flight Data'!$B288</f>
        <v>3</v>
      </c>
      <c r="BT290" s="68">
        <f ca="1">ROUND(NORMINV($BY290,'Inputs and Outputs'!$C$18,'Inputs and Outputs'!$D$18),0)</f>
        <v>96</v>
      </c>
      <c r="BU290" s="68">
        <f t="shared" si="92"/>
        <v>105</v>
      </c>
      <c r="BV290" s="68">
        <f t="shared" ca="1" si="93"/>
        <v>96</v>
      </c>
      <c r="BW290" s="68">
        <f ca="1">IF(BV290-BS290&gt;'Inputs and Outputs'!$D$4,Five-BS290,0)</f>
        <v>0</v>
      </c>
      <c r="BX290" s="68">
        <f ca="1">BV290*'Inputs and Outputs'!$D$5-BW290*'Inputs and Outputs'!$D$6</f>
        <v>3840</v>
      </c>
      <c r="BY290" s="70">
        <f t="shared" ca="1" si="99"/>
        <v>0.19218095218595488</v>
      </c>
      <c r="BZ290" s="68">
        <f t="shared" si="94"/>
        <v>25</v>
      </c>
      <c r="CA290" s="75">
        <f ca="1">BV290*'Inputs and Outputs'!$D$5-('Model Part B'!BW290*'Model Part B'!BZ290+BW290*Costperbumped)</f>
        <v>3840</v>
      </c>
    </row>
    <row r="291" spans="2:79" x14ac:dyDescent="0.2">
      <c r="B291" s="74">
        <v>288</v>
      </c>
      <c r="C291" s="68" t="s">
        <v>8</v>
      </c>
      <c r="D291" s="69">
        <v>44292</v>
      </c>
      <c r="E291" s="67" t="s">
        <v>0</v>
      </c>
      <c r="F291" s="68" t="str">
        <f>'Flight Data'!$A289</f>
        <v>G288</v>
      </c>
      <c r="G291" s="68">
        <f>'Flight Data'!$B289</f>
        <v>2</v>
      </c>
      <c r="H291" s="68">
        <f ca="1">ROUND(NORMINV($M291,'Inputs and Outputs'!$C$20,'Inputs and Outputs'!$D$20),0)</f>
        <v>103</v>
      </c>
      <c r="I291" s="68">
        <f t="shared" si="80"/>
        <v>101</v>
      </c>
      <c r="J291" s="68">
        <f t="shared" ca="1" si="81"/>
        <v>101</v>
      </c>
      <c r="K291" s="68">
        <f ca="1">IF(J291-G291&gt;'Inputs and Outputs'!$D$4,One-G291,0)</f>
        <v>0</v>
      </c>
      <c r="L291" s="68">
        <f ca="1">J291*'Inputs and Outputs'!$D$5-K291*'Inputs and Outputs'!$D$6</f>
        <v>4040</v>
      </c>
      <c r="M291" s="70">
        <f t="shared" ca="1" si="95"/>
        <v>0.31137589413600963</v>
      </c>
      <c r="N291" s="68">
        <f t="shared" si="82"/>
        <v>200</v>
      </c>
      <c r="O291" s="75">
        <f ca="1">J291*'Inputs and Outputs'!$D$5-('Model Part B'!K291*'Model Part B'!N291+K291*Costperbumped)</f>
        <v>4040</v>
      </c>
      <c r="R291" s="74">
        <v>288</v>
      </c>
      <c r="S291" s="68" t="s">
        <v>8</v>
      </c>
      <c r="T291" s="69">
        <v>44292</v>
      </c>
      <c r="U291" s="67" t="s">
        <v>0</v>
      </c>
      <c r="V291" s="68" t="str">
        <f>'Flight Data'!$A289</f>
        <v>G288</v>
      </c>
      <c r="W291" s="68">
        <f>'Flight Data'!$B289</f>
        <v>2</v>
      </c>
      <c r="X291" s="68">
        <f ca="1">ROUND(NORMINV($AC291,'Inputs and Outputs'!$C$20,'Inputs and Outputs'!$D$20),0)</f>
        <v>106</v>
      </c>
      <c r="Y291" s="68">
        <f t="shared" si="83"/>
        <v>102</v>
      </c>
      <c r="Z291" s="68">
        <f t="shared" ca="1" si="84"/>
        <v>102</v>
      </c>
      <c r="AA291" s="68">
        <f ca="1">IF(Z291-W291&gt;'Inputs and Outputs'!$D$4,One-W291,0)</f>
        <v>0</v>
      </c>
      <c r="AB291" s="68">
        <f ca="1">Z291*'Inputs and Outputs'!$D$5-AA291*'Inputs and Outputs'!$D$6</f>
        <v>4080</v>
      </c>
      <c r="AC291" s="70">
        <f t="shared" ca="1" si="96"/>
        <v>0.55908486551676662</v>
      </c>
      <c r="AD291" s="68">
        <f t="shared" si="85"/>
        <v>200</v>
      </c>
      <c r="AE291" s="75">
        <f ca="1">Z291*'Inputs and Outputs'!$D$5-('Model Part B'!AA291*'Model Part B'!AD291+AA291*Costperbumped)</f>
        <v>4080</v>
      </c>
      <c r="AH291" s="74">
        <v>288</v>
      </c>
      <c r="AI291" s="68" t="s">
        <v>8</v>
      </c>
      <c r="AJ291" s="69">
        <v>44292</v>
      </c>
      <c r="AK291" s="67" t="s">
        <v>0</v>
      </c>
      <c r="AL291" s="68" t="str">
        <f>'Flight Data'!$A289</f>
        <v>G288</v>
      </c>
      <c r="AM291" s="68">
        <f>'Flight Data'!$B289</f>
        <v>2</v>
      </c>
      <c r="AN291" s="68">
        <f ca="1">ROUND(NORMINV($AS291,'Inputs and Outputs'!$C$20,'Inputs and Outputs'!$D$20),0)</f>
        <v>99</v>
      </c>
      <c r="AO291" s="68">
        <f t="shared" si="86"/>
        <v>103</v>
      </c>
      <c r="AP291" s="68">
        <f t="shared" ca="1" si="87"/>
        <v>99</v>
      </c>
      <c r="AQ291" s="68">
        <f ca="1">IF(AP291-AM291&gt;'Inputs and Outputs'!$D$4,Three-AM291,0)</f>
        <v>0</v>
      </c>
      <c r="AR291" s="68">
        <f ca="1">AP291*'Inputs and Outputs'!$D$5-AQ291*'Inputs and Outputs'!$D$6</f>
        <v>3960</v>
      </c>
      <c r="AS291" s="70">
        <f t="shared" ca="1" si="97"/>
        <v>0.11767903729925289</v>
      </c>
      <c r="AT291" s="68">
        <f t="shared" si="88"/>
        <v>200</v>
      </c>
      <c r="AU291" s="75">
        <f ca="1">AP291*'Inputs and Outputs'!$D$5-('Model Part B'!AQ291*'Model Part B'!AT291+AQ291*Costperbumped)</f>
        <v>3960</v>
      </c>
      <c r="AX291" s="74">
        <v>288</v>
      </c>
      <c r="AY291" s="68" t="s">
        <v>8</v>
      </c>
      <c r="AZ291" s="69">
        <v>44292</v>
      </c>
      <c r="BA291" s="67" t="s">
        <v>0</v>
      </c>
      <c r="BB291" s="68" t="str">
        <f>'Flight Data'!$A289</f>
        <v>G288</v>
      </c>
      <c r="BC291" s="68">
        <f>'Flight Data'!$B289</f>
        <v>2</v>
      </c>
      <c r="BD291" s="68">
        <f ca="1">ROUND(NORMINV($BI291,'Inputs and Outputs'!$C$20,'Inputs and Outputs'!$D$20),0)</f>
        <v>109</v>
      </c>
      <c r="BE291" s="68">
        <f t="shared" si="89"/>
        <v>104</v>
      </c>
      <c r="BF291" s="68">
        <f t="shared" ca="1" si="90"/>
        <v>104</v>
      </c>
      <c r="BG291" s="68">
        <f ca="1">IF(BF291-BC291&gt;'Inputs and Outputs'!$D$4,Four-BC291,0)</f>
        <v>2</v>
      </c>
      <c r="BH291" s="68">
        <f ca="1">BF291*'Inputs and Outputs'!$D$5-BG291*'Inputs and Outputs'!$D$6</f>
        <v>3960</v>
      </c>
      <c r="BI291" s="70">
        <f t="shared" ca="1" si="98"/>
        <v>0.77546501236776688</v>
      </c>
      <c r="BJ291" s="68">
        <f t="shared" si="91"/>
        <v>200</v>
      </c>
      <c r="BK291" s="75">
        <f ca="1">BF291*'Inputs and Outputs'!$D$5-('Model Part B'!BG291*'Model Part B'!BJ291+BG291*Costperbumped)</f>
        <v>3560</v>
      </c>
      <c r="BN291" s="74">
        <v>288</v>
      </c>
      <c r="BO291" s="68" t="s">
        <v>8</v>
      </c>
      <c r="BP291" s="69">
        <v>44292</v>
      </c>
      <c r="BQ291" s="67" t="s">
        <v>0</v>
      </c>
      <c r="BR291" s="68" t="str">
        <f>'Flight Data'!$A289</f>
        <v>G288</v>
      </c>
      <c r="BS291" s="68">
        <f>'Flight Data'!$B289</f>
        <v>2</v>
      </c>
      <c r="BT291" s="68">
        <f ca="1">ROUND(NORMINV($BY291,'Inputs and Outputs'!$C$18,'Inputs and Outputs'!$D$18),0)</f>
        <v>103</v>
      </c>
      <c r="BU291" s="68">
        <f t="shared" si="92"/>
        <v>105</v>
      </c>
      <c r="BV291" s="68">
        <f t="shared" ca="1" si="93"/>
        <v>103</v>
      </c>
      <c r="BW291" s="68">
        <f ca="1">IF(BV291-BS291&gt;'Inputs and Outputs'!$D$4,Five-BS291,0)</f>
        <v>3</v>
      </c>
      <c r="BX291" s="68">
        <f ca="1">BV291*'Inputs and Outputs'!$D$5-BW291*'Inputs and Outputs'!$D$6</f>
        <v>3820</v>
      </c>
      <c r="BY291" s="70">
        <f t="shared" ca="1" si="99"/>
        <v>0.61870558978330426</v>
      </c>
      <c r="BZ291" s="68">
        <f t="shared" si="94"/>
        <v>200</v>
      </c>
      <c r="CA291" s="75">
        <f ca="1">BV291*'Inputs and Outputs'!$D$5-('Model Part B'!BW291*'Model Part B'!BZ291+BW291*Costperbumped)</f>
        <v>3220</v>
      </c>
    </row>
    <row r="292" spans="2:79" x14ac:dyDescent="0.2">
      <c r="B292" s="74">
        <v>289</v>
      </c>
      <c r="C292" s="68" t="s">
        <v>7</v>
      </c>
      <c r="D292" s="69">
        <v>44293</v>
      </c>
      <c r="E292" s="67" t="s">
        <v>3</v>
      </c>
      <c r="F292" s="68" t="str">
        <f>'Flight Data'!$A290</f>
        <v>G289</v>
      </c>
      <c r="G292" s="68">
        <f>'Flight Data'!$B290</f>
        <v>2</v>
      </c>
      <c r="H292" s="68">
        <f ca="1">ROUND(NORMINV($M292,'Inputs and Outputs'!$C$18,'Inputs and Outputs'!$D$18),0)</f>
        <v>102</v>
      </c>
      <c r="I292" s="68">
        <f t="shared" si="80"/>
        <v>101</v>
      </c>
      <c r="J292" s="68">
        <f t="shared" ca="1" si="81"/>
        <v>101</v>
      </c>
      <c r="K292" s="68">
        <f ca="1">IF(J292-G292&gt;'Inputs and Outputs'!$D$4,One-G292,0)</f>
        <v>0</v>
      </c>
      <c r="L292" s="68">
        <f ca="1">J292*'Inputs and Outputs'!$D$5-K292*'Inputs and Outputs'!$D$6</f>
        <v>4040</v>
      </c>
      <c r="M292" s="70">
        <f t="shared" ca="1" si="95"/>
        <v>0.54073635369293349</v>
      </c>
      <c r="N292" s="68">
        <f t="shared" si="82"/>
        <v>25</v>
      </c>
      <c r="O292" s="75">
        <f ca="1">J292*'Inputs and Outputs'!$D$5-('Model Part B'!K292*'Model Part B'!N292+K292*Costperbumped)</f>
        <v>4040</v>
      </c>
      <c r="R292" s="74">
        <v>289</v>
      </c>
      <c r="S292" s="68" t="s">
        <v>7</v>
      </c>
      <c r="T292" s="69">
        <v>44293</v>
      </c>
      <c r="U292" s="67" t="s">
        <v>3</v>
      </c>
      <c r="V292" s="68" t="str">
        <f>'Flight Data'!$A290</f>
        <v>G289</v>
      </c>
      <c r="W292" s="68">
        <f>'Flight Data'!$B290</f>
        <v>2</v>
      </c>
      <c r="X292" s="68">
        <f ca="1">ROUND(NORMINV($AC292,'Inputs and Outputs'!$C$18,'Inputs and Outputs'!$D$18),0)</f>
        <v>93</v>
      </c>
      <c r="Y292" s="68">
        <f t="shared" si="83"/>
        <v>102</v>
      </c>
      <c r="Z292" s="68">
        <f t="shared" ca="1" si="84"/>
        <v>93</v>
      </c>
      <c r="AA292" s="68">
        <f ca="1">IF(Z292-W292&gt;'Inputs and Outputs'!$D$4,One-W292,0)</f>
        <v>0</v>
      </c>
      <c r="AB292" s="68">
        <f ca="1">Z292*'Inputs and Outputs'!$D$5-AA292*'Inputs and Outputs'!$D$6</f>
        <v>3720</v>
      </c>
      <c r="AC292" s="70">
        <f t="shared" ca="1" si="96"/>
        <v>9.081692344243375E-2</v>
      </c>
      <c r="AD292" s="68">
        <f t="shared" si="85"/>
        <v>25</v>
      </c>
      <c r="AE292" s="75">
        <f ca="1">Z292*'Inputs and Outputs'!$D$5-('Model Part B'!AA292*'Model Part B'!AD292+AA292*Costperbumped)</f>
        <v>3720</v>
      </c>
      <c r="AH292" s="74">
        <v>289</v>
      </c>
      <c r="AI292" s="68" t="s">
        <v>7</v>
      </c>
      <c r="AJ292" s="69">
        <v>44293</v>
      </c>
      <c r="AK292" s="67" t="s">
        <v>3</v>
      </c>
      <c r="AL292" s="68" t="str">
        <f>'Flight Data'!$A290</f>
        <v>G289</v>
      </c>
      <c r="AM292" s="68">
        <f>'Flight Data'!$B290</f>
        <v>2</v>
      </c>
      <c r="AN292" s="68">
        <f ca="1">ROUND(NORMINV($AS292,'Inputs and Outputs'!$C$18,'Inputs and Outputs'!$D$18),0)</f>
        <v>95</v>
      </c>
      <c r="AO292" s="68">
        <f t="shared" si="86"/>
        <v>103</v>
      </c>
      <c r="AP292" s="68">
        <f t="shared" ca="1" si="87"/>
        <v>95</v>
      </c>
      <c r="AQ292" s="68">
        <f ca="1">IF(AP292-AM292&gt;'Inputs and Outputs'!$D$4,Three-AM292,0)</f>
        <v>0</v>
      </c>
      <c r="AR292" s="68">
        <f ca="1">AP292*'Inputs and Outputs'!$D$5-AQ292*'Inputs and Outputs'!$D$6</f>
        <v>3800</v>
      </c>
      <c r="AS292" s="70">
        <f t="shared" ca="1" si="97"/>
        <v>0.14189516422731607</v>
      </c>
      <c r="AT292" s="68">
        <f t="shared" si="88"/>
        <v>25</v>
      </c>
      <c r="AU292" s="75">
        <f ca="1">AP292*'Inputs and Outputs'!$D$5-('Model Part B'!AQ292*'Model Part B'!AT292+AQ292*Costperbumped)</f>
        <v>3800</v>
      </c>
      <c r="AX292" s="74">
        <v>289</v>
      </c>
      <c r="AY292" s="68" t="s">
        <v>7</v>
      </c>
      <c r="AZ292" s="69">
        <v>44293</v>
      </c>
      <c r="BA292" s="67" t="s">
        <v>3</v>
      </c>
      <c r="BB292" s="68" t="str">
        <f>'Flight Data'!$A290</f>
        <v>G289</v>
      </c>
      <c r="BC292" s="68">
        <f>'Flight Data'!$B290</f>
        <v>2</v>
      </c>
      <c r="BD292" s="68">
        <f ca="1">ROUND(NORMINV($BI292,'Inputs and Outputs'!$C$18,'Inputs and Outputs'!$D$18),0)</f>
        <v>102</v>
      </c>
      <c r="BE292" s="68">
        <f t="shared" si="89"/>
        <v>104</v>
      </c>
      <c r="BF292" s="68">
        <f t="shared" ca="1" si="90"/>
        <v>102</v>
      </c>
      <c r="BG292" s="68">
        <f ca="1">IF(BF292-BC292&gt;'Inputs and Outputs'!$D$4,Four-BC292,0)</f>
        <v>0</v>
      </c>
      <c r="BH292" s="68">
        <f ca="1">BF292*'Inputs and Outputs'!$D$5-BG292*'Inputs and Outputs'!$D$6</f>
        <v>4080</v>
      </c>
      <c r="BI292" s="70">
        <f t="shared" ca="1" si="98"/>
        <v>0.55783020241795112</v>
      </c>
      <c r="BJ292" s="68">
        <f t="shared" si="91"/>
        <v>25</v>
      </c>
      <c r="BK292" s="75">
        <f ca="1">BF292*'Inputs and Outputs'!$D$5-('Model Part B'!BG292*'Model Part B'!BJ292+BG292*Costperbumped)</f>
        <v>4080</v>
      </c>
      <c r="BN292" s="74">
        <v>289</v>
      </c>
      <c r="BO292" s="68" t="s">
        <v>7</v>
      </c>
      <c r="BP292" s="69">
        <v>44293</v>
      </c>
      <c r="BQ292" s="67" t="s">
        <v>3</v>
      </c>
      <c r="BR292" s="68" t="str">
        <f>'Flight Data'!$A290</f>
        <v>G289</v>
      </c>
      <c r="BS292" s="68">
        <f>'Flight Data'!$B290</f>
        <v>2</v>
      </c>
      <c r="BT292" s="68">
        <f ca="1">ROUND(NORMINV($BY292,'Inputs and Outputs'!$C$18,'Inputs and Outputs'!$D$18),0)</f>
        <v>91</v>
      </c>
      <c r="BU292" s="68">
        <f t="shared" si="92"/>
        <v>105</v>
      </c>
      <c r="BV292" s="68">
        <f t="shared" ca="1" si="93"/>
        <v>91</v>
      </c>
      <c r="BW292" s="68">
        <f ca="1">IF(BV292-BS292&gt;'Inputs and Outputs'!$D$4,Five-BS292,0)</f>
        <v>0</v>
      </c>
      <c r="BX292" s="68">
        <f ca="1">BV292*'Inputs and Outputs'!$D$5-BW292*'Inputs and Outputs'!$D$6</f>
        <v>3640</v>
      </c>
      <c r="BY292" s="70">
        <f t="shared" ca="1" si="99"/>
        <v>4.1482214172969045E-2</v>
      </c>
      <c r="BZ292" s="68">
        <f t="shared" si="94"/>
        <v>25</v>
      </c>
      <c r="CA292" s="75">
        <f ca="1">BV292*'Inputs and Outputs'!$D$5-('Model Part B'!BW292*'Model Part B'!BZ292+BW292*Costperbumped)</f>
        <v>3640</v>
      </c>
    </row>
    <row r="293" spans="2:79" x14ac:dyDescent="0.2">
      <c r="B293" s="74">
        <v>290</v>
      </c>
      <c r="C293" s="68" t="s">
        <v>7</v>
      </c>
      <c r="D293" s="69">
        <v>44293</v>
      </c>
      <c r="E293" s="67" t="s">
        <v>2</v>
      </c>
      <c r="F293" s="68" t="str">
        <f>'Flight Data'!$A291</f>
        <v>G290</v>
      </c>
      <c r="G293" s="68">
        <f>'Flight Data'!$B291</f>
        <v>6</v>
      </c>
      <c r="H293" s="68">
        <f ca="1">ROUND(NORMINV($M293,'Inputs and Outputs'!$C$19,'Inputs and Outputs'!$D$19),0)</f>
        <v>99</v>
      </c>
      <c r="I293" s="68">
        <f t="shared" si="80"/>
        <v>101</v>
      </c>
      <c r="J293" s="68">
        <f t="shared" ca="1" si="81"/>
        <v>99</v>
      </c>
      <c r="K293" s="68">
        <f ca="1">IF(J293-G293&gt;'Inputs and Outputs'!$D$4,One-G293,0)</f>
        <v>0</v>
      </c>
      <c r="L293" s="68">
        <f ca="1">J293*'Inputs and Outputs'!$D$5-K293*'Inputs and Outputs'!$D$6</f>
        <v>3960</v>
      </c>
      <c r="M293" s="70">
        <f t="shared" ca="1" si="95"/>
        <v>0.2246773186896891</v>
      </c>
      <c r="N293" s="68">
        <f t="shared" si="82"/>
        <v>25</v>
      </c>
      <c r="O293" s="75">
        <f ca="1">J293*'Inputs and Outputs'!$D$5-('Model Part B'!K293*'Model Part B'!N293+K293*Costperbumped)</f>
        <v>3960</v>
      </c>
      <c r="R293" s="74">
        <v>290</v>
      </c>
      <c r="S293" s="68" t="s">
        <v>7</v>
      </c>
      <c r="T293" s="69">
        <v>44293</v>
      </c>
      <c r="U293" s="67" t="s">
        <v>2</v>
      </c>
      <c r="V293" s="68" t="str">
        <f>'Flight Data'!$A291</f>
        <v>G290</v>
      </c>
      <c r="W293" s="68">
        <f>'Flight Data'!$B291</f>
        <v>6</v>
      </c>
      <c r="X293" s="68">
        <f ca="1">ROUND(NORMINV($AC293,'Inputs and Outputs'!$C$19,'Inputs and Outputs'!$D$19),0)</f>
        <v>106</v>
      </c>
      <c r="Y293" s="68">
        <f t="shared" si="83"/>
        <v>102</v>
      </c>
      <c r="Z293" s="68">
        <f t="shared" ca="1" si="84"/>
        <v>102</v>
      </c>
      <c r="AA293" s="68">
        <f ca="1">IF(Z293-W293&gt;'Inputs and Outputs'!$D$4,One-W293,0)</f>
        <v>0</v>
      </c>
      <c r="AB293" s="68">
        <f ca="1">Z293*'Inputs and Outputs'!$D$5-AA293*'Inputs and Outputs'!$D$6</f>
        <v>4080</v>
      </c>
      <c r="AC293" s="70">
        <f t="shared" ca="1" si="96"/>
        <v>0.69982561451551295</v>
      </c>
      <c r="AD293" s="68">
        <f t="shared" si="85"/>
        <v>25</v>
      </c>
      <c r="AE293" s="75">
        <f ca="1">Z293*'Inputs and Outputs'!$D$5-('Model Part B'!AA293*'Model Part B'!AD293+AA293*Costperbumped)</f>
        <v>4080</v>
      </c>
      <c r="AH293" s="74">
        <v>290</v>
      </c>
      <c r="AI293" s="68" t="s">
        <v>7</v>
      </c>
      <c r="AJ293" s="69">
        <v>44293</v>
      </c>
      <c r="AK293" s="67" t="s">
        <v>2</v>
      </c>
      <c r="AL293" s="68" t="str">
        <f>'Flight Data'!$A291</f>
        <v>G290</v>
      </c>
      <c r="AM293" s="68">
        <f>'Flight Data'!$B291</f>
        <v>6</v>
      </c>
      <c r="AN293" s="68">
        <f ca="1">ROUND(NORMINV($AS293,'Inputs and Outputs'!$C$19,'Inputs and Outputs'!$D$19),0)</f>
        <v>99</v>
      </c>
      <c r="AO293" s="68">
        <f t="shared" si="86"/>
        <v>103</v>
      </c>
      <c r="AP293" s="68">
        <f t="shared" ca="1" si="87"/>
        <v>99</v>
      </c>
      <c r="AQ293" s="68">
        <f ca="1">IF(AP293-AM293&gt;'Inputs and Outputs'!$D$4,Three-AM293,0)</f>
        <v>0</v>
      </c>
      <c r="AR293" s="68">
        <f ca="1">AP293*'Inputs and Outputs'!$D$5-AQ293*'Inputs and Outputs'!$D$6</f>
        <v>3960</v>
      </c>
      <c r="AS293" s="70">
        <f t="shared" ca="1" si="97"/>
        <v>0.23479003954491029</v>
      </c>
      <c r="AT293" s="68">
        <f t="shared" si="88"/>
        <v>25</v>
      </c>
      <c r="AU293" s="75">
        <f ca="1">AP293*'Inputs and Outputs'!$D$5-('Model Part B'!AQ293*'Model Part B'!AT293+AQ293*Costperbumped)</f>
        <v>3960</v>
      </c>
      <c r="AX293" s="74">
        <v>290</v>
      </c>
      <c r="AY293" s="68" t="s">
        <v>7</v>
      </c>
      <c r="AZ293" s="69">
        <v>44293</v>
      </c>
      <c r="BA293" s="67" t="s">
        <v>2</v>
      </c>
      <c r="BB293" s="68" t="str">
        <f>'Flight Data'!$A291</f>
        <v>G290</v>
      </c>
      <c r="BC293" s="68">
        <f>'Flight Data'!$B291</f>
        <v>6</v>
      </c>
      <c r="BD293" s="68">
        <f ca="1">ROUND(NORMINV($BI293,'Inputs and Outputs'!$C$19,'Inputs and Outputs'!$D$19),0)</f>
        <v>106</v>
      </c>
      <c r="BE293" s="68">
        <f t="shared" si="89"/>
        <v>104</v>
      </c>
      <c r="BF293" s="68">
        <f t="shared" ca="1" si="90"/>
        <v>104</v>
      </c>
      <c r="BG293" s="68">
        <f ca="1">IF(BF293-BC293&gt;'Inputs and Outputs'!$D$4,Four-BC293,0)</f>
        <v>0</v>
      </c>
      <c r="BH293" s="68">
        <f ca="1">BF293*'Inputs and Outputs'!$D$5-BG293*'Inputs and Outputs'!$D$6</f>
        <v>4160</v>
      </c>
      <c r="BI293" s="70">
        <f t="shared" ca="1" si="98"/>
        <v>0.72645386335956641</v>
      </c>
      <c r="BJ293" s="68">
        <f t="shared" si="91"/>
        <v>25</v>
      </c>
      <c r="BK293" s="75">
        <f ca="1">BF293*'Inputs and Outputs'!$D$5-('Model Part B'!BG293*'Model Part B'!BJ293+BG293*Costperbumped)</f>
        <v>4160</v>
      </c>
      <c r="BN293" s="74">
        <v>290</v>
      </c>
      <c r="BO293" s="68" t="s">
        <v>7</v>
      </c>
      <c r="BP293" s="69">
        <v>44293</v>
      </c>
      <c r="BQ293" s="67" t="s">
        <v>2</v>
      </c>
      <c r="BR293" s="68" t="str">
        <f>'Flight Data'!$A291</f>
        <v>G290</v>
      </c>
      <c r="BS293" s="68">
        <f>'Flight Data'!$B291</f>
        <v>6</v>
      </c>
      <c r="BT293" s="68">
        <f ca="1">ROUND(NORMINV($BY293,'Inputs and Outputs'!$C$18,'Inputs and Outputs'!$D$18),0)</f>
        <v>106</v>
      </c>
      <c r="BU293" s="68">
        <f t="shared" si="92"/>
        <v>105</v>
      </c>
      <c r="BV293" s="68">
        <f t="shared" ca="1" si="93"/>
        <v>105</v>
      </c>
      <c r="BW293" s="68">
        <f ca="1">IF(BV293-BS293&gt;'Inputs and Outputs'!$D$4,Five-BS293,0)</f>
        <v>0</v>
      </c>
      <c r="BX293" s="68">
        <f ca="1">BV293*'Inputs and Outputs'!$D$5-BW293*'Inputs and Outputs'!$D$6</f>
        <v>4200</v>
      </c>
      <c r="BY293" s="70">
        <f t="shared" ca="1" si="99"/>
        <v>0.81056595216915417</v>
      </c>
      <c r="BZ293" s="68">
        <f t="shared" si="94"/>
        <v>25</v>
      </c>
      <c r="CA293" s="75">
        <f ca="1">BV293*'Inputs and Outputs'!$D$5-('Model Part B'!BW293*'Model Part B'!BZ293+BW293*Costperbumped)</f>
        <v>4200</v>
      </c>
    </row>
    <row r="294" spans="2:79" x14ac:dyDescent="0.2">
      <c r="B294" s="74">
        <v>291</v>
      </c>
      <c r="C294" s="68" t="s">
        <v>7</v>
      </c>
      <c r="D294" s="69">
        <v>44293</v>
      </c>
      <c r="E294" s="67" t="s">
        <v>0</v>
      </c>
      <c r="F294" s="68" t="str">
        <f>'Flight Data'!$A292</f>
        <v>G291</v>
      </c>
      <c r="G294" s="68">
        <f>'Flight Data'!$B292</f>
        <v>0</v>
      </c>
      <c r="H294" s="68">
        <f ca="1">ROUND(NORMINV($M294,'Inputs and Outputs'!$C$20,'Inputs and Outputs'!$D$20),0)</f>
        <v>108</v>
      </c>
      <c r="I294" s="68">
        <f t="shared" si="80"/>
        <v>101</v>
      </c>
      <c r="J294" s="68">
        <f t="shared" ca="1" si="81"/>
        <v>101</v>
      </c>
      <c r="K294" s="68">
        <f ca="1">IF(J294-G294&gt;'Inputs and Outputs'!$D$4,One-G294,0)</f>
        <v>1</v>
      </c>
      <c r="L294" s="68">
        <f ca="1">J294*'Inputs and Outputs'!$D$5-K294*'Inputs and Outputs'!$D$6</f>
        <v>3940</v>
      </c>
      <c r="M294" s="70">
        <f t="shared" ca="1" si="95"/>
        <v>0.69690891339783034</v>
      </c>
      <c r="N294" s="68">
        <f t="shared" si="82"/>
        <v>200</v>
      </c>
      <c r="O294" s="75">
        <f ca="1">J294*'Inputs and Outputs'!$D$5-('Model Part B'!K294*'Model Part B'!N294+K294*Costperbumped)</f>
        <v>3740</v>
      </c>
      <c r="R294" s="74">
        <v>291</v>
      </c>
      <c r="S294" s="68" t="s">
        <v>7</v>
      </c>
      <c r="T294" s="69">
        <v>44293</v>
      </c>
      <c r="U294" s="67" t="s">
        <v>0</v>
      </c>
      <c r="V294" s="68" t="str">
        <f>'Flight Data'!$A292</f>
        <v>G291</v>
      </c>
      <c r="W294" s="68">
        <f>'Flight Data'!$B292</f>
        <v>0</v>
      </c>
      <c r="X294" s="68">
        <f ca="1">ROUND(NORMINV($AC294,'Inputs and Outputs'!$C$20,'Inputs and Outputs'!$D$20),0)</f>
        <v>109</v>
      </c>
      <c r="Y294" s="68">
        <f t="shared" si="83"/>
        <v>102</v>
      </c>
      <c r="Z294" s="68">
        <f t="shared" ca="1" si="84"/>
        <v>102</v>
      </c>
      <c r="AA294" s="68">
        <f ca="1">IF(Z294-W294&gt;'Inputs and Outputs'!$D$4,One-W294,0)</f>
        <v>1</v>
      </c>
      <c r="AB294" s="68">
        <f ca="1">Z294*'Inputs and Outputs'!$D$5-AA294*'Inputs and Outputs'!$D$6</f>
        <v>3980</v>
      </c>
      <c r="AC294" s="70">
        <f t="shared" ca="1" si="96"/>
        <v>0.76109703664767125</v>
      </c>
      <c r="AD294" s="68">
        <f t="shared" si="85"/>
        <v>200</v>
      </c>
      <c r="AE294" s="75">
        <f ca="1">Z294*'Inputs and Outputs'!$D$5-('Model Part B'!AA294*'Model Part B'!AD294+AA294*Costperbumped)</f>
        <v>3780</v>
      </c>
      <c r="AH294" s="74">
        <v>291</v>
      </c>
      <c r="AI294" s="68" t="s">
        <v>7</v>
      </c>
      <c r="AJ294" s="69">
        <v>44293</v>
      </c>
      <c r="AK294" s="67" t="s">
        <v>0</v>
      </c>
      <c r="AL294" s="68" t="str">
        <f>'Flight Data'!$A292</f>
        <v>G291</v>
      </c>
      <c r="AM294" s="68">
        <f>'Flight Data'!$B292</f>
        <v>0</v>
      </c>
      <c r="AN294" s="68">
        <f ca="1">ROUND(NORMINV($AS294,'Inputs and Outputs'!$C$20,'Inputs and Outputs'!$D$20),0)</f>
        <v>107</v>
      </c>
      <c r="AO294" s="68">
        <f t="shared" si="86"/>
        <v>103</v>
      </c>
      <c r="AP294" s="68">
        <f t="shared" ca="1" si="87"/>
        <v>103</v>
      </c>
      <c r="AQ294" s="68">
        <f ca="1">IF(AP294-AM294&gt;'Inputs and Outputs'!$D$4,Three-AM294,0)</f>
        <v>3</v>
      </c>
      <c r="AR294" s="68">
        <f ca="1">AP294*'Inputs and Outputs'!$D$5-AQ294*'Inputs and Outputs'!$D$6</f>
        <v>3820</v>
      </c>
      <c r="AS294" s="70">
        <f t="shared" ca="1" si="97"/>
        <v>0.67255208932923116</v>
      </c>
      <c r="AT294" s="68">
        <f t="shared" si="88"/>
        <v>200</v>
      </c>
      <c r="AU294" s="75">
        <f ca="1">AP294*'Inputs and Outputs'!$D$5-('Model Part B'!AQ294*'Model Part B'!AT294+AQ294*Costperbumped)</f>
        <v>3220</v>
      </c>
      <c r="AX294" s="74">
        <v>291</v>
      </c>
      <c r="AY294" s="68" t="s">
        <v>7</v>
      </c>
      <c r="AZ294" s="69">
        <v>44293</v>
      </c>
      <c r="BA294" s="67" t="s">
        <v>0</v>
      </c>
      <c r="BB294" s="68" t="str">
        <f>'Flight Data'!$A292</f>
        <v>G291</v>
      </c>
      <c r="BC294" s="68">
        <f>'Flight Data'!$B292</f>
        <v>0</v>
      </c>
      <c r="BD294" s="68">
        <f ca="1">ROUND(NORMINV($BI294,'Inputs and Outputs'!$C$20,'Inputs and Outputs'!$D$20),0)</f>
        <v>97</v>
      </c>
      <c r="BE294" s="68">
        <f t="shared" si="89"/>
        <v>104</v>
      </c>
      <c r="BF294" s="68">
        <f t="shared" ca="1" si="90"/>
        <v>97</v>
      </c>
      <c r="BG294" s="68">
        <f ca="1">IF(BF294-BC294&gt;'Inputs and Outputs'!$D$4,Four-BC294,0)</f>
        <v>0</v>
      </c>
      <c r="BH294" s="68">
        <f ca="1">BF294*'Inputs and Outputs'!$D$5-BG294*'Inputs and Outputs'!$D$6</f>
        <v>3880</v>
      </c>
      <c r="BI294" s="70">
        <f t="shared" ca="1" si="98"/>
        <v>5.5229521777296231E-2</v>
      </c>
      <c r="BJ294" s="68">
        <f t="shared" si="91"/>
        <v>200</v>
      </c>
      <c r="BK294" s="75">
        <f ca="1">BF294*'Inputs and Outputs'!$D$5-('Model Part B'!BG294*'Model Part B'!BJ294+BG294*Costperbumped)</f>
        <v>3880</v>
      </c>
      <c r="BN294" s="74">
        <v>291</v>
      </c>
      <c r="BO294" s="68" t="s">
        <v>7</v>
      </c>
      <c r="BP294" s="69">
        <v>44293</v>
      </c>
      <c r="BQ294" s="67" t="s">
        <v>0</v>
      </c>
      <c r="BR294" s="68" t="str">
        <f>'Flight Data'!$A292</f>
        <v>G291</v>
      </c>
      <c r="BS294" s="68">
        <f>'Flight Data'!$B292</f>
        <v>0</v>
      </c>
      <c r="BT294" s="68">
        <f ca="1">ROUND(NORMINV($BY294,'Inputs and Outputs'!$C$18,'Inputs and Outputs'!$D$18),0)</f>
        <v>101</v>
      </c>
      <c r="BU294" s="68">
        <f t="shared" si="92"/>
        <v>105</v>
      </c>
      <c r="BV294" s="68">
        <f t="shared" ca="1" si="93"/>
        <v>101</v>
      </c>
      <c r="BW294" s="68">
        <f ca="1">IF(BV294-BS294&gt;'Inputs and Outputs'!$D$4,Five-BS294,0)</f>
        <v>5</v>
      </c>
      <c r="BX294" s="68">
        <f ca="1">BV294*'Inputs and Outputs'!$D$5-BW294*'Inputs and Outputs'!$D$6</f>
        <v>3540</v>
      </c>
      <c r="BY294" s="70">
        <f t="shared" ca="1" si="99"/>
        <v>0.53061763223714153</v>
      </c>
      <c r="BZ294" s="68">
        <f t="shared" si="94"/>
        <v>200</v>
      </c>
      <c r="CA294" s="75">
        <f ca="1">BV294*'Inputs and Outputs'!$D$5-('Model Part B'!BW294*'Model Part B'!BZ294+BW294*Costperbumped)</f>
        <v>2540</v>
      </c>
    </row>
    <row r="295" spans="2:79" x14ac:dyDescent="0.2">
      <c r="B295" s="74">
        <v>292</v>
      </c>
      <c r="C295" s="68" t="s">
        <v>6</v>
      </c>
      <c r="D295" s="69">
        <v>44294</v>
      </c>
      <c r="E295" s="67" t="s">
        <v>3</v>
      </c>
      <c r="F295" s="68" t="str">
        <f>'Flight Data'!$A293</f>
        <v>G292</v>
      </c>
      <c r="G295" s="68">
        <f>'Flight Data'!$B293</f>
        <v>5</v>
      </c>
      <c r="H295" s="68">
        <f ca="1">ROUND(NORMINV($M295,'Inputs and Outputs'!$C$18,'Inputs and Outputs'!$D$18),0)</f>
        <v>103</v>
      </c>
      <c r="I295" s="68">
        <f t="shared" si="80"/>
        <v>101</v>
      </c>
      <c r="J295" s="68">
        <f t="shared" ca="1" si="81"/>
        <v>101</v>
      </c>
      <c r="K295" s="68">
        <f ca="1">IF(J295-G295&gt;'Inputs and Outputs'!$D$4,One-G295,0)</f>
        <v>0</v>
      </c>
      <c r="L295" s="68">
        <f ca="1">J295*'Inputs and Outputs'!$D$5-K295*'Inputs and Outputs'!$D$6</f>
        <v>4040</v>
      </c>
      <c r="M295" s="70">
        <f t="shared" ca="1" si="95"/>
        <v>0.6141836807698815</v>
      </c>
      <c r="N295" s="68">
        <f t="shared" si="82"/>
        <v>25</v>
      </c>
      <c r="O295" s="75">
        <f ca="1">J295*'Inputs and Outputs'!$D$5-('Model Part B'!K295*'Model Part B'!N295+K295*Costperbumped)</f>
        <v>4040</v>
      </c>
      <c r="R295" s="74">
        <v>292</v>
      </c>
      <c r="S295" s="68" t="s">
        <v>6</v>
      </c>
      <c r="T295" s="69">
        <v>44294</v>
      </c>
      <c r="U295" s="67" t="s">
        <v>3</v>
      </c>
      <c r="V295" s="68" t="str">
        <f>'Flight Data'!$A293</f>
        <v>G292</v>
      </c>
      <c r="W295" s="68">
        <f>'Flight Data'!$B293</f>
        <v>5</v>
      </c>
      <c r="X295" s="68">
        <f ca="1">ROUND(NORMINV($AC295,'Inputs and Outputs'!$C$18,'Inputs and Outputs'!$D$18),0)</f>
        <v>104</v>
      </c>
      <c r="Y295" s="68">
        <f t="shared" si="83"/>
        <v>102</v>
      </c>
      <c r="Z295" s="68">
        <f t="shared" ca="1" si="84"/>
        <v>102</v>
      </c>
      <c r="AA295" s="68">
        <f ca="1">IF(Z295-W295&gt;'Inputs and Outputs'!$D$4,One-W295,0)</f>
        <v>0</v>
      </c>
      <c r="AB295" s="68">
        <f ca="1">Z295*'Inputs and Outputs'!$D$5-AA295*'Inputs and Outputs'!$D$6</f>
        <v>4080</v>
      </c>
      <c r="AC295" s="70">
        <f t="shared" ca="1" si="96"/>
        <v>0.66506009696329305</v>
      </c>
      <c r="AD295" s="68">
        <f t="shared" si="85"/>
        <v>25</v>
      </c>
      <c r="AE295" s="75">
        <f ca="1">Z295*'Inputs and Outputs'!$D$5-('Model Part B'!AA295*'Model Part B'!AD295+AA295*Costperbumped)</f>
        <v>4080</v>
      </c>
      <c r="AH295" s="74">
        <v>292</v>
      </c>
      <c r="AI295" s="68" t="s">
        <v>6</v>
      </c>
      <c r="AJ295" s="69">
        <v>44294</v>
      </c>
      <c r="AK295" s="67" t="s">
        <v>3</v>
      </c>
      <c r="AL295" s="68" t="str">
        <f>'Flight Data'!$A293</f>
        <v>G292</v>
      </c>
      <c r="AM295" s="68">
        <f>'Flight Data'!$B293</f>
        <v>5</v>
      </c>
      <c r="AN295" s="68">
        <f ca="1">ROUND(NORMINV($AS295,'Inputs and Outputs'!$C$18,'Inputs and Outputs'!$D$18),0)</f>
        <v>96</v>
      </c>
      <c r="AO295" s="68">
        <f t="shared" si="86"/>
        <v>103</v>
      </c>
      <c r="AP295" s="68">
        <f t="shared" ca="1" si="87"/>
        <v>96</v>
      </c>
      <c r="AQ295" s="68">
        <f ca="1">IF(AP295-AM295&gt;'Inputs and Outputs'!$D$4,Three-AM295,0)</f>
        <v>0</v>
      </c>
      <c r="AR295" s="68">
        <f ca="1">AP295*'Inputs and Outputs'!$D$5-AQ295*'Inputs and Outputs'!$D$6</f>
        <v>3840</v>
      </c>
      <c r="AS295" s="70">
        <f t="shared" ca="1" si="97"/>
        <v>0.21239190165254263</v>
      </c>
      <c r="AT295" s="68">
        <f t="shared" si="88"/>
        <v>25</v>
      </c>
      <c r="AU295" s="75">
        <f ca="1">AP295*'Inputs and Outputs'!$D$5-('Model Part B'!AQ295*'Model Part B'!AT295+AQ295*Costperbumped)</f>
        <v>3840</v>
      </c>
      <c r="AX295" s="74">
        <v>292</v>
      </c>
      <c r="AY295" s="68" t="s">
        <v>6</v>
      </c>
      <c r="AZ295" s="69">
        <v>44294</v>
      </c>
      <c r="BA295" s="67" t="s">
        <v>3</v>
      </c>
      <c r="BB295" s="68" t="str">
        <f>'Flight Data'!$A293</f>
        <v>G292</v>
      </c>
      <c r="BC295" s="68">
        <f>'Flight Data'!$B293</f>
        <v>5</v>
      </c>
      <c r="BD295" s="68">
        <f ca="1">ROUND(NORMINV($BI295,'Inputs and Outputs'!$C$18,'Inputs and Outputs'!$D$18),0)</f>
        <v>97</v>
      </c>
      <c r="BE295" s="68">
        <f t="shared" si="89"/>
        <v>104</v>
      </c>
      <c r="BF295" s="68">
        <f t="shared" ca="1" si="90"/>
        <v>97</v>
      </c>
      <c r="BG295" s="68">
        <f ca="1">IF(BF295-BC295&gt;'Inputs and Outputs'!$D$4,Four-BC295,0)</f>
        <v>0</v>
      </c>
      <c r="BH295" s="68">
        <f ca="1">BF295*'Inputs and Outputs'!$D$5-BG295*'Inputs and Outputs'!$D$6</f>
        <v>3880</v>
      </c>
      <c r="BI295" s="70">
        <f t="shared" ca="1" si="98"/>
        <v>0.22908757499399934</v>
      </c>
      <c r="BJ295" s="68">
        <f t="shared" si="91"/>
        <v>25</v>
      </c>
      <c r="BK295" s="75">
        <f ca="1">BF295*'Inputs and Outputs'!$D$5-('Model Part B'!BG295*'Model Part B'!BJ295+BG295*Costperbumped)</f>
        <v>3880</v>
      </c>
      <c r="BN295" s="74">
        <v>292</v>
      </c>
      <c r="BO295" s="68" t="s">
        <v>6</v>
      </c>
      <c r="BP295" s="69">
        <v>44294</v>
      </c>
      <c r="BQ295" s="67" t="s">
        <v>3</v>
      </c>
      <c r="BR295" s="68" t="str">
        <f>'Flight Data'!$A293</f>
        <v>G292</v>
      </c>
      <c r="BS295" s="68">
        <f>'Flight Data'!$B293</f>
        <v>5</v>
      </c>
      <c r="BT295" s="68">
        <f ca="1">ROUND(NORMINV($BY295,'Inputs and Outputs'!$C$18,'Inputs and Outputs'!$D$18),0)</f>
        <v>107</v>
      </c>
      <c r="BU295" s="68">
        <f t="shared" si="92"/>
        <v>105</v>
      </c>
      <c r="BV295" s="68">
        <f t="shared" ca="1" si="93"/>
        <v>105</v>
      </c>
      <c r="BW295" s="68">
        <f ca="1">IF(BV295-BS295&gt;'Inputs and Outputs'!$D$4,Five-BS295,0)</f>
        <v>0</v>
      </c>
      <c r="BX295" s="68">
        <f ca="1">BV295*'Inputs and Outputs'!$D$5-BW295*'Inputs and Outputs'!$D$6</f>
        <v>4200</v>
      </c>
      <c r="BY295" s="70">
        <f t="shared" ca="1" si="99"/>
        <v>0.82523243029472138</v>
      </c>
      <c r="BZ295" s="68">
        <f t="shared" si="94"/>
        <v>25</v>
      </c>
      <c r="CA295" s="75">
        <f ca="1">BV295*'Inputs and Outputs'!$D$5-('Model Part B'!BW295*'Model Part B'!BZ295+BW295*Costperbumped)</f>
        <v>4200</v>
      </c>
    </row>
    <row r="296" spans="2:79" x14ac:dyDescent="0.2">
      <c r="B296" s="74">
        <v>293</v>
      </c>
      <c r="C296" s="68" t="s">
        <v>6</v>
      </c>
      <c r="D296" s="69">
        <v>44294</v>
      </c>
      <c r="E296" s="67" t="s">
        <v>2</v>
      </c>
      <c r="F296" s="68" t="str">
        <f>'Flight Data'!$A294</f>
        <v>G293</v>
      </c>
      <c r="G296" s="68">
        <f>'Flight Data'!$B294</f>
        <v>1</v>
      </c>
      <c r="H296" s="68">
        <f ca="1">ROUND(NORMINV($M296,'Inputs and Outputs'!$C$19,'Inputs and Outputs'!$D$19),0)</f>
        <v>105</v>
      </c>
      <c r="I296" s="68">
        <f t="shared" si="80"/>
        <v>101</v>
      </c>
      <c r="J296" s="68">
        <f t="shared" ca="1" si="81"/>
        <v>101</v>
      </c>
      <c r="K296" s="68">
        <f ca="1">IF(J296-G296&gt;'Inputs and Outputs'!$D$4,One-G296,0)</f>
        <v>0</v>
      </c>
      <c r="L296" s="68">
        <f ca="1">J296*'Inputs and Outputs'!$D$5-K296*'Inputs and Outputs'!$D$6</f>
        <v>4040</v>
      </c>
      <c r="M296" s="70">
        <f t="shared" ca="1" si="95"/>
        <v>0.68439133354490733</v>
      </c>
      <c r="N296" s="68">
        <f t="shared" si="82"/>
        <v>25</v>
      </c>
      <c r="O296" s="75">
        <f ca="1">J296*'Inputs and Outputs'!$D$5-('Model Part B'!K296*'Model Part B'!N296+K296*Costperbumped)</f>
        <v>4040</v>
      </c>
      <c r="R296" s="74">
        <v>293</v>
      </c>
      <c r="S296" s="68" t="s">
        <v>6</v>
      </c>
      <c r="T296" s="69">
        <v>44294</v>
      </c>
      <c r="U296" s="67" t="s">
        <v>2</v>
      </c>
      <c r="V296" s="68" t="str">
        <f>'Flight Data'!$A294</f>
        <v>G293</v>
      </c>
      <c r="W296" s="68">
        <f>'Flight Data'!$B294</f>
        <v>1</v>
      </c>
      <c r="X296" s="68">
        <f ca="1">ROUND(NORMINV($AC296,'Inputs and Outputs'!$C$19,'Inputs and Outputs'!$D$19),0)</f>
        <v>100</v>
      </c>
      <c r="Y296" s="68">
        <f t="shared" si="83"/>
        <v>102</v>
      </c>
      <c r="Z296" s="68">
        <f t="shared" ca="1" si="84"/>
        <v>100</v>
      </c>
      <c r="AA296" s="68">
        <f ca="1">IF(Z296-W296&gt;'Inputs and Outputs'!$D$4,One-W296,0)</f>
        <v>0</v>
      </c>
      <c r="AB296" s="68">
        <f ca="1">Z296*'Inputs and Outputs'!$D$5-AA296*'Inputs and Outputs'!$D$6</f>
        <v>4000</v>
      </c>
      <c r="AC296" s="70">
        <f t="shared" ca="1" si="96"/>
        <v>0.29192104262095686</v>
      </c>
      <c r="AD296" s="68">
        <f t="shared" si="85"/>
        <v>25</v>
      </c>
      <c r="AE296" s="75">
        <f ca="1">Z296*'Inputs and Outputs'!$D$5-('Model Part B'!AA296*'Model Part B'!AD296+AA296*Costperbumped)</f>
        <v>4000</v>
      </c>
      <c r="AH296" s="74">
        <v>293</v>
      </c>
      <c r="AI296" s="68" t="s">
        <v>6</v>
      </c>
      <c r="AJ296" s="69">
        <v>44294</v>
      </c>
      <c r="AK296" s="67" t="s">
        <v>2</v>
      </c>
      <c r="AL296" s="68" t="str">
        <f>'Flight Data'!$A294</f>
        <v>G293</v>
      </c>
      <c r="AM296" s="68">
        <f>'Flight Data'!$B294</f>
        <v>1</v>
      </c>
      <c r="AN296" s="68">
        <f ca="1">ROUND(NORMINV($AS296,'Inputs and Outputs'!$C$19,'Inputs and Outputs'!$D$19),0)</f>
        <v>97</v>
      </c>
      <c r="AO296" s="68">
        <f t="shared" si="86"/>
        <v>103</v>
      </c>
      <c r="AP296" s="68">
        <f t="shared" ca="1" si="87"/>
        <v>97</v>
      </c>
      <c r="AQ296" s="68">
        <f ca="1">IF(AP296-AM296&gt;'Inputs and Outputs'!$D$4,Three-AM296,0)</f>
        <v>0</v>
      </c>
      <c r="AR296" s="68">
        <f ca="1">AP296*'Inputs and Outputs'!$D$5-AQ296*'Inputs and Outputs'!$D$6</f>
        <v>3880</v>
      </c>
      <c r="AS296" s="70">
        <f t="shared" ca="1" si="97"/>
        <v>0.13452055261742968</v>
      </c>
      <c r="AT296" s="68">
        <f t="shared" si="88"/>
        <v>25</v>
      </c>
      <c r="AU296" s="75">
        <f ca="1">AP296*'Inputs and Outputs'!$D$5-('Model Part B'!AQ296*'Model Part B'!AT296+AQ296*Costperbumped)</f>
        <v>3880</v>
      </c>
      <c r="AX296" s="74">
        <v>293</v>
      </c>
      <c r="AY296" s="68" t="s">
        <v>6</v>
      </c>
      <c r="AZ296" s="69">
        <v>44294</v>
      </c>
      <c r="BA296" s="67" t="s">
        <v>2</v>
      </c>
      <c r="BB296" s="68" t="str">
        <f>'Flight Data'!$A294</f>
        <v>G293</v>
      </c>
      <c r="BC296" s="68">
        <f>'Flight Data'!$B294</f>
        <v>1</v>
      </c>
      <c r="BD296" s="68">
        <f ca="1">ROUND(NORMINV($BI296,'Inputs and Outputs'!$C$19,'Inputs and Outputs'!$D$19),0)</f>
        <v>98</v>
      </c>
      <c r="BE296" s="68">
        <f t="shared" si="89"/>
        <v>104</v>
      </c>
      <c r="BF296" s="68">
        <f t="shared" ca="1" si="90"/>
        <v>98</v>
      </c>
      <c r="BG296" s="68">
        <f ca="1">IF(BF296-BC296&gt;'Inputs and Outputs'!$D$4,Four-BC296,0)</f>
        <v>0</v>
      </c>
      <c r="BH296" s="68">
        <f ca="1">BF296*'Inputs and Outputs'!$D$5-BG296*'Inputs and Outputs'!$D$6</f>
        <v>3920</v>
      </c>
      <c r="BI296" s="70">
        <f t="shared" ca="1" si="98"/>
        <v>0.17843494314487096</v>
      </c>
      <c r="BJ296" s="68">
        <f t="shared" si="91"/>
        <v>25</v>
      </c>
      <c r="BK296" s="75">
        <f ca="1">BF296*'Inputs and Outputs'!$D$5-('Model Part B'!BG296*'Model Part B'!BJ296+BG296*Costperbumped)</f>
        <v>3920</v>
      </c>
      <c r="BN296" s="74">
        <v>293</v>
      </c>
      <c r="BO296" s="68" t="s">
        <v>6</v>
      </c>
      <c r="BP296" s="69">
        <v>44294</v>
      </c>
      <c r="BQ296" s="67" t="s">
        <v>2</v>
      </c>
      <c r="BR296" s="68" t="str">
        <f>'Flight Data'!$A294</f>
        <v>G293</v>
      </c>
      <c r="BS296" s="68">
        <f>'Flight Data'!$B294</f>
        <v>1</v>
      </c>
      <c r="BT296" s="68">
        <f ca="1">ROUND(NORMINV($BY296,'Inputs and Outputs'!$C$18,'Inputs and Outputs'!$D$18),0)</f>
        <v>101</v>
      </c>
      <c r="BU296" s="68">
        <f t="shared" si="92"/>
        <v>105</v>
      </c>
      <c r="BV296" s="68">
        <f t="shared" ca="1" si="93"/>
        <v>101</v>
      </c>
      <c r="BW296" s="68">
        <f ca="1">IF(BV296-BS296&gt;'Inputs and Outputs'!$D$4,Five-BS296,0)</f>
        <v>0</v>
      </c>
      <c r="BX296" s="68">
        <f ca="1">BV296*'Inputs and Outputs'!$D$5-BW296*'Inputs and Outputs'!$D$6</f>
        <v>4040</v>
      </c>
      <c r="BY296" s="70">
        <f t="shared" ca="1" si="99"/>
        <v>0.530100357768025</v>
      </c>
      <c r="BZ296" s="68">
        <f t="shared" si="94"/>
        <v>25</v>
      </c>
      <c r="CA296" s="75">
        <f ca="1">BV296*'Inputs and Outputs'!$D$5-('Model Part B'!BW296*'Model Part B'!BZ296+BW296*Costperbumped)</f>
        <v>4040</v>
      </c>
    </row>
    <row r="297" spans="2:79" x14ac:dyDescent="0.2">
      <c r="B297" s="74">
        <v>294</v>
      </c>
      <c r="C297" s="68" t="s">
        <v>6</v>
      </c>
      <c r="D297" s="69">
        <v>44294</v>
      </c>
      <c r="E297" s="67" t="s">
        <v>0</v>
      </c>
      <c r="F297" s="68" t="str">
        <f>'Flight Data'!$A295</f>
        <v>G294</v>
      </c>
      <c r="G297" s="68">
        <f>'Flight Data'!$B295</f>
        <v>0</v>
      </c>
      <c r="H297" s="68">
        <f ca="1">ROUND(NORMINV($M297,'Inputs and Outputs'!$C$20,'Inputs and Outputs'!$D$20),0)</f>
        <v>103</v>
      </c>
      <c r="I297" s="68">
        <f t="shared" si="80"/>
        <v>101</v>
      </c>
      <c r="J297" s="68">
        <f t="shared" ca="1" si="81"/>
        <v>101</v>
      </c>
      <c r="K297" s="68">
        <f ca="1">IF(J297-G297&gt;'Inputs and Outputs'!$D$4,One-G297,0)</f>
        <v>1</v>
      </c>
      <c r="L297" s="68">
        <f ca="1">J297*'Inputs and Outputs'!$D$5-K297*'Inputs and Outputs'!$D$6</f>
        <v>3940</v>
      </c>
      <c r="M297" s="70">
        <f t="shared" ca="1" si="95"/>
        <v>0.31062993857690935</v>
      </c>
      <c r="N297" s="68">
        <f t="shared" si="82"/>
        <v>200</v>
      </c>
      <c r="O297" s="75">
        <f ca="1">J297*'Inputs and Outputs'!$D$5-('Model Part B'!K297*'Model Part B'!N297+K297*Costperbumped)</f>
        <v>3740</v>
      </c>
      <c r="R297" s="74">
        <v>294</v>
      </c>
      <c r="S297" s="68" t="s">
        <v>6</v>
      </c>
      <c r="T297" s="69">
        <v>44294</v>
      </c>
      <c r="U297" s="67" t="s">
        <v>0</v>
      </c>
      <c r="V297" s="68" t="str">
        <f>'Flight Data'!$A295</f>
        <v>G294</v>
      </c>
      <c r="W297" s="68">
        <f>'Flight Data'!$B295</f>
        <v>0</v>
      </c>
      <c r="X297" s="68">
        <f ca="1">ROUND(NORMINV($AC297,'Inputs and Outputs'!$C$20,'Inputs and Outputs'!$D$20),0)</f>
        <v>108</v>
      </c>
      <c r="Y297" s="68">
        <f t="shared" si="83"/>
        <v>102</v>
      </c>
      <c r="Z297" s="68">
        <f t="shared" ca="1" si="84"/>
        <v>102</v>
      </c>
      <c r="AA297" s="68">
        <f ca="1">IF(Z297-W297&gt;'Inputs and Outputs'!$D$4,One-W297,0)</f>
        <v>1</v>
      </c>
      <c r="AB297" s="68">
        <f ca="1">Z297*'Inputs and Outputs'!$D$5-AA297*'Inputs and Outputs'!$D$6</f>
        <v>3980</v>
      </c>
      <c r="AC297" s="70">
        <f t="shared" ca="1" si="96"/>
        <v>0.7283209030696165</v>
      </c>
      <c r="AD297" s="68">
        <f t="shared" si="85"/>
        <v>200</v>
      </c>
      <c r="AE297" s="75">
        <f ca="1">Z297*'Inputs and Outputs'!$D$5-('Model Part B'!AA297*'Model Part B'!AD297+AA297*Costperbumped)</f>
        <v>3780</v>
      </c>
      <c r="AH297" s="74">
        <v>294</v>
      </c>
      <c r="AI297" s="68" t="s">
        <v>6</v>
      </c>
      <c r="AJ297" s="69">
        <v>44294</v>
      </c>
      <c r="AK297" s="67" t="s">
        <v>0</v>
      </c>
      <c r="AL297" s="68" t="str">
        <f>'Flight Data'!$A295</f>
        <v>G294</v>
      </c>
      <c r="AM297" s="68">
        <f>'Flight Data'!$B295</f>
        <v>0</v>
      </c>
      <c r="AN297" s="68">
        <f ca="1">ROUND(NORMINV($AS297,'Inputs and Outputs'!$C$20,'Inputs and Outputs'!$D$20),0)</f>
        <v>109</v>
      </c>
      <c r="AO297" s="68">
        <f t="shared" si="86"/>
        <v>103</v>
      </c>
      <c r="AP297" s="68">
        <f t="shared" ca="1" si="87"/>
        <v>103</v>
      </c>
      <c r="AQ297" s="68">
        <f ca="1">IF(AP297-AM297&gt;'Inputs and Outputs'!$D$4,Three-AM297,0)</f>
        <v>3</v>
      </c>
      <c r="AR297" s="68">
        <f ca="1">AP297*'Inputs and Outputs'!$D$5-AQ297*'Inputs and Outputs'!$D$6</f>
        <v>3820</v>
      </c>
      <c r="AS297" s="70">
        <f t="shared" ca="1" si="97"/>
        <v>0.76829718465505681</v>
      </c>
      <c r="AT297" s="68">
        <f t="shared" si="88"/>
        <v>200</v>
      </c>
      <c r="AU297" s="75">
        <f ca="1">AP297*'Inputs and Outputs'!$D$5-('Model Part B'!AQ297*'Model Part B'!AT297+AQ297*Costperbumped)</f>
        <v>3220</v>
      </c>
      <c r="AX297" s="74">
        <v>294</v>
      </c>
      <c r="AY297" s="68" t="s">
        <v>6</v>
      </c>
      <c r="AZ297" s="69">
        <v>44294</v>
      </c>
      <c r="BA297" s="67" t="s">
        <v>0</v>
      </c>
      <c r="BB297" s="68" t="str">
        <f>'Flight Data'!$A295</f>
        <v>G294</v>
      </c>
      <c r="BC297" s="68">
        <f>'Flight Data'!$B295</f>
        <v>0</v>
      </c>
      <c r="BD297" s="68">
        <f ca="1">ROUND(NORMINV($BI297,'Inputs and Outputs'!$C$20,'Inputs and Outputs'!$D$20),0)</f>
        <v>103</v>
      </c>
      <c r="BE297" s="68">
        <f t="shared" si="89"/>
        <v>104</v>
      </c>
      <c r="BF297" s="68">
        <f t="shared" ca="1" si="90"/>
        <v>103</v>
      </c>
      <c r="BG297" s="68">
        <f ca="1">IF(BF297-BC297&gt;'Inputs and Outputs'!$D$4,Four-BC297,0)</f>
        <v>4</v>
      </c>
      <c r="BH297" s="68">
        <f ca="1">BF297*'Inputs and Outputs'!$D$5-BG297*'Inputs and Outputs'!$D$6</f>
        <v>3720</v>
      </c>
      <c r="BI297" s="70">
        <f t="shared" ca="1" si="98"/>
        <v>0.31590345516371932</v>
      </c>
      <c r="BJ297" s="68">
        <f t="shared" si="91"/>
        <v>200</v>
      </c>
      <c r="BK297" s="75">
        <f ca="1">BF297*'Inputs and Outputs'!$D$5-('Model Part B'!BG297*'Model Part B'!BJ297+BG297*Costperbumped)</f>
        <v>2920</v>
      </c>
      <c r="BN297" s="74">
        <v>294</v>
      </c>
      <c r="BO297" s="68" t="s">
        <v>6</v>
      </c>
      <c r="BP297" s="69">
        <v>44294</v>
      </c>
      <c r="BQ297" s="67" t="s">
        <v>0</v>
      </c>
      <c r="BR297" s="68" t="str">
        <f>'Flight Data'!$A295</f>
        <v>G294</v>
      </c>
      <c r="BS297" s="68">
        <f>'Flight Data'!$B295</f>
        <v>0</v>
      </c>
      <c r="BT297" s="68">
        <f ca="1">ROUND(NORMINV($BY297,'Inputs and Outputs'!$C$18,'Inputs and Outputs'!$D$18),0)</f>
        <v>104</v>
      </c>
      <c r="BU297" s="68">
        <f t="shared" si="92"/>
        <v>105</v>
      </c>
      <c r="BV297" s="68">
        <f t="shared" ca="1" si="93"/>
        <v>104</v>
      </c>
      <c r="BW297" s="68">
        <f ca="1">IF(BV297-BS297&gt;'Inputs and Outputs'!$D$4,Five-BS297,0)</f>
        <v>5</v>
      </c>
      <c r="BX297" s="68">
        <f ca="1">BV297*'Inputs and Outputs'!$D$5-BW297*'Inputs and Outputs'!$D$6</f>
        <v>3660</v>
      </c>
      <c r="BY297" s="70">
        <f t="shared" ca="1" si="99"/>
        <v>0.71524366180772292</v>
      </c>
      <c r="BZ297" s="68">
        <f t="shared" si="94"/>
        <v>200</v>
      </c>
      <c r="CA297" s="75">
        <f ca="1">BV297*'Inputs and Outputs'!$D$5-('Model Part B'!BW297*'Model Part B'!BZ297+BW297*Costperbumped)</f>
        <v>2660</v>
      </c>
    </row>
    <row r="298" spans="2:79" x14ac:dyDescent="0.2">
      <c r="B298" s="74">
        <v>295</v>
      </c>
      <c r="C298" s="68" t="s">
        <v>5</v>
      </c>
      <c r="D298" s="69">
        <v>44295</v>
      </c>
      <c r="E298" s="67" t="s">
        <v>3</v>
      </c>
      <c r="F298" s="68" t="str">
        <f>'Flight Data'!$A296</f>
        <v>G295</v>
      </c>
      <c r="G298" s="68">
        <f>'Flight Data'!$B296</f>
        <v>5</v>
      </c>
      <c r="H298" s="68">
        <f ca="1">ROUND(NORMINV($M298,'Inputs and Outputs'!$C$18,'Inputs and Outputs'!$D$18),0)</f>
        <v>95</v>
      </c>
      <c r="I298" s="68">
        <f t="shared" si="80"/>
        <v>101</v>
      </c>
      <c r="J298" s="68">
        <f t="shared" ca="1" si="81"/>
        <v>95</v>
      </c>
      <c r="K298" s="68">
        <f ca="1">IF(J298-G298&gt;'Inputs and Outputs'!$D$4,One-G298,0)</f>
        <v>0</v>
      </c>
      <c r="L298" s="68">
        <f ca="1">J298*'Inputs and Outputs'!$D$5-K298*'Inputs and Outputs'!$D$6</f>
        <v>3800</v>
      </c>
      <c r="M298" s="70">
        <f t="shared" ca="1" si="95"/>
        <v>0.14109099382423274</v>
      </c>
      <c r="N298" s="68">
        <f t="shared" si="82"/>
        <v>25</v>
      </c>
      <c r="O298" s="75">
        <f ca="1">J298*'Inputs and Outputs'!$D$5-('Model Part B'!K298*'Model Part B'!N298+K298*Costperbumped)</f>
        <v>3800</v>
      </c>
      <c r="R298" s="74">
        <v>295</v>
      </c>
      <c r="S298" s="68" t="s">
        <v>5</v>
      </c>
      <c r="T298" s="69">
        <v>44295</v>
      </c>
      <c r="U298" s="67" t="s">
        <v>3</v>
      </c>
      <c r="V298" s="68" t="str">
        <f>'Flight Data'!$A296</f>
        <v>G295</v>
      </c>
      <c r="W298" s="68">
        <f>'Flight Data'!$B296</f>
        <v>5</v>
      </c>
      <c r="X298" s="68">
        <f ca="1">ROUND(NORMINV($AC298,'Inputs and Outputs'!$C$18,'Inputs and Outputs'!$D$18),0)</f>
        <v>95</v>
      </c>
      <c r="Y298" s="68">
        <f t="shared" si="83"/>
        <v>102</v>
      </c>
      <c r="Z298" s="68">
        <f t="shared" ca="1" si="84"/>
        <v>95</v>
      </c>
      <c r="AA298" s="68">
        <f ca="1">IF(Z298-W298&gt;'Inputs and Outputs'!$D$4,One-W298,0)</f>
        <v>0</v>
      </c>
      <c r="AB298" s="68">
        <f ca="1">Z298*'Inputs and Outputs'!$D$5-AA298*'Inputs and Outputs'!$D$6</f>
        <v>3800</v>
      </c>
      <c r="AC298" s="70">
        <f t="shared" ca="1" si="96"/>
        <v>0.16407332033546118</v>
      </c>
      <c r="AD298" s="68">
        <f t="shared" si="85"/>
        <v>25</v>
      </c>
      <c r="AE298" s="75">
        <f ca="1">Z298*'Inputs and Outputs'!$D$5-('Model Part B'!AA298*'Model Part B'!AD298+AA298*Costperbumped)</f>
        <v>3800</v>
      </c>
      <c r="AH298" s="74">
        <v>295</v>
      </c>
      <c r="AI298" s="68" t="s">
        <v>5</v>
      </c>
      <c r="AJ298" s="69">
        <v>44295</v>
      </c>
      <c r="AK298" s="67" t="s">
        <v>3</v>
      </c>
      <c r="AL298" s="68" t="str">
        <f>'Flight Data'!$A296</f>
        <v>G295</v>
      </c>
      <c r="AM298" s="68">
        <f>'Flight Data'!$B296</f>
        <v>5</v>
      </c>
      <c r="AN298" s="68">
        <f ca="1">ROUND(NORMINV($AS298,'Inputs and Outputs'!$C$18,'Inputs and Outputs'!$D$18),0)</f>
        <v>94</v>
      </c>
      <c r="AO298" s="68">
        <f t="shared" si="86"/>
        <v>103</v>
      </c>
      <c r="AP298" s="68">
        <f t="shared" ca="1" si="87"/>
        <v>94</v>
      </c>
      <c r="AQ298" s="68">
        <f ca="1">IF(AP298-AM298&gt;'Inputs and Outputs'!$D$4,Three-AM298,0)</f>
        <v>0</v>
      </c>
      <c r="AR298" s="68">
        <f ca="1">AP298*'Inputs and Outputs'!$D$5-AQ298*'Inputs and Outputs'!$D$6</f>
        <v>3760</v>
      </c>
      <c r="AS298" s="70">
        <f t="shared" ca="1" si="97"/>
        <v>0.13237103223519719</v>
      </c>
      <c r="AT298" s="68">
        <f t="shared" si="88"/>
        <v>25</v>
      </c>
      <c r="AU298" s="75">
        <f ca="1">AP298*'Inputs and Outputs'!$D$5-('Model Part B'!AQ298*'Model Part B'!AT298+AQ298*Costperbumped)</f>
        <v>3760</v>
      </c>
      <c r="AX298" s="74">
        <v>295</v>
      </c>
      <c r="AY298" s="68" t="s">
        <v>5</v>
      </c>
      <c r="AZ298" s="69">
        <v>44295</v>
      </c>
      <c r="BA298" s="67" t="s">
        <v>3</v>
      </c>
      <c r="BB298" s="68" t="str">
        <f>'Flight Data'!$A296</f>
        <v>G295</v>
      </c>
      <c r="BC298" s="68">
        <f>'Flight Data'!$B296</f>
        <v>5</v>
      </c>
      <c r="BD298" s="68">
        <f ca="1">ROUND(NORMINV($BI298,'Inputs and Outputs'!$C$18,'Inputs and Outputs'!$D$18),0)</f>
        <v>101</v>
      </c>
      <c r="BE298" s="68">
        <f t="shared" si="89"/>
        <v>104</v>
      </c>
      <c r="BF298" s="68">
        <f t="shared" ca="1" si="90"/>
        <v>101</v>
      </c>
      <c r="BG298" s="68">
        <f ca="1">IF(BF298-BC298&gt;'Inputs and Outputs'!$D$4,Four-BC298,0)</f>
        <v>0</v>
      </c>
      <c r="BH298" s="68">
        <f ca="1">BF298*'Inputs and Outputs'!$D$5-BG298*'Inputs and Outputs'!$D$6</f>
        <v>4040</v>
      </c>
      <c r="BI298" s="70">
        <f t="shared" ca="1" si="98"/>
        <v>0.51881272557663483</v>
      </c>
      <c r="BJ298" s="68">
        <f t="shared" si="91"/>
        <v>25</v>
      </c>
      <c r="BK298" s="75">
        <f ca="1">BF298*'Inputs and Outputs'!$D$5-('Model Part B'!BG298*'Model Part B'!BJ298+BG298*Costperbumped)</f>
        <v>4040</v>
      </c>
      <c r="BN298" s="74">
        <v>295</v>
      </c>
      <c r="BO298" s="68" t="s">
        <v>5</v>
      </c>
      <c r="BP298" s="69">
        <v>44295</v>
      </c>
      <c r="BQ298" s="67" t="s">
        <v>3</v>
      </c>
      <c r="BR298" s="68" t="str">
        <f>'Flight Data'!$A296</f>
        <v>G295</v>
      </c>
      <c r="BS298" s="68">
        <f>'Flight Data'!$B296</f>
        <v>5</v>
      </c>
      <c r="BT298" s="68">
        <f ca="1">ROUND(NORMINV($BY298,'Inputs and Outputs'!$C$18,'Inputs and Outputs'!$D$18),0)</f>
        <v>92</v>
      </c>
      <c r="BU298" s="68">
        <f t="shared" si="92"/>
        <v>105</v>
      </c>
      <c r="BV298" s="68">
        <f t="shared" ca="1" si="93"/>
        <v>92</v>
      </c>
      <c r="BW298" s="68">
        <f ca="1">IF(BV298-BS298&gt;'Inputs and Outputs'!$D$4,Five-BS298,0)</f>
        <v>0</v>
      </c>
      <c r="BX298" s="68">
        <f ca="1">BV298*'Inputs and Outputs'!$D$5-BW298*'Inputs and Outputs'!$D$6</f>
        <v>3680</v>
      </c>
      <c r="BY298" s="70">
        <f t="shared" ca="1" si="99"/>
        <v>7.1689935503548741E-2</v>
      </c>
      <c r="BZ298" s="68">
        <f t="shared" si="94"/>
        <v>25</v>
      </c>
      <c r="CA298" s="75">
        <f ca="1">BV298*'Inputs and Outputs'!$D$5-('Model Part B'!BW298*'Model Part B'!BZ298+BW298*Costperbumped)</f>
        <v>3680</v>
      </c>
    </row>
    <row r="299" spans="2:79" x14ac:dyDescent="0.2">
      <c r="B299" s="74">
        <v>296</v>
      </c>
      <c r="C299" s="68" t="s">
        <v>5</v>
      </c>
      <c r="D299" s="69">
        <v>44295</v>
      </c>
      <c r="E299" s="67" t="s">
        <v>2</v>
      </c>
      <c r="F299" s="68" t="str">
        <f>'Flight Data'!$A297</f>
        <v>G296</v>
      </c>
      <c r="G299" s="68">
        <f>'Flight Data'!$B297</f>
        <v>0</v>
      </c>
      <c r="H299" s="68">
        <f ca="1">ROUND(NORMINV($M299,'Inputs and Outputs'!$C$19,'Inputs and Outputs'!$D$19),0)</f>
        <v>100</v>
      </c>
      <c r="I299" s="68">
        <f t="shared" si="80"/>
        <v>101</v>
      </c>
      <c r="J299" s="68">
        <f t="shared" ca="1" si="81"/>
        <v>100</v>
      </c>
      <c r="K299" s="68">
        <f ca="1">IF(J299-G299&gt;'Inputs and Outputs'!$D$4,One-G299,0)</f>
        <v>0</v>
      </c>
      <c r="L299" s="68">
        <f ca="1">J299*'Inputs and Outputs'!$D$5-K299*'Inputs and Outputs'!$D$6</f>
        <v>4000</v>
      </c>
      <c r="M299" s="70">
        <f t="shared" ca="1" si="95"/>
        <v>0.26517945037339397</v>
      </c>
      <c r="N299" s="68">
        <f t="shared" si="82"/>
        <v>25</v>
      </c>
      <c r="O299" s="75">
        <f ca="1">J299*'Inputs and Outputs'!$D$5-('Model Part B'!K299*'Model Part B'!N299+K299*Costperbumped)</f>
        <v>4000</v>
      </c>
      <c r="R299" s="74">
        <v>296</v>
      </c>
      <c r="S299" s="68" t="s">
        <v>5</v>
      </c>
      <c r="T299" s="69">
        <v>44295</v>
      </c>
      <c r="U299" s="67" t="s">
        <v>2</v>
      </c>
      <c r="V299" s="68" t="str">
        <f>'Flight Data'!$A297</f>
        <v>G296</v>
      </c>
      <c r="W299" s="68">
        <f>'Flight Data'!$B297</f>
        <v>0</v>
      </c>
      <c r="X299" s="68">
        <f ca="1">ROUND(NORMINV($AC299,'Inputs and Outputs'!$C$19,'Inputs and Outputs'!$D$19),0)</f>
        <v>97</v>
      </c>
      <c r="Y299" s="68">
        <f t="shared" si="83"/>
        <v>102</v>
      </c>
      <c r="Z299" s="68">
        <f t="shared" ca="1" si="84"/>
        <v>97</v>
      </c>
      <c r="AA299" s="68">
        <f ca="1">IF(Z299-W299&gt;'Inputs and Outputs'!$D$4,One-W299,0)</f>
        <v>0</v>
      </c>
      <c r="AB299" s="68">
        <f ca="1">Z299*'Inputs and Outputs'!$D$5-AA299*'Inputs and Outputs'!$D$6</f>
        <v>3880</v>
      </c>
      <c r="AC299" s="70">
        <f t="shared" ca="1" si="96"/>
        <v>0.10372751182796303</v>
      </c>
      <c r="AD299" s="68">
        <f t="shared" si="85"/>
        <v>25</v>
      </c>
      <c r="AE299" s="75">
        <f ca="1">Z299*'Inputs and Outputs'!$D$5-('Model Part B'!AA299*'Model Part B'!AD299+AA299*Costperbumped)</f>
        <v>3880</v>
      </c>
      <c r="AH299" s="74">
        <v>296</v>
      </c>
      <c r="AI299" s="68" t="s">
        <v>5</v>
      </c>
      <c r="AJ299" s="69">
        <v>44295</v>
      </c>
      <c r="AK299" s="67" t="s">
        <v>2</v>
      </c>
      <c r="AL299" s="68" t="str">
        <f>'Flight Data'!$A297</f>
        <v>G296</v>
      </c>
      <c r="AM299" s="68">
        <f>'Flight Data'!$B297</f>
        <v>0</v>
      </c>
      <c r="AN299" s="68">
        <f ca="1">ROUND(NORMINV($AS299,'Inputs and Outputs'!$C$19,'Inputs and Outputs'!$D$19),0)</f>
        <v>109</v>
      </c>
      <c r="AO299" s="68">
        <f t="shared" si="86"/>
        <v>103</v>
      </c>
      <c r="AP299" s="68">
        <f t="shared" ca="1" si="87"/>
        <v>103</v>
      </c>
      <c r="AQ299" s="68">
        <f ca="1">IF(AP299-AM299&gt;'Inputs and Outputs'!$D$4,Three-AM299,0)</f>
        <v>3</v>
      </c>
      <c r="AR299" s="68">
        <f ca="1">AP299*'Inputs and Outputs'!$D$5-AQ299*'Inputs and Outputs'!$D$6</f>
        <v>3820</v>
      </c>
      <c r="AS299" s="70">
        <f t="shared" ca="1" si="97"/>
        <v>0.88340248830448787</v>
      </c>
      <c r="AT299" s="68">
        <f t="shared" si="88"/>
        <v>25</v>
      </c>
      <c r="AU299" s="75">
        <f ca="1">AP299*'Inputs and Outputs'!$D$5-('Model Part B'!AQ299*'Model Part B'!AT299+AQ299*Costperbumped)</f>
        <v>3745</v>
      </c>
      <c r="AX299" s="74">
        <v>296</v>
      </c>
      <c r="AY299" s="68" t="s">
        <v>5</v>
      </c>
      <c r="AZ299" s="69">
        <v>44295</v>
      </c>
      <c r="BA299" s="67" t="s">
        <v>2</v>
      </c>
      <c r="BB299" s="68" t="str">
        <f>'Flight Data'!$A297</f>
        <v>G296</v>
      </c>
      <c r="BC299" s="68">
        <f>'Flight Data'!$B297</f>
        <v>0</v>
      </c>
      <c r="BD299" s="68">
        <f ca="1">ROUND(NORMINV($BI299,'Inputs and Outputs'!$C$19,'Inputs and Outputs'!$D$19),0)</f>
        <v>99</v>
      </c>
      <c r="BE299" s="68">
        <f t="shared" si="89"/>
        <v>104</v>
      </c>
      <c r="BF299" s="68">
        <f t="shared" ca="1" si="90"/>
        <v>99</v>
      </c>
      <c r="BG299" s="68">
        <f ca="1">IF(BF299-BC299&gt;'Inputs and Outputs'!$D$4,Four-BC299,0)</f>
        <v>0</v>
      </c>
      <c r="BH299" s="68">
        <f ca="1">BF299*'Inputs and Outputs'!$D$5-BG299*'Inputs and Outputs'!$D$6</f>
        <v>3960</v>
      </c>
      <c r="BI299" s="70">
        <f t="shared" ca="1" si="98"/>
        <v>0.20806065984943822</v>
      </c>
      <c r="BJ299" s="68">
        <f t="shared" si="91"/>
        <v>25</v>
      </c>
      <c r="BK299" s="75">
        <f ca="1">BF299*'Inputs and Outputs'!$D$5-('Model Part B'!BG299*'Model Part B'!BJ299+BG299*Costperbumped)</f>
        <v>3960</v>
      </c>
      <c r="BN299" s="74">
        <v>296</v>
      </c>
      <c r="BO299" s="68" t="s">
        <v>5</v>
      </c>
      <c r="BP299" s="69">
        <v>44295</v>
      </c>
      <c r="BQ299" s="67" t="s">
        <v>2</v>
      </c>
      <c r="BR299" s="68" t="str">
        <f>'Flight Data'!$A297</f>
        <v>G296</v>
      </c>
      <c r="BS299" s="68">
        <f>'Flight Data'!$B297</f>
        <v>0</v>
      </c>
      <c r="BT299" s="68">
        <f ca="1">ROUND(NORMINV($BY299,'Inputs and Outputs'!$C$18,'Inputs and Outputs'!$D$18),0)</f>
        <v>104</v>
      </c>
      <c r="BU299" s="68">
        <f t="shared" si="92"/>
        <v>105</v>
      </c>
      <c r="BV299" s="68">
        <f t="shared" ca="1" si="93"/>
        <v>104</v>
      </c>
      <c r="BW299" s="68">
        <f ca="1">IF(BV299-BS299&gt;'Inputs and Outputs'!$D$4,Five-BS299,0)</f>
        <v>5</v>
      </c>
      <c r="BX299" s="68">
        <f ca="1">BV299*'Inputs and Outputs'!$D$5-BW299*'Inputs and Outputs'!$D$6</f>
        <v>3660</v>
      </c>
      <c r="BY299" s="70">
        <f t="shared" ca="1" si="99"/>
        <v>0.68480131524161414</v>
      </c>
      <c r="BZ299" s="68">
        <f t="shared" si="94"/>
        <v>25</v>
      </c>
      <c r="CA299" s="75">
        <f ca="1">BV299*'Inputs and Outputs'!$D$5-('Model Part B'!BW299*'Model Part B'!BZ299+BW299*Costperbumped)</f>
        <v>3535</v>
      </c>
    </row>
    <row r="300" spans="2:79" x14ac:dyDescent="0.2">
      <c r="B300" s="74">
        <v>297</v>
      </c>
      <c r="C300" s="68" t="s">
        <v>5</v>
      </c>
      <c r="D300" s="69">
        <v>44295</v>
      </c>
      <c r="E300" s="67" t="s">
        <v>0</v>
      </c>
      <c r="F300" s="68" t="str">
        <f>'Flight Data'!$A298</f>
        <v>G297</v>
      </c>
      <c r="G300" s="68">
        <f>'Flight Data'!$B298</f>
        <v>2</v>
      </c>
      <c r="H300" s="68">
        <f ca="1">ROUND(NORMINV($M300,'Inputs and Outputs'!$C$20,'Inputs and Outputs'!$D$20),0)</f>
        <v>105</v>
      </c>
      <c r="I300" s="68">
        <f t="shared" si="80"/>
        <v>101</v>
      </c>
      <c r="J300" s="68">
        <f t="shared" ca="1" si="81"/>
        <v>101</v>
      </c>
      <c r="K300" s="68">
        <f ca="1">IF(J300-G300&gt;'Inputs and Outputs'!$D$4,One-G300,0)</f>
        <v>0</v>
      </c>
      <c r="L300" s="68">
        <f ca="1">J300*'Inputs and Outputs'!$D$5-K300*'Inputs and Outputs'!$D$6</f>
        <v>4040</v>
      </c>
      <c r="M300" s="70">
        <f t="shared" ca="1" si="95"/>
        <v>0.5247835825125875</v>
      </c>
      <c r="N300" s="68">
        <f t="shared" si="82"/>
        <v>200</v>
      </c>
      <c r="O300" s="75">
        <f ca="1">J300*'Inputs and Outputs'!$D$5-('Model Part B'!K300*'Model Part B'!N300+K300*Costperbumped)</f>
        <v>4040</v>
      </c>
      <c r="R300" s="74">
        <v>297</v>
      </c>
      <c r="S300" s="68" t="s">
        <v>5</v>
      </c>
      <c r="T300" s="69">
        <v>44295</v>
      </c>
      <c r="U300" s="67" t="s">
        <v>0</v>
      </c>
      <c r="V300" s="68" t="str">
        <f>'Flight Data'!$A298</f>
        <v>G297</v>
      </c>
      <c r="W300" s="68">
        <f>'Flight Data'!$B298</f>
        <v>2</v>
      </c>
      <c r="X300" s="68">
        <f ca="1">ROUND(NORMINV($AC300,'Inputs and Outputs'!$C$20,'Inputs and Outputs'!$D$20),0)</f>
        <v>115</v>
      </c>
      <c r="Y300" s="68">
        <f t="shared" si="83"/>
        <v>102</v>
      </c>
      <c r="Z300" s="68">
        <f t="shared" ca="1" si="84"/>
        <v>102</v>
      </c>
      <c r="AA300" s="68">
        <f ca="1">IF(Z300-W300&gt;'Inputs and Outputs'!$D$4,One-W300,0)</f>
        <v>0</v>
      </c>
      <c r="AB300" s="68">
        <f ca="1">Z300*'Inputs and Outputs'!$D$5-AA300*'Inputs and Outputs'!$D$6</f>
        <v>4080</v>
      </c>
      <c r="AC300" s="70">
        <f t="shared" ca="1" si="96"/>
        <v>0.97236889588536202</v>
      </c>
      <c r="AD300" s="68">
        <f t="shared" si="85"/>
        <v>200</v>
      </c>
      <c r="AE300" s="75">
        <f ca="1">Z300*'Inputs and Outputs'!$D$5-('Model Part B'!AA300*'Model Part B'!AD300+AA300*Costperbumped)</f>
        <v>4080</v>
      </c>
      <c r="AH300" s="74">
        <v>297</v>
      </c>
      <c r="AI300" s="68" t="s">
        <v>5</v>
      </c>
      <c r="AJ300" s="69">
        <v>44295</v>
      </c>
      <c r="AK300" s="67" t="s">
        <v>0</v>
      </c>
      <c r="AL300" s="68" t="str">
        <f>'Flight Data'!$A298</f>
        <v>G297</v>
      </c>
      <c r="AM300" s="68">
        <f>'Flight Data'!$B298</f>
        <v>2</v>
      </c>
      <c r="AN300" s="68">
        <f ca="1">ROUND(NORMINV($AS300,'Inputs and Outputs'!$C$20,'Inputs and Outputs'!$D$20),0)</f>
        <v>109</v>
      </c>
      <c r="AO300" s="68">
        <f t="shared" si="86"/>
        <v>103</v>
      </c>
      <c r="AP300" s="68">
        <f t="shared" ca="1" si="87"/>
        <v>103</v>
      </c>
      <c r="AQ300" s="68">
        <f ca="1">IF(AP300-AM300&gt;'Inputs and Outputs'!$D$4,Three-AM300,0)</f>
        <v>1</v>
      </c>
      <c r="AR300" s="68">
        <f ca="1">AP300*'Inputs and Outputs'!$D$5-AQ300*'Inputs and Outputs'!$D$6</f>
        <v>4020</v>
      </c>
      <c r="AS300" s="70">
        <f t="shared" ca="1" si="97"/>
        <v>0.76330276606632275</v>
      </c>
      <c r="AT300" s="68">
        <f t="shared" si="88"/>
        <v>200</v>
      </c>
      <c r="AU300" s="75">
        <f ca="1">AP300*'Inputs and Outputs'!$D$5-('Model Part B'!AQ300*'Model Part B'!AT300+AQ300*Costperbumped)</f>
        <v>3820</v>
      </c>
      <c r="AX300" s="74">
        <v>297</v>
      </c>
      <c r="AY300" s="68" t="s">
        <v>5</v>
      </c>
      <c r="AZ300" s="69">
        <v>44295</v>
      </c>
      <c r="BA300" s="67" t="s">
        <v>0</v>
      </c>
      <c r="BB300" s="68" t="str">
        <f>'Flight Data'!$A298</f>
        <v>G297</v>
      </c>
      <c r="BC300" s="68">
        <f>'Flight Data'!$B298</f>
        <v>2</v>
      </c>
      <c r="BD300" s="68">
        <f ca="1">ROUND(NORMINV($BI300,'Inputs and Outputs'!$C$20,'Inputs and Outputs'!$D$20),0)</f>
        <v>105</v>
      </c>
      <c r="BE300" s="68">
        <f t="shared" si="89"/>
        <v>104</v>
      </c>
      <c r="BF300" s="68">
        <f t="shared" ca="1" si="90"/>
        <v>104</v>
      </c>
      <c r="BG300" s="68">
        <f ca="1">IF(BF300-BC300&gt;'Inputs and Outputs'!$D$4,Four-BC300,0)</f>
        <v>2</v>
      </c>
      <c r="BH300" s="68">
        <f ca="1">BF300*'Inputs and Outputs'!$D$5-BG300*'Inputs and Outputs'!$D$6</f>
        <v>3960</v>
      </c>
      <c r="BI300" s="70">
        <f t="shared" ca="1" si="98"/>
        <v>0.46467636206789276</v>
      </c>
      <c r="BJ300" s="68">
        <f t="shared" si="91"/>
        <v>200</v>
      </c>
      <c r="BK300" s="75">
        <f ca="1">BF300*'Inputs and Outputs'!$D$5-('Model Part B'!BG300*'Model Part B'!BJ300+BG300*Costperbumped)</f>
        <v>3560</v>
      </c>
      <c r="BN300" s="74">
        <v>297</v>
      </c>
      <c r="BO300" s="68" t="s">
        <v>5</v>
      </c>
      <c r="BP300" s="69">
        <v>44295</v>
      </c>
      <c r="BQ300" s="67" t="s">
        <v>0</v>
      </c>
      <c r="BR300" s="68" t="str">
        <f>'Flight Data'!$A298</f>
        <v>G297</v>
      </c>
      <c r="BS300" s="68">
        <f>'Flight Data'!$B298</f>
        <v>2</v>
      </c>
      <c r="BT300" s="68">
        <f ca="1">ROUND(NORMINV($BY300,'Inputs and Outputs'!$C$18,'Inputs and Outputs'!$D$18),0)</f>
        <v>111</v>
      </c>
      <c r="BU300" s="68">
        <f t="shared" si="92"/>
        <v>105</v>
      </c>
      <c r="BV300" s="68">
        <f t="shared" ca="1" si="93"/>
        <v>105</v>
      </c>
      <c r="BW300" s="68">
        <f ca="1">IF(BV300-BS300&gt;'Inputs and Outputs'!$D$4,Five-BS300,0)</f>
        <v>3</v>
      </c>
      <c r="BX300" s="68">
        <f ca="1">BV300*'Inputs and Outputs'!$D$5-BW300*'Inputs and Outputs'!$D$6</f>
        <v>3900</v>
      </c>
      <c r="BY300" s="70">
        <f t="shared" ca="1" si="99"/>
        <v>0.95023054685683872</v>
      </c>
      <c r="BZ300" s="68">
        <f t="shared" si="94"/>
        <v>200</v>
      </c>
      <c r="CA300" s="75">
        <f ca="1">BV300*'Inputs and Outputs'!$D$5-('Model Part B'!BW300*'Model Part B'!BZ300+BW300*Costperbumped)</f>
        <v>3300</v>
      </c>
    </row>
    <row r="301" spans="2:79" x14ac:dyDescent="0.2">
      <c r="B301" s="74">
        <v>298</v>
      </c>
      <c r="C301" s="68" t="s">
        <v>4</v>
      </c>
      <c r="D301" s="69">
        <v>44296</v>
      </c>
      <c r="E301" s="67" t="s">
        <v>3</v>
      </c>
      <c r="F301" s="68" t="str">
        <f>'Flight Data'!$A299</f>
        <v>G298</v>
      </c>
      <c r="G301" s="68">
        <f>'Flight Data'!$B299</f>
        <v>4</v>
      </c>
      <c r="H301" s="68">
        <f ca="1">ROUND(NORMINV($M301,'Inputs and Outputs'!$C$18,'Inputs and Outputs'!$D$18),0)</f>
        <v>97</v>
      </c>
      <c r="I301" s="68">
        <f t="shared" si="80"/>
        <v>101</v>
      </c>
      <c r="J301" s="68">
        <f t="shared" ca="1" si="81"/>
        <v>97</v>
      </c>
      <c r="K301" s="68">
        <f ca="1">IF(J301-G301&gt;'Inputs and Outputs'!$D$4,One-G301,0)</f>
        <v>0</v>
      </c>
      <c r="L301" s="68">
        <f ca="1">J301*'Inputs and Outputs'!$D$5-K301*'Inputs and Outputs'!$D$6</f>
        <v>3880</v>
      </c>
      <c r="M301" s="70">
        <f t="shared" ca="1" si="95"/>
        <v>0.22758434028328822</v>
      </c>
      <c r="N301" s="68">
        <f t="shared" si="82"/>
        <v>25</v>
      </c>
      <c r="O301" s="75">
        <f ca="1">J301*'Inputs and Outputs'!$D$5-('Model Part B'!K301*'Model Part B'!N301+K301*Costperbumped)</f>
        <v>3880</v>
      </c>
      <c r="R301" s="74">
        <v>298</v>
      </c>
      <c r="S301" s="68" t="s">
        <v>4</v>
      </c>
      <c r="T301" s="69">
        <v>44296</v>
      </c>
      <c r="U301" s="67" t="s">
        <v>3</v>
      </c>
      <c r="V301" s="68" t="str">
        <f>'Flight Data'!$A299</f>
        <v>G298</v>
      </c>
      <c r="W301" s="68">
        <f>'Flight Data'!$B299</f>
        <v>4</v>
      </c>
      <c r="X301" s="68">
        <f ca="1">ROUND(NORMINV($AC301,'Inputs and Outputs'!$C$18,'Inputs and Outputs'!$D$18),0)</f>
        <v>121</v>
      </c>
      <c r="Y301" s="68">
        <f t="shared" si="83"/>
        <v>102</v>
      </c>
      <c r="Z301" s="68">
        <f t="shared" ca="1" si="84"/>
        <v>102</v>
      </c>
      <c r="AA301" s="68">
        <f ca="1">IF(Z301-W301&gt;'Inputs and Outputs'!$D$4,One-W301,0)</f>
        <v>0</v>
      </c>
      <c r="AB301" s="68">
        <f ca="1">Z301*'Inputs and Outputs'!$D$5-AA301*'Inputs and Outputs'!$D$6</f>
        <v>4080</v>
      </c>
      <c r="AC301" s="70">
        <f t="shared" ca="1" si="96"/>
        <v>0.9996771601135388</v>
      </c>
      <c r="AD301" s="68">
        <f t="shared" si="85"/>
        <v>25</v>
      </c>
      <c r="AE301" s="75">
        <f ca="1">Z301*'Inputs and Outputs'!$D$5-('Model Part B'!AA301*'Model Part B'!AD301+AA301*Costperbumped)</f>
        <v>4080</v>
      </c>
      <c r="AH301" s="74">
        <v>298</v>
      </c>
      <c r="AI301" s="68" t="s">
        <v>4</v>
      </c>
      <c r="AJ301" s="69">
        <v>44296</v>
      </c>
      <c r="AK301" s="67" t="s">
        <v>3</v>
      </c>
      <c r="AL301" s="68" t="str">
        <f>'Flight Data'!$A299</f>
        <v>G298</v>
      </c>
      <c r="AM301" s="68">
        <f>'Flight Data'!$B299</f>
        <v>4</v>
      </c>
      <c r="AN301" s="68">
        <f ca="1">ROUND(NORMINV($AS301,'Inputs and Outputs'!$C$18,'Inputs and Outputs'!$D$18),0)</f>
        <v>102</v>
      </c>
      <c r="AO301" s="68">
        <f t="shared" si="86"/>
        <v>103</v>
      </c>
      <c r="AP301" s="68">
        <f t="shared" ca="1" si="87"/>
        <v>102</v>
      </c>
      <c r="AQ301" s="68">
        <f ca="1">IF(AP301-AM301&gt;'Inputs and Outputs'!$D$4,Three-AM301,0)</f>
        <v>0</v>
      </c>
      <c r="AR301" s="68">
        <f ca="1">AP301*'Inputs and Outputs'!$D$5-AQ301*'Inputs and Outputs'!$D$6</f>
        <v>4080</v>
      </c>
      <c r="AS301" s="70">
        <f t="shared" ca="1" si="97"/>
        <v>0.55320092256776343</v>
      </c>
      <c r="AT301" s="68">
        <f t="shared" si="88"/>
        <v>25</v>
      </c>
      <c r="AU301" s="75">
        <f ca="1">AP301*'Inputs and Outputs'!$D$5-('Model Part B'!AQ301*'Model Part B'!AT301+AQ301*Costperbumped)</f>
        <v>4080</v>
      </c>
      <c r="AX301" s="74">
        <v>298</v>
      </c>
      <c r="AY301" s="68" t="s">
        <v>4</v>
      </c>
      <c r="AZ301" s="69">
        <v>44296</v>
      </c>
      <c r="BA301" s="67" t="s">
        <v>3</v>
      </c>
      <c r="BB301" s="68" t="str">
        <f>'Flight Data'!$A299</f>
        <v>G298</v>
      </c>
      <c r="BC301" s="68">
        <f>'Flight Data'!$B299</f>
        <v>4</v>
      </c>
      <c r="BD301" s="68">
        <f ca="1">ROUND(NORMINV($BI301,'Inputs and Outputs'!$C$18,'Inputs and Outputs'!$D$18),0)</f>
        <v>104</v>
      </c>
      <c r="BE301" s="68">
        <f t="shared" si="89"/>
        <v>104</v>
      </c>
      <c r="BF301" s="68">
        <f t="shared" ca="1" si="90"/>
        <v>104</v>
      </c>
      <c r="BG301" s="68">
        <f ca="1">IF(BF301-BC301&gt;'Inputs and Outputs'!$D$4,Four-BC301,0)</f>
        <v>0</v>
      </c>
      <c r="BH301" s="68">
        <f ca="1">BF301*'Inputs and Outputs'!$D$5-BG301*'Inputs and Outputs'!$D$6</f>
        <v>4160</v>
      </c>
      <c r="BI301" s="70">
        <f t="shared" ca="1" si="98"/>
        <v>0.66484744597992185</v>
      </c>
      <c r="BJ301" s="68">
        <f t="shared" si="91"/>
        <v>25</v>
      </c>
      <c r="BK301" s="75">
        <f ca="1">BF301*'Inputs and Outputs'!$D$5-('Model Part B'!BG301*'Model Part B'!BJ301+BG301*Costperbumped)</f>
        <v>4160</v>
      </c>
      <c r="BN301" s="74">
        <v>298</v>
      </c>
      <c r="BO301" s="68" t="s">
        <v>4</v>
      </c>
      <c r="BP301" s="69">
        <v>44296</v>
      </c>
      <c r="BQ301" s="67" t="s">
        <v>3</v>
      </c>
      <c r="BR301" s="68" t="str">
        <f>'Flight Data'!$A299</f>
        <v>G298</v>
      </c>
      <c r="BS301" s="68">
        <f>'Flight Data'!$B299</f>
        <v>4</v>
      </c>
      <c r="BT301" s="68">
        <f ca="1">ROUND(NORMINV($BY301,'Inputs and Outputs'!$C$18,'Inputs and Outputs'!$D$18),0)</f>
        <v>101</v>
      </c>
      <c r="BU301" s="68">
        <f t="shared" si="92"/>
        <v>105</v>
      </c>
      <c r="BV301" s="68">
        <f t="shared" ca="1" si="93"/>
        <v>101</v>
      </c>
      <c r="BW301" s="68">
        <f ca="1">IF(BV301-BS301&gt;'Inputs and Outputs'!$D$4,Five-BS301,0)</f>
        <v>0</v>
      </c>
      <c r="BX301" s="68">
        <f ca="1">BV301*'Inputs and Outputs'!$D$5-BW301*'Inputs and Outputs'!$D$6</f>
        <v>4040</v>
      </c>
      <c r="BY301" s="70">
        <f t="shared" ca="1" si="99"/>
        <v>0.53264051910352017</v>
      </c>
      <c r="BZ301" s="68">
        <f t="shared" si="94"/>
        <v>25</v>
      </c>
      <c r="CA301" s="75">
        <f ca="1">BV301*'Inputs and Outputs'!$D$5-('Model Part B'!BW301*'Model Part B'!BZ301+BW301*Costperbumped)</f>
        <v>4040</v>
      </c>
    </row>
    <row r="302" spans="2:79" x14ac:dyDescent="0.2">
      <c r="B302" s="74">
        <v>299</v>
      </c>
      <c r="C302" s="68" t="s">
        <v>4</v>
      </c>
      <c r="D302" s="69">
        <v>44296</v>
      </c>
      <c r="E302" s="67" t="s">
        <v>2</v>
      </c>
      <c r="F302" s="68" t="str">
        <f>'Flight Data'!$A300</f>
        <v>G299</v>
      </c>
      <c r="G302" s="68">
        <f>'Flight Data'!$B300</f>
        <v>6</v>
      </c>
      <c r="H302" s="68">
        <f ca="1">ROUND(NORMINV($M302,'Inputs and Outputs'!$C$19,'Inputs and Outputs'!$D$19),0)</f>
        <v>99</v>
      </c>
      <c r="I302" s="68">
        <f t="shared" si="80"/>
        <v>101</v>
      </c>
      <c r="J302" s="68">
        <f t="shared" ca="1" si="81"/>
        <v>99</v>
      </c>
      <c r="K302" s="68">
        <f ca="1">IF(J302-G302&gt;'Inputs and Outputs'!$D$4,One-G302,0)</f>
        <v>0</v>
      </c>
      <c r="L302" s="68">
        <f ca="1">J302*'Inputs and Outputs'!$D$5-K302*'Inputs and Outputs'!$D$6</f>
        <v>3960</v>
      </c>
      <c r="M302" s="70">
        <f t="shared" ca="1" si="95"/>
        <v>0.2049714799814143</v>
      </c>
      <c r="N302" s="68">
        <f t="shared" si="82"/>
        <v>25</v>
      </c>
      <c r="O302" s="75">
        <f ca="1">J302*'Inputs and Outputs'!$D$5-('Model Part B'!K302*'Model Part B'!N302+K302*Costperbumped)</f>
        <v>3960</v>
      </c>
      <c r="R302" s="74">
        <v>299</v>
      </c>
      <c r="S302" s="68" t="s">
        <v>4</v>
      </c>
      <c r="T302" s="69">
        <v>44296</v>
      </c>
      <c r="U302" s="67" t="s">
        <v>2</v>
      </c>
      <c r="V302" s="68" t="str">
        <f>'Flight Data'!$A300</f>
        <v>G299</v>
      </c>
      <c r="W302" s="68">
        <f>'Flight Data'!$B300</f>
        <v>6</v>
      </c>
      <c r="X302" s="68">
        <f ca="1">ROUND(NORMINV($AC302,'Inputs and Outputs'!$C$19,'Inputs and Outputs'!$D$19),0)</f>
        <v>100</v>
      </c>
      <c r="Y302" s="68">
        <f t="shared" si="83"/>
        <v>102</v>
      </c>
      <c r="Z302" s="68">
        <f t="shared" ca="1" si="84"/>
        <v>100</v>
      </c>
      <c r="AA302" s="68">
        <f ca="1">IF(Z302-W302&gt;'Inputs and Outputs'!$D$4,One-W302,0)</f>
        <v>0</v>
      </c>
      <c r="AB302" s="68">
        <f ca="1">Z302*'Inputs and Outputs'!$D$5-AA302*'Inputs and Outputs'!$D$6</f>
        <v>4000</v>
      </c>
      <c r="AC302" s="70">
        <f t="shared" ca="1" si="96"/>
        <v>0.2942548615833368</v>
      </c>
      <c r="AD302" s="68">
        <f t="shared" si="85"/>
        <v>25</v>
      </c>
      <c r="AE302" s="75">
        <f ca="1">Z302*'Inputs and Outputs'!$D$5-('Model Part B'!AA302*'Model Part B'!AD302+AA302*Costperbumped)</f>
        <v>4000</v>
      </c>
      <c r="AH302" s="74">
        <v>299</v>
      </c>
      <c r="AI302" s="68" t="s">
        <v>4</v>
      </c>
      <c r="AJ302" s="69">
        <v>44296</v>
      </c>
      <c r="AK302" s="67" t="s">
        <v>2</v>
      </c>
      <c r="AL302" s="68" t="str">
        <f>'Flight Data'!$A300</f>
        <v>G299</v>
      </c>
      <c r="AM302" s="68">
        <f>'Flight Data'!$B300</f>
        <v>6</v>
      </c>
      <c r="AN302" s="68">
        <f ca="1">ROUND(NORMINV($AS302,'Inputs and Outputs'!$C$19,'Inputs and Outputs'!$D$19),0)</f>
        <v>113</v>
      </c>
      <c r="AO302" s="68">
        <f t="shared" si="86"/>
        <v>103</v>
      </c>
      <c r="AP302" s="68">
        <f t="shared" ca="1" si="87"/>
        <v>103</v>
      </c>
      <c r="AQ302" s="68">
        <f ca="1">IF(AP302-AM302&gt;'Inputs and Outputs'!$D$4,Three-AM302,0)</f>
        <v>0</v>
      </c>
      <c r="AR302" s="68">
        <f ca="1">AP302*'Inputs and Outputs'!$D$5-AQ302*'Inputs and Outputs'!$D$6</f>
        <v>4120</v>
      </c>
      <c r="AS302" s="70">
        <f t="shared" ca="1" si="97"/>
        <v>0.97483793110457195</v>
      </c>
      <c r="AT302" s="68">
        <f t="shared" si="88"/>
        <v>25</v>
      </c>
      <c r="AU302" s="75">
        <f ca="1">AP302*'Inputs and Outputs'!$D$5-('Model Part B'!AQ302*'Model Part B'!AT302+AQ302*Costperbumped)</f>
        <v>4120</v>
      </c>
      <c r="AX302" s="74">
        <v>299</v>
      </c>
      <c r="AY302" s="68" t="s">
        <v>4</v>
      </c>
      <c r="AZ302" s="69">
        <v>44296</v>
      </c>
      <c r="BA302" s="67" t="s">
        <v>2</v>
      </c>
      <c r="BB302" s="68" t="str">
        <f>'Flight Data'!$A300</f>
        <v>G299</v>
      </c>
      <c r="BC302" s="68">
        <f>'Flight Data'!$B300</f>
        <v>6</v>
      </c>
      <c r="BD302" s="68">
        <f ca="1">ROUND(NORMINV($BI302,'Inputs and Outputs'!$C$19,'Inputs and Outputs'!$D$19),0)</f>
        <v>102</v>
      </c>
      <c r="BE302" s="68">
        <f t="shared" si="89"/>
        <v>104</v>
      </c>
      <c r="BF302" s="68">
        <f t="shared" ca="1" si="90"/>
        <v>102</v>
      </c>
      <c r="BG302" s="68">
        <f ca="1">IF(BF302-BC302&gt;'Inputs and Outputs'!$D$4,Four-BC302,0)</f>
        <v>0</v>
      </c>
      <c r="BH302" s="68">
        <f ca="1">BF302*'Inputs and Outputs'!$D$5-BG302*'Inputs and Outputs'!$D$6</f>
        <v>4080</v>
      </c>
      <c r="BI302" s="70">
        <f t="shared" ca="1" si="98"/>
        <v>0.44821586171955674</v>
      </c>
      <c r="BJ302" s="68">
        <f t="shared" si="91"/>
        <v>25</v>
      </c>
      <c r="BK302" s="75">
        <f ca="1">BF302*'Inputs and Outputs'!$D$5-('Model Part B'!BG302*'Model Part B'!BJ302+BG302*Costperbumped)</f>
        <v>4080</v>
      </c>
      <c r="BN302" s="74">
        <v>299</v>
      </c>
      <c r="BO302" s="68" t="s">
        <v>4</v>
      </c>
      <c r="BP302" s="69">
        <v>44296</v>
      </c>
      <c r="BQ302" s="67" t="s">
        <v>2</v>
      </c>
      <c r="BR302" s="68" t="str">
        <f>'Flight Data'!$A300</f>
        <v>G299</v>
      </c>
      <c r="BS302" s="68">
        <f>'Flight Data'!$B300</f>
        <v>6</v>
      </c>
      <c r="BT302" s="68">
        <f ca="1">ROUND(NORMINV($BY302,'Inputs and Outputs'!$C$18,'Inputs and Outputs'!$D$18),0)</f>
        <v>95</v>
      </c>
      <c r="BU302" s="68">
        <f t="shared" si="92"/>
        <v>105</v>
      </c>
      <c r="BV302" s="68">
        <f t="shared" ca="1" si="93"/>
        <v>95</v>
      </c>
      <c r="BW302" s="68">
        <f ca="1">IF(BV302-BS302&gt;'Inputs and Outputs'!$D$4,Five-BS302,0)</f>
        <v>0</v>
      </c>
      <c r="BX302" s="68">
        <f ca="1">BV302*'Inputs and Outputs'!$D$5-BW302*'Inputs and Outputs'!$D$6</f>
        <v>3800</v>
      </c>
      <c r="BY302" s="70">
        <f t="shared" ca="1" si="99"/>
        <v>0.13973413694915515</v>
      </c>
      <c r="BZ302" s="68">
        <f t="shared" si="94"/>
        <v>25</v>
      </c>
      <c r="CA302" s="75">
        <f ca="1">BV302*'Inputs and Outputs'!$D$5-('Model Part B'!BW302*'Model Part B'!BZ302+BW302*Costperbumped)</f>
        <v>3800</v>
      </c>
    </row>
    <row r="303" spans="2:79" x14ac:dyDescent="0.2">
      <c r="B303" s="74">
        <v>300</v>
      </c>
      <c r="C303" s="68" t="s">
        <v>4</v>
      </c>
      <c r="D303" s="69">
        <v>44296</v>
      </c>
      <c r="E303" s="67" t="s">
        <v>0</v>
      </c>
      <c r="F303" s="68" t="str">
        <f>'Flight Data'!$A301</f>
        <v>G300</v>
      </c>
      <c r="G303" s="68">
        <f>'Flight Data'!$B301</f>
        <v>3</v>
      </c>
      <c r="H303" s="68">
        <f ca="1">ROUND(NORMINV($M303,'Inputs and Outputs'!$C$20,'Inputs and Outputs'!$D$20),0)</f>
        <v>100</v>
      </c>
      <c r="I303" s="68">
        <f t="shared" si="80"/>
        <v>101</v>
      </c>
      <c r="J303" s="68">
        <f t="shared" ca="1" si="81"/>
        <v>100</v>
      </c>
      <c r="K303" s="68">
        <f ca="1">IF(J303-G303&gt;'Inputs and Outputs'!$D$4,One-G303,0)</f>
        <v>0</v>
      </c>
      <c r="L303" s="68">
        <f ca="1">J303*'Inputs and Outputs'!$D$5-K303*'Inputs and Outputs'!$D$6</f>
        <v>4000</v>
      </c>
      <c r="M303" s="70">
        <f t="shared" ca="1" si="95"/>
        <v>0.13996510928917882</v>
      </c>
      <c r="N303" s="68">
        <f t="shared" si="82"/>
        <v>200</v>
      </c>
      <c r="O303" s="75">
        <f ca="1">J303*'Inputs and Outputs'!$D$5-('Model Part B'!K303*'Model Part B'!N303+K303*Costperbumped)</f>
        <v>4000</v>
      </c>
      <c r="R303" s="74">
        <v>300</v>
      </c>
      <c r="S303" s="68" t="s">
        <v>4</v>
      </c>
      <c r="T303" s="69">
        <v>44296</v>
      </c>
      <c r="U303" s="67" t="s">
        <v>0</v>
      </c>
      <c r="V303" s="68" t="str">
        <f>'Flight Data'!$A301</f>
        <v>G300</v>
      </c>
      <c r="W303" s="68">
        <f>'Flight Data'!$B301</f>
        <v>3</v>
      </c>
      <c r="X303" s="68">
        <f ca="1">ROUND(NORMINV($AC303,'Inputs and Outputs'!$C$20,'Inputs and Outputs'!$D$20),0)</f>
        <v>109</v>
      </c>
      <c r="Y303" s="68">
        <f t="shared" si="83"/>
        <v>102</v>
      </c>
      <c r="Z303" s="68">
        <f t="shared" ca="1" si="84"/>
        <v>102</v>
      </c>
      <c r="AA303" s="68">
        <f ca="1">IF(Z303-W303&gt;'Inputs and Outputs'!$D$4,One-W303,0)</f>
        <v>0</v>
      </c>
      <c r="AB303" s="68">
        <f ca="1">Z303*'Inputs and Outputs'!$D$5-AA303*'Inputs and Outputs'!$D$6</f>
        <v>4080</v>
      </c>
      <c r="AC303" s="70">
        <f t="shared" ca="1" si="96"/>
        <v>0.7983314744393375</v>
      </c>
      <c r="AD303" s="68">
        <f t="shared" si="85"/>
        <v>200</v>
      </c>
      <c r="AE303" s="75">
        <f ca="1">Z303*'Inputs and Outputs'!$D$5-('Model Part B'!AA303*'Model Part B'!AD303+AA303*Costperbumped)</f>
        <v>4080</v>
      </c>
      <c r="AH303" s="74">
        <v>300</v>
      </c>
      <c r="AI303" s="68" t="s">
        <v>4</v>
      </c>
      <c r="AJ303" s="69">
        <v>44296</v>
      </c>
      <c r="AK303" s="67" t="s">
        <v>0</v>
      </c>
      <c r="AL303" s="68" t="str">
        <f>'Flight Data'!$A301</f>
        <v>G300</v>
      </c>
      <c r="AM303" s="68">
        <f>'Flight Data'!$B301</f>
        <v>3</v>
      </c>
      <c r="AN303" s="68">
        <f ca="1">ROUND(NORMINV($AS303,'Inputs and Outputs'!$C$20,'Inputs and Outputs'!$D$20),0)</f>
        <v>110</v>
      </c>
      <c r="AO303" s="68">
        <f t="shared" si="86"/>
        <v>103</v>
      </c>
      <c r="AP303" s="68">
        <f t="shared" ca="1" si="87"/>
        <v>103</v>
      </c>
      <c r="AQ303" s="68">
        <f ca="1">IF(AP303-AM303&gt;'Inputs and Outputs'!$D$4,Three-AM303,0)</f>
        <v>0</v>
      </c>
      <c r="AR303" s="68">
        <f ca="1">AP303*'Inputs and Outputs'!$D$5-AQ303*'Inputs and Outputs'!$D$6</f>
        <v>4120</v>
      </c>
      <c r="AS303" s="70">
        <f t="shared" ca="1" si="97"/>
        <v>0.85536678181113424</v>
      </c>
      <c r="AT303" s="68">
        <f t="shared" si="88"/>
        <v>200</v>
      </c>
      <c r="AU303" s="75">
        <f ca="1">AP303*'Inputs and Outputs'!$D$5-('Model Part B'!AQ303*'Model Part B'!AT303+AQ303*Costperbumped)</f>
        <v>4120</v>
      </c>
      <c r="AX303" s="74">
        <v>300</v>
      </c>
      <c r="AY303" s="68" t="s">
        <v>4</v>
      </c>
      <c r="AZ303" s="69">
        <v>44296</v>
      </c>
      <c r="BA303" s="67" t="s">
        <v>0</v>
      </c>
      <c r="BB303" s="68" t="str">
        <f>'Flight Data'!$A301</f>
        <v>G300</v>
      </c>
      <c r="BC303" s="68">
        <f>'Flight Data'!$B301</f>
        <v>3</v>
      </c>
      <c r="BD303" s="68">
        <f ca="1">ROUND(NORMINV($BI303,'Inputs and Outputs'!$C$20,'Inputs and Outputs'!$D$20),0)</f>
        <v>103</v>
      </c>
      <c r="BE303" s="68">
        <f t="shared" si="89"/>
        <v>104</v>
      </c>
      <c r="BF303" s="68">
        <f t="shared" ca="1" si="90"/>
        <v>103</v>
      </c>
      <c r="BG303" s="68">
        <f ca="1">IF(BF303-BC303&gt;'Inputs and Outputs'!$D$4,Four-BC303,0)</f>
        <v>0</v>
      </c>
      <c r="BH303" s="68">
        <f ca="1">BF303*'Inputs and Outputs'!$D$5-BG303*'Inputs and Outputs'!$D$6</f>
        <v>4120</v>
      </c>
      <c r="BI303" s="70">
        <f t="shared" ca="1" si="98"/>
        <v>0.31695272303997024</v>
      </c>
      <c r="BJ303" s="68">
        <f t="shared" si="91"/>
        <v>200</v>
      </c>
      <c r="BK303" s="75">
        <f ca="1">BF303*'Inputs and Outputs'!$D$5-('Model Part B'!BG303*'Model Part B'!BJ303+BG303*Costperbumped)</f>
        <v>4120</v>
      </c>
      <c r="BN303" s="74">
        <v>300</v>
      </c>
      <c r="BO303" s="68" t="s">
        <v>4</v>
      </c>
      <c r="BP303" s="69">
        <v>44296</v>
      </c>
      <c r="BQ303" s="67" t="s">
        <v>0</v>
      </c>
      <c r="BR303" s="68" t="str">
        <f>'Flight Data'!$A301</f>
        <v>G300</v>
      </c>
      <c r="BS303" s="68">
        <f>'Flight Data'!$B301</f>
        <v>3</v>
      </c>
      <c r="BT303" s="68">
        <f ca="1">ROUND(NORMINV($BY303,'Inputs and Outputs'!$C$18,'Inputs and Outputs'!$D$18),0)</f>
        <v>100</v>
      </c>
      <c r="BU303" s="68">
        <f t="shared" si="92"/>
        <v>105</v>
      </c>
      <c r="BV303" s="68">
        <f t="shared" ca="1" si="93"/>
        <v>100</v>
      </c>
      <c r="BW303" s="68">
        <f ca="1">IF(BV303-BS303&gt;'Inputs and Outputs'!$D$4,Five-BS303,0)</f>
        <v>0</v>
      </c>
      <c r="BX303" s="68">
        <f ca="1">BV303*'Inputs and Outputs'!$D$5-BW303*'Inputs and Outputs'!$D$6</f>
        <v>4000</v>
      </c>
      <c r="BY303" s="70">
        <f t="shared" ca="1" si="99"/>
        <v>0.4387861008602465</v>
      </c>
      <c r="BZ303" s="68">
        <f t="shared" si="94"/>
        <v>200</v>
      </c>
      <c r="CA303" s="75">
        <f ca="1">BV303*'Inputs and Outputs'!$D$5-('Model Part B'!BW303*'Model Part B'!BZ303+BW303*Costperbumped)</f>
        <v>4000</v>
      </c>
    </row>
    <row r="304" spans="2:79" x14ac:dyDescent="0.2">
      <c r="B304" s="74">
        <v>301</v>
      </c>
      <c r="C304" s="68" t="s">
        <v>1</v>
      </c>
      <c r="D304" s="69">
        <v>44297</v>
      </c>
      <c r="E304" s="67" t="s">
        <v>3</v>
      </c>
      <c r="F304" s="68" t="str">
        <f>'Flight Data'!$A302</f>
        <v>G301</v>
      </c>
      <c r="G304" s="68">
        <f>'Flight Data'!$B302</f>
        <v>6</v>
      </c>
      <c r="H304" s="68">
        <f ca="1">ROUND(NORMINV($M304,'Inputs and Outputs'!$C$18,'Inputs and Outputs'!$D$18),0)</f>
        <v>92</v>
      </c>
      <c r="I304" s="68">
        <f t="shared" si="80"/>
        <v>101</v>
      </c>
      <c r="J304" s="68">
        <f t="shared" ca="1" si="81"/>
        <v>92</v>
      </c>
      <c r="K304" s="68">
        <f ca="1">IF(J304-G304&gt;'Inputs and Outputs'!$D$4,One-G304,0)</f>
        <v>0</v>
      </c>
      <c r="L304" s="68">
        <f ca="1">J304*'Inputs and Outputs'!$D$5-K304*'Inputs and Outputs'!$D$6</f>
        <v>3680</v>
      </c>
      <c r="M304" s="70">
        <f t="shared" ca="1" si="95"/>
        <v>6.0954631597680109E-2</v>
      </c>
      <c r="N304" s="68">
        <f t="shared" si="82"/>
        <v>25</v>
      </c>
      <c r="O304" s="75">
        <f ca="1">J304*'Inputs and Outputs'!$D$5-('Model Part B'!K304*'Model Part B'!N304+K304*Costperbumped)</f>
        <v>3680</v>
      </c>
      <c r="R304" s="74">
        <v>301</v>
      </c>
      <c r="S304" s="68" t="s">
        <v>1</v>
      </c>
      <c r="T304" s="69">
        <v>44297</v>
      </c>
      <c r="U304" s="67" t="s">
        <v>3</v>
      </c>
      <c r="V304" s="68" t="str">
        <f>'Flight Data'!$A302</f>
        <v>G301</v>
      </c>
      <c r="W304" s="68">
        <f>'Flight Data'!$B302</f>
        <v>6</v>
      </c>
      <c r="X304" s="68">
        <f ca="1">ROUND(NORMINV($AC304,'Inputs and Outputs'!$C$18,'Inputs and Outputs'!$D$18),0)</f>
        <v>96</v>
      </c>
      <c r="Y304" s="68">
        <f t="shared" si="83"/>
        <v>102</v>
      </c>
      <c r="Z304" s="68">
        <f t="shared" ca="1" si="84"/>
        <v>96</v>
      </c>
      <c r="AA304" s="68">
        <f ca="1">IF(Z304-W304&gt;'Inputs and Outputs'!$D$4,One-W304,0)</f>
        <v>0</v>
      </c>
      <c r="AB304" s="68">
        <f ca="1">Z304*'Inputs and Outputs'!$D$5-AA304*'Inputs and Outputs'!$D$6</f>
        <v>3840</v>
      </c>
      <c r="AC304" s="70">
        <f t="shared" ca="1" si="96"/>
        <v>0.19514690094692422</v>
      </c>
      <c r="AD304" s="68">
        <f t="shared" si="85"/>
        <v>25</v>
      </c>
      <c r="AE304" s="75">
        <f ca="1">Z304*'Inputs and Outputs'!$D$5-('Model Part B'!AA304*'Model Part B'!AD304+AA304*Costperbumped)</f>
        <v>3840</v>
      </c>
      <c r="AH304" s="74">
        <v>301</v>
      </c>
      <c r="AI304" s="68" t="s">
        <v>1</v>
      </c>
      <c r="AJ304" s="69">
        <v>44297</v>
      </c>
      <c r="AK304" s="67" t="s">
        <v>3</v>
      </c>
      <c r="AL304" s="68" t="str">
        <f>'Flight Data'!$A302</f>
        <v>G301</v>
      </c>
      <c r="AM304" s="68">
        <f>'Flight Data'!$B302</f>
        <v>6</v>
      </c>
      <c r="AN304" s="68">
        <f ca="1">ROUND(NORMINV($AS304,'Inputs and Outputs'!$C$18,'Inputs and Outputs'!$D$18),0)</f>
        <v>110</v>
      </c>
      <c r="AO304" s="68">
        <f t="shared" si="86"/>
        <v>103</v>
      </c>
      <c r="AP304" s="68">
        <f t="shared" ca="1" si="87"/>
        <v>103</v>
      </c>
      <c r="AQ304" s="68">
        <f ca="1">IF(AP304-AM304&gt;'Inputs and Outputs'!$D$4,Three-AM304,0)</f>
        <v>0</v>
      </c>
      <c r="AR304" s="68">
        <f ca="1">AP304*'Inputs and Outputs'!$D$5-AQ304*'Inputs and Outputs'!$D$6</f>
        <v>4120</v>
      </c>
      <c r="AS304" s="70">
        <f t="shared" ca="1" si="97"/>
        <v>0.93298846294781501</v>
      </c>
      <c r="AT304" s="68">
        <f t="shared" si="88"/>
        <v>25</v>
      </c>
      <c r="AU304" s="75">
        <f ca="1">AP304*'Inputs and Outputs'!$D$5-('Model Part B'!AQ304*'Model Part B'!AT304+AQ304*Costperbumped)</f>
        <v>4120</v>
      </c>
      <c r="AX304" s="74">
        <v>301</v>
      </c>
      <c r="AY304" s="68" t="s">
        <v>1</v>
      </c>
      <c r="AZ304" s="69">
        <v>44297</v>
      </c>
      <c r="BA304" s="67" t="s">
        <v>3</v>
      </c>
      <c r="BB304" s="68" t="str">
        <f>'Flight Data'!$A302</f>
        <v>G301</v>
      </c>
      <c r="BC304" s="68">
        <f>'Flight Data'!$B302</f>
        <v>6</v>
      </c>
      <c r="BD304" s="68">
        <f ca="1">ROUND(NORMINV($BI304,'Inputs and Outputs'!$C$18,'Inputs and Outputs'!$D$18),0)</f>
        <v>91</v>
      </c>
      <c r="BE304" s="68">
        <f t="shared" si="89"/>
        <v>104</v>
      </c>
      <c r="BF304" s="68">
        <f t="shared" ca="1" si="90"/>
        <v>91</v>
      </c>
      <c r="BG304" s="68">
        <f ca="1">IF(BF304-BC304&gt;'Inputs and Outputs'!$D$4,Four-BC304,0)</f>
        <v>0</v>
      </c>
      <c r="BH304" s="68">
        <f ca="1">BF304*'Inputs and Outputs'!$D$5-BG304*'Inputs and Outputs'!$D$6</f>
        <v>3640</v>
      </c>
      <c r="BI304" s="70">
        <f t="shared" ca="1" si="98"/>
        <v>4.1235832975011877E-2</v>
      </c>
      <c r="BJ304" s="68">
        <f t="shared" si="91"/>
        <v>25</v>
      </c>
      <c r="BK304" s="75">
        <f ca="1">BF304*'Inputs and Outputs'!$D$5-('Model Part B'!BG304*'Model Part B'!BJ304+BG304*Costperbumped)</f>
        <v>3640</v>
      </c>
      <c r="BN304" s="74">
        <v>301</v>
      </c>
      <c r="BO304" s="68" t="s">
        <v>1</v>
      </c>
      <c r="BP304" s="69">
        <v>44297</v>
      </c>
      <c r="BQ304" s="67" t="s">
        <v>3</v>
      </c>
      <c r="BR304" s="68" t="str">
        <f>'Flight Data'!$A302</f>
        <v>G301</v>
      </c>
      <c r="BS304" s="68">
        <f>'Flight Data'!$B302</f>
        <v>6</v>
      </c>
      <c r="BT304" s="68">
        <f ca="1">ROUND(NORMINV($BY304,'Inputs and Outputs'!$C$18,'Inputs and Outputs'!$D$18),0)</f>
        <v>96</v>
      </c>
      <c r="BU304" s="68">
        <f t="shared" si="92"/>
        <v>105</v>
      </c>
      <c r="BV304" s="68">
        <f t="shared" ca="1" si="93"/>
        <v>96</v>
      </c>
      <c r="BW304" s="68">
        <f ca="1">IF(BV304-BS304&gt;'Inputs and Outputs'!$D$4,Five-BS304,0)</f>
        <v>0</v>
      </c>
      <c r="BX304" s="68">
        <f ca="1">BV304*'Inputs and Outputs'!$D$5-BW304*'Inputs and Outputs'!$D$6</f>
        <v>3840</v>
      </c>
      <c r="BY304" s="70">
        <f t="shared" ca="1" si="99"/>
        <v>0.2005247837298334</v>
      </c>
      <c r="BZ304" s="68">
        <f t="shared" si="94"/>
        <v>25</v>
      </c>
      <c r="CA304" s="75">
        <f ca="1">BV304*'Inputs and Outputs'!$D$5-('Model Part B'!BW304*'Model Part B'!BZ304+BW304*Costperbumped)</f>
        <v>3840</v>
      </c>
    </row>
    <row r="305" spans="2:79" x14ac:dyDescent="0.2">
      <c r="B305" s="74">
        <v>302</v>
      </c>
      <c r="C305" s="68" t="s">
        <v>1</v>
      </c>
      <c r="D305" s="69">
        <v>44297</v>
      </c>
      <c r="E305" s="67" t="s">
        <v>2</v>
      </c>
      <c r="F305" s="68" t="str">
        <f>'Flight Data'!$A303</f>
        <v>G302</v>
      </c>
      <c r="G305" s="68">
        <f>'Flight Data'!$B303</f>
        <v>3</v>
      </c>
      <c r="H305" s="68">
        <f ca="1">ROUND(NORMINV($M305,'Inputs and Outputs'!$C$19,'Inputs and Outputs'!$D$19),0)</f>
        <v>108</v>
      </c>
      <c r="I305" s="68">
        <f t="shared" si="80"/>
        <v>101</v>
      </c>
      <c r="J305" s="68">
        <f t="shared" ca="1" si="81"/>
        <v>101</v>
      </c>
      <c r="K305" s="68">
        <f ca="1">IF(J305-G305&gt;'Inputs and Outputs'!$D$4,One-G305,0)</f>
        <v>0</v>
      </c>
      <c r="L305" s="68">
        <f ca="1">J305*'Inputs and Outputs'!$D$5-K305*'Inputs and Outputs'!$D$6</f>
        <v>4040</v>
      </c>
      <c r="M305" s="70">
        <f t="shared" ca="1" si="95"/>
        <v>0.85767735086054653</v>
      </c>
      <c r="N305" s="68">
        <f t="shared" si="82"/>
        <v>25</v>
      </c>
      <c r="O305" s="75">
        <f ca="1">J305*'Inputs and Outputs'!$D$5-('Model Part B'!K305*'Model Part B'!N305+K305*Costperbumped)</f>
        <v>4040</v>
      </c>
      <c r="R305" s="74">
        <v>302</v>
      </c>
      <c r="S305" s="68" t="s">
        <v>1</v>
      </c>
      <c r="T305" s="69">
        <v>44297</v>
      </c>
      <c r="U305" s="67" t="s">
        <v>2</v>
      </c>
      <c r="V305" s="68" t="str">
        <f>'Flight Data'!$A303</f>
        <v>G302</v>
      </c>
      <c r="W305" s="68">
        <f>'Flight Data'!$B303</f>
        <v>3</v>
      </c>
      <c r="X305" s="68">
        <f ca="1">ROUND(NORMINV($AC305,'Inputs and Outputs'!$C$19,'Inputs and Outputs'!$D$19),0)</f>
        <v>106</v>
      </c>
      <c r="Y305" s="68">
        <f t="shared" si="83"/>
        <v>102</v>
      </c>
      <c r="Z305" s="68">
        <f t="shared" ca="1" si="84"/>
        <v>102</v>
      </c>
      <c r="AA305" s="68">
        <f ca="1">IF(Z305-W305&gt;'Inputs and Outputs'!$D$4,One-W305,0)</f>
        <v>0</v>
      </c>
      <c r="AB305" s="68">
        <f ca="1">Z305*'Inputs and Outputs'!$D$5-AA305*'Inputs and Outputs'!$D$6</f>
        <v>4080</v>
      </c>
      <c r="AC305" s="70">
        <f t="shared" ca="1" si="96"/>
        <v>0.70462938395835184</v>
      </c>
      <c r="AD305" s="68">
        <f t="shared" si="85"/>
        <v>25</v>
      </c>
      <c r="AE305" s="75">
        <f ca="1">Z305*'Inputs and Outputs'!$D$5-('Model Part B'!AA305*'Model Part B'!AD305+AA305*Costperbumped)</f>
        <v>4080</v>
      </c>
      <c r="AH305" s="74">
        <v>302</v>
      </c>
      <c r="AI305" s="68" t="s">
        <v>1</v>
      </c>
      <c r="AJ305" s="69">
        <v>44297</v>
      </c>
      <c r="AK305" s="67" t="s">
        <v>2</v>
      </c>
      <c r="AL305" s="68" t="str">
        <f>'Flight Data'!$A303</f>
        <v>G302</v>
      </c>
      <c r="AM305" s="68">
        <f>'Flight Data'!$B303</f>
        <v>3</v>
      </c>
      <c r="AN305" s="68">
        <f ca="1">ROUND(NORMINV($AS305,'Inputs and Outputs'!$C$19,'Inputs and Outputs'!$D$19),0)</f>
        <v>103</v>
      </c>
      <c r="AO305" s="68">
        <f t="shared" si="86"/>
        <v>103</v>
      </c>
      <c r="AP305" s="68">
        <f t="shared" ca="1" si="87"/>
        <v>103</v>
      </c>
      <c r="AQ305" s="68">
        <f ca="1">IF(AP305-AM305&gt;'Inputs and Outputs'!$D$4,Three-AM305,0)</f>
        <v>0</v>
      </c>
      <c r="AR305" s="68">
        <f ca="1">AP305*'Inputs and Outputs'!$D$5-AQ305*'Inputs and Outputs'!$D$6</f>
        <v>4120</v>
      </c>
      <c r="AS305" s="70">
        <f t="shared" ca="1" si="97"/>
        <v>0.47278393668402274</v>
      </c>
      <c r="AT305" s="68">
        <f t="shared" si="88"/>
        <v>25</v>
      </c>
      <c r="AU305" s="75">
        <f ca="1">AP305*'Inputs and Outputs'!$D$5-('Model Part B'!AQ305*'Model Part B'!AT305+AQ305*Costperbumped)</f>
        <v>4120</v>
      </c>
      <c r="AX305" s="74">
        <v>302</v>
      </c>
      <c r="AY305" s="68" t="s">
        <v>1</v>
      </c>
      <c r="AZ305" s="69">
        <v>44297</v>
      </c>
      <c r="BA305" s="67" t="s">
        <v>2</v>
      </c>
      <c r="BB305" s="68" t="str">
        <f>'Flight Data'!$A303</f>
        <v>G302</v>
      </c>
      <c r="BC305" s="68">
        <f>'Flight Data'!$B303</f>
        <v>3</v>
      </c>
      <c r="BD305" s="68">
        <f ca="1">ROUND(NORMINV($BI305,'Inputs and Outputs'!$C$19,'Inputs and Outputs'!$D$19),0)</f>
        <v>103</v>
      </c>
      <c r="BE305" s="68">
        <f t="shared" si="89"/>
        <v>104</v>
      </c>
      <c r="BF305" s="68">
        <f t="shared" ca="1" si="90"/>
        <v>103</v>
      </c>
      <c r="BG305" s="68">
        <f ca="1">IF(BF305-BC305&gt;'Inputs and Outputs'!$D$4,Four-BC305,0)</f>
        <v>0</v>
      </c>
      <c r="BH305" s="68">
        <f ca="1">BF305*'Inputs and Outputs'!$D$5-BG305*'Inputs and Outputs'!$D$6</f>
        <v>4120</v>
      </c>
      <c r="BI305" s="70">
        <f t="shared" ca="1" si="98"/>
        <v>0.47653786614137905</v>
      </c>
      <c r="BJ305" s="68">
        <f t="shared" si="91"/>
        <v>25</v>
      </c>
      <c r="BK305" s="75">
        <f ca="1">BF305*'Inputs and Outputs'!$D$5-('Model Part B'!BG305*'Model Part B'!BJ305+BG305*Costperbumped)</f>
        <v>4120</v>
      </c>
      <c r="BN305" s="74">
        <v>302</v>
      </c>
      <c r="BO305" s="68" t="s">
        <v>1</v>
      </c>
      <c r="BP305" s="69">
        <v>44297</v>
      </c>
      <c r="BQ305" s="67" t="s">
        <v>2</v>
      </c>
      <c r="BR305" s="68" t="str">
        <f>'Flight Data'!$A303</f>
        <v>G302</v>
      </c>
      <c r="BS305" s="68">
        <f>'Flight Data'!$B303</f>
        <v>3</v>
      </c>
      <c r="BT305" s="68">
        <f ca="1">ROUND(NORMINV($BY305,'Inputs and Outputs'!$C$18,'Inputs and Outputs'!$D$18),0)</f>
        <v>93</v>
      </c>
      <c r="BU305" s="68">
        <f t="shared" si="92"/>
        <v>105</v>
      </c>
      <c r="BV305" s="68">
        <f t="shared" ca="1" si="93"/>
        <v>93</v>
      </c>
      <c r="BW305" s="68">
        <f ca="1">IF(BV305-BS305&gt;'Inputs and Outputs'!$D$4,Five-BS305,0)</f>
        <v>0</v>
      </c>
      <c r="BX305" s="68">
        <f ca="1">BV305*'Inputs and Outputs'!$D$5-BW305*'Inputs and Outputs'!$D$6</f>
        <v>3720</v>
      </c>
      <c r="BY305" s="70">
        <f t="shared" ca="1" si="99"/>
        <v>8.0567356671128132E-2</v>
      </c>
      <c r="BZ305" s="68">
        <f t="shared" si="94"/>
        <v>25</v>
      </c>
      <c r="CA305" s="75">
        <f ca="1">BV305*'Inputs and Outputs'!$D$5-('Model Part B'!BW305*'Model Part B'!BZ305+BW305*Costperbumped)</f>
        <v>3720</v>
      </c>
    </row>
    <row r="306" spans="2:79" x14ac:dyDescent="0.2">
      <c r="B306" s="74">
        <v>303</v>
      </c>
      <c r="C306" s="68" t="s">
        <v>1</v>
      </c>
      <c r="D306" s="69">
        <v>44297</v>
      </c>
      <c r="E306" s="67" t="s">
        <v>0</v>
      </c>
      <c r="F306" s="68" t="str">
        <f>'Flight Data'!$A304</f>
        <v>G303</v>
      </c>
      <c r="G306" s="68">
        <f>'Flight Data'!$B304</f>
        <v>0</v>
      </c>
      <c r="H306" s="68">
        <f ca="1">ROUND(NORMINV($M306,'Inputs and Outputs'!$C$20,'Inputs and Outputs'!$D$20),0)</f>
        <v>104</v>
      </c>
      <c r="I306" s="68">
        <f t="shared" si="80"/>
        <v>101</v>
      </c>
      <c r="J306" s="68">
        <f t="shared" ca="1" si="81"/>
        <v>101</v>
      </c>
      <c r="K306" s="68">
        <f ca="1">IF(J306-G306&gt;'Inputs and Outputs'!$D$4,One-G306,0)</f>
        <v>1</v>
      </c>
      <c r="L306" s="68">
        <f ca="1">J306*'Inputs and Outputs'!$D$5-K306*'Inputs and Outputs'!$D$6</f>
        <v>3940</v>
      </c>
      <c r="M306" s="70">
        <f t="shared" ca="1" si="95"/>
        <v>0.45860671881730697</v>
      </c>
      <c r="N306" s="68">
        <f t="shared" si="82"/>
        <v>200</v>
      </c>
      <c r="O306" s="75">
        <f ca="1">J306*'Inputs and Outputs'!$D$5-('Model Part B'!K306*'Model Part B'!N306+K306*Costperbumped)</f>
        <v>3740</v>
      </c>
      <c r="R306" s="74">
        <v>303</v>
      </c>
      <c r="S306" s="68" t="s">
        <v>1</v>
      </c>
      <c r="T306" s="69">
        <v>44297</v>
      </c>
      <c r="U306" s="67" t="s">
        <v>0</v>
      </c>
      <c r="V306" s="68" t="str">
        <f>'Flight Data'!$A304</f>
        <v>G303</v>
      </c>
      <c r="W306" s="68">
        <f>'Flight Data'!$B304</f>
        <v>0</v>
      </c>
      <c r="X306" s="68">
        <f ca="1">ROUND(NORMINV($AC306,'Inputs and Outputs'!$C$20,'Inputs and Outputs'!$D$20),0)</f>
        <v>108</v>
      </c>
      <c r="Y306" s="68">
        <f t="shared" si="83"/>
        <v>102</v>
      </c>
      <c r="Z306" s="68">
        <f t="shared" ca="1" si="84"/>
        <v>102</v>
      </c>
      <c r="AA306" s="68">
        <f ca="1">IF(Z306-W306&gt;'Inputs and Outputs'!$D$4,One-W306,0)</f>
        <v>1</v>
      </c>
      <c r="AB306" s="68">
        <f ca="1">Z306*'Inputs and Outputs'!$D$5-AA306*'Inputs and Outputs'!$D$6</f>
        <v>3980</v>
      </c>
      <c r="AC306" s="70">
        <f t="shared" ca="1" si="96"/>
        <v>0.75448913032579179</v>
      </c>
      <c r="AD306" s="68">
        <f t="shared" si="85"/>
        <v>200</v>
      </c>
      <c r="AE306" s="75">
        <f ca="1">Z306*'Inputs and Outputs'!$D$5-('Model Part B'!AA306*'Model Part B'!AD306+AA306*Costperbumped)</f>
        <v>3780</v>
      </c>
      <c r="AH306" s="74">
        <v>303</v>
      </c>
      <c r="AI306" s="68" t="s">
        <v>1</v>
      </c>
      <c r="AJ306" s="69">
        <v>44297</v>
      </c>
      <c r="AK306" s="67" t="s">
        <v>0</v>
      </c>
      <c r="AL306" s="68" t="str">
        <f>'Flight Data'!$A304</f>
        <v>G303</v>
      </c>
      <c r="AM306" s="68">
        <f>'Flight Data'!$B304</f>
        <v>0</v>
      </c>
      <c r="AN306" s="68">
        <f ca="1">ROUND(NORMINV($AS306,'Inputs and Outputs'!$C$20,'Inputs and Outputs'!$D$20),0)</f>
        <v>106</v>
      </c>
      <c r="AO306" s="68">
        <f t="shared" si="86"/>
        <v>103</v>
      </c>
      <c r="AP306" s="68">
        <f t="shared" ca="1" si="87"/>
        <v>103</v>
      </c>
      <c r="AQ306" s="68">
        <f ca="1">IF(AP306-AM306&gt;'Inputs and Outputs'!$D$4,Three-AM306,0)</f>
        <v>3</v>
      </c>
      <c r="AR306" s="68">
        <f ca="1">AP306*'Inputs and Outputs'!$D$5-AQ306*'Inputs and Outputs'!$D$6</f>
        <v>3820</v>
      </c>
      <c r="AS306" s="70">
        <f t="shared" ca="1" si="97"/>
        <v>0.56874073862779551</v>
      </c>
      <c r="AT306" s="68">
        <f t="shared" si="88"/>
        <v>200</v>
      </c>
      <c r="AU306" s="75">
        <f ca="1">AP306*'Inputs and Outputs'!$D$5-('Model Part B'!AQ306*'Model Part B'!AT306+AQ306*Costperbumped)</f>
        <v>3220</v>
      </c>
      <c r="AX306" s="74">
        <v>303</v>
      </c>
      <c r="AY306" s="68" t="s">
        <v>1</v>
      </c>
      <c r="AZ306" s="69">
        <v>44297</v>
      </c>
      <c r="BA306" s="67" t="s">
        <v>0</v>
      </c>
      <c r="BB306" s="68" t="str">
        <f>'Flight Data'!$A304</f>
        <v>G303</v>
      </c>
      <c r="BC306" s="68">
        <f>'Flight Data'!$B304</f>
        <v>0</v>
      </c>
      <c r="BD306" s="68">
        <f ca="1">ROUND(NORMINV($BI306,'Inputs and Outputs'!$C$20,'Inputs and Outputs'!$D$20),0)</f>
        <v>97</v>
      </c>
      <c r="BE306" s="68">
        <f t="shared" si="89"/>
        <v>104</v>
      </c>
      <c r="BF306" s="68">
        <f t="shared" ca="1" si="90"/>
        <v>97</v>
      </c>
      <c r="BG306" s="68">
        <f ca="1">IF(BF306-BC306&gt;'Inputs and Outputs'!$D$4,Four-BC306,0)</f>
        <v>0</v>
      </c>
      <c r="BH306" s="68">
        <f ca="1">BF306*'Inputs and Outputs'!$D$5-BG306*'Inputs and Outputs'!$D$6</f>
        <v>3880</v>
      </c>
      <c r="BI306" s="70">
        <f t="shared" ca="1" si="98"/>
        <v>5.2928099028821785E-2</v>
      </c>
      <c r="BJ306" s="68">
        <f t="shared" si="91"/>
        <v>200</v>
      </c>
      <c r="BK306" s="75">
        <f ca="1">BF306*'Inputs and Outputs'!$D$5-('Model Part B'!BG306*'Model Part B'!BJ306+BG306*Costperbumped)</f>
        <v>3880</v>
      </c>
      <c r="BN306" s="74">
        <v>303</v>
      </c>
      <c r="BO306" s="68" t="s">
        <v>1</v>
      </c>
      <c r="BP306" s="69">
        <v>44297</v>
      </c>
      <c r="BQ306" s="67" t="s">
        <v>0</v>
      </c>
      <c r="BR306" s="68" t="str">
        <f>'Flight Data'!$A304</f>
        <v>G303</v>
      </c>
      <c r="BS306" s="68">
        <f>'Flight Data'!$B304</f>
        <v>0</v>
      </c>
      <c r="BT306" s="68">
        <f ca="1">ROUND(NORMINV($BY306,'Inputs and Outputs'!$C$18,'Inputs and Outputs'!$D$18),0)</f>
        <v>102</v>
      </c>
      <c r="BU306" s="68">
        <f t="shared" si="92"/>
        <v>105</v>
      </c>
      <c r="BV306" s="68">
        <f t="shared" ca="1" si="93"/>
        <v>102</v>
      </c>
      <c r="BW306" s="68">
        <f ca="1">IF(BV306-BS306&gt;'Inputs and Outputs'!$D$4,Five-BS306,0)</f>
        <v>5</v>
      </c>
      <c r="BX306" s="68">
        <f ca="1">BV306*'Inputs and Outputs'!$D$5-BW306*'Inputs and Outputs'!$D$6</f>
        <v>3580</v>
      </c>
      <c r="BY306" s="70">
        <f t="shared" ca="1" si="99"/>
        <v>0.55951082666368712</v>
      </c>
      <c r="BZ306" s="68">
        <f t="shared" si="94"/>
        <v>200</v>
      </c>
      <c r="CA306" s="75">
        <f ca="1">BV306*'Inputs and Outputs'!$D$5-('Model Part B'!BW306*'Model Part B'!BZ306+BW306*Costperbumped)</f>
        <v>2580</v>
      </c>
    </row>
    <row r="307" spans="2:79" x14ac:dyDescent="0.2">
      <c r="B307" s="74">
        <v>304</v>
      </c>
      <c r="C307" s="68" t="s">
        <v>9</v>
      </c>
      <c r="D307" s="69">
        <v>44298</v>
      </c>
      <c r="E307" s="67" t="s">
        <v>3</v>
      </c>
      <c r="F307" s="68" t="str">
        <f>'Flight Data'!$A305</f>
        <v>G304</v>
      </c>
      <c r="G307" s="68">
        <f>'Flight Data'!$B305</f>
        <v>6</v>
      </c>
      <c r="H307" s="68">
        <f ca="1">ROUND(NORMINV($M307,'Inputs and Outputs'!$C$18,'Inputs and Outputs'!$D$18),0)</f>
        <v>101</v>
      </c>
      <c r="I307" s="68">
        <f t="shared" si="80"/>
        <v>101</v>
      </c>
      <c r="J307" s="68">
        <f t="shared" ca="1" si="81"/>
        <v>101</v>
      </c>
      <c r="K307" s="68">
        <f ca="1">IF(J307-G307&gt;'Inputs and Outputs'!$D$4,One-G307,0)</f>
        <v>0</v>
      </c>
      <c r="L307" s="68">
        <f ca="1">J307*'Inputs and Outputs'!$D$5-K307*'Inputs and Outputs'!$D$6</f>
        <v>4040</v>
      </c>
      <c r="M307" s="70">
        <f t="shared" ca="1" si="95"/>
        <v>0.53003830613869074</v>
      </c>
      <c r="N307" s="68">
        <f t="shared" si="82"/>
        <v>25</v>
      </c>
      <c r="O307" s="75">
        <f ca="1">J307*'Inputs and Outputs'!$D$5-('Model Part B'!K307*'Model Part B'!N307+K307*Costperbumped)</f>
        <v>4040</v>
      </c>
      <c r="R307" s="74">
        <v>304</v>
      </c>
      <c r="S307" s="68" t="s">
        <v>9</v>
      </c>
      <c r="T307" s="69">
        <v>44298</v>
      </c>
      <c r="U307" s="67" t="s">
        <v>3</v>
      </c>
      <c r="V307" s="68" t="str">
        <f>'Flight Data'!$A305</f>
        <v>G304</v>
      </c>
      <c r="W307" s="68">
        <f>'Flight Data'!$B305</f>
        <v>6</v>
      </c>
      <c r="X307" s="68">
        <f ca="1">ROUND(NORMINV($AC307,'Inputs and Outputs'!$C$18,'Inputs and Outputs'!$D$18),0)</f>
        <v>100</v>
      </c>
      <c r="Y307" s="68">
        <f t="shared" si="83"/>
        <v>102</v>
      </c>
      <c r="Z307" s="68">
        <f t="shared" ca="1" si="84"/>
        <v>100</v>
      </c>
      <c r="AA307" s="68">
        <f ca="1">IF(Z307-W307&gt;'Inputs and Outputs'!$D$4,One-W307,0)</f>
        <v>0</v>
      </c>
      <c r="AB307" s="68">
        <f ca="1">Z307*'Inputs and Outputs'!$D$5-AA307*'Inputs and Outputs'!$D$6</f>
        <v>4000</v>
      </c>
      <c r="AC307" s="70">
        <f t="shared" ca="1" si="96"/>
        <v>0.44778092149030257</v>
      </c>
      <c r="AD307" s="68">
        <f t="shared" si="85"/>
        <v>25</v>
      </c>
      <c r="AE307" s="75">
        <f ca="1">Z307*'Inputs and Outputs'!$D$5-('Model Part B'!AA307*'Model Part B'!AD307+AA307*Costperbumped)</f>
        <v>4000</v>
      </c>
      <c r="AH307" s="74">
        <v>304</v>
      </c>
      <c r="AI307" s="68" t="s">
        <v>9</v>
      </c>
      <c r="AJ307" s="69">
        <v>44298</v>
      </c>
      <c r="AK307" s="67" t="s">
        <v>3</v>
      </c>
      <c r="AL307" s="68" t="str">
        <f>'Flight Data'!$A305</f>
        <v>G304</v>
      </c>
      <c r="AM307" s="68">
        <f>'Flight Data'!$B305</f>
        <v>6</v>
      </c>
      <c r="AN307" s="68">
        <f ca="1">ROUND(NORMINV($AS307,'Inputs and Outputs'!$C$18,'Inputs and Outputs'!$D$18),0)</f>
        <v>108</v>
      </c>
      <c r="AO307" s="68">
        <f t="shared" si="86"/>
        <v>103</v>
      </c>
      <c r="AP307" s="68">
        <f t="shared" ca="1" si="87"/>
        <v>103</v>
      </c>
      <c r="AQ307" s="68">
        <f ca="1">IF(AP307-AM307&gt;'Inputs and Outputs'!$D$4,Three-AM307,0)</f>
        <v>0</v>
      </c>
      <c r="AR307" s="68">
        <f ca="1">AP307*'Inputs and Outputs'!$D$5-AQ307*'Inputs and Outputs'!$D$6</f>
        <v>4120</v>
      </c>
      <c r="AS307" s="70">
        <f t="shared" ca="1" si="97"/>
        <v>0.88308542229851239</v>
      </c>
      <c r="AT307" s="68">
        <f t="shared" si="88"/>
        <v>25</v>
      </c>
      <c r="AU307" s="75">
        <f ca="1">AP307*'Inputs and Outputs'!$D$5-('Model Part B'!AQ307*'Model Part B'!AT307+AQ307*Costperbumped)</f>
        <v>4120</v>
      </c>
      <c r="AX307" s="74">
        <v>304</v>
      </c>
      <c r="AY307" s="68" t="s">
        <v>9</v>
      </c>
      <c r="AZ307" s="69">
        <v>44298</v>
      </c>
      <c r="BA307" s="67" t="s">
        <v>3</v>
      </c>
      <c r="BB307" s="68" t="str">
        <f>'Flight Data'!$A305</f>
        <v>G304</v>
      </c>
      <c r="BC307" s="68">
        <f>'Flight Data'!$B305</f>
        <v>6</v>
      </c>
      <c r="BD307" s="68">
        <f ca="1">ROUND(NORMINV($BI307,'Inputs and Outputs'!$C$18,'Inputs and Outputs'!$D$18),0)</f>
        <v>96</v>
      </c>
      <c r="BE307" s="68">
        <f t="shared" si="89"/>
        <v>104</v>
      </c>
      <c r="BF307" s="68">
        <f t="shared" ca="1" si="90"/>
        <v>96</v>
      </c>
      <c r="BG307" s="68">
        <f ca="1">IF(BF307-BC307&gt;'Inputs and Outputs'!$D$4,Four-BC307,0)</f>
        <v>0</v>
      </c>
      <c r="BH307" s="68">
        <f ca="1">BF307*'Inputs and Outputs'!$D$5-BG307*'Inputs and Outputs'!$D$6</f>
        <v>3840</v>
      </c>
      <c r="BI307" s="70">
        <f t="shared" ca="1" si="98"/>
        <v>0.21421340033177627</v>
      </c>
      <c r="BJ307" s="68">
        <f t="shared" si="91"/>
        <v>25</v>
      </c>
      <c r="BK307" s="75">
        <f ca="1">BF307*'Inputs and Outputs'!$D$5-('Model Part B'!BG307*'Model Part B'!BJ307+BG307*Costperbumped)</f>
        <v>3840</v>
      </c>
      <c r="BN307" s="74">
        <v>304</v>
      </c>
      <c r="BO307" s="68" t="s">
        <v>9</v>
      </c>
      <c r="BP307" s="69">
        <v>44298</v>
      </c>
      <c r="BQ307" s="67" t="s">
        <v>3</v>
      </c>
      <c r="BR307" s="68" t="str">
        <f>'Flight Data'!$A305</f>
        <v>G304</v>
      </c>
      <c r="BS307" s="68">
        <f>'Flight Data'!$B305</f>
        <v>6</v>
      </c>
      <c r="BT307" s="68">
        <f ca="1">ROUND(NORMINV($BY307,'Inputs and Outputs'!$C$18,'Inputs and Outputs'!$D$18),0)</f>
        <v>90</v>
      </c>
      <c r="BU307" s="68">
        <f t="shared" si="92"/>
        <v>105</v>
      </c>
      <c r="BV307" s="68">
        <f t="shared" ca="1" si="93"/>
        <v>90</v>
      </c>
      <c r="BW307" s="68">
        <f ca="1">IF(BV307-BS307&gt;'Inputs and Outputs'!$D$4,Five-BS307,0)</f>
        <v>0</v>
      </c>
      <c r="BX307" s="68">
        <f ca="1">BV307*'Inputs and Outputs'!$D$5-BW307*'Inputs and Outputs'!$D$6</f>
        <v>3600</v>
      </c>
      <c r="BY307" s="70">
        <f t="shared" ca="1" si="99"/>
        <v>3.4834037989240452E-2</v>
      </c>
      <c r="BZ307" s="68">
        <f t="shared" si="94"/>
        <v>25</v>
      </c>
      <c r="CA307" s="75">
        <f ca="1">BV307*'Inputs and Outputs'!$D$5-('Model Part B'!BW307*'Model Part B'!BZ307+BW307*Costperbumped)</f>
        <v>3600</v>
      </c>
    </row>
    <row r="308" spans="2:79" x14ac:dyDescent="0.2">
      <c r="B308" s="74">
        <v>305</v>
      </c>
      <c r="C308" s="68" t="s">
        <v>9</v>
      </c>
      <c r="D308" s="69">
        <v>44298</v>
      </c>
      <c r="E308" s="67" t="s">
        <v>2</v>
      </c>
      <c r="F308" s="68" t="str">
        <f>'Flight Data'!$A306</f>
        <v>G305</v>
      </c>
      <c r="G308" s="68">
        <f>'Flight Data'!$B306</f>
        <v>3</v>
      </c>
      <c r="H308" s="68">
        <f ca="1">ROUND(NORMINV($M308,'Inputs and Outputs'!$C$19,'Inputs and Outputs'!$D$19),0)</f>
        <v>100</v>
      </c>
      <c r="I308" s="68">
        <f t="shared" si="80"/>
        <v>101</v>
      </c>
      <c r="J308" s="68">
        <f t="shared" ca="1" si="81"/>
        <v>100</v>
      </c>
      <c r="K308" s="68">
        <f ca="1">IF(J308-G308&gt;'Inputs and Outputs'!$D$4,One-G308,0)</f>
        <v>0</v>
      </c>
      <c r="L308" s="68">
        <f ca="1">J308*'Inputs and Outputs'!$D$5-K308*'Inputs and Outputs'!$D$6</f>
        <v>4000</v>
      </c>
      <c r="M308" s="70">
        <f t="shared" ca="1" si="95"/>
        <v>0.26409218114839739</v>
      </c>
      <c r="N308" s="68">
        <f t="shared" si="82"/>
        <v>25</v>
      </c>
      <c r="O308" s="75">
        <f ca="1">J308*'Inputs and Outputs'!$D$5-('Model Part B'!K308*'Model Part B'!N308+K308*Costperbumped)</f>
        <v>4000</v>
      </c>
      <c r="R308" s="74">
        <v>305</v>
      </c>
      <c r="S308" s="68" t="s">
        <v>9</v>
      </c>
      <c r="T308" s="69">
        <v>44298</v>
      </c>
      <c r="U308" s="67" t="s">
        <v>2</v>
      </c>
      <c r="V308" s="68" t="str">
        <f>'Flight Data'!$A306</f>
        <v>G305</v>
      </c>
      <c r="W308" s="68">
        <f>'Flight Data'!$B306</f>
        <v>3</v>
      </c>
      <c r="X308" s="68">
        <f ca="1">ROUND(NORMINV($AC308,'Inputs and Outputs'!$C$19,'Inputs and Outputs'!$D$19),0)</f>
        <v>99</v>
      </c>
      <c r="Y308" s="68">
        <f t="shared" si="83"/>
        <v>102</v>
      </c>
      <c r="Z308" s="68">
        <f t="shared" ca="1" si="84"/>
        <v>99</v>
      </c>
      <c r="AA308" s="68">
        <f ca="1">IF(Z308-W308&gt;'Inputs and Outputs'!$D$4,One-W308,0)</f>
        <v>0</v>
      </c>
      <c r="AB308" s="68">
        <f ca="1">Z308*'Inputs and Outputs'!$D$5-AA308*'Inputs and Outputs'!$D$6</f>
        <v>3960</v>
      </c>
      <c r="AC308" s="70">
        <f t="shared" ca="1" si="96"/>
        <v>0.23699748920558139</v>
      </c>
      <c r="AD308" s="68">
        <f t="shared" si="85"/>
        <v>25</v>
      </c>
      <c r="AE308" s="75">
        <f ca="1">Z308*'Inputs and Outputs'!$D$5-('Model Part B'!AA308*'Model Part B'!AD308+AA308*Costperbumped)</f>
        <v>3960</v>
      </c>
      <c r="AH308" s="74">
        <v>305</v>
      </c>
      <c r="AI308" s="68" t="s">
        <v>9</v>
      </c>
      <c r="AJ308" s="69">
        <v>44298</v>
      </c>
      <c r="AK308" s="67" t="s">
        <v>2</v>
      </c>
      <c r="AL308" s="68" t="str">
        <f>'Flight Data'!$A306</f>
        <v>G305</v>
      </c>
      <c r="AM308" s="68">
        <f>'Flight Data'!$B306</f>
        <v>3</v>
      </c>
      <c r="AN308" s="68">
        <f ca="1">ROUND(NORMINV($AS308,'Inputs and Outputs'!$C$19,'Inputs and Outputs'!$D$19),0)</f>
        <v>107</v>
      </c>
      <c r="AO308" s="68">
        <f t="shared" si="86"/>
        <v>103</v>
      </c>
      <c r="AP308" s="68">
        <f t="shared" ca="1" si="87"/>
        <v>103</v>
      </c>
      <c r="AQ308" s="68">
        <f ca="1">IF(AP308-AM308&gt;'Inputs and Outputs'!$D$4,Three-AM308,0)</f>
        <v>0</v>
      </c>
      <c r="AR308" s="68">
        <f ca="1">AP308*'Inputs and Outputs'!$D$5-AQ308*'Inputs and Outputs'!$D$6</f>
        <v>4120</v>
      </c>
      <c r="AS308" s="70">
        <f t="shared" ca="1" si="97"/>
        <v>0.76167329422564711</v>
      </c>
      <c r="AT308" s="68">
        <f t="shared" si="88"/>
        <v>25</v>
      </c>
      <c r="AU308" s="75">
        <f ca="1">AP308*'Inputs and Outputs'!$D$5-('Model Part B'!AQ308*'Model Part B'!AT308+AQ308*Costperbumped)</f>
        <v>4120</v>
      </c>
      <c r="AX308" s="74">
        <v>305</v>
      </c>
      <c r="AY308" s="68" t="s">
        <v>9</v>
      </c>
      <c r="AZ308" s="69">
        <v>44298</v>
      </c>
      <c r="BA308" s="67" t="s">
        <v>2</v>
      </c>
      <c r="BB308" s="68" t="str">
        <f>'Flight Data'!$A306</f>
        <v>G305</v>
      </c>
      <c r="BC308" s="68">
        <f>'Flight Data'!$B306</f>
        <v>3</v>
      </c>
      <c r="BD308" s="68">
        <f ca="1">ROUND(NORMINV($BI308,'Inputs and Outputs'!$C$19,'Inputs and Outputs'!$D$19),0)</f>
        <v>103</v>
      </c>
      <c r="BE308" s="68">
        <f t="shared" si="89"/>
        <v>104</v>
      </c>
      <c r="BF308" s="68">
        <f t="shared" ca="1" si="90"/>
        <v>103</v>
      </c>
      <c r="BG308" s="68">
        <f ca="1">IF(BF308-BC308&gt;'Inputs and Outputs'!$D$4,Four-BC308,0)</f>
        <v>0</v>
      </c>
      <c r="BH308" s="68">
        <f ca="1">BF308*'Inputs and Outputs'!$D$5-BG308*'Inputs and Outputs'!$D$6</f>
        <v>4120</v>
      </c>
      <c r="BI308" s="70">
        <f t="shared" ca="1" si="98"/>
        <v>0.53446642053390858</v>
      </c>
      <c r="BJ308" s="68">
        <f t="shared" si="91"/>
        <v>25</v>
      </c>
      <c r="BK308" s="75">
        <f ca="1">BF308*'Inputs and Outputs'!$D$5-('Model Part B'!BG308*'Model Part B'!BJ308+BG308*Costperbumped)</f>
        <v>4120</v>
      </c>
      <c r="BN308" s="74">
        <v>305</v>
      </c>
      <c r="BO308" s="68" t="s">
        <v>9</v>
      </c>
      <c r="BP308" s="69">
        <v>44298</v>
      </c>
      <c r="BQ308" s="67" t="s">
        <v>2</v>
      </c>
      <c r="BR308" s="68" t="str">
        <f>'Flight Data'!$A306</f>
        <v>G305</v>
      </c>
      <c r="BS308" s="68">
        <f>'Flight Data'!$B306</f>
        <v>3</v>
      </c>
      <c r="BT308" s="68">
        <f ca="1">ROUND(NORMINV($BY308,'Inputs and Outputs'!$C$18,'Inputs and Outputs'!$D$18),0)</f>
        <v>104</v>
      </c>
      <c r="BU308" s="68">
        <f t="shared" si="92"/>
        <v>105</v>
      </c>
      <c r="BV308" s="68">
        <f t="shared" ca="1" si="93"/>
        <v>104</v>
      </c>
      <c r="BW308" s="68">
        <f ca="1">IF(BV308-BS308&gt;'Inputs and Outputs'!$D$4,Five-BS308,0)</f>
        <v>2</v>
      </c>
      <c r="BX308" s="68">
        <f ca="1">BV308*'Inputs and Outputs'!$D$5-BW308*'Inputs and Outputs'!$D$6</f>
        <v>3960</v>
      </c>
      <c r="BY308" s="70">
        <f t="shared" ca="1" si="99"/>
        <v>0.66430075082663764</v>
      </c>
      <c r="BZ308" s="68">
        <f t="shared" si="94"/>
        <v>25</v>
      </c>
      <c r="CA308" s="75">
        <f ca="1">BV308*'Inputs and Outputs'!$D$5-('Model Part B'!BW308*'Model Part B'!BZ308+BW308*Costperbumped)</f>
        <v>3910</v>
      </c>
    </row>
    <row r="309" spans="2:79" x14ac:dyDescent="0.2">
      <c r="B309" s="74">
        <v>306</v>
      </c>
      <c r="C309" s="68" t="s">
        <v>9</v>
      </c>
      <c r="D309" s="69">
        <v>44298</v>
      </c>
      <c r="E309" s="67" t="s">
        <v>0</v>
      </c>
      <c r="F309" s="68" t="str">
        <f>'Flight Data'!$A307</f>
        <v>G306</v>
      </c>
      <c r="G309" s="68">
        <f>'Flight Data'!$B307</f>
        <v>0</v>
      </c>
      <c r="H309" s="68">
        <f ca="1">ROUND(NORMINV($M309,'Inputs and Outputs'!$C$20,'Inputs and Outputs'!$D$20),0)</f>
        <v>115</v>
      </c>
      <c r="I309" s="68">
        <f t="shared" si="80"/>
        <v>101</v>
      </c>
      <c r="J309" s="68">
        <f t="shared" ca="1" si="81"/>
        <v>101</v>
      </c>
      <c r="K309" s="68">
        <f ca="1">IF(J309-G309&gt;'Inputs and Outputs'!$D$4,One-G309,0)</f>
        <v>1</v>
      </c>
      <c r="L309" s="68">
        <f ca="1">J309*'Inputs and Outputs'!$D$5-K309*'Inputs and Outputs'!$D$6</f>
        <v>3940</v>
      </c>
      <c r="M309" s="70">
        <f t="shared" ca="1" si="95"/>
        <v>0.97151395794832951</v>
      </c>
      <c r="N309" s="68">
        <f t="shared" si="82"/>
        <v>200</v>
      </c>
      <c r="O309" s="75">
        <f ca="1">J309*'Inputs and Outputs'!$D$5-('Model Part B'!K309*'Model Part B'!N309+K309*Costperbumped)</f>
        <v>3740</v>
      </c>
      <c r="R309" s="74">
        <v>306</v>
      </c>
      <c r="S309" s="68" t="s">
        <v>9</v>
      </c>
      <c r="T309" s="69">
        <v>44298</v>
      </c>
      <c r="U309" s="67" t="s">
        <v>0</v>
      </c>
      <c r="V309" s="68" t="str">
        <f>'Flight Data'!$A307</f>
        <v>G306</v>
      </c>
      <c r="W309" s="68">
        <f>'Flight Data'!$B307</f>
        <v>0</v>
      </c>
      <c r="X309" s="68">
        <f ca="1">ROUND(NORMINV($AC309,'Inputs and Outputs'!$C$20,'Inputs and Outputs'!$D$20),0)</f>
        <v>99</v>
      </c>
      <c r="Y309" s="68">
        <f t="shared" si="83"/>
        <v>102</v>
      </c>
      <c r="Z309" s="68">
        <f t="shared" ca="1" si="84"/>
        <v>99</v>
      </c>
      <c r="AA309" s="68">
        <f ca="1">IF(Z309-W309&gt;'Inputs and Outputs'!$D$4,One-W309,0)</f>
        <v>0</v>
      </c>
      <c r="AB309" s="68">
        <f ca="1">Z309*'Inputs and Outputs'!$D$5-AA309*'Inputs and Outputs'!$D$6</f>
        <v>3960</v>
      </c>
      <c r="AC309" s="70">
        <f t="shared" ca="1" si="96"/>
        <v>0.12475542791382555</v>
      </c>
      <c r="AD309" s="68">
        <f t="shared" si="85"/>
        <v>200</v>
      </c>
      <c r="AE309" s="75">
        <f ca="1">Z309*'Inputs and Outputs'!$D$5-('Model Part B'!AA309*'Model Part B'!AD309+AA309*Costperbumped)</f>
        <v>3960</v>
      </c>
      <c r="AH309" s="74">
        <v>306</v>
      </c>
      <c r="AI309" s="68" t="s">
        <v>9</v>
      </c>
      <c r="AJ309" s="69">
        <v>44298</v>
      </c>
      <c r="AK309" s="67" t="s">
        <v>0</v>
      </c>
      <c r="AL309" s="68" t="str">
        <f>'Flight Data'!$A307</f>
        <v>G306</v>
      </c>
      <c r="AM309" s="68">
        <f>'Flight Data'!$B307</f>
        <v>0</v>
      </c>
      <c r="AN309" s="68">
        <f ca="1">ROUND(NORMINV($AS309,'Inputs and Outputs'!$C$20,'Inputs and Outputs'!$D$20),0)</f>
        <v>109</v>
      </c>
      <c r="AO309" s="68">
        <f t="shared" si="86"/>
        <v>103</v>
      </c>
      <c r="AP309" s="68">
        <f t="shared" ca="1" si="87"/>
        <v>103</v>
      </c>
      <c r="AQ309" s="68">
        <f ca="1">IF(AP309-AM309&gt;'Inputs and Outputs'!$D$4,Three-AM309,0)</f>
        <v>3</v>
      </c>
      <c r="AR309" s="68">
        <f ca="1">AP309*'Inputs and Outputs'!$D$5-AQ309*'Inputs and Outputs'!$D$6</f>
        <v>3820</v>
      </c>
      <c r="AS309" s="70">
        <f t="shared" ca="1" si="97"/>
        <v>0.8016634855499144</v>
      </c>
      <c r="AT309" s="68">
        <f t="shared" si="88"/>
        <v>200</v>
      </c>
      <c r="AU309" s="75">
        <f ca="1">AP309*'Inputs and Outputs'!$D$5-('Model Part B'!AQ309*'Model Part B'!AT309+AQ309*Costperbumped)</f>
        <v>3220</v>
      </c>
      <c r="AX309" s="74">
        <v>306</v>
      </c>
      <c r="AY309" s="68" t="s">
        <v>9</v>
      </c>
      <c r="AZ309" s="69">
        <v>44298</v>
      </c>
      <c r="BA309" s="67" t="s">
        <v>0</v>
      </c>
      <c r="BB309" s="68" t="str">
        <f>'Flight Data'!$A307</f>
        <v>G306</v>
      </c>
      <c r="BC309" s="68">
        <f>'Flight Data'!$B307</f>
        <v>0</v>
      </c>
      <c r="BD309" s="68">
        <f ca="1">ROUND(NORMINV($BI309,'Inputs and Outputs'!$C$20,'Inputs and Outputs'!$D$20),0)</f>
        <v>106</v>
      </c>
      <c r="BE309" s="68">
        <f t="shared" si="89"/>
        <v>104</v>
      </c>
      <c r="BF309" s="68">
        <f t="shared" ca="1" si="90"/>
        <v>104</v>
      </c>
      <c r="BG309" s="68">
        <f ca="1">IF(BF309-BC309&gt;'Inputs and Outputs'!$D$4,Four-BC309,0)</f>
        <v>4</v>
      </c>
      <c r="BH309" s="68">
        <f ca="1">BF309*'Inputs and Outputs'!$D$5-BG309*'Inputs and Outputs'!$D$6</f>
        <v>3760</v>
      </c>
      <c r="BI309" s="70">
        <f t="shared" ca="1" si="98"/>
        <v>0.61601166281469366</v>
      </c>
      <c r="BJ309" s="68">
        <f t="shared" si="91"/>
        <v>200</v>
      </c>
      <c r="BK309" s="75">
        <f ca="1">BF309*'Inputs and Outputs'!$D$5-('Model Part B'!BG309*'Model Part B'!BJ309+BG309*Costperbumped)</f>
        <v>2960</v>
      </c>
      <c r="BN309" s="74">
        <v>306</v>
      </c>
      <c r="BO309" s="68" t="s">
        <v>9</v>
      </c>
      <c r="BP309" s="69">
        <v>44298</v>
      </c>
      <c r="BQ309" s="67" t="s">
        <v>0</v>
      </c>
      <c r="BR309" s="68" t="str">
        <f>'Flight Data'!$A307</f>
        <v>G306</v>
      </c>
      <c r="BS309" s="68">
        <f>'Flight Data'!$B307</f>
        <v>0</v>
      </c>
      <c r="BT309" s="68">
        <f ca="1">ROUND(NORMINV($BY309,'Inputs and Outputs'!$C$18,'Inputs and Outputs'!$D$18),0)</f>
        <v>102</v>
      </c>
      <c r="BU309" s="68">
        <f t="shared" si="92"/>
        <v>105</v>
      </c>
      <c r="BV309" s="68">
        <f t="shared" ca="1" si="93"/>
        <v>102</v>
      </c>
      <c r="BW309" s="68">
        <f ca="1">IF(BV309-BS309&gt;'Inputs and Outputs'!$D$4,Five-BS309,0)</f>
        <v>5</v>
      </c>
      <c r="BX309" s="68">
        <f ca="1">BV309*'Inputs and Outputs'!$D$5-BW309*'Inputs and Outputs'!$D$6</f>
        <v>3580</v>
      </c>
      <c r="BY309" s="70">
        <f t="shared" ca="1" si="99"/>
        <v>0.55824788852461982</v>
      </c>
      <c r="BZ309" s="68">
        <f t="shared" si="94"/>
        <v>200</v>
      </c>
      <c r="CA309" s="75">
        <f ca="1">BV309*'Inputs and Outputs'!$D$5-('Model Part B'!BW309*'Model Part B'!BZ309+BW309*Costperbumped)</f>
        <v>2580</v>
      </c>
    </row>
    <row r="310" spans="2:79" x14ac:dyDescent="0.2">
      <c r="B310" s="74">
        <v>307</v>
      </c>
      <c r="C310" s="68" t="s">
        <v>8</v>
      </c>
      <c r="D310" s="69">
        <v>44299</v>
      </c>
      <c r="E310" s="67" t="s">
        <v>3</v>
      </c>
      <c r="F310" s="68" t="str">
        <f>'Flight Data'!$A308</f>
        <v>G307</v>
      </c>
      <c r="G310" s="68">
        <f>'Flight Data'!$B308</f>
        <v>0</v>
      </c>
      <c r="H310" s="68">
        <f ca="1">ROUND(NORMINV($M310,'Inputs and Outputs'!$C$18,'Inputs and Outputs'!$D$18),0)</f>
        <v>97</v>
      </c>
      <c r="I310" s="68">
        <f t="shared" si="80"/>
        <v>101</v>
      </c>
      <c r="J310" s="68">
        <f t="shared" ca="1" si="81"/>
        <v>97</v>
      </c>
      <c r="K310" s="68">
        <f ca="1">IF(J310-G310&gt;'Inputs and Outputs'!$D$4,One-G310,0)</f>
        <v>0</v>
      </c>
      <c r="L310" s="68">
        <f ca="1">J310*'Inputs and Outputs'!$D$5-K310*'Inputs and Outputs'!$D$6</f>
        <v>3880</v>
      </c>
      <c r="M310" s="70">
        <f t="shared" ca="1" si="95"/>
        <v>0.2286265093258385</v>
      </c>
      <c r="N310" s="68">
        <f t="shared" si="82"/>
        <v>25</v>
      </c>
      <c r="O310" s="75">
        <f ca="1">J310*'Inputs and Outputs'!$D$5-('Model Part B'!K310*'Model Part B'!N310+K310*Costperbumped)</f>
        <v>3880</v>
      </c>
      <c r="R310" s="74">
        <v>307</v>
      </c>
      <c r="S310" s="68" t="s">
        <v>8</v>
      </c>
      <c r="T310" s="69">
        <v>44299</v>
      </c>
      <c r="U310" s="67" t="s">
        <v>3</v>
      </c>
      <c r="V310" s="68" t="str">
        <f>'Flight Data'!$A308</f>
        <v>G307</v>
      </c>
      <c r="W310" s="68">
        <f>'Flight Data'!$B308</f>
        <v>0</v>
      </c>
      <c r="X310" s="68">
        <f ca="1">ROUND(NORMINV($AC310,'Inputs and Outputs'!$C$18,'Inputs and Outputs'!$D$18),0)</f>
        <v>98</v>
      </c>
      <c r="Y310" s="68">
        <f t="shared" si="83"/>
        <v>102</v>
      </c>
      <c r="Z310" s="68">
        <f t="shared" ca="1" si="84"/>
        <v>98</v>
      </c>
      <c r="AA310" s="68">
        <f ca="1">IF(Z310-W310&gt;'Inputs and Outputs'!$D$4,One-W310,0)</f>
        <v>0</v>
      </c>
      <c r="AB310" s="68">
        <f ca="1">Z310*'Inputs and Outputs'!$D$5-AA310*'Inputs and Outputs'!$D$6</f>
        <v>3920</v>
      </c>
      <c r="AC310" s="70">
        <f t="shared" ca="1" si="96"/>
        <v>0.28832327670240943</v>
      </c>
      <c r="AD310" s="68">
        <f t="shared" si="85"/>
        <v>25</v>
      </c>
      <c r="AE310" s="75">
        <f ca="1">Z310*'Inputs and Outputs'!$D$5-('Model Part B'!AA310*'Model Part B'!AD310+AA310*Costperbumped)</f>
        <v>3920</v>
      </c>
      <c r="AH310" s="74">
        <v>307</v>
      </c>
      <c r="AI310" s="68" t="s">
        <v>8</v>
      </c>
      <c r="AJ310" s="69">
        <v>44299</v>
      </c>
      <c r="AK310" s="67" t="s">
        <v>3</v>
      </c>
      <c r="AL310" s="68" t="str">
        <f>'Flight Data'!$A308</f>
        <v>G307</v>
      </c>
      <c r="AM310" s="68">
        <f>'Flight Data'!$B308</f>
        <v>0</v>
      </c>
      <c r="AN310" s="68">
        <f ca="1">ROUND(NORMINV($AS310,'Inputs and Outputs'!$C$18,'Inputs and Outputs'!$D$18),0)</f>
        <v>107</v>
      </c>
      <c r="AO310" s="68">
        <f t="shared" si="86"/>
        <v>103</v>
      </c>
      <c r="AP310" s="68">
        <f t="shared" ca="1" si="87"/>
        <v>103</v>
      </c>
      <c r="AQ310" s="68">
        <f ca="1">IF(AP310-AM310&gt;'Inputs and Outputs'!$D$4,Three-AM310,0)</f>
        <v>3</v>
      </c>
      <c r="AR310" s="68">
        <f ca="1">AP310*'Inputs and Outputs'!$D$5-AQ310*'Inputs and Outputs'!$D$6</f>
        <v>3820</v>
      </c>
      <c r="AS310" s="70">
        <f t="shared" ca="1" si="97"/>
        <v>0.85974687004703443</v>
      </c>
      <c r="AT310" s="68">
        <f t="shared" si="88"/>
        <v>25</v>
      </c>
      <c r="AU310" s="75">
        <f ca="1">AP310*'Inputs and Outputs'!$D$5-('Model Part B'!AQ310*'Model Part B'!AT310+AQ310*Costperbumped)</f>
        <v>3745</v>
      </c>
      <c r="AX310" s="74">
        <v>307</v>
      </c>
      <c r="AY310" s="68" t="s">
        <v>8</v>
      </c>
      <c r="AZ310" s="69">
        <v>44299</v>
      </c>
      <c r="BA310" s="67" t="s">
        <v>3</v>
      </c>
      <c r="BB310" s="68" t="str">
        <f>'Flight Data'!$A308</f>
        <v>G307</v>
      </c>
      <c r="BC310" s="68">
        <f>'Flight Data'!$B308</f>
        <v>0</v>
      </c>
      <c r="BD310" s="68">
        <f ca="1">ROUND(NORMINV($BI310,'Inputs and Outputs'!$C$18,'Inputs and Outputs'!$D$18),0)</f>
        <v>94</v>
      </c>
      <c r="BE310" s="68">
        <f t="shared" si="89"/>
        <v>104</v>
      </c>
      <c r="BF310" s="68">
        <f t="shared" ca="1" si="90"/>
        <v>94</v>
      </c>
      <c r="BG310" s="68">
        <f ca="1">IF(BF310-BC310&gt;'Inputs and Outputs'!$D$4,Four-BC310,0)</f>
        <v>0</v>
      </c>
      <c r="BH310" s="68">
        <f ca="1">BF310*'Inputs and Outputs'!$D$5-BG310*'Inputs and Outputs'!$D$6</f>
        <v>3760</v>
      </c>
      <c r="BI310" s="70">
        <f t="shared" ca="1" si="98"/>
        <v>0.10907690795238734</v>
      </c>
      <c r="BJ310" s="68">
        <f t="shared" si="91"/>
        <v>25</v>
      </c>
      <c r="BK310" s="75">
        <f ca="1">BF310*'Inputs and Outputs'!$D$5-('Model Part B'!BG310*'Model Part B'!BJ310+BG310*Costperbumped)</f>
        <v>3760</v>
      </c>
      <c r="BN310" s="74">
        <v>307</v>
      </c>
      <c r="BO310" s="68" t="s">
        <v>8</v>
      </c>
      <c r="BP310" s="69">
        <v>44299</v>
      </c>
      <c r="BQ310" s="67" t="s">
        <v>3</v>
      </c>
      <c r="BR310" s="68" t="str">
        <f>'Flight Data'!$A308</f>
        <v>G307</v>
      </c>
      <c r="BS310" s="68">
        <f>'Flight Data'!$B308</f>
        <v>0</v>
      </c>
      <c r="BT310" s="68">
        <f ca="1">ROUND(NORMINV($BY310,'Inputs and Outputs'!$C$18,'Inputs and Outputs'!$D$18),0)</f>
        <v>103</v>
      </c>
      <c r="BU310" s="68">
        <f t="shared" si="92"/>
        <v>105</v>
      </c>
      <c r="BV310" s="68">
        <f t="shared" ca="1" si="93"/>
        <v>103</v>
      </c>
      <c r="BW310" s="68">
        <f ca="1">IF(BV310-BS310&gt;'Inputs and Outputs'!$D$4,Five-BS310,0)</f>
        <v>5</v>
      </c>
      <c r="BX310" s="68">
        <f ca="1">BV310*'Inputs and Outputs'!$D$5-BW310*'Inputs and Outputs'!$D$6</f>
        <v>3620</v>
      </c>
      <c r="BY310" s="70">
        <f t="shared" ca="1" si="99"/>
        <v>0.61918799239079114</v>
      </c>
      <c r="BZ310" s="68">
        <f t="shared" si="94"/>
        <v>25</v>
      </c>
      <c r="CA310" s="75">
        <f ca="1">BV310*'Inputs and Outputs'!$D$5-('Model Part B'!BW310*'Model Part B'!BZ310+BW310*Costperbumped)</f>
        <v>3495</v>
      </c>
    </row>
    <row r="311" spans="2:79" x14ac:dyDescent="0.2">
      <c r="B311" s="74">
        <v>308</v>
      </c>
      <c r="C311" s="68" t="s">
        <v>8</v>
      </c>
      <c r="D311" s="69">
        <v>44299</v>
      </c>
      <c r="E311" s="67" t="s">
        <v>2</v>
      </c>
      <c r="F311" s="68" t="str">
        <f>'Flight Data'!$A309</f>
        <v>G308</v>
      </c>
      <c r="G311" s="68">
        <f>'Flight Data'!$B309</f>
        <v>2</v>
      </c>
      <c r="H311" s="68">
        <f ca="1">ROUND(NORMINV($M311,'Inputs and Outputs'!$C$19,'Inputs and Outputs'!$D$19),0)</f>
        <v>100</v>
      </c>
      <c r="I311" s="68">
        <f t="shared" si="80"/>
        <v>101</v>
      </c>
      <c r="J311" s="68">
        <f t="shared" ca="1" si="81"/>
        <v>100</v>
      </c>
      <c r="K311" s="68">
        <f ca="1">IF(J311-G311&gt;'Inputs and Outputs'!$D$4,One-G311,0)</f>
        <v>0</v>
      </c>
      <c r="L311" s="68">
        <f ca="1">J311*'Inputs and Outputs'!$D$5-K311*'Inputs and Outputs'!$D$6</f>
        <v>4000</v>
      </c>
      <c r="M311" s="70">
        <f t="shared" ca="1" si="95"/>
        <v>0.26582023581206238</v>
      </c>
      <c r="N311" s="68">
        <f t="shared" si="82"/>
        <v>25</v>
      </c>
      <c r="O311" s="75">
        <f ca="1">J311*'Inputs and Outputs'!$D$5-('Model Part B'!K311*'Model Part B'!N311+K311*Costperbumped)</f>
        <v>4000</v>
      </c>
      <c r="R311" s="74">
        <v>308</v>
      </c>
      <c r="S311" s="68" t="s">
        <v>8</v>
      </c>
      <c r="T311" s="69">
        <v>44299</v>
      </c>
      <c r="U311" s="67" t="s">
        <v>2</v>
      </c>
      <c r="V311" s="68" t="str">
        <f>'Flight Data'!$A309</f>
        <v>G308</v>
      </c>
      <c r="W311" s="68">
        <f>'Flight Data'!$B309</f>
        <v>2</v>
      </c>
      <c r="X311" s="68">
        <f ca="1">ROUND(NORMINV($AC311,'Inputs and Outputs'!$C$19,'Inputs and Outputs'!$D$19),0)</f>
        <v>104</v>
      </c>
      <c r="Y311" s="68">
        <f t="shared" si="83"/>
        <v>102</v>
      </c>
      <c r="Z311" s="68">
        <f t="shared" ca="1" si="84"/>
        <v>102</v>
      </c>
      <c r="AA311" s="68">
        <f ca="1">IF(Z311-W311&gt;'Inputs and Outputs'!$D$4,One-W311,0)</f>
        <v>0</v>
      </c>
      <c r="AB311" s="68">
        <f ca="1">Z311*'Inputs and Outputs'!$D$5-AA311*'Inputs and Outputs'!$D$6</f>
        <v>4080</v>
      </c>
      <c r="AC311" s="70">
        <f t="shared" ca="1" si="96"/>
        <v>0.55302371019888785</v>
      </c>
      <c r="AD311" s="68">
        <f t="shared" si="85"/>
        <v>25</v>
      </c>
      <c r="AE311" s="75">
        <f ca="1">Z311*'Inputs and Outputs'!$D$5-('Model Part B'!AA311*'Model Part B'!AD311+AA311*Costperbumped)</f>
        <v>4080</v>
      </c>
      <c r="AH311" s="74">
        <v>308</v>
      </c>
      <c r="AI311" s="68" t="s">
        <v>8</v>
      </c>
      <c r="AJ311" s="69">
        <v>44299</v>
      </c>
      <c r="AK311" s="67" t="s">
        <v>2</v>
      </c>
      <c r="AL311" s="68" t="str">
        <f>'Flight Data'!$A309</f>
        <v>G308</v>
      </c>
      <c r="AM311" s="68">
        <f>'Flight Data'!$B309</f>
        <v>2</v>
      </c>
      <c r="AN311" s="68">
        <f ca="1">ROUND(NORMINV($AS311,'Inputs and Outputs'!$C$19,'Inputs and Outputs'!$D$19),0)</f>
        <v>110</v>
      </c>
      <c r="AO311" s="68">
        <f t="shared" si="86"/>
        <v>103</v>
      </c>
      <c r="AP311" s="68">
        <f t="shared" ca="1" si="87"/>
        <v>103</v>
      </c>
      <c r="AQ311" s="68">
        <f ca="1">IF(AP311-AM311&gt;'Inputs and Outputs'!$D$4,Three-AM311,0)</f>
        <v>1</v>
      </c>
      <c r="AR311" s="68">
        <f ca="1">AP311*'Inputs and Outputs'!$D$5-AQ311*'Inputs and Outputs'!$D$6</f>
        <v>4020</v>
      </c>
      <c r="AS311" s="70">
        <f t="shared" ca="1" si="97"/>
        <v>0.92597504833285871</v>
      </c>
      <c r="AT311" s="68">
        <f t="shared" si="88"/>
        <v>25</v>
      </c>
      <c r="AU311" s="75">
        <f ca="1">AP311*'Inputs and Outputs'!$D$5-('Model Part B'!AQ311*'Model Part B'!AT311+AQ311*Costperbumped)</f>
        <v>3995</v>
      </c>
      <c r="AX311" s="74">
        <v>308</v>
      </c>
      <c r="AY311" s="68" t="s">
        <v>8</v>
      </c>
      <c r="AZ311" s="69">
        <v>44299</v>
      </c>
      <c r="BA311" s="67" t="s">
        <v>2</v>
      </c>
      <c r="BB311" s="68" t="str">
        <f>'Flight Data'!$A309</f>
        <v>G308</v>
      </c>
      <c r="BC311" s="68">
        <f>'Flight Data'!$B309</f>
        <v>2</v>
      </c>
      <c r="BD311" s="68">
        <f ca="1">ROUND(NORMINV($BI311,'Inputs and Outputs'!$C$19,'Inputs and Outputs'!$D$19),0)</f>
        <v>99</v>
      </c>
      <c r="BE311" s="68">
        <f t="shared" si="89"/>
        <v>104</v>
      </c>
      <c r="BF311" s="68">
        <f t="shared" ca="1" si="90"/>
        <v>99</v>
      </c>
      <c r="BG311" s="68">
        <f ca="1">IF(BF311-BC311&gt;'Inputs and Outputs'!$D$4,Four-BC311,0)</f>
        <v>0</v>
      </c>
      <c r="BH311" s="68">
        <f ca="1">BF311*'Inputs and Outputs'!$D$5-BG311*'Inputs and Outputs'!$D$6</f>
        <v>3960</v>
      </c>
      <c r="BI311" s="70">
        <f t="shared" ca="1" si="98"/>
        <v>0.23071592779224037</v>
      </c>
      <c r="BJ311" s="68">
        <f t="shared" si="91"/>
        <v>25</v>
      </c>
      <c r="BK311" s="75">
        <f ca="1">BF311*'Inputs and Outputs'!$D$5-('Model Part B'!BG311*'Model Part B'!BJ311+BG311*Costperbumped)</f>
        <v>3960</v>
      </c>
      <c r="BN311" s="74">
        <v>308</v>
      </c>
      <c r="BO311" s="68" t="s">
        <v>8</v>
      </c>
      <c r="BP311" s="69">
        <v>44299</v>
      </c>
      <c r="BQ311" s="67" t="s">
        <v>2</v>
      </c>
      <c r="BR311" s="68" t="str">
        <f>'Flight Data'!$A309</f>
        <v>G308</v>
      </c>
      <c r="BS311" s="68">
        <f>'Flight Data'!$B309</f>
        <v>2</v>
      </c>
      <c r="BT311" s="68">
        <f ca="1">ROUND(NORMINV($BY311,'Inputs and Outputs'!$C$18,'Inputs and Outputs'!$D$18),0)</f>
        <v>100</v>
      </c>
      <c r="BU311" s="68">
        <f t="shared" si="92"/>
        <v>105</v>
      </c>
      <c r="BV311" s="68">
        <f t="shared" ca="1" si="93"/>
        <v>100</v>
      </c>
      <c r="BW311" s="68">
        <f ca="1">IF(BV311-BS311&gt;'Inputs and Outputs'!$D$4,Five-BS311,0)</f>
        <v>0</v>
      </c>
      <c r="BX311" s="68">
        <f ca="1">BV311*'Inputs and Outputs'!$D$5-BW311*'Inputs and Outputs'!$D$6</f>
        <v>4000</v>
      </c>
      <c r="BY311" s="70">
        <f t="shared" ca="1" si="99"/>
        <v>0.409475443565538</v>
      </c>
      <c r="BZ311" s="68">
        <f t="shared" si="94"/>
        <v>25</v>
      </c>
      <c r="CA311" s="75">
        <f ca="1">BV311*'Inputs and Outputs'!$D$5-('Model Part B'!BW311*'Model Part B'!BZ311+BW311*Costperbumped)</f>
        <v>4000</v>
      </c>
    </row>
    <row r="312" spans="2:79" x14ac:dyDescent="0.2">
      <c r="B312" s="74">
        <v>309</v>
      </c>
      <c r="C312" s="68" t="s">
        <v>8</v>
      </c>
      <c r="D312" s="69">
        <v>44299</v>
      </c>
      <c r="E312" s="67" t="s">
        <v>0</v>
      </c>
      <c r="F312" s="68" t="str">
        <f>'Flight Data'!$A310</f>
        <v>G309</v>
      </c>
      <c r="G312" s="68">
        <f>'Flight Data'!$B310</f>
        <v>1</v>
      </c>
      <c r="H312" s="68">
        <f ca="1">ROUND(NORMINV($M312,'Inputs and Outputs'!$C$20,'Inputs and Outputs'!$D$20),0)</f>
        <v>113</v>
      </c>
      <c r="I312" s="68">
        <f t="shared" si="80"/>
        <v>101</v>
      </c>
      <c r="J312" s="68">
        <f t="shared" ca="1" si="81"/>
        <v>101</v>
      </c>
      <c r="K312" s="68">
        <f ca="1">IF(J312-G312&gt;'Inputs and Outputs'!$D$4,One-G312,0)</f>
        <v>0</v>
      </c>
      <c r="L312" s="68">
        <f ca="1">J312*'Inputs and Outputs'!$D$5-K312*'Inputs and Outputs'!$D$6</f>
        <v>4040</v>
      </c>
      <c r="M312" s="70">
        <f t="shared" ca="1" si="95"/>
        <v>0.95136309855768153</v>
      </c>
      <c r="N312" s="68">
        <f t="shared" si="82"/>
        <v>200</v>
      </c>
      <c r="O312" s="75">
        <f ca="1">J312*'Inputs and Outputs'!$D$5-('Model Part B'!K312*'Model Part B'!N312+K312*Costperbumped)</f>
        <v>4040</v>
      </c>
      <c r="R312" s="74">
        <v>309</v>
      </c>
      <c r="S312" s="68" t="s">
        <v>8</v>
      </c>
      <c r="T312" s="69">
        <v>44299</v>
      </c>
      <c r="U312" s="67" t="s">
        <v>0</v>
      </c>
      <c r="V312" s="68" t="str">
        <f>'Flight Data'!$A310</f>
        <v>G309</v>
      </c>
      <c r="W312" s="68">
        <f>'Flight Data'!$B310</f>
        <v>1</v>
      </c>
      <c r="X312" s="68">
        <f ca="1">ROUND(NORMINV($AC312,'Inputs and Outputs'!$C$20,'Inputs and Outputs'!$D$20),0)</f>
        <v>105</v>
      </c>
      <c r="Y312" s="68">
        <f t="shared" si="83"/>
        <v>102</v>
      </c>
      <c r="Z312" s="68">
        <f t="shared" ca="1" si="84"/>
        <v>102</v>
      </c>
      <c r="AA312" s="68">
        <f ca="1">IF(Z312-W312&gt;'Inputs and Outputs'!$D$4,One-W312,0)</f>
        <v>0</v>
      </c>
      <c r="AB312" s="68">
        <f ca="1">Z312*'Inputs and Outputs'!$D$5-AA312*'Inputs and Outputs'!$D$6</f>
        <v>4080</v>
      </c>
      <c r="AC312" s="70">
        <f t="shared" ca="1" si="96"/>
        <v>0.47063601079480322</v>
      </c>
      <c r="AD312" s="68">
        <f t="shared" si="85"/>
        <v>200</v>
      </c>
      <c r="AE312" s="75">
        <f ca="1">Z312*'Inputs and Outputs'!$D$5-('Model Part B'!AA312*'Model Part B'!AD312+AA312*Costperbumped)</f>
        <v>4080</v>
      </c>
      <c r="AH312" s="74">
        <v>309</v>
      </c>
      <c r="AI312" s="68" t="s">
        <v>8</v>
      </c>
      <c r="AJ312" s="69">
        <v>44299</v>
      </c>
      <c r="AK312" s="67" t="s">
        <v>0</v>
      </c>
      <c r="AL312" s="68" t="str">
        <f>'Flight Data'!$A310</f>
        <v>G309</v>
      </c>
      <c r="AM312" s="68">
        <f>'Flight Data'!$B310</f>
        <v>1</v>
      </c>
      <c r="AN312" s="68">
        <f ca="1">ROUND(NORMINV($AS312,'Inputs and Outputs'!$C$20,'Inputs and Outputs'!$D$20),0)</f>
        <v>107</v>
      </c>
      <c r="AO312" s="68">
        <f t="shared" si="86"/>
        <v>103</v>
      </c>
      <c r="AP312" s="68">
        <f t="shared" ca="1" si="87"/>
        <v>103</v>
      </c>
      <c r="AQ312" s="68">
        <f ca="1">IF(AP312-AM312&gt;'Inputs and Outputs'!$D$4,Three-AM312,0)</f>
        <v>2</v>
      </c>
      <c r="AR312" s="68">
        <f ca="1">AP312*'Inputs and Outputs'!$D$5-AQ312*'Inputs and Outputs'!$D$6</f>
        <v>3920</v>
      </c>
      <c r="AS312" s="70">
        <f t="shared" ca="1" si="97"/>
        <v>0.6210508813561717</v>
      </c>
      <c r="AT312" s="68">
        <f t="shared" si="88"/>
        <v>200</v>
      </c>
      <c r="AU312" s="75">
        <f ca="1">AP312*'Inputs and Outputs'!$D$5-('Model Part B'!AQ312*'Model Part B'!AT312+AQ312*Costperbumped)</f>
        <v>3520</v>
      </c>
      <c r="AX312" s="74">
        <v>309</v>
      </c>
      <c r="AY312" s="68" t="s">
        <v>8</v>
      </c>
      <c r="AZ312" s="69">
        <v>44299</v>
      </c>
      <c r="BA312" s="67" t="s">
        <v>0</v>
      </c>
      <c r="BB312" s="68" t="str">
        <f>'Flight Data'!$A310</f>
        <v>G309</v>
      </c>
      <c r="BC312" s="68">
        <f>'Flight Data'!$B310</f>
        <v>1</v>
      </c>
      <c r="BD312" s="68">
        <f ca="1">ROUND(NORMINV($BI312,'Inputs and Outputs'!$C$20,'Inputs and Outputs'!$D$20),0)</f>
        <v>114</v>
      </c>
      <c r="BE312" s="68">
        <f t="shared" si="89"/>
        <v>104</v>
      </c>
      <c r="BF312" s="68">
        <f t="shared" ca="1" si="90"/>
        <v>104</v>
      </c>
      <c r="BG312" s="68">
        <f ca="1">IF(BF312-BC312&gt;'Inputs and Outputs'!$D$4,Four-BC312,0)</f>
        <v>3</v>
      </c>
      <c r="BH312" s="68">
        <f ca="1">BF312*'Inputs and Outputs'!$D$5-BG312*'Inputs and Outputs'!$D$6</f>
        <v>3860</v>
      </c>
      <c r="BI312" s="70">
        <f t="shared" ca="1" si="98"/>
        <v>0.95943922777671609</v>
      </c>
      <c r="BJ312" s="68">
        <f t="shared" si="91"/>
        <v>200</v>
      </c>
      <c r="BK312" s="75">
        <f ca="1">BF312*'Inputs and Outputs'!$D$5-('Model Part B'!BG312*'Model Part B'!BJ312+BG312*Costperbumped)</f>
        <v>3260</v>
      </c>
      <c r="BN312" s="74">
        <v>309</v>
      </c>
      <c r="BO312" s="68" t="s">
        <v>8</v>
      </c>
      <c r="BP312" s="69">
        <v>44299</v>
      </c>
      <c r="BQ312" s="67" t="s">
        <v>0</v>
      </c>
      <c r="BR312" s="68" t="str">
        <f>'Flight Data'!$A310</f>
        <v>G309</v>
      </c>
      <c r="BS312" s="68">
        <f>'Flight Data'!$B310</f>
        <v>1</v>
      </c>
      <c r="BT312" s="68">
        <f ca="1">ROUND(NORMINV($BY312,'Inputs and Outputs'!$C$18,'Inputs and Outputs'!$D$18),0)</f>
        <v>97</v>
      </c>
      <c r="BU312" s="68">
        <f t="shared" si="92"/>
        <v>105</v>
      </c>
      <c r="BV312" s="68">
        <f t="shared" ca="1" si="93"/>
        <v>97</v>
      </c>
      <c r="BW312" s="68">
        <f ca="1">IF(BV312-BS312&gt;'Inputs and Outputs'!$D$4,Five-BS312,0)</f>
        <v>0</v>
      </c>
      <c r="BX312" s="68">
        <f ca="1">BV312*'Inputs and Outputs'!$D$5-BW312*'Inputs and Outputs'!$D$6</f>
        <v>3880</v>
      </c>
      <c r="BY312" s="70">
        <f t="shared" ca="1" si="99"/>
        <v>0.22672212915816603</v>
      </c>
      <c r="BZ312" s="68">
        <f t="shared" si="94"/>
        <v>200</v>
      </c>
      <c r="CA312" s="75">
        <f ca="1">BV312*'Inputs and Outputs'!$D$5-('Model Part B'!BW312*'Model Part B'!BZ312+BW312*Costperbumped)</f>
        <v>3880</v>
      </c>
    </row>
    <row r="313" spans="2:79" x14ac:dyDescent="0.2">
      <c r="B313" s="74">
        <v>310</v>
      </c>
      <c r="C313" s="68" t="s">
        <v>7</v>
      </c>
      <c r="D313" s="69">
        <v>44300</v>
      </c>
      <c r="E313" s="67" t="s">
        <v>3</v>
      </c>
      <c r="F313" s="68" t="str">
        <f>'Flight Data'!$A311</f>
        <v>G310</v>
      </c>
      <c r="G313" s="68">
        <f>'Flight Data'!$B311</f>
        <v>7</v>
      </c>
      <c r="H313" s="68">
        <f ca="1">ROUND(NORMINV($M313,'Inputs and Outputs'!$C$18,'Inputs and Outputs'!$D$18),0)</f>
        <v>107</v>
      </c>
      <c r="I313" s="68">
        <f t="shared" si="80"/>
        <v>101</v>
      </c>
      <c r="J313" s="68">
        <f t="shared" ca="1" si="81"/>
        <v>101</v>
      </c>
      <c r="K313" s="68">
        <f ca="1">IF(J313-G313&gt;'Inputs and Outputs'!$D$4,One-G313,0)</f>
        <v>0</v>
      </c>
      <c r="L313" s="68">
        <f ca="1">J313*'Inputs and Outputs'!$D$5-K313*'Inputs and Outputs'!$D$6</f>
        <v>4040</v>
      </c>
      <c r="M313" s="70">
        <f t="shared" ca="1" si="95"/>
        <v>0.82661729624011648</v>
      </c>
      <c r="N313" s="68">
        <f t="shared" si="82"/>
        <v>25</v>
      </c>
      <c r="O313" s="75">
        <f ca="1">J313*'Inputs and Outputs'!$D$5-('Model Part B'!K313*'Model Part B'!N313+K313*Costperbumped)</f>
        <v>4040</v>
      </c>
      <c r="R313" s="74">
        <v>310</v>
      </c>
      <c r="S313" s="68" t="s">
        <v>7</v>
      </c>
      <c r="T313" s="69">
        <v>44300</v>
      </c>
      <c r="U313" s="67" t="s">
        <v>3</v>
      </c>
      <c r="V313" s="68" t="str">
        <f>'Flight Data'!$A311</f>
        <v>G310</v>
      </c>
      <c r="W313" s="68">
        <f>'Flight Data'!$B311</f>
        <v>7</v>
      </c>
      <c r="X313" s="68">
        <f ca="1">ROUND(NORMINV($AC313,'Inputs and Outputs'!$C$18,'Inputs and Outputs'!$D$18),0)</f>
        <v>102</v>
      </c>
      <c r="Y313" s="68">
        <f t="shared" si="83"/>
        <v>102</v>
      </c>
      <c r="Z313" s="68">
        <f t="shared" ca="1" si="84"/>
        <v>102</v>
      </c>
      <c r="AA313" s="68">
        <f ca="1">IF(Z313-W313&gt;'Inputs and Outputs'!$D$4,One-W313,0)</f>
        <v>0</v>
      </c>
      <c r="AB313" s="68">
        <f ca="1">Z313*'Inputs and Outputs'!$D$5-AA313*'Inputs and Outputs'!$D$6</f>
        <v>4080</v>
      </c>
      <c r="AC313" s="70">
        <f t="shared" ca="1" si="96"/>
        <v>0.56775041462552678</v>
      </c>
      <c r="AD313" s="68">
        <f t="shared" si="85"/>
        <v>25</v>
      </c>
      <c r="AE313" s="75">
        <f ca="1">Z313*'Inputs and Outputs'!$D$5-('Model Part B'!AA313*'Model Part B'!AD313+AA313*Costperbumped)</f>
        <v>4080</v>
      </c>
      <c r="AH313" s="74">
        <v>310</v>
      </c>
      <c r="AI313" s="68" t="s">
        <v>7</v>
      </c>
      <c r="AJ313" s="69">
        <v>44300</v>
      </c>
      <c r="AK313" s="67" t="s">
        <v>3</v>
      </c>
      <c r="AL313" s="68" t="str">
        <f>'Flight Data'!$A311</f>
        <v>G310</v>
      </c>
      <c r="AM313" s="68">
        <f>'Flight Data'!$B311</f>
        <v>7</v>
      </c>
      <c r="AN313" s="68">
        <f ca="1">ROUND(NORMINV($AS313,'Inputs and Outputs'!$C$18,'Inputs and Outputs'!$D$18),0)</f>
        <v>105</v>
      </c>
      <c r="AO313" s="68">
        <f t="shared" si="86"/>
        <v>103</v>
      </c>
      <c r="AP313" s="68">
        <f t="shared" ca="1" si="87"/>
        <v>103</v>
      </c>
      <c r="AQ313" s="68">
        <f ca="1">IF(AP313-AM313&gt;'Inputs and Outputs'!$D$4,Three-AM313,0)</f>
        <v>0</v>
      </c>
      <c r="AR313" s="68">
        <f ca="1">AP313*'Inputs and Outputs'!$D$5-AQ313*'Inputs and Outputs'!$D$6</f>
        <v>4120</v>
      </c>
      <c r="AS313" s="70">
        <f t="shared" ca="1" si="97"/>
        <v>0.76150905722243722</v>
      </c>
      <c r="AT313" s="68">
        <f t="shared" si="88"/>
        <v>25</v>
      </c>
      <c r="AU313" s="75">
        <f ca="1">AP313*'Inputs and Outputs'!$D$5-('Model Part B'!AQ313*'Model Part B'!AT313+AQ313*Costperbumped)</f>
        <v>4120</v>
      </c>
      <c r="AX313" s="74">
        <v>310</v>
      </c>
      <c r="AY313" s="68" t="s">
        <v>7</v>
      </c>
      <c r="AZ313" s="69">
        <v>44300</v>
      </c>
      <c r="BA313" s="67" t="s">
        <v>3</v>
      </c>
      <c r="BB313" s="68" t="str">
        <f>'Flight Data'!$A311</f>
        <v>G310</v>
      </c>
      <c r="BC313" s="68">
        <f>'Flight Data'!$B311</f>
        <v>7</v>
      </c>
      <c r="BD313" s="68">
        <f ca="1">ROUND(NORMINV($BI313,'Inputs and Outputs'!$C$18,'Inputs and Outputs'!$D$18),0)</f>
        <v>101</v>
      </c>
      <c r="BE313" s="68">
        <f t="shared" si="89"/>
        <v>104</v>
      </c>
      <c r="BF313" s="68">
        <f t="shared" ca="1" si="90"/>
        <v>101</v>
      </c>
      <c r="BG313" s="68">
        <f ca="1">IF(BF313-BC313&gt;'Inputs and Outputs'!$D$4,Four-BC313,0)</f>
        <v>0</v>
      </c>
      <c r="BH313" s="68">
        <f ca="1">BF313*'Inputs and Outputs'!$D$5-BG313*'Inputs and Outputs'!$D$6</f>
        <v>4040</v>
      </c>
      <c r="BI313" s="70">
        <f t="shared" ca="1" si="98"/>
        <v>0.51218647667167005</v>
      </c>
      <c r="BJ313" s="68">
        <f t="shared" si="91"/>
        <v>25</v>
      </c>
      <c r="BK313" s="75">
        <f ca="1">BF313*'Inputs and Outputs'!$D$5-('Model Part B'!BG313*'Model Part B'!BJ313+BG313*Costperbumped)</f>
        <v>4040</v>
      </c>
      <c r="BN313" s="74">
        <v>310</v>
      </c>
      <c r="BO313" s="68" t="s">
        <v>7</v>
      </c>
      <c r="BP313" s="69">
        <v>44300</v>
      </c>
      <c r="BQ313" s="67" t="s">
        <v>3</v>
      </c>
      <c r="BR313" s="68" t="str">
        <f>'Flight Data'!$A311</f>
        <v>G310</v>
      </c>
      <c r="BS313" s="68">
        <f>'Flight Data'!$B311</f>
        <v>7</v>
      </c>
      <c r="BT313" s="68">
        <f ca="1">ROUND(NORMINV($BY313,'Inputs and Outputs'!$C$18,'Inputs and Outputs'!$D$18),0)</f>
        <v>105</v>
      </c>
      <c r="BU313" s="68">
        <f t="shared" si="92"/>
        <v>105</v>
      </c>
      <c r="BV313" s="68">
        <f t="shared" ca="1" si="93"/>
        <v>105</v>
      </c>
      <c r="BW313" s="68">
        <f ca="1">IF(BV313-BS313&gt;'Inputs and Outputs'!$D$4,Five-BS313,0)</f>
        <v>0</v>
      </c>
      <c r="BX313" s="68">
        <f ca="1">BV313*'Inputs and Outputs'!$D$5-BW313*'Inputs and Outputs'!$D$6</f>
        <v>4200</v>
      </c>
      <c r="BY313" s="70">
        <f t="shared" ca="1" si="99"/>
        <v>0.72113971874311733</v>
      </c>
      <c r="BZ313" s="68">
        <f t="shared" si="94"/>
        <v>25</v>
      </c>
      <c r="CA313" s="75">
        <f ca="1">BV313*'Inputs and Outputs'!$D$5-('Model Part B'!BW313*'Model Part B'!BZ313+BW313*Costperbumped)</f>
        <v>4200</v>
      </c>
    </row>
    <row r="314" spans="2:79" x14ac:dyDescent="0.2">
      <c r="B314" s="74">
        <v>311</v>
      </c>
      <c r="C314" s="68" t="s">
        <v>7</v>
      </c>
      <c r="D314" s="69">
        <v>44300</v>
      </c>
      <c r="E314" s="67" t="s">
        <v>2</v>
      </c>
      <c r="F314" s="68" t="str">
        <f>'Flight Data'!$A312</f>
        <v>G311</v>
      </c>
      <c r="G314" s="68">
        <f>'Flight Data'!$B312</f>
        <v>2</v>
      </c>
      <c r="H314" s="68">
        <f ca="1">ROUND(NORMINV($M314,'Inputs and Outputs'!$C$19,'Inputs and Outputs'!$D$19),0)</f>
        <v>100</v>
      </c>
      <c r="I314" s="68">
        <f t="shared" si="80"/>
        <v>101</v>
      </c>
      <c r="J314" s="68">
        <f t="shared" ca="1" si="81"/>
        <v>100</v>
      </c>
      <c r="K314" s="68">
        <f ca="1">IF(J314-G314&gt;'Inputs and Outputs'!$D$4,One-G314,0)</f>
        <v>0</v>
      </c>
      <c r="L314" s="68">
        <f ca="1">J314*'Inputs and Outputs'!$D$5-K314*'Inputs and Outputs'!$D$6</f>
        <v>4000</v>
      </c>
      <c r="M314" s="70">
        <f t="shared" ca="1" si="95"/>
        <v>0.26624204414021568</v>
      </c>
      <c r="N314" s="68">
        <f t="shared" si="82"/>
        <v>25</v>
      </c>
      <c r="O314" s="75">
        <f ca="1">J314*'Inputs and Outputs'!$D$5-('Model Part B'!K314*'Model Part B'!N314+K314*Costperbumped)</f>
        <v>4000</v>
      </c>
      <c r="R314" s="74">
        <v>311</v>
      </c>
      <c r="S314" s="68" t="s">
        <v>7</v>
      </c>
      <c r="T314" s="69">
        <v>44300</v>
      </c>
      <c r="U314" s="67" t="s">
        <v>2</v>
      </c>
      <c r="V314" s="68" t="str">
        <f>'Flight Data'!$A312</f>
        <v>G311</v>
      </c>
      <c r="W314" s="68">
        <f>'Flight Data'!$B312</f>
        <v>2</v>
      </c>
      <c r="X314" s="68">
        <f ca="1">ROUND(NORMINV($AC314,'Inputs and Outputs'!$C$19,'Inputs and Outputs'!$D$19),0)</f>
        <v>109</v>
      </c>
      <c r="Y314" s="68">
        <f t="shared" si="83"/>
        <v>102</v>
      </c>
      <c r="Z314" s="68">
        <f t="shared" ca="1" si="84"/>
        <v>102</v>
      </c>
      <c r="AA314" s="68">
        <f ca="1">IF(Z314-W314&gt;'Inputs and Outputs'!$D$4,One-W314,0)</f>
        <v>0</v>
      </c>
      <c r="AB314" s="68">
        <f ca="1">Z314*'Inputs and Outputs'!$D$5-AA314*'Inputs and Outputs'!$D$6</f>
        <v>4080</v>
      </c>
      <c r="AC314" s="70">
        <f t="shared" ca="1" si="96"/>
        <v>0.89654618727052193</v>
      </c>
      <c r="AD314" s="68">
        <f t="shared" si="85"/>
        <v>25</v>
      </c>
      <c r="AE314" s="75">
        <f ca="1">Z314*'Inputs and Outputs'!$D$5-('Model Part B'!AA314*'Model Part B'!AD314+AA314*Costperbumped)</f>
        <v>4080</v>
      </c>
      <c r="AH314" s="74">
        <v>311</v>
      </c>
      <c r="AI314" s="68" t="s">
        <v>7</v>
      </c>
      <c r="AJ314" s="69">
        <v>44300</v>
      </c>
      <c r="AK314" s="67" t="s">
        <v>2</v>
      </c>
      <c r="AL314" s="68" t="str">
        <f>'Flight Data'!$A312</f>
        <v>G311</v>
      </c>
      <c r="AM314" s="68">
        <f>'Flight Data'!$B312</f>
        <v>2</v>
      </c>
      <c r="AN314" s="68">
        <f ca="1">ROUND(NORMINV($AS314,'Inputs and Outputs'!$C$19,'Inputs and Outputs'!$D$19),0)</f>
        <v>104</v>
      </c>
      <c r="AO314" s="68">
        <f t="shared" si="86"/>
        <v>103</v>
      </c>
      <c r="AP314" s="68">
        <f t="shared" ca="1" si="87"/>
        <v>103</v>
      </c>
      <c r="AQ314" s="68">
        <f ca="1">IF(AP314-AM314&gt;'Inputs and Outputs'!$D$4,Three-AM314,0)</f>
        <v>1</v>
      </c>
      <c r="AR314" s="68">
        <f ca="1">AP314*'Inputs and Outputs'!$D$5-AQ314*'Inputs and Outputs'!$D$6</f>
        <v>4020</v>
      </c>
      <c r="AS314" s="70">
        <f t="shared" ca="1" si="97"/>
        <v>0.56728816725082676</v>
      </c>
      <c r="AT314" s="68">
        <f t="shared" si="88"/>
        <v>25</v>
      </c>
      <c r="AU314" s="75">
        <f ca="1">AP314*'Inputs and Outputs'!$D$5-('Model Part B'!AQ314*'Model Part B'!AT314+AQ314*Costperbumped)</f>
        <v>3995</v>
      </c>
      <c r="AX314" s="74">
        <v>311</v>
      </c>
      <c r="AY314" s="68" t="s">
        <v>7</v>
      </c>
      <c r="AZ314" s="69">
        <v>44300</v>
      </c>
      <c r="BA314" s="67" t="s">
        <v>2</v>
      </c>
      <c r="BB314" s="68" t="str">
        <f>'Flight Data'!$A312</f>
        <v>G311</v>
      </c>
      <c r="BC314" s="68">
        <f>'Flight Data'!$B312</f>
        <v>2</v>
      </c>
      <c r="BD314" s="68">
        <f ca="1">ROUND(NORMINV($BI314,'Inputs and Outputs'!$C$19,'Inputs and Outputs'!$D$19),0)</f>
        <v>102</v>
      </c>
      <c r="BE314" s="68">
        <f t="shared" si="89"/>
        <v>104</v>
      </c>
      <c r="BF314" s="68">
        <f t="shared" ca="1" si="90"/>
        <v>102</v>
      </c>
      <c r="BG314" s="68">
        <f ca="1">IF(BF314-BC314&gt;'Inputs and Outputs'!$D$4,Four-BC314,0)</f>
        <v>0</v>
      </c>
      <c r="BH314" s="68">
        <f ca="1">BF314*'Inputs and Outputs'!$D$5-BG314*'Inputs and Outputs'!$D$6</f>
        <v>4080</v>
      </c>
      <c r="BI314" s="70">
        <f t="shared" ca="1" si="98"/>
        <v>0.43408922783152648</v>
      </c>
      <c r="BJ314" s="68">
        <f t="shared" si="91"/>
        <v>25</v>
      </c>
      <c r="BK314" s="75">
        <f ca="1">BF314*'Inputs and Outputs'!$D$5-('Model Part B'!BG314*'Model Part B'!BJ314+BG314*Costperbumped)</f>
        <v>4080</v>
      </c>
      <c r="BN314" s="74">
        <v>311</v>
      </c>
      <c r="BO314" s="68" t="s">
        <v>7</v>
      </c>
      <c r="BP314" s="69">
        <v>44300</v>
      </c>
      <c r="BQ314" s="67" t="s">
        <v>2</v>
      </c>
      <c r="BR314" s="68" t="str">
        <f>'Flight Data'!$A312</f>
        <v>G311</v>
      </c>
      <c r="BS314" s="68">
        <f>'Flight Data'!$B312</f>
        <v>2</v>
      </c>
      <c r="BT314" s="68">
        <f ca="1">ROUND(NORMINV($BY314,'Inputs and Outputs'!$C$18,'Inputs and Outputs'!$D$18),0)</f>
        <v>97</v>
      </c>
      <c r="BU314" s="68">
        <f t="shared" si="92"/>
        <v>105</v>
      </c>
      <c r="BV314" s="68">
        <f t="shared" ca="1" si="93"/>
        <v>97</v>
      </c>
      <c r="BW314" s="68">
        <f ca="1">IF(BV314-BS314&gt;'Inputs and Outputs'!$D$4,Five-BS314,0)</f>
        <v>0</v>
      </c>
      <c r="BX314" s="68">
        <f ca="1">BV314*'Inputs and Outputs'!$D$5-BW314*'Inputs and Outputs'!$D$6</f>
        <v>3880</v>
      </c>
      <c r="BY314" s="70">
        <f t="shared" ca="1" si="99"/>
        <v>0.25938933916952078</v>
      </c>
      <c r="BZ314" s="68">
        <f t="shared" si="94"/>
        <v>25</v>
      </c>
      <c r="CA314" s="75">
        <f ca="1">BV314*'Inputs and Outputs'!$D$5-('Model Part B'!BW314*'Model Part B'!BZ314+BW314*Costperbumped)</f>
        <v>3880</v>
      </c>
    </row>
    <row r="315" spans="2:79" x14ac:dyDescent="0.2">
      <c r="B315" s="74">
        <v>312</v>
      </c>
      <c r="C315" s="68" t="s">
        <v>7</v>
      </c>
      <c r="D315" s="69">
        <v>44300</v>
      </c>
      <c r="E315" s="67" t="s">
        <v>0</v>
      </c>
      <c r="F315" s="68" t="str">
        <f>'Flight Data'!$A313</f>
        <v>G312</v>
      </c>
      <c r="G315" s="68">
        <f>'Flight Data'!$B313</f>
        <v>0</v>
      </c>
      <c r="H315" s="68">
        <f ca="1">ROUND(NORMINV($M315,'Inputs and Outputs'!$C$20,'Inputs and Outputs'!$D$20),0)</f>
        <v>104</v>
      </c>
      <c r="I315" s="68">
        <f t="shared" si="80"/>
        <v>101</v>
      </c>
      <c r="J315" s="68">
        <f t="shared" ca="1" si="81"/>
        <v>101</v>
      </c>
      <c r="K315" s="68">
        <f ca="1">IF(J315-G315&gt;'Inputs and Outputs'!$D$4,One-G315,0)</f>
        <v>1</v>
      </c>
      <c r="L315" s="68">
        <f ca="1">J315*'Inputs and Outputs'!$D$5-K315*'Inputs and Outputs'!$D$6</f>
        <v>3940</v>
      </c>
      <c r="M315" s="70">
        <f t="shared" ca="1" si="95"/>
        <v>0.39638965512489888</v>
      </c>
      <c r="N315" s="68">
        <f t="shared" si="82"/>
        <v>200</v>
      </c>
      <c r="O315" s="75">
        <f ca="1">J315*'Inputs and Outputs'!$D$5-('Model Part B'!K315*'Model Part B'!N315+K315*Costperbumped)</f>
        <v>3740</v>
      </c>
      <c r="R315" s="74">
        <v>312</v>
      </c>
      <c r="S315" s="68" t="s">
        <v>7</v>
      </c>
      <c r="T315" s="69">
        <v>44300</v>
      </c>
      <c r="U315" s="67" t="s">
        <v>0</v>
      </c>
      <c r="V315" s="68" t="str">
        <f>'Flight Data'!$A313</f>
        <v>G312</v>
      </c>
      <c r="W315" s="68">
        <f>'Flight Data'!$B313</f>
        <v>0</v>
      </c>
      <c r="X315" s="68">
        <f ca="1">ROUND(NORMINV($AC315,'Inputs and Outputs'!$C$20,'Inputs and Outputs'!$D$20),0)</f>
        <v>105</v>
      </c>
      <c r="Y315" s="68">
        <f t="shared" si="83"/>
        <v>102</v>
      </c>
      <c r="Z315" s="68">
        <f t="shared" ca="1" si="84"/>
        <v>102</v>
      </c>
      <c r="AA315" s="68">
        <f ca="1">IF(Z315-W315&gt;'Inputs and Outputs'!$D$4,One-W315,0)</f>
        <v>1</v>
      </c>
      <c r="AB315" s="68">
        <f ca="1">Z315*'Inputs and Outputs'!$D$5-AA315*'Inputs and Outputs'!$D$6</f>
        <v>3980</v>
      </c>
      <c r="AC315" s="70">
        <f t="shared" ca="1" si="96"/>
        <v>0.4788676098970962</v>
      </c>
      <c r="AD315" s="68">
        <f t="shared" si="85"/>
        <v>200</v>
      </c>
      <c r="AE315" s="75">
        <f ca="1">Z315*'Inputs and Outputs'!$D$5-('Model Part B'!AA315*'Model Part B'!AD315+AA315*Costperbumped)</f>
        <v>3780</v>
      </c>
      <c r="AH315" s="74">
        <v>312</v>
      </c>
      <c r="AI315" s="68" t="s">
        <v>7</v>
      </c>
      <c r="AJ315" s="69">
        <v>44300</v>
      </c>
      <c r="AK315" s="67" t="s">
        <v>0</v>
      </c>
      <c r="AL315" s="68" t="str">
        <f>'Flight Data'!$A313</f>
        <v>G312</v>
      </c>
      <c r="AM315" s="68">
        <f>'Flight Data'!$B313</f>
        <v>0</v>
      </c>
      <c r="AN315" s="68">
        <f ca="1">ROUND(NORMINV($AS315,'Inputs and Outputs'!$C$20,'Inputs and Outputs'!$D$20),0)</f>
        <v>105</v>
      </c>
      <c r="AO315" s="68">
        <f t="shared" si="86"/>
        <v>103</v>
      </c>
      <c r="AP315" s="68">
        <f t="shared" ca="1" si="87"/>
        <v>103</v>
      </c>
      <c r="AQ315" s="68">
        <f ca="1">IF(AP315-AM315&gt;'Inputs and Outputs'!$D$4,Three-AM315,0)</f>
        <v>3</v>
      </c>
      <c r="AR315" s="68">
        <f ca="1">AP315*'Inputs and Outputs'!$D$5-AQ315*'Inputs and Outputs'!$D$6</f>
        <v>3820</v>
      </c>
      <c r="AS315" s="70">
        <f t="shared" ca="1" si="97"/>
        <v>0.52216129198055994</v>
      </c>
      <c r="AT315" s="68">
        <f t="shared" si="88"/>
        <v>200</v>
      </c>
      <c r="AU315" s="75">
        <f ca="1">AP315*'Inputs and Outputs'!$D$5-('Model Part B'!AQ315*'Model Part B'!AT315+AQ315*Costperbumped)</f>
        <v>3220</v>
      </c>
      <c r="AX315" s="74">
        <v>312</v>
      </c>
      <c r="AY315" s="68" t="s">
        <v>7</v>
      </c>
      <c r="AZ315" s="69">
        <v>44300</v>
      </c>
      <c r="BA315" s="67" t="s">
        <v>0</v>
      </c>
      <c r="BB315" s="68" t="str">
        <f>'Flight Data'!$A313</f>
        <v>G312</v>
      </c>
      <c r="BC315" s="68">
        <f>'Flight Data'!$B313</f>
        <v>0</v>
      </c>
      <c r="BD315" s="68">
        <f ca="1">ROUND(NORMINV($BI315,'Inputs and Outputs'!$C$20,'Inputs and Outputs'!$D$20),0)</f>
        <v>101</v>
      </c>
      <c r="BE315" s="68">
        <f t="shared" si="89"/>
        <v>104</v>
      </c>
      <c r="BF315" s="68">
        <f t="shared" ca="1" si="90"/>
        <v>101</v>
      </c>
      <c r="BG315" s="68">
        <f ca="1">IF(BF315-BC315&gt;'Inputs and Outputs'!$D$4,Four-BC315,0)</f>
        <v>4</v>
      </c>
      <c r="BH315" s="68">
        <f ca="1">BF315*'Inputs and Outputs'!$D$5-BG315*'Inputs and Outputs'!$D$6</f>
        <v>3640</v>
      </c>
      <c r="BI315" s="70">
        <f t="shared" ca="1" si="98"/>
        <v>0.19316450264448803</v>
      </c>
      <c r="BJ315" s="68">
        <f t="shared" si="91"/>
        <v>200</v>
      </c>
      <c r="BK315" s="75">
        <f ca="1">BF315*'Inputs and Outputs'!$D$5-('Model Part B'!BG315*'Model Part B'!BJ315+BG315*Costperbumped)</f>
        <v>2840</v>
      </c>
      <c r="BN315" s="74">
        <v>312</v>
      </c>
      <c r="BO315" s="68" t="s">
        <v>7</v>
      </c>
      <c r="BP315" s="69">
        <v>44300</v>
      </c>
      <c r="BQ315" s="67" t="s">
        <v>0</v>
      </c>
      <c r="BR315" s="68" t="str">
        <f>'Flight Data'!$A313</f>
        <v>G312</v>
      </c>
      <c r="BS315" s="68">
        <f>'Flight Data'!$B313</f>
        <v>0</v>
      </c>
      <c r="BT315" s="68">
        <f ca="1">ROUND(NORMINV($BY315,'Inputs and Outputs'!$C$18,'Inputs and Outputs'!$D$18),0)</f>
        <v>101</v>
      </c>
      <c r="BU315" s="68">
        <f t="shared" si="92"/>
        <v>105</v>
      </c>
      <c r="BV315" s="68">
        <f t="shared" ca="1" si="93"/>
        <v>101</v>
      </c>
      <c r="BW315" s="68">
        <f ca="1">IF(BV315-BS315&gt;'Inputs and Outputs'!$D$4,Five-BS315,0)</f>
        <v>5</v>
      </c>
      <c r="BX315" s="68">
        <f ca="1">BV315*'Inputs and Outputs'!$D$5-BW315*'Inputs and Outputs'!$D$6</f>
        <v>3540</v>
      </c>
      <c r="BY315" s="70">
        <f t="shared" ca="1" si="99"/>
        <v>0.51388355362708715</v>
      </c>
      <c r="BZ315" s="68">
        <f t="shared" si="94"/>
        <v>200</v>
      </c>
      <c r="CA315" s="75">
        <f ca="1">BV315*'Inputs and Outputs'!$D$5-('Model Part B'!BW315*'Model Part B'!BZ315+BW315*Costperbumped)</f>
        <v>2540</v>
      </c>
    </row>
    <row r="316" spans="2:79" x14ac:dyDescent="0.2">
      <c r="B316" s="74">
        <v>313</v>
      </c>
      <c r="C316" s="68" t="s">
        <v>6</v>
      </c>
      <c r="D316" s="69">
        <v>44301</v>
      </c>
      <c r="E316" s="67" t="s">
        <v>3</v>
      </c>
      <c r="F316" s="68" t="str">
        <f>'Flight Data'!$A314</f>
        <v>G313</v>
      </c>
      <c r="G316" s="68">
        <f>'Flight Data'!$B314</f>
        <v>8</v>
      </c>
      <c r="H316" s="68">
        <f ca="1">ROUND(NORMINV($M316,'Inputs and Outputs'!$C$18,'Inputs and Outputs'!$D$18),0)</f>
        <v>93</v>
      </c>
      <c r="I316" s="68">
        <f t="shared" si="80"/>
        <v>101</v>
      </c>
      <c r="J316" s="68">
        <f t="shared" ca="1" si="81"/>
        <v>93</v>
      </c>
      <c r="K316" s="68">
        <f ca="1">IF(J316-G316&gt;'Inputs and Outputs'!$D$4,One-G316,0)</f>
        <v>0</v>
      </c>
      <c r="L316" s="68">
        <f ca="1">J316*'Inputs and Outputs'!$D$5-K316*'Inputs and Outputs'!$D$6</f>
        <v>3720</v>
      </c>
      <c r="M316" s="70">
        <f t="shared" ca="1" si="95"/>
        <v>0.10326144118006153</v>
      </c>
      <c r="N316" s="68">
        <f t="shared" si="82"/>
        <v>25</v>
      </c>
      <c r="O316" s="75">
        <f ca="1">J316*'Inputs and Outputs'!$D$5-('Model Part B'!K316*'Model Part B'!N316+K316*Costperbumped)</f>
        <v>3720</v>
      </c>
      <c r="R316" s="74">
        <v>313</v>
      </c>
      <c r="S316" s="68" t="s">
        <v>6</v>
      </c>
      <c r="T316" s="69">
        <v>44301</v>
      </c>
      <c r="U316" s="67" t="s">
        <v>3</v>
      </c>
      <c r="V316" s="68" t="str">
        <f>'Flight Data'!$A314</f>
        <v>G313</v>
      </c>
      <c r="W316" s="68">
        <f>'Flight Data'!$B314</f>
        <v>8</v>
      </c>
      <c r="X316" s="68">
        <f ca="1">ROUND(NORMINV($AC316,'Inputs and Outputs'!$C$18,'Inputs and Outputs'!$D$18),0)</f>
        <v>107</v>
      </c>
      <c r="Y316" s="68">
        <f t="shared" si="83"/>
        <v>102</v>
      </c>
      <c r="Z316" s="68">
        <f t="shared" ca="1" si="84"/>
        <v>102</v>
      </c>
      <c r="AA316" s="68">
        <f ca="1">IF(Z316-W316&gt;'Inputs and Outputs'!$D$4,One-W316,0)</f>
        <v>0</v>
      </c>
      <c r="AB316" s="68">
        <f ca="1">Z316*'Inputs and Outputs'!$D$5-AA316*'Inputs and Outputs'!$D$6</f>
        <v>4080</v>
      </c>
      <c r="AC316" s="70">
        <f t="shared" ca="1" si="96"/>
        <v>0.83926627028609413</v>
      </c>
      <c r="AD316" s="68">
        <f t="shared" si="85"/>
        <v>25</v>
      </c>
      <c r="AE316" s="75">
        <f ca="1">Z316*'Inputs and Outputs'!$D$5-('Model Part B'!AA316*'Model Part B'!AD316+AA316*Costperbumped)</f>
        <v>4080</v>
      </c>
      <c r="AH316" s="74">
        <v>313</v>
      </c>
      <c r="AI316" s="68" t="s">
        <v>6</v>
      </c>
      <c r="AJ316" s="69">
        <v>44301</v>
      </c>
      <c r="AK316" s="67" t="s">
        <v>3</v>
      </c>
      <c r="AL316" s="68" t="str">
        <f>'Flight Data'!$A314</f>
        <v>G313</v>
      </c>
      <c r="AM316" s="68">
        <f>'Flight Data'!$B314</f>
        <v>8</v>
      </c>
      <c r="AN316" s="68">
        <f ca="1">ROUND(NORMINV($AS316,'Inputs and Outputs'!$C$18,'Inputs and Outputs'!$D$18),0)</f>
        <v>104</v>
      </c>
      <c r="AO316" s="68">
        <f t="shared" si="86"/>
        <v>103</v>
      </c>
      <c r="AP316" s="68">
        <f t="shared" ca="1" si="87"/>
        <v>103</v>
      </c>
      <c r="AQ316" s="68">
        <f ca="1">IF(AP316-AM316&gt;'Inputs and Outputs'!$D$4,Three-AM316,0)</f>
        <v>0</v>
      </c>
      <c r="AR316" s="68">
        <f ca="1">AP316*'Inputs and Outputs'!$D$5-AQ316*'Inputs and Outputs'!$D$6</f>
        <v>4120</v>
      </c>
      <c r="AS316" s="70">
        <f t="shared" ca="1" si="97"/>
        <v>0.70499010498387793</v>
      </c>
      <c r="AT316" s="68">
        <f t="shared" si="88"/>
        <v>25</v>
      </c>
      <c r="AU316" s="75">
        <f ca="1">AP316*'Inputs and Outputs'!$D$5-('Model Part B'!AQ316*'Model Part B'!AT316+AQ316*Costperbumped)</f>
        <v>4120</v>
      </c>
      <c r="AX316" s="74">
        <v>313</v>
      </c>
      <c r="AY316" s="68" t="s">
        <v>6</v>
      </c>
      <c r="AZ316" s="69">
        <v>44301</v>
      </c>
      <c r="BA316" s="67" t="s">
        <v>3</v>
      </c>
      <c r="BB316" s="68" t="str">
        <f>'Flight Data'!$A314</f>
        <v>G313</v>
      </c>
      <c r="BC316" s="68">
        <f>'Flight Data'!$B314</f>
        <v>8</v>
      </c>
      <c r="BD316" s="68">
        <f ca="1">ROUND(NORMINV($BI316,'Inputs and Outputs'!$C$18,'Inputs and Outputs'!$D$18),0)</f>
        <v>91</v>
      </c>
      <c r="BE316" s="68">
        <f t="shared" si="89"/>
        <v>104</v>
      </c>
      <c r="BF316" s="68">
        <f t="shared" ca="1" si="90"/>
        <v>91</v>
      </c>
      <c r="BG316" s="68">
        <f ca="1">IF(BF316-BC316&gt;'Inputs and Outputs'!$D$4,Four-BC316,0)</f>
        <v>0</v>
      </c>
      <c r="BH316" s="68">
        <f ca="1">BF316*'Inputs and Outputs'!$D$5-BG316*'Inputs and Outputs'!$D$6</f>
        <v>3640</v>
      </c>
      <c r="BI316" s="70">
        <f t="shared" ca="1" si="98"/>
        <v>4.7805051267751808E-2</v>
      </c>
      <c r="BJ316" s="68">
        <f t="shared" si="91"/>
        <v>25</v>
      </c>
      <c r="BK316" s="75">
        <f ca="1">BF316*'Inputs and Outputs'!$D$5-('Model Part B'!BG316*'Model Part B'!BJ316+BG316*Costperbumped)</f>
        <v>3640</v>
      </c>
      <c r="BN316" s="74">
        <v>313</v>
      </c>
      <c r="BO316" s="68" t="s">
        <v>6</v>
      </c>
      <c r="BP316" s="69">
        <v>44301</v>
      </c>
      <c r="BQ316" s="67" t="s">
        <v>3</v>
      </c>
      <c r="BR316" s="68" t="str">
        <f>'Flight Data'!$A314</f>
        <v>G313</v>
      </c>
      <c r="BS316" s="68">
        <f>'Flight Data'!$B314</f>
        <v>8</v>
      </c>
      <c r="BT316" s="68">
        <f ca="1">ROUND(NORMINV($BY316,'Inputs and Outputs'!$C$18,'Inputs and Outputs'!$D$18),0)</f>
        <v>105</v>
      </c>
      <c r="BU316" s="68">
        <f t="shared" si="92"/>
        <v>105</v>
      </c>
      <c r="BV316" s="68">
        <f t="shared" ca="1" si="93"/>
        <v>105</v>
      </c>
      <c r="BW316" s="68">
        <f ca="1">IF(BV316-BS316&gt;'Inputs and Outputs'!$D$4,Five-BS316,0)</f>
        <v>0</v>
      </c>
      <c r="BX316" s="68">
        <f ca="1">BV316*'Inputs and Outputs'!$D$5-BW316*'Inputs and Outputs'!$D$6</f>
        <v>4200</v>
      </c>
      <c r="BY316" s="70">
        <f t="shared" ca="1" si="99"/>
        <v>0.74633030239301201</v>
      </c>
      <c r="BZ316" s="68">
        <f t="shared" si="94"/>
        <v>25</v>
      </c>
      <c r="CA316" s="75">
        <f ca="1">BV316*'Inputs and Outputs'!$D$5-('Model Part B'!BW316*'Model Part B'!BZ316+BW316*Costperbumped)</f>
        <v>4200</v>
      </c>
    </row>
    <row r="317" spans="2:79" x14ac:dyDescent="0.2">
      <c r="B317" s="74">
        <v>314</v>
      </c>
      <c r="C317" s="68" t="s">
        <v>6</v>
      </c>
      <c r="D317" s="69">
        <v>44301</v>
      </c>
      <c r="E317" s="67" t="s">
        <v>2</v>
      </c>
      <c r="F317" s="68" t="str">
        <f>'Flight Data'!$A315</f>
        <v>G314</v>
      </c>
      <c r="G317" s="68">
        <f>'Flight Data'!$B315</f>
        <v>2</v>
      </c>
      <c r="H317" s="68">
        <f ca="1">ROUND(NORMINV($M317,'Inputs and Outputs'!$C$19,'Inputs and Outputs'!$D$19),0)</f>
        <v>104</v>
      </c>
      <c r="I317" s="68">
        <f t="shared" si="80"/>
        <v>101</v>
      </c>
      <c r="J317" s="68">
        <f t="shared" ca="1" si="81"/>
        <v>101</v>
      </c>
      <c r="K317" s="68">
        <f ca="1">IF(J317-G317&gt;'Inputs and Outputs'!$D$4,One-G317,0)</f>
        <v>0</v>
      </c>
      <c r="L317" s="68">
        <f ca="1">J317*'Inputs and Outputs'!$D$5-K317*'Inputs and Outputs'!$D$6</f>
        <v>4040</v>
      </c>
      <c r="M317" s="70">
        <f t="shared" ca="1" si="95"/>
        <v>0.56397418821614553</v>
      </c>
      <c r="N317" s="68">
        <f t="shared" si="82"/>
        <v>25</v>
      </c>
      <c r="O317" s="75">
        <f ca="1">J317*'Inputs and Outputs'!$D$5-('Model Part B'!K317*'Model Part B'!N317+K317*Costperbumped)</f>
        <v>4040</v>
      </c>
      <c r="R317" s="74">
        <v>314</v>
      </c>
      <c r="S317" s="68" t="s">
        <v>6</v>
      </c>
      <c r="T317" s="69">
        <v>44301</v>
      </c>
      <c r="U317" s="67" t="s">
        <v>2</v>
      </c>
      <c r="V317" s="68" t="str">
        <f>'Flight Data'!$A315</f>
        <v>G314</v>
      </c>
      <c r="W317" s="68">
        <f>'Flight Data'!$B315</f>
        <v>2</v>
      </c>
      <c r="X317" s="68">
        <f ca="1">ROUND(NORMINV($AC317,'Inputs and Outputs'!$C$19,'Inputs and Outputs'!$D$19),0)</f>
        <v>109</v>
      </c>
      <c r="Y317" s="68">
        <f t="shared" si="83"/>
        <v>102</v>
      </c>
      <c r="Z317" s="68">
        <f t="shared" ca="1" si="84"/>
        <v>102</v>
      </c>
      <c r="AA317" s="68">
        <f ca="1">IF(Z317-W317&gt;'Inputs and Outputs'!$D$4,One-W317,0)</f>
        <v>0</v>
      </c>
      <c r="AB317" s="68">
        <f ca="1">Z317*'Inputs and Outputs'!$D$5-AA317*'Inputs and Outputs'!$D$6</f>
        <v>4080</v>
      </c>
      <c r="AC317" s="70">
        <f t="shared" ca="1" si="96"/>
        <v>0.89958055422482086</v>
      </c>
      <c r="AD317" s="68">
        <f t="shared" si="85"/>
        <v>25</v>
      </c>
      <c r="AE317" s="75">
        <f ca="1">Z317*'Inputs and Outputs'!$D$5-('Model Part B'!AA317*'Model Part B'!AD317+AA317*Costperbumped)</f>
        <v>4080</v>
      </c>
      <c r="AH317" s="74">
        <v>314</v>
      </c>
      <c r="AI317" s="68" t="s">
        <v>6</v>
      </c>
      <c r="AJ317" s="69">
        <v>44301</v>
      </c>
      <c r="AK317" s="67" t="s">
        <v>2</v>
      </c>
      <c r="AL317" s="68" t="str">
        <f>'Flight Data'!$A315</f>
        <v>G314</v>
      </c>
      <c r="AM317" s="68">
        <f>'Flight Data'!$B315</f>
        <v>2</v>
      </c>
      <c r="AN317" s="68">
        <f ca="1">ROUND(NORMINV($AS317,'Inputs and Outputs'!$C$19,'Inputs and Outputs'!$D$19),0)</f>
        <v>103</v>
      </c>
      <c r="AO317" s="68">
        <f t="shared" si="86"/>
        <v>103</v>
      </c>
      <c r="AP317" s="68">
        <f t="shared" ca="1" si="87"/>
        <v>103</v>
      </c>
      <c r="AQ317" s="68">
        <f ca="1">IF(AP317-AM317&gt;'Inputs and Outputs'!$D$4,Three-AM317,0)</f>
        <v>1</v>
      </c>
      <c r="AR317" s="68">
        <f ca="1">AP317*'Inputs and Outputs'!$D$5-AQ317*'Inputs and Outputs'!$D$6</f>
        <v>4020</v>
      </c>
      <c r="AS317" s="70">
        <f t="shared" ca="1" si="97"/>
        <v>0.51875285519505232</v>
      </c>
      <c r="AT317" s="68">
        <f t="shared" si="88"/>
        <v>25</v>
      </c>
      <c r="AU317" s="75">
        <f ca="1">AP317*'Inputs and Outputs'!$D$5-('Model Part B'!AQ317*'Model Part B'!AT317+AQ317*Costperbumped)</f>
        <v>3995</v>
      </c>
      <c r="AX317" s="74">
        <v>314</v>
      </c>
      <c r="AY317" s="68" t="s">
        <v>6</v>
      </c>
      <c r="AZ317" s="69">
        <v>44301</v>
      </c>
      <c r="BA317" s="67" t="s">
        <v>2</v>
      </c>
      <c r="BB317" s="68" t="str">
        <f>'Flight Data'!$A315</f>
        <v>G314</v>
      </c>
      <c r="BC317" s="68">
        <f>'Flight Data'!$B315</f>
        <v>2</v>
      </c>
      <c r="BD317" s="68">
        <f ca="1">ROUND(NORMINV($BI317,'Inputs and Outputs'!$C$19,'Inputs and Outputs'!$D$19),0)</f>
        <v>108</v>
      </c>
      <c r="BE317" s="68">
        <f t="shared" si="89"/>
        <v>104</v>
      </c>
      <c r="BF317" s="68">
        <f t="shared" ca="1" si="90"/>
        <v>104</v>
      </c>
      <c r="BG317" s="68">
        <f ca="1">IF(BF317-BC317&gt;'Inputs and Outputs'!$D$4,Four-BC317,0)</f>
        <v>2</v>
      </c>
      <c r="BH317" s="68">
        <f ca="1">BF317*'Inputs and Outputs'!$D$5-BG317*'Inputs and Outputs'!$D$6</f>
        <v>3960</v>
      </c>
      <c r="BI317" s="70">
        <f t="shared" ca="1" si="98"/>
        <v>0.84382700188349924</v>
      </c>
      <c r="BJ317" s="68">
        <f t="shared" si="91"/>
        <v>25</v>
      </c>
      <c r="BK317" s="75">
        <f ca="1">BF317*'Inputs and Outputs'!$D$5-('Model Part B'!BG317*'Model Part B'!BJ317+BG317*Costperbumped)</f>
        <v>3910</v>
      </c>
      <c r="BN317" s="74">
        <v>314</v>
      </c>
      <c r="BO317" s="68" t="s">
        <v>6</v>
      </c>
      <c r="BP317" s="69">
        <v>44301</v>
      </c>
      <c r="BQ317" s="67" t="s">
        <v>2</v>
      </c>
      <c r="BR317" s="68" t="str">
        <f>'Flight Data'!$A315</f>
        <v>G314</v>
      </c>
      <c r="BS317" s="68">
        <f>'Flight Data'!$B315</f>
        <v>2</v>
      </c>
      <c r="BT317" s="68">
        <f ca="1">ROUND(NORMINV($BY317,'Inputs and Outputs'!$C$18,'Inputs and Outputs'!$D$18),0)</f>
        <v>94</v>
      </c>
      <c r="BU317" s="68">
        <f t="shared" si="92"/>
        <v>105</v>
      </c>
      <c r="BV317" s="68">
        <f t="shared" ca="1" si="93"/>
        <v>94</v>
      </c>
      <c r="BW317" s="68">
        <f ca="1">IF(BV317-BS317&gt;'Inputs and Outputs'!$D$4,Five-BS317,0)</f>
        <v>0</v>
      </c>
      <c r="BX317" s="68">
        <f ca="1">BV317*'Inputs and Outputs'!$D$5-BW317*'Inputs and Outputs'!$D$6</f>
        <v>3760</v>
      </c>
      <c r="BY317" s="70">
        <f t="shared" ca="1" si="99"/>
        <v>0.11732319279825354</v>
      </c>
      <c r="BZ317" s="68">
        <f t="shared" si="94"/>
        <v>25</v>
      </c>
      <c r="CA317" s="75">
        <f ca="1">BV317*'Inputs and Outputs'!$D$5-('Model Part B'!BW317*'Model Part B'!BZ317+BW317*Costperbumped)</f>
        <v>3760</v>
      </c>
    </row>
    <row r="318" spans="2:79" x14ac:dyDescent="0.2">
      <c r="B318" s="74">
        <v>315</v>
      </c>
      <c r="C318" s="68" t="s">
        <v>6</v>
      </c>
      <c r="D318" s="69">
        <v>44301</v>
      </c>
      <c r="E318" s="67" t="s">
        <v>0</v>
      </c>
      <c r="F318" s="68" t="str">
        <f>'Flight Data'!$A316</f>
        <v>G315</v>
      </c>
      <c r="G318" s="68">
        <f>'Flight Data'!$B316</f>
        <v>0</v>
      </c>
      <c r="H318" s="68">
        <f ca="1">ROUND(NORMINV($M318,'Inputs and Outputs'!$C$20,'Inputs and Outputs'!$D$20),0)</f>
        <v>98</v>
      </c>
      <c r="I318" s="68">
        <f t="shared" si="80"/>
        <v>101</v>
      </c>
      <c r="J318" s="68">
        <f t="shared" ca="1" si="81"/>
        <v>98</v>
      </c>
      <c r="K318" s="68">
        <f ca="1">IF(J318-G318&gt;'Inputs and Outputs'!$D$4,One-G318,0)</f>
        <v>0</v>
      </c>
      <c r="L318" s="68">
        <f ca="1">J318*'Inputs and Outputs'!$D$5-K318*'Inputs and Outputs'!$D$6</f>
        <v>3920</v>
      </c>
      <c r="M318" s="70">
        <f t="shared" ca="1" si="95"/>
        <v>7.9140322948762609E-2</v>
      </c>
      <c r="N318" s="68">
        <f t="shared" si="82"/>
        <v>200</v>
      </c>
      <c r="O318" s="75">
        <f ca="1">J318*'Inputs and Outputs'!$D$5-('Model Part B'!K318*'Model Part B'!N318+K318*Costperbumped)</f>
        <v>3920</v>
      </c>
      <c r="R318" s="74">
        <v>315</v>
      </c>
      <c r="S318" s="68" t="s">
        <v>6</v>
      </c>
      <c r="T318" s="69">
        <v>44301</v>
      </c>
      <c r="U318" s="67" t="s">
        <v>0</v>
      </c>
      <c r="V318" s="68" t="str">
        <f>'Flight Data'!$A316</f>
        <v>G315</v>
      </c>
      <c r="W318" s="68">
        <f>'Flight Data'!$B316</f>
        <v>0</v>
      </c>
      <c r="X318" s="68">
        <f ca="1">ROUND(NORMINV($AC318,'Inputs and Outputs'!$C$20,'Inputs and Outputs'!$D$20),0)</f>
        <v>98</v>
      </c>
      <c r="Y318" s="68">
        <f t="shared" si="83"/>
        <v>102</v>
      </c>
      <c r="Z318" s="68">
        <f t="shared" ca="1" si="84"/>
        <v>98</v>
      </c>
      <c r="AA318" s="68">
        <f ca="1">IF(Z318-W318&gt;'Inputs and Outputs'!$D$4,One-W318,0)</f>
        <v>0</v>
      </c>
      <c r="AB318" s="68">
        <f ca="1">Z318*'Inputs and Outputs'!$D$5-AA318*'Inputs and Outputs'!$D$6</f>
        <v>3920</v>
      </c>
      <c r="AC318" s="70">
        <f t="shared" ca="1" si="96"/>
        <v>8.0742477881029173E-2</v>
      </c>
      <c r="AD318" s="68">
        <f t="shared" si="85"/>
        <v>200</v>
      </c>
      <c r="AE318" s="75">
        <f ca="1">Z318*'Inputs and Outputs'!$D$5-('Model Part B'!AA318*'Model Part B'!AD318+AA318*Costperbumped)</f>
        <v>3920</v>
      </c>
      <c r="AH318" s="74">
        <v>315</v>
      </c>
      <c r="AI318" s="68" t="s">
        <v>6</v>
      </c>
      <c r="AJ318" s="69">
        <v>44301</v>
      </c>
      <c r="AK318" s="67" t="s">
        <v>0</v>
      </c>
      <c r="AL318" s="68" t="str">
        <f>'Flight Data'!$A316</f>
        <v>G315</v>
      </c>
      <c r="AM318" s="68">
        <f>'Flight Data'!$B316</f>
        <v>0</v>
      </c>
      <c r="AN318" s="68">
        <f ca="1">ROUND(NORMINV($AS318,'Inputs and Outputs'!$C$20,'Inputs and Outputs'!$D$20),0)</f>
        <v>101</v>
      </c>
      <c r="AO318" s="68">
        <f t="shared" si="86"/>
        <v>103</v>
      </c>
      <c r="AP318" s="68">
        <f t="shared" ca="1" si="87"/>
        <v>101</v>
      </c>
      <c r="AQ318" s="68">
        <f ca="1">IF(AP318-AM318&gt;'Inputs and Outputs'!$D$4,Three-AM318,0)</f>
        <v>3</v>
      </c>
      <c r="AR318" s="68">
        <f ca="1">AP318*'Inputs and Outputs'!$D$5-AQ318*'Inputs and Outputs'!$D$6</f>
        <v>3740</v>
      </c>
      <c r="AS318" s="70">
        <f t="shared" ca="1" si="97"/>
        <v>0.18811744367244665</v>
      </c>
      <c r="AT318" s="68">
        <f t="shared" si="88"/>
        <v>200</v>
      </c>
      <c r="AU318" s="75">
        <f ca="1">AP318*'Inputs and Outputs'!$D$5-('Model Part B'!AQ318*'Model Part B'!AT318+AQ318*Costperbumped)</f>
        <v>3140</v>
      </c>
      <c r="AX318" s="74">
        <v>315</v>
      </c>
      <c r="AY318" s="68" t="s">
        <v>6</v>
      </c>
      <c r="AZ318" s="69">
        <v>44301</v>
      </c>
      <c r="BA318" s="67" t="s">
        <v>0</v>
      </c>
      <c r="BB318" s="68" t="str">
        <f>'Flight Data'!$A316</f>
        <v>G315</v>
      </c>
      <c r="BC318" s="68">
        <f>'Flight Data'!$B316</f>
        <v>0</v>
      </c>
      <c r="BD318" s="68">
        <f ca="1">ROUND(NORMINV($BI318,'Inputs and Outputs'!$C$20,'Inputs and Outputs'!$D$20),0)</f>
        <v>108</v>
      </c>
      <c r="BE318" s="68">
        <f t="shared" si="89"/>
        <v>104</v>
      </c>
      <c r="BF318" s="68">
        <f t="shared" ca="1" si="90"/>
        <v>104</v>
      </c>
      <c r="BG318" s="68">
        <f ca="1">IF(BF318-BC318&gt;'Inputs and Outputs'!$D$4,Four-BC318,0)</f>
        <v>4</v>
      </c>
      <c r="BH318" s="68">
        <f ca="1">BF318*'Inputs and Outputs'!$D$5-BG318*'Inputs and Outputs'!$D$6</f>
        <v>3760</v>
      </c>
      <c r="BI318" s="70">
        <f t="shared" ca="1" si="98"/>
        <v>0.72595434138449066</v>
      </c>
      <c r="BJ318" s="68">
        <f t="shared" si="91"/>
        <v>200</v>
      </c>
      <c r="BK318" s="75">
        <f ca="1">BF318*'Inputs and Outputs'!$D$5-('Model Part B'!BG318*'Model Part B'!BJ318+BG318*Costperbumped)</f>
        <v>2960</v>
      </c>
      <c r="BN318" s="74">
        <v>315</v>
      </c>
      <c r="BO318" s="68" t="s">
        <v>6</v>
      </c>
      <c r="BP318" s="69">
        <v>44301</v>
      </c>
      <c r="BQ318" s="67" t="s">
        <v>0</v>
      </c>
      <c r="BR318" s="68" t="str">
        <f>'Flight Data'!$A316</f>
        <v>G315</v>
      </c>
      <c r="BS318" s="68">
        <f>'Flight Data'!$B316</f>
        <v>0</v>
      </c>
      <c r="BT318" s="68">
        <f ca="1">ROUND(NORMINV($BY318,'Inputs and Outputs'!$C$18,'Inputs and Outputs'!$D$18),0)</f>
        <v>92</v>
      </c>
      <c r="BU318" s="68">
        <f t="shared" si="92"/>
        <v>105</v>
      </c>
      <c r="BV318" s="68">
        <f t="shared" ca="1" si="93"/>
        <v>92</v>
      </c>
      <c r="BW318" s="68">
        <f ca="1">IF(BV318-BS318&gt;'Inputs and Outputs'!$D$4,Five-BS318,0)</f>
        <v>0</v>
      </c>
      <c r="BX318" s="68">
        <f ca="1">BV318*'Inputs and Outputs'!$D$5-BW318*'Inputs and Outputs'!$D$6</f>
        <v>3680</v>
      </c>
      <c r="BY318" s="70">
        <f t="shared" ca="1" si="99"/>
        <v>6.435037493774054E-2</v>
      </c>
      <c r="BZ318" s="68">
        <f t="shared" si="94"/>
        <v>200</v>
      </c>
      <c r="CA318" s="75">
        <f ca="1">BV318*'Inputs and Outputs'!$D$5-('Model Part B'!BW318*'Model Part B'!BZ318+BW318*Costperbumped)</f>
        <v>3680</v>
      </c>
    </row>
    <row r="319" spans="2:79" x14ac:dyDescent="0.2">
      <c r="B319" s="74">
        <v>316</v>
      </c>
      <c r="C319" s="68" t="s">
        <v>5</v>
      </c>
      <c r="D319" s="69">
        <v>44302</v>
      </c>
      <c r="E319" s="67" t="s">
        <v>3</v>
      </c>
      <c r="F319" s="68" t="str">
        <f>'Flight Data'!$A317</f>
        <v>G316</v>
      </c>
      <c r="G319" s="68">
        <f>'Flight Data'!$B317</f>
        <v>2</v>
      </c>
      <c r="H319" s="68">
        <f ca="1">ROUND(NORMINV($M319,'Inputs and Outputs'!$C$18,'Inputs and Outputs'!$D$18),0)</f>
        <v>92</v>
      </c>
      <c r="I319" s="68">
        <f t="shared" si="80"/>
        <v>101</v>
      </c>
      <c r="J319" s="68">
        <f t="shared" ca="1" si="81"/>
        <v>92</v>
      </c>
      <c r="K319" s="68">
        <f ca="1">IF(J319-G319&gt;'Inputs and Outputs'!$D$4,One-G319,0)</f>
        <v>0</v>
      </c>
      <c r="L319" s="68">
        <f ca="1">J319*'Inputs and Outputs'!$D$5-K319*'Inputs and Outputs'!$D$6</f>
        <v>3680</v>
      </c>
      <c r="M319" s="70">
        <f t="shared" ca="1" si="95"/>
        <v>6.852751259254064E-2</v>
      </c>
      <c r="N319" s="68">
        <f t="shared" si="82"/>
        <v>25</v>
      </c>
      <c r="O319" s="75">
        <f ca="1">J319*'Inputs and Outputs'!$D$5-('Model Part B'!K319*'Model Part B'!N319+K319*Costperbumped)</f>
        <v>3680</v>
      </c>
      <c r="R319" s="74">
        <v>316</v>
      </c>
      <c r="S319" s="68" t="s">
        <v>5</v>
      </c>
      <c r="T319" s="69">
        <v>44302</v>
      </c>
      <c r="U319" s="67" t="s">
        <v>3</v>
      </c>
      <c r="V319" s="68" t="str">
        <f>'Flight Data'!$A317</f>
        <v>G316</v>
      </c>
      <c r="W319" s="68">
        <f>'Flight Data'!$B317</f>
        <v>2</v>
      </c>
      <c r="X319" s="68">
        <f ca="1">ROUND(NORMINV($AC319,'Inputs and Outputs'!$C$18,'Inputs and Outputs'!$D$18),0)</f>
        <v>101</v>
      </c>
      <c r="Y319" s="68">
        <f t="shared" si="83"/>
        <v>102</v>
      </c>
      <c r="Z319" s="68">
        <f t="shared" ca="1" si="84"/>
        <v>101</v>
      </c>
      <c r="AA319" s="68">
        <f ca="1">IF(Z319-W319&gt;'Inputs and Outputs'!$D$4,One-W319,0)</f>
        <v>0</v>
      </c>
      <c r="AB319" s="68">
        <f ca="1">Z319*'Inputs and Outputs'!$D$5-AA319*'Inputs and Outputs'!$D$6</f>
        <v>4040</v>
      </c>
      <c r="AC319" s="70">
        <f t="shared" ca="1" si="96"/>
        <v>0.52921111297226453</v>
      </c>
      <c r="AD319" s="68">
        <f t="shared" si="85"/>
        <v>25</v>
      </c>
      <c r="AE319" s="75">
        <f ca="1">Z319*'Inputs and Outputs'!$D$5-('Model Part B'!AA319*'Model Part B'!AD319+AA319*Costperbumped)</f>
        <v>4040</v>
      </c>
      <c r="AH319" s="74">
        <v>316</v>
      </c>
      <c r="AI319" s="68" t="s">
        <v>5</v>
      </c>
      <c r="AJ319" s="69">
        <v>44302</v>
      </c>
      <c r="AK319" s="67" t="s">
        <v>3</v>
      </c>
      <c r="AL319" s="68" t="str">
        <f>'Flight Data'!$A317</f>
        <v>G316</v>
      </c>
      <c r="AM319" s="68">
        <f>'Flight Data'!$B317</f>
        <v>2</v>
      </c>
      <c r="AN319" s="68">
        <f ca="1">ROUND(NORMINV($AS319,'Inputs and Outputs'!$C$18,'Inputs and Outputs'!$D$18),0)</f>
        <v>109</v>
      </c>
      <c r="AO319" s="68">
        <f t="shared" si="86"/>
        <v>103</v>
      </c>
      <c r="AP319" s="68">
        <f t="shared" ca="1" si="87"/>
        <v>103</v>
      </c>
      <c r="AQ319" s="68">
        <f ca="1">IF(AP319-AM319&gt;'Inputs and Outputs'!$D$4,Three-AM319,0)</f>
        <v>1</v>
      </c>
      <c r="AR319" s="68">
        <f ca="1">AP319*'Inputs and Outputs'!$D$5-AQ319*'Inputs and Outputs'!$D$6</f>
        <v>4020</v>
      </c>
      <c r="AS319" s="70">
        <f t="shared" ca="1" si="97"/>
        <v>0.91601100356113629</v>
      </c>
      <c r="AT319" s="68">
        <f t="shared" si="88"/>
        <v>25</v>
      </c>
      <c r="AU319" s="75">
        <f ca="1">AP319*'Inputs and Outputs'!$D$5-('Model Part B'!AQ319*'Model Part B'!AT319+AQ319*Costperbumped)</f>
        <v>3995</v>
      </c>
      <c r="AX319" s="74">
        <v>316</v>
      </c>
      <c r="AY319" s="68" t="s">
        <v>5</v>
      </c>
      <c r="AZ319" s="69">
        <v>44302</v>
      </c>
      <c r="BA319" s="67" t="s">
        <v>3</v>
      </c>
      <c r="BB319" s="68" t="str">
        <f>'Flight Data'!$A317</f>
        <v>G316</v>
      </c>
      <c r="BC319" s="68">
        <f>'Flight Data'!$B317</f>
        <v>2</v>
      </c>
      <c r="BD319" s="68">
        <f ca="1">ROUND(NORMINV($BI319,'Inputs and Outputs'!$C$18,'Inputs and Outputs'!$D$18),0)</f>
        <v>109</v>
      </c>
      <c r="BE319" s="68">
        <f t="shared" si="89"/>
        <v>104</v>
      </c>
      <c r="BF319" s="68">
        <f t="shared" ca="1" si="90"/>
        <v>104</v>
      </c>
      <c r="BG319" s="68">
        <f ca="1">IF(BF319-BC319&gt;'Inputs and Outputs'!$D$4,Four-BC319,0)</f>
        <v>2</v>
      </c>
      <c r="BH319" s="68">
        <f ca="1">BF319*'Inputs and Outputs'!$D$5-BG319*'Inputs and Outputs'!$D$6</f>
        <v>3960</v>
      </c>
      <c r="BI319" s="70">
        <f t="shared" ca="1" si="98"/>
        <v>0.89601190728697144</v>
      </c>
      <c r="BJ319" s="68">
        <f t="shared" si="91"/>
        <v>25</v>
      </c>
      <c r="BK319" s="75">
        <f ca="1">BF319*'Inputs and Outputs'!$D$5-('Model Part B'!BG319*'Model Part B'!BJ319+BG319*Costperbumped)</f>
        <v>3910</v>
      </c>
      <c r="BN319" s="74">
        <v>316</v>
      </c>
      <c r="BO319" s="68" t="s">
        <v>5</v>
      </c>
      <c r="BP319" s="69">
        <v>44302</v>
      </c>
      <c r="BQ319" s="67" t="s">
        <v>3</v>
      </c>
      <c r="BR319" s="68" t="str">
        <f>'Flight Data'!$A317</f>
        <v>G316</v>
      </c>
      <c r="BS319" s="68">
        <f>'Flight Data'!$B317</f>
        <v>2</v>
      </c>
      <c r="BT319" s="68">
        <f ca="1">ROUND(NORMINV($BY319,'Inputs and Outputs'!$C$18,'Inputs and Outputs'!$D$18),0)</f>
        <v>104</v>
      </c>
      <c r="BU319" s="68">
        <f t="shared" si="92"/>
        <v>105</v>
      </c>
      <c r="BV319" s="68">
        <f t="shared" ca="1" si="93"/>
        <v>104</v>
      </c>
      <c r="BW319" s="68">
        <f ca="1">IF(BV319-BS319&gt;'Inputs and Outputs'!$D$4,Five-BS319,0)</f>
        <v>3</v>
      </c>
      <c r="BX319" s="68">
        <f ca="1">BV319*'Inputs and Outputs'!$D$5-BW319*'Inputs and Outputs'!$D$6</f>
        <v>3860</v>
      </c>
      <c r="BY319" s="70">
        <f t="shared" ca="1" si="99"/>
        <v>0.6969670270636934</v>
      </c>
      <c r="BZ319" s="68">
        <f t="shared" si="94"/>
        <v>25</v>
      </c>
      <c r="CA319" s="75">
        <f ca="1">BV319*'Inputs and Outputs'!$D$5-('Model Part B'!BW319*'Model Part B'!BZ319+BW319*Costperbumped)</f>
        <v>3785</v>
      </c>
    </row>
    <row r="320" spans="2:79" x14ac:dyDescent="0.2">
      <c r="B320" s="74">
        <v>317</v>
      </c>
      <c r="C320" s="68" t="s">
        <v>5</v>
      </c>
      <c r="D320" s="69">
        <v>44302</v>
      </c>
      <c r="E320" s="67" t="s">
        <v>2</v>
      </c>
      <c r="F320" s="68" t="str">
        <f>'Flight Data'!$A318</f>
        <v>G317</v>
      </c>
      <c r="G320" s="68">
        <f>'Flight Data'!$B318</f>
        <v>3</v>
      </c>
      <c r="H320" s="68">
        <f ca="1">ROUND(NORMINV($M320,'Inputs and Outputs'!$C$19,'Inputs and Outputs'!$D$19),0)</f>
        <v>113</v>
      </c>
      <c r="I320" s="68">
        <f t="shared" si="80"/>
        <v>101</v>
      </c>
      <c r="J320" s="68">
        <f t="shared" ca="1" si="81"/>
        <v>101</v>
      </c>
      <c r="K320" s="68">
        <f ca="1">IF(J320-G320&gt;'Inputs and Outputs'!$D$4,One-G320,0)</f>
        <v>0</v>
      </c>
      <c r="L320" s="68">
        <f ca="1">J320*'Inputs and Outputs'!$D$5-K320*'Inputs and Outputs'!$D$6</f>
        <v>4040</v>
      </c>
      <c r="M320" s="70">
        <f t="shared" ca="1" si="95"/>
        <v>0.98084220402282041</v>
      </c>
      <c r="N320" s="68">
        <f t="shared" si="82"/>
        <v>25</v>
      </c>
      <c r="O320" s="75">
        <f ca="1">J320*'Inputs and Outputs'!$D$5-('Model Part B'!K320*'Model Part B'!N320+K320*Costperbumped)</f>
        <v>4040</v>
      </c>
      <c r="R320" s="74">
        <v>317</v>
      </c>
      <c r="S320" s="68" t="s">
        <v>5</v>
      </c>
      <c r="T320" s="69">
        <v>44302</v>
      </c>
      <c r="U320" s="67" t="s">
        <v>2</v>
      </c>
      <c r="V320" s="68" t="str">
        <f>'Flight Data'!$A318</f>
        <v>G317</v>
      </c>
      <c r="W320" s="68">
        <f>'Flight Data'!$B318</f>
        <v>3</v>
      </c>
      <c r="X320" s="68">
        <f ca="1">ROUND(NORMINV($AC320,'Inputs and Outputs'!$C$19,'Inputs and Outputs'!$D$19),0)</f>
        <v>101</v>
      </c>
      <c r="Y320" s="68">
        <f t="shared" si="83"/>
        <v>102</v>
      </c>
      <c r="Z320" s="68">
        <f t="shared" ca="1" si="84"/>
        <v>101</v>
      </c>
      <c r="AA320" s="68">
        <f ca="1">IF(Z320-W320&gt;'Inputs and Outputs'!$D$4,One-W320,0)</f>
        <v>0</v>
      </c>
      <c r="AB320" s="68">
        <f ca="1">Z320*'Inputs and Outputs'!$D$5-AA320*'Inputs and Outputs'!$D$6</f>
        <v>4040</v>
      </c>
      <c r="AC320" s="70">
        <f t="shared" ca="1" si="96"/>
        <v>0.3663566672154196</v>
      </c>
      <c r="AD320" s="68">
        <f t="shared" si="85"/>
        <v>25</v>
      </c>
      <c r="AE320" s="75">
        <f ca="1">Z320*'Inputs and Outputs'!$D$5-('Model Part B'!AA320*'Model Part B'!AD320+AA320*Costperbumped)</f>
        <v>4040</v>
      </c>
      <c r="AH320" s="74">
        <v>317</v>
      </c>
      <c r="AI320" s="68" t="s">
        <v>5</v>
      </c>
      <c r="AJ320" s="69">
        <v>44302</v>
      </c>
      <c r="AK320" s="67" t="s">
        <v>2</v>
      </c>
      <c r="AL320" s="68" t="str">
        <f>'Flight Data'!$A318</f>
        <v>G317</v>
      </c>
      <c r="AM320" s="68">
        <f>'Flight Data'!$B318</f>
        <v>3</v>
      </c>
      <c r="AN320" s="68">
        <f ca="1">ROUND(NORMINV($AS320,'Inputs and Outputs'!$C$19,'Inputs and Outputs'!$D$19),0)</f>
        <v>105</v>
      </c>
      <c r="AO320" s="68">
        <f t="shared" si="86"/>
        <v>103</v>
      </c>
      <c r="AP320" s="68">
        <f t="shared" ca="1" si="87"/>
        <v>103</v>
      </c>
      <c r="AQ320" s="68">
        <f ca="1">IF(AP320-AM320&gt;'Inputs and Outputs'!$D$4,Three-AM320,0)</f>
        <v>0</v>
      </c>
      <c r="AR320" s="68">
        <f ca="1">AP320*'Inputs and Outputs'!$D$5-AQ320*'Inputs and Outputs'!$D$6</f>
        <v>4120</v>
      </c>
      <c r="AS320" s="70">
        <f t="shared" ca="1" si="97"/>
        <v>0.64285795430875947</v>
      </c>
      <c r="AT320" s="68">
        <f t="shared" si="88"/>
        <v>25</v>
      </c>
      <c r="AU320" s="75">
        <f ca="1">AP320*'Inputs and Outputs'!$D$5-('Model Part B'!AQ320*'Model Part B'!AT320+AQ320*Costperbumped)</f>
        <v>4120</v>
      </c>
      <c r="AX320" s="74">
        <v>317</v>
      </c>
      <c r="AY320" s="68" t="s">
        <v>5</v>
      </c>
      <c r="AZ320" s="69">
        <v>44302</v>
      </c>
      <c r="BA320" s="67" t="s">
        <v>2</v>
      </c>
      <c r="BB320" s="68" t="str">
        <f>'Flight Data'!$A318</f>
        <v>G317</v>
      </c>
      <c r="BC320" s="68">
        <f>'Flight Data'!$B318</f>
        <v>3</v>
      </c>
      <c r="BD320" s="68">
        <f ca="1">ROUND(NORMINV($BI320,'Inputs and Outputs'!$C$19,'Inputs and Outputs'!$D$19),0)</f>
        <v>100</v>
      </c>
      <c r="BE320" s="68">
        <f t="shared" si="89"/>
        <v>104</v>
      </c>
      <c r="BF320" s="68">
        <f t="shared" ca="1" si="90"/>
        <v>100</v>
      </c>
      <c r="BG320" s="68">
        <f ca="1">IF(BF320-BC320&gt;'Inputs and Outputs'!$D$4,Four-BC320,0)</f>
        <v>0</v>
      </c>
      <c r="BH320" s="68">
        <f ca="1">BF320*'Inputs and Outputs'!$D$5-BG320*'Inputs and Outputs'!$D$6</f>
        <v>4000</v>
      </c>
      <c r="BI320" s="70">
        <f t="shared" ca="1" si="98"/>
        <v>0.27668637264879037</v>
      </c>
      <c r="BJ320" s="68">
        <f t="shared" si="91"/>
        <v>25</v>
      </c>
      <c r="BK320" s="75">
        <f ca="1">BF320*'Inputs and Outputs'!$D$5-('Model Part B'!BG320*'Model Part B'!BJ320+BG320*Costperbumped)</f>
        <v>4000</v>
      </c>
      <c r="BN320" s="74">
        <v>317</v>
      </c>
      <c r="BO320" s="68" t="s">
        <v>5</v>
      </c>
      <c r="BP320" s="69">
        <v>44302</v>
      </c>
      <c r="BQ320" s="67" t="s">
        <v>2</v>
      </c>
      <c r="BR320" s="68" t="str">
        <f>'Flight Data'!$A318</f>
        <v>G317</v>
      </c>
      <c r="BS320" s="68">
        <f>'Flight Data'!$B318</f>
        <v>3</v>
      </c>
      <c r="BT320" s="68">
        <f ca="1">ROUND(NORMINV($BY320,'Inputs and Outputs'!$C$18,'Inputs and Outputs'!$D$18),0)</f>
        <v>108</v>
      </c>
      <c r="BU320" s="68">
        <f t="shared" si="92"/>
        <v>105</v>
      </c>
      <c r="BV320" s="68">
        <f t="shared" ca="1" si="93"/>
        <v>105</v>
      </c>
      <c r="BW320" s="68">
        <f ca="1">IF(BV320-BS320&gt;'Inputs and Outputs'!$D$4,Five-BS320,0)</f>
        <v>2</v>
      </c>
      <c r="BX320" s="68">
        <f ca="1">BV320*'Inputs and Outputs'!$D$5-BW320*'Inputs and Outputs'!$D$6</f>
        <v>4000</v>
      </c>
      <c r="BY320" s="70">
        <f t="shared" ca="1" si="99"/>
        <v>0.88175443751223503</v>
      </c>
      <c r="BZ320" s="68">
        <f t="shared" si="94"/>
        <v>25</v>
      </c>
      <c r="CA320" s="75">
        <f ca="1">BV320*'Inputs and Outputs'!$D$5-('Model Part B'!BW320*'Model Part B'!BZ320+BW320*Costperbumped)</f>
        <v>3950</v>
      </c>
    </row>
    <row r="321" spans="2:79" x14ac:dyDescent="0.2">
      <c r="B321" s="74">
        <v>318</v>
      </c>
      <c r="C321" s="68" t="s">
        <v>5</v>
      </c>
      <c r="D321" s="69">
        <v>44302</v>
      </c>
      <c r="E321" s="67" t="s">
        <v>0</v>
      </c>
      <c r="F321" s="68" t="str">
        <f>'Flight Data'!$A319</f>
        <v>G318</v>
      </c>
      <c r="G321" s="68">
        <f>'Flight Data'!$B319</f>
        <v>0</v>
      </c>
      <c r="H321" s="68">
        <f ca="1">ROUND(NORMINV($M321,'Inputs and Outputs'!$C$20,'Inputs and Outputs'!$D$20),0)</f>
        <v>103</v>
      </c>
      <c r="I321" s="68">
        <f t="shared" si="80"/>
        <v>101</v>
      </c>
      <c r="J321" s="68">
        <f t="shared" ca="1" si="81"/>
        <v>101</v>
      </c>
      <c r="K321" s="68">
        <f ca="1">IF(J321-G321&gt;'Inputs and Outputs'!$D$4,One-G321,0)</f>
        <v>1</v>
      </c>
      <c r="L321" s="68">
        <f ca="1">J321*'Inputs and Outputs'!$D$5-K321*'Inputs and Outputs'!$D$6</f>
        <v>3940</v>
      </c>
      <c r="M321" s="70">
        <f t="shared" ca="1" si="95"/>
        <v>0.31242084998456787</v>
      </c>
      <c r="N321" s="68">
        <f t="shared" si="82"/>
        <v>200</v>
      </c>
      <c r="O321" s="75">
        <f ca="1">J321*'Inputs and Outputs'!$D$5-('Model Part B'!K321*'Model Part B'!N321+K321*Costperbumped)</f>
        <v>3740</v>
      </c>
      <c r="R321" s="74">
        <v>318</v>
      </c>
      <c r="S321" s="68" t="s">
        <v>5</v>
      </c>
      <c r="T321" s="69">
        <v>44302</v>
      </c>
      <c r="U321" s="67" t="s">
        <v>0</v>
      </c>
      <c r="V321" s="68" t="str">
        <f>'Flight Data'!$A319</f>
        <v>G318</v>
      </c>
      <c r="W321" s="68">
        <f>'Flight Data'!$B319</f>
        <v>0</v>
      </c>
      <c r="X321" s="68">
        <f ca="1">ROUND(NORMINV($AC321,'Inputs and Outputs'!$C$20,'Inputs and Outputs'!$D$20),0)</f>
        <v>105</v>
      </c>
      <c r="Y321" s="68">
        <f t="shared" si="83"/>
        <v>102</v>
      </c>
      <c r="Z321" s="68">
        <f t="shared" ca="1" si="84"/>
        <v>102</v>
      </c>
      <c r="AA321" s="68">
        <f ca="1">IF(Z321-W321&gt;'Inputs and Outputs'!$D$4,One-W321,0)</f>
        <v>1</v>
      </c>
      <c r="AB321" s="68">
        <f ca="1">Z321*'Inputs and Outputs'!$D$5-AA321*'Inputs and Outputs'!$D$6</f>
        <v>3980</v>
      </c>
      <c r="AC321" s="70">
        <f t="shared" ca="1" si="96"/>
        <v>0.51147759891064115</v>
      </c>
      <c r="AD321" s="68">
        <f t="shared" si="85"/>
        <v>200</v>
      </c>
      <c r="AE321" s="75">
        <f ca="1">Z321*'Inputs and Outputs'!$D$5-('Model Part B'!AA321*'Model Part B'!AD321+AA321*Costperbumped)</f>
        <v>3780</v>
      </c>
      <c r="AH321" s="74">
        <v>318</v>
      </c>
      <c r="AI321" s="68" t="s">
        <v>5</v>
      </c>
      <c r="AJ321" s="69">
        <v>44302</v>
      </c>
      <c r="AK321" s="67" t="s">
        <v>0</v>
      </c>
      <c r="AL321" s="68" t="str">
        <f>'Flight Data'!$A319</f>
        <v>G318</v>
      </c>
      <c r="AM321" s="68">
        <f>'Flight Data'!$B319</f>
        <v>0</v>
      </c>
      <c r="AN321" s="68">
        <f ca="1">ROUND(NORMINV($AS321,'Inputs and Outputs'!$C$20,'Inputs and Outputs'!$D$20),0)</f>
        <v>98</v>
      </c>
      <c r="AO321" s="68">
        <f t="shared" si="86"/>
        <v>103</v>
      </c>
      <c r="AP321" s="68">
        <f t="shared" ca="1" si="87"/>
        <v>98</v>
      </c>
      <c r="AQ321" s="68">
        <f ca="1">IF(AP321-AM321&gt;'Inputs and Outputs'!$D$4,Three-AM321,0)</f>
        <v>0</v>
      </c>
      <c r="AR321" s="68">
        <f ca="1">AP321*'Inputs and Outputs'!$D$5-AQ321*'Inputs and Outputs'!$D$6</f>
        <v>3920</v>
      </c>
      <c r="AS321" s="70">
        <f t="shared" ca="1" si="97"/>
        <v>9.2973183765502787E-2</v>
      </c>
      <c r="AT321" s="68">
        <f t="shared" si="88"/>
        <v>200</v>
      </c>
      <c r="AU321" s="75">
        <f ca="1">AP321*'Inputs and Outputs'!$D$5-('Model Part B'!AQ321*'Model Part B'!AT321+AQ321*Costperbumped)</f>
        <v>3920</v>
      </c>
      <c r="AX321" s="74">
        <v>318</v>
      </c>
      <c r="AY321" s="68" t="s">
        <v>5</v>
      </c>
      <c r="AZ321" s="69">
        <v>44302</v>
      </c>
      <c r="BA321" s="67" t="s">
        <v>0</v>
      </c>
      <c r="BB321" s="68" t="str">
        <f>'Flight Data'!$A319</f>
        <v>G318</v>
      </c>
      <c r="BC321" s="68">
        <f>'Flight Data'!$B319</f>
        <v>0</v>
      </c>
      <c r="BD321" s="68">
        <f ca="1">ROUND(NORMINV($BI321,'Inputs and Outputs'!$C$20,'Inputs and Outputs'!$D$20),0)</f>
        <v>103</v>
      </c>
      <c r="BE321" s="68">
        <f t="shared" si="89"/>
        <v>104</v>
      </c>
      <c r="BF321" s="68">
        <f t="shared" ca="1" si="90"/>
        <v>103</v>
      </c>
      <c r="BG321" s="68">
        <f ca="1">IF(BF321-BC321&gt;'Inputs and Outputs'!$D$4,Four-BC321,0)</f>
        <v>4</v>
      </c>
      <c r="BH321" s="68">
        <f ca="1">BF321*'Inputs and Outputs'!$D$5-BG321*'Inputs and Outputs'!$D$6</f>
        <v>3720</v>
      </c>
      <c r="BI321" s="70">
        <f t="shared" ca="1" si="98"/>
        <v>0.31282851347211194</v>
      </c>
      <c r="BJ321" s="68">
        <f t="shared" si="91"/>
        <v>200</v>
      </c>
      <c r="BK321" s="75">
        <f ca="1">BF321*'Inputs and Outputs'!$D$5-('Model Part B'!BG321*'Model Part B'!BJ321+BG321*Costperbumped)</f>
        <v>2920</v>
      </c>
      <c r="BN321" s="74">
        <v>318</v>
      </c>
      <c r="BO321" s="68" t="s">
        <v>5</v>
      </c>
      <c r="BP321" s="69">
        <v>44302</v>
      </c>
      <c r="BQ321" s="67" t="s">
        <v>0</v>
      </c>
      <c r="BR321" s="68" t="str">
        <f>'Flight Data'!$A319</f>
        <v>G318</v>
      </c>
      <c r="BS321" s="68">
        <f>'Flight Data'!$B319</f>
        <v>0</v>
      </c>
      <c r="BT321" s="68">
        <f ca="1">ROUND(NORMINV($BY321,'Inputs and Outputs'!$C$18,'Inputs and Outputs'!$D$18),0)</f>
        <v>100</v>
      </c>
      <c r="BU321" s="68">
        <f t="shared" si="92"/>
        <v>105</v>
      </c>
      <c r="BV321" s="68">
        <f t="shared" ca="1" si="93"/>
        <v>100</v>
      </c>
      <c r="BW321" s="68">
        <f ca="1">IF(BV321-BS321&gt;'Inputs and Outputs'!$D$4,Five-BS321,0)</f>
        <v>0</v>
      </c>
      <c r="BX321" s="68">
        <f ca="1">BV321*'Inputs and Outputs'!$D$5-BW321*'Inputs and Outputs'!$D$6</f>
        <v>4000</v>
      </c>
      <c r="BY321" s="70">
        <f t="shared" ca="1" si="99"/>
        <v>0.41230595035812578</v>
      </c>
      <c r="BZ321" s="68">
        <f t="shared" si="94"/>
        <v>200</v>
      </c>
      <c r="CA321" s="75">
        <f ca="1">BV321*'Inputs and Outputs'!$D$5-('Model Part B'!BW321*'Model Part B'!BZ321+BW321*Costperbumped)</f>
        <v>4000</v>
      </c>
    </row>
    <row r="322" spans="2:79" x14ac:dyDescent="0.2">
      <c r="B322" s="74">
        <v>319</v>
      </c>
      <c r="C322" s="68" t="s">
        <v>4</v>
      </c>
      <c r="D322" s="69">
        <v>44303</v>
      </c>
      <c r="E322" s="67" t="s">
        <v>3</v>
      </c>
      <c r="F322" s="68" t="str">
        <f>'Flight Data'!$A320</f>
        <v>G319</v>
      </c>
      <c r="G322" s="68">
        <f>'Flight Data'!$B320</f>
        <v>3</v>
      </c>
      <c r="H322" s="68">
        <f ca="1">ROUND(NORMINV($M322,'Inputs and Outputs'!$C$18,'Inputs and Outputs'!$D$18),0)</f>
        <v>103</v>
      </c>
      <c r="I322" s="68">
        <f t="shared" si="80"/>
        <v>101</v>
      </c>
      <c r="J322" s="68">
        <f t="shared" ca="1" si="81"/>
        <v>101</v>
      </c>
      <c r="K322" s="68">
        <f ca="1">IF(J322-G322&gt;'Inputs and Outputs'!$D$4,One-G322,0)</f>
        <v>0</v>
      </c>
      <c r="L322" s="68">
        <f ca="1">J322*'Inputs and Outputs'!$D$5-K322*'Inputs and Outputs'!$D$6</f>
        <v>4040</v>
      </c>
      <c r="M322" s="70">
        <f t="shared" ca="1" si="95"/>
        <v>0.6187536731010097</v>
      </c>
      <c r="N322" s="68">
        <f t="shared" si="82"/>
        <v>25</v>
      </c>
      <c r="O322" s="75">
        <f ca="1">J322*'Inputs and Outputs'!$D$5-('Model Part B'!K322*'Model Part B'!N322+K322*Costperbumped)</f>
        <v>4040</v>
      </c>
      <c r="R322" s="74">
        <v>319</v>
      </c>
      <c r="S322" s="68" t="s">
        <v>4</v>
      </c>
      <c r="T322" s="69">
        <v>44303</v>
      </c>
      <c r="U322" s="67" t="s">
        <v>3</v>
      </c>
      <c r="V322" s="68" t="str">
        <f>'Flight Data'!$A320</f>
        <v>G319</v>
      </c>
      <c r="W322" s="68">
        <f>'Flight Data'!$B320</f>
        <v>3</v>
      </c>
      <c r="X322" s="68">
        <f ca="1">ROUND(NORMINV($AC322,'Inputs and Outputs'!$C$18,'Inputs and Outputs'!$D$18),0)</f>
        <v>93</v>
      </c>
      <c r="Y322" s="68">
        <f t="shared" si="83"/>
        <v>102</v>
      </c>
      <c r="Z322" s="68">
        <f t="shared" ca="1" si="84"/>
        <v>93</v>
      </c>
      <c r="AA322" s="68">
        <f ca="1">IF(Z322-W322&gt;'Inputs and Outputs'!$D$4,One-W322,0)</f>
        <v>0</v>
      </c>
      <c r="AB322" s="68">
        <f ca="1">Z322*'Inputs and Outputs'!$D$5-AA322*'Inputs and Outputs'!$D$6</f>
        <v>3720</v>
      </c>
      <c r="AC322" s="70">
        <f t="shared" ca="1" si="96"/>
        <v>8.2794544306317719E-2</v>
      </c>
      <c r="AD322" s="68">
        <f t="shared" si="85"/>
        <v>25</v>
      </c>
      <c r="AE322" s="75">
        <f ca="1">Z322*'Inputs and Outputs'!$D$5-('Model Part B'!AA322*'Model Part B'!AD322+AA322*Costperbumped)</f>
        <v>3720</v>
      </c>
      <c r="AH322" s="74">
        <v>319</v>
      </c>
      <c r="AI322" s="68" t="s">
        <v>4</v>
      </c>
      <c r="AJ322" s="69">
        <v>44303</v>
      </c>
      <c r="AK322" s="67" t="s">
        <v>3</v>
      </c>
      <c r="AL322" s="68" t="str">
        <f>'Flight Data'!$A320</f>
        <v>G319</v>
      </c>
      <c r="AM322" s="68">
        <f>'Flight Data'!$B320</f>
        <v>3</v>
      </c>
      <c r="AN322" s="68">
        <f ca="1">ROUND(NORMINV($AS322,'Inputs and Outputs'!$C$18,'Inputs and Outputs'!$D$18),0)</f>
        <v>109</v>
      </c>
      <c r="AO322" s="68">
        <f t="shared" si="86"/>
        <v>103</v>
      </c>
      <c r="AP322" s="68">
        <f t="shared" ca="1" si="87"/>
        <v>103</v>
      </c>
      <c r="AQ322" s="68">
        <f ca="1">IF(AP322-AM322&gt;'Inputs and Outputs'!$D$4,Three-AM322,0)</f>
        <v>0</v>
      </c>
      <c r="AR322" s="68">
        <f ca="1">AP322*'Inputs and Outputs'!$D$5-AQ322*'Inputs and Outputs'!$D$6</f>
        <v>4120</v>
      </c>
      <c r="AS322" s="70">
        <f t="shared" ca="1" si="97"/>
        <v>0.91908739372800841</v>
      </c>
      <c r="AT322" s="68">
        <f t="shared" si="88"/>
        <v>25</v>
      </c>
      <c r="AU322" s="75">
        <f ca="1">AP322*'Inputs and Outputs'!$D$5-('Model Part B'!AQ322*'Model Part B'!AT322+AQ322*Costperbumped)</f>
        <v>4120</v>
      </c>
      <c r="AX322" s="74">
        <v>319</v>
      </c>
      <c r="AY322" s="68" t="s">
        <v>4</v>
      </c>
      <c r="AZ322" s="69">
        <v>44303</v>
      </c>
      <c r="BA322" s="67" t="s">
        <v>3</v>
      </c>
      <c r="BB322" s="68" t="str">
        <f>'Flight Data'!$A320</f>
        <v>G319</v>
      </c>
      <c r="BC322" s="68">
        <f>'Flight Data'!$B320</f>
        <v>3</v>
      </c>
      <c r="BD322" s="68">
        <f ca="1">ROUND(NORMINV($BI322,'Inputs and Outputs'!$C$18,'Inputs and Outputs'!$D$18),0)</f>
        <v>100</v>
      </c>
      <c r="BE322" s="68">
        <f t="shared" si="89"/>
        <v>104</v>
      </c>
      <c r="BF322" s="68">
        <f t="shared" ca="1" si="90"/>
        <v>100</v>
      </c>
      <c r="BG322" s="68">
        <f ca="1">IF(BF322-BC322&gt;'Inputs and Outputs'!$D$4,Four-BC322,0)</f>
        <v>0</v>
      </c>
      <c r="BH322" s="68">
        <f ca="1">BF322*'Inputs and Outputs'!$D$5-BG322*'Inputs and Outputs'!$D$6</f>
        <v>4000</v>
      </c>
      <c r="BI322" s="70">
        <f t="shared" ca="1" si="98"/>
        <v>0.43496724515534879</v>
      </c>
      <c r="BJ322" s="68">
        <f t="shared" si="91"/>
        <v>25</v>
      </c>
      <c r="BK322" s="75">
        <f ca="1">BF322*'Inputs and Outputs'!$D$5-('Model Part B'!BG322*'Model Part B'!BJ322+BG322*Costperbumped)</f>
        <v>4000</v>
      </c>
      <c r="BN322" s="74">
        <v>319</v>
      </c>
      <c r="BO322" s="68" t="s">
        <v>4</v>
      </c>
      <c r="BP322" s="69">
        <v>44303</v>
      </c>
      <c r="BQ322" s="67" t="s">
        <v>3</v>
      </c>
      <c r="BR322" s="68" t="str">
        <f>'Flight Data'!$A320</f>
        <v>G319</v>
      </c>
      <c r="BS322" s="68">
        <f>'Flight Data'!$B320</f>
        <v>3</v>
      </c>
      <c r="BT322" s="68">
        <f ca="1">ROUND(NORMINV($BY322,'Inputs and Outputs'!$C$18,'Inputs and Outputs'!$D$18),0)</f>
        <v>90</v>
      </c>
      <c r="BU322" s="68">
        <f t="shared" si="92"/>
        <v>105</v>
      </c>
      <c r="BV322" s="68">
        <f t="shared" ca="1" si="93"/>
        <v>90</v>
      </c>
      <c r="BW322" s="68">
        <f ca="1">IF(BV322-BS322&gt;'Inputs and Outputs'!$D$4,Five-BS322,0)</f>
        <v>0</v>
      </c>
      <c r="BX322" s="68">
        <f ca="1">BV322*'Inputs and Outputs'!$D$5-BW322*'Inputs and Outputs'!$D$6</f>
        <v>3600</v>
      </c>
      <c r="BY322" s="70">
        <f t="shared" ca="1" si="99"/>
        <v>3.0409861247994163E-2</v>
      </c>
      <c r="BZ322" s="68">
        <f t="shared" si="94"/>
        <v>25</v>
      </c>
      <c r="CA322" s="75">
        <f ca="1">BV322*'Inputs and Outputs'!$D$5-('Model Part B'!BW322*'Model Part B'!BZ322+BW322*Costperbumped)</f>
        <v>3600</v>
      </c>
    </row>
    <row r="323" spans="2:79" x14ac:dyDescent="0.2">
      <c r="B323" s="74">
        <v>320</v>
      </c>
      <c r="C323" s="68" t="s">
        <v>4</v>
      </c>
      <c r="D323" s="69">
        <v>44303</v>
      </c>
      <c r="E323" s="67" t="s">
        <v>2</v>
      </c>
      <c r="F323" s="68" t="str">
        <f>'Flight Data'!$A321</f>
        <v>G320</v>
      </c>
      <c r="G323" s="68">
        <f>'Flight Data'!$B321</f>
        <v>3</v>
      </c>
      <c r="H323" s="68">
        <f ca="1">ROUND(NORMINV($M323,'Inputs and Outputs'!$C$19,'Inputs and Outputs'!$D$19),0)</f>
        <v>96</v>
      </c>
      <c r="I323" s="68">
        <f t="shared" si="80"/>
        <v>101</v>
      </c>
      <c r="J323" s="68">
        <f t="shared" ca="1" si="81"/>
        <v>96</v>
      </c>
      <c r="K323" s="68">
        <f ca="1">IF(J323-G323&gt;'Inputs and Outputs'!$D$4,One-G323,0)</f>
        <v>0</v>
      </c>
      <c r="L323" s="68">
        <f ca="1">J323*'Inputs and Outputs'!$D$5-K323*'Inputs and Outputs'!$D$6</f>
        <v>3840</v>
      </c>
      <c r="M323" s="70">
        <f t="shared" ca="1" si="95"/>
        <v>9.4837151783571882E-2</v>
      </c>
      <c r="N323" s="68">
        <f t="shared" si="82"/>
        <v>25</v>
      </c>
      <c r="O323" s="75">
        <f ca="1">J323*'Inputs and Outputs'!$D$5-('Model Part B'!K323*'Model Part B'!N323+K323*Costperbumped)</f>
        <v>3840</v>
      </c>
      <c r="R323" s="74">
        <v>320</v>
      </c>
      <c r="S323" s="68" t="s">
        <v>4</v>
      </c>
      <c r="T323" s="69">
        <v>44303</v>
      </c>
      <c r="U323" s="67" t="s">
        <v>2</v>
      </c>
      <c r="V323" s="68" t="str">
        <f>'Flight Data'!$A321</f>
        <v>G320</v>
      </c>
      <c r="W323" s="68">
        <f>'Flight Data'!$B321</f>
        <v>3</v>
      </c>
      <c r="X323" s="68">
        <f ca="1">ROUND(NORMINV($AC323,'Inputs and Outputs'!$C$19,'Inputs and Outputs'!$D$19),0)</f>
        <v>100</v>
      </c>
      <c r="Y323" s="68">
        <f t="shared" si="83"/>
        <v>102</v>
      </c>
      <c r="Z323" s="68">
        <f t="shared" ca="1" si="84"/>
        <v>100</v>
      </c>
      <c r="AA323" s="68">
        <f ca="1">IF(Z323-W323&gt;'Inputs and Outputs'!$D$4,One-W323,0)</f>
        <v>0</v>
      </c>
      <c r="AB323" s="68">
        <f ca="1">Z323*'Inputs and Outputs'!$D$5-AA323*'Inputs and Outputs'!$D$6</f>
        <v>4000</v>
      </c>
      <c r="AC323" s="70">
        <f t="shared" ca="1" si="96"/>
        <v>0.28431713114114898</v>
      </c>
      <c r="AD323" s="68">
        <f t="shared" si="85"/>
        <v>25</v>
      </c>
      <c r="AE323" s="75">
        <f ca="1">Z323*'Inputs and Outputs'!$D$5-('Model Part B'!AA323*'Model Part B'!AD323+AA323*Costperbumped)</f>
        <v>4000</v>
      </c>
      <c r="AH323" s="74">
        <v>320</v>
      </c>
      <c r="AI323" s="68" t="s">
        <v>4</v>
      </c>
      <c r="AJ323" s="69">
        <v>44303</v>
      </c>
      <c r="AK323" s="67" t="s">
        <v>2</v>
      </c>
      <c r="AL323" s="68" t="str">
        <f>'Flight Data'!$A321</f>
        <v>G320</v>
      </c>
      <c r="AM323" s="68">
        <f>'Flight Data'!$B321</f>
        <v>3</v>
      </c>
      <c r="AN323" s="68">
        <f ca="1">ROUND(NORMINV($AS323,'Inputs and Outputs'!$C$19,'Inputs and Outputs'!$D$19),0)</f>
        <v>99</v>
      </c>
      <c r="AO323" s="68">
        <f t="shared" si="86"/>
        <v>103</v>
      </c>
      <c r="AP323" s="68">
        <f t="shared" ca="1" si="87"/>
        <v>99</v>
      </c>
      <c r="AQ323" s="68">
        <f ca="1">IF(AP323-AM323&gt;'Inputs and Outputs'!$D$4,Three-AM323,0)</f>
        <v>0</v>
      </c>
      <c r="AR323" s="68">
        <f ca="1">AP323*'Inputs and Outputs'!$D$5-AQ323*'Inputs and Outputs'!$D$6</f>
        <v>3960</v>
      </c>
      <c r="AS323" s="70">
        <f t="shared" ca="1" si="97"/>
        <v>0.19602103853648567</v>
      </c>
      <c r="AT323" s="68">
        <f t="shared" si="88"/>
        <v>25</v>
      </c>
      <c r="AU323" s="75">
        <f ca="1">AP323*'Inputs and Outputs'!$D$5-('Model Part B'!AQ323*'Model Part B'!AT323+AQ323*Costperbumped)</f>
        <v>3960</v>
      </c>
      <c r="AX323" s="74">
        <v>320</v>
      </c>
      <c r="AY323" s="68" t="s">
        <v>4</v>
      </c>
      <c r="AZ323" s="69">
        <v>44303</v>
      </c>
      <c r="BA323" s="67" t="s">
        <v>2</v>
      </c>
      <c r="BB323" s="68" t="str">
        <f>'Flight Data'!$A321</f>
        <v>G320</v>
      </c>
      <c r="BC323" s="68">
        <f>'Flight Data'!$B321</f>
        <v>3</v>
      </c>
      <c r="BD323" s="68">
        <f ca="1">ROUND(NORMINV($BI323,'Inputs and Outputs'!$C$19,'Inputs and Outputs'!$D$19),0)</f>
        <v>104</v>
      </c>
      <c r="BE323" s="68">
        <f t="shared" si="89"/>
        <v>104</v>
      </c>
      <c r="BF323" s="68">
        <f t="shared" ca="1" si="90"/>
        <v>104</v>
      </c>
      <c r="BG323" s="68">
        <f ca="1">IF(BF323-BC323&gt;'Inputs and Outputs'!$D$4,Four-BC323,0)</f>
        <v>1</v>
      </c>
      <c r="BH323" s="68">
        <f ca="1">BF323*'Inputs and Outputs'!$D$5-BG323*'Inputs and Outputs'!$D$6</f>
        <v>4060</v>
      </c>
      <c r="BI323" s="70">
        <f t="shared" ca="1" si="98"/>
        <v>0.56104776027438341</v>
      </c>
      <c r="BJ323" s="68">
        <f t="shared" si="91"/>
        <v>25</v>
      </c>
      <c r="BK323" s="75">
        <f ca="1">BF323*'Inputs and Outputs'!$D$5-('Model Part B'!BG323*'Model Part B'!BJ323+BG323*Costperbumped)</f>
        <v>4035</v>
      </c>
      <c r="BN323" s="74">
        <v>320</v>
      </c>
      <c r="BO323" s="68" t="s">
        <v>4</v>
      </c>
      <c r="BP323" s="69">
        <v>44303</v>
      </c>
      <c r="BQ323" s="67" t="s">
        <v>2</v>
      </c>
      <c r="BR323" s="68" t="str">
        <f>'Flight Data'!$A321</f>
        <v>G320</v>
      </c>
      <c r="BS323" s="68">
        <f>'Flight Data'!$B321</f>
        <v>3</v>
      </c>
      <c r="BT323" s="68">
        <f ca="1">ROUND(NORMINV($BY323,'Inputs and Outputs'!$C$18,'Inputs and Outputs'!$D$18),0)</f>
        <v>99</v>
      </c>
      <c r="BU323" s="68">
        <f t="shared" si="92"/>
        <v>105</v>
      </c>
      <c r="BV323" s="68">
        <f t="shared" ca="1" si="93"/>
        <v>99</v>
      </c>
      <c r="BW323" s="68">
        <f ca="1">IF(BV323-BS323&gt;'Inputs and Outputs'!$D$4,Five-BS323,0)</f>
        <v>0</v>
      </c>
      <c r="BX323" s="68">
        <f ca="1">BV323*'Inputs and Outputs'!$D$5-BW323*'Inputs and Outputs'!$D$6</f>
        <v>3960</v>
      </c>
      <c r="BY323" s="70">
        <f t="shared" ca="1" si="99"/>
        <v>0.38886893144083878</v>
      </c>
      <c r="BZ323" s="68">
        <f t="shared" si="94"/>
        <v>25</v>
      </c>
      <c r="CA323" s="75">
        <f ca="1">BV323*'Inputs and Outputs'!$D$5-('Model Part B'!BW323*'Model Part B'!BZ323+BW323*Costperbumped)</f>
        <v>3960</v>
      </c>
    </row>
    <row r="324" spans="2:79" x14ac:dyDescent="0.2">
      <c r="B324" s="74">
        <v>321</v>
      </c>
      <c r="C324" s="68" t="s">
        <v>4</v>
      </c>
      <c r="D324" s="69">
        <v>44303</v>
      </c>
      <c r="E324" s="67" t="s">
        <v>0</v>
      </c>
      <c r="F324" s="68" t="str">
        <f>'Flight Data'!$A322</f>
        <v>G321</v>
      </c>
      <c r="G324" s="68">
        <f>'Flight Data'!$B322</f>
        <v>2</v>
      </c>
      <c r="H324" s="68">
        <f ca="1">ROUND(NORMINV($M324,'Inputs and Outputs'!$C$20,'Inputs and Outputs'!$D$20),0)</f>
        <v>104</v>
      </c>
      <c r="I324" s="68">
        <f t="shared" ref="I324:I387" si="100">Capacity+One</f>
        <v>101</v>
      </c>
      <c r="J324" s="68">
        <f t="shared" ref="J324:J387" ca="1" si="101">MIN(H324,I324)</f>
        <v>101</v>
      </c>
      <c r="K324" s="68">
        <f ca="1">IF(J324-G324&gt;'Inputs and Outputs'!$D$4,One-G324,0)</f>
        <v>0</v>
      </c>
      <c r="L324" s="68">
        <f ca="1">J324*'Inputs and Outputs'!$D$5-K324*'Inputs and Outputs'!$D$6</f>
        <v>4040</v>
      </c>
      <c r="M324" s="70">
        <f t="shared" ca="1" si="95"/>
        <v>0.43109135905854457</v>
      </c>
      <c r="N324" s="68">
        <f t="shared" ref="N324:N387" si="102">IF(E324="7pm",200,25)</f>
        <v>200</v>
      </c>
      <c r="O324" s="75">
        <f ca="1">J324*'Inputs and Outputs'!$D$5-('Model Part B'!K324*'Model Part B'!N324+K324*Costperbumped)</f>
        <v>4040</v>
      </c>
      <c r="R324" s="74">
        <v>321</v>
      </c>
      <c r="S324" s="68" t="s">
        <v>4</v>
      </c>
      <c r="T324" s="69">
        <v>44303</v>
      </c>
      <c r="U324" s="67" t="s">
        <v>0</v>
      </c>
      <c r="V324" s="68" t="str">
        <f>'Flight Data'!$A322</f>
        <v>G321</v>
      </c>
      <c r="W324" s="68">
        <f>'Flight Data'!$B322</f>
        <v>2</v>
      </c>
      <c r="X324" s="68">
        <f ca="1">ROUND(NORMINV($AC324,'Inputs and Outputs'!$C$20,'Inputs and Outputs'!$D$20),0)</f>
        <v>96</v>
      </c>
      <c r="Y324" s="68">
        <f t="shared" ref="Y324:Y387" si="103">Capacity+Two</f>
        <v>102</v>
      </c>
      <c r="Z324" s="68">
        <f t="shared" ref="Z324:Z387" ca="1" si="104">MIN(X324,Y324)</f>
        <v>96</v>
      </c>
      <c r="AA324" s="68">
        <f ca="1">IF(Z324-W324&gt;'Inputs and Outputs'!$D$4,One-W324,0)</f>
        <v>0</v>
      </c>
      <c r="AB324" s="68">
        <f ca="1">Z324*'Inputs and Outputs'!$D$5-AA324*'Inputs and Outputs'!$D$6</f>
        <v>3840</v>
      </c>
      <c r="AC324" s="70">
        <f t="shared" ca="1" si="96"/>
        <v>3.7162338946971296E-2</v>
      </c>
      <c r="AD324" s="68">
        <f t="shared" ref="AD324:AD387" si="105">IF(U324="7pm",200,25)</f>
        <v>200</v>
      </c>
      <c r="AE324" s="75">
        <f ca="1">Z324*'Inputs and Outputs'!$D$5-('Model Part B'!AA324*'Model Part B'!AD324+AA324*Costperbumped)</f>
        <v>3840</v>
      </c>
      <c r="AH324" s="74">
        <v>321</v>
      </c>
      <c r="AI324" s="68" t="s">
        <v>4</v>
      </c>
      <c r="AJ324" s="69">
        <v>44303</v>
      </c>
      <c r="AK324" s="67" t="s">
        <v>0</v>
      </c>
      <c r="AL324" s="68" t="str">
        <f>'Flight Data'!$A322</f>
        <v>G321</v>
      </c>
      <c r="AM324" s="68">
        <f>'Flight Data'!$B322</f>
        <v>2</v>
      </c>
      <c r="AN324" s="68">
        <f ca="1">ROUND(NORMINV($AS324,'Inputs and Outputs'!$C$20,'Inputs and Outputs'!$D$20),0)</f>
        <v>103</v>
      </c>
      <c r="AO324" s="68">
        <f t="shared" ref="AO324:AO387" si="106">Capacity+Three</f>
        <v>103</v>
      </c>
      <c r="AP324" s="68">
        <f t="shared" ref="AP324:AP387" ca="1" si="107">MIN(AN324,AO324)</f>
        <v>103</v>
      </c>
      <c r="AQ324" s="68">
        <f ca="1">IF(AP324-AM324&gt;'Inputs and Outputs'!$D$4,Three-AM324,0)</f>
        <v>1</v>
      </c>
      <c r="AR324" s="68">
        <f ca="1">AP324*'Inputs and Outputs'!$D$5-AQ324*'Inputs and Outputs'!$D$6</f>
        <v>4020</v>
      </c>
      <c r="AS324" s="70">
        <f t="shared" ca="1" si="97"/>
        <v>0.36189846232466683</v>
      </c>
      <c r="AT324" s="68">
        <f t="shared" ref="AT324:AT387" si="108">IF(AK324="7pm",200,25)</f>
        <v>200</v>
      </c>
      <c r="AU324" s="75">
        <f ca="1">AP324*'Inputs and Outputs'!$D$5-('Model Part B'!AQ324*'Model Part B'!AT324+AQ324*Costperbumped)</f>
        <v>3820</v>
      </c>
      <c r="AX324" s="74">
        <v>321</v>
      </c>
      <c r="AY324" s="68" t="s">
        <v>4</v>
      </c>
      <c r="AZ324" s="69">
        <v>44303</v>
      </c>
      <c r="BA324" s="67" t="s">
        <v>0</v>
      </c>
      <c r="BB324" s="68" t="str">
        <f>'Flight Data'!$A322</f>
        <v>G321</v>
      </c>
      <c r="BC324" s="68">
        <f>'Flight Data'!$B322</f>
        <v>2</v>
      </c>
      <c r="BD324" s="68">
        <f ca="1">ROUND(NORMINV($BI324,'Inputs and Outputs'!$C$20,'Inputs and Outputs'!$D$20),0)</f>
        <v>107</v>
      </c>
      <c r="BE324" s="68">
        <f t="shared" ref="BE324:BE387" si="109">Capacity+Four</f>
        <v>104</v>
      </c>
      <c r="BF324" s="68">
        <f t="shared" ref="BF324:BF387" ca="1" si="110">MIN(BD324,BE324)</f>
        <v>104</v>
      </c>
      <c r="BG324" s="68">
        <f ca="1">IF(BF324-BC324&gt;'Inputs and Outputs'!$D$4,Four-BC324,0)</f>
        <v>2</v>
      </c>
      <c r="BH324" s="68">
        <f ca="1">BF324*'Inputs and Outputs'!$D$5-BG324*'Inputs and Outputs'!$D$6</f>
        <v>3960</v>
      </c>
      <c r="BI324" s="70">
        <f t="shared" ca="1" si="98"/>
        <v>0.64790925413092371</v>
      </c>
      <c r="BJ324" s="68">
        <f t="shared" ref="BJ324:BJ387" si="111">IF(BA324="7pm",200,25)</f>
        <v>200</v>
      </c>
      <c r="BK324" s="75">
        <f ca="1">BF324*'Inputs and Outputs'!$D$5-('Model Part B'!BG324*'Model Part B'!BJ324+BG324*Costperbumped)</f>
        <v>3560</v>
      </c>
      <c r="BN324" s="74">
        <v>321</v>
      </c>
      <c r="BO324" s="68" t="s">
        <v>4</v>
      </c>
      <c r="BP324" s="69">
        <v>44303</v>
      </c>
      <c r="BQ324" s="67" t="s">
        <v>0</v>
      </c>
      <c r="BR324" s="68" t="str">
        <f>'Flight Data'!$A322</f>
        <v>G321</v>
      </c>
      <c r="BS324" s="68">
        <f>'Flight Data'!$B322</f>
        <v>2</v>
      </c>
      <c r="BT324" s="68">
        <f ca="1">ROUND(NORMINV($BY324,'Inputs and Outputs'!$C$18,'Inputs and Outputs'!$D$18),0)</f>
        <v>99</v>
      </c>
      <c r="BU324" s="68">
        <f t="shared" ref="BU324:BU387" si="112">Capacity+Five</f>
        <v>105</v>
      </c>
      <c r="BV324" s="68">
        <f t="shared" ref="BV324:BV387" ca="1" si="113">MIN(BT324,BU324)</f>
        <v>99</v>
      </c>
      <c r="BW324" s="68">
        <f ca="1">IF(BV324-BS324&gt;'Inputs and Outputs'!$D$4,Five-BS324,0)</f>
        <v>0</v>
      </c>
      <c r="BX324" s="68">
        <f ca="1">BV324*'Inputs and Outputs'!$D$5-BW324*'Inputs and Outputs'!$D$6</f>
        <v>3960</v>
      </c>
      <c r="BY324" s="70">
        <f t="shared" ca="1" si="99"/>
        <v>0.34547841844298721</v>
      </c>
      <c r="BZ324" s="68">
        <f t="shared" ref="BZ324:BZ387" si="114">IF(BQ324="7pm",200,25)</f>
        <v>200</v>
      </c>
      <c r="CA324" s="75">
        <f ca="1">BV324*'Inputs and Outputs'!$D$5-('Model Part B'!BW324*'Model Part B'!BZ324+BW324*Costperbumped)</f>
        <v>3960</v>
      </c>
    </row>
    <row r="325" spans="2:79" x14ac:dyDescent="0.2">
      <c r="B325" s="74">
        <v>322</v>
      </c>
      <c r="C325" s="68" t="s">
        <v>1</v>
      </c>
      <c r="D325" s="69">
        <v>44304</v>
      </c>
      <c r="E325" s="67" t="s">
        <v>3</v>
      </c>
      <c r="F325" s="68" t="str">
        <f>'Flight Data'!$A323</f>
        <v>G322</v>
      </c>
      <c r="G325" s="68">
        <f>'Flight Data'!$B323</f>
        <v>2</v>
      </c>
      <c r="H325" s="68">
        <f ca="1">ROUND(NORMINV($M325,'Inputs and Outputs'!$C$18,'Inputs and Outputs'!$D$18),0)</f>
        <v>99</v>
      </c>
      <c r="I325" s="68">
        <f t="shared" si="100"/>
        <v>101</v>
      </c>
      <c r="J325" s="68">
        <f t="shared" ca="1" si="101"/>
        <v>99</v>
      </c>
      <c r="K325" s="68">
        <f ca="1">IF(J325-G325&gt;'Inputs and Outputs'!$D$4,One-G325,0)</f>
        <v>0</v>
      </c>
      <c r="L325" s="68">
        <f ca="1">J325*'Inputs and Outputs'!$D$5-K325*'Inputs and Outputs'!$D$6</f>
        <v>3960</v>
      </c>
      <c r="M325" s="70">
        <f t="shared" ref="M325:M388" ca="1" si="115">RAND()</f>
        <v>0.39992446842493512</v>
      </c>
      <c r="N325" s="68">
        <f t="shared" si="102"/>
        <v>25</v>
      </c>
      <c r="O325" s="75">
        <f ca="1">J325*'Inputs and Outputs'!$D$5-('Model Part B'!K325*'Model Part B'!N325+K325*Costperbumped)</f>
        <v>3960</v>
      </c>
      <c r="R325" s="74">
        <v>322</v>
      </c>
      <c r="S325" s="68" t="s">
        <v>1</v>
      </c>
      <c r="T325" s="69">
        <v>44304</v>
      </c>
      <c r="U325" s="67" t="s">
        <v>3</v>
      </c>
      <c r="V325" s="68" t="str">
        <f>'Flight Data'!$A323</f>
        <v>G322</v>
      </c>
      <c r="W325" s="68">
        <f>'Flight Data'!$B323</f>
        <v>2</v>
      </c>
      <c r="X325" s="68">
        <f ca="1">ROUND(NORMINV($AC325,'Inputs and Outputs'!$C$18,'Inputs and Outputs'!$D$18),0)</f>
        <v>99</v>
      </c>
      <c r="Y325" s="68">
        <f t="shared" si="103"/>
        <v>102</v>
      </c>
      <c r="Z325" s="68">
        <f t="shared" ca="1" si="104"/>
        <v>99</v>
      </c>
      <c r="AA325" s="68">
        <f ca="1">IF(Z325-W325&gt;'Inputs and Outputs'!$D$4,One-W325,0)</f>
        <v>0</v>
      </c>
      <c r="AB325" s="68">
        <f ca="1">Z325*'Inputs and Outputs'!$D$5-AA325*'Inputs and Outputs'!$D$6</f>
        <v>3960</v>
      </c>
      <c r="AC325" s="70">
        <f t="shared" ref="AC325:AC388" ca="1" si="116">RAND()</f>
        <v>0.36205134389461713</v>
      </c>
      <c r="AD325" s="68">
        <f t="shared" si="105"/>
        <v>25</v>
      </c>
      <c r="AE325" s="75">
        <f ca="1">Z325*'Inputs and Outputs'!$D$5-('Model Part B'!AA325*'Model Part B'!AD325+AA325*Costperbumped)</f>
        <v>3960</v>
      </c>
      <c r="AH325" s="74">
        <v>322</v>
      </c>
      <c r="AI325" s="68" t="s">
        <v>1</v>
      </c>
      <c r="AJ325" s="69">
        <v>44304</v>
      </c>
      <c r="AK325" s="67" t="s">
        <v>3</v>
      </c>
      <c r="AL325" s="68" t="str">
        <f>'Flight Data'!$A323</f>
        <v>G322</v>
      </c>
      <c r="AM325" s="68">
        <f>'Flight Data'!$B323</f>
        <v>2</v>
      </c>
      <c r="AN325" s="68">
        <f ca="1">ROUND(NORMINV($AS325,'Inputs and Outputs'!$C$18,'Inputs and Outputs'!$D$18),0)</f>
        <v>116</v>
      </c>
      <c r="AO325" s="68">
        <f t="shared" si="106"/>
        <v>103</v>
      </c>
      <c r="AP325" s="68">
        <f t="shared" ca="1" si="107"/>
        <v>103</v>
      </c>
      <c r="AQ325" s="68">
        <f ca="1">IF(AP325-AM325&gt;'Inputs and Outputs'!$D$4,Three-AM325,0)</f>
        <v>1</v>
      </c>
      <c r="AR325" s="68">
        <f ca="1">AP325*'Inputs and Outputs'!$D$5-AQ325*'Inputs and Outputs'!$D$6</f>
        <v>4020</v>
      </c>
      <c r="AS325" s="70">
        <f t="shared" ref="AS325:AS388" ca="1" si="117">RAND()</f>
        <v>0.9942573564611451</v>
      </c>
      <c r="AT325" s="68">
        <f t="shared" si="108"/>
        <v>25</v>
      </c>
      <c r="AU325" s="75">
        <f ca="1">AP325*'Inputs and Outputs'!$D$5-('Model Part B'!AQ325*'Model Part B'!AT325+AQ325*Costperbumped)</f>
        <v>3995</v>
      </c>
      <c r="AX325" s="74">
        <v>322</v>
      </c>
      <c r="AY325" s="68" t="s">
        <v>1</v>
      </c>
      <c r="AZ325" s="69">
        <v>44304</v>
      </c>
      <c r="BA325" s="67" t="s">
        <v>3</v>
      </c>
      <c r="BB325" s="68" t="str">
        <f>'Flight Data'!$A323</f>
        <v>G322</v>
      </c>
      <c r="BC325" s="68">
        <f>'Flight Data'!$B323</f>
        <v>2</v>
      </c>
      <c r="BD325" s="68">
        <f ca="1">ROUND(NORMINV($BI325,'Inputs and Outputs'!$C$18,'Inputs and Outputs'!$D$18),0)</f>
        <v>96</v>
      </c>
      <c r="BE325" s="68">
        <f t="shared" si="109"/>
        <v>104</v>
      </c>
      <c r="BF325" s="68">
        <f t="shared" ca="1" si="110"/>
        <v>96</v>
      </c>
      <c r="BG325" s="68">
        <f ca="1">IF(BF325-BC325&gt;'Inputs and Outputs'!$D$4,Four-BC325,0)</f>
        <v>0</v>
      </c>
      <c r="BH325" s="68">
        <f ca="1">BF325*'Inputs and Outputs'!$D$5-BG325*'Inputs and Outputs'!$D$6</f>
        <v>3840</v>
      </c>
      <c r="BI325" s="70">
        <f t="shared" ref="BI325:BI388" ca="1" si="118">RAND()</f>
        <v>0.18730812733295688</v>
      </c>
      <c r="BJ325" s="68">
        <f t="shared" si="111"/>
        <v>25</v>
      </c>
      <c r="BK325" s="75">
        <f ca="1">BF325*'Inputs and Outputs'!$D$5-('Model Part B'!BG325*'Model Part B'!BJ325+BG325*Costperbumped)</f>
        <v>3840</v>
      </c>
      <c r="BN325" s="74">
        <v>322</v>
      </c>
      <c r="BO325" s="68" t="s">
        <v>1</v>
      </c>
      <c r="BP325" s="69">
        <v>44304</v>
      </c>
      <c r="BQ325" s="67" t="s">
        <v>3</v>
      </c>
      <c r="BR325" s="68" t="str">
        <f>'Flight Data'!$A323</f>
        <v>G322</v>
      </c>
      <c r="BS325" s="68">
        <f>'Flight Data'!$B323</f>
        <v>2</v>
      </c>
      <c r="BT325" s="68">
        <f ca="1">ROUND(NORMINV($BY325,'Inputs and Outputs'!$C$18,'Inputs and Outputs'!$D$18),0)</f>
        <v>96</v>
      </c>
      <c r="BU325" s="68">
        <f t="shared" si="112"/>
        <v>105</v>
      </c>
      <c r="BV325" s="68">
        <f t="shared" ca="1" si="113"/>
        <v>96</v>
      </c>
      <c r="BW325" s="68">
        <f ca="1">IF(BV325-BS325&gt;'Inputs and Outputs'!$D$4,Five-BS325,0)</f>
        <v>0</v>
      </c>
      <c r="BX325" s="68">
        <f ca="1">BV325*'Inputs and Outputs'!$D$5-BW325*'Inputs and Outputs'!$D$6</f>
        <v>3840</v>
      </c>
      <c r="BY325" s="70">
        <f t="shared" ref="BY325:BY388" ca="1" si="119">RAND()</f>
        <v>0.22624590063023109</v>
      </c>
      <c r="BZ325" s="68">
        <f t="shared" si="114"/>
        <v>25</v>
      </c>
      <c r="CA325" s="75">
        <f ca="1">BV325*'Inputs and Outputs'!$D$5-('Model Part B'!BW325*'Model Part B'!BZ325+BW325*Costperbumped)</f>
        <v>3840</v>
      </c>
    </row>
    <row r="326" spans="2:79" x14ac:dyDescent="0.2">
      <c r="B326" s="74">
        <v>323</v>
      </c>
      <c r="C326" s="68" t="s">
        <v>1</v>
      </c>
      <c r="D326" s="69">
        <v>44304</v>
      </c>
      <c r="E326" s="67" t="s">
        <v>2</v>
      </c>
      <c r="F326" s="68" t="str">
        <f>'Flight Data'!$A324</f>
        <v>G323</v>
      </c>
      <c r="G326" s="68">
        <f>'Flight Data'!$B324</f>
        <v>6</v>
      </c>
      <c r="H326" s="68">
        <f ca="1">ROUND(NORMINV($M326,'Inputs and Outputs'!$C$19,'Inputs and Outputs'!$D$19),0)</f>
        <v>111</v>
      </c>
      <c r="I326" s="68">
        <f t="shared" si="100"/>
        <v>101</v>
      </c>
      <c r="J326" s="68">
        <f t="shared" ca="1" si="101"/>
        <v>101</v>
      </c>
      <c r="K326" s="68">
        <f ca="1">IF(J326-G326&gt;'Inputs and Outputs'!$D$4,One-G326,0)</f>
        <v>0</v>
      </c>
      <c r="L326" s="68">
        <f ca="1">J326*'Inputs and Outputs'!$D$5-K326*'Inputs and Outputs'!$D$6</f>
        <v>4040</v>
      </c>
      <c r="M326" s="70">
        <f t="shared" ca="1" si="115"/>
        <v>0.95343229682043995</v>
      </c>
      <c r="N326" s="68">
        <f t="shared" si="102"/>
        <v>25</v>
      </c>
      <c r="O326" s="75">
        <f ca="1">J326*'Inputs and Outputs'!$D$5-('Model Part B'!K326*'Model Part B'!N326+K326*Costperbumped)</f>
        <v>4040</v>
      </c>
      <c r="R326" s="74">
        <v>323</v>
      </c>
      <c r="S326" s="68" t="s">
        <v>1</v>
      </c>
      <c r="T326" s="69">
        <v>44304</v>
      </c>
      <c r="U326" s="67" t="s">
        <v>2</v>
      </c>
      <c r="V326" s="68" t="str">
        <f>'Flight Data'!$A324</f>
        <v>G323</v>
      </c>
      <c r="W326" s="68">
        <f>'Flight Data'!$B324</f>
        <v>6</v>
      </c>
      <c r="X326" s="68">
        <f ca="1">ROUND(NORMINV($AC326,'Inputs and Outputs'!$C$19,'Inputs and Outputs'!$D$19),0)</f>
        <v>104</v>
      </c>
      <c r="Y326" s="68">
        <f t="shared" si="103"/>
        <v>102</v>
      </c>
      <c r="Z326" s="68">
        <f t="shared" ca="1" si="104"/>
        <v>102</v>
      </c>
      <c r="AA326" s="68">
        <f ca="1">IF(Z326-W326&gt;'Inputs and Outputs'!$D$4,One-W326,0)</f>
        <v>0</v>
      </c>
      <c r="AB326" s="68">
        <f ca="1">Z326*'Inputs and Outputs'!$D$5-AA326*'Inputs and Outputs'!$D$6</f>
        <v>4080</v>
      </c>
      <c r="AC326" s="70">
        <f t="shared" ca="1" si="116"/>
        <v>0.59093702542947124</v>
      </c>
      <c r="AD326" s="68">
        <f t="shared" si="105"/>
        <v>25</v>
      </c>
      <c r="AE326" s="75">
        <f ca="1">Z326*'Inputs and Outputs'!$D$5-('Model Part B'!AA326*'Model Part B'!AD326+AA326*Costperbumped)</f>
        <v>4080</v>
      </c>
      <c r="AH326" s="74">
        <v>323</v>
      </c>
      <c r="AI326" s="68" t="s">
        <v>1</v>
      </c>
      <c r="AJ326" s="69">
        <v>44304</v>
      </c>
      <c r="AK326" s="67" t="s">
        <v>2</v>
      </c>
      <c r="AL326" s="68" t="str">
        <f>'Flight Data'!$A324</f>
        <v>G323</v>
      </c>
      <c r="AM326" s="68">
        <f>'Flight Data'!$B324</f>
        <v>6</v>
      </c>
      <c r="AN326" s="68">
        <f ca="1">ROUND(NORMINV($AS326,'Inputs and Outputs'!$C$19,'Inputs and Outputs'!$D$19),0)</f>
        <v>108</v>
      </c>
      <c r="AO326" s="68">
        <f t="shared" si="106"/>
        <v>103</v>
      </c>
      <c r="AP326" s="68">
        <f t="shared" ca="1" si="107"/>
        <v>103</v>
      </c>
      <c r="AQ326" s="68">
        <f ca="1">IF(AP326-AM326&gt;'Inputs and Outputs'!$D$4,Three-AM326,0)</f>
        <v>0</v>
      </c>
      <c r="AR326" s="68">
        <f ca="1">AP326*'Inputs and Outputs'!$D$5-AQ326*'Inputs and Outputs'!$D$6</f>
        <v>4120</v>
      </c>
      <c r="AS326" s="70">
        <f t="shared" ca="1" si="117"/>
        <v>0.8307657485542449</v>
      </c>
      <c r="AT326" s="68">
        <f t="shared" si="108"/>
        <v>25</v>
      </c>
      <c r="AU326" s="75">
        <f ca="1">AP326*'Inputs and Outputs'!$D$5-('Model Part B'!AQ326*'Model Part B'!AT326+AQ326*Costperbumped)</f>
        <v>4120</v>
      </c>
      <c r="AX326" s="74">
        <v>323</v>
      </c>
      <c r="AY326" s="68" t="s">
        <v>1</v>
      </c>
      <c r="AZ326" s="69">
        <v>44304</v>
      </c>
      <c r="BA326" s="67" t="s">
        <v>2</v>
      </c>
      <c r="BB326" s="68" t="str">
        <f>'Flight Data'!$A324</f>
        <v>G323</v>
      </c>
      <c r="BC326" s="68">
        <f>'Flight Data'!$B324</f>
        <v>6</v>
      </c>
      <c r="BD326" s="68">
        <f ca="1">ROUND(NORMINV($BI326,'Inputs and Outputs'!$C$19,'Inputs and Outputs'!$D$19),0)</f>
        <v>103</v>
      </c>
      <c r="BE326" s="68">
        <f t="shared" si="109"/>
        <v>104</v>
      </c>
      <c r="BF326" s="68">
        <f t="shared" ca="1" si="110"/>
        <v>103</v>
      </c>
      <c r="BG326" s="68">
        <f ca="1">IF(BF326-BC326&gt;'Inputs and Outputs'!$D$4,Four-BC326,0)</f>
        <v>0</v>
      </c>
      <c r="BH326" s="68">
        <f ca="1">BF326*'Inputs and Outputs'!$D$5-BG326*'Inputs and Outputs'!$D$6</f>
        <v>4120</v>
      </c>
      <c r="BI326" s="70">
        <f t="shared" ca="1" si="118"/>
        <v>0.51729152603492734</v>
      </c>
      <c r="BJ326" s="68">
        <f t="shared" si="111"/>
        <v>25</v>
      </c>
      <c r="BK326" s="75">
        <f ca="1">BF326*'Inputs and Outputs'!$D$5-('Model Part B'!BG326*'Model Part B'!BJ326+BG326*Costperbumped)</f>
        <v>4120</v>
      </c>
      <c r="BN326" s="74">
        <v>323</v>
      </c>
      <c r="BO326" s="68" t="s">
        <v>1</v>
      </c>
      <c r="BP326" s="69">
        <v>44304</v>
      </c>
      <c r="BQ326" s="67" t="s">
        <v>2</v>
      </c>
      <c r="BR326" s="68" t="str">
        <f>'Flight Data'!$A324</f>
        <v>G323</v>
      </c>
      <c r="BS326" s="68">
        <f>'Flight Data'!$B324</f>
        <v>6</v>
      </c>
      <c r="BT326" s="68">
        <f ca="1">ROUND(NORMINV($BY326,'Inputs and Outputs'!$C$18,'Inputs and Outputs'!$D$18),0)</f>
        <v>95</v>
      </c>
      <c r="BU326" s="68">
        <f t="shared" si="112"/>
        <v>105</v>
      </c>
      <c r="BV326" s="68">
        <f t="shared" ca="1" si="113"/>
        <v>95</v>
      </c>
      <c r="BW326" s="68">
        <f ca="1">IF(BV326-BS326&gt;'Inputs and Outputs'!$D$4,Five-BS326,0)</f>
        <v>0</v>
      </c>
      <c r="BX326" s="68">
        <f ca="1">BV326*'Inputs and Outputs'!$D$5-BW326*'Inputs and Outputs'!$D$6</f>
        <v>3800</v>
      </c>
      <c r="BY326" s="70">
        <f t="shared" ca="1" si="119"/>
        <v>0.17855820380192122</v>
      </c>
      <c r="BZ326" s="68">
        <f t="shared" si="114"/>
        <v>25</v>
      </c>
      <c r="CA326" s="75">
        <f ca="1">BV326*'Inputs and Outputs'!$D$5-('Model Part B'!BW326*'Model Part B'!BZ326+BW326*Costperbumped)</f>
        <v>3800</v>
      </c>
    </row>
    <row r="327" spans="2:79" x14ac:dyDescent="0.2">
      <c r="B327" s="74">
        <v>324</v>
      </c>
      <c r="C327" s="68" t="s">
        <v>1</v>
      </c>
      <c r="D327" s="69">
        <v>44304</v>
      </c>
      <c r="E327" s="67" t="s">
        <v>0</v>
      </c>
      <c r="F327" s="68" t="str">
        <f>'Flight Data'!$A325</f>
        <v>G324</v>
      </c>
      <c r="G327" s="68">
        <f>'Flight Data'!$B325</f>
        <v>0</v>
      </c>
      <c r="H327" s="68">
        <f ca="1">ROUND(NORMINV($M327,'Inputs and Outputs'!$C$20,'Inputs and Outputs'!$D$20),0)</f>
        <v>98</v>
      </c>
      <c r="I327" s="68">
        <f t="shared" si="100"/>
        <v>101</v>
      </c>
      <c r="J327" s="68">
        <f t="shared" ca="1" si="101"/>
        <v>98</v>
      </c>
      <c r="K327" s="68">
        <f ca="1">IF(J327-G327&gt;'Inputs and Outputs'!$D$4,One-G327,0)</f>
        <v>0</v>
      </c>
      <c r="L327" s="68">
        <f ca="1">J327*'Inputs and Outputs'!$D$5-K327*'Inputs and Outputs'!$D$6</f>
        <v>3920</v>
      </c>
      <c r="M327" s="70">
        <f t="shared" ca="1" si="115"/>
        <v>6.9629460244936769E-2</v>
      </c>
      <c r="N327" s="68">
        <f t="shared" si="102"/>
        <v>200</v>
      </c>
      <c r="O327" s="75">
        <f ca="1">J327*'Inputs and Outputs'!$D$5-('Model Part B'!K327*'Model Part B'!N327+K327*Costperbumped)</f>
        <v>3920</v>
      </c>
      <c r="R327" s="74">
        <v>324</v>
      </c>
      <c r="S327" s="68" t="s">
        <v>1</v>
      </c>
      <c r="T327" s="69">
        <v>44304</v>
      </c>
      <c r="U327" s="67" t="s">
        <v>0</v>
      </c>
      <c r="V327" s="68" t="str">
        <f>'Flight Data'!$A325</f>
        <v>G324</v>
      </c>
      <c r="W327" s="68">
        <f>'Flight Data'!$B325</f>
        <v>0</v>
      </c>
      <c r="X327" s="68">
        <f ca="1">ROUND(NORMINV($AC327,'Inputs and Outputs'!$C$20,'Inputs and Outputs'!$D$20),0)</f>
        <v>109</v>
      </c>
      <c r="Y327" s="68">
        <f t="shared" si="103"/>
        <v>102</v>
      </c>
      <c r="Z327" s="68">
        <f t="shared" ca="1" si="104"/>
        <v>102</v>
      </c>
      <c r="AA327" s="68">
        <f ca="1">IF(Z327-W327&gt;'Inputs and Outputs'!$D$4,One-W327,0)</f>
        <v>1</v>
      </c>
      <c r="AB327" s="68">
        <f ca="1">Z327*'Inputs and Outputs'!$D$5-AA327*'Inputs and Outputs'!$D$6</f>
        <v>3980</v>
      </c>
      <c r="AC327" s="70">
        <f t="shared" ca="1" si="116"/>
        <v>0.77518668857249351</v>
      </c>
      <c r="AD327" s="68">
        <f t="shared" si="105"/>
        <v>200</v>
      </c>
      <c r="AE327" s="75">
        <f ca="1">Z327*'Inputs and Outputs'!$D$5-('Model Part B'!AA327*'Model Part B'!AD327+AA327*Costperbumped)</f>
        <v>3780</v>
      </c>
      <c r="AH327" s="74">
        <v>324</v>
      </c>
      <c r="AI327" s="68" t="s">
        <v>1</v>
      </c>
      <c r="AJ327" s="69">
        <v>44304</v>
      </c>
      <c r="AK327" s="67" t="s">
        <v>0</v>
      </c>
      <c r="AL327" s="68" t="str">
        <f>'Flight Data'!$A325</f>
        <v>G324</v>
      </c>
      <c r="AM327" s="68">
        <f>'Flight Data'!$B325</f>
        <v>0</v>
      </c>
      <c r="AN327" s="68">
        <f ca="1">ROUND(NORMINV($AS327,'Inputs and Outputs'!$C$20,'Inputs and Outputs'!$D$20),0)</f>
        <v>103</v>
      </c>
      <c r="AO327" s="68">
        <f t="shared" si="106"/>
        <v>103</v>
      </c>
      <c r="AP327" s="68">
        <f t="shared" ca="1" si="107"/>
        <v>103</v>
      </c>
      <c r="AQ327" s="68">
        <f ca="1">IF(AP327-AM327&gt;'Inputs and Outputs'!$D$4,Three-AM327,0)</f>
        <v>3</v>
      </c>
      <c r="AR327" s="68">
        <f ca="1">AP327*'Inputs and Outputs'!$D$5-AQ327*'Inputs and Outputs'!$D$6</f>
        <v>3820</v>
      </c>
      <c r="AS327" s="70">
        <f t="shared" ca="1" si="117"/>
        <v>0.36367511099320493</v>
      </c>
      <c r="AT327" s="68">
        <f t="shared" si="108"/>
        <v>200</v>
      </c>
      <c r="AU327" s="75">
        <f ca="1">AP327*'Inputs and Outputs'!$D$5-('Model Part B'!AQ327*'Model Part B'!AT327+AQ327*Costperbumped)</f>
        <v>3220</v>
      </c>
      <c r="AX327" s="74">
        <v>324</v>
      </c>
      <c r="AY327" s="68" t="s">
        <v>1</v>
      </c>
      <c r="AZ327" s="69">
        <v>44304</v>
      </c>
      <c r="BA327" s="67" t="s">
        <v>0</v>
      </c>
      <c r="BB327" s="68" t="str">
        <f>'Flight Data'!$A325</f>
        <v>G324</v>
      </c>
      <c r="BC327" s="68">
        <f>'Flight Data'!$B325</f>
        <v>0</v>
      </c>
      <c r="BD327" s="68">
        <f ca="1">ROUND(NORMINV($BI327,'Inputs and Outputs'!$C$20,'Inputs and Outputs'!$D$20),0)</f>
        <v>107</v>
      </c>
      <c r="BE327" s="68">
        <f t="shared" si="109"/>
        <v>104</v>
      </c>
      <c r="BF327" s="68">
        <f t="shared" ca="1" si="110"/>
        <v>104</v>
      </c>
      <c r="BG327" s="68">
        <f ca="1">IF(BF327-BC327&gt;'Inputs and Outputs'!$D$4,Four-BC327,0)</f>
        <v>4</v>
      </c>
      <c r="BH327" s="68">
        <f ca="1">BF327*'Inputs and Outputs'!$D$5-BG327*'Inputs and Outputs'!$D$6</f>
        <v>3760</v>
      </c>
      <c r="BI327" s="70">
        <f t="shared" ca="1" si="118"/>
        <v>0.68314191283106973</v>
      </c>
      <c r="BJ327" s="68">
        <f t="shared" si="111"/>
        <v>200</v>
      </c>
      <c r="BK327" s="75">
        <f ca="1">BF327*'Inputs and Outputs'!$D$5-('Model Part B'!BG327*'Model Part B'!BJ327+BG327*Costperbumped)</f>
        <v>2960</v>
      </c>
      <c r="BN327" s="74">
        <v>324</v>
      </c>
      <c r="BO327" s="68" t="s">
        <v>1</v>
      </c>
      <c r="BP327" s="69">
        <v>44304</v>
      </c>
      <c r="BQ327" s="67" t="s">
        <v>0</v>
      </c>
      <c r="BR327" s="68" t="str">
        <f>'Flight Data'!$A325</f>
        <v>G324</v>
      </c>
      <c r="BS327" s="68">
        <f>'Flight Data'!$B325</f>
        <v>0</v>
      </c>
      <c r="BT327" s="68">
        <f ca="1">ROUND(NORMINV($BY327,'Inputs and Outputs'!$C$18,'Inputs and Outputs'!$D$18),0)</f>
        <v>96</v>
      </c>
      <c r="BU327" s="68">
        <f t="shared" si="112"/>
        <v>105</v>
      </c>
      <c r="BV327" s="68">
        <f t="shared" ca="1" si="113"/>
        <v>96</v>
      </c>
      <c r="BW327" s="68">
        <f ca="1">IF(BV327-BS327&gt;'Inputs and Outputs'!$D$4,Five-BS327,0)</f>
        <v>0</v>
      </c>
      <c r="BX327" s="68">
        <f ca="1">BV327*'Inputs and Outputs'!$D$5-BW327*'Inputs and Outputs'!$D$6</f>
        <v>3840</v>
      </c>
      <c r="BY327" s="70">
        <f t="shared" ca="1" si="119"/>
        <v>0.1807591046688779</v>
      </c>
      <c r="BZ327" s="68">
        <f t="shared" si="114"/>
        <v>200</v>
      </c>
      <c r="CA327" s="75">
        <f ca="1">BV327*'Inputs and Outputs'!$D$5-('Model Part B'!BW327*'Model Part B'!BZ327+BW327*Costperbumped)</f>
        <v>3840</v>
      </c>
    </row>
    <row r="328" spans="2:79" x14ac:dyDescent="0.2">
      <c r="B328" s="74">
        <v>325</v>
      </c>
      <c r="C328" s="68" t="s">
        <v>9</v>
      </c>
      <c r="D328" s="69">
        <v>44305</v>
      </c>
      <c r="E328" s="67" t="s">
        <v>3</v>
      </c>
      <c r="F328" s="68" t="str">
        <f>'Flight Data'!$A326</f>
        <v>G325</v>
      </c>
      <c r="G328" s="68">
        <f>'Flight Data'!$B326</f>
        <v>7</v>
      </c>
      <c r="H328" s="68">
        <f ca="1">ROUND(NORMINV($M328,'Inputs and Outputs'!$C$18,'Inputs and Outputs'!$D$18),0)</f>
        <v>103</v>
      </c>
      <c r="I328" s="68">
        <f t="shared" si="100"/>
        <v>101</v>
      </c>
      <c r="J328" s="68">
        <f t="shared" ca="1" si="101"/>
        <v>101</v>
      </c>
      <c r="K328" s="68">
        <f ca="1">IF(J328-G328&gt;'Inputs and Outputs'!$D$4,One-G328,0)</f>
        <v>0</v>
      </c>
      <c r="L328" s="68">
        <f ca="1">J328*'Inputs and Outputs'!$D$5-K328*'Inputs and Outputs'!$D$6</f>
        <v>4040</v>
      </c>
      <c r="M328" s="70">
        <f t="shared" ca="1" si="115"/>
        <v>0.59878308017504012</v>
      </c>
      <c r="N328" s="68">
        <f t="shared" si="102"/>
        <v>25</v>
      </c>
      <c r="O328" s="75">
        <f ca="1">J328*'Inputs and Outputs'!$D$5-('Model Part B'!K328*'Model Part B'!N328+K328*Costperbumped)</f>
        <v>4040</v>
      </c>
      <c r="R328" s="74">
        <v>325</v>
      </c>
      <c r="S328" s="68" t="s">
        <v>9</v>
      </c>
      <c r="T328" s="69">
        <v>44305</v>
      </c>
      <c r="U328" s="67" t="s">
        <v>3</v>
      </c>
      <c r="V328" s="68" t="str">
        <f>'Flight Data'!$A326</f>
        <v>G325</v>
      </c>
      <c r="W328" s="68">
        <f>'Flight Data'!$B326</f>
        <v>7</v>
      </c>
      <c r="X328" s="68">
        <f ca="1">ROUND(NORMINV($AC328,'Inputs and Outputs'!$C$18,'Inputs and Outputs'!$D$18),0)</f>
        <v>101</v>
      </c>
      <c r="Y328" s="68">
        <f t="shared" si="103"/>
        <v>102</v>
      </c>
      <c r="Z328" s="68">
        <f t="shared" ca="1" si="104"/>
        <v>101</v>
      </c>
      <c r="AA328" s="68">
        <f ca="1">IF(Z328-W328&gt;'Inputs and Outputs'!$D$4,One-W328,0)</f>
        <v>0</v>
      </c>
      <c r="AB328" s="68">
        <f ca="1">Z328*'Inputs and Outputs'!$D$5-AA328*'Inputs and Outputs'!$D$6</f>
        <v>4040</v>
      </c>
      <c r="AC328" s="70">
        <f t="shared" ca="1" si="116"/>
        <v>0.52804899929395144</v>
      </c>
      <c r="AD328" s="68">
        <f t="shared" si="105"/>
        <v>25</v>
      </c>
      <c r="AE328" s="75">
        <f ca="1">Z328*'Inputs and Outputs'!$D$5-('Model Part B'!AA328*'Model Part B'!AD328+AA328*Costperbumped)</f>
        <v>4040</v>
      </c>
      <c r="AH328" s="74">
        <v>325</v>
      </c>
      <c r="AI328" s="68" t="s">
        <v>9</v>
      </c>
      <c r="AJ328" s="69">
        <v>44305</v>
      </c>
      <c r="AK328" s="67" t="s">
        <v>3</v>
      </c>
      <c r="AL328" s="68" t="str">
        <f>'Flight Data'!$A326</f>
        <v>G325</v>
      </c>
      <c r="AM328" s="68">
        <f>'Flight Data'!$B326</f>
        <v>7</v>
      </c>
      <c r="AN328" s="68">
        <f ca="1">ROUND(NORMINV($AS328,'Inputs and Outputs'!$C$18,'Inputs and Outputs'!$D$18),0)</f>
        <v>100</v>
      </c>
      <c r="AO328" s="68">
        <f t="shared" si="106"/>
        <v>103</v>
      </c>
      <c r="AP328" s="68">
        <f t="shared" ca="1" si="107"/>
        <v>100</v>
      </c>
      <c r="AQ328" s="68">
        <f ca="1">IF(AP328-AM328&gt;'Inputs and Outputs'!$D$4,Three-AM328,0)</f>
        <v>0</v>
      </c>
      <c r="AR328" s="68">
        <f ca="1">AP328*'Inputs and Outputs'!$D$5-AQ328*'Inputs and Outputs'!$D$6</f>
        <v>4000</v>
      </c>
      <c r="AS328" s="70">
        <f t="shared" ca="1" si="117"/>
        <v>0.46176199012718722</v>
      </c>
      <c r="AT328" s="68">
        <f t="shared" si="108"/>
        <v>25</v>
      </c>
      <c r="AU328" s="75">
        <f ca="1">AP328*'Inputs and Outputs'!$D$5-('Model Part B'!AQ328*'Model Part B'!AT328+AQ328*Costperbumped)</f>
        <v>4000</v>
      </c>
      <c r="AX328" s="74">
        <v>325</v>
      </c>
      <c r="AY328" s="68" t="s">
        <v>9</v>
      </c>
      <c r="AZ328" s="69">
        <v>44305</v>
      </c>
      <c r="BA328" s="67" t="s">
        <v>3</v>
      </c>
      <c r="BB328" s="68" t="str">
        <f>'Flight Data'!$A326</f>
        <v>G325</v>
      </c>
      <c r="BC328" s="68">
        <f>'Flight Data'!$B326</f>
        <v>7</v>
      </c>
      <c r="BD328" s="68">
        <f ca="1">ROUND(NORMINV($BI328,'Inputs and Outputs'!$C$18,'Inputs and Outputs'!$D$18),0)</f>
        <v>101</v>
      </c>
      <c r="BE328" s="68">
        <f t="shared" si="109"/>
        <v>104</v>
      </c>
      <c r="BF328" s="68">
        <f t="shared" ca="1" si="110"/>
        <v>101</v>
      </c>
      <c r="BG328" s="68">
        <f ca="1">IF(BF328-BC328&gt;'Inputs and Outputs'!$D$4,Four-BC328,0)</f>
        <v>0</v>
      </c>
      <c r="BH328" s="68">
        <f ca="1">BF328*'Inputs and Outputs'!$D$5-BG328*'Inputs and Outputs'!$D$6</f>
        <v>4040</v>
      </c>
      <c r="BI328" s="70">
        <f t="shared" ca="1" si="118"/>
        <v>0.50956293541856457</v>
      </c>
      <c r="BJ328" s="68">
        <f t="shared" si="111"/>
        <v>25</v>
      </c>
      <c r="BK328" s="75">
        <f ca="1">BF328*'Inputs and Outputs'!$D$5-('Model Part B'!BG328*'Model Part B'!BJ328+BG328*Costperbumped)</f>
        <v>4040</v>
      </c>
      <c r="BN328" s="74">
        <v>325</v>
      </c>
      <c r="BO328" s="68" t="s">
        <v>9</v>
      </c>
      <c r="BP328" s="69">
        <v>44305</v>
      </c>
      <c r="BQ328" s="67" t="s">
        <v>3</v>
      </c>
      <c r="BR328" s="68" t="str">
        <f>'Flight Data'!$A326</f>
        <v>G325</v>
      </c>
      <c r="BS328" s="68">
        <f>'Flight Data'!$B326</f>
        <v>7</v>
      </c>
      <c r="BT328" s="68">
        <f ca="1">ROUND(NORMINV($BY328,'Inputs and Outputs'!$C$18,'Inputs and Outputs'!$D$18),0)</f>
        <v>83</v>
      </c>
      <c r="BU328" s="68">
        <f t="shared" si="112"/>
        <v>105</v>
      </c>
      <c r="BV328" s="68">
        <f t="shared" ca="1" si="113"/>
        <v>83</v>
      </c>
      <c r="BW328" s="68">
        <f ca="1">IF(BV328-BS328&gt;'Inputs and Outputs'!$D$4,Five-BS328,0)</f>
        <v>0</v>
      </c>
      <c r="BX328" s="68">
        <f ca="1">BV328*'Inputs and Outputs'!$D$5-BW328*'Inputs and Outputs'!$D$6</f>
        <v>3320</v>
      </c>
      <c r="BY328" s="70">
        <f t="shared" ca="1" si="119"/>
        <v>1.2594494629122321E-3</v>
      </c>
      <c r="BZ328" s="68">
        <f t="shared" si="114"/>
        <v>25</v>
      </c>
      <c r="CA328" s="75">
        <f ca="1">BV328*'Inputs and Outputs'!$D$5-('Model Part B'!BW328*'Model Part B'!BZ328+BW328*Costperbumped)</f>
        <v>3320</v>
      </c>
    </row>
    <row r="329" spans="2:79" x14ac:dyDescent="0.2">
      <c r="B329" s="74">
        <v>326</v>
      </c>
      <c r="C329" s="68" t="s">
        <v>9</v>
      </c>
      <c r="D329" s="69">
        <v>44305</v>
      </c>
      <c r="E329" s="67" t="s">
        <v>2</v>
      </c>
      <c r="F329" s="68" t="str">
        <f>'Flight Data'!$A327</f>
        <v>G326</v>
      </c>
      <c r="G329" s="68">
        <f>'Flight Data'!$B327</f>
        <v>3</v>
      </c>
      <c r="H329" s="68">
        <f ca="1">ROUND(NORMINV($M329,'Inputs and Outputs'!$C$19,'Inputs and Outputs'!$D$19),0)</f>
        <v>104</v>
      </c>
      <c r="I329" s="68">
        <f t="shared" si="100"/>
        <v>101</v>
      </c>
      <c r="J329" s="68">
        <f t="shared" ca="1" si="101"/>
        <v>101</v>
      </c>
      <c r="K329" s="68">
        <f ca="1">IF(J329-G329&gt;'Inputs and Outputs'!$D$4,One-G329,0)</f>
        <v>0</v>
      </c>
      <c r="L329" s="68">
        <f ca="1">J329*'Inputs and Outputs'!$D$5-K329*'Inputs and Outputs'!$D$6</f>
        <v>4040</v>
      </c>
      <c r="M329" s="70">
        <f t="shared" ca="1" si="115"/>
        <v>0.59483198994319042</v>
      </c>
      <c r="N329" s="68">
        <f t="shared" si="102"/>
        <v>25</v>
      </c>
      <c r="O329" s="75">
        <f ca="1">J329*'Inputs and Outputs'!$D$5-('Model Part B'!K329*'Model Part B'!N329+K329*Costperbumped)</f>
        <v>4040</v>
      </c>
      <c r="R329" s="74">
        <v>326</v>
      </c>
      <c r="S329" s="68" t="s">
        <v>9</v>
      </c>
      <c r="T329" s="69">
        <v>44305</v>
      </c>
      <c r="U329" s="67" t="s">
        <v>2</v>
      </c>
      <c r="V329" s="68" t="str">
        <f>'Flight Data'!$A327</f>
        <v>G326</v>
      </c>
      <c r="W329" s="68">
        <f>'Flight Data'!$B327</f>
        <v>3</v>
      </c>
      <c r="X329" s="68">
        <f ca="1">ROUND(NORMINV($AC329,'Inputs and Outputs'!$C$19,'Inputs and Outputs'!$D$19),0)</f>
        <v>97</v>
      </c>
      <c r="Y329" s="68">
        <f t="shared" si="103"/>
        <v>102</v>
      </c>
      <c r="Z329" s="68">
        <f t="shared" ca="1" si="104"/>
        <v>97</v>
      </c>
      <c r="AA329" s="68">
        <f ca="1">IF(Z329-W329&gt;'Inputs and Outputs'!$D$4,One-W329,0)</f>
        <v>0</v>
      </c>
      <c r="AB329" s="68">
        <f ca="1">Z329*'Inputs and Outputs'!$D$5-AA329*'Inputs and Outputs'!$D$6</f>
        <v>3880</v>
      </c>
      <c r="AC329" s="70">
        <f t="shared" ca="1" si="116"/>
        <v>0.10662216529228163</v>
      </c>
      <c r="AD329" s="68">
        <f t="shared" si="105"/>
        <v>25</v>
      </c>
      <c r="AE329" s="75">
        <f ca="1">Z329*'Inputs and Outputs'!$D$5-('Model Part B'!AA329*'Model Part B'!AD329+AA329*Costperbumped)</f>
        <v>3880</v>
      </c>
      <c r="AH329" s="74">
        <v>326</v>
      </c>
      <c r="AI329" s="68" t="s">
        <v>9</v>
      </c>
      <c r="AJ329" s="69">
        <v>44305</v>
      </c>
      <c r="AK329" s="67" t="s">
        <v>2</v>
      </c>
      <c r="AL329" s="68" t="str">
        <f>'Flight Data'!$A327</f>
        <v>G326</v>
      </c>
      <c r="AM329" s="68">
        <f>'Flight Data'!$B327</f>
        <v>3</v>
      </c>
      <c r="AN329" s="68">
        <f ca="1">ROUND(NORMINV($AS329,'Inputs and Outputs'!$C$19,'Inputs and Outputs'!$D$19),0)</f>
        <v>104</v>
      </c>
      <c r="AO329" s="68">
        <f t="shared" si="106"/>
        <v>103</v>
      </c>
      <c r="AP329" s="68">
        <f t="shared" ca="1" si="107"/>
        <v>103</v>
      </c>
      <c r="AQ329" s="68">
        <f ca="1">IF(AP329-AM329&gt;'Inputs and Outputs'!$D$4,Three-AM329,0)</f>
        <v>0</v>
      </c>
      <c r="AR329" s="68">
        <f ca="1">AP329*'Inputs and Outputs'!$D$5-AQ329*'Inputs and Outputs'!$D$6</f>
        <v>4120</v>
      </c>
      <c r="AS329" s="70">
        <f t="shared" ca="1" si="117"/>
        <v>0.56570006195498235</v>
      </c>
      <c r="AT329" s="68">
        <f t="shared" si="108"/>
        <v>25</v>
      </c>
      <c r="AU329" s="75">
        <f ca="1">AP329*'Inputs and Outputs'!$D$5-('Model Part B'!AQ329*'Model Part B'!AT329+AQ329*Costperbumped)</f>
        <v>4120</v>
      </c>
      <c r="AX329" s="74">
        <v>326</v>
      </c>
      <c r="AY329" s="68" t="s">
        <v>9</v>
      </c>
      <c r="AZ329" s="69">
        <v>44305</v>
      </c>
      <c r="BA329" s="67" t="s">
        <v>2</v>
      </c>
      <c r="BB329" s="68" t="str">
        <f>'Flight Data'!$A327</f>
        <v>G326</v>
      </c>
      <c r="BC329" s="68">
        <f>'Flight Data'!$B327</f>
        <v>3</v>
      </c>
      <c r="BD329" s="68">
        <f ca="1">ROUND(NORMINV($BI329,'Inputs and Outputs'!$C$19,'Inputs and Outputs'!$D$19),0)</f>
        <v>103</v>
      </c>
      <c r="BE329" s="68">
        <f t="shared" si="109"/>
        <v>104</v>
      </c>
      <c r="BF329" s="68">
        <f t="shared" ca="1" si="110"/>
        <v>103</v>
      </c>
      <c r="BG329" s="68">
        <f ca="1">IF(BF329-BC329&gt;'Inputs and Outputs'!$D$4,Four-BC329,0)</f>
        <v>0</v>
      </c>
      <c r="BH329" s="68">
        <f ca="1">BF329*'Inputs and Outputs'!$D$5-BG329*'Inputs and Outputs'!$D$6</f>
        <v>4120</v>
      </c>
      <c r="BI329" s="70">
        <f t="shared" ca="1" si="118"/>
        <v>0.49097060526244096</v>
      </c>
      <c r="BJ329" s="68">
        <f t="shared" si="111"/>
        <v>25</v>
      </c>
      <c r="BK329" s="75">
        <f ca="1">BF329*'Inputs and Outputs'!$D$5-('Model Part B'!BG329*'Model Part B'!BJ329+BG329*Costperbumped)</f>
        <v>4120</v>
      </c>
      <c r="BN329" s="74">
        <v>326</v>
      </c>
      <c r="BO329" s="68" t="s">
        <v>9</v>
      </c>
      <c r="BP329" s="69">
        <v>44305</v>
      </c>
      <c r="BQ329" s="67" t="s">
        <v>2</v>
      </c>
      <c r="BR329" s="68" t="str">
        <f>'Flight Data'!$A327</f>
        <v>G326</v>
      </c>
      <c r="BS329" s="68">
        <f>'Flight Data'!$B327</f>
        <v>3</v>
      </c>
      <c r="BT329" s="68">
        <f ca="1">ROUND(NORMINV($BY329,'Inputs and Outputs'!$C$18,'Inputs and Outputs'!$D$18),0)</f>
        <v>93</v>
      </c>
      <c r="BU329" s="68">
        <f t="shared" si="112"/>
        <v>105</v>
      </c>
      <c r="BV329" s="68">
        <f t="shared" ca="1" si="113"/>
        <v>93</v>
      </c>
      <c r="BW329" s="68">
        <f ca="1">IF(BV329-BS329&gt;'Inputs and Outputs'!$D$4,Five-BS329,0)</f>
        <v>0</v>
      </c>
      <c r="BX329" s="68">
        <f ca="1">BV329*'Inputs and Outputs'!$D$5-BW329*'Inputs and Outputs'!$D$6</f>
        <v>3720</v>
      </c>
      <c r="BY329" s="70">
        <f t="shared" ca="1" si="119"/>
        <v>9.6828577355752787E-2</v>
      </c>
      <c r="BZ329" s="68">
        <f t="shared" si="114"/>
        <v>25</v>
      </c>
      <c r="CA329" s="75">
        <f ca="1">BV329*'Inputs and Outputs'!$D$5-('Model Part B'!BW329*'Model Part B'!BZ329+BW329*Costperbumped)</f>
        <v>3720</v>
      </c>
    </row>
    <row r="330" spans="2:79" x14ac:dyDescent="0.2">
      <c r="B330" s="74">
        <v>327</v>
      </c>
      <c r="C330" s="68" t="s">
        <v>9</v>
      </c>
      <c r="D330" s="69">
        <v>44305</v>
      </c>
      <c r="E330" s="67" t="s">
        <v>0</v>
      </c>
      <c r="F330" s="68" t="str">
        <f>'Flight Data'!$A328</f>
        <v>G327</v>
      </c>
      <c r="G330" s="68">
        <f>'Flight Data'!$B328</f>
        <v>2</v>
      </c>
      <c r="H330" s="68">
        <f ca="1">ROUND(NORMINV($M330,'Inputs and Outputs'!$C$20,'Inputs and Outputs'!$D$20),0)</f>
        <v>100</v>
      </c>
      <c r="I330" s="68">
        <f t="shared" si="100"/>
        <v>101</v>
      </c>
      <c r="J330" s="68">
        <f t="shared" ca="1" si="101"/>
        <v>100</v>
      </c>
      <c r="K330" s="68">
        <f ca="1">IF(J330-G330&gt;'Inputs and Outputs'!$D$4,One-G330,0)</f>
        <v>0</v>
      </c>
      <c r="L330" s="68">
        <f ca="1">J330*'Inputs and Outputs'!$D$5-K330*'Inputs and Outputs'!$D$6</f>
        <v>4000</v>
      </c>
      <c r="M330" s="70">
        <f t="shared" ca="1" si="115"/>
        <v>0.1500969096183008</v>
      </c>
      <c r="N330" s="68">
        <f t="shared" si="102"/>
        <v>200</v>
      </c>
      <c r="O330" s="75">
        <f ca="1">J330*'Inputs and Outputs'!$D$5-('Model Part B'!K330*'Model Part B'!N330+K330*Costperbumped)</f>
        <v>4000</v>
      </c>
      <c r="R330" s="74">
        <v>327</v>
      </c>
      <c r="S330" s="68" t="s">
        <v>9</v>
      </c>
      <c r="T330" s="69">
        <v>44305</v>
      </c>
      <c r="U330" s="67" t="s">
        <v>0</v>
      </c>
      <c r="V330" s="68" t="str">
        <f>'Flight Data'!$A328</f>
        <v>G327</v>
      </c>
      <c r="W330" s="68">
        <f>'Flight Data'!$B328</f>
        <v>2</v>
      </c>
      <c r="X330" s="68">
        <f ca="1">ROUND(NORMINV($AC330,'Inputs and Outputs'!$C$20,'Inputs and Outputs'!$D$20),0)</f>
        <v>107</v>
      </c>
      <c r="Y330" s="68">
        <f t="shared" si="103"/>
        <v>102</v>
      </c>
      <c r="Z330" s="68">
        <f t="shared" ca="1" si="104"/>
        <v>102</v>
      </c>
      <c r="AA330" s="68">
        <f ca="1">IF(Z330-W330&gt;'Inputs and Outputs'!$D$4,One-W330,0)</f>
        <v>0</v>
      </c>
      <c r="AB330" s="68">
        <f ca="1">Z330*'Inputs and Outputs'!$D$5-AA330*'Inputs and Outputs'!$D$6</f>
        <v>4080</v>
      </c>
      <c r="AC330" s="70">
        <f t="shared" ca="1" si="116"/>
        <v>0.67423097799990883</v>
      </c>
      <c r="AD330" s="68">
        <f t="shared" si="105"/>
        <v>200</v>
      </c>
      <c r="AE330" s="75">
        <f ca="1">Z330*'Inputs and Outputs'!$D$5-('Model Part B'!AA330*'Model Part B'!AD330+AA330*Costperbumped)</f>
        <v>4080</v>
      </c>
      <c r="AH330" s="74">
        <v>327</v>
      </c>
      <c r="AI330" s="68" t="s">
        <v>9</v>
      </c>
      <c r="AJ330" s="69">
        <v>44305</v>
      </c>
      <c r="AK330" s="67" t="s">
        <v>0</v>
      </c>
      <c r="AL330" s="68" t="str">
        <f>'Flight Data'!$A328</f>
        <v>G327</v>
      </c>
      <c r="AM330" s="68">
        <f>'Flight Data'!$B328</f>
        <v>2</v>
      </c>
      <c r="AN330" s="68">
        <f ca="1">ROUND(NORMINV($AS330,'Inputs and Outputs'!$C$20,'Inputs and Outputs'!$D$20),0)</f>
        <v>114</v>
      </c>
      <c r="AO330" s="68">
        <f t="shared" si="106"/>
        <v>103</v>
      </c>
      <c r="AP330" s="68">
        <f t="shared" ca="1" si="107"/>
        <v>103</v>
      </c>
      <c r="AQ330" s="68">
        <f ca="1">IF(AP330-AM330&gt;'Inputs and Outputs'!$D$4,Three-AM330,0)</f>
        <v>1</v>
      </c>
      <c r="AR330" s="68">
        <f ca="1">AP330*'Inputs and Outputs'!$D$5-AQ330*'Inputs and Outputs'!$D$6</f>
        <v>4020</v>
      </c>
      <c r="AS330" s="70">
        <f t="shared" ca="1" si="117"/>
        <v>0.95984235219532676</v>
      </c>
      <c r="AT330" s="68">
        <f t="shared" si="108"/>
        <v>200</v>
      </c>
      <c r="AU330" s="75">
        <f ca="1">AP330*'Inputs and Outputs'!$D$5-('Model Part B'!AQ330*'Model Part B'!AT330+AQ330*Costperbumped)</f>
        <v>3820</v>
      </c>
      <c r="AX330" s="74">
        <v>327</v>
      </c>
      <c r="AY330" s="68" t="s">
        <v>9</v>
      </c>
      <c r="AZ330" s="69">
        <v>44305</v>
      </c>
      <c r="BA330" s="67" t="s">
        <v>0</v>
      </c>
      <c r="BB330" s="68" t="str">
        <f>'Flight Data'!$A328</f>
        <v>G327</v>
      </c>
      <c r="BC330" s="68">
        <f>'Flight Data'!$B328</f>
        <v>2</v>
      </c>
      <c r="BD330" s="68">
        <f ca="1">ROUND(NORMINV($BI330,'Inputs and Outputs'!$C$20,'Inputs and Outputs'!$D$20),0)</f>
        <v>102</v>
      </c>
      <c r="BE330" s="68">
        <f t="shared" si="109"/>
        <v>104</v>
      </c>
      <c r="BF330" s="68">
        <f t="shared" ca="1" si="110"/>
        <v>102</v>
      </c>
      <c r="BG330" s="68">
        <f ca="1">IF(BF330-BC330&gt;'Inputs and Outputs'!$D$4,Four-BC330,0)</f>
        <v>0</v>
      </c>
      <c r="BH330" s="68">
        <f ca="1">BF330*'Inputs and Outputs'!$D$5-BG330*'Inputs and Outputs'!$D$6</f>
        <v>4080</v>
      </c>
      <c r="BI330" s="70">
        <f t="shared" ca="1" si="118"/>
        <v>0.29253789561637333</v>
      </c>
      <c r="BJ330" s="68">
        <f t="shared" si="111"/>
        <v>200</v>
      </c>
      <c r="BK330" s="75">
        <f ca="1">BF330*'Inputs and Outputs'!$D$5-('Model Part B'!BG330*'Model Part B'!BJ330+BG330*Costperbumped)</f>
        <v>4080</v>
      </c>
      <c r="BN330" s="74">
        <v>327</v>
      </c>
      <c r="BO330" s="68" t="s">
        <v>9</v>
      </c>
      <c r="BP330" s="69">
        <v>44305</v>
      </c>
      <c r="BQ330" s="67" t="s">
        <v>0</v>
      </c>
      <c r="BR330" s="68" t="str">
        <f>'Flight Data'!$A328</f>
        <v>G327</v>
      </c>
      <c r="BS330" s="68">
        <f>'Flight Data'!$B328</f>
        <v>2</v>
      </c>
      <c r="BT330" s="68">
        <f ca="1">ROUND(NORMINV($BY330,'Inputs and Outputs'!$C$18,'Inputs and Outputs'!$D$18),0)</f>
        <v>93</v>
      </c>
      <c r="BU330" s="68">
        <f t="shared" si="112"/>
        <v>105</v>
      </c>
      <c r="BV330" s="68">
        <f t="shared" ca="1" si="113"/>
        <v>93</v>
      </c>
      <c r="BW330" s="68">
        <f ca="1">IF(BV330-BS330&gt;'Inputs and Outputs'!$D$4,Five-BS330,0)</f>
        <v>0</v>
      </c>
      <c r="BX330" s="68">
        <f ca="1">BV330*'Inputs and Outputs'!$D$5-BW330*'Inputs and Outputs'!$D$6</f>
        <v>3720</v>
      </c>
      <c r="BY330" s="70">
        <f t="shared" ca="1" si="119"/>
        <v>8.49057431989515E-2</v>
      </c>
      <c r="BZ330" s="68">
        <f t="shared" si="114"/>
        <v>200</v>
      </c>
      <c r="CA330" s="75">
        <f ca="1">BV330*'Inputs and Outputs'!$D$5-('Model Part B'!BW330*'Model Part B'!BZ330+BW330*Costperbumped)</f>
        <v>3720</v>
      </c>
    </row>
    <row r="331" spans="2:79" x14ac:dyDescent="0.2">
      <c r="B331" s="74">
        <v>328</v>
      </c>
      <c r="C331" s="68" t="s">
        <v>8</v>
      </c>
      <c r="D331" s="69">
        <v>44306</v>
      </c>
      <c r="E331" s="67" t="s">
        <v>3</v>
      </c>
      <c r="F331" s="68" t="str">
        <f>'Flight Data'!$A329</f>
        <v>G328</v>
      </c>
      <c r="G331" s="68">
        <f>'Flight Data'!$B329</f>
        <v>7</v>
      </c>
      <c r="H331" s="68">
        <f ca="1">ROUND(NORMINV($M331,'Inputs and Outputs'!$C$18,'Inputs and Outputs'!$D$18),0)</f>
        <v>84</v>
      </c>
      <c r="I331" s="68">
        <f t="shared" si="100"/>
        <v>101</v>
      </c>
      <c r="J331" s="68">
        <f t="shared" ca="1" si="101"/>
        <v>84</v>
      </c>
      <c r="K331" s="68">
        <f ca="1">IF(J331-G331&gt;'Inputs and Outputs'!$D$4,One-G331,0)</f>
        <v>0</v>
      </c>
      <c r="L331" s="68">
        <f ca="1">J331*'Inputs and Outputs'!$D$5-K331*'Inputs and Outputs'!$D$6</f>
        <v>3360</v>
      </c>
      <c r="M331" s="70">
        <f t="shared" ca="1" si="115"/>
        <v>1.8620048029460712E-3</v>
      </c>
      <c r="N331" s="68">
        <f t="shared" si="102"/>
        <v>25</v>
      </c>
      <c r="O331" s="75">
        <f ca="1">J331*'Inputs and Outputs'!$D$5-('Model Part B'!K331*'Model Part B'!N331+K331*Costperbumped)</f>
        <v>3360</v>
      </c>
      <c r="R331" s="74">
        <v>328</v>
      </c>
      <c r="S331" s="68" t="s">
        <v>8</v>
      </c>
      <c r="T331" s="69">
        <v>44306</v>
      </c>
      <c r="U331" s="67" t="s">
        <v>3</v>
      </c>
      <c r="V331" s="68" t="str">
        <f>'Flight Data'!$A329</f>
        <v>G328</v>
      </c>
      <c r="W331" s="68">
        <f>'Flight Data'!$B329</f>
        <v>7</v>
      </c>
      <c r="X331" s="68">
        <f ca="1">ROUND(NORMINV($AC331,'Inputs and Outputs'!$C$18,'Inputs and Outputs'!$D$18),0)</f>
        <v>94</v>
      </c>
      <c r="Y331" s="68">
        <f t="shared" si="103"/>
        <v>102</v>
      </c>
      <c r="Z331" s="68">
        <f t="shared" ca="1" si="104"/>
        <v>94</v>
      </c>
      <c r="AA331" s="68">
        <f ca="1">IF(Z331-W331&gt;'Inputs and Outputs'!$D$4,One-W331,0)</f>
        <v>0</v>
      </c>
      <c r="AB331" s="68">
        <f ca="1">Z331*'Inputs and Outputs'!$D$5-AA331*'Inputs and Outputs'!$D$6</f>
        <v>3760</v>
      </c>
      <c r="AC331" s="70">
        <f t="shared" ca="1" si="116"/>
        <v>0.10814407788810676</v>
      </c>
      <c r="AD331" s="68">
        <f t="shared" si="105"/>
        <v>25</v>
      </c>
      <c r="AE331" s="75">
        <f ca="1">Z331*'Inputs and Outputs'!$D$5-('Model Part B'!AA331*'Model Part B'!AD331+AA331*Costperbumped)</f>
        <v>3760</v>
      </c>
      <c r="AH331" s="74">
        <v>328</v>
      </c>
      <c r="AI331" s="68" t="s">
        <v>8</v>
      </c>
      <c r="AJ331" s="69">
        <v>44306</v>
      </c>
      <c r="AK331" s="67" t="s">
        <v>3</v>
      </c>
      <c r="AL331" s="68" t="str">
        <f>'Flight Data'!$A329</f>
        <v>G328</v>
      </c>
      <c r="AM331" s="68">
        <f>'Flight Data'!$B329</f>
        <v>7</v>
      </c>
      <c r="AN331" s="68">
        <f ca="1">ROUND(NORMINV($AS331,'Inputs and Outputs'!$C$18,'Inputs and Outputs'!$D$18),0)</f>
        <v>98</v>
      </c>
      <c r="AO331" s="68">
        <f t="shared" si="106"/>
        <v>103</v>
      </c>
      <c r="AP331" s="68">
        <f t="shared" ca="1" si="107"/>
        <v>98</v>
      </c>
      <c r="AQ331" s="68">
        <f ca="1">IF(AP331-AM331&gt;'Inputs and Outputs'!$D$4,Three-AM331,0)</f>
        <v>0</v>
      </c>
      <c r="AR331" s="68">
        <f ca="1">AP331*'Inputs and Outputs'!$D$5-AQ331*'Inputs and Outputs'!$D$6</f>
        <v>3920</v>
      </c>
      <c r="AS331" s="70">
        <f t="shared" ca="1" si="117"/>
        <v>0.29568385919974427</v>
      </c>
      <c r="AT331" s="68">
        <f t="shared" si="108"/>
        <v>25</v>
      </c>
      <c r="AU331" s="75">
        <f ca="1">AP331*'Inputs and Outputs'!$D$5-('Model Part B'!AQ331*'Model Part B'!AT331+AQ331*Costperbumped)</f>
        <v>3920</v>
      </c>
      <c r="AX331" s="74">
        <v>328</v>
      </c>
      <c r="AY331" s="68" t="s">
        <v>8</v>
      </c>
      <c r="AZ331" s="69">
        <v>44306</v>
      </c>
      <c r="BA331" s="67" t="s">
        <v>3</v>
      </c>
      <c r="BB331" s="68" t="str">
        <f>'Flight Data'!$A329</f>
        <v>G328</v>
      </c>
      <c r="BC331" s="68">
        <f>'Flight Data'!$B329</f>
        <v>7</v>
      </c>
      <c r="BD331" s="68">
        <f ca="1">ROUND(NORMINV($BI331,'Inputs and Outputs'!$C$18,'Inputs and Outputs'!$D$18),0)</f>
        <v>104</v>
      </c>
      <c r="BE331" s="68">
        <f t="shared" si="109"/>
        <v>104</v>
      </c>
      <c r="BF331" s="68">
        <f t="shared" ca="1" si="110"/>
        <v>104</v>
      </c>
      <c r="BG331" s="68">
        <f ca="1">IF(BF331-BC331&gt;'Inputs and Outputs'!$D$4,Four-BC331,0)</f>
        <v>0</v>
      </c>
      <c r="BH331" s="68">
        <f ca="1">BF331*'Inputs and Outputs'!$D$5-BG331*'Inputs and Outputs'!$D$6</f>
        <v>4160</v>
      </c>
      <c r="BI331" s="70">
        <f t="shared" ca="1" si="118"/>
        <v>0.68864298901007659</v>
      </c>
      <c r="BJ331" s="68">
        <f t="shared" si="111"/>
        <v>25</v>
      </c>
      <c r="BK331" s="75">
        <f ca="1">BF331*'Inputs and Outputs'!$D$5-('Model Part B'!BG331*'Model Part B'!BJ331+BG331*Costperbumped)</f>
        <v>4160</v>
      </c>
      <c r="BN331" s="74">
        <v>328</v>
      </c>
      <c r="BO331" s="68" t="s">
        <v>8</v>
      </c>
      <c r="BP331" s="69">
        <v>44306</v>
      </c>
      <c r="BQ331" s="67" t="s">
        <v>3</v>
      </c>
      <c r="BR331" s="68" t="str">
        <f>'Flight Data'!$A329</f>
        <v>G328</v>
      </c>
      <c r="BS331" s="68">
        <f>'Flight Data'!$B329</f>
        <v>7</v>
      </c>
      <c r="BT331" s="68">
        <f ca="1">ROUND(NORMINV($BY331,'Inputs and Outputs'!$C$18,'Inputs and Outputs'!$D$18),0)</f>
        <v>100</v>
      </c>
      <c r="BU331" s="68">
        <f t="shared" si="112"/>
        <v>105</v>
      </c>
      <c r="BV331" s="68">
        <f t="shared" ca="1" si="113"/>
        <v>100</v>
      </c>
      <c r="BW331" s="68">
        <f ca="1">IF(BV331-BS331&gt;'Inputs and Outputs'!$D$4,Five-BS331,0)</f>
        <v>0</v>
      </c>
      <c r="BX331" s="68">
        <f ca="1">BV331*'Inputs and Outputs'!$D$5-BW331*'Inputs and Outputs'!$D$6</f>
        <v>4000</v>
      </c>
      <c r="BY331" s="70">
        <f t="shared" ca="1" si="119"/>
        <v>0.45819751074662418</v>
      </c>
      <c r="BZ331" s="68">
        <f t="shared" si="114"/>
        <v>25</v>
      </c>
      <c r="CA331" s="75">
        <f ca="1">BV331*'Inputs and Outputs'!$D$5-('Model Part B'!BW331*'Model Part B'!BZ331+BW331*Costperbumped)</f>
        <v>4000</v>
      </c>
    </row>
    <row r="332" spans="2:79" x14ac:dyDescent="0.2">
      <c r="B332" s="74">
        <v>329</v>
      </c>
      <c r="C332" s="68" t="s">
        <v>8</v>
      </c>
      <c r="D332" s="69">
        <v>44306</v>
      </c>
      <c r="E332" s="67" t="s">
        <v>2</v>
      </c>
      <c r="F332" s="68" t="str">
        <f>'Flight Data'!$A330</f>
        <v>G329</v>
      </c>
      <c r="G332" s="68">
        <f>'Flight Data'!$B330</f>
        <v>2</v>
      </c>
      <c r="H332" s="68">
        <f ca="1">ROUND(NORMINV($M332,'Inputs and Outputs'!$C$19,'Inputs and Outputs'!$D$19),0)</f>
        <v>107</v>
      </c>
      <c r="I332" s="68">
        <f t="shared" si="100"/>
        <v>101</v>
      </c>
      <c r="J332" s="68">
        <f t="shared" ca="1" si="101"/>
        <v>101</v>
      </c>
      <c r="K332" s="68">
        <f ca="1">IF(J332-G332&gt;'Inputs and Outputs'!$D$4,One-G332,0)</f>
        <v>0</v>
      </c>
      <c r="L332" s="68">
        <f ca="1">J332*'Inputs and Outputs'!$D$5-K332*'Inputs and Outputs'!$D$6</f>
        <v>4040</v>
      </c>
      <c r="M332" s="70">
        <f t="shared" ca="1" si="115"/>
        <v>0.77846608332756695</v>
      </c>
      <c r="N332" s="68">
        <f t="shared" si="102"/>
        <v>25</v>
      </c>
      <c r="O332" s="75">
        <f ca="1">J332*'Inputs and Outputs'!$D$5-('Model Part B'!K332*'Model Part B'!N332+K332*Costperbumped)</f>
        <v>4040</v>
      </c>
      <c r="R332" s="74">
        <v>329</v>
      </c>
      <c r="S332" s="68" t="s">
        <v>8</v>
      </c>
      <c r="T332" s="69">
        <v>44306</v>
      </c>
      <c r="U332" s="67" t="s">
        <v>2</v>
      </c>
      <c r="V332" s="68" t="str">
        <f>'Flight Data'!$A330</f>
        <v>G329</v>
      </c>
      <c r="W332" s="68">
        <f>'Flight Data'!$B330</f>
        <v>2</v>
      </c>
      <c r="X332" s="68">
        <f ca="1">ROUND(NORMINV($AC332,'Inputs and Outputs'!$C$19,'Inputs and Outputs'!$D$19),0)</f>
        <v>94</v>
      </c>
      <c r="Y332" s="68">
        <f t="shared" si="103"/>
        <v>102</v>
      </c>
      <c r="Z332" s="68">
        <f t="shared" ca="1" si="104"/>
        <v>94</v>
      </c>
      <c r="AA332" s="68">
        <f ca="1">IF(Z332-W332&gt;'Inputs and Outputs'!$D$4,One-W332,0)</f>
        <v>0</v>
      </c>
      <c r="AB332" s="68">
        <f ca="1">Z332*'Inputs and Outputs'!$D$5-AA332*'Inputs and Outputs'!$D$6</f>
        <v>3760</v>
      </c>
      <c r="AC332" s="70">
        <f t="shared" ca="1" si="116"/>
        <v>4.0869651780989447E-2</v>
      </c>
      <c r="AD332" s="68">
        <f t="shared" si="105"/>
        <v>25</v>
      </c>
      <c r="AE332" s="75">
        <f ca="1">Z332*'Inputs and Outputs'!$D$5-('Model Part B'!AA332*'Model Part B'!AD332+AA332*Costperbumped)</f>
        <v>3760</v>
      </c>
      <c r="AH332" s="74">
        <v>329</v>
      </c>
      <c r="AI332" s="68" t="s">
        <v>8</v>
      </c>
      <c r="AJ332" s="69">
        <v>44306</v>
      </c>
      <c r="AK332" s="67" t="s">
        <v>2</v>
      </c>
      <c r="AL332" s="68" t="str">
        <f>'Flight Data'!$A330</f>
        <v>G329</v>
      </c>
      <c r="AM332" s="68">
        <f>'Flight Data'!$B330</f>
        <v>2</v>
      </c>
      <c r="AN332" s="68">
        <f ca="1">ROUND(NORMINV($AS332,'Inputs and Outputs'!$C$19,'Inputs and Outputs'!$D$19),0)</f>
        <v>104</v>
      </c>
      <c r="AO332" s="68">
        <f t="shared" si="106"/>
        <v>103</v>
      </c>
      <c r="AP332" s="68">
        <f t="shared" ca="1" si="107"/>
        <v>103</v>
      </c>
      <c r="AQ332" s="68">
        <f ca="1">IF(AP332-AM332&gt;'Inputs and Outputs'!$D$4,Three-AM332,0)</f>
        <v>1</v>
      </c>
      <c r="AR332" s="68">
        <f ca="1">AP332*'Inputs and Outputs'!$D$5-AQ332*'Inputs and Outputs'!$D$6</f>
        <v>4020</v>
      </c>
      <c r="AS332" s="70">
        <f t="shared" ca="1" si="117"/>
        <v>0.58749667054136656</v>
      </c>
      <c r="AT332" s="68">
        <f t="shared" si="108"/>
        <v>25</v>
      </c>
      <c r="AU332" s="75">
        <f ca="1">AP332*'Inputs and Outputs'!$D$5-('Model Part B'!AQ332*'Model Part B'!AT332+AQ332*Costperbumped)</f>
        <v>3995</v>
      </c>
      <c r="AX332" s="74">
        <v>329</v>
      </c>
      <c r="AY332" s="68" t="s">
        <v>8</v>
      </c>
      <c r="AZ332" s="69">
        <v>44306</v>
      </c>
      <c r="BA332" s="67" t="s">
        <v>2</v>
      </c>
      <c r="BB332" s="68" t="str">
        <f>'Flight Data'!$A330</f>
        <v>G329</v>
      </c>
      <c r="BC332" s="68">
        <f>'Flight Data'!$B330</f>
        <v>2</v>
      </c>
      <c r="BD332" s="68">
        <f ca="1">ROUND(NORMINV($BI332,'Inputs and Outputs'!$C$19,'Inputs and Outputs'!$D$19),0)</f>
        <v>92</v>
      </c>
      <c r="BE332" s="68">
        <f t="shared" si="109"/>
        <v>104</v>
      </c>
      <c r="BF332" s="68">
        <f t="shared" ca="1" si="110"/>
        <v>92</v>
      </c>
      <c r="BG332" s="68">
        <f ca="1">IF(BF332-BC332&gt;'Inputs and Outputs'!$D$4,Four-BC332,0)</f>
        <v>0</v>
      </c>
      <c r="BH332" s="68">
        <f ca="1">BF332*'Inputs and Outputs'!$D$5-BG332*'Inputs and Outputs'!$D$6</f>
        <v>3680</v>
      </c>
      <c r="BI332" s="70">
        <f t="shared" ca="1" si="118"/>
        <v>1.1870313587130421E-2</v>
      </c>
      <c r="BJ332" s="68">
        <f t="shared" si="111"/>
        <v>25</v>
      </c>
      <c r="BK332" s="75">
        <f ca="1">BF332*'Inputs and Outputs'!$D$5-('Model Part B'!BG332*'Model Part B'!BJ332+BG332*Costperbumped)</f>
        <v>3680</v>
      </c>
      <c r="BN332" s="74">
        <v>329</v>
      </c>
      <c r="BO332" s="68" t="s">
        <v>8</v>
      </c>
      <c r="BP332" s="69">
        <v>44306</v>
      </c>
      <c r="BQ332" s="67" t="s">
        <v>2</v>
      </c>
      <c r="BR332" s="68" t="str">
        <f>'Flight Data'!$A330</f>
        <v>G329</v>
      </c>
      <c r="BS332" s="68">
        <f>'Flight Data'!$B330</f>
        <v>2</v>
      </c>
      <c r="BT332" s="68">
        <f ca="1">ROUND(NORMINV($BY332,'Inputs and Outputs'!$C$18,'Inputs and Outputs'!$D$18),0)</f>
        <v>91</v>
      </c>
      <c r="BU332" s="68">
        <f t="shared" si="112"/>
        <v>105</v>
      </c>
      <c r="BV332" s="68">
        <f t="shared" ca="1" si="113"/>
        <v>91</v>
      </c>
      <c r="BW332" s="68">
        <f ca="1">IF(BV332-BS332&gt;'Inputs and Outputs'!$D$4,Five-BS332,0)</f>
        <v>0</v>
      </c>
      <c r="BX332" s="68">
        <f ca="1">BV332*'Inputs and Outputs'!$D$5-BW332*'Inputs and Outputs'!$D$6</f>
        <v>3640</v>
      </c>
      <c r="BY332" s="70">
        <f t="shared" ca="1" si="119"/>
        <v>4.865768515850688E-2</v>
      </c>
      <c r="BZ332" s="68">
        <f t="shared" si="114"/>
        <v>25</v>
      </c>
      <c r="CA332" s="75">
        <f ca="1">BV332*'Inputs and Outputs'!$D$5-('Model Part B'!BW332*'Model Part B'!BZ332+BW332*Costperbumped)</f>
        <v>3640</v>
      </c>
    </row>
    <row r="333" spans="2:79" x14ac:dyDescent="0.2">
      <c r="B333" s="74">
        <v>330</v>
      </c>
      <c r="C333" s="68" t="s">
        <v>8</v>
      </c>
      <c r="D333" s="69">
        <v>44306</v>
      </c>
      <c r="E333" s="67" t="s">
        <v>0</v>
      </c>
      <c r="F333" s="68" t="str">
        <f>'Flight Data'!$A331</f>
        <v>G330</v>
      </c>
      <c r="G333" s="68">
        <f>'Flight Data'!$B331</f>
        <v>1</v>
      </c>
      <c r="H333" s="68">
        <f ca="1">ROUND(NORMINV($M333,'Inputs and Outputs'!$C$20,'Inputs and Outputs'!$D$20),0)</f>
        <v>108</v>
      </c>
      <c r="I333" s="68">
        <f t="shared" si="100"/>
        <v>101</v>
      </c>
      <c r="J333" s="68">
        <f t="shared" ca="1" si="101"/>
        <v>101</v>
      </c>
      <c r="K333" s="68">
        <f ca="1">IF(J333-G333&gt;'Inputs and Outputs'!$D$4,One-G333,0)</f>
        <v>0</v>
      </c>
      <c r="L333" s="68">
        <f ca="1">J333*'Inputs and Outputs'!$D$5-K333*'Inputs and Outputs'!$D$6</f>
        <v>4040</v>
      </c>
      <c r="M333" s="70">
        <f t="shared" ca="1" si="115"/>
        <v>0.74767611276747381</v>
      </c>
      <c r="N333" s="68">
        <f t="shared" si="102"/>
        <v>200</v>
      </c>
      <c r="O333" s="75">
        <f ca="1">J333*'Inputs and Outputs'!$D$5-('Model Part B'!K333*'Model Part B'!N333+K333*Costperbumped)</f>
        <v>4040</v>
      </c>
      <c r="R333" s="74">
        <v>330</v>
      </c>
      <c r="S333" s="68" t="s">
        <v>8</v>
      </c>
      <c r="T333" s="69">
        <v>44306</v>
      </c>
      <c r="U333" s="67" t="s">
        <v>0</v>
      </c>
      <c r="V333" s="68" t="str">
        <f>'Flight Data'!$A331</f>
        <v>G330</v>
      </c>
      <c r="W333" s="68">
        <f>'Flight Data'!$B331</f>
        <v>1</v>
      </c>
      <c r="X333" s="68">
        <f ca="1">ROUND(NORMINV($AC333,'Inputs and Outputs'!$C$20,'Inputs and Outputs'!$D$20),0)</f>
        <v>102</v>
      </c>
      <c r="Y333" s="68">
        <f t="shared" si="103"/>
        <v>102</v>
      </c>
      <c r="Z333" s="68">
        <f t="shared" ca="1" si="104"/>
        <v>102</v>
      </c>
      <c r="AA333" s="68">
        <f ca="1">IF(Z333-W333&gt;'Inputs and Outputs'!$D$4,One-W333,0)</f>
        <v>0</v>
      </c>
      <c r="AB333" s="68">
        <f ca="1">Z333*'Inputs and Outputs'!$D$5-AA333*'Inputs and Outputs'!$D$6</f>
        <v>4080</v>
      </c>
      <c r="AC333" s="70">
        <f t="shared" ca="1" si="116"/>
        <v>0.272412618068259</v>
      </c>
      <c r="AD333" s="68">
        <f t="shared" si="105"/>
        <v>200</v>
      </c>
      <c r="AE333" s="75">
        <f ca="1">Z333*'Inputs and Outputs'!$D$5-('Model Part B'!AA333*'Model Part B'!AD333+AA333*Costperbumped)</f>
        <v>4080</v>
      </c>
      <c r="AH333" s="74">
        <v>330</v>
      </c>
      <c r="AI333" s="68" t="s">
        <v>8</v>
      </c>
      <c r="AJ333" s="69">
        <v>44306</v>
      </c>
      <c r="AK333" s="67" t="s">
        <v>0</v>
      </c>
      <c r="AL333" s="68" t="str">
        <f>'Flight Data'!$A331</f>
        <v>G330</v>
      </c>
      <c r="AM333" s="68">
        <f>'Flight Data'!$B331</f>
        <v>1</v>
      </c>
      <c r="AN333" s="68">
        <f ca="1">ROUND(NORMINV($AS333,'Inputs and Outputs'!$C$20,'Inputs and Outputs'!$D$20),0)</f>
        <v>100</v>
      </c>
      <c r="AO333" s="68">
        <f t="shared" si="106"/>
        <v>103</v>
      </c>
      <c r="AP333" s="68">
        <f t="shared" ca="1" si="107"/>
        <v>100</v>
      </c>
      <c r="AQ333" s="68">
        <f ca="1">IF(AP333-AM333&gt;'Inputs and Outputs'!$D$4,Three-AM333,0)</f>
        <v>0</v>
      </c>
      <c r="AR333" s="68">
        <f ca="1">AP333*'Inputs and Outputs'!$D$5-AQ333*'Inputs and Outputs'!$D$6</f>
        <v>4000</v>
      </c>
      <c r="AS333" s="70">
        <f t="shared" ca="1" si="117"/>
        <v>0.14655808910690638</v>
      </c>
      <c r="AT333" s="68">
        <f t="shared" si="108"/>
        <v>200</v>
      </c>
      <c r="AU333" s="75">
        <f ca="1">AP333*'Inputs and Outputs'!$D$5-('Model Part B'!AQ333*'Model Part B'!AT333+AQ333*Costperbumped)</f>
        <v>4000</v>
      </c>
      <c r="AX333" s="74">
        <v>330</v>
      </c>
      <c r="AY333" s="68" t="s">
        <v>8</v>
      </c>
      <c r="AZ333" s="69">
        <v>44306</v>
      </c>
      <c r="BA333" s="67" t="s">
        <v>0</v>
      </c>
      <c r="BB333" s="68" t="str">
        <f>'Flight Data'!$A331</f>
        <v>G330</v>
      </c>
      <c r="BC333" s="68">
        <f>'Flight Data'!$B331</f>
        <v>1</v>
      </c>
      <c r="BD333" s="68">
        <f ca="1">ROUND(NORMINV($BI333,'Inputs and Outputs'!$C$20,'Inputs and Outputs'!$D$20),0)</f>
        <v>104</v>
      </c>
      <c r="BE333" s="68">
        <f t="shared" si="109"/>
        <v>104</v>
      </c>
      <c r="BF333" s="68">
        <f t="shared" ca="1" si="110"/>
        <v>104</v>
      </c>
      <c r="BG333" s="68">
        <f ca="1">IF(BF333-BC333&gt;'Inputs and Outputs'!$D$4,Four-BC333,0)</f>
        <v>3</v>
      </c>
      <c r="BH333" s="68">
        <f ca="1">BF333*'Inputs and Outputs'!$D$5-BG333*'Inputs and Outputs'!$D$6</f>
        <v>3860</v>
      </c>
      <c r="BI333" s="70">
        <f t="shared" ca="1" si="118"/>
        <v>0.4358568253281534</v>
      </c>
      <c r="BJ333" s="68">
        <f t="shared" si="111"/>
        <v>200</v>
      </c>
      <c r="BK333" s="75">
        <f ca="1">BF333*'Inputs and Outputs'!$D$5-('Model Part B'!BG333*'Model Part B'!BJ333+BG333*Costperbumped)</f>
        <v>3260</v>
      </c>
      <c r="BN333" s="74">
        <v>330</v>
      </c>
      <c r="BO333" s="68" t="s">
        <v>8</v>
      </c>
      <c r="BP333" s="69">
        <v>44306</v>
      </c>
      <c r="BQ333" s="67" t="s">
        <v>0</v>
      </c>
      <c r="BR333" s="68" t="str">
        <f>'Flight Data'!$A331</f>
        <v>G330</v>
      </c>
      <c r="BS333" s="68">
        <f>'Flight Data'!$B331</f>
        <v>1</v>
      </c>
      <c r="BT333" s="68">
        <f ca="1">ROUND(NORMINV($BY333,'Inputs and Outputs'!$C$18,'Inputs and Outputs'!$D$18),0)</f>
        <v>104</v>
      </c>
      <c r="BU333" s="68">
        <f t="shared" si="112"/>
        <v>105</v>
      </c>
      <c r="BV333" s="68">
        <f t="shared" ca="1" si="113"/>
        <v>104</v>
      </c>
      <c r="BW333" s="68">
        <f ca="1">IF(BV333-BS333&gt;'Inputs and Outputs'!$D$4,Five-BS333,0)</f>
        <v>4</v>
      </c>
      <c r="BX333" s="68">
        <f ca="1">BV333*'Inputs and Outputs'!$D$5-BW333*'Inputs and Outputs'!$D$6</f>
        <v>3760</v>
      </c>
      <c r="BY333" s="70">
        <f t="shared" ca="1" si="119"/>
        <v>0.68881738974685891</v>
      </c>
      <c r="BZ333" s="68">
        <f t="shared" si="114"/>
        <v>200</v>
      </c>
      <c r="CA333" s="75">
        <f ca="1">BV333*'Inputs and Outputs'!$D$5-('Model Part B'!BW333*'Model Part B'!BZ333+BW333*Costperbumped)</f>
        <v>2960</v>
      </c>
    </row>
    <row r="334" spans="2:79" x14ac:dyDescent="0.2">
      <c r="B334" s="74">
        <v>331</v>
      </c>
      <c r="C334" s="68" t="s">
        <v>7</v>
      </c>
      <c r="D334" s="69">
        <v>44307</v>
      </c>
      <c r="E334" s="67" t="s">
        <v>3</v>
      </c>
      <c r="F334" s="68" t="str">
        <f>'Flight Data'!$A332</f>
        <v>G331</v>
      </c>
      <c r="G334" s="68">
        <f>'Flight Data'!$B332</f>
        <v>1</v>
      </c>
      <c r="H334" s="68">
        <f ca="1">ROUND(NORMINV($M334,'Inputs and Outputs'!$C$18,'Inputs and Outputs'!$D$18),0)</f>
        <v>110</v>
      </c>
      <c r="I334" s="68">
        <f t="shared" si="100"/>
        <v>101</v>
      </c>
      <c r="J334" s="68">
        <f t="shared" ca="1" si="101"/>
        <v>101</v>
      </c>
      <c r="K334" s="68">
        <f ca="1">IF(J334-G334&gt;'Inputs and Outputs'!$D$4,One-G334,0)</f>
        <v>0</v>
      </c>
      <c r="L334" s="68">
        <f ca="1">J334*'Inputs and Outputs'!$D$5-K334*'Inputs and Outputs'!$D$6</f>
        <v>4040</v>
      </c>
      <c r="M334" s="70">
        <f t="shared" ca="1" si="115"/>
        <v>0.92676174240756348</v>
      </c>
      <c r="N334" s="68">
        <f t="shared" si="102"/>
        <v>25</v>
      </c>
      <c r="O334" s="75">
        <f ca="1">J334*'Inputs and Outputs'!$D$5-('Model Part B'!K334*'Model Part B'!N334+K334*Costperbumped)</f>
        <v>4040</v>
      </c>
      <c r="R334" s="74">
        <v>331</v>
      </c>
      <c r="S334" s="68" t="s">
        <v>7</v>
      </c>
      <c r="T334" s="69">
        <v>44307</v>
      </c>
      <c r="U334" s="67" t="s">
        <v>3</v>
      </c>
      <c r="V334" s="68" t="str">
        <f>'Flight Data'!$A332</f>
        <v>G331</v>
      </c>
      <c r="W334" s="68">
        <f>'Flight Data'!$B332</f>
        <v>1</v>
      </c>
      <c r="X334" s="68">
        <f ca="1">ROUND(NORMINV($AC334,'Inputs and Outputs'!$C$18,'Inputs and Outputs'!$D$18),0)</f>
        <v>104</v>
      </c>
      <c r="Y334" s="68">
        <f t="shared" si="103"/>
        <v>102</v>
      </c>
      <c r="Z334" s="68">
        <f t="shared" ca="1" si="104"/>
        <v>102</v>
      </c>
      <c r="AA334" s="68">
        <f ca="1">IF(Z334-W334&gt;'Inputs and Outputs'!$D$4,One-W334,0)</f>
        <v>0</v>
      </c>
      <c r="AB334" s="68">
        <f ca="1">Z334*'Inputs and Outputs'!$D$5-AA334*'Inputs and Outputs'!$D$6</f>
        <v>4080</v>
      </c>
      <c r="AC334" s="70">
        <f t="shared" ca="1" si="116"/>
        <v>0.66989678882113302</v>
      </c>
      <c r="AD334" s="68">
        <f t="shared" si="105"/>
        <v>25</v>
      </c>
      <c r="AE334" s="75">
        <f ca="1">Z334*'Inputs and Outputs'!$D$5-('Model Part B'!AA334*'Model Part B'!AD334+AA334*Costperbumped)</f>
        <v>4080</v>
      </c>
      <c r="AH334" s="74">
        <v>331</v>
      </c>
      <c r="AI334" s="68" t="s">
        <v>7</v>
      </c>
      <c r="AJ334" s="69">
        <v>44307</v>
      </c>
      <c r="AK334" s="67" t="s">
        <v>3</v>
      </c>
      <c r="AL334" s="68" t="str">
        <f>'Flight Data'!$A332</f>
        <v>G331</v>
      </c>
      <c r="AM334" s="68">
        <f>'Flight Data'!$B332</f>
        <v>1</v>
      </c>
      <c r="AN334" s="68">
        <f ca="1">ROUND(NORMINV($AS334,'Inputs and Outputs'!$C$18,'Inputs and Outputs'!$D$18),0)</f>
        <v>105</v>
      </c>
      <c r="AO334" s="68">
        <f t="shared" si="106"/>
        <v>103</v>
      </c>
      <c r="AP334" s="68">
        <f t="shared" ca="1" si="107"/>
        <v>103</v>
      </c>
      <c r="AQ334" s="68">
        <f ca="1">IF(AP334-AM334&gt;'Inputs and Outputs'!$D$4,Three-AM334,0)</f>
        <v>2</v>
      </c>
      <c r="AR334" s="68">
        <f ca="1">AP334*'Inputs and Outputs'!$D$5-AQ334*'Inputs and Outputs'!$D$6</f>
        <v>3920</v>
      </c>
      <c r="AS334" s="70">
        <f t="shared" ca="1" si="117"/>
        <v>0.7479360740879003</v>
      </c>
      <c r="AT334" s="68">
        <f t="shared" si="108"/>
        <v>25</v>
      </c>
      <c r="AU334" s="75">
        <f ca="1">AP334*'Inputs and Outputs'!$D$5-('Model Part B'!AQ334*'Model Part B'!AT334+AQ334*Costperbumped)</f>
        <v>3870</v>
      </c>
      <c r="AX334" s="74">
        <v>331</v>
      </c>
      <c r="AY334" s="68" t="s">
        <v>7</v>
      </c>
      <c r="AZ334" s="69">
        <v>44307</v>
      </c>
      <c r="BA334" s="67" t="s">
        <v>3</v>
      </c>
      <c r="BB334" s="68" t="str">
        <f>'Flight Data'!$A332</f>
        <v>G331</v>
      </c>
      <c r="BC334" s="68">
        <f>'Flight Data'!$B332</f>
        <v>1</v>
      </c>
      <c r="BD334" s="68">
        <f ca="1">ROUND(NORMINV($BI334,'Inputs and Outputs'!$C$18,'Inputs and Outputs'!$D$18),0)</f>
        <v>102</v>
      </c>
      <c r="BE334" s="68">
        <f t="shared" si="109"/>
        <v>104</v>
      </c>
      <c r="BF334" s="68">
        <f t="shared" ca="1" si="110"/>
        <v>102</v>
      </c>
      <c r="BG334" s="68">
        <f ca="1">IF(BF334-BC334&gt;'Inputs and Outputs'!$D$4,Four-BC334,0)</f>
        <v>3</v>
      </c>
      <c r="BH334" s="68">
        <f ca="1">BF334*'Inputs and Outputs'!$D$5-BG334*'Inputs and Outputs'!$D$6</f>
        <v>3780</v>
      </c>
      <c r="BI334" s="70">
        <f t="shared" ca="1" si="118"/>
        <v>0.57803250975969434</v>
      </c>
      <c r="BJ334" s="68">
        <f t="shared" si="111"/>
        <v>25</v>
      </c>
      <c r="BK334" s="75">
        <f ca="1">BF334*'Inputs and Outputs'!$D$5-('Model Part B'!BG334*'Model Part B'!BJ334+BG334*Costperbumped)</f>
        <v>3705</v>
      </c>
      <c r="BN334" s="74">
        <v>331</v>
      </c>
      <c r="BO334" s="68" t="s">
        <v>7</v>
      </c>
      <c r="BP334" s="69">
        <v>44307</v>
      </c>
      <c r="BQ334" s="67" t="s">
        <v>3</v>
      </c>
      <c r="BR334" s="68" t="str">
        <f>'Flight Data'!$A332</f>
        <v>G331</v>
      </c>
      <c r="BS334" s="68">
        <f>'Flight Data'!$B332</f>
        <v>1</v>
      </c>
      <c r="BT334" s="68">
        <f ca="1">ROUND(NORMINV($BY334,'Inputs and Outputs'!$C$18,'Inputs and Outputs'!$D$18),0)</f>
        <v>89</v>
      </c>
      <c r="BU334" s="68">
        <f t="shared" si="112"/>
        <v>105</v>
      </c>
      <c r="BV334" s="68">
        <f t="shared" ca="1" si="113"/>
        <v>89</v>
      </c>
      <c r="BW334" s="68">
        <f ca="1">IF(BV334-BS334&gt;'Inputs and Outputs'!$D$4,Five-BS334,0)</f>
        <v>0</v>
      </c>
      <c r="BX334" s="68">
        <f ca="1">BV334*'Inputs and Outputs'!$D$5-BW334*'Inputs and Outputs'!$D$6</f>
        <v>3560</v>
      </c>
      <c r="BY334" s="70">
        <f t="shared" ca="1" si="119"/>
        <v>1.8777900278249215E-2</v>
      </c>
      <c r="BZ334" s="68">
        <f t="shared" si="114"/>
        <v>25</v>
      </c>
      <c r="CA334" s="75">
        <f ca="1">BV334*'Inputs and Outputs'!$D$5-('Model Part B'!BW334*'Model Part B'!BZ334+BW334*Costperbumped)</f>
        <v>3560</v>
      </c>
    </row>
    <row r="335" spans="2:79" x14ac:dyDescent="0.2">
      <c r="B335" s="74">
        <v>332</v>
      </c>
      <c r="C335" s="68" t="s">
        <v>7</v>
      </c>
      <c r="D335" s="69">
        <v>44307</v>
      </c>
      <c r="E335" s="67" t="s">
        <v>2</v>
      </c>
      <c r="F335" s="68" t="str">
        <f>'Flight Data'!$A333</f>
        <v>G332</v>
      </c>
      <c r="G335" s="68">
        <f>'Flight Data'!$B333</f>
        <v>3</v>
      </c>
      <c r="H335" s="68">
        <f ca="1">ROUND(NORMINV($M335,'Inputs and Outputs'!$C$19,'Inputs and Outputs'!$D$19),0)</f>
        <v>107</v>
      </c>
      <c r="I335" s="68">
        <f t="shared" si="100"/>
        <v>101</v>
      </c>
      <c r="J335" s="68">
        <f t="shared" ca="1" si="101"/>
        <v>101</v>
      </c>
      <c r="K335" s="68">
        <f ca="1">IF(J335-G335&gt;'Inputs and Outputs'!$D$4,One-G335,0)</f>
        <v>0</v>
      </c>
      <c r="L335" s="68">
        <f ca="1">J335*'Inputs and Outputs'!$D$5-K335*'Inputs and Outputs'!$D$6</f>
        <v>4040</v>
      </c>
      <c r="M335" s="70">
        <f t="shared" ca="1" si="115"/>
        <v>0.79880108682557061</v>
      </c>
      <c r="N335" s="68">
        <f t="shared" si="102"/>
        <v>25</v>
      </c>
      <c r="O335" s="75">
        <f ca="1">J335*'Inputs and Outputs'!$D$5-('Model Part B'!K335*'Model Part B'!N335+K335*Costperbumped)</f>
        <v>4040</v>
      </c>
      <c r="R335" s="74">
        <v>332</v>
      </c>
      <c r="S335" s="68" t="s">
        <v>7</v>
      </c>
      <c r="T335" s="69">
        <v>44307</v>
      </c>
      <c r="U335" s="67" t="s">
        <v>2</v>
      </c>
      <c r="V335" s="68" t="str">
        <f>'Flight Data'!$A333</f>
        <v>G332</v>
      </c>
      <c r="W335" s="68">
        <f>'Flight Data'!$B333</f>
        <v>3</v>
      </c>
      <c r="X335" s="68">
        <f ca="1">ROUND(NORMINV($AC335,'Inputs and Outputs'!$C$19,'Inputs and Outputs'!$D$19),0)</f>
        <v>99</v>
      </c>
      <c r="Y335" s="68">
        <f t="shared" si="103"/>
        <v>102</v>
      </c>
      <c r="Z335" s="68">
        <f t="shared" ca="1" si="104"/>
        <v>99</v>
      </c>
      <c r="AA335" s="68">
        <f ca="1">IF(Z335-W335&gt;'Inputs and Outputs'!$D$4,One-W335,0)</f>
        <v>0</v>
      </c>
      <c r="AB335" s="68">
        <f ca="1">Z335*'Inputs and Outputs'!$D$5-AA335*'Inputs and Outputs'!$D$6</f>
        <v>3960</v>
      </c>
      <c r="AC335" s="70">
        <f t="shared" ca="1" si="116"/>
        <v>0.23199523404966693</v>
      </c>
      <c r="AD335" s="68">
        <f t="shared" si="105"/>
        <v>25</v>
      </c>
      <c r="AE335" s="75">
        <f ca="1">Z335*'Inputs and Outputs'!$D$5-('Model Part B'!AA335*'Model Part B'!AD335+AA335*Costperbumped)</f>
        <v>3960</v>
      </c>
      <c r="AH335" s="74">
        <v>332</v>
      </c>
      <c r="AI335" s="68" t="s">
        <v>7</v>
      </c>
      <c r="AJ335" s="69">
        <v>44307</v>
      </c>
      <c r="AK335" s="67" t="s">
        <v>2</v>
      </c>
      <c r="AL335" s="68" t="str">
        <f>'Flight Data'!$A333</f>
        <v>G332</v>
      </c>
      <c r="AM335" s="68">
        <f>'Flight Data'!$B333</f>
        <v>3</v>
      </c>
      <c r="AN335" s="68">
        <f ca="1">ROUND(NORMINV($AS335,'Inputs and Outputs'!$C$19,'Inputs and Outputs'!$D$19),0)</f>
        <v>103</v>
      </c>
      <c r="AO335" s="68">
        <f t="shared" si="106"/>
        <v>103</v>
      </c>
      <c r="AP335" s="68">
        <f t="shared" ca="1" si="107"/>
        <v>103</v>
      </c>
      <c r="AQ335" s="68">
        <f ca="1">IF(AP335-AM335&gt;'Inputs and Outputs'!$D$4,Three-AM335,0)</f>
        <v>0</v>
      </c>
      <c r="AR335" s="68">
        <f ca="1">AP335*'Inputs and Outputs'!$D$5-AQ335*'Inputs and Outputs'!$D$6</f>
        <v>4120</v>
      </c>
      <c r="AS335" s="70">
        <f t="shared" ca="1" si="117"/>
        <v>0.52032479053275338</v>
      </c>
      <c r="AT335" s="68">
        <f t="shared" si="108"/>
        <v>25</v>
      </c>
      <c r="AU335" s="75">
        <f ca="1">AP335*'Inputs and Outputs'!$D$5-('Model Part B'!AQ335*'Model Part B'!AT335+AQ335*Costperbumped)</f>
        <v>4120</v>
      </c>
      <c r="AX335" s="74">
        <v>332</v>
      </c>
      <c r="AY335" s="68" t="s">
        <v>7</v>
      </c>
      <c r="AZ335" s="69">
        <v>44307</v>
      </c>
      <c r="BA335" s="67" t="s">
        <v>2</v>
      </c>
      <c r="BB335" s="68" t="str">
        <f>'Flight Data'!$A333</f>
        <v>G332</v>
      </c>
      <c r="BC335" s="68">
        <f>'Flight Data'!$B333</f>
        <v>3</v>
      </c>
      <c r="BD335" s="68">
        <f ca="1">ROUND(NORMINV($BI335,'Inputs and Outputs'!$C$19,'Inputs and Outputs'!$D$19),0)</f>
        <v>101</v>
      </c>
      <c r="BE335" s="68">
        <f t="shared" si="109"/>
        <v>104</v>
      </c>
      <c r="BF335" s="68">
        <f t="shared" ca="1" si="110"/>
        <v>101</v>
      </c>
      <c r="BG335" s="68">
        <f ca="1">IF(BF335-BC335&gt;'Inputs and Outputs'!$D$4,Four-BC335,0)</f>
        <v>0</v>
      </c>
      <c r="BH335" s="68">
        <f ca="1">BF335*'Inputs and Outputs'!$D$5-BG335*'Inputs and Outputs'!$D$6</f>
        <v>4040</v>
      </c>
      <c r="BI335" s="70">
        <f t="shared" ca="1" si="118"/>
        <v>0.360664888105658</v>
      </c>
      <c r="BJ335" s="68">
        <f t="shared" si="111"/>
        <v>25</v>
      </c>
      <c r="BK335" s="75">
        <f ca="1">BF335*'Inputs and Outputs'!$D$5-('Model Part B'!BG335*'Model Part B'!BJ335+BG335*Costperbumped)</f>
        <v>4040</v>
      </c>
      <c r="BN335" s="74">
        <v>332</v>
      </c>
      <c r="BO335" s="68" t="s">
        <v>7</v>
      </c>
      <c r="BP335" s="69">
        <v>44307</v>
      </c>
      <c r="BQ335" s="67" t="s">
        <v>2</v>
      </c>
      <c r="BR335" s="68" t="str">
        <f>'Flight Data'!$A333</f>
        <v>G332</v>
      </c>
      <c r="BS335" s="68">
        <f>'Flight Data'!$B333</f>
        <v>3</v>
      </c>
      <c r="BT335" s="68">
        <f ca="1">ROUND(NORMINV($BY335,'Inputs and Outputs'!$C$18,'Inputs and Outputs'!$D$18),0)</f>
        <v>101</v>
      </c>
      <c r="BU335" s="68">
        <f t="shared" si="112"/>
        <v>105</v>
      </c>
      <c r="BV335" s="68">
        <f t="shared" ca="1" si="113"/>
        <v>101</v>
      </c>
      <c r="BW335" s="68">
        <f ca="1">IF(BV335-BS335&gt;'Inputs and Outputs'!$D$4,Five-BS335,0)</f>
        <v>0</v>
      </c>
      <c r="BX335" s="68">
        <f ca="1">BV335*'Inputs and Outputs'!$D$5-BW335*'Inputs and Outputs'!$D$6</f>
        <v>4040</v>
      </c>
      <c r="BY335" s="70">
        <f t="shared" ca="1" si="119"/>
        <v>0.49185641480813014</v>
      </c>
      <c r="BZ335" s="68">
        <f t="shared" si="114"/>
        <v>25</v>
      </c>
      <c r="CA335" s="75">
        <f ca="1">BV335*'Inputs and Outputs'!$D$5-('Model Part B'!BW335*'Model Part B'!BZ335+BW335*Costperbumped)</f>
        <v>4040</v>
      </c>
    </row>
    <row r="336" spans="2:79" x14ac:dyDescent="0.2">
      <c r="B336" s="74">
        <v>333</v>
      </c>
      <c r="C336" s="68" t="s">
        <v>7</v>
      </c>
      <c r="D336" s="69">
        <v>44307</v>
      </c>
      <c r="E336" s="67" t="s">
        <v>0</v>
      </c>
      <c r="F336" s="68" t="str">
        <f>'Flight Data'!$A334</f>
        <v>G333</v>
      </c>
      <c r="G336" s="68">
        <f>'Flight Data'!$B334</f>
        <v>0</v>
      </c>
      <c r="H336" s="68">
        <f ca="1">ROUND(NORMINV($M336,'Inputs and Outputs'!$C$20,'Inputs and Outputs'!$D$20),0)</f>
        <v>99</v>
      </c>
      <c r="I336" s="68">
        <f t="shared" si="100"/>
        <v>101</v>
      </c>
      <c r="J336" s="68">
        <f t="shared" ca="1" si="101"/>
        <v>99</v>
      </c>
      <c r="K336" s="68">
        <f ca="1">IF(J336-G336&gt;'Inputs and Outputs'!$D$4,One-G336,0)</f>
        <v>0</v>
      </c>
      <c r="L336" s="68">
        <f ca="1">J336*'Inputs and Outputs'!$D$5-K336*'Inputs and Outputs'!$D$6</f>
        <v>3960</v>
      </c>
      <c r="M336" s="70">
        <f t="shared" ca="1" si="115"/>
        <v>0.10648909923350025</v>
      </c>
      <c r="N336" s="68">
        <f t="shared" si="102"/>
        <v>200</v>
      </c>
      <c r="O336" s="75">
        <f ca="1">J336*'Inputs and Outputs'!$D$5-('Model Part B'!K336*'Model Part B'!N336+K336*Costperbumped)</f>
        <v>3960</v>
      </c>
      <c r="R336" s="74">
        <v>333</v>
      </c>
      <c r="S336" s="68" t="s">
        <v>7</v>
      </c>
      <c r="T336" s="69">
        <v>44307</v>
      </c>
      <c r="U336" s="67" t="s">
        <v>0</v>
      </c>
      <c r="V336" s="68" t="str">
        <f>'Flight Data'!$A334</f>
        <v>G333</v>
      </c>
      <c r="W336" s="68">
        <f>'Flight Data'!$B334</f>
        <v>0</v>
      </c>
      <c r="X336" s="68">
        <f ca="1">ROUND(NORMINV($AC336,'Inputs and Outputs'!$C$20,'Inputs and Outputs'!$D$20),0)</f>
        <v>112</v>
      </c>
      <c r="Y336" s="68">
        <f t="shared" si="103"/>
        <v>102</v>
      </c>
      <c r="Z336" s="68">
        <f t="shared" ca="1" si="104"/>
        <v>102</v>
      </c>
      <c r="AA336" s="68">
        <f ca="1">IF(Z336-W336&gt;'Inputs and Outputs'!$D$4,One-W336,0)</f>
        <v>1</v>
      </c>
      <c r="AB336" s="68">
        <f ca="1">Z336*'Inputs and Outputs'!$D$5-AA336*'Inputs and Outputs'!$D$6</f>
        <v>3980</v>
      </c>
      <c r="AC336" s="70">
        <f t="shared" ca="1" si="116"/>
        <v>0.93116617756123898</v>
      </c>
      <c r="AD336" s="68">
        <f t="shared" si="105"/>
        <v>200</v>
      </c>
      <c r="AE336" s="75">
        <f ca="1">Z336*'Inputs and Outputs'!$D$5-('Model Part B'!AA336*'Model Part B'!AD336+AA336*Costperbumped)</f>
        <v>3780</v>
      </c>
      <c r="AH336" s="74">
        <v>333</v>
      </c>
      <c r="AI336" s="68" t="s">
        <v>7</v>
      </c>
      <c r="AJ336" s="69">
        <v>44307</v>
      </c>
      <c r="AK336" s="67" t="s">
        <v>0</v>
      </c>
      <c r="AL336" s="68" t="str">
        <f>'Flight Data'!$A334</f>
        <v>G333</v>
      </c>
      <c r="AM336" s="68">
        <f>'Flight Data'!$B334</f>
        <v>0</v>
      </c>
      <c r="AN336" s="68">
        <f ca="1">ROUND(NORMINV($AS336,'Inputs and Outputs'!$C$20,'Inputs and Outputs'!$D$20),0)</f>
        <v>102</v>
      </c>
      <c r="AO336" s="68">
        <f t="shared" si="106"/>
        <v>103</v>
      </c>
      <c r="AP336" s="68">
        <f t="shared" ca="1" si="107"/>
        <v>102</v>
      </c>
      <c r="AQ336" s="68">
        <f ca="1">IF(AP336-AM336&gt;'Inputs and Outputs'!$D$4,Three-AM336,0)</f>
        <v>3</v>
      </c>
      <c r="AR336" s="68">
        <f ca="1">AP336*'Inputs and Outputs'!$D$5-AQ336*'Inputs and Outputs'!$D$6</f>
        <v>3780</v>
      </c>
      <c r="AS336" s="70">
        <f t="shared" ca="1" si="117"/>
        <v>0.26337839055402501</v>
      </c>
      <c r="AT336" s="68">
        <f t="shared" si="108"/>
        <v>200</v>
      </c>
      <c r="AU336" s="75">
        <f ca="1">AP336*'Inputs and Outputs'!$D$5-('Model Part B'!AQ336*'Model Part B'!AT336+AQ336*Costperbumped)</f>
        <v>3180</v>
      </c>
      <c r="AX336" s="74">
        <v>333</v>
      </c>
      <c r="AY336" s="68" t="s">
        <v>7</v>
      </c>
      <c r="AZ336" s="69">
        <v>44307</v>
      </c>
      <c r="BA336" s="67" t="s">
        <v>0</v>
      </c>
      <c r="BB336" s="68" t="str">
        <f>'Flight Data'!$A334</f>
        <v>G333</v>
      </c>
      <c r="BC336" s="68">
        <f>'Flight Data'!$B334</f>
        <v>0</v>
      </c>
      <c r="BD336" s="68">
        <f ca="1">ROUND(NORMINV($BI336,'Inputs and Outputs'!$C$20,'Inputs and Outputs'!$D$20),0)</f>
        <v>91</v>
      </c>
      <c r="BE336" s="68">
        <f t="shared" si="109"/>
        <v>104</v>
      </c>
      <c r="BF336" s="68">
        <f t="shared" ca="1" si="110"/>
        <v>91</v>
      </c>
      <c r="BG336" s="68">
        <f ca="1">IF(BF336-BC336&gt;'Inputs and Outputs'!$D$4,Four-BC336,0)</f>
        <v>0</v>
      </c>
      <c r="BH336" s="68">
        <f ca="1">BF336*'Inputs and Outputs'!$D$5-BG336*'Inputs and Outputs'!$D$6</f>
        <v>3640</v>
      </c>
      <c r="BI336" s="70">
        <f t="shared" ca="1" si="118"/>
        <v>3.1514924900638563E-3</v>
      </c>
      <c r="BJ336" s="68">
        <f t="shared" si="111"/>
        <v>200</v>
      </c>
      <c r="BK336" s="75">
        <f ca="1">BF336*'Inputs and Outputs'!$D$5-('Model Part B'!BG336*'Model Part B'!BJ336+BG336*Costperbumped)</f>
        <v>3640</v>
      </c>
      <c r="BN336" s="74">
        <v>333</v>
      </c>
      <c r="BO336" s="68" t="s">
        <v>7</v>
      </c>
      <c r="BP336" s="69">
        <v>44307</v>
      </c>
      <c r="BQ336" s="67" t="s">
        <v>0</v>
      </c>
      <c r="BR336" s="68" t="str">
        <f>'Flight Data'!$A334</f>
        <v>G333</v>
      </c>
      <c r="BS336" s="68">
        <f>'Flight Data'!$B334</f>
        <v>0</v>
      </c>
      <c r="BT336" s="68">
        <f ca="1">ROUND(NORMINV($BY336,'Inputs and Outputs'!$C$18,'Inputs and Outputs'!$D$18),0)</f>
        <v>93</v>
      </c>
      <c r="BU336" s="68">
        <f t="shared" si="112"/>
        <v>105</v>
      </c>
      <c r="BV336" s="68">
        <f t="shared" ca="1" si="113"/>
        <v>93</v>
      </c>
      <c r="BW336" s="68">
        <f ca="1">IF(BV336-BS336&gt;'Inputs and Outputs'!$D$4,Five-BS336,0)</f>
        <v>0</v>
      </c>
      <c r="BX336" s="68">
        <f ca="1">BV336*'Inputs and Outputs'!$D$5-BW336*'Inputs and Outputs'!$D$6</f>
        <v>3720</v>
      </c>
      <c r="BY336" s="70">
        <f t="shared" ca="1" si="119"/>
        <v>8.5733027010065355E-2</v>
      </c>
      <c r="BZ336" s="68">
        <f t="shared" si="114"/>
        <v>200</v>
      </c>
      <c r="CA336" s="75">
        <f ca="1">BV336*'Inputs and Outputs'!$D$5-('Model Part B'!BW336*'Model Part B'!BZ336+BW336*Costperbumped)</f>
        <v>3720</v>
      </c>
    </row>
    <row r="337" spans="2:79" x14ac:dyDescent="0.2">
      <c r="B337" s="74">
        <v>334</v>
      </c>
      <c r="C337" s="68" t="s">
        <v>6</v>
      </c>
      <c r="D337" s="69">
        <v>44308</v>
      </c>
      <c r="E337" s="67" t="s">
        <v>3</v>
      </c>
      <c r="F337" s="68" t="str">
        <f>'Flight Data'!$A335</f>
        <v>G334</v>
      </c>
      <c r="G337" s="68">
        <f>'Flight Data'!$B335</f>
        <v>2</v>
      </c>
      <c r="H337" s="68">
        <f ca="1">ROUND(NORMINV($M337,'Inputs and Outputs'!$C$18,'Inputs and Outputs'!$D$18),0)</f>
        <v>105</v>
      </c>
      <c r="I337" s="68">
        <f t="shared" si="100"/>
        <v>101</v>
      </c>
      <c r="J337" s="68">
        <f t="shared" ca="1" si="101"/>
        <v>101</v>
      </c>
      <c r="K337" s="68">
        <f ca="1">IF(J337-G337&gt;'Inputs and Outputs'!$D$4,One-G337,0)</f>
        <v>0</v>
      </c>
      <c r="L337" s="68">
        <f ca="1">J337*'Inputs and Outputs'!$D$5-K337*'Inputs and Outputs'!$D$6</f>
        <v>4040</v>
      </c>
      <c r="M337" s="70">
        <f t="shared" ca="1" si="115"/>
        <v>0.75313714823716316</v>
      </c>
      <c r="N337" s="68">
        <f t="shared" si="102"/>
        <v>25</v>
      </c>
      <c r="O337" s="75">
        <f ca="1">J337*'Inputs and Outputs'!$D$5-('Model Part B'!K337*'Model Part B'!N337+K337*Costperbumped)</f>
        <v>4040</v>
      </c>
      <c r="R337" s="74">
        <v>334</v>
      </c>
      <c r="S337" s="68" t="s">
        <v>6</v>
      </c>
      <c r="T337" s="69">
        <v>44308</v>
      </c>
      <c r="U337" s="67" t="s">
        <v>3</v>
      </c>
      <c r="V337" s="68" t="str">
        <f>'Flight Data'!$A335</f>
        <v>G334</v>
      </c>
      <c r="W337" s="68">
        <f>'Flight Data'!$B335</f>
        <v>2</v>
      </c>
      <c r="X337" s="68">
        <f ca="1">ROUND(NORMINV($AC337,'Inputs and Outputs'!$C$18,'Inputs and Outputs'!$D$18),0)</f>
        <v>92</v>
      </c>
      <c r="Y337" s="68">
        <f t="shared" si="103"/>
        <v>102</v>
      </c>
      <c r="Z337" s="68">
        <f t="shared" ca="1" si="104"/>
        <v>92</v>
      </c>
      <c r="AA337" s="68">
        <f ca="1">IF(Z337-W337&gt;'Inputs and Outputs'!$D$4,One-W337,0)</f>
        <v>0</v>
      </c>
      <c r="AB337" s="68">
        <f ca="1">Z337*'Inputs and Outputs'!$D$5-AA337*'Inputs and Outputs'!$D$6</f>
        <v>3680</v>
      </c>
      <c r="AC337" s="70">
        <f t="shared" ca="1" si="116"/>
        <v>7.3509891870095712E-2</v>
      </c>
      <c r="AD337" s="68">
        <f t="shared" si="105"/>
        <v>25</v>
      </c>
      <c r="AE337" s="75">
        <f ca="1">Z337*'Inputs and Outputs'!$D$5-('Model Part B'!AA337*'Model Part B'!AD337+AA337*Costperbumped)</f>
        <v>3680</v>
      </c>
      <c r="AH337" s="74">
        <v>334</v>
      </c>
      <c r="AI337" s="68" t="s">
        <v>6</v>
      </c>
      <c r="AJ337" s="69">
        <v>44308</v>
      </c>
      <c r="AK337" s="67" t="s">
        <v>3</v>
      </c>
      <c r="AL337" s="68" t="str">
        <f>'Flight Data'!$A335</f>
        <v>G334</v>
      </c>
      <c r="AM337" s="68">
        <f>'Flight Data'!$B335</f>
        <v>2</v>
      </c>
      <c r="AN337" s="68">
        <f ca="1">ROUND(NORMINV($AS337,'Inputs and Outputs'!$C$18,'Inputs and Outputs'!$D$18),0)</f>
        <v>101</v>
      </c>
      <c r="AO337" s="68">
        <f t="shared" si="106"/>
        <v>103</v>
      </c>
      <c r="AP337" s="68">
        <f t="shared" ca="1" si="107"/>
        <v>101</v>
      </c>
      <c r="AQ337" s="68">
        <f ca="1">IF(AP337-AM337&gt;'Inputs and Outputs'!$D$4,Three-AM337,0)</f>
        <v>0</v>
      </c>
      <c r="AR337" s="68">
        <f ca="1">AP337*'Inputs and Outputs'!$D$5-AQ337*'Inputs and Outputs'!$D$6</f>
        <v>4040</v>
      </c>
      <c r="AS337" s="70">
        <f t="shared" ca="1" si="117"/>
        <v>0.50659319596758789</v>
      </c>
      <c r="AT337" s="68">
        <f t="shared" si="108"/>
        <v>25</v>
      </c>
      <c r="AU337" s="75">
        <f ca="1">AP337*'Inputs and Outputs'!$D$5-('Model Part B'!AQ337*'Model Part B'!AT337+AQ337*Costperbumped)</f>
        <v>4040</v>
      </c>
      <c r="AX337" s="74">
        <v>334</v>
      </c>
      <c r="AY337" s="68" t="s">
        <v>6</v>
      </c>
      <c r="AZ337" s="69">
        <v>44308</v>
      </c>
      <c r="BA337" s="67" t="s">
        <v>3</v>
      </c>
      <c r="BB337" s="68" t="str">
        <f>'Flight Data'!$A335</f>
        <v>G334</v>
      </c>
      <c r="BC337" s="68">
        <f>'Flight Data'!$B335</f>
        <v>2</v>
      </c>
      <c r="BD337" s="68">
        <f ca="1">ROUND(NORMINV($BI337,'Inputs and Outputs'!$C$18,'Inputs and Outputs'!$D$18),0)</f>
        <v>99</v>
      </c>
      <c r="BE337" s="68">
        <f t="shared" si="109"/>
        <v>104</v>
      </c>
      <c r="BF337" s="68">
        <f t="shared" ca="1" si="110"/>
        <v>99</v>
      </c>
      <c r="BG337" s="68">
        <f ca="1">IF(BF337-BC337&gt;'Inputs and Outputs'!$D$4,Four-BC337,0)</f>
        <v>0</v>
      </c>
      <c r="BH337" s="68">
        <f ca="1">BF337*'Inputs and Outputs'!$D$5-BG337*'Inputs and Outputs'!$D$6</f>
        <v>3960</v>
      </c>
      <c r="BI337" s="70">
        <f t="shared" ca="1" si="118"/>
        <v>0.38622506432401571</v>
      </c>
      <c r="BJ337" s="68">
        <f t="shared" si="111"/>
        <v>25</v>
      </c>
      <c r="BK337" s="75">
        <f ca="1">BF337*'Inputs and Outputs'!$D$5-('Model Part B'!BG337*'Model Part B'!BJ337+BG337*Costperbumped)</f>
        <v>3960</v>
      </c>
      <c r="BN337" s="74">
        <v>334</v>
      </c>
      <c r="BO337" s="68" t="s">
        <v>6</v>
      </c>
      <c r="BP337" s="69">
        <v>44308</v>
      </c>
      <c r="BQ337" s="67" t="s">
        <v>3</v>
      </c>
      <c r="BR337" s="68" t="str">
        <f>'Flight Data'!$A335</f>
        <v>G334</v>
      </c>
      <c r="BS337" s="68">
        <f>'Flight Data'!$B335</f>
        <v>2</v>
      </c>
      <c r="BT337" s="68">
        <f ca="1">ROUND(NORMINV($BY337,'Inputs and Outputs'!$C$18,'Inputs and Outputs'!$D$18),0)</f>
        <v>104</v>
      </c>
      <c r="BU337" s="68">
        <f t="shared" si="112"/>
        <v>105</v>
      </c>
      <c r="BV337" s="68">
        <f t="shared" ca="1" si="113"/>
        <v>104</v>
      </c>
      <c r="BW337" s="68">
        <f ca="1">IF(BV337-BS337&gt;'Inputs and Outputs'!$D$4,Five-BS337,0)</f>
        <v>3</v>
      </c>
      <c r="BX337" s="68">
        <f ca="1">BV337*'Inputs and Outputs'!$D$5-BW337*'Inputs and Outputs'!$D$6</f>
        <v>3860</v>
      </c>
      <c r="BY337" s="70">
        <f t="shared" ca="1" si="119"/>
        <v>0.68181039631814544</v>
      </c>
      <c r="BZ337" s="68">
        <f t="shared" si="114"/>
        <v>25</v>
      </c>
      <c r="CA337" s="75">
        <f ca="1">BV337*'Inputs and Outputs'!$D$5-('Model Part B'!BW337*'Model Part B'!BZ337+BW337*Costperbumped)</f>
        <v>3785</v>
      </c>
    </row>
    <row r="338" spans="2:79" x14ac:dyDescent="0.2">
      <c r="B338" s="74">
        <v>335</v>
      </c>
      <c r="C338" s="68" t="s">
        <v>6</v>
      </c>
      <c r="D338" s="69">
        <v>44308</v>
      </c>
      <c r="E338" s="67" t="s">
        <v>2</v>
      </c>
      <c r="F338" s="68" t="str">
        <f>'Flight Data'!$A336</f>
        <v>G335</v>
      </c>
      <c r="G338" s="68">
        <f>'Flight Data'!$B336</f>
        <v>3</v>
      </c>
      <c r="H338" s="68">
        <f ca="1">ROUND(NORMINV($M338,'Inputs and Outputs'!$C$19,'Inputs and Outputs'!$D$19),0)</f>
        <v>96</v>
      </c>
      <c r="I338" s="68">
        <f t="shared" si="100"/>
        <v>101</v>
      </c>
      <c r="J338" s="68">
        <f t="shared" ca="1" si="101"/>
        <v>96</v>
      </c>
      <c r="K338" s="68">
        <f ca="1">IF(J338-G338&gt;'Inputs and Outputs'!$D$4,One-G338,0)</f>
        <v>0</v>
      </c>
      <c r="L338" s="68">
        <f ca="1">J338*'Inputs and Outputs'!$D$5-K338*'Inputs and Outputs'!$D$6</f>
        <v>3840</v>
      </c>
      <c r="M338" s="70">
        <f t="shared" ca="1" si="115"/>
        <v>8.0870441717439179E-2</v>
      </c>
      <c r="N338" s="68">
        <f t="shared" si="102"/>
        <v>25</v>
      </c>
      <c r="O338" s="75">
        <f ca="1">J338*'Inputs and Outputs'!$D$5-('Model Part B'!K338*'Model Part B'!N338+K338*Costperbumped)</f>
        <v>3840</v>
      </c>
      <c r="R338" s="74">
        <v>335</v>
      </c>
      <c r="S338" s="68" t="s">
        <v>6</v>
      </c>
      <c r="T338" s="69">
        <v>44308</v>
      </c>
      <c r="U338" s="67" t="s">
        <v>2</v>
      </c>
      <c r="V338" s="68" t="str">
        <f>'Flight Data'!$A336</f>
        <v>G335</v>
      </c>
      <c r="W338" s="68">
        <f>'Flight Data'!$B336</f>
        <v>3</v>
      </c>
      <c r="X338" s="68">
        <f ca="1">ROUND(NORMINV($AC338,'Inputs and Outputs'!$C$19,'Inputs and Outputs'!$D$19),0)</f>
        <v>108</v>
      </c>
      <c r="Y338" s="68">
        <f t="shared" si="103"/>
        <v>102</v>
      </c>
      <c r="Z338" s="68">
        <f t="shared" ca="1" si="104"/>
        <v>102</v>
      </c>
      <c r="AA338" s="68">
        <f ca="1">IF(Z338-W338&gt;'Inputs and Outputs'!$D$4,One-W338,0)</f>
        <v>0</v>
      </c>
      <c r="AB338" s="68">
        <f ca="1">Z338*'Inputs and Outputs'!$D$5-AA338*'Inputs and Outputs'!$D$6</f>
        <v>4080</v>
      </c>
      <c r="AC338" s="70">
        <f t="shared" ca="1" si="116"/>
        <v>0.85451813614784788</v>
      </c>
      <c r="AD338" s="68">
        <f t="shared" si="105"/>
        <v>25</v>
      </c>
      <c r="AE338" s="75">
        <f ca="1">Z338*'Inputs and Outputs'!$D$5-('Model Part B'!AA338*'Model Part B'!AD338+AA338*Costperbumped)</f>
        <v>4080</v>
      </c>
      <c r="AH338" s="74">
        <v>335</v>
      </c>
      <c r="AI338" s="68" t="s">
        <v>6</v>
      </c>
      <c r="AJ338" s="69">
        <v>44308</v>
      </c>
      <c r="AK338" s="67" t="s">
        <v>2</v>
      </c>
      <c r="AL338" s="68" t="str">
        <f>'Flight Data'!$A336</f>
        <v>G335</v>
      </c>
      <c r="AM338" s="68">
        <f>'Flight Data'!$B336</f>
        <v>3</v>
      </c>
      <c r="AN338" s="68">
        <f ca="1">ROUND(NORMINV($AS338,'Inputs and Outputs'!$C$19,'Inputs and Outputs'!$D$19),0)</f>
        <v>101</v>
      </c>
      <c r="AO338" s="68">
        <f t="shared" si="106"/>
        <v>103</v>
      </c>
      <c r="AP338" s="68">
        <f t="shared" ca="1" si="107"/>
        <v>101</v>
      </c>
      <c r="AQ338" s="68">
        <f ca="1">IF(AP338-AM338&gt;'Inputs and Outputs'!$D$4,Three-AM338,0)</f>
        <v>0</v>
      </c>
      <c r="AR338" s="68">
        <f ca="1">AP338*'Inputs and Outputs'!$D$5-AQ338*'Inputs and Outputs'!$D$6</f>
        <v>4040</v>
      </c>
      <c r="AS338" s="70">
        <f t="shared" ca="1" si="117"/>
        <v>0.37276934924211591</v>
      </c>
      <c r="AT338" s="68">
        <f t="shared" si="108"/>
        <v>25</v>
      </c>
      <c r="AU338" s="75">
        <f ca="1">AP338*'Inputs and Outputs'!$D$5-('Model Part B'!AQ338*'Model Part B'!AT338+AQ338*Costperbumped)</f>
        <v>4040</v>
      </c>
      <c r="AX338" s="74">
        <v>335</v>
      </c>
      <c r="AY338" s="68" t="s">
        <v>6</v>
      </c>
      <c r="AZ338" s="69">
        <v>44308</v>
      </c>
      <c r="BA338" s="67" t="s">
        <v>2</v>
      </c>
      <c r="BB338" s="68" t="str">
        <f>'Flight Data'!$A336</f>
        <v>G335</v>
      </c>
      <c r="BC338" s="68">
        <f>'Flight Data'!$B336</f>
        <v>3</v>
      </c>
      <c r="BD338" s="68">
        <f ca="1">ROUND(NORMINV($BI338,'Inputs and Outputs'!$C$19,'Inputs and Outputs'!$D$19),0)</f>
        <v>98</v>
      </c>
      <c r="BE338" s="68">
        <f t="shared" si="109"/>
        <v>104</v>
      </c>
      <c r="BF338" s="68">
        <f t="shared" ca="1" si="110"/>
        <v>98</v>
      </c>
      <c r="BG338" s="68">
        <f ca="1">IF(BF338-BC338&gt;'Inputs and Outputs'!$D$4,Four-BC338,0)</f>
        <v>0</v>
      </c>
      <c r="BH338" s="68">
        <f ca="1">BF338*'Inputs and Outputs'!$D$5-BG338*'Inputs and Outputs'!$D$6</f>
        <v>3920</v>
      </c>
      <c r="BI338" s="70">
        <f t="shared" ca="1" si="118"/>
        <v>0.14795698767266341</v>
      </c>
      <c r="BJ338" s="68">
        <f t="shared" si="111"/>
        <v>25</v>
      </c>
      <c r="BK338" s="75">
        <f ca="1">BF338*'Inputs and Outputs'!$D$5-('Model Part B'!BG338*'Model Part B'!BJ338+BG338*Costperbumped)</f>
        <v>3920</v>
      </c>
      <c r="BN338" s="74">
        <v>335</v>
      </c>
      <c r="BO338" s="68" t="s">
        <v>6</v>
      </c>
      <c r="BP338" s="69">
        <v>44308</v>
      </c>
      <c r="BQ338" s="67" t="s">
        <v>2</v>
      </c>
      <c r="BR338" s="68" t="str">
        <f>'Flight Data'!$A336</f>
        <v>G335</v>
      </c>
      <c r="BS338" s="68">
        <f>'Flight Data'!$B336</f>
        <v>3</v>
      </c>
      <c r="BT338" s="68">
        <f ca="1">ROUND(NORMINV($BY338,'Inputs and Outputs'!$C$18,'Inputs and Outputs'!$D$18),0)</f>
        <v>108</v>
      </c>
      <c r="BU338" s="68">
        <f t="shared" si="112"/>
        <v>105</v>
      </c>
      <c r="BV338" s="68">
        <f t="shared" ca="1" si="113"/>
        <v>105</v>
      </c>
      <c r="BW338" s="68">
        <f ca="1">IF(BV338-BS338&gt;'Inputs and Outputs'!$D$4,Five-BS338,0)</f>
        <v>2</v>
      </c>
      <c r="BX338" s="68">
        <f ca="1">BV338*'Inputs and Outputs'!$D$5-BW338*'Inputs and Outputs'!$D$6</f>
        <v>4000</v>
      </c>
      <c r="BY338" s="70">
        <f t="shared" ca="1" si="119"/>
        <v>0.8648090741712251</v>
      </c>
      <c r="BZ338" s="68">
        <f t="shared" si="114"/>
        <v>25</v>
      </c>
      <c r="CA338" s="75">
        <f ca="1">BV338*'Inputs and Outputs'!$D$5-('Model Part B'!BW338*'Model Part B'!BZ338+BW338*Costperbumped)</f>
        <v>3950</v>
      </c>
    </row>
    <row r="339" spans="2:79" x14ac:dyDescent="0.2">
      <c r="B339" s="74">
        <v>336</v>
      </c>
      <c r="C339" s="68" t="s">
        <v>6</v>
      </c>
      <c r="D339" s="69">
        <v>44308</v>
      </c>
      <c r="E339" s="67" t="s">
        <v>0</v>
      </c>
      <c r="F339" s="68" t="str">
        <f>'Flight Data'!$A337</f>
        <v>G336</v>
      </c>
      <c r="G339" s="68">
        <f>'Flight Data'!$B337</f>
        <v>2</v>
      </c>
      <c r="H339" s="68">
        <f ca="1">ROUND(NORMINV($M339,'Inputs and Outputs'!$C$20,'Inputs and Outputs'!$D$20),0)</f>
        <v>107</v>
      </c>
      <c r="I339" s="68">
        <f t="shared" si="100"/>
        <v>101</v>
      </c>
      <c r="J339" s="68">
        <f t="shared" ca="1" si="101"/>
        <v>101</v>
      </c>
      <c r="K339" s="68">
        <f ca="1">IF(J339-G339&gt;'Inputs and Outputs'!$D$4,One-G339,0)</f>
        <v>0</v>
      </c>
      <c r="L339" s="68">
        <f ca="1">J339*'Inputs and Outputs'!$D$5-K339*'Inputs and Outputs'!$D$6</f>
        <v>4040</v>
      </c>
      <c r="M339" s="70">
        <f t="shared" ca="1" si="115"/>
        <v>0.68942287020919313</v>
      </c>
      <c r="N339" s="68">
        <f t="shared" si="102"/>
        <v>200</v>
      </c>
      <c r="O339" s="75">
        <f ca="1">J339*'Inputs and Outputs'!$D$5-('Model Part B'!K339*'Model Part B'!N339+K339*Costperbumped)</f>
        <v>4040</v>
      </c>
      <c r="R339" s="74">
        <v>336</v>
      </c>
      <c r="S339" s="68" t="s">
        <v>6</v>
      </c>
      <c r="T339" s="69">
        <v>44308</v>
      </c>
      <c r="U339" s="67" t="s">
        <v>0</v>
      </c>
      <c r="V339" s="68" t="str">
        <f>'Flight Data'!$A337</f>
        <v>G336</v>
      </c>
      <c r="W339" s="68">
        <f>'Flight Data'!$B337</f>
        <v>2</v>
      </c>
      <c r="X339" s="68">
        <f ca="1">ROUND(NORMINV($AC339,'Inputs and Outputs'!$C$20,'Inputs and Outputs'!$D$20),0)</f>
        <v>107</v>
      </c>
      <c r="Y339" s="68">
        <f t="shared" si="103"/>
        <v>102</v>
      </c>
      <c r="Z339" s="68">
        <f t="shared" ca="1" si="104"/>
        <v>102</v>
      </c>
      <c r="AA339" s="68">
        <f ca="1">IF(Z339-W339&gt;'Inputs and Outputs'!$D$4,One-W339,0)</f>
        <v>0</v>
      </c>
      <c r="AB339" s="68">
        <f ca="1">Z339*'Inputs and Outputs'!$D$5-AA339*'Inputs and Outputs'!$D$6</f>
        <v>4080</v>
      </c>
      <c r="AC339" s="70">
        <f t="shared" ca="1" si="116"/>
        <v>0.68620683625814749</v>
      </c>
      <c r="AD339" s="68">
        <f t="shared" si="105"/>
        <v>200</v>
      </c>
      <c r="AE339" s="75">
        <f ca="1">Z339*'Inputs and Outputs'!$D$5-('Model Part B'!AA339*'Model Part B'!AD339+AA339*Costperbumped)</f>
        <v>4080</v>
      </c>
      <c r="AH339" s="74">
        <v>336</v>
      </c>
      <c r="AI339" s="68" t="s">
        <v>6</v>
      </c>
      <c r="AJ339" s="69">
        <v>44308</v>
      </c>
      <c r="AK339" s="67" t="s">
        <v>0</v>
      </c>
      <c r="AL339" s="68" t="str">
        <f>'Flight Data'!$A337</f>
        <v>G336</v>
      </c>
      <c r="AM339" s="68">
        <f>'Flight Data'!$B337</f>
        <v>2</v>
      </c>
      <c r="AN339" s="68">
        <f ca="1">ROUND(NORMINV($AS339,'Inputs and Outputs'!$C$20,'Inputs and Outputs'!$D$20),0)</f>
        <v>109</v>
      </c>
      <c r="AO339" s="68">
        <f t="shared" si="106"/>
        <v>103</v>
      </c>
      <c r="AP339" s="68">
        <f t="shared" ca="1" si="107"/>
        <v>103</v>
      </c>
      <c r="AQ339" s="68">
        <f ca="1">IF(AP339-AM339&gt;'Inputs and Outputs'!$D$4,Three-AM339,0)</f>
        <v>1</v>
      </c>
      <c r="AR339" s="68">
        <f ca="1">AP339*'Inputs and Outputs'!$D$5-AQ339*'Inputs and Outputs'!$D$6</f>
        <v>4020</v>
      </c>
      <c r="AS339" s="70">
        <f t="shared" ca="1" si="117"/>
        <v>0.78928119001903352</v>
      </c>
      <c r="AT339" s="68">
        <f t="shared" si="108"/>
        <v>200</v>
      </c>
      <c r="AU339" s="75">
        <f ca="1">AP339*'Inputs and Outputs'!$D$5-('Model Part B'!AQ339*'Model Part B'!AT339+AQ339*Costperbumped)</f>
        <v>3820</v>
      </c>
      <c r="AX339" s="74">
        <v>336</v>
      </c>
      <c r="AY339" s="68" t="s">
        <v>6</v>
      </c>
      <c r="AZ339" s="69">
        <v>44308</v>
      </c>
      <c r="BA339" s="67" t="s">
        <v>0</v>
      </c>
      <c r="BB339" s="68" t="str">
        <f>'Flight Data'!$A337</f>
        <v>G336</v>
      </c>
      <c r="BC339" s="68">
        <f>'Flight Data'!$B337</f>
        <v>2</v>
      </c>
      <c r="BD339" s="68">
        <f ca="1">ROUND(NORMINV($BI339,'Inputs and Outputs'!$C$20,'Inputs and Outputs'!$D$20),0)</f>
        <v>108</v>
      </c>
      <c r="BE339" s="68">
        <f t="shared" si="109"/>
        <v>104</v>
      </c>
      <c r="BF339" s="68">
        <f t="shared" ca="1" si="110"/>
        <v>104</v>
      </c>
      <c r="BG339" s="68">
        <f ca="1">IF(BF339-BC339&gt;'Inputs and Outputs'!$D$4,Four-BC339,0)</f>
        <v>2</v>
      </c>
      <c r="BH339" s="68">
        <f ca="1">BF339*'Inputs and Outputs'!$D$5-BG339*'Inputs and Outputs'!$D$6</f>
        <v>3960</v>
      </c>
      <c r="BI339" s="70">
        <f t="shared" ca="1" si="118"/>
        <v>0.73815503868171173</v>
      </c>
      <c r="BJ339" s="68">
        <f t="shared" si="111"/>
        <v>200</v>
      </c>
      <c r="BK339" s="75">
        <f ca="1">BF339*'Inputs and Outputs'!$D$5-('Model Part B'!BG339*'Model Part B'!BJ339+BG339*Costperbumped)</f>
        <v>3560</v>
      </c>
      <c r="BN339" s="74">
        <v>336</v>
      </c>
      <c r="BO339" s="68" t="s">
        <v>6</v>
      </c>
      <c r="BP339" s="69">
        <v>44308</v>
      </c>
      <c r="BQ339" s="67" t="s">
        <v>0</v>
      </c>
      <c r="BR339" s="68" t="str">
        <f>'Flight Data'!$A337</f>
        <v>G336</v>
      </c>
      <c r="BS339" s="68">
        <f>'Flight Data'!$B337</f>
        <v>2</v>
      </c>
      <c r="BT339" s="68">
        <f ca="1">ROUND(NORMINV($BY339,'Inputs and Outputs'!$C$18,'Inputs and Outputs'!$D$18),0)</f>
        <v>102</v>
      </c>
      <c r="BU339" s="68">
        <f t="shared" si="112"/>
        <v>105</v>
      </c>
      <c r="BV339" s="68">
        <f t="shared" ca="1" si="113"/>
        <v>102</v>
      </c>
      <c r="BW339" s="68">
        <f ca="1">IF(BV339-BS339&gt;'Inputs and Outputs'!$D$4,Five-BS339,0)</f>
        <v>0</v>
      </c>
      <c r="BX339" s="68">
        <f ca="1">BV339*'Inputs and Outputs'!$D$5-BW339*'Inputs and Outputs'!$D$6</f>
        <v>4080</v>
      </c>
      <c r="BY339" s="70">
        <f t="shared" ca="1" si="119"/>
        <v>0.58372002904234321</v>
      </c>
      <c r="BZ339" s="68">
        <f t="shared" si="114"/>
        <v>200</v>
      </c>
      <c r="CA339" s="75">
        <f ca="1">BV339*'Inputs and Outputs'!$D$5-('Model Part B'!BW339*'Model Part B'!BZ339+BW339*Costperbumped)</f>
        <v>4080</v>
      </c>
    </row>
    <row r="340" spans="2:79" x14ac:dyDescent="0.2">
      <c r="B340" s="74">
        <v>337</v>
      </c>
      <c r="C340" s="68" t="s">
        <v>5</v>
      </c>
      <c r="D340" s="69">
        <v>44309</v>
      </c>
      <c r="E340" s="67" t="s">
        <v>3</v>
      </c>
      <c r="F340" s="68" t="str">
        <f>'Flight Data'!$A338</f>
        <v>G337</v>
      </c>
      <c r="G340" s="68">
        <f>'Flight Data'!$B338</f>
        <v>2</v>
      </c>
      <c r="H340" s="68">
        <f ca="1">ROUND(NORMINV($M340,'Inputs and Outputs'!$C$18,'Inputs and Outputs'!$D$18),0)</f>
        <v>94</v>
      </c>
      <c r="I340" s="68">
        <f t="shared" si="100"/>
        <v>101</v>
      </c>
      <c r="J340" s="68">
        <f t="shared" ca="1" si="101"/>
        <v>94</v>
      </c>
      <c r="K340" s="68">
        <f ca="1">IF(J340-G340&gt;'Inputs and Outputs'!$D$4,One-G340,0)</f>
        <v>0</v>
      </c>
      <c r="L340" s="68">
        <f ca="1">J340*'Inputs and Outputs'!$D$5-K340*'Inputs and Outputs'!$D$6</f>
        <v>3760</v>
      </c>
      <c r="M340" s="70">
        <f t="shared" ca="1" si="115"/>
        <v>0.12106384266337467</v>
      </c>
      <c r="N340" s="68">
        <f t="shared" si="102"/>
        <v>25</v>
      </c>
      <c r="O340" s="75">
        <f ca="1">J340*'Inputs and Outputs'!$D$5-('Model Part B'!K340*'Model Part B'!N340+K340*Costperbumped)</f>
        <v>3760</v>
      </c>
      <c r="R340" s="74">
        <v>337</v>
      </c>
      <c r="S340" s="68" t="s">
        <v>5</v>
      </c>
      <c r="T340" s="69">
        <v>44309</v>
      </c>
      <c r="U340" s="67" t="s">
        <v>3</v>
      </c>
      <c r="V340" s="68" t="str">
        <f>'Flight Data'!$A338</f>
        <v>G337</v>
      </c>
      <c r="W340" s="68">
        <f>'Flight Data'!$B338</f>
        <v>2</v>
      </c>
      <c r="X340" s="68">
        <f ca="1">ROUND(NORMINV($AC340,'Inputs and Outputs'!$C$18,'Inputs and Outputs'!$D$18),0)</f>
        <v>95</v>
      </c>
      <c r="Y340" s="68">
        <f t="shared" si="103"/>
        <v>102</v>
      </c>
      <c r="Z340" s="68">
        <f t="shared" ca="1" si="104"/>
        <v>95</v>
      </c>
      <c r="AA340" s="68">
        <f ca="1">IF(Z340-W340&gt;'Inputs and Outputs'!$D$4,One-W340,0)</f>
        <v>0</v>
      </c>
      <c r="AB340" s="68">
        <f ca="1">Z340*'Inputs and Outputs'!$D$5-AA340*'Inputs and Outputs'!$D$6</f>
        <v>3800</v>
      </c>
      <c r="AC340" s="70">
        <f t="shared" ca="1" si="116"/>
        <v>0.17274392823775042</v>
      </c>
      <c r="AD340" s="68">
        <f t="shared" si="105"/>
        <v>25</v>
      </c>
      <c r="AE340" s="75">
        <f ca="1">Z340*'Inputs and Outputs'!$D$5-('Model Part B'!AA340*'Model Part B'!AD340+AA340*Costperbumped)</f>
        <v>3800</v>
      </c>
      <c r="AH340" s="74">
        <v>337</v>
      </c>
      <c r="AI340" s="68" t="s">
        <v>5</v>
      </c>
      <c r="AJ340" s="69">
        <v>44309</v>
      </c>
      <c r="AK340" s="67" t="s">
        <v>3</v>
      </c>
      <c r="AL340" s="68" t="str">
        <f>'Flight Data'!$A338</f>
        <v>G337</v>
      </c>
      <c r="AM340" s="68">
        <f>'Flight Data'!$B338</f>
        <v>2</v>
      </c>
      <c r="AN340" s="68">
        <f ca="1">ROUND(NORMINV($AS340,'Inputs and Outputs'!$C$18,'Inputs and Outputs'!$D$18),0)</f>
        <v>95</v>
      </c>
      <c r="AO340" s="68">
        <f t="shared" si="106"/>
        <v>103</v>
      </c>
      <c r="AP340" s="68">
        <f t="shared" ca="1" si="107"/>
        <v>95</v>
      </c>
      <c r="AQ340" s="68">
        <f ca="1">IF(AP340-AM340&gt;'Inputs and Outputs'!$D$4,Three-AM340,0)</f>
        <v>0</v>
      </c>
      <c r="AR340" s="68">
        <f ca="1">AP340*'Inputs and Outputs'!$D$5-AQ340*'Inputs and Outputs'!$D$6</f>
        <v>3800</v>
      </c>
      <c r="AS340" s="70">
        <f t="shared" ca="1" si="117"/>
        <v>0.17662101968881461</v>
      </c>
      <c r="AT340" s="68">
        <f t="shared" si="108"/>
        <v>25</v>
      </c>
      <c r="AU340" s="75">
        <f ca="1">AP340*'Inputs and Outputs'!$D$5-('Model Part B'!AQ340*'Model Part B'!AT340+AQ340*Costperbumped)</f>
        <v>3800</v>
      </c>
      <c r="AX340" s="74">
        <v>337</v>
      </c>
      <c r="AY340" s="68" t="s">
        <v>5</v>
      </c>
      <c r="AZ340" s="69">
        <v>44309</v>
      </c>
      <c r="BA340" s="67" t="s">
        <v>3</v>
      </c>
      <c r="BB340" s="68" t="str">
        <f>'Flight Data'!$A338</f>
        <v>G337</v>
      </c>
      <c r="BC340" s="68">
        <f>'Flight Data'!$B338</f>
        <v>2</v>
      </c>
      <c r="BD340" s="68">
        <f ca="1">ROUND(NORMINV($BI340,'Inputs and Outputs'!$C$18,'Inputs and Outputs'!$D$18),0)</f>
        <v>102</v>
      </c>
      <c r="BE340" s="68">
        <f t="shared" si="109"/>
        <v>104</v>
      </c>
      <c r="BF340" s="68">
        <f t="shared" ca="1" si="110"/>
        <v>102</v>
      </c>
      <c r="BG340" s="68">
        <f ca="1">IF(BF340-BC340&gt;'Inputs and Outputs'!$D$4,Four-BC340,0)</f>
        <v>0</v>
      </c>
      <c r="BH340" s="68">
        <f ca="1">BF340*'Inputs and Outputs'!$D$5-BG340*'Inputs and Outputs'!$D$6</f>
        <v>4080</v>
      </c>
      <c r="BI340" s="70">
        <f t="shared" ca="1" si="118"/>
        <v>0.57248042399546772</v>
      </c>
      <c r="BJ340" s="68">
        <f t="shared" si="111"/>
        <v>25</v>
      </c>
      <c r="BK340" s="75">
        <f ca="1">BF340*'Inputs and Outputs'!$D$5-('Model Part B'!BG340*'Model Part B'!BJ340+BG340*Costperbumped)</f>
        <v>4080</v>
      </c>
      <c r="BN340" s="74">
        <v>337</v>
      </c>
      <c r="BO340" s="68" t="s">
        <v>5</v>
      </c>
      <c r="BP340" s="69">
        <v>44309</v>
      </c>
      <c r="BQ340" s="67" t="s">
        <v>3</v>
      </c>
      <c r="BR340" s="68" t="str">
        <f>'Flight Data'!$A338</f>
        <v>G337</v>
      </c>
      <c r="BS340" s="68">
        <f>'Flight Data'!$B338</f>
        <v>2</v>
      </c>
      <c r="BT340" s="68">
        <f ca="1">ROUND(NORMINV($BY340,'Inputs and Outputs'!$C$18,'Inputs and Outputs'!$D$18),0)</f>
        <v>99</v>
      </c>
      <c r="BU340" s="68">
        <f t="shared" si="112"/>
        <v>105</v>
      </c>
      <c r="BV340" s="68">
        <f t="shared" ca="1" si="113"/>
        <v>99</v>
      </c>
      <c r="BW340" s="68">
        <f ca="1">IF(BV340-BS340&gt;'Inputs and Outputs'!$D$4,Five-BS340,0)</f>
        <v>0</v>
      </c>
      <c r="BX340" s="68">
        <f ca="1">BV340*'Inputs and Outputs'!$D$5-BW340*'Inputs and Outputs'!$D$6</f>
        <v>3960</v>
      </c>
      <c r="BY340" s="70">
        <f t="shared" ca="1" si="119"/>
        <v>0.40008691074819536</v>
      </c>
      <c r="BZ340" s="68">
        <f t="shared" si="114"/>
        <v>25</v>
      </c>
      <c r="CA340" s="75">
        <f ca="1">BV340*'Inputs and Outputs'!$D$5-('Model Part B'!BW340*'Model Part B'!BZ340+BW340*Costperbumped)</f>
        <v>3960</v>
      </c>
    </row>
    <row r="341" spans="2:79" x14ac:dyDescent="0.2">
      <c r="B341" s="74">
        <v>338</v>
      </c>
      <c r="C341" s="68" t="s">
        <v>5</v>
      </c>
      <c r="D341" s="69">
        <v>44309</v>
      </c>
      <c r="E341" s="67" t="s">
        <v>2</v>
      </c>
      <c r="F341" s="68" t="str">
        <f>'Flight Data'!$A339</f>
        <v>G338</v>
      </c>
      <c r="G341" s="68">
        <f>'Flight Data'!$B339</f>
        <v>0</v>
      </c>
      <c r="H341" s="68">
        <f ca="1">ROUND(NORMINV($M341,'Inputs and Outputs'!$C$19,'Inputs and Outputs'!$D$19),0)</f>
        <v>106</v>
      </c>
      <c r="I341" s="68">
        <f t="shared" si="100"/>
        <v>101</v>
      </c>
      <c r="J341" s="68">
        <f t="shared" ca="1" si="101"/>
        <v>101</v>
      </c>
      <c r="K341" s="68">
        <f ca="1">IF(J341-G341&gt;'Inputs and Outputs'!$D$4,One-G341,0)</f>
        <v>1</v>
      </c>
      <c r="L341" s="68">
        <f ca="1">J341*'Inputs and Outputs'!$D$5-K341*'Inputs and Outputs'!$D$6</f>
        <v>3940</v>
      </c>
      <c r="M341" s="70">
        <f t="shared" ca="1" si="115"/>
        <v>0.74029751123593068</v>
      </c>
      <c r="N341" s="68">
        <f t="shared" si="102"/>
        <v>25</v>
      </c>
      <c r="O341" s="75">
        <f ca="1">J341*'Inputs and Outputs'!$D$5-('Model Part B'!K341*'Model Part B'!N341+K341*Costperbumped)</f>
        <v>3915</v>
      </c>
      <c r="R341" s="74">
        <v>338</v>
      </c>
      <c r="S341" s="68" t="s">
        <v>5</v>
      </c>
      <c r="T341" s="69">
        <v>44309</v>
      </c>
      <c r="U341" s="67" t="s">
        <v>2</v>
      </c>
      <c r="V341" s="68" t="str">
        <f>'Flight Data'!$A339</f>
        <v>G338</v>
      </c>
      <c r="W341" s="68">
        <f>'Flight Data'!$B339</f>
        <v>0</v>
      </c>
      <c r="X341" s="68">
        <f ca="1">ROUND(NORMINV($AC341,'Inputs and Outputs'!$C$19,'Inputs and Outputs'!$D$19),0)</f>
        <v>97</v>
      </c>
      <c r="Y341" s="68">
        <f t="shared" si="103"/>
        <v>102</v>
      </c>
      <c r="Z341" s="68">
        <f t="shared" ca="1" si="104"/>
        <v>97</v>
      </c>
      <c r="AA341" s="68">
        <f ca="1">IF(Z341-W341&gt;'Inputs and Outputs'!$D$4,One-W341,0)</f>
        <v>0</v>
      </c>
      <c r="AB341" s="68">
        <f ca="1">Z341*'Inputs and Outputs'!$D$5-AA341*'Inputs and Outputs'!$D$6</f>
        <v>3880</v>
      </c>
      <c r="AC341" s="70">
        <f t="shared" ca="1" si="116"/>
        <v>0.10662787851295952</v>
      </c>
      <c r="AD341" s="68">
        <f t="shared" si="105"/>
        <v>25</v>
      </c>
      <c r="AE341" s="75">
        <f ca="1">Z341*'Inputs and Outputs'!$D$5-('Model Part B'!AA341*'Model Part B'!AD341+AA341*Costperbumped)</f>
        <v>3880</v>
      </c>
      <c r="AH341" s="74">
        <v>338</v>
      </c>
      <c r="AI341" s="68" t="s">
        <v>5</v>
      </c>
      <c r="AJ341" s="69">
        <v>44309</v>
      </c>
      <c r="AK341" s="67" t="s">
        <v>2</v>
      </c>
      <c r="AL341" s="68" t="str">
        <f>'Flight Data'!$A339</f>
        <v>G338</v>
      </c>
      <c r="AM341" s="68">
        <f>'Flight Data'!$B339</f>
        <v>0</v>
      </c>
      <c r="AN341" s="68">
        <f ca="1">ROUND(NORMINV($AS341,'Inputs and Outputs'!$C$19,'Inputs and Outputs'!$D$19),0)</f>
        <v>99</v>
      </c>
      <c r="AO341" s="68">
        <f t="shared" si="106"/>
        <v>103</v>
      </c>
      <c r="AP341" s="68">
        <f t="shared" ca="1" si="107"/>
        <v>99</v>
      </c>
      <c r="AQ341" s="68">
        <f ca="1">IF(AP341-AM341&gt;'Inputs and Outputs'!$D$4,Three-AM341,0)</f>
        <v>0</v>
      </c>
      <c r="AR341" s="68">
        <f ca="1">AP341*'Inputs and Outputs'!$D$5-AQ341*'Inputs and Outputs'!$D$6</f>
        <v>3960</v>
      </c>
      <c r="AS341" s="70">
        <f t="shared" ca="1" si="117"/>
        <v>0.22297844254609633</v>
      </c>
      <c r="AT341" s="68">
        <f t="shared" si="108"/>
        <v>25</v>
      </c>
      <c r="AU341" s="75">
        <f ca="1">AP341*'Inputs and Outputs'!$D$5-('Model Part B'!AQ341*'Model Part B'!AT341+AQ341*Costperbumped)</f>
        <v>3960</v>
      </c>
      <c r="AX341" s="74">
        <v>338</v>
      </c>
      <c r="AY341" s="68" t="s">
        <v>5</v>
      </c>
      <c r="AZ341" s="69">
        <v>44309</v>
      </c>
      <c r="BA341" s="67" t="s">
        <v>2</v>
      </c>
      <c r="BB341" s="68" t="str">
        <f>'Flight Data'!$A339</f>
        <v>G338</v>
      </c>
      <c r="BC341" s="68">
        <f>'Flight Data'!$B339</f>
        <v>0</v>
      </c>
      <c r="BD341" s="68">
        <f ca="1">ROUND(NORMINV($BI341,'Inputs and Outputs'!$C$19,'Inputs and Outputs'!$D$19),0)</f>
        <v>99</v>
      </c>
      <c r="BE341" s="68">
        <f t="shared" si="109"/>
        <v>104</v>
      </c>
      <c r="BF341" s="68">
        <f t="shared" ca="1" si="110"/>
        <v>99</v>
      </c>
      <c r="BG341" s="68">
        <f ca="1">IF(BF341-BC341&gt;'Inputs and Outputs'!$D$4,Four-BC341,0)</f>
        <v>0</v>
      </c>
      <c r="BH341" s="68">
        <f ca="1">BF341*'Inputs and Outputs'!$D$5-BG341*'Inputs and Outputs'!$D$6</f>
        <v>3960</v>
      </c>
      <c r="BI341" s="70">
        <f t="shared" ca="1" si="118"/>
        <v>0.23856336087512076</v>
      </c>
      <c r="BJ341" s="68">
        <f t="shared" si="111"/>
        <v>25</v>
      </c>
      <c r="BK341" s="75">
        <f ca="1">BF341*'Inputs and Outputs'!$D$5-('Model Part B'!BG341*'Model Part B'!BJ341+BG341*Costperbumped)</f>
        <v>3960</v>
      </c>
      <c r="BN341" s="74">
        <v>338</v>
      </c>
      <c r="BO341" s="68" t="s">
        <v>5</v>
      </c>
      <c r="BP341" s="69">
        <v>44309</v>
      </c>
      <c r="BQ341" s="67" t="s">
        <v>2</v>
      </c>
      <c r="BR341" s="68" t="str">
        <f>'Flight Data'!$A339</f>
        <v>G338</v>
      </c>
      <c r="BS341" s="68">
        <f>'Flight Data'!$B339</f>
        <v>0</v>
      </c>
      <c r="BT341" s="68">
        <f ca="1">ROUND(NORMINV($BY341,'Inputs and Outputs'!$C$18,'Inputs and Outputs'!$D$18),0)</f>
        <v>101</v>
      </c>
      <c r="BU341" s="68">
        <f t="shared" si="112"/>
        <v>105</v>
      </c>
      <c r="BV341" s="68">
        <f t="shared" ca="1" si="113"/>
        <v>101</v>
      </c>
      <c r="BW341" s="68">
        <f ca="1">IF(BV341-BS341&gt;'Inputs and Outputs'!$D$4,Five-BS341,0)</f>
        <v>5</v>
      </c>
      <c r="BX341" s="68">
        <f ca="1">BV341*'Inputs and Outputs'!$D$5-BW341*'Inputs and Outputs'!$D$6</f>
        <v>3540</v>
      </c>
      <c r="BY341" s="70">
        <f t="shared" ca="1" si="119"/>
        <v>0.51065130973214456</v>
      </c>
      <c r="BZ341" s="68">
        <f t="shared" si="114"/>
        <v>25</v>
      </c>
      <c r="CA341" s="75">
        <f ca="1">BV341*'Inputs and Outputs'!$D$5-('Model Part B'!BW341*'Model Part B'!BZ341+BW341*Costperbumped)</f>
        <v>3415</v>
      </c>
    </row>
    <row r="342" spans="2:79" x14ac:dyDescent="0.2">
      <c r="B342" s="74">
        <v>339</v>
      </c>
      <c r="C342" s="68" t="s">
        <v>5</v>
      </c>
      <c r="D342" s="69">
        <v>44309</v>
      </c>
      <c r="E342" s="67" t="s">
        <v>0</v>
      </c>
      <c r="F342" s="68" t="str">
        <f>'Flight Data'!$A340</f>
        <v>G339</v>
      </c>
      <c r="G342" s="68">
        <f>'Flight Data'!$B340</f>
        <v>1</v>
      </c>
      <c r="H342" s="68">
        <f ca="1">ROUND(NORMINV($M342,'Inputs and Outputs'!$C$20,'Inputs and Outputs'!$D$20),0)</f>
        <v>115</v>
      </c>
      <c r="I342" s="68">
        <f t="shared" si="100"/>
        <v>101</v>
      </c>
      <c r="J342" s="68">
        <f t="shared" ca="1" si="101"/>
        <v>101</v>
      </c>
      <c r="K342" s="68">
        <f ca="1">IF(J342-G342&gt;'Inputs and Outputs'!$D$4,One-G342,0)</f>
        <v>0</v>
      </c>
      <c r="L342" s="68">
        <f ca="1">J342*'Inputs and Outputs'!$D$5-K342*'Inputs and Outputs'!$D$6</f>
        <v>4040</v>
      </c>
      <c r="M342" s="70">
        <f t="shared" ca="1" si="115"/>
        <v>0.97283108203918123</v>
      </c>
      <c r="N342" s="68">
        <f t="shared" si="102"/>
        <v>200</v>
      </c>
      <c r="O342" s="75">
        <f ca="1">J342*'Inputs and Outputs'!$D$5-('Model Part B'!K342*'Model Part B'!N342+K342*Costperbumped)</f>
        <v>4040</v>
      </c>
      <c r="R342" s="74">
        <v>339</v>
      </c>
      <c r="S342" s="68" t="s">
        <v>5</v>
      </c>
      <c r="T342" s="69">
        <v>44309</v>
      </c>
      <c r="U342" s="67" t="s">
        <v>0</v>
      </c>
      <c r="V342" s="68" t="str">
        <f>'Flight Data'!$A340</f>
        <v>G339</v>
      </c>
      <c r="W342" s="68">
        <f>'Flight Data'!$B340</f>
        <v>1</v>
      </c>
      <c r="X342" s="68">
        <f ca="1">ROUND(NORMINV($AC342,'Inputs and Outputs'!$C$20,'Inputs and Outputs'!$D$20),0)</f>
        <v>104</v>
      </c>
      <c r="Y342" s="68">
        <f t="shared" si="103"/>
        <v>102</v>
      </c>
      <c r="Z342" s="68">
        <f t="shared" ca="1" si="104"/>
        <v>102</v>
      </c>
      <c r="AA342" s="68">
        <f ca="1">IF(Z342-W342&gt;'Inputs and Outputs'!$D$4,One-W342,0)</f>
        <v>0</v>
      </c>
      <c r="AB342" s="68">
        <f ca="1">Z342*'Inputs and Outputs'!$D$5-AA342*'Inputs and Outputs'!$D$6</f>
        <v>4080</v>
      </c>
      <c r="AC342" s="70">
        <f t="shared" ca="1" si="116"/>
        <v>0.42754841224007256</v>
      </c>
      <c r="AD342" s="68">
        <f t="shared" si="105"/>
        <v>200</v>
      </c>
      <c r="AE342" s="75">
        <f ca="1">Z342*'Inputs and Outputs'!$D$5-('Model Part B'!AA342*'Model Part B'!AD342+AA342*Costperbumped)</f>
        <v>4080</v>
      </c>
      <c r="AH342" s="74">
        <v>339</v>
      </c>
      <c r="AI342" s="68" t="s">
        <v>5</v>
      </c>
      <c r="AJ342" s="69">
        <v>44309</v>
      </c>
      <c r="AK342" s="67" t="s">
        <v>0</v>
      </c>
      <c r="AL342" s="68" t="str">
        <f>'Flight Data'!$A340</f>
        <v>G339</v>
      </c>
      <c r="AM342" s="68">
        <f>'Flight Data'!$B340</f>
        <v>1</v>
      </c>
      <c r="AN342" s="68">
        <f ca="1">ROUND(NORMINV($AS342,'Inputs and Outputs'!$C$20,'Inputs and Outputs'!$D$20),0)</f>
        <v>102</v>
      </c>
      <c r="AO342" s="68">
        <f t="shared" si="106"/>
        <v>103</v>
      </c>
      <c r="AP342" s="68">
        <f t="shared" ca="1" si="107"/>
        <v>102</v>
      </c>
      <c r="AQ342" s="68">
        <f ca="1">IF(AP342-AM342&gt;'Inputs and Outputs'!$D$4,Three-AM342,0)</f>
        <v>2</v>
      </c>
      <c r="AR342" s="68">
        <f ca="1">AP342*'Inputs and Outputs'!$D$5-AQ342*'Inputs and Outputs'!$D$6</f>
        <v>3880</v>
      </c>
      <c r="AS342" s="70">
        <f t="shared" ca="1" si="117"/>
        <v>0.2786065063569767</v>
      </c>
      <c r="AT342" s="68">
        <f t="shared" si="108"/>
        <v>200</v>
      </c>
      <c r="AU342" s="75">
        <f ca="1">AP342*'Inputs and Outputs'!$D$5-('Model Part B'!AQ342*'Model Part B'!AT342+AQ342*Costperbumped)</f>
        <v>3480</v>
      </c>
      <c r="AX342" s="74">
        <v>339</v>
      </c>
      <c r="AY342" s="68" t="s">
        <v>5</v>
      </c>
      <c r="AZ342" s="69">
        <v>44309</v>
      </c>
      <c r="BA342" s="67" t="s">
        <v>0</v>
      </c>
      <c r="BB342" s="68" t="str">
        <f>'Flight Data'!$A340</f>
        <v>G339</v>
      </c>
      <c r="BC342" s="68">
        <f>'Flight Data'!$B340</f>
        <v>1</v>
      </c>
      <c r="BD342" s="68">
        <f ca="1">ROUND(NORMINV($BI342,'Inputs and Outputs'!$C$20,'Inputs and Outputs'!$D$20),0)</f>
        <v>105</v>
      </c>
      <c r="BE342" s="68">
        <f t="shared" si="109"/>
        <v>104</v>
      </c>
      <c r="BF342" s="68">
        <f t="shared" ca="1" si="110"/>
        <v>104</v>
      </c>
      <c r="BG342" s="68">
        <f ca="1">IF(BF342-BC342&gt;'Inputs and Outputs'!$D$4,Four-BC342,0)</f>
        <v>3</v>
      </c>
      <c r="BH342" s="68">
        <f ca="1">BF342*'Inputs and Outputs'!$D$5-BG342*'Inputs and Outputs'!$D$6</f>
        <v>3860</v>
      </c>
      <c r="BI342" s="70">
        <f t="shared" ca="1" si="118"/>
        <v>0.48194671004758416</v>
      </c>
      <c r="BJ342" s="68">
        <f t="shared" si="111"/>
        <v>200</v>
      </c>
      <c r="BK342" s="75">
        <f ca="1">BF342*'Inputs and Outputs'!$D$5-('Model Part B'!BG342*'Model Part B'!BJ342+BG342*Costperbumped)</f>
        <v>3260</v>
      </c>
      <c r="BN342" s="74">
        <v>339</v>
      </c>
      <c r="BO342" s="68" t="s">
        <v>5</v>
      </c>
      <c r="BP342" s="69">
        <v>44309</v>
      </c>
      <c r="BQ342" s="67" t="s">
        <v>0</v>
      </c>
      <c r="BR342" s="68" t="str">
        <f>'Flight Data'!$A340</f>
        <v>G339</v>
      </c>
      <c r="BS342" s="68">
        <f>'Flight Data'!$B340</f>
        <v>1</v>
      </c>
      <c r="BT342" s="68">
        <f ca="1">ROUND(NORMINV($BY342,'Inputs and Outputs'!$C$18,'Inputs and Outputs'!$D$18),0)</f>
        <v>103</v>
      </c>
      <c r="BU342" s="68">
        <f t="shared" si="112"/>
        <v>105</v>
      </c>
      <c r="BV342" s="68">
        <f t="shared" ca="1" si="113"/>
        <v>103</v>
      </c>
      <c r="BW342" s="68">
        <f ca="1">IF(BV342-BS342&gt;'Inputs and Outputs'!$D$4,Five-BS342,0)</f>
        <v>4</v>
      </c>
      <c r="BX342" s="68">
        <f ca="1">BV342*'Inputs and Outputs'!$D$5-BW342*'Inputs and Outputs'!$D$6</f>
        <v>3720</v>
      </c>
      <c r="BY342" s="70">
        <f t="shared" ca="1" si="119"/>
        <v>0.63647402167582678</v>
      </c>
      <c r="BZ342" s="68">
        <f t="shared" si="114"/>
        <v>200</v>
      </c>
      <c r="CA342" s="75">
        <f ca="1">BV342*'Inputs and Outputs'!$D$5-('Model Part B'!BW342*'Model Part B'!BZ342+BW342*Costperbumped)</f>
        <v>2920</v>
      </c>
    </row>
    <row r="343" spans="2:79" x14ac:dyDescent="0.2">
      <c r="B343" s="74">
        <v>340</v>
      </c>
      <c r="C343" s="68" t="s">
        <v>4</v>
      </c>
      <c r="D343" s="69">
        <v>44310</v>
      </c>
      <c r="E343" s="67" t="s">
        <v>3</v>
      </c>
      <c r="F343" s="68" t="str">
        <f>'Flight Data'!$A341</f>
        <v>G340</v>
      </c>
      <c r="G343" s="68">
        <f>'Flight Data'!$B341</f>
        <v>6</v>
      </c>
      <c r="H343" s="68">
        <f ca="1">ROUND(NORMINV($M343,'Inputs and Outputs'!$C$18,'Inputs and Outputs'!$D$18),0)</f>
        <v>86</v>
      </c>
      <c r="I343" s="68">
        <f t="shared" si="100"/>
        <v>101</v>
      </c>
      <c r="J343" s="68">
        <f t="shared" ca="1" si="101"/>
        <v>86</v>
      </c>
      <c r="K343" s="68">
        <f ca="1">IF(J343-G343&gt;'Inputs and Outputs'!$D$4,One-G343,0)</f>
        <v>0</v>
      </c>
      <c r="L343" s="68">
        <f ca="1">J343*'Inputs and Outputs'!$D$5-K343*'Inputs and Outputs'!$D$6</f>
        <v>3440</v>
      </c>
      <c r="M343" s="70">
        <f t="shared" ca="1" si="115"/>
        <v>4.9991170139849217E-3</v>
      </c>
      <c r="N343" s="68">
        <f t="shared" si="102"/>
        <v>25</v>
      </c>
      <c r="O343" s="75">
        <f ca="1">J343*'Inputs and Outputs'!$D$5-('Model Part B'!K343*'Model Part B'!N343+K343*Costperbumped)</f>
        <v>3440</v>
      </c>
      <c r="R343" s="74">
        <v>340</v>
      </c>
      <c r="S343" s="68" t="s">
        <v>4</v>
      </c>
      <c r="T343" s="69">
        <v>44310</v>
      </c>
      <c r="U343" s="67" t="s">
        <v>3</v>
      </c>
      <c r="V343" s="68" t="str">
        <f>'Flight Data'!$A341</f>
        <v>G340</v>
      </c>
      <c r="W343" s="68">
        <f>'Flight Data'!$B341</f>
        <v>6</v>
      </c>
      <c r="X343" s="68">
        <f ca="1">ROUND(NORMINV($AC343,'Inputs and Outputs'!$C$18,'Inputs and Outputs'!$D$18),0)</f>
        <v>99</v>
      </c>
      <c r="Y343" s="68">
        <f t="shared" si="103"/>
        <v>102</v>
      </c>
      <c r="Z343" s="68">
        <f t="shared" ca="1" si="104"/>
        <v>99</v>
      </c>
      <c r="AA343" s="68">
        <f ca="1">IF(Z343-W343&gt;'Inputs and Outputs'!$D$4,One-W343,0)</f>
        <v>0</v>
      </c>
      <c r="AB343" s="68">
        <f ca="1">Z343*'Inputs and Outputs'!$D$5-AA343*'Inputs and Outputs'!$D$6</f>
        <v>3960</v>
      </c>
      <c r="AC343" s="70">
        <f t="shared" ca="1" si="116"/>
        <v>0.36010608288663615</v>
      </c>
      <c r="AD343" s="68">
        <f t="shared" si="105"/>
        <v>25</v>
      </c>
      <c r="AE343" s="75">
        <f ca="1">Z343*'Inputs and Outputs'!$D$5-('Model Part B'!AA343*'Model Part B'!AD343+AA343*Costperbumped)</f>
        <v>3960</v>
      </c>
      <c r="AH343" s="74">
        <v>340</v>
      </c>
      <c r="AI343" s="68" t="s">
        <v>4</v>
      </c>
      <c r="AJ343" s="69">
        <v>44310</v>
      </c>
      <c r="AK343" s="67" t="s">
        <v>3</v>
      </c>
      <c r="AL343" s="68" t="str">
        <f>'Flight Data'!$A341</f>
        <v>G340</v>
      </c>
      <c r="AM343" s="68">
        <f>'Flight Data'!$B341</f>
        <v>6</v>
      </c>
      <c r="AN343" s="68">
        <f ca="1">ROUND(NORMINV($AS343,'Inputs and Outputs'!$C$18,'Inputs and Outputs'!$D$18),0)</f>
        <v>100</v>
      </c>
      <c r="AO343" s="68">
        <f t="shared" si="106"/>
        <v>103</v>
      </c>
      <c r="AP343" s="68">
        <f t="shared" ca="1" si="107"/>
        <v>100</v>
      </c>
      <c r="AQ343" s="68">
        <f ca="1">IF(AP343-AM343&gt;'Inputs and Outputs'!$D$4,Three-AM343,0)</f>
        <v>0</v>
      </c>
      <c r="AR343" s="68">
        <f ca="1">AP343*'Inputs and Outputs'!$D$5-AQ343*'Inputs and Outputs'!$D$6</f>
        <v>4000</v>
      </c>
      <c r="AS343" s="70">
        <f t="shared" ca="1" si="117"/>
        <v>0.4372483570334339</v>
      </c>
      <c r="AT343" s="68">
        <f t="shared" si="108"/>
        <v>25</v>
      </c>
      <c r="AU343" s="75">
        <f ca="1">AP343*'Inputs and Outputs'!$D$5-('Model Part B'!AQ343*'Model Part B'!AT343+AQ343*Costperbumped)</f>
        <v>4000</v>
      </c>
      <c r="AX343" s="74">
        <v>340</v>
      </c>
      <c r="AY343" s="68" t="s">
        <v>4</v>
      </c>
      <c r="AZ343" s="69">
        <v>44310</v>
      </c>
      <c r="BA343" s="67" t="s">
        <v>3</v>
      </c>
      <c r="BB343" s="68" t="str">
        <f>'Flight Data'!$A341</f>
        <v>G340</v>
      </c>
      <c r="BC343" s="68">
        <f>'Flight Data'!$B341</f>
        <v>6</v>
      </c>
      <c r="BD343" s="68">
        <f ca="1">ROUND(NORMINV($BI343,'Inputs and Outputs'!$C$18,'Inputs and Outputs'!$D$18),0)</f>
        <v>105</v>
      </c>
      <c r="BE343" s="68">
        <f t="shared" si="109"/>
        <v>104</v>
      </c>
      <c r="BF343" s="68">
        <f t="shared" ca="1" si="110"/>
        <v>104</v>
      </c>
      <c r="BG343" s="68">
        <f ca="1">IF(BF343-BC343&gt;'Inputs and Outputs'!$D$4,Four-BC343,0)</f>
        <v>0</v>
      </c>
      <c r="BH343" s="68">
        <f ca="1">BF343*'Inputs and Outputs'!$D$5-BG343*'Inputs and Outputs'!$D$6</f>
        <v>4160</v>
      </c>
      <c r="BI343" s="70">
        <f t="shared" ca="1" si="118"/>
        <v>0.73238211446359169</v>
      </c>
      <c r="BJ343" s="68">
        <f t="shared" si="111"/>
        <v>25</v>
      </c>
      <c r="BK343" s="75">
        <f ca="1">BF343*'Inputs and Outputs'!$D$5-('Model Part B'!BG343*'Model Part B'!BJ343+BG343*Costperbumped)</f>
        <v>4160</v>
      </c>
      <c r="BN343" s="74">
        <v>340</v>
      </c>
      <c r="BO343" s="68" t="s">
        <v>4</v>
      </c>
      <c r="BP343" s="69">
        <v>44310</v>
      </c>
      <c r="BQ343" s="67" t="s">
        <v>3</v>
      </c>
      <c r="BR343" s="68" t="str">
        <f>'Flight Data'!$A341</f>
        <v>G340</v>
      </c>
      <c r="BS343" s="68">
        <f>'Flight Data'!$B341</f>
        <v>6</v>
      </c>
      <c r="BT343" s="68">
        <f ca="1">ROUND(NORMINV($BY343,'Inputs and Outputs'!$C$18,'Inputs and Outputs'!$D$18),0)</f>
        <v>104</v>
      </c>
      <c r="BU343" s="68">
        <f t="shared" si="112"/>
        <v>105</v>
      </c>
      <c r="BV343" s="68">
        <f t="shared" ca="1" si="113"/>
        <v>104</v>
      </c>
      <c r="BW343" s="68">
        <f ca="1">IF(BV343-BS343&gt;'Inputs and Outputs'!$D$4,Five-BS343,0)</f>
        <v>0</v>
      </c>
      <c r="BX343" s="68">
        <f ca="1">BV343*'Inputs and Outputs'!$D$5-BW343*'Inputs and Outputs'!$D$6</f>
        <v>4160</v>
      </c>
      <c r="BY343" s="70">
        <f t="shared" ca="1" si="119"/>
        <v>0.70320326730380633</v>
      </c>
      <c r="BZ343" s="68">
        <f t="shared" si="114"/>
        <v>25</v>
      </c>
      <c r="CA343" s="75">
        <f ca="1">BV343*'Inputs and Outputs'!$D$5-('Model Part B'!BW343*'Model Part B'!BZ343+BW343*Costperbumped)</f>
        <v>4160</v>
      </c>
    </row>
    <row r="344" spans="2:79" x14ac:dyDescent="0.2">
      <c r="B344" s="74">
        <v>341</v>
      </c>
      <c r="C344" s="68" t="s">
        <v>4</v>
      </c>
      <c r="D344" s="69">
        <v>44310</v>
      </c>
      <c r="E344" s="67" t="s">
        <v>2</v>
      </c>
      <c r="F344" s="68" t="str">
        <f>'Flight Data'!$A342</f>
        <v>G341</v>
      </c>
      <c r="G344" s="68">
        <f>'Flight Data'!$B342</f>
        <v>2</v>
      </c>
      <c r="H344" s="68">
        <f ca="1">ROUND(NORMINV($M344,'Inputs and Outputs'!$C$19,'Inputs and Outputs'!$D$19),0)</f>
        <v>103</v>
      </c>
      <c r="I344" s="68">
        <f t="shared" si="100"/>
        <v>101</v>
      </c>
      <c r="J344" s="68">
        <f t="shared" ca="1" si="101"/>
        <v>101</v>
      </c>
      <c r="K344" s="68">
        <f ca="1">IF(J344-G344&gt;'Inputs and Outputs'!$D$4,One-G344,0)</f>
        <v>0</v>
      </c>
      <c r="L344" s="68">
        <f ca="1">J344*'Inputs and Outputs'!$D$5-K344*'Inputs and Outputs'!$D$6</f>
        <v>4040</v>
      </c>
      <c r="M344" s="70">
        <f t="shared" ca="1" si="115"/>
        <v>0.49355624112370278</v>
      </c>
      <c r="N344" s="68">
        <f t="shared" si="102"/>
        <v>25</v>
      </c>
      <c r="O344" s="75">
        <f ca="1">J344*'Inputs and Outputs'!$D$5-('Model Part B'!K344*'Model Part B'!N344+K344*Costperbumped)</f>
        <v>4040</v>
      </c>
      <c r="R344" s="74">
        <v>341</v>
      </c>
      <c r="S344" s="68" t="s">
        <v>4</v>
      </c>
      <c r="T344" s="69">
        <v>44310</v>
      </c>
      <c r="U344" s="67" t="s">
        <v>2</v>
      </c>
      <c r="V344" s="68" t="str">
        <f>'Flight Data'!$A342</f>
        <v>G341</v>
      </c>
      <c r="W344" s="68">
        <f>'Flight Data'!$B342</f>
        <v>2</v>
      </c>
      <c r="X344" s="68">
        <f ca="1">ROUND(NORMINV($AC344,'Inputs and Outputs'!$C$19,'Inputs and Outputs'!$D$19),0)</f>
        <v>108</v>
      </c>
      <c r="Y344" s="68">
        <f t="shared" si="103"/>
        <v>102</v>
      </c>
      <c r="Z344" s="68">
        <f t="shared" ca="1" si="104"/>
        <v>102</v>
      </c>
      <c r="AA344" s="68">
        <f ca="1">IF(Z344-W344&gt;'Inputs and Outputs'!$D$4,One-W344,0)</f>
        <v>0</v>
      </c>
      <c r="AB344" s="68">
        <f ca="1">Z344*'Inputs and Outputs'!$D$5-AA344*'Inputs and Outputs'!$D$6</f>
        <v>4080</v>
      </c>
      <c r="AC344" s="70">
        <f t="shared" ca="1" si="116"/>
        <v>0.83480414494715138</v>
      </c>
      <c r="AD344" s="68">
        <f t="shared" si="105"/>
        <v>25</v>
      </c>
      <c r="AE344" s="75">
        <f ca="1">Z344*'Inputs and Outputs'!$D$5-('Model Part B'!AA344*'Model Part B'!AD344+AA344*Costperbumped)</f>
        <v>4080</v>
      </c>
      <c r="AH344" s="74">
        <v>341</v>
      </c>
      <c r="AI344" s="68" t="s">
        <v>4</v>
      </c>
      <c r="AJ344" s="69">
        <v>44310</v>
      </c>
      <c r="AK344" s="67" t="s">
        <v>2</v>
      </c>
      <c r="AL344" s="68" t="str">
        <f>'Flight Data'!$A342</f>
        <v>G341</v>
      </c>
      <c r="AM344" s="68">
        <f>'Flight Data'!$B342</f>
        <v>2</v>
      </c>
      <c r="AN344" s="68">
        <f ca="1">ROUND(NORMINV($AS344,'Inputs and Outputs'!$C$19,'Inputs and Outputs'!$D$19),0)</f>
        <v>107</v>
      </c>
      <c r="AO344" s="68">
        <f t="shared" si="106"/>
        <v>103</v>
      </c>
      <c r="AP344" s="68">
        <f t="shared" ca="1" si="107"/>
        <v>103</v>
      </c>
      <c r="AQ344" s="68">
        <f ca="1">IF(AP344-AM344&gt;'Inputs and Outputs'!$D$4,Three-AM344,0)</f>
        <v>1</v>
      </c>
      <c r="AR344" s="68">
        <f ca="1">AP344*'Inputs and Outputs'!$D$5-AQ344*'Inputs and Outputs'!$D$6</f>
        <v>4020</v>
      </c>
      <c r="AS344" s="70">
        <f t="shared" ca="1" si="117"/>
        <v>0.78853813306833875</v>
      </c>
      <c r="AT344" s="68">
        <f t="shared" si="108"/>
        <v>25</v>
      </c>
      <c r="AU344" s="75">
        <f ca="1">AP344*'Inputs and Outputs'!$D$5-('Model Part B'!AQ344*'Model Part B'!AT344+AQ344*Costperbumped)</f>
        <v>3995</v>
      </c>
      <c r="AX344" s="74">
        <v>341</v>
      </c>
      <c r="AY344" s="68" t="s">
        <v>4</v>
      </c>
      <c r="AZ344" s="69">
        <v>44310</v>
      </c>
      <c r="BA344" s="67" t="s">
        <v>2</v>
      </c>
      <c r="BB344" s="68" t="str">
        <f>'Flight Data'!$A342</f>
        <v>G341</v>
      </c>
      <c r="BC344" s="68">
        <f>'Flight Data'!$B342</f>
        <v>2</v>
      </c>
      <c r="BD344" s="68">
        <f ca="1">ROUND(NORMINV($BI344,'Inputs and Outputs'!$C$19,'Inputs and Outputs'!$D$19),0)</f>
        <v>97</v>
      </c>
      <c r="BE344" s="68">
        <f t="shared" si="109"/>
        <v>104</v>
      </c>
      <c r="BF344" s="68">
        <f t="shared" ca="1" si="110"/>
        <v>97</v>
      </c>
      <c r="BG344" s="68">
        <f ca="1">IF(BF344-BC344&gt;'Inputs and Outputs'!$D$4,Four-BC344,0)</f>
        <v>0</v>
      </c>
      <c r="BH344" s="68">
        <f ca="1">BF344*'Inputs and Outputs'!$D$5-BG344*'Inputs and Outputs'!$D$6</f>
        <v>3880</v>
      </c>
      <c r="BI344" s="70">
        <f t="shared" ca="1" si="118"/>
        <v>0.11572804389888713</v>
      </c>
      <c r="BJ344" s="68">
        <f t="shared" si="111"/>
        <v>25</v>
      </c>
      <c r="BK344" s="75">
        <f ca="1">BF344*'Inputs and Outputs'!$D$5-('Model Part B'!BG344*'Model Part B'!BJ344+BG344*Costperbumped)</f>
        <v>3880</v>
      </c>
      <c r="BN344" s="74">
        <v>341</v>
      </c>
      <c r="BO344" s="68" t="s">
        <v>4</v>
      </c>
      <c r="BP344" s="69">
        <v>44310</v>
      </c>
      <c r="BQ344" s="67" t="s">
        <v>2</v>
      </c>
      <c r="BR344" s="68" t="str">
        <f>'Flight Data'!$A342</f>
        <v>G341</v>
      </c>
      <c r="BS344" s="68">
        <f>'Flight Data'!$B342</f>
        <v>2</v>
      </c>
      <c r="BT344" s="68">
        <f ca="1">ROUND(NORMINV($BY344,'Inputs and Outputs'!$C$18,'Inputs and Outputs'!$D$18),0)</f>
        <v>103</v>
      </c>
      <c r="BU344" s="68">
        <f t="shared" si="112"/>
        <v>105</v>
      </c>
      <c r="BV344" s="68">
        <f t="shared" ca="1" si="113"/>
        <v>103</v>
      </c>
      <c r="BW344" s="68">
        <f ca="1">IF(BV344-BS344&gt;'Inputs and Outputs'!$D$4,Five-BS344,0)</f>
        <v>3</v>
      </c>
      <c r="BX344" s="68">
        <f ca="1">BV344*'Inputs and Outputs'!$D$5-BW344*'Inputs and Outputs'!$D$6</f>
        <v>3820</v>
      </c>
      <c r="BY344" s="70">
        <f t="shared" ca="1" si="119"/>
        <v>0.60780474787831473</v>
      </c>
      <c r="BZ344" s="68">
        <f t="shared" si="114"/>
        <v>25</v>
      </c>
      <c r="CA344" s="75">
        <f ca="1">BV344*'Inputs and Outputs'!$D$5-('Model Part B'!BW344*'Model Part B'!BZ344+BW344*Costperbumped)</f>
        <v>3745</v>
      </c>
    </row>
    <row r="345" spans="2:79" x14ac:dyDescent="0.2">
      <c r="B345" s="74">
        <v>342</v>
      </c>
      <c r="C345" s="68" t="s">
        <v>4</v>
      </c>
      <c r="D345" s="69">
        <v>44310</v>
      </c>
      <c r="E345" s="67" t="s">
        <v>0</v>
      </c>
      <c r="F345" s="68" t="str">
        <f>'Flight Data'!$A343</f>
        <v>G342</v>
      </c>
      <c r="G345" s="68">
        <f>'Flight Data'!$B343</f>
        <v>1</v>
      </c>
      <c r="H345" s="68">
        <f ca="1">ROUND(NORMINV($M345,'Inputs and Outputs'!$C$20,'Inputs and Outputs'!$D$20),0)</f>
        <v>111</v>
      </c>
      <c r="I345" s="68">
        <f t="shared" si="100"/>
        <v>101</v>
      </c>
      <c r="J345" s="68">
        <f t="shared" ca="1" si="101"/>
        <v>101</v>
      </c>
      <c r="K345" s="68">
        <f ca="1">IF(J345-G345&gt;'Inputs and Outputs'!$D$4,One-G345,0)</f>
        <v>0</v>
      </c>
      <c r="L345" s="68">
        <f ca="1">J345*'Inputs and Outputs'!$D$5-K345*'Inputs and Outputs'!$D$6</f>
        <v>4040</v>
      </c>
      <c r="M345" s="70">
        <f t="shared" ca="1" si="115"/>
        <v>0.89699986828188061</v>
      </c>
      <c r="N345" s="68">
        <f t="shared" si="102"/>
        <v>200</v>
      </c>
      <c r="O345" s="75">
        <f ca="1">J345*'Inputs and Outputs'!$D$5-('Model Part B'!K345*'Model Part B'!N345+K345*Costperbumped)</f>
        <v>4040</v>
      </c>
      <c r="R345" s="74">
        <v>342</v>
      </c>
      <c r="S345" s="68" t="s">
        <v>4</v>
      </c>
      <c r="T345" s="69">
        <v>44310</v>
      </c>
      <c r="U345" s="67" t="s">
        <v>0</v>
      </c>
      <c r="V345" s="68" t="str">
        <f>'Flight Data'!$A343</f>
        <v>G342</v>
      </c>
      <c r="W345" s="68">
        <f>'Flight Data'!$B343</f>
        <v>1</v>
      </c>
      <c r="X345" s="68">
        <f ca="1">ROUND(NORMINV($AC345,'Inputs and Outputs'!$C$20,'Inputs and Outputs'!$D$20),0)</f>
        <v>109</v>
      </c>
      <c r="Y345" s="68">
        <f t="shared" si="103"/>
        <v>102</v>
      </c>
      <c r="Z345" s="68">
        <f t="shared" ca="1" si="104"/>
        <v>102</v>
      </c>
      <c r="AA345" s="68">
        <f ca="1">IF(Z345-W345&gt;'Inputs and Outputs'!$D$4,One-W345,0)</f>
        <v>0</v>
      </c>
      <c r="AB345" s="68">
        <f ca="1">Z345*'Inputs and Outputs'!$D$5-AA345*'Inputs and Outputs'!$D$6</f>
        <v>4080</v>
      </c>
      <c r="AC345" s="70">
        <f t="shared" ca="1" si="116"/>
        <v>0.79229732618346993</v>
      </c>
      <c r="AD345" s="68">
        <f t="shared" si="105"/>
        <v>200</v>
      </c>
      <c r="AE345" s="75">
        <f ca="1">Z345*'Inputs and Outputs'!$D$5-('Model Part B'!AA345*'Model Part B'!AD345+AA345*Costperbumped)</f>
        <v>4080</v>
      </c>
      <c r="AH345" s="74">
        <v>342</v>
      </c>
      <c r="AI345" s="68" t="s">
        <v>4</v>
      </c>
      <c r="AJ345" s="69">
        <v>44310</v>
      </c>
      <c r="AK345" s="67" t="s">
        <v>0</v>
      </c>
      <c r="AL345" s="68" t="str">
        <f>'Flight Data'!$A343</f>
        <v>G342</v>
      </c>
      <c r="AM345" s="68">
        <f>'Flight Data'!$B343</f>
        <v>1</v>
      </c>
      <c r="AN345" s="68">
        <f ca="1">ROUND(NORMINV($AS345,'Inputs and Outputs'!$C$20,'Inputs and Outputs'!$D$20),0)</f>
        <v>103</v>
      </c>
      <c r="AO345" s="68">
        <f t="shared" si="106"/>
        <v>103</v>
      </c>
      <c r="AP345" s="68">
        <f t="shared" ca="1" si="107"/>
        <v>103</v>
      </c>
      <c r="AQ345" s="68">
        <f ca="1">IF(AP345-AM345&gt;'Inputs and Outputs'!$D$4,Three-AM345,0)</f>
        <v>2</v>
      </c>
      <c r="AR345" s="68">
        <f ca="1">AP345*'Inputs and Outputs'!$D$5-AQ345*'Inputs and Outputs'!$D$6</f>
        <v>3920</v>
      </c>
      <c r="AS345" s="70">
        <f t="shared" ca="1" si="117"/>
        <v>0.37037531811351776</v>
      </c>
      <c r="AT345" s="68">
        <f t="shared" si="108"/>
        <v>200</v>
      </c>
      <c r="AU345" s="75">
        <f ca="1">AP345*'Inputs and Outputs'!$D$5-('Model Part B'!AQ345*'Model Part B'!AT345+AQ345*Costperbumped)</f>
        <v>3520</v>
      </c>
      <c r="AX345" s="74">
        <v>342</v>
      </c>
      <c r="AY345" s="68" t="s">
        <v>4</v>
      </c>
      <c r="AZ345" s="69">
        <v>44310</v>
      </c>
      <c r="BA345" s="67" t="s">
        <v>0</v>
      </c>
      <c r="BB345" s="68" t="str">
        <f>'Flight Data'!$A343</f>
        <v>G342</v>
      </c>
      <c r="BC345" s="68">
        <f>'Flight Data'!$B343</f>
        <v>1</v>
      </c>
      <c r="BD345" s="68">
        <f ca="1">ROUND(NORMINV($BI345,'Inputs and Outputs'!$C$20,'Inputs and Outputs'!$D$20),0)</f>
        <v>111</v>
      </c>
      <c r="BE345" s="68">
        <f t="shared" si="109"/>
        <v>104</v>
      </c>
      <c r="BF345" s="68">
        <f t="shared" ca="1" si="110"/>
        <v>104</v>
      </c>
      <c r="BG345" s="68">
        <f ca="1">IF(BF345-BC345&gt;'Inputs and Outputs'!$D$4,Four-BC345,0)</f>
        <v>3</v>
      </c>
      <c r="BH345" s="68">
        <f ca="1">BF345*'Inputs and Outputs'!$D$5-BG345*'Inputs and Outputs'!$D$6</f>
        <v>3860</v>
      </c>
      <c r="BI345" s="70">
        <f t="shared" ca="1" si="118"/>
        <v>0.87465123918923515</v>
      </c>
      <c r="BJ345" s="68">
        <f t="shared" si="111"/>
        <v>200</v>
      </c>
      <c r="BK345" s="75">
        <f ca="1">BF345*'Inputs and Outputs'!$D$5-('Model Part B'!BG345*'Model Part B'!BJ345+BG345*Costperbumped)</f>
        <v>3260</v>
      </c>
      <c r="BN345" s="74">
        <v>342</v>
      </c>
      <c r="BO345" s="68" t="s">
        <v>4</v>
      </c>
      <c r="BP345" s="69">
        <v>44310</v>
      </c>
      <c r="BQ345" s="67" t="s">
        <v>0</v>
      </c>
      <c r="BR345" s="68" t="str">
        <f>'Flight Data'!$A343</f>
        <v>G342</v>
      </c>
      <c r="BS345" s="68">
        <f>'Flight Data'!$B343</f>
        <v>1</v>
      </c>
      <c r="BT345" s="68">
        <f ca="1">ROUND(NORMINV($BY345,'Inputs and Outputs'!$C$18,'Inputs and Outputs'!$D$18),0)</f>
        <v>102</v>
      </c>
      <c r="BU345" s="68">
        <f t="shared" si="112"/>
        <v>105</v>
      </c>
      <c r="BV345" s="68">
        <f t="shared" ca="1" si="113"/>
        <v>102</v>
      </c>
      <c r="BW345" s="68">
        <f ca="1">IF(BV345-BS345&gt;'Inputs and Outputs'!$D$4,Five-BS345,0)</f>
        <v>4</v>
      </c>
      <c r="BX345" s="68">
        <f ca="1">BV345*'Inputs and Outputs'!$D$5-BW345*'Inputs and Outputs'!$D$6</f>
        <v>3680</v>
      </c>
      <c r="BY345" s="70">
        <f t="shared" ca="1" si="119"/>
        <v>0.54812391363065993</v>
      </c>
      <c r="BZ345" s="68">
        <f t="shared" si="114"/>
        <v>200</v>
      </c>
      <c r="CA345" s="75">
        <f ca="1">BV345*'Inputs and Outputs'!$D$5-('Model Part B'!BW345*'Model Part B'!BZ345+BW345*Costperbumped)</f>
        <v>2880</v>
      </c>
    </row>
    <row r="346" spans="2:79" x14ac:dyDescent="0.2">
      <c r="B346" s="74">
        <v>343</v>
      </c>
      <c r="C346" s="68" t="s">
        <v>1</v>
      </c>
      <c r="D346" s="69">
        <v>44311</v>
      </c>
      <c r="E346" s="67" t="s">
        <v>3</v>
      </c>
      <c r="F346" s="68" t="str">
        <f>'Flight Data'!$A344</f>
        <v>G343</v>
      </c>
      <c r="G346" s="68">
        <f>'Flight Data'!$B344</f>
        <v>2</v>
      </c>
      <c r="H346" s="68">
        <f ca="1">ROUND(NORMINV($M346,'Inputs and Outputs'!$C$18,'Inputs and Outputs'!$D$18),0)</f>
        <v>95</v>
      </c>
      <c r="I346" s="68">
        <f t="shared" si="100"/>
        <v>101</v>
      </c>
      <c r="J346" s="68">
        <f t="shared" ca="1" si="101"/>
        <v>95</v>
      </c>
      <c r="K346" s="68">
        <f ca="1">IF(J346-G346&gt;'Inputs and Outputs'!$D$4,One-G346,0)</f>
        <v>0</v>
      </c>
      <c r="L346" s="68">
        <f ca="1">J346*'Inputs and Outputs'!$D$5-K346*'Inputs and Outputs'!$D$6</f>
        <v>3800</v>
      </c>
      <c r="M346" s="70">
        <f t="shared" ca="1" si="115"/>
        <v>0.13994362460086607</v>
      </c>
      <c r="N346" s="68">
        <f t="shared" si="102"/>
        <v>25</v>
      </c>
      <c r="O346" s="75">
        <f ca="1">J346*'Inputs and Outputs'!$D$5-('Model Part B'!K346*'Model Part B'!N346+K346*Costperbumped)</f>
        <v>3800</v>
      </c>
      <c r="R346" s="74">
        <v>343</v>
      </c>
      <c r="S346" s="68" t="s">
        <v>1</v>
      </c>
      <c r="T346" s="69">
        <v>44311</v>
      </c>
      <c r="U346" s="67" t="s">
        <v>3</v>
      </c>
      <c r="V346" s="68" t="str">
        <f>'Flight Data'!$A344</f>
        <v>G343</v>
      </c>
      <c r="W346" s="68">
        <f>'Flight Data'!$B344</f>
        <v>2</v>
      </c>
      <c r="X346" s="68">
        <f ca="1">ROUND(NORMINV($AC346,'Inputs and Outputs'!$C$18,'Inputs and Outputs'!$D$18),0)</f>
        <v>101</v>
      </c>
      <c r="Y346" s="68">
        <f t="shared" si="103"/>
        <v>102</v>
      </c>
      <c r="Z346" s="68">
        <f t="shared" ca="1" si="104"/>
        <v>101</v>
      </c>
      <c r="AA346" s="68">
        <f ca="1">IF(Z346-W346&gt;'Inputs and Outputs'!$D$4,One-W346,0)</f>
        <v>0</v>
      </c>
      <c r="AB346" s="68">
        <f ca="1">Z346*'Inputs and Outputs'!$D$5-AA346*'Inputs and Outputs'!$D$6</f>
        <v>4040</v>
      </c>
      <c r="AC346" s="70">
        <f t="shared" ca="1" si="116"/>
        <v>0.4824363989144751</v>
      </c>
      <c r="AD346" s="68">
        <f t="shared" si="105"/>
        <v>25</v>
      </c>
      <c r="AE346" s="75">
        <f ca="1">Z346*'Inputs and Outputs'!$D$5-('Model Part B'!AA346*'Model Part B'!AD346+AA346*Costperbumped)</f>
        <v>4040</v>
      </c>
      <c r="AH346" s="74">
        <v>343</v>
      </c>
      <c r="AI346" s="68" t="s">
        <v>1</v>
      </c>
      <c r="AJ346" s="69">
        <v>44311</v>
      </c>
      <c r="AK346" s="67" t="s">
        <v>3</v>
      </c>
      <c r="AL346" s="68" t="str">
        <f>'Flight Data'!$A344</f>
        <v>G343</v>
      </c>
      <c r="AM346" s="68">
        <f>'Flight Data'!$B344</f>
        <v>2</v>
      </c>
      <c r="AN346" s="68">
        <f ca="1">ROUND(NORMINV($AS346,'Inputs and Outputs'!$C$18,'Inputs and Outputs'!$D$18),0)</f>
        <v>102</v>
      </c>
      <c r="AO346" s="68">
        <f t="shared" si="106"/>
        <v>103</v>
      </c>
      <c r="AP346" s="68">
        <f t="shared" ca="1" si="107"/>
        <v>102</v>
      </c>
      <c r="AQ346" s="68">
        <f ca="1">IF(AP346-AM346&gt;'Inputs and Outputs'!$D$4,Three-AM346,0)</f>
        <v>0</v>
      </c>
      <c r="AR346" s="68">
        <f ca="1">AP346*'Inputs and Outputs'!$D$5-AQ346*'Inputs and Outputs'!$D$6</f>
        <v>4080</v>
      </c>
      <c r="AS346" s="70">
        <f t="shared" ca="1" si="117"/>
        <v>0.5378121296870636</v>
      </c>
      <c r="AT346" s="68">
        <f t="shared" si="108"/>
        <v>25</v>
      </c>
      <c r="AU346" s="75">
        <f ca="1">AP346*'Inputs and Outputs'!$D$5-('Model Part B'!AQ346*'Model Part B'!AT346+AQ346*Costperbumped)</f>
        <v>4080</v>
      </c>
      <c r="AX346" s="74">
        <v>343</v>
      </c>
      <c r="AY346" s="68" t="s">
        <v>1</v>
      </c>
      <c r="AZ346" s="69">
        <v>44311</v>
      </c>
      <c r="BA346" s="67" t="s">
        <v>3</v>
      </c>
      <c r="BB346" s="68" t="str">
        <f>'Flight Data'!$A344</f>
        <v>G343</v>
      </c>
      <c r="BC346" s="68">
        <f>'Flight Data'!$B344</f>
        <v>2</v>
      </c>
      <c r="BD346" s="68">
        <f ca="1">ROUND(NORMINV($BI346,'Inputs and Outputs'!$C$18,'Inputs and Outputs'!$D$18),0)</f>
        <v>108</v>
      </c>
      <c r="BE346" s="68">
        <f t="shared" si="109"/>
        <v>104</v>
      </c>
      <c r="BF346" s="68">
        <f t="shared" ca="1" si="110"/>
        <v>104</v>
      </c>
      <c r="BG346" s="68">
        <f ca="1">IF(BF346-BC346&gt;'Inputs and Outputs'!$D$4,Four-BC346,0)</f>
        <v>2</v>
      </c>
      <c r="BH346" s="68">
        <f ca="1">BF346*'Inputs and Outputs'!$D$5-BG346*'Inputs and Outputs'!$D$6</f>
        <v>3960</v>
      </c>
      <c r="BI346" s="70">
        <f t="shared" ca="1" si="118"/>
        <v>0.89035889239657451</v>
      </c>
      <c r="BJ346" s="68">
        <f t="shared" si="111"/>
        <v>25</v>
      </c>
      <c r="BK346" s="75">
        <f ca="1">BF346*'Inputs and Outputs'!$D$5-('Model Part B'!BG346*'Model Part B'!BJ346+BG346*Costperbumped)</f>
        <v>3910</v>
      </c>
      <c r="BN346" s="74">
        <v>343</v>
      </c>
      <c r="BO346" s="68" t="s">
        <v>1</v>
      </c>
      <c r="BP346" s="69">
        <v>44311</v>
      </c>
      <c r="BQ346" s="67" t="s">
        <v>3</v>
      </c>
      <c r="BR346" s="68" t="str">
        <f>'Flight Data'!$A344</f>
        <v>G343</v>
      </c>
      <c r="BS346" s="68">
        <f>'Flight Data'!$B344</f>
        <v>2</v>
      </c>
      <c r="BT346" s="68">
        <f ca="1">ROUND(NORMINV($BY346,'Inputs and Outputs'!$C$18,'Inputs and Outputs'!$D$18),0)</f>
        <v>100</v>
      </c>
      <c r="BU346" s="68">
        <f t="shared" si="112"/>
        <v>105</v>
      </c>
      <c r="BV346" s="68">
        <f t="shared" ca="1" si="113"/>
        <v>100</v>
      </c>
      <c r="BW346" s="68">
        <f ca="1">IF(BV346-BS346&gt;'Inputs and Outputs'!$D$4,Five-BS346,0)</f>
        <v>0</v>
      </c>
      <c r="BX346" s="68">
        <f ca="1">BV346*'Inputs and Outputs'!$D$5-BW346*'Inputs and Outputs'!$D$6</f>
        <v>4000</v>
      </c>
      <c r="BY346" s="70">
        <f t="shared" ca="1" si="119"/>
        <v>0.41960908606877978</v>
      </c>
      <c r="BZ346" s="68">
        <f t="shared" si="114"/>
        <v>25</v>
      </c>
      <c r="CA346" s="75">
        <f ca="1">BV346*'Inputs and Outputs'!$D$5-('Model Part B'!BW346*'Model Part B'!BZ346+BW346*Costperbumped)</f>
        <v>4000</v>
      </c>
    </row>
    <row r="347" spans="2:79" x14ac:dyDescent="0.2">
      <c r="B347" s="74">
        <v>344</v>
      </c>
      <c r="C347" s="68" t="s">
        <v>1</v>
      </c>
      <c r="D347" s="69">
        <v>44311</v>
      </c>
      <c r="E347" s="67" t="s">
        <v>2</v>
      </c>
      <c r="F347" s="68" t="str">
        <f>'Flight Data'!$A345</f>
        <v>G344</v>
      </c>
      <c r="G347" s="68">
        <f>'Flight Data'!$B345</f>
        <v>5</v>
      </c>
      <c r="H347" s="68">
        <f ca="1">ROUND(NORMINV($M347,'Inputs and Outputs'!$C$19,'Inputs and Outputs'!$D$19),0)</f>
        <v>107</v>
      </c>
      <c r="I347" s="68">
        <f t="shared" si="100"/>
        <v>101</v>
      </c>
      <c r="J347" s="68">
        <f t="shared" ca="1" si="101"/>
        <v>101</v>
      </c>
      <c r="K347" s="68">
        <f ca="1">IF(J347-G347&gt;'Inputs and Outputs'!$D$4,One-G347,0)</f>
        <v>0</v>
      </c>
      <c r="L347" s="68">
        <f ca="1">J347*'Inputs and Outputs'!$D$5-K347*'Inputs and Outputs'!$D$6</f>
        <v>4040</v>
      </c>
      <c r="M347" s="70">
        <f t="shared" ca="1" si="115"/>
        <v>0.76139201064550743</v>
      </c>
      <c r="N347" s="68">
        <f t="shared" si="102"/>
        <v>25</v>
      </c>
      <c r="O347" s="75">
        <f ca="1">J347*'Inputs and Outputs'!$D$5-('Model Part B'!K347*'Model Part B'!N347+K347*Costperbumped)</f>
        <v>4040</v>
      </c>
      <c r="R347" s="74">
        <v>344</v>
      </c>
      <c r="S347" s="68" t="s">
        <v>1</v>
      </c>
      <c r="T347" s="69">
        <v>44311</v>
      </c>
      <c r="U347" s="67" t="s">
        <v>2</v>
      </c>
      <c r="V347" s="68" t="str">
        <f>'Flight Data'!$A345</f>
        <v>G344</v>
      </c>
      <c r="W347" s="68">
        <f>'Flight Data'!$B345</f>
        <v>5</v>
      </c>
      <c r="X347" s="68">
        <f ca="1">ROUND(NORMINV($AC347,'Inputs and Outputs'!$C$19,'Inputs and Outputs'!$D$19),0)</f>
        <v>100</v>
      </c>
      <c r="Y347" s="68">
        <f t="shared" si="103"/>
        <v>102</v>
      </c>
      <c r="Z347" s="68">
        <f t="shared" ca="1" si="104"/>
        <v>100</v>
      </c>
      <c r="AA347" s="68">
        <f ca="1">IF(Z347-W347&gt;'Inputs and Outputs'!$D$4,One-W347,0)</f>
        <v>0</v>
      </c>
      <c r="AB347" s="68">
        <f ca="1">Z347*'Inputs and Outputs'!$D$5-AA347*'Inputs and Outputs'!$D$6</f>
        <v>4000</v>
      </c>
      <c r="AC347" s="70">
        <f t="shared" ca="1" si="116"/>
        <v>0.25394788621364905</v>
      </c>
      <c r="AD347" s="68">
        <f t="shared" si="105"/>
        <v>25</v>
      </c>
      <c r="AE347" s="75">
        <f ca="1">Z347*'Inputs and Outputs'!$D$5-('Model Part B'!AA347*'Model Part B'!AD347+AA347*Costperbumped)</f>
        <v>4000</v>
      </c>
      <c r="AH347" s="74">
        <v>344</v>
      </c>
      <c r="AI347" s="68" t="s">
        <v>1</v>
      </c>
      <c r="AJ347" s="69">
        <v>44311</v>
      </c>
      <c r="AK347" s="67" t="s">
        <v>2</v>
      </c>
      <c r="AL347" s="68" t="str">
        <f>'Flight Data'!$A345</f>
        <v>G344</v>
      </c>
      <c r="AM347" s="68">
        <f>'Flight Data'!$B345</f>
        <v>5</v>
      </c>
      <c r="AN347" s="68">
        <f ca="1">ROUND(NORMINV($AS347,'Inputs and Outputs'!$C$19,'Inputs and Outputs'!$D$19),0)</f>
        <v>108</v>
      </c>
      <c r="AO347" s="68">
        <f t="shared" si="106"/>
        <v>103</v>
      </c>
      <c r="AP347" s="68">
        <f t="shared" ca="1" si="107"/>
        <v>103</v>
      </c>
      <c r="AQ347" s="68">
        <f ca="1">IF(AP347-AM347&gt;'Inputs and Outputs'!$D$4,Three-AM347,0)</f>
        <v>0</v>
      </c>
      <c r="AR347" s="68">
        <f ca="1">AP347*'Inputs and Outputs'!$D$5-AQ347*'Inputs and Outputs'!$D$6</f>
        <v>4120</v>
      </c>
      <c r="AS347" s="70">
        <f t="shared" ca="1" si="117"/>
        <v>0.86094599358790436</v>
      </c>
      <c r="AT347" s="68">
        <f t="shared" si="108"/>
        <v>25</v>
      </c>
      <c r="AU347" s="75">
        <f ca="1">AP347*'Inputs and Outputs'!$D$5-('Model Part B'!AQ347*'Model Part B'!AT347+AQ347*Costperbumped)</f>
        <v>4120</v>
      </c>
      <c r="AX347" s="74">
        <v>344</v>
      </c>
      <c r="AY347" s="68" t="s">
        <v>1</v>
      </c>
      <c r="AZ347" s="69">
        <v>44311</v>
      </c>
      <c r="BA347" s="67" t="s">
        <v>2</v>
      </c>
      <c r="BB347" s="68" t="str">
        <f>'Flight Data'!$A345</f>
        <v>G344</v>
      </c>
      <c r="BC347" s="68">
        <f>'Flight Data'!$B345</f>
        <v>5</v>
      </c>
      <c r="BD347" s="68">
        <f ca="1">ROUND(NORMINV($BI347,'Inputs and Outputs'!$C$19,'Inputs and Outputs'!$D$19),0)</f>
        <v>105</v>
      </c>
      <c r="BE347" s="68">
        <f t="shared" si="109"/>
        <v>104</v>
      </c>
      <c r="BF347" s="68">
        <f t="shared" ca="1" si="110"/>
        <v>104</v>
      </c>
      <c r="BG347" s="68">
        <f ca="1">IF(BF347-BC347&gt;'Inputs and Outputs'!$D$4,Four-BC347,0)</f>
        <v>0</v>
      </c>
      <c r="BH347" s="68">
        <f ca="1">BF347*'Inputs and Outputs'!$D$5-BG347*'Inputs and Outputs'!$D$6</f>
        <v>4160</v>
      </c>
      <c r="BI347" s="70">
        <f t="shared" ca="1" si="118"/>
        <v>0.66438133612301142</v>
      </c>
      <c r="BJ347" s="68">
        <f t="shared" si="111"/>
        <v>25</v>
      </c>
      <c r="BK347" s="75">
        <f ca="1">BF347*'Inputs and Outputs'!$D$5-('Model Part B'!BG347*'Model Part B'!BJ347+BG347*Costperbumped)</f>
        <v>4160</v>
      </c>
      <c r="BN347" s="74">
        <v>344</v>
      </c>
      <c r="BO347" s="68" t="s">
        <v>1</v>
      </c>
      <c r="BP347" s="69">
        <v>44311</v>
      </c>
      <c r="BQ347" s="67" t="s">
        <v>2</v>
      </c>
      <c r="BR347" s="68" t="str">
        <f>'Flight Data'!$A345</f>
        <v>G344</v>
      </c>
      <c r="BS347" s="68">
        <f>'Flight Data'!$B345</f>
        <v>5</v>
      </c>
      <c r="BT347" s="68">
        <f ca="1">ROUND(NORMINV($BY347,'Inputs and Outputs'!$C$18,'Inputs and Outputs'!$D$18),0)</f>
        <v>109</v>
      </c>
      <c r="BU347" s="68">
        <f t="shared" si="112"/>
        <v>105</v>
      </c>
      <c r="BV347" s="68">
        <f t="shared" ca="1" si="113"/>
        <v>105</v>
      </c>
      <c r="BW347" s="68">
        <f ca="1">IF(BV347-BS347&gt;'Inputs and Outputs'!$D$4,Five-BS347,0)</f>
        <v>0</v>
      </c>
      <c r="BX347" s="68">
        <f ca="1">BV347*'Inputs and Outputs'!$D$5-BW347*'Inputs and Outputs'!$D$6</f>
        <v>4200</v>
      </c>
      <c r="BY347" s="70">
        <f t="shared" ca="1" si="119"/>
        <v>0.91318113176363469</v>
      </c>
      <c r="BZ347" s="68">
        <f t="shared" si="114"/>
        <v>25</v>
      </c>
      <c r="CA347" s="75">
        <f ca="1">BV347*'Inputs and Outputs'!$D$5-('Model Part B'!BW347*'Model Part B'!BZ347+BW347*Costperbumped)</f>
        <v>4200</v>
      </c>
    </row>
    <row r="348" spans="2:79" x14ac:dyDescent="0.2">
      <c r="B348" s="74">
        <v>345</v>
      </c>
      <c r="C348" s="68" t="s">
        <v>1</v>
      </c>
      <c r="D348" s="69">
        <v>44311</v>
      </c>
      <c r="E348" s="67" t="s">
        <v>0</v>
      </c>
      <c r="F348" s="68" t="str">
        <f>'Flight Data'!$A346</f>
        <v>G345</v>
      </c>
      <c r="G348" s="68">
        <f>'Flight Data'!$B346</f>
        <v>1</v>
      </c>
      <c r="H348" s="68">
        <f ca="1">ROUND(NORMINV($M348,'Inputs and Outputs'!$C$20,'Inputs and Outputs'!$D$20),0)</f>
        <v>112</v>
      </c>
      <c r="I348" s="68">
        <f t="shared" si="100"/>
        <v>101</v>
      </c>
      <c r="J348" s="68">
        <f t="shared" ca="1" si="101"/>
        <v>101</v>
      </c>
      <c r="K348" s="68">
        <f ca="1">IF(J348-G348&gt;'Inputs and Outputs'!$D$4,One-G348,0)</f>
        <v>0</v>
      </c>
      <c r="L348" s="68">
        <f ca="1">J348*'Inputs and Outputs'!$D$5-K348*'Inputs and Outputs'!$D$6</f>
        <v>4040</v>
      </c>
      <c r="M348" s="70">
        <f t="shared" ca="1" si="115"/>
        <v>0.9237973375873566</v>
      </c>
      <c r="N348" s="68">
        <f t="shared" si="102"/>
        <v>200</v>
      </c>
      <c r="O348" s="75">
        <f ca="1">J348*'Inputs and Outputs'!$D$5-('Model Part B'!K348*'Model Part B'!N348+K348*Costperbumped)</f>
        <v>4040</v>
      </c>
      <c r="R348" s="74">
        <v>345</v>
      </c>
      <c r="S348" s="68" t="s">
        <v>1</v>
      </c>
      <c r="T348" s="69">
        <v>44311</v>
      </c>
      <c r="U348" s="67" t="s">
        <v>0</v>
      </c>
      <c r="V348" s="68" t="str">
        <f>'Flight Data'!$A346</f>
        <v>G345</v>
      </c>
      <c r="W348" s="68">
        <f>'Flight Data'!$B346</f>
        <v>1</v>
      </c>
      <c r="X348" s="68">
        <f ca="1">ROUND(NORMINV($AC348,'Inputs and Outputs'!$C$20,'Inputs and Outputs'!$D$20),0)</f>
        <v>113</v>
      </c>
      <c r="Y348" s="68">
        <f t="shared" si="103"/>
        <v>102</v>
      </c>
      <c r="Z348" s="68">
        <f t="shared" ca="1" si="104"/>
        <v>102</v>
      </c>
      <c r="AA348" s="68">
        <f ca="1">IF(Z348-W348&gt;'Inputs and Outputs'!$D$4,One-W348,0)</f>
        <v>0</v>
      </c>
      <c r="AB348" s="68">
        <f ca="1">Z348*'Inputs and Outputs'!$D$5-AA348*'Inputs and Outputs'!$D$6</f>
        <v>4080</v>
      </c>
      <c r="AC348" s="70">
        <f t="shared" ca="1" si="116"/>
        <v>0.95319855766227057</v>
      </c>
      <c r="AD348" s="68">
        <f t="shared" si="105"/>
        <v>200</v>
      </c>
      <c r="AE348" s="75">
        <f ca="1">Z348*'Inputs and Outputs'!$D$5-('Model Part B'!AA348*'Model Part B'!AD348+AA348*Costperbumped)</f>
        <v>4080</v>
      </c>
      <c r="AH348" s="74">
        <v>345</v>
      </c>
      <c r="AI348" s="68" t="s">
        <v>1</v>
      </c>
      <c r="AJ348" s="69">
        <v>44311</v>
      </c>
      <c r="AK348" s="67" t="s">
        <v>0</v>
      </c>
      <c r="AL348" s="68" t="str">
        <f>'Flight Data'!$A346</f>
        <v>G345</v>
      </c>
      <c r="AM348" s="68">
        <f>'Flight Data'!$B346</f>
        <v>1</v>
      </c>
      <c r="AN348" s="68">
        <f ca="1">ROUND(NORMINV($AS348,'Inputs and Outputs'!$C$20,'Inputs and Outputs'!$D$20),0)</f>
        <v>100</v>
      </c>
      <c r="AO348" s="68">
        <f t="shared" si="106"/>
        <v>103</v>
      </c>
      <c r="AP348" s="68">
        <f t="shared" ca="1" si="107"/>
        <v>100</v>
      </c>
      <c r="AQ348" s="68">
        <f ca="1">IF(AP348-AM348&gt;'Inputs and Outputs'!$D$4,Three-AM348,0)</f>
        <v>0</v>
      </c>
      <c r="AR348" s="68">
        <f ca="1">AP348*'Inputs and Outputs'!$D$5-AQ348*'Inputs and Outputs'!$D$6</f>
        <v>4000</v>
      </c>
      <c r="AS348" s="70">
        <f t="shared" ca="1" si="117"/>
        <v>0.17740058452500695</v>
      </c>
      <c r="AT348" s="68">
        <f t="shared" si="108"/>
        <v>200</v>
      </c>
      <c r="AU348" s="75">
        <f ca="1">AP348*'Inputs and Outputs'!$D$5-('Model Part B'!AQ348*'Model Part B'!AT348+AQ348*Costperbumped)</f>
        <v>4000</v>
      </c>
      <c r="AX348" s="74">
        <v>345</v>
      </c>
      <c r="AY348" s="68" t="s">
        <v>1</v>
      </c>
      <c r="AZ348" s="69">
        <v>44311</v>
      </c>
      <c r="BA348" s="67" t="s">
        <v>0</v>
      </c>
      <c r="BB348" s="68" t="str">
        <f>'Flight Data'!$A346</f>
        <v>G345</v>
      </c>
      <c r="BC348" s="68">
        <f>'Flight Data'!$B346</f>
        <v>1</v>
      </c>
      <c r="BD348" s="68">
        <f ca="1">ROUND(NORMINV($BI348,'Inputs and Outputs'!$C$20,'Inputs and Outputs'!$D$20),0)</f>
        <v>104</v>
      </c>
      <c r="BE348" s="68">
        <f t="shared" si="109"/>
        <v>104</v>
      </c>
      <c r="BF348" s="68">
        <f t="shared" ca="1" si="110"/>
        <v>104</v>
      </c>
      <c r="BG348" s="68">
        <f ca="1">IF(BF348-BC348&gt;'Inputs and Outputs'!$D$4,Four-BC348,0)</f>
        <v>3</v>
      </c>
      <c r="BH348" s="68">
        <f ca="1">BF348*'Inputs and Outputs'!$D$5-BG348*'Inputs and Outputs'!$D$6</f>
        <v>3860</v>
      </c>
      <c r="BI348" s="70">
        <f t="shared" ca="1" si="118"/>
        <v>0.40519266616553518</v>
      </c>
      <c r="BJ348" s="68">
        <f t="shared" si="111"/>
        <v>200</v>
      </c>
      <c r="BK348" s="75">
        <f ca="1">BF348*'Inputs and Outputs'!$D$5-('Model Part B'!BG348*'Model Part B'!BJ348+BG348*Costperbumped)</f>
        <v>3260</v>
      </c>
      <c r="BN348" s="74">
        <v>345</v>
      </c>
      <c r="BO348" s="68" t="s">
        <v>1</v>
      </c>
      <c r="BP348" s="69">
        <v>44311</v>
      </c>
      <c r="BQ348" s="67" t="s">
        <v>0</v>
      </c>
      <c r="BR348" s="68" t="str">
        <f>'Flight Data'!$A346</f>
        <v>G345</v>
      </c>
      <c r="BS348" s="68">
        <f>'Flight Data'!$B346</f>
        <v>1</v>
      </c>
      <c r="BT348" s="68">
        <f ca="1">ROUND(NORMINV($BY348,'Inputs and Outputs'!$C$18,'Inputs and Outputs'!$D$18),0)</f>
        <v>96</v>
      </c>
      <c r="BU348" s="68">
        <f t="shared" si="112"/>
        <v>105</v>
      </c>
      <c r="BV348" s="68">
        <f t="shared" ca="1" si="113"/>
        <v>96</v>
      </c>
      <c r="BW348" s="68">
        <f ca="1">IF(BV348-BS348&gt;'Inputs and Outputs'!$D$4,Five-BS348,0)</f>
        <v>0</v>
      </c>
      <c r="BX348" s="68">
        <f ca="1">BV348*'Inputs and Outputs'!$D$5-BW348*'Inputs and Outputs'!$D$6</f>
        <v>3840</v>
      </c>
      <c r="BY348" s="70">
        <f t="shared" ca="1" si="119"/>
        <v>0.19874013688461134</v>
      </c>
      <c r="BZ348" s="68">
        <f t="shared" si="114"/>
        <v>200</v>
      </c>
      <c r="CA348" s="75">
        <f ca="1">BV348*'Inputs and Outputs'!$D$5-('Model Part B'!BW348*'Model Part B'!BZ348+BW348*Costperbumped)</f>
        <v>3840</v>
      </c>
    </row>
    <row r="349" spans="2:79" x14ac:dyDescent="0.2">
      <c r="B349" s="74">
        <v>346</v>
      </c>
      <c r="C349" s="68" t="s">
        <v>9</v>
      </c>
      <c r="D349" s="69">
        <v>44312</v>
      </c>
      <c r="E349" s="67" t="s">
        <v>3</v>
      </c>
      <c r="F349" s="68" t="str">
        <f>'Flight Data'!$A347</f>
        <v>G346</v>
      </c>
      <c r="G349" s="68">
        <f>'Flight Data'!$B347</f>
        <v>6</v>
      </c>
      <c r="H349" s="68">
        <f ca="1">ROUND(NORMINV($M349,'Inputs and Outputs'!$C$18,'Inputs and Outputs'!$D$18),0)</f>
        <v>93</v>
      </c>
      <c r="I349" s="68">
        <f t="shared" si="100"/>
        <v>101</v>
      </c>
      <c r="J349" s="68">
        <f t="shared" ca="1" si="101"/>
        <v>93</v>
      </c>
      <c r="K349" s="68">
        <f ca="1">IF(J349-G349&gt;'Inputs and Outputs'!$D$4,One-G349,0)</f>
        <v>0</v>
      </c>
      <c r="L349" s="68">
        <f ca="1">J349*'Inputs and Outputs'!$D$5-K349*'Inputs and Outputs'!$D$6</f>
        <v>3720</v>
      </c>
      <c r="M349" s="70">
        <f t="shared" ca="1" si="115"/>
        <v>8.6573070273090913E-2</v>
      </c>
      <c r="N349" s="68">
        <f t="shared" si="102"/>
        <v>25</v>
      </c>
      <c r="O349" s="75">
        <f ca="1">J349*'Inputs and Outputs'!$D$5-('Model Part B'!K349*'Model Part B'!N349+K349*Costperbumped)</f>
        <v>3720</v>
      </c>
      <c r="R349" s="74">
        <v>346</v>
      </c>
      <c r="S349" s="68" t="s">
        <v>9</v>
      </c>
      <c r="T349" s="69">
        <v>44312</v>
      </c>
      <c r="U349" s="67" t="s">
        <v>3</v>
      </c>
      <c r="V349" s="68" t="str">
        <f>'Flight Data'!$A347</f>
        <v>G346</v>
      </c>
      <c r="W349" s="68">
        <f>'Flight Data'!$B347</f>
        <v>6</v>
      </c>
      <c r="X349" s="68">
        <f ca="1">ROUND(NORMINV($AC349,'Inputs and Outputs'!$C$18,'Inputs and Outputs'!$D$18),0)</f>
        <v>98</v>
      </c>
      <c r="Y349" s="68">
        <f t="shared" si="103"/>
        <v>102</v>
      </c>
      <c r="Z349" s="68">
        <f t="shared" ca="1" si="104"/>
        <v>98</v>
      </c>
      <c r="AA349" s="68">
        <f ca="1">IF(Z349-W349&gt;'Inputs and Outputs'!$D$4,One-W349,0)</f>
        <v>0</v>
      </c>
      <c r="AB349" s="68">
        <f ca="1">Z349*'Inputs and Outputs'!$D$5-AA349*'Inputs and Outputs'!$D$6</f>
        <v>3920</v>
      </c>
      <c r="AC349" s="70">
        <f t="shared" ca="1" si="116"/>
        <v>0.29758953991175452</v>
      </c>
      <c r="AD349" s="68">
        <f t="shared" si="105"/>
        <v>25</v>
      </c>
      <c r="AE349" s="75">
        <f ca="1">Z349*'Inputs and Outputs'!$D$5-('Model Part B'!AA349*'Model Part B'!AD349+AA349*Costperbumped)</f>
        <v>3920</v>
      </c>
      <c r="AH349" s="74">
        <v>346</v>
      </c>
      <c r="AI349" s="68" t="s">
        <v>9</v>
      </c>
      <c r="AJ349" s="69">
        <v>44312</v>
      </c>
      <c r="AK349" s="67" t="s">
        <v>3</v>
      </c>
      <c r="AL349" s="68" t="str">
        <f>'Flight Data'!$A347</f>
        <v>G346</v>
      </c>
      <c r="AM349" s="68">
        <f>'Flight Data'!$B347</f>
        <v>6</v>
      </c>
      <c r="AN349" s="68">
        <f ca="1">ROUND(NORMINV($AS349,'Inputs and Outputs'!$C$18,'Inputs and Outputs'!$D$18),0)</f>
        <v>100</v>
      </c>
      <c r="AO349" s="68">
        <f t="shared" si="106"/>
        <v>103</v>
      </c>
      <c r="AP349" s="68">
        <f t="shared" ca="1" si="107"/>
        <v>100</v>
      </c>
      <c r="AQ349" s="68">
        <f ca="1">IF(AP349-AM349&gt;'Inputs and Outputs'!$D$4,Three-AM349,0)</f>
        <v>0</v>
      </c>
      <c r="AR349" s="68">
        <f ca="1">AP349*'Inputs and Outputs'!$D$5-AQ349*'Inputs and Outputs'!$D$6</f>
        <v>4000</v>
      </c>
      <c r="AS349" s="70">
        <f t="shared" ca="1" si="117"/>
        <v>0.45705102678908327</v>
      </c>
      <c r="AT349" s="68">
        <f t="shared" si="108"/>
        <v>25</v>
      </c>
      <c r="AU349" s="75">
        <f ca="1">AP349*'Inputs and Outputs'!$D$5-('Model Part B'!AQ349*'Model Part B'!AT349+AQ349*Costperbumped)</f>
        <v>4000</v>
      </c>
      <c r="AX349" s="74">
        <v>346</v>
      </c>
      <c r="AY349" s="68" t="s">
        <v>9</v>
      </c>
      <c r="AZ349" s="69">
        <v>44312</v>
      </c>
      <c r="BA349" s="67" t="s">
        <v>3</v>
      </c>
      <c r="BB349" s="68" t="str">
        <f>'Flight Data'!$A347</f>
        <v>G346</v>
      </c>
      <c r="BC349" s="68">
        <f>'Flight Data'!$B347</f>
        <v>6</v>
      </c>
      <c r="BD349" s="68">
        <f ca="1">ROUND(NORMINV($BI349,'Inputs and Outputs'!$C$18,'Inputs and Outputs'!$D$18),0)</f>
        <v>103</v>
      </c>
      <c r="BE349" s="68">
        <f t="shared" si="109"/>
        <v>104</v>
      </c>
      <c r="BF349" s="68">
        <f t="shared" ca="1" si="110"/>
        <v>103</v>
      </c>
      <c r="BG349" s="68">
        <f ca="1">IF(BF349-BC349&gt;'Inputs and Outputs'!$D$4,Four-BC349,0)</f>
        <v>0</v>
      </c>
      <c r="BH349" s="68">
        <f ca="1">BF349*'Inputs and Outputs'!$D$5-BG349*'Inputs and Outputs'!$D$6</f>
        <v>4120</v>
      </c>
      <c r="BI349" s="70">
        <f t="shared" ca="1" si="118"/>
        <v>0.63589251079505948</v>
      </c>
      <c r="BJ349" s="68">
        <f t="shared" si="111"/>
        <v>25</v>
      </c>
      <c r="BK349" s="75">
        <f ca="1">BF349*'Inputs and Outputs'!$D$5-('Model Part B'!BG349*'Model Part B'!BJ349+BG349*Costperbumped)</f>
        <v>4120</v>
      </c>
      <c r="BN349" s="74">
        <v>346</v>
      </c>
      <c r="BO349" s="68" t="s">
        <v>9</v>
      </c>
      <c r="BP349" s="69">
        <v>44312</v>
      </c>
      <c r="BQ349" s="67" t="s">
        <v>3</v>
      </c>
      <c r="BR349" s="68" t="str">
        <f>'Flight Data'!$A347</f>
        <v>G346</v>
      </c>
      <c r="BS349" s="68">
        <f>'Flight Data'!$B347</f>
        <v>6</v>
      </c>
      <c r="BT349" s="68">
        <f ca="1">ROUND(NORMINV($BY349,'Inputs and Outputs'!$C$18,'Inputs and Outputs'!$D$18),0)</f>
        <v>106</v>
      </c>
      <c r="BU349" s="68">
        <f t="shared" si="112"/>
        <v>105</v>
      </c>
      <c r="BV349" s="68">
        <f t="shared" ca="1" si="113"/>
        <v>105</v>
      </c>
      <c r="BW349" s="68">
        <f ca="1">IF(BV349-BS349&gt;'Inputs and Outputs'!$D$4,Five-BS349,0)</f>
        <v>0</v>
      </c>
      <c r="BX349" s="68">
        <f ca="1">BV349*'Inputs and Outputs'!$D$5-BW349*'Inputs and Outputs'!$D$6</f>
        <v>4200</v>
      </c>
      <c r="BY349" s="70">
        <f t="shared" ca="1" si="119"/>
        <v>0.81275604118190259</v>
      </c>
      <c r="BZ349" s="68">
        <f t="shared" si="114"/>
        <v>25</v>
      </c>
      <c r="CA349" s="75">
        <f ca="1">BV349*'Inputs and Outputs'!$D$5-('Model Part B'!BW349*'Model Part B'!BZ349+BW349*Costperbumped)</f>
        <v>4200</v>
      </c>
    </row>
    <row r="350" spans="2:79" x14ac:dyDescent="0.2">
      <c r="B350" s="74">
        <v>347</v>
      </c>
      <c r="C350" s="68" t="s">
        <v>9</v>
      </c>
      <c r="D350" s="69">
        <v>44312</v>
      </c>
      <c r="E350" s="67" t="s">
        <v>2</v>
      </c>
      <c r="F350" s="68" t="str">
        <f>'Flight Data'!$A348</f>
        <v>G347</v>
      </c>
      <c r="G350" s="68">
        <f>'Flight Data'!$B348</f>
        <v>2</v>
      </c>
      <c r="H350" s="68">
        <f ca="1">ROUND(NORMINV($M350,'Inputs and Outputs'!$C$19,'Inputs and Outputs'!$D$19),0)</f>
        <v>102</v>
      </c>
      <c r="I350" s="68">
        <f t="shared" si="100"/>
        <v>101</v>
      </c>
      <c r="J350" s="68">
        <f t="shared" ca="1" si="101"/>
        <v>101</v>
      </c>
      <c r="K350" s="68">
        <f ca="1">IF(J350-G350&gt;'Inputs and Outputs'!$D$4,One-G350,0)</f>
        <v>0</v>
      </c>
      <c r="L350" s="68">
        <f ca="1">J350*'Inputs and Outputs'!$D$5-K350*'Inputs and Outputs'!$D$6</f>
        <v>4040</v>
      </c>
      <c r="M350" s="70">
        <f t="shared" ca="1" si="115"/>
        <v>0.45251986800079014</v>
      </c>
      <c r="N350" s="68">
        <f t="shared" si="102"/>
        <v>25</v>
      </c>
      <c r="O350" s="75">
        <f ca="1">J350*'Inputs and Outputs'!$D$5-('Model Part B'!K350*'Model Part B'!N350+K350*Costperbumped)</f>
        <v>4040</v>
      </c>
      <c r="R350" s="74">
        <v>347</v>
      </c>
      <c r="S350" s="68" t="s">
        <v>9</v>
      </c>
      <c r="T350" s="69">
        <v>44312</v>
      </c>
      <c r="U350" s="67" t="s">
        <v>2</v>
      </c>
      <c r="V350" s="68" t="str">
        <f>'Flight Data'!$A348</f>
        <v>G347</v>
      </c>
      <c r="W350" s="68">
        <f>'Flight Data'!$B348</f>
        <v>2</v>
      </c>
      <c r="X350" s="68">
        <f ca="1">ROUND(NORMINV($AC350,'Inputs and Outputs'!$C$19,'Inputs and Outputs'!$D$19),0)</f>
        <v>98</v>
      </c>
      <c r="Y350" s="68">
        <f t="shared" si="103"/>
        <v>102</v>
      </c>
      <c r="Z350" s="68">
        <f t="shared" ca="1" si="104"/>
        <v>98</v>
      </c>
      <c r="AA350" s="68">
        <f ca="1">IF(Z350-W350&gt;'Inputs and Outputs'!$D$4,One-W350,0)</f>
        <v>0</v>
      </c>
      <c r="AB350" s="68">
        <f ca="1">Z350*'Inputs and Outputs'!$D$5-AA350*'Inputs and Outputs'!$D$6</f>
        <v>3920</v>
      </c>
      <c r="AC350" s="70">
        <f t="shared" ca="1" si="116"/>
        <v>0.13864326539101013</v>
      </c>
      <c r="AD350" s="68">
        <f t="shared" si="105"/>
        <v>25</v>
      </c>
      <c r="AE350" s="75">
        <f ca="1">Z350*'Inputs and Outputs'!$D$5-('Model Part B'!AA350*'Model Part B'!AD350+AA350*Costperbumped)</f>
        <v>3920</v>
      </c>
      <c r="AH350" s="74">
        <v>347</v>
      </c>
      <c r="AI350" s="68" t="s">
        <v>9</v>
      </c>
      <c r="AJ350" s="69">
        <v>44312</v>
      </c>
      <c r="AK350" s="67" t="s">
        <v>2</v>
      </c>
      <c r="AL350" s="68" t="str">
        <f>'Flight Data'!$A348</f>
        <v>G347</v>
      </c>
      <c r="AM350" s="68">
        <f>'Flight Data'!$B348</f>
        <v>2</v>
      </c>
      <c r="AN350" s="68">
        <f ca="1">ROUND(NORMINV($AS350,'Inputs and Outputs'!$C$19,'Inputs and Outputs'!$D$19),0)</f>
        <v>100</v>
      </c>
      <c r="AO350" s="68">
        <f t="shared" si="106"/>
        <v>103</v>
      </c>
      <c r="AP350" s="68">
        <f t="shared" ca="1" si="107"/>
        <v>100</v>
      </c>
      <c r="AQ350" s="68">
        <f ca="1">IF(AP350-AM350&gt;'Inputs and Outputs'!$D$4,Three-AM350,0)</f>
        <v>0</v>
      </c>
      <c r="AR350" s="68">
        <f ca="1">AP350*'Inputs and Outputs'!$D$5-AQ350*'Inputs and Outputs'!$D$6</f>
        <v>4000</v>
      </c>
      <c r="AS350" s="70">
        <f t="shared" ca="1" si="117"/>
        <v>0.28591996647714712</v>
      </c>
      <c r="AT350" s="68">
        <f t="shared" si="108"/>
        <v>25</v>
      </c>
      <c r="AU350" s="75">
        <f ca="1">AP350*'Inputs and Outputs'!$D$5-('Model Part B'!AQ350*'Model Part B'!AT350+AQ350*Costperbumped)</f>
        <v>4000</v>
      </c>
      <c r="AX350" s="74">
        <v>347</v>
      </c>
      <c r="AY350" s="68" t="s">
        <v>9</v>
      </c>
      <c r="AZ350" s="69">
        <v>44312</v>
      </c>
      <c r="BA350" s="67" t="s">
        <v>2</v>
      </c>
      <c r="BB350" s="68" t="str">
        <f>'Flight Data'!$A348</f>
        <v>G347</v>
      </c>
      <c r="BC350" s="68">
        <f>'Flight Data'!$B348</f>
        <v>2</v>
      </c>
      <c r="BD350" s="68">
        <f ca="1">ROUND(NORMINV($BI350,'Inputs and Outputs'!$C$19,'Inputs and Outputs'!$D$19),0)</f>
        <v>104</v>
      </c>
      <c r="BE350" s="68">
        <f t="shared" si="109"/>
        <v>104</v>
      </c>
      <c r="BF350" s="68">
        <f t="shared" ca="1" si="110"/>
        <v>104</v>
      </c>
      <c r="BG350" s="68">
        <f ca="1">IF(BF350-BC350&gt;'Inputs and Outputs'!$D$4,Four-BC350,0)</f>
        <v>2</v>
      </c>
      <c r="BH350" s="68">
        <f ca="1">BF350*'Inputs and Outputs'!$D$5-BG350*'Inputs and Outputs'!$D$6</f>
        <v>3960</v>
      </c>
      <c r="BI350" s="70">
        <f t="shared" ca="1" si="118"/>
        <v>0.59194982399209883</v>
      </c>
      <c r="BJ350" s="68">
        <f t="shared" si="111"/>
        <v>25</v>
      </c>
      <c r="BK350" s="75">
        <f ca="1">BF350*'Inputs and Outputs'!$D$5-('Model Part B'!BG350*'Model Part B'!BJ350+BG350*Costperbumped)</f>
        <v>3910</v>
      </c>
      <c r="BN350" s="74">
        <v>347</v>
      </c>
      <c r="BO350" s="68" t="s">
        <v>9</v>
      </c>
      <c r="BP350" s="69">
        <v>44312</v>
      </c>
      <c r="BQ350" s="67" t="s">
        <v>2</v>
      </c>
      <c r="BR350" s="68" t="str">
        <f>'Flight Data'!$A348</f>
        <v>G347</v>
      </c>
      <c r="BS350" s="68">
        <f>'Flight Data'!$B348</f>
        <v>2</v>
      </c>
      <c r="BT350" s="68">
        <f ca="1">ROUND(NORMINV($BY350,'Inputs and Outputs'!$C$18,'Inputs and Outputs'!$D$18),0)</f>
        <v>98</v>
      </c>
      <c r="BU350" s="68">
        <f t="shared" si="112"/>
        <v>105</v>
      </c>
      <c r="BV350" s="68">
        <f t="shared" ca="1" si="113"/>
        <v>98</v>
      </c>
      <c r="BW350" s="68">
        <f ca="1">IF(BV350-BS350&gt;'Inputs and Outputs'!$D$4,Five-BS350,0)</f>
        <v>0</v>
      </c>
      <c r="BX350" s="68">
        <f ca="1">BV350*'Inputs and Outputs'!$D$5-BW350*'Inputs and Outputs'!$D$6</f>
        <v>3920</v>
      </c>
      <c r="BY350" s="70">
        <f t="shared" ca="1" si="119"/>
        <v>0.28295825091476068</v>
      </c>
      <c r="BZ350" s="68">
        <f t="shared" si="114"/>
        <v>25</v>
      </c>
      <c r="CA350" s="75">
        <f ca="1">BV350*'Inputs and Outputs'!$D$5-('Model Part B'!BW350*'Model Part B'!BZ350+BW350*Costperbumped)</f>
        <v>3920</v>
      </c>
    </row>
    <row r="351" spans="2:79" x14ac:dyDescent="0.2">
      <c r="B351" s="74">
        <v>348</v>
      </c>
      <c r="C351" s="68" t="s">
        <v>9</v>
      </c>
      <c r="D351" s="69">
        <v>44312</v>
      </c>
      <c r="E351" s="67" t="s">
        <v>0</v>
      </c>
      <c r="F351" s="68" t="str">
        <f>'Flight Data'!$A349</f>
        <v>G348</v>
      </c>
      <c r="G351" s="68">
        <f>'Flight Data'!$B349</f>
        <v>0</v>
      </c>
      <c r="H351" s="68">
        <f ca="1">ROUND(NORMINV($M351,'Inputs and Outputs'!$C$20,'Inputs and Outputs'!$D$20),0)</f>
        <v>110</v>
      </c>
      <c r="I351" s="68">
        <f t="shared" si="100"/>
        <v>101</v>
      </c>
      <c r="J351" s="68">
        <f t="shared" ca="1" si="101"/>
        <v>101</v>
      </c>
      <c r="K351" s="68">
        <f ca="1">IF(J351-G351&gt;'Inputs and Outputs'!$D$4,One-G351,0)</f>
        <v>1</v>
      </c>
      <c r="L351" s="68">
        <f ca="1">J351*'Inputs and Outputs'!$D$5-K351*'Inputs and Outputs'!$D$6</f>
        <v>3940</v>
      </c>
      <c r="M351" s="70">
        <f t="shared" ca="1" si="115"/>
        <v>0.83326991843674492</v>
      </c>
      <c r="N351" s="68">
        <f t="shared" si="102"/>
        <v>200</v>
      </c>
      <c r="O351" s="75">
        <f ca="1">J351*'Inputs and Outputs'!$D$5-('Model Part B'!K351*'Model Part B'!N351+K351*Costperbumped)</f>
        <v>3740</v>
      </c>
      <c r="R351" s="74">
        <v>348</v>
      </c>
      <c r="S351" s="68" t="s">
        <v>9</v>
      </c>
      <c r="T351" s="69">
        <v>44312</v>
      </c>
      <c r="U351" s="67" t="s">
        <v>0</v>
      </c>
      <c r="V351" s="68" t="str">
        <f>'Flight Data'!$A349</f>
        <v>G348</v>
      </c>
      <c r="W351" s="68">
        <f>'Flight Data'!$B349</f>
        <v>0</v>
      </c>
      <c r="X351" s="68">
        <f ca="1">ROUND(NORMINV($AC351,'Inputs and Outputs'!$C$20,'Inputs and Outputs'!$D$20),0)</f>
        <v>105</v>
      </c>
      <c r="Y351" s="68">
        <f t="shared" si="103"/>
        <v>102</v>
      </c>
      <c r="Z351" s="68">
        <f t="shared" ca="1" si="104"/>
        <v>102</v>
      </c>
      <c r="AA351" s="68">
        <f ca="1">IF(Z351-W351&gt;'Inputs and Outputs'!$D$4,One-W351,0)</f>
        <v>1</v>
      </c>
      <c r="AB351" s="68">
        <f ca="1">Z351*'Inputs and Outputs'!$D$5-AA351*'Inputs and Outputs'!$D$6</f>
        <v>3980</v>
      </c>
      <c r="AC351" s="70">
        <f t="shared" ca="1" si="116"/>
        <v>0.48697095756263109</v>
      </c>
      <c r="AD351" s="68">
        <f t="shared" si="105"/>
        <v>200</v>
      </c>
      <c r="AE351" s="75">
        <f ca="1">Z351*'Inputs and Outputs'!$D$5-('Model Part B'!AA351*'Model Part B'!AD351+AA351*Costperbumped)</f>
        <v>3780</v>
      </c>
      <c r="AH351" s="74">
        <v>348</v>
      </c>
      <c r="AI351" s="68" t="s">
        <v>9</v>
      </c>
      <c r="AJ351" s="69">
        <v>44312</v>
      </c>
      <c r="AK351" s="67" t="s">
        <v>0</v>
      </c>
      <c r="AL351" s="68" t="str">
        <f>'Flight Data'!$A349</f>
        <v>G348</v>
      </c>
      <c r="AM351" s="68">
        <f>'Flight Data'!$B349</f>
        <v>0</v>
      </c>
      <c r="AN351" s="68">
        <f ca="1">ROUND(NORMINV($AS351,'Inputs and Outputs'!$C$20,'Inputs and Outputs'!$D$20),0)</f>
        <v>99</v>
      </c>
      <c r="AO351" s="68">
        <f t="shared" si="106"/>
        <v>103</v>
      </c>
      <c r="AP351" s="68">
        <f t="shared" ca="1" si="107"/>
        <v>99</v>
      </c>
      <c r="AQ351" s="68">
        <f ca="1">IF(AP351-AM351&gt;'Inputs and Outputs'!$D$4,Three-AM351,0)</f>
        <v>0</v>
      </c>
      <c r="AR351" s="68">
        <f ca="1">AP351*'Inputs and Outputs'!$D$5-AQ351*'Inputs and Outputs'!$D$6</f>
        <v>3960</v>
      </c>
      <c r="AS351" s="70">
        <f t="shared" ca="1" si="117"/>
        <v>0.13476741526004754</v>
      </c>
      <c r="AT351" s="68">
        <f t="shared" si="108"/>
        <v>200</v>
      </c>
      <c r="AU351" s="75">
        <f ca="1">AP351*'Inputs and Outputs'!$D$5-('Model Part B'!AQ351*'Model Part B'!AT351+AQ351*Costperbumped)</f>
        <v>3960</v>
      </c>
      <c r="AX351" s="74">
        <v>348</v>
      </c>
      <c r="AY351" s="68" t="s">
        <v>9</v>
      </c>
      <c r="AZ351" s="69">
        <v>44312</v>
      </c>
      <c r="BA351" s="67" t="s">
        <v>0</v>
      </c>
      <c r="BB351" s="68" t="str">
        <f>'Flight Data'!$A349</f>
        <v>G348</v>
      </c>
      <c r="BC351" s="68">
        <f>'Flight Data'!$B349</f>
        <v>0</v>
      </c>
      <c r="BD351" s="68">
        <f ca="1">ROUND(NORMINV($BI351,'Inputs and Outputs'!$C$20,'Inputs and Outputs'!$D$20),0)</f>
        <v>100</v>
      </c>
      <c r="BE351" s="68">
        <f t="shared" si="109"/>
        <v>104</v>
      </c>
      <c r="BF351" s="68">
        <f t="shared" ca="1" si="110"/>
        <v>100</v>
      </c>
      <c r="BG351" s="68">
        <f ca="1">IF(BF351-BC351&gt;'Inputs and Outputs'!$D$4,Four-BC351,0)</f>
        <v>0</v>
      </c>
      <c r="BH351" s="68">
        <f ca="1">BF351*'Inputs and Outputs'!$D$5-BG351*'Inputs and Outputs'!$D$6</f>
        <v>4000</v>
      </c>
      <c r="BI351" s="70">
        <f t="shared" ca="1" si="118"/>
        <v>0.15827593733430756</v>
      </c>
      <c r="BJ351" s="68">
        <f t="shared" si="111"/>
        <v>200</v>
      </c>
      <c r="BK351" s="75">
        <f ca="1">BF351*'Inputs and Outputs'!$D$5-('Model Part B'!BG351*'Model Part B'!BJ351+BG351*Costperbumped)</f>
        <v>4000</v>
      </c>
      <c r="BN351" s="74">
        <v>348</v>
      </c>
      <c r="BO351" s="68" t="s">
        <v>9</v>
      </c>
      <c r="BP351" s="69">
        <v>44312</v>
      </c>
      <c r="BQ351" s="67" t="s">
        <v>0</v>
      </c>
      <c r="BR351" s="68" t="str">
        <f>'Flight Data'!$A349</f>
        <v>G348</v>
      </c>
      <c r="BS351" s="68">
        <f>'Flight Data'!$B349</f>
        <v>0</v>
      </c>
      <c r="BT351" s="68">
        <f ca="1">ROUND(NORMINV($BY351,'Inputs and Outputs'!$C$18,'Inputs and Outputs'!$D$18),0)</f>
        <v>104</v>
      </c>
      <c r="BU351" s="68">
        <f t="shared" si="112"/>
        <v>105</v>
      </c>
      <c r="BV351" s="68">
        <f t="shared" ca="1" si="113"/>
        <v>104</v>
      </c>
      <c r="BW351" s="68">
        <f ca="1">IF(BV351-BS351&gt;'Inputs and Outputs'!$D$4,Five-BS351,0)</f>
        <v>5</v>
      </c>
      <c r="BX351" s="68">
        <f ca="1">BV351*'Inputs and Outputs'!$D$5-BW351*'Inputs and Outputs'!$D$6</f>
        <v>3660</v>
      </c>
      <c r="BY351" s="70">
        <f t="shared" ca="1" si="119"/>
        <v>0.70295403779303767</v>
      </c>
      <c r="BZ351" s="68">
        <f t="shared" si="114"/>
        <v>200</v>
      </c>
      <c r="CA351" s="75">
        <f ca="1">BV351*'Inputs and Outputs'!$D$5-('Model Part B'!BW351*'Model Part B'!BZ351+BW351*Costperbumped)</f>
        <v>2660</v>
      </c>
    </row>
    <row r="352" spans="2:79" x14ac:dyDescent="0.2">
      <c r="B352" s="74">
        <v>349</v>
      </c>
      <c r="C352" s="68" t="s">
        <v>8</v>
      </c>
      <c r="D352" s="69">
        <v>44313</v>
      </c>
      <c r="E352" s="67" t="s">
        <v>3</v>
      </c>
      <c r="F352" s="68" t="str">
        <f>'Flight Data'!$A350</f>
        <v>G349</v>
      </c>
      <c r="G352" s="68">
        <f>'Flight Data'!$B350</f>
        <v>1</v>
      </c>
      <c r="H352" s="68">
        <f ca="1">ROUND(NORMINV($M352,'Inputs and Outputs'!$C$18,'Inputs and Outputs'!$D$18),0)</f>
        <v>109</v>
      </c>
      <c r="I352" s="68">
        <f t="shared" si="100"/>
        <v>101</v>
      </c>
      <c r="J352" s="68">
        <f t="shared" ca="1" si="101"/>
        <v>101</v>
      </c>
      <c r="K352" s="68">
        <f ca="1">IF(J352-G352&gt;'Inputs and Outputs'!$D$4,One-G352,0)</f>
        <v>0</v>
      </c>
      <c r="L352" s="68">
        <f ca="1">J352*'Inputs and Outputs'!$D$5-K352*'Inputs and Outputs'!$D$6</f>
        <v>4040</v>
      </c>
      <c r="M352" s="70">
        <f t="shared" ca="1" si="115"/>
        <v>0.91171169908038874</v>
      </c>
      <c r="N352" s="68">
        <f t="shared" si="102"/>
        <v>25</v>
      </c>
      <c r="O352" s="75">
        <f ca="1">J352*'Inputs and Outputs'!$D$5-('Model Part B'!K352*'Model Part B'!N352+K352*Costperbumped)</f>
        <v>4040</v>
      </c>
      <c r="R352" s="74">
        <v>349</v>
      </c>
      <c r="S352" s="68" t="s">
        <v>8</v>
      </c>
      <c r="T352" s="69">
        <v>44313</v>
      </c>
      <c r="U352" s="67" t="s">
        <v>3</v>
      </c>
      <c r="V352" s="68" t="str">
        <f>'Flight Data'!$A350</f>
        <v>G349</v>
      </c>
      <c r="W352" s="68">
        <f>'Flight Data'!$B350</f>
        <v>1</v>
      </c>
      <c r="X352" s="68">
        <f ca="1">ROUND(NORMINV($AC352,'Inputs and Outputs'!$C$18,'Inputs and Outputs'!$D$18),0)</f>
        <v>102</v>
      </c>
      <c r="Y352" s="68">
        <f t="shared" si="103"/>
        <v>102</v>
      </c>
      <c r="Z352" s="68">
        <f t="shared" ca="1" si="104"/>
        <v>102</v>
      </c>
      <c r="AA352" s="68">
        <f ca="1">IF(Z352-W352&gt;'Inputs and Outputs'!$D$4,One-W352,0)</f>
        <v>0</v>
      </c>
      <c r="AB352" s="68">
        <f ca="1">Z352*'Inputs and Outputs'!$D$5-AA352*'Inputs and Outputs'!$D$6</f>
        <v>4080</v>
      </c>
      <c r="AC352" s="70">
        <f t="shared" ca="1" si="116"/>
        <v>0.58700527388561885</v>
      </c>
      <c r="AD352" s="68">
        <f t="shared" si="105"/>
        <v>25</v>
      </c>
      <c r="AE352" s="75">
        <f ca="1">Z352*'Inputs and Outputs'!$D$5-('Model Part B'!AA352*'Model Part B'!AD352+AA352*Costperbumped)</f>
        <v>4080</v>
      </c>
      <c r="AH352" s="74">
        <v>349</v>
      </c>
      <c r="AI352" s="68" t="s">
        <v>8</v>
      </c>
      <c r="AJ352" s="69">
        <v>44313</v>
      </c>
      <c r="AK352" s="67" t="s">
        <v>3</v>
      </c>
      <c r="AL352" s="68" t="str">
        <f>'Flight Data'!$A350</f>
        <v>G349</v>
      </c>
      <c r="AM352" s="68">
        <f>'Flight Data'!$B350</f>
        <v>1</v>
      </c>
      <c r="AN352" s="68">
        <f ca="1">ROUND(NORMINV($AS352,'Inputs and Outputs'!$C$18,'Inputs and Outputs'!$D$18),0)</f>
        <v>102</v>
      </c>
      <c r="AO352" s="68">
        <f t="shared" si="106"/>
        <v>103</v>
      </c>
      <c r="AP352" s="68">
        <f t="shared" ca="1" si="107"/>
        <v>102</v>
      </c>
      <c r="AQ352" s="68">
        <f ca="1">IF(AP352-AM352&gt;'Inputs and Outputs'!$D$4,Three-AM352,0)</f>
        <v>2</v>
      </c>
      <c r="AR352" s="68">
        <f ca="1">AP352*'Inputs and Outputs'!$D$5-AQ352*'Inputs and Outputs'!$D$6</f>
        <v>3880</v>
      </c>
      <c r="AS352" s="70">
        <f t="shared" ca="1" si="117"/>
        <v>0.55425346054178382</v>
      </c>
      <c r="AT352" s="68">
        <f t="shared" si="108"/>
        <v>25</v>
      </c>
      <c r="AU352" s="75">
        <f ca="1">AP352*'Inputs and Outputs'!$D$5-('Model Part B'!AQ352*'Model Part B'!AT352+AQ352*Costperbumped)</f>
        <v>3830</v>
      </c>
      <c r="AX352" s="74">
        <v>349</v>
      </c>
      <c r="AY352" s="68" t="s">
        <v>8</v>
      </c>
      <c r="AZ352" s="69">
        <v>44313</v>
      </c>
      <c r="BA352" s="67" t="s">
        <v>3</v>
      </c>
      <c r="BB352" s="68" t="str">
        <f>'Flight Data'!$A350</f>
        <v>G349</v>
      </c>
      <c r="BC352" s="68">
        <f>'Flight Data'!$B350</f>
        <v>1</v>
      </c>
      <c r="BD352" s="68">
        <f ca="1">ROUND(NORMINV($BI352,'Inputs and Outputs'!$C$18,'Inputs and Outputs'!$D$18),0)</f>
        <v>92</v>
      </c>
      <c r="BE352" s="68">
        <f t="shared" si="109"/>
        <v>104</v>
      </c>
      <c r="BF352" s="68">
        <f t="shared" ca="1" si="110"/>
        <v>92</v>
      </c>
      <c r="BG352" s="68">
        <f ca="1">IF(BF352-BC352&gt;'Inputs and Outputs'!$D$4,Four-BC352,0)</f>
        <v>0</v>
      </c>
      <c r="BH352" s="68">
        <f ca="1">BF352*'Inputs and Outputs'!$D$5-BG352*'Inputs and Outputs'!$D$6</f>
        <v>3680</v>
      </c>
      <c r="BI352" s="70">
        <f t="shared" ca="1" si="118"/>
        <v>6.867477420677337E-2</v>
      </c>
      <c r="BJ352" s="68">
        <f t="shared" si="111"/>
        <v>25</v>
      </c>
      <c r="BK352" s="75">
        <f ca="1">BF352*'Inputs and Outputs'!$D$5-('Model Part B'!BG352*'Model Part B'!BJ352+BG352*Costperbumped)</f>
        <v>3680</v>
      </c>
      <c r="BN352" s="74">
        <v>349</v>
      </c>
      <c r="BO352" s="68" t="s">
        <v>8</v>
      </c>
      <c r="BP352" s="69">
        <v>44313</v>
      </c>
      <c r="BQ352" s="67" t="s">
        <v>3</v>
      </c>
      <c r="BR352" s="68" t="str">
        <f>'Flight Data'!$A350</f>
        <v>G349</v>
      </c>
      <c r="BS352" s="68">
        <f>'Flight Data'!$B350</f>
        <v>1</v>
      </c>
      <c r="BT352" s="68">
        <f ca="1">ROUND(NORMINV($BY352,'Inputs and Outputs'!$C$18,'Inputs and Outputs'!$D$18),0)</f>
        <v>102</v>
      </c>
      <c r="BU352" s="68">
        <f t="shared" si="112"/>
        <v>105</v>
      </c>
      <c r="BV352" s="68">
        <f t="shared" ca="1" si="113"/>
        <v>102</v>
      </c>
      <c r="BW352" s="68">
        <f ca="1">IF(BV352-BS352&gt;'Inputs and Outputs'!$D$4,Five-BS352,0)</f>
        <v>4</v>
      </c>
      <c r="BX352" s="68">
        <f ca="1">BV352*'Inputs and Outputs'!$D$5-BW352*'Inputs and Outputs'!$D$6</f>
        <v>3680</v>
      </c>
      <c r="BY352" s="70">
        <f t="shared" ca="1" si="119"/>
        <v>0.56108932431109393</v>
      </c>
      <c r="BZ352" s="68">
        <f t="shared" si="114"/>
        <v>25</v>
      </c>
      <c r="CA352" s="75">
        <f ca="1">BV352*'Inputs and Outputs'!$D$5-('Model Part B'!BW352*'Model Part B'!BZ352+BW352*Costperbumped)</f>
        <v>3580</v>
      </c>
    </row>
    <row r="353" spans="2:79" x14ac:dyDescent="0.2">
      <c r="B353" s="74">
        <v>350</v>
      </c>
      <c r="C353" s="68" t="s">
        <v>8</v>
      </c>
      <c r="D353" s="69">
        <v>44313</v>
      </c>
      <c r="E353" s="67" t="s">
        <v>2</v>
      </c>
      <c r="F353" s="68" t="str">
        <f>'Flight Data'!$A351</f>
        <v>G350</v>
      </c>
      <c r="G353" s="68">
        <f>'Flight Data'!$B351</f>
        <v>3</v>
      </c>
      <c r="H353" s="68">
        <f ca="1">ROUND(NORMINV($M353,'Inputs and Outputs'!$C$19,'Inputs and Outputs'!$D$19),0)</f>
        <v>100</v>
      </c>
      <c r="I353" s="68">
        <f t="shared" si="100"/>
        <v>101</v>
      </c>
      <c r="J353" s="68">
        <f t="shared" ca="1" si="101"/>
        <v>100</v>
      </c>
      <c r="K353" s="68">
        <f ca="1">IF(J353-G353&gt;'Inputs and Outputs'!$D$4,One-G353,0)</f>
        <v>0</v>
      </c>
      <c r="L353" s="68">
        <f ca="1">J353*'Inputs and Outputs'!$D$5-K353*'Inputs and Outputs'!$D$6</f>
        <v>4000</v>
      </c>
      <c r="M353" s="70">
        <f t="shared" ca="1" si="115"/>
        <v>0.27742143140909348</v>
      </c>
      <c r="N353" s="68">
        <f t="shared" si="102"/>
        <v>25</v>
      </c>
      <c r="O353" s="75">
        <f ca="1">J353*'Inputs and Outputs'!$D$5-('Model Part B'!K353*'Model Part B'!N353+K353*Costperbumped)</f>
        <v>4000</v>
      </c>
      <c r="R353" s="74">
        <v>350</v>
      </c>
      <c r="S353" s="68" t="s">
        <v>8</v>
      </c>
      <c r="T353" s="69">
        <v>44313</v>
      </c>
      <c r="U353" s="67" t="s">
        <v>2</v>
      </c>
      <c r="V353" s="68" t="str">
        <f>'Flight Data'!$A351</f>
        <v>G350</v>
      </c>
      <c r="W353" s="68">
        <f>'Flight Data'!$B351</f>
        <v>3</v>
      </c>
      <c r="X353" s="68">
        <f ca="1">ROUND(NORMINV($AC353,'Inputs and Outputs'!$C$19,'Inputs and Outputs'!$D$19),0)</f>
        <v>97</v>
      </c>
      <c r="Y353" s="68">
        <f t="shared" si="103"/>
        <v>102</v>
      </c>
      <c r="Z353" s="68">
        <f t="shared" ca="1" si="104"/>
        <v>97</v>
      </c>
      <c r="AA353" s="68">
        <f ca="1">IF(Z353-W353&gt;'Inputs and Outputs'!$D$4,One-W353,0)</f>
        <v>0</v>
      </c>
      <c r="AB353" s="68">
        <f ca="1">Z353*'Inputs and Outputs'!$D$5-AA353*'Inputs and Outputs'!$D$6</f>
        <v>3880</v>
      </c>
      <c r="AC353" s="70">
        <f t="shared" ca="1" si="116"/>
        <v>0.12120304319305442</v>
      </c>
      <c r="AD353" s="68">
        <f t="shared" si="105"/>
        <v>25</v>
      </c>
      <c r="AE353" s="75">
        <f ca="1">Z353*'Inputs and Outputs'!$D$5-('Model Part B'!AA353*'Model Part B'!AD353+AA353*Costperbumped)</f>
        <v>3880</v>
      </c>
      <c r="AH353" s="74">
        <v>350</v>
      </c>
      <c r="AI353" s="68" t="s">
        <v>8</v>
      </c>
      <c r="AJ353" s="69">
        <v>44313</v>
      </c>
      <c r="AK353" s="67" t="s">
        <v>2</v>
      </c>
      <c r="AL353" s="68" t="str">
        <f>'Flight Data'!$A351</f>
        <v>G350</v>
      </c>
      <c r="AM353" s="68">
        <f>'Flight Data'!$B351</f>
        <v>3</v>
      </c>
      <c r="AN353" s="68">
        <f ca="1">ROUND(NORMINV($AS353,'Inputs and Outputs'!$C$19,'Inputs and Outputs'!$D$19),0)</f>
        <v>107</v>
      </c>
      <c r="AO353" s="68">
        <f t="shared" si="106"/>
        <v>103</v>
      </c>
      <c r="AP353" s="68">
        <f t="shared" ca="1" si="107"/>
        <v>103</v>
      </c>
      <c r="AQ353" s="68">
        <f ca="1">IF(AP353-AM353&gt;'Inputs and Outputs'!$D$4,Three-AM353,0)</f>
        <v>0</v>
      </c>
      <c r="AR353" s="68">
        <f ca="1">AP353*'Inputs and Outputs'!$D$5-AQ353*'Inputs and Outputs'!$D$6</f>
        <v>4120</v>
      </c>
      <c r="AS353" s="70">
        <f t="shared" ca="1" si="117"/>
        <v>0.81275520350854846</v>
      </c>
      <c r="AT353" s="68">
        <f t="shared" si="108"/>
        <v>25</v>
      </c>
      <c r="AU353" s="75">
        <f ca="1">AP353*'Inputs and Outputs'!$D$5-('Model Part B'!AQ353*'Model Part B'!AT353+AQ353*Costperbumped)</f>
        <v>4120</v>
      </c>
      <c r="AX353" s="74">
        <v>350</v>
      </c>
      <c r="AY353" s="68" t="s">
        <v>8</v>
      </c>
      <c r="AZ353" s="69">
        <v>44313</v>
      </c>
      <c r="BA353" s="67" t="s">
        <v>2</v>
      </c>
      <c r="BB353" s="68" t="str">
        <f>'Flight Data'!$A351</f>
        <v>G350</v>
      </c>
      <c r="BC353" s="68">
        <f>'Flight Data'!$B351</f>
        <v>3</v>
      </c>
      <c r="BD353" s="68">
        <f ca="1">ROUND(NORMINV($BI353,'Inputs and Outputs'!$C$19,'Inputs and Outputs'!$D$19),0)</f>
        <v>97</v>
      </c>
      <c r="BE353" s="68">
        <f t="shared" si="109"/>
        <v>104</v>
      </c>
      <c r="BF353" s="68">
        <f t="shared" ca="1" si="110"/>
        <v>97</v>
      </c>
      <c r="BG353" s="68">
        <f ca="1">IF(BF353-BC353&gt;'Inputs and Outputs'!$D$4,Four-BC353,0)</f>
        <v>0</v>
      </c>
      <c r="BH353" s="68">
        <f ca="1">BF353*'Inputs and Outputs'!$D$5-BG353*'Inputs and Outputs'!$D$6</f>
        <v>3880</v>
      </c>
      <c r="BI353" s="70">
        <f t="shared" ca="1" si="118"/>
        <v>0.1253081568303912</v>
      </c>
      <c r="BJ353" s="68">
        <f t="shared" si="111"/>
        <v>25</v>
      </c>
      <c r="BK353" s="75">
        <f ca="1">BF353*'Inputs and Outputs'!$D$5-('Model Part B'!BG353*'Model Part B'!BJ353+BG353*Costperbumped)</f>
        <v>3880</v>
      </c>
      <c r="BN353" s="74">
        <v>350</v>
      </c>
      <c r="BO353" s="68" t="s">
        <v>8</v>
      </c>
      <c r="BP353" s="69">
        <v>44313</v>
      </c>
      <c r="BQ353" s="67" t="s">
        <v>2</v>
      </c>
      <c r="BR353" s="68" t="str">
        <f>'Flight Data'!$A351</f>
        <v>G350</v>
      </c>
      <c r="BS353" s="68">
        <f>'Flight Data'!$B351</f>
        <v>3</v>
      </c>
      <c r="BT353" s="68">
        <f ca="1">ROUND(NORMINV($BY353,'Inputs and Outputs'!$C$18,'Inputs and Outputs'!$D$18),0)</f>
        <v>102</v>
      </c>
      <c r="BU353" s="68">
        <f t="shared" si="112"/>
        <v>105</v>
      </c>
      <c r="BV353" s="68">
        <f t="shared" ca="1" si="113"/>
        <v>102</v>
      </c>
      <c r="BW353" s="68">
        <f ca="1">IF(BV353-BS353&gt;'Inputs and Outputs'!$D$4,Five-BS353,0)</f>
        <v>0</v>
      </c>
      <c r="BX353" s="68">
        <f ca="1">BV353*'Inputs and Outputs'!$D$5-BW353*'Inputs and Outputs'!$D$6</f>
        <v>4080</v>
      </c>
      <c r="BY353" s="70">
        <f t="shared" ca="1" si="119"/>
        <v>0.58604520119901882</v>
      </c>
      <c r="BZ353" s="68">
        <f t="shared" si="114"/>
        <v>25</v>
      </c>
      <c r="CA353" s="75">
        <f ca="1">BV353*'Inputs and Outputs'!$D$5-('Model Part B'!BW353*'Model Part B'!BZ353+BW353*Costperbumped)</f>
        <v>4080</v>
      </c>
    </row>
    <row r="354" spans="2:79" x14ac:dyDescent="0.2">
      <c r="B354" s="74">
        <v>351</v>
      </c>
      <c r="C354" s="68" t="s">
        <v>8</v>
      </c>
      <c r="D354" s="69">
        <v>44313</v>
      </c>
      <c r="E354" s="67" t="s">
        <v>0</v>
      </c>
      <c r="F354" s="68" t="str">
        <f>'Flight Data'!$A352</f>
        <v>G351</v>
      </c>
      <c r="G354" s="68">
        <f>'Flight Data'!$B352</f>
        <v>0</v>
      </c>
      <c r="H354" s="68">
        <f ca="1">ROUND(NORMINV($M354,'Inputs and Outputs'!$C$20,'Inputs and Outputs'!$D$20),0)</f>
        <v>99</v>
      </c>
      <c r="I354" s="68">
        <f t="shared" si="100"/>
        <v>101</v>
      </c>
      <c r="J354" s="68">
        <f t="shared" ca="1" si="101"/>
        <v>99</v>
      </c>
      <c r="K354" s="68">
        <f ca="1">IF(J354-G354&gt;'Inputs and Outputs'!$D$4,One-G354,0)</f>
        <v>0</v>
      </c>
      <c r="L354" s="68">
        <f ca="1">J354*'Inputs and Outputs'!$D$5-K354*'Inputs and Outputs'!$D$6</f>
        <v>3960</v>
      </c>
      <c r="M354" s="70">
        <f t="shared" ca="1" si="115"/>
        <v>0.12972810170089799</v>
      </c>
      <c r="N354" s="68">
        <f t="shared" si="102"/>
        <v>200</v>
      </c>
      <c r="O354" s="75">
        <f ca="1">J354*'Inputs and Outputs'!$D$5-('Model Part B'!K354*'Model Part B'!N354+K354*Costperbumped)</f>
        <v>3960</v>
      </c>
      <c r="R354" s="74">
        <v>351</v>
      </c>
      <c r="S354" s="68" t="s">
        <v>8</v>
      </c>
      <c r="T354" s="69">
        <v>44313</v>
      </c>
      <c r="U354" s="67" t="s">
        <v>0</v>
      </c>
      <c r="V354" s="68" t="str">
        <f>'Flight Data'!$A352</f>
        <v>G351</v>
      </c>
      <c r="W354" s="68">
        <f>'Flight Data'!$B352</f>
        <v>0</v>
      </c>
      <c r="X354" s="68">
        <f ca="1">ROUND(NORMINV($AC354,'Inputs and Outputs'!$C$20,'Inputs and Outputs'!$D$20),0)</f>
        <v>110</v>
      </c>
      <c r="Y354" s="68">
        <f t="shared" si="103"/>
        <v>102</v>
      </c>
      <c r="Z354" s="68">
        <f t="shared" ca="1" si="104"/>
        <v>102</v>
      </c>
      <c r="AA354" s="68">
        <f ca="1">IF(Z354-W354&gt;'Inputs and Outputs'!$D$4,One-W354,0)</f>
        <v>1</v>
      </c>
      <c r="AB354" s="68">
        <f ca="1">Z354*'Inputs and Outputs'!$D$5-AA354*'Inputs and Outputs'!$D$6</f>
        <v>3980</v>
      </c>
      <c r="AC354" s="70">
        <f t="shared" ca="1" si="116"/>
        <v>0.85503040646758821</v>
      </c>
      <c r="AD354" s="68">
        <f t="shared" si="105"/>
        <v>200</v>
      </c>
      <c r="AE354" s="75">
        <f ca="1">Z354*'Inputs and Outputs'!$D$5-('Model Part B'!AA354*'Model Part B'!AD354+AA354*Costperbumped)</f>
        <v>3780</v>
      </c>
      <c r="AH354" s="74">
        <v>351</v>
      </c>
      <c r="AI354" s="68" t="s">
        <v>8</v>
      </c>
      <c r="AJ354" s="69">
        <v>44313</v>
      </c>
      <c r="AK354" s="67" t="s">
        <v>0</v>
      </c>
      <c r="AL354" s="68" t="str">
        <f>'Flight Data'!$A352</f>
        <v>G351</v>
      </c>
      <c r="AM354" s="68">
        <f>'Flight Data'!$B352</f>
        <v>0</v>
      </c>
      <c r="AN354" s="68">
        <f ca="1">ROUND(NORMINV($AS354,'Inputs and Outputs'!$C$20,'Inputs and Outputs'!$D$20),0)</f>
        <v>113</v>
      </c>
      <c r="AO354" s="68">
        <f t="shared" si="106"/>
        <v>103</v>
      </c>
      <c r="AP354" s="68">
        <f t="shared" ca="1" si="107"/>
        <v>103</v>
      </c>
      <c r="AQ354" s="68">
        <f ca="1">IF(AP354-AM354&gt;'Inputs and Outputs'!$D$4,Three-AM354,0)</f>
        <v>3</v>
      </c>
      <c r="AR354" s="68">
        <f ca="1">AP354*'Inputs and Outputs'!$D$5-AQ354*'Inputs and Outputs'!$D$6</f>
        <v>3820</v>
      </c>
      <c r="AS354" s="70">
        <f t="shared" ca="1" si="117"/>
        <v>0.95070086394231001</v>
      </c>
      <c r="AT354" s="68">
        <f t="shared" si="108"/>
        <v>200</v>
      </c>
      <c r="AU354" s="75">
        <f ca="1">AP354*'Inputs and Outputs'!$D$5-('Model Part B'!AQ354*'Model Part B'!AT354+AQ354*Costperbumped)</f>
        <v>3220</v>
      </c>
      <c r="AX354" s="74">
        <v>351</v>
      </c>
      <c r="AY354" s="68" t="s">
        <v>8</v>
      </c>
      <c r="AZ354" s="69">
        <v>44313</v>
      </c>
      <c r="BA354" s="67" t="s">
        <v>0</v>
      </c>
      <c r="BB354" s="68" t="str">
        <f>'Flight Data'!$A352</f>
        <v>G351</v>
      </c>
      <c r="BC354" s="68">
        <f>'Flight Data'!$B352</f>
        <v>0</v>
      </c>
      <c r="BD354" s="68">
        <f ca="1">ROUND(NORMINV($BI354,'Inputs and Outputs'!$C$20,'Inputs and Outputs'!$D$20),0)</f>
        <v>110</v>
      </c>
      <c r="BE354" s="68">
        <f t="shared" si="109"/>
        <v>104</v>
      </c>
      <c r="BF354" s="68">
        <f t="shared" ca="1" si="110"/>
        <v>104</v>
      </c>
      <c r="BG354" s="68">
        <f ca="1">IF(BF354-BC354&gt;'Inputs and Outputs'!$D$4,Four-BC354,0)</f>
        <v>4</v>
      </c>
      <c r="BH354" s="68">
        <f ca="1">BF354*'Inputs and Outputs'!$D$5-BG354*'Inputs and Outputs'!$D$6</f>
        <v>3760</v>
      </c>
      <c r="BI354" s="70">
        <f t="shared" ca="1" si="118"/>
        <v>0.82591578430448731</v>
      </c>
      <c r="BJ354" s="68">
        <f t="shared" si="111"/>
        <v>200</v>
      </c>
      <c r="BK354" s="75">
        <f ca="1">BF354*'Inputs and Outputs'!$D$5-('Model Part B'!BG354*'Model Part B'!BJ354+BG354*Costperbumped)</f>
        <v>2960</v>
      </c>
      <c r="BN354" s="74">
        <v>351</v>
      </c>
      <c r="BO354" s="68" t="s">
        <v>8</v>
      </c>
      <c r="BP354" s="69">
        <v>44313</v>
      </c>
      <c r="BQ354" s="67" t="s">
        <v>0</v>
      </c>
      <c r="BR354" s="68" t="str">
        <f>'Flight Data'!$A352</f>
        <v>G351</v>
      </c>
      <c r="BS354" s="68">
        <f>'Flight Data'!$B352</f>
        <v>0</v>
      </c>
      <c r="BT354" s="68">
        <f ca="1">ROUND(NORMINV($BY354,'Inputs and Outputs'!$C$18,'Inputs and Outputs'!$D$18),0)</f>
        <v>98</v>
      </c>
      <c r="BU354" s="68">
        <f t="shared" si="112"/>
        <v>105</v>
      </c>
      <c r="BV354" s="68">
        <f t="shared" ca="1" si="113"/>
        <v>98</v>
      </c>
      <c r="BW354" s="68">
        <f ca="1">IF(BV354-BS354&gt;'Inputs and Outputs'!$D$4,Five-BS354,0)</f>
        <v>0</v>
      </c>
      <c r="BX354" s="68">
        <f ca="1">BV354*'Inputs and Outputs'!$D$5-BW354*'Inputs and Outputs'!$D$6</f>
        <v>3920</v>
      </c>
      <c r="BY354" s="70">
        <f t="shared" ca="1" si="119"/>
        <v>0.32837317374294761</v>
      </c>
      <c r="BZ354" s="68">
        <f t="shared" si="114"/>
        <v>200</v>
      </c>
      <c r="CA354" s="75">
        <f ca="1">BV354*'Inputs and Outputs'!$D$5-('Model Part B'!BW354*'Model Part B'!BZ354+BW354*Costperbumped)</f>
        <v>3920</v>
      </c>
    </row>
    <row r="355" spans="2:79" x14ac:dyDescent="0.2">
      <c r="B355" s="74">
        <v>352</v>
      </c>
      <c r="C355" s="68" t="s">
        <v>7</v>
      </c>
      <c r="D355" s="69">
        <v>44314</v>
      </c>
      <c r="E355" s="67" t="s">
        <v>3</v>
      </c>
      <c r="F355" s="68" t="str">
        <f>'Flight Data'!$A353</f>
        <v>G352</v>
      </c>
      <c r="G355" s="68">
        <f>'Flight Data'!$B353</f>
        <v>0</v>
      </c>
      <c r="H355" s="68">
        <f ca="1">ROUND(NORMINV($M355,'Inputs and Outputs'!$C$18,'Inputs and Outputs'!$D$18),0)</f>
        <v>105</v>
      </c>
      <c r="I355" s="68">
        <f t="shared" si="100"/>
        <v>101</v>
      </c>
      <c r="J355" s="68">
        <f t="shared" ca="1" si="101"/>
        <v>101</v>
      </c>
      <c r="K355" s="68">
        <f ca="1">IF(J355-G355&gt;'Inputs and Outputs'!$D$4,One-G355,0)</f>
        <v>1</v>
      </c>
      <c r="L355" s="68">
        <f ca="1">J355*'Inputs and Outputs'!$D$5-K355*'Inputs and Outputs'!$D$6</f>
        <v>3940</v>
      </c>
      <c r="M355" s="70">
        <f t="shared" ca="1" si="115"/>
        <v>0.7664336668523597</v>
      </c>
      <c r="N355" s="68">
        <f t="shared" si="102"/>
        <v>25</v>
      </c>
      <c r="O355" s="75">
        <f ca="1">J355*'Inputs and Outputs'!$D$5-('Model Part B'!K355*'Model Part B'!N355+K355*Costperbumped)</f>
        <v>3915</v>
      </c>
      <c r="R355" s="74">
        <v>352</v>
      </c>
      <c r="S355" s="68" t="s">
        <v>7</v>
      </c>
      <c r="T355" s="69">
        <v>44314</v>
      </c>
      <c r="U355" s="67" t="s">
        <v>3</v>
      </c>
      <c r="V355" s="68" t="str">
        <f>'Flight Data'!$A353</f>
        <v>G352</v>
      </c>
      <c r="W355" s="68">
        <f>'Flight Data'!$B353</f>
        <v>0</v>
      </c>
      <c r="X355" s="68">
        <f ca="1">ROUND(NORMINV($AC355,'Inputs and Outputs'!$C$18,'Inputs and Outputs'!$D$18),0)</f>
        <v>95</v>
      </c>
      <c r="Y355" s="68">
        <f t="shared" si="103"/>
        <v>102</v>
      </c>
      <c r="Z355" s="68">
        <f t="shared" ca="1" si="104"/>
        <v>95</v>
      </c>
      <c r="AA355" s="68">
        <f ca="1">IF(Z355-W355&gt;'Inputs and Outputs'!$D$4,One-W355,0)</f>
        <v>0</v>
      </c>
      <c r="AB355" s="68">
        <f ca="1">Z355*'Inputs and Outputs'!$D$5-AA355*'Inputs and Outputs'!$D$6</f>
        <v>3800</v>
      </c>
      <c r="AC355" s="70">
        <f t="shared" ca="1" si="116"/>
        <v>0.15037232204731787</v>
      </c>
      <c r="AD355" s="68">
        <f t="shared" si="105"/>
        <v>25</v>
      </c>
      <c r="AE355" s="75">
        <f ca="1">Z355*'Inputs and Outputs'!$D$5-('Model Part B'!AA355*'Model Part B'!AD355+AA355*Costperbumped)</f>
        <v>3800</v>
      </c>
      <c r="AH355" s="74">
        <v>352</v>
      </c>
      <c r="AI355" s="68" t="s">
        <v>7</v>
      </c>
      <c r="AJ355" s="69">
        <v>44314</v>
      </c>
      <c r="AK355" s="67" t="s">
        <v>3</v>
      </c>
      <c r="AL355" s="68" t="str">
        <f>'Flight Data'!$A353</f>
        <v>G352</v>
      </c>
      <c r="AM355" s="68">
        <f>'Flight Data'!$B353</f>
        <v>0</v>
      </c>
      <c r="AN355" s="68">
        <f ca="1">ROUND(NORMINV($AS355,'Inputs and Outputs'!$C$18,'Inputs and Outputs'!$D$18),0)</f>
        <v>103</v>
      </c>
      <c r="AO355" s="68">
        <f t="shared" si="106"/>
        <v>103</v>
      </c>
      <c r="AP355" s="68">
        <f t="shared" ca="1" si="107"/>
        <v>103</v>
      </c>
      <c r="AQ355" s="68">
        <f ca="1">IF(AP355-AM355&gt;'Inputs and Outputs'!$D$4,Three-AM355,0)</f>
        <v>3</v>
      </c>
      <c r="AR355" s="68">
        <f ca="1">AP355*'Inputs and Outputs'!$D$5-AQ355*'Inputs and Outputs'!$D$6</f>
        <v>3820</v>
      </c>
      <c r="AS355" s="70">
        <f t="shared" ca="1" si="117"/>
        <v>0.65085846804490022</v>
      </c>
      <c r="AT355" s="68">
        <f t="shared" si="108"/>
        <v>25</v>
      </c>
      <c r="AU355" s="75">
        <f ca="1">AP355*'Inputs and Outputs'!$D$5-('Model Part B'!AQ355*'Model Part B'!AT355+AQ355*Costperbumped)</f>
        <v>3745</v>
      </c>
      <c r="AX355" s="74">
        <v>352</v>
      </c>
      <c r="AY355" s="68" t="s">
        <v>7</v>
      </c>
      <c r="AZ355" s="69">
        <v>44314</v>
      </c>
      <c r="BA355" s="67" t="s">
        <v>3</v>
      </c>
      <c r="BB355" s="68" t="str">
        <f>'Flight Data'!$A353</f>
        <v>G352</v>
      </c>
      <c r="BC355" s="68">
        <f>'Flight Data'!$B353</f>
        <v>0</v>
      </c>
      <c r="BD355" s="68">
        <f ca="1">ROUND(NORMINV($BI355,'Inputs and Outputs'!$C$18,'Inputs and Outputs'!$D$18),0)</f>
        <v>105</v>
      </c>
      <c r="BE355" s="68">
        <f t="shared" si="109"/>
        <v>104</v>
      </c>
      <c r="BF355" s="68">
        <f t="shared" ca="1" si="110"/>
        <v>104</v>
      </c>
      <c r="BG355" s="68">
        <f ca="1">IF(BF355-BC355&gt;'Inputs and Outputs'!$D$4,Four-BC355,0)</f>
        <v>4</v>
      </c>
      <c r="BH355" s="68">
        <f ca="1">BF355*'Inputs and Outputs'!$D$5-BG355*'Inputs and Outputs'!$D$6</f>
        <v>3760</v>
      </c>
      <c r="BI355" s="70">
        <f t="shared" ca="1" si="118"/>
        <v>0.76454271802883955</v>
      </c>
      <c r="BJ355" s="68">
        <f t="shared" si="111"/>
        <v>25</v>
      </c>
      <c r="BK355" s="75">
        <f ca="1">BF355*'Inputs and Outputs'!$D$5-('Model Part B'!BG355*'Model Part B'!BJ355+BG355*Costperbumped)</f>
        <v>3660</v>
      </c>
      <c r="BN355" s="74">
        <v>352</v>
      </c>
      <c r="BO355" s="68" t="s">
        <v>7</v>
      </c>
      <c r="BP355" s="69">
        <v>44314</v>
      </c>
      <c r="BQ355" s="67" t="s">
        <v>3</v>
      </c>
      <c r="BR355" s="68" t="str">
        <f>'Flight Data'!$A353</f>
        <v>G352</v>
      </c>
      <c r="BS355" s="68">
        <f>'Flight Data'!$B353</f>
        <v>0</v>
      </c>
      <c r="BT355" s="68">
        <f ca="1">ROUND(NORMINV($BY355,'Inputs and Outputs'!$C$18,'Inputs and Outputs'!$D$18),0)</f>
        <v>100</v>
      </c>
      <c r="BU355" s="68">
        <f t="shared" si="112"/>
        <v>105</v>
      </c>
      <c r="BV355" s="68">
        <f t="shared" ca="1" si="113"/>
        <v>100</v>
      </c>
      <c r="BW355" s="68">
        <f ca="1">IF(BV355-BS355&gt;'Inputs and Outputs'!$D$4,Five-BS355,0)</f>
        <v>0</v>
      </c>
      <c r="BX355" s="68">
        <f ca="1">BV355*'Inputs and Outputs'!$D$5-BW355*'Inputs and Outputs'!$D$6</f>
        <v>4000</v>
      </c>
      <c r="BY355" s="70">
        <f t="shared" ca="1" si="119"/>
        <v>0.42546506163578091</v>
      </c>
      <c r="BZ355" s="68">
        <f t="shared" si="114"/>
        <v>25</v>
      </c>
      <c r="CA355" s="75">
        <f ca="1">BV355*'Inputs and Outputs'!$D$5-('Model Part B'!BW355*'Model Part B'!BZ355+BW355*Costperbumped)</f>
        <v>4000</v>
      </c>
    </row>
    <row r="356" spans="2:79" x14ac:dyDescent="0.2">
      <c r="B356" s="74">
        <v>353</v>
      </c>
      <c r="C356" s="68" t="s">
        <v>7</v>
      </c>
      <c r="D356" s="69">
        <v>44314</v>
      </c>
      <c r="E356" s="67" t="s">
        <v>2</v>
      </c>
      <c r="F356" s="68" t="str">
        <f>'Flight Data'!$A354</f>
        <v>G353</v>
      </c>
      <c r="G356" s="68">
        <f>'Flight Data'!$B354</f>
        <v>4</v>
      </c>
      <c r="H356" s="68">
        <f ca="1">ROUND(NORMINV($M356,'Inputs and Outputs'!$C$19,'Inputs and Outputs'!$D$19),0)</f>
        <v>104</v>
      </c>
      <c r="I356" s="68">
        <f t="shared" si="100"/>
        <v>101</v>
      </c>
      <c r="J356" s="68">
        <f t="shared" ca="1" si="101"/>
        <v>101</v>
      </c>
      <c r="K356" s="68">
        <f ca="1">IF(J356-G356&gt;'Inputs and Outputs'!$D$4,One-G356,0)</f>
        <v>0</v>
      </c>
      <c r="L356" s="68">
        <f ca="1">J356*'Inputs and Outputs'!$D$5-K356*'Inputs and Outputs'!$D$6</f>
        <v>4040</v>
      </c>
      <c r="M356" s="70">
        <f t="shared" ca="1" si="115"/>
        <v>0.55304321662059674</v>
      </c>
      <c r="N356" s="68">
        <f t="shared" si="102"/>
        <v>25</v>
      </c>
      <c r="O356" s="75">
        <f ca="1">J356*'Inputs and Outputs'!$D$5-('Model Part B'!K356*'Model Part B'!N356+K356*Costperbumped)</f>
        <v>4040</v>
      </c>
      <c r="R356" s="74">
        <v>353</v>
      </c>
      <c r="S356" s="68" t="s">
        <v>7</v>
      </c>
      <c r="T356" s="69">
        <v>44314</v>
      </c>
      <c r="U356" s="67" t="s">
        <v>2</v>
      </c>
      <c r="V356" s="68" t="str">
        <f>'Flight Data'!$A354</f>
        <v>G353</v>
      </c>
      <c r="W356" s="68">
        <f>'Flight Data'!$B354</f>
        <v>4</v>
      </c>
      <c r="X356" s="68">
        <f ca="1">ROUND(NORMINV($AC356,'Inputs and Outputs'!$C$19,'Inputs and Outputs'!$D$19),0)</f>
        <v>108</v>
      </c>
      <c r="Y356" s="68">
        <f t="shared" si="103"/>
        <v>102</v>
      </c>
      <c r="Z356" s="68">
        <f t="shared" ca="1" si="104"/>
        <v>102</v>
      </c>
      <c r="AA356" s="68">
        <f ca="1">IF(Z356-W356&gt;'Inputs and Outputs'!$D$4,One-W356,0)</f>
        <v>0</v>
      </c>
      <c r="AB356" s="68">
        <f ca="1">Z356*'Inputs and Outputs'!$D$5-AA356*'Inputs and Outputs'!$D$6</f>
        <v>4080</v>
      </c>
      <c r="AC356" s="70">
        <f t="shared" ca="1" si="116"/>
        <v>0.86107378807260693</v>
      </c>
      <c r="AD356" s="68">
        <f t="shared" si="105"/>
        <v>25</v>
      </c>
      <c r="AE356" s="75">
        <f ca="1">Z356*'Inputs and Outputs'!$D$5-('Model Part B'!AA356*'Model Part B'!AD356+AA356*Costperbumped)</f>
        <v>4080</v>
      </c>
      <c r="AH356" s="74">
        <v>353</v>
      </c>
      <c r="AI356" s="68" t="s">
        <v>7</v>
      </c>
      <c r="AJ356" s="69">
        <v>44314</v>
      </c>
      <c r="AK356" s="67" t="s">
        <v>2</v>
      </c>
      <c r="AL356" s="68" t="str">
        <f>'Flight Data'!$A354</f>
        <v>G353</v>
      </c>
      <c r="AM356" s="68">
        <f>'Flight Data'!$B354</f>
        <v>4</v>
      </c>
      <c r="AN356" s="68">
        <f ca="1">ROUND(NORMINV($AS356,'Inputs and Outputs'!$C$19,'Inputs and Outputs'!$D$19),0)</f>
        <v>109</v>
      </c>
      <c r="AO356" s="68">
        <f t="shared" si="106"/>
        <v>103</v>
      </c>
      <c r="AP356" s="68">
        <f t="shared" ca="1" si="107"/>
        <v>103</v>
      </c>
      <c r="AQ356" s="68">
        <f ca="1">IF(AP356-AM356&gt;'Inputs and Outputs'!$D$4,Three-AM356,0)</f>
        <v>0</v>
      </c>
      <c r="AR356" s="68">
        <f ca="1">AP356*'Inputs and Outputs'!$D$5-AQ356*'Inputs and Outputs'!$D$6</f>
        <v>4120</v>
      </c>
      <c r="AS356" s="70">
        <f t="shared" ca="1" si="117"/>
        <v>0.87686406170162046</v>
      </c>
      <c r="AT356" s="68">
        <f t="shared" si="108"/>
        <v>25</v>
      </c>
      <c r="AU356" s="75">
        <f ca="1">AP356*'Inputs and Outputs'!$D$5-('Model Part B'!AQ356*'Model Part B'!AT356+AQ356*Costperbumped)</f>
        <v>4120</v>
      </c>
      <c r="AX356" s="74">
        <v>353</v>
      </c>
      <c r="AY356" s="68" t="s">
        <v>7</v>
      </c>
      <c r="AZ356" s="69">
        <v>44314</v>
      </c>
      <c r="BA356" s="67" t="s">
        <v>2</v>
      </c>
      <c r="BB356" s="68" t="str">
        <f>'Flight Data'!$A354</f>
        <v>G353</v>
      </c>
      <c r="BC356" s="68">
        <f>'Flight Data'!$B354</f>
        <v>4</v>
      </c>
      <c r="BD356" s="68">
        <f ca="1">ROUND(NORMINV($BI356,'Inputs and Outputs'!$C$19,'Inputs and Outputs'!$D$19),0)</f>
        <v>108</v>
      </c>
      <c r="BE356" s="68">
        <f t="shared" si="109"/>
        <v>104</v>
      </c>
      <c r="BF356" s="68">
        <f t="shared" ca="1" si="110"/>
        <v>104</v>
      </c>
      <c r="BG356" s="68">
        <f ca="1">IF(BF356-BC356&gt;'Inputs and Outputs'!$D$4,Four-BC356,0)</f>
        <v>0</v>
      </c>
      <c r="BH356" s="68">
        <f ca="1">BF356*'Inputs and Outputs'!$D$5-BG356*'Inputs and Outputs'!$D$6</f>
        <v>4160</v>
      </c>
      <c r="BI356" s="70">
        <f t="shared" ca="1" si="118"/>
        <v>0.85797980693969678</v>
      </c>
      <c r="BJ356" s="68">
        <f t="shared" si="111"/>
        <v>25</v>
      </c>
      <c r="BK356" s="75">
        <f ca="1">BF356*'Inputs and Outputs'!$D$5-('Model Part B'!BG356*'Model Part B'!BJ356+BG356*Costperbumped)</f>
        <v>4160</v>
      </c>
      <c r="BN356" s="74">
        <v>353</v>
      </c>
      <c r="BO356" s="68" t="s">
        <v>7</v>
      </c>
      <c r="BP356" s="69">
        <v>44314</v>
      </c>
      <c r="BQ356" s="67" t="s">
        <v>2</v>
      </c>
      <c r="BR356" s="68" t="str">
        <f>'Flight Data'!$A354</f>
        <v>G353</v>
      </c>
      <c r="BS356" s="68">
        <f>'Flight Data'!$B354</f>
        <v>4</v>
      </c>
      <c r="BT356" s="68">
        <f ca="1">ROUND(NORMINV($BY356,'Inputs and Outputs'!$C$18,'Inputs and Outputs'!$D$18),0)</f>
        <v>102</v>
      </c>
      <c r="BU356" s="68">
        <f t="shared" si="112"/>
        <v>105</v>
      </c>
      <c r="BV356" s="68">
        <f t="shared" ca="1" si="113"/>
        <v>102</v>
      </c>
      <c r="BW356" s="68">
        <f ca="1">IF(BV356-BS356&gt;'Inputs and Outputs'!$D$4,Five-BS356,0)</f>
        <v>0</v>
      </c>
      <c r="BX356" s="68">
        <f ca="1">BV356*'Inputs and Outputs'!$D$5-BW356*'Inputs and Outputs'!$D$6</f>
        <v>4080</v>
      </c>
      <c r="BY356" s="70">
        <f t="shared" ca="1" si="119"/>
        <v>0.54609246700401137</v>
      </c>
      <c r="BZ356" s="68">
        <f t="shared" si="114"/>
        <v>25</v>
      </c>
      <c r="CA356" s="75">
        <f ca="1">BV356*'Inputs and Outputs'!$D$5-('Model Part B'!BW356*'Model Part B'!BZ356+BW356*Costperbumped)</f>
        <v>4080</v>
      </c>
    </row>
    <row r="357" spans="2:79" x14ac:dyDescent="0.2">
      <c r="B357" s="74">
        <v>354</v>
      </c>
      <c r="C357" s="68" t="s">
        <v>7</v>
      </c>
      <c r="D357" s="69">
        <v>44314</v>
      </c>
      <c r="E357" s="67" t="s">
        <v>0</v>
      </c>
      <c r="F357" s="68" t="str">
        <f>'Flight Data'!$A355</f>
        <v>G354</v>
      </c>
      <c r="G357" s="68">
        <f>'Flight Data'!$B355</f>
        <v>0</v>
      </c>
      <c r="H357" s="68">
        <f ca="1">ROUND(NORMINV($M357,'Inputs and Outputs'!$C$20,'Inputs and Outputs'!$D$20),0)</f>
        <v>108</v>
      </c>
      <c r="I357" s="68">
        <f t="shared" si="100"/>
        <v>101</v>
      </c>
      <c r="J357" s="68">
        <f t="shared" ca="1" si="101"/>
        <v>101</v>
      </c>
      <c r="K357" s="68">
        <f ca="1">IF(J357-G357&gt;'Inputs and Outputs'!$D$4,One-G357,0)</f>
        <v>1</v>
      </c>
      <c r="L357" s="68">
        <f ca="1">J357*'Inputs and Outputs'!$D$5-K357*'Inputs and Outputs'!$D$6</f>
        <v>3940</v>
      </c>
      <c r="M357" s="70">
        <f t="shared" ca="1" si="115"/>
        <v>0.70336970378024133</v>
      </c>
      <c r="N357" s="68">
        <f t="shared" si="102"/>
        <v>200</v>
      </c>
      <c r="O357" s="75">
        <f ca="1">J357*'Inputs and Outputs'!$D$5-('Model Part B'!K357*'Model Part B'!N357+K357*Costperbumped)</f>
        <v>3740</v>
      </c>
      <c r="R357" s="74">
        <v>354</v>
      </c>
      <c r="S357" s="68" t="s">
        <v>7</v>
      </c>
      <c r="T357" s="69">
        <v>44314</v>
      </c>
      <c r="U357" s="67" t="s">
        <v>0</v>
      </c>
      <c r="V357" s="68" t="str">
        <f>'Flight Data'!$A355</f>
        <v>G354</v>
      </c>
      <c r="W357" s="68">
        <f>'Flight Data'!$B355</f>
        <v>0</v>
      </c>
      <c r="X357" s="68">
        <f ca="1">ROUND(NORMINV($AC357,'Inputs and Outputs'!$C$20,'Inputs and Outputs'!$D$20),0)</f>
        <v>106</v>
      </c>
      <c r="Y357" s="68">
        <f t="shared" si="103"/>
        <v>102</v>
      </c>
      <c r="Z357" s="68">
        <f t="shared" ca="1" si="104"/>
        <v>102</v>
      </c>
      <c r="AA357" s="68">
        <f ca="1">IF(Z357-W357&gt;'Inputs and Outputs'!$D$4,One-W357,0)</f>
        <v>1</v>
      </c>
      <c r="AB357" s="68">
        <f ca="1">Z357*'Inputs and Outputs'!$D$5-AA357*'Inputs and Outputs'!$D$6</f>
        <v>3980</v>
      </c>
      <c r="AC357" s="70">
        <f t="shared" ca="1" si="116"/>
        <v>0.56224252515549411</v>
      </c>
      <c r="AD357" s="68">
        <f t="shared" si="105"/>
        <v>200</v>
      </c>
      <c r="AE357" s="75">
        <f ca="1">Z357*'Inputs and Outputs'!$D$5-('Model Part B'!AA357*'Model Part B'!AD357+AA357*Costperbumped)</f>
        <v>3780</v>
      </c>
      <c r="AH357" s="74">
        <v>354</v>
      </c>
      <c r="AI357" s="68" t="s">
        <v>7</v>
      </c>
      <c r="AJ357" s="69">
        <v>44314</v>
      </c>
      <c r="AK357" s="67" t="s">
        <v>0</v>
      </c>
      <c r="AL357" s="68" t="str">
        <f>'Flight Data'!$A355</f>
        <v>G354</v>
      </c>
      <c r="AM357" s="68">
        <f>'Flight Data'!$B355</f>
        <v>0</v>
      </c>
      <c r="AN357" s="68">
        <f ca="1">ROUND(NORMINV($AS357,'Inputs and Outputs'!$C$20,'Inputs and Outputs'!$D$20),0)</f>
        <v>102</v>
      </c>
      <c r="AO357" s="68">
        <f t="shared" si="106"/>
        <v>103</v>
      </c>
      <c r="AP357" s="68">
        <f t="shared" ca="1" si="107"/>
        <v>102</v>
      </c>
      <c r="AQ357" s="68">
        <f ca="1">IF(AP357-AM357&gt;'Inputs and Outputs'!$D$4,Three-AM357,0)</f>
        <v>3</v>
      </c>
      <c r="AR357" s="68">
        <f ca="1">AP357*'Inputs and Outputs'!$D$5-AQ357*'Inputs and Outputs'!$D$6</f>
        <v>3780</v>
      </c>
      <c r="AS357" s="70">
        <f t="shared" ca="1" si="117"/>
        <v>0.30433581084347416</v>
      </c>
      <c r="AT357" s="68">
        <f t="shared" si="108"/>
        <v>200</v>
      </c>
      <c r="AU357" s="75">
        <f ca="1">AP357*'Inputs and Outputs'!$D$5-('Model Part B'!AQ357*'Model Part B'!AT357+AQ357*Costperbumped)</f>
        <v>3180</v>
      </c>
      <c r="AX357" s="74">
        <v>354</v>
      </c>
      <c r="AY357" s="68" t="s">
        <v>7</v>
      </c>
      <c r="AZ357" s="69">
        <v>44314</v>
      </c>
      <c r="BA357" s="67" t="s">
        <v>0</v>
      </c>
      <c r="BB357" s="68" t="str">
        <f>'Flight Data'!$A355</f>
        <v>G354</v>
      </c>
      <c r="BC357" s="68">
        <f>'Flight Data'!$B355</f>
        <v>0</v>
      </c>
      <c r="BD357" s="68">
        <f ca="1">ROUND(NORMINV($BI357,'Inputs and Outputs'!$C$20,'Inputs and Outputs'!$D$20),0)</f>
        <v>106</v>
      </c>
      <c r="BE357" s="68">
        <f t="shared" si="109"/>
        <v>104</v>
      </c>
      <c r="BF357" s="68">
        <f t="shared" ca="1" si="110"/>
        <v>104</v>
      </c>
      <c r="BG357" s="68">
        <f ca="1">IF(BF357-BC357&gt;'Inputs and Outputs'!$D$4,Four-BC357,0)</f>
        <v>4</v>
      </c>
      <c r="BH357" s="68">
        <f ca="1">BF357*'Inputs and Outputs'!$D$5-BG357*'Inputs and Outputs'!$D$6</f>
        <v>3760</v>
      </c>
      <c r="BI357" s="70">
        <f t="shared" ca="1" si="118"/>
        <v>0.57824404860723366</v>
      </c>
      <c r="BJ357" s="68">
        <f t="shared" si="111"/>
        <v>200</v>
      </c>
      <c r="BK357" s="75">
        <f ca="1">BF357*'Inputs and Outputs'!$D$5-('Model Part B'!BG357*'Model Part B'!BJ357+BG357*Costperbumped)</f>
        <v>2960</v>
      </c>
      <c r="BN357" s="74">
        <v>354</v>
      </c>
      <c r="BO357" s="68" t="s">
        <v>7</v>
      </c>
      <c r="BP357" s="69">
        <v>44314</v>
      </c>
      <c r="BQ357" s="67" t="s">
        <v>0</v>
      </c>
      <c r="BR357" s="68" t="str">
        <f>'Flight Data'!$A355</f>
        <v>G354</v>
      </c>
      <c r="BS357" s="68">
        <f>'Flight Data'!$B355</f>
        <v>0</v>
      </c>
      <c r="BT357" s="68">
        <f ca="1">ROUND(NORMINV($BY357,'Inputs and Outputs'!$C$18,'Inputs and Outputs'!$D$18),0)</f>
        <v>110</v>
      </c>
      <c r="BU357" s="68">
        <f t="shared" si="112"/>
        <v>105</v>
      </c>
      <c r="BV357" s="68">
        <f t="shared" ca="1" si="113"/>
        <v>105</v>
      </c>
      <c r="BW357" s="68">
        <f ca="1">IF(BV357-BS357&gt;'Inputs and Outputs'!$D$4,Five-BS357,0)</f>
        <v>5</v>
      </c>
      <c r="BX357" s="68">
        <f ca="1">BV357*'Inputs and Outputs'!$D$5-BW357*'Inputs and Outputs'!$D$6</f>
        <v>3700</v>
      </c>
      <c r="BY357" s="70">
        <f t="shared" ca="1" si="119"/>
        <v>0.93791033804725665</v>
      </c>
      <c r="BZ357" s="68">
        <f t="shared" si="114"/>
        <v>200</v>
      </c>
      <c r="CA357" s="75">
        <f ca="1">BV357*'Inputs and Outputs'!$D$5-('Model Part B'!BW357*'Model Part B'!BZ357+BW357*Costperbumped)</f>
        <v>2700</v>
      </c>
    </row>
    <row r="358" spans="2:79" x14ac:dyDescent="0.2">
      <c r="B358" s="74">
        <v>355</v>
      </c>
      <c r="C358" s="68" t="s">
        <v>6</v>
      </c>
      <c r="D358" s="69">
        <v>44315</v>
      </c>
      <c r="E358" s="67" t="s">
        <v>3</v>
      </c>
      <c r="F358" s="68" t="str">
        <f>'Flight Data'!$A356</f>
        <v>G355</v>
      </c>
      <c r="G358" s="68">
        <f>'Flight Data'!$B356</f>
        <v>3</v>
      </c>
      <c r="H358" s="68">
        <f ca="1">ROUND(NORMINV($M358,'Inputs and Outputs'!$C$18,'Inputs and Outputs'!$D$18),0)</f>
        <v>93</v>
      </c>
      <c r="I358" s="68">
        <f t="shared" si="100"/>
        <v>101</v>
      </c>
      <c r="J358" s="68">
        <f t="shared" ca="1" si="101"/>
        <v>93</v>
      </c>
      <c r="K358" s="68">
        <f ca="1">IF(J358-G358&gt;'Inputs and Outputs'!$D$4,One-G358,0)</f>
        <v>0</v>
      </c>
      <c r="L358" s="68">
        <f ca="1">J358*'Inputs and Outputs'!$D$5-K358*'Inputs and Outputs'!$D$6</f>
        <v>3720</v>
      </c>
      <c r="M358" s="70">
        <f t="shared" ca="1" si="115"/>
        <v>8.1208383630408942E-2</v>
      </c>
      <c r="N358" s="68">
        <f t="shared" si="102"/>
        <v>25</v>
      </c>
      <c r="O358" s="75">
        <f ca="1">J358*'Inputs and Outputs'!$D$5-('Model Part B'!K358*'Model Part B'!N358+K358*Costperbumped)</f>
        <v>3720</v>
      </c>
      <c r="R358" s="74">
        <v>355</v>
      </c>
      <c r="S358" s="68" t="s">
        <v>6</v>
      </c>
      <c r="T358" s="69">
        <v>44315</v>
      </c>
      <c r="U358" s="67" t="s">
        <v>3</v>
      </c>
      <c r="V358" s="68" t="str">
        <f>'Flight Data'!$A356</f>
        <v>G355</v>
      </c>
      <c r="W358" s="68">
        <f>'Flight Data'!$B356</f>
        <v>3</v>
      </c>
      <c r="X358" s="68">
        <f ca="1">ROUND(NORMINV($AC358,'Inputs and Outputs'!$C$18,'Inputs and Outputs'!$D$18),0)</f>
        <v>97</v>
      </c>
      <c r="Y358" s="68">
        <f t="shared" si="103"/>
        <v>102</v>
      </c>
      <c r="Z358" s="68">
        <f t="shared" ca="1" si="104"/>
        <v>97</v>
      </c>
      <c r="AA358" s="68">
        <f ca="1">IF(Z358-W358&gt;'Inputs and Outputs'!$D$4,One-W358,0)</f>
        <v>0</v>
      </c>
      <c r="AB358" s="68">
        <f ca="1">Z358*'Inputs and Outputs'!$D$5-AA358*'Inputs and Outputs'!$D$6</f>
        <v>3880</v>
      </c>
      <c r="AC358" s="70">
        <f t="shared" ca="1" si="116"/>
        <v>0.22866422333800174</v>
      </c>
      <c r="AD358" s="68">
        <f t="shared" si="105"/>
        <v>25</v>
      </c>
      <c r="AE358" s="75">
        <f ca="1">Z358*'Inputs and Outputs'!$D$5-('Model Part B'!AA358*'Model Part B'!AD358+AA358*Costperbumped)</f>
        <v>3880</v>
      </c>
      <c r="AH358" s="74">
        <v>355</v>
      </c>
      <c r="AI358" s="68" t="s">
        <v>6</v>
      </c>
      <c r="AJ358" s="69">
        <v>44315</v>
      </c>
      <c r="AK358" s="67" t="s">
        <v>3</v>
      </c>
      <c r="AL358" s="68" t="str">
        <f>'Flight Data'!$A356</f>
        <v>G355</v>
      </c>
      <c r="AM358" s="68">
        <f>'Flight Data'!$B356</f>
        <v>3</v>
      </c>
      <c r="AN358" s="68">
        <f ca="1">ROUND(NORMINV($AS358,'Inputs and Outputs'!$C$18,'Inputs and Outputs'!$D$18),0)</f>
        <v>106</v>
      </c>
      <c r="AO358" s="68">
        <f t="shared" si="106"/>
        <v>103</v>
      </c>
      <c r="AP358" s="68">
        <f t="shared" ca="1" si="107"/>
        <v>103</v>
      </c>
      <c r="AQ358" s="68">
        <f ca="1">IF(AP358-AM358&gt;'Inputs and Outputs'!$D$4,Three-AM358,0)</f>
        <v>0</v>
      </c>
      <c r="AR358" s="68">
        <f ca="1">AP358*'Inputs and Outputs'!$D$5-AQ358*'Inputs and Outputs'!$D$6</f>
        <v>4120</v>
      </c>
      <c r="AS358" s="70">
        <f t="shared" ca="1" si="117"/>
        <v>0.78228680226634451</v>
      </c>
      <c r="AT358" s="68">
        <f t="shared" si="108"/>
        <v>25</v>
      </c>
      <c r="AU358" s="75">
        <f ca="1">AP358*'Inputs and Outputs'!$D$5-('Model Part B'!AQ358*'Model Part B'!AT358+AQ358*Costperbumped)</f>
        <v>4120</v>
      </c>
      <c r="AX358" s="74">
        <v>355</v>
      </c>
      <c r="AY358" s="68" t="s">
        <v>6</v>
      </c>
      <c r="AZ358" s="69">
        <v>44315</v>
      </c>
      <c r="BA358" s="67" t="s">
        <v>3</v>
      </c>
      <c r="BB358" s="68" t="str">
        <f>'Flight Data'!$A356</f>
        <v>G355</v>
      </c>
      <c r="BC358" s="68">
        <f>'Flight Data'!$B356</f>
        <v>3</v>
      </c>
      <c r="BD358" s="68">
        <f ca="1">ROUND(NORMINV($BI358,'Inputs and Outputs'!$C$18,'Inputs and Outputs'!$D$18),0)</f>
        <v>101</v>
      </c>
      <c r="BE358" s="68">
        <f t="shared" si="109"/>
        <v>104</v>
      </c>
      <c r="BF358" s="68">
        <f t="shared" ca="1" si="110"/>
        <v>101</v>
      </c>
      <c r="BG358" s="68">
        <f ca="1">IF(BF358-BC358&gt;'Inputs and Outputs'!$D$4,Four-BC358,0)</f>
        <v>0</v>
      </c>
      <c r="BH358" s="68">
        <f ca="1">BF358*'Inputs and Outputs'!$D$5-BG358*'Inputs and Outputs'!$D$6</f>
        <v>4040</v>
      </c>
      <c r="BI358" s="70">
        <f t="shared" ca="1" si="118"/>
        <v>0.49270554108021647</v>
      </c>
      <c r="BJ358" s="68">
        <f t="shared" si="111"/>
        <v>25</v>
      </c>
      <c r="BK358" s="75">
        <f ca="1">BF358*'Inputs and Outputs'!$D$5-('Model Part B'!BG358*'Model Part B'!BJ358+BG358*Costperbumped)</f>
        <v>4040</v>
      </c>
      <c r="BN358" s="74">
        <v>355</v>
      </c>
      <c r="BO358" s="68" t="s">
        <v>6</v>
      </c>
      <c r="BP358" s="69">
        <v>44315</v>
      </c>
      <c r="BQ358" s="67" t="s">
        <v>3</v>
      </c>
      <c r="BR358" s="68" t="str">
        <f>'Flight Data'!$A356</f>
        <v>G355</v>
      </c>
      <c r="BS358" s="68">
        <f>'Flight Data'!$B356</f>
        <v>3</v>
      </c>
      <c r="BT358" s="68">
        <f ca="1">ROUND(NORMINV($BY358,'Inputs and Outputs'!$C$18,'Inputs and Outputs'!$D$18),0)</f>
        <v>106</v>
      </c>
      <c r="BU358" s="68">
        <f t="shared" si="112"/>
        <v>105</v>
      </c>
      <c r="BV358" s="68">
        <f t="shared" ca="1" si="113"/>
        <v>105</v>
      </c>
      <c r="BW358" s="68">
        <f ca="1">IF(BV358-BS358&gt;'Inputs and Outputs'!$D$4,Five-BS358,0)</f>
        <v>2</v>
      </c>
      <c r="BX358" s="68">
        <f ca="1">BV358*'Inputs and Outputs'!$D$5-BW358*'Inputs and Outputs'!$D$6</f>
        <v>4000</v>
      </c>
      <c r="BY358" s="70">
        <f t="shared" ca="1" si="119"/>
        <v>0.77749842213671017</v>
      </c>
      <c r="BZ358" s="68">
        <f t="shared" si="114"/>
        <v>25</v>
      </c>
      <c r="CA358" s="75">
        <f ca="1">BV358*'Inputs and Outputs'!$D$5-('Model Part B'!BW358*'Model Part B'!BZ358+BW358*Costperbumped)</f>
        <v>3950</v>
      </c>
    </row>
    <row r="359" spans="2:79" x14ac:dyDescent="0.2">
      <c r="B359" s="74">
        <v>356</v>
      </c>
      <c r="C359" s="68" t="s">
        <v>6</v>
      </c>
      <c r="D359" s="69">
        <v>44315</v>
      </c>
      <c r="E359" s="67" t="s">
        <v>2</v>
      </c>
      <c r="F359" s="68" t="str">
        <f>'Flight Data'!$A357</f>
        <v>G356</v>
      </c>
      <c r="G359" s="68">
        <f>'Flight Data'!$B357</f>
        <v>3</v>
      </c>
      <c r="H359" s="68">
        <f ca="1">ROUND(NORMINV($M359,'Inputs and Outputs'!$C$19,'Inputs and Outputs'!$D$19),0)</f>
        <v>108</v>
      </c>
      <c r="I359" s="68">
        <f t="shared" si="100"/>
        <v>101</v>
      </c>
      <c r="J359" s="68">
        <f t="shared" ca="1" si="101"/>
        <v>101</v>
      </c>
      <c r="K359" s="68">
        <f ca="1">IF(J359-G359&gt;'Inputs and Outputs'!$D$4,One-G359,0)</f>
        <v>0</v>
      </c>
      <c r="L359" s="68">
        <f ca="1">J359*'Inputs and Outputs'!$D$5-K359*'Inputs and Outputs'!$D$6</f>
        <v>4040</v>
      </c>
      <c r="M359" s="70">
        <f t="shared" ca="1" si="115"/>
        <v>0.84104998478223103</v>
      </c>
      <c r="N359" s="68">
        <f t="shared" si="102"/>
        <v>25</v>
      </c>
      <c r="O359" s="75">
        <f ca="1">J359*'Inputs and Outputs'!$D$5-('Model Part B'!K359*'Model Part B'!N359+K359*Costperbumped)</f>
        <v>4040</v>
      </c>
      <c r="R359" s="74">
        <v>356</v>
      </c>
      <c r="S359" s="68" t="s">
        <v>6</v>
      </c>
      <c r="T359" s="69">
        <v>44315</v>
      </c>
      <c r="U359" s="67" t="s">
        <v>2</v>
      </c>
      <c r="V359" s="68" t="str">
        <f>'Flight Data'!$A357</f>
        <v>G356</v>
      </c>
      <c r="W359" s="68">
        <f>'Flight Data'!$B357</f>
        <v>3</v>
      </c>
      <c r="X359" s="68">
        <f ca="1">ROUND(NORMINV($AC359,'Inputs and Outputs'!$C$19,'Inputs and Outputs'!$D$19),0)</f>
        <v>97</v>
      </c>
      <c r="Y359" s="68">
        <f t="shared" si="103"/>
        <v>102</v>
      </c>
      <c r="Z359" s="68">
        <f t="shared" ca="1" si="104"/>
        <v>97</v>
      </c>
      <c r="AA359" s="68">
        <f ca="1">IF(Z359-W359&gt;'Inputs and Outputs'!$D$4,One-W359,0)</f>
        <v>0</v>
      </c>
      <c r="AB359" s="68">
        <f ca="1">Z359*'Inputs and Outputs'!$D$5-AA359*'Inputs and Outputs'!$D$6</f>
        <v>3880</v>
      </c>
      <c r="AC359" s="70">
        <f t="shared" ca="1" si="116"/>
        <v>0.12786657148558767</v>
      </c>
      <c r="AD359" s="68">
        <f t="shared" si="105"/>
        <v>25</v>
      </c>
      <c r="AE359" s="75">
        <f ca="1">Z359*'Inputs and Outputs'!$D$5-('Model Part B'!AA359*'Model Part B'!AD359+AA359*Costperbumped)</f>
        <v>3880</v>
      </c>
      <c r="AH359" s="74">
        <v>356</v>
      </c>
      <c r="AI359" s="68" t="s">
        <v>6</v>
      </c>
      <c r="AJ359" s="69">
        <v>44315</v>
      </c>
      <c r="AK359" s="67" t="s">
        <v>2</v>
      </c>
      <c r="AL359" s="68" t="str">
        <f>'Flight Data'!$A357</f>
        <v>G356</v>
      </c>
      <c r="AM359" s="68">
        <f>'Flight Data'!$B357</f>
        <v>3</v>
      </c>
      <c r="AN359" s="68">
        <f ca="1">ROUND(NORMINV($AS359,'Inputs and Outputs'!$C$19,'Inputs and Outputs'!$D$19),0)</f>
        <v>94</v>
      </c>
      <c r="AO359" s="68">
        <f t="shared" si="106"/>
        <v>103</v>
      </c>
      <c r="AP359" s="68">
        <f t="shared" ca="1" si="107"/>
        <v>94</v>
      </c>
      <c r="AQ359" s="68">
        <f ca="1">IF(AP359-AM359&gt;'Inputs and Outputs'!$D$4,Three-AM359,0)</f>
        <v>0</v>
      </c>
      <c r="AR359" s="68">
        <f ca="1">AP359*'Inputs and Outputs'!$D$5-AQ359*'Inputs and Outputs'!$D$6</f>
        <v>3760</v>
      </c>
      <c r="AS359" s="70">
        <f t="shared" ca="1" si="117"/>
        <v>2.8835903733001489E-2</v>
      </c>
      <c r="AT359" s="68">
        <f t="shared" si="108"/>
        <v>25</v>
      </c>
      <c r="AU359" s="75">
        <f ca="1">AP359*'Inputs and Outputs'!$D$5-('Model Part B'!AQ359*'Model Part B'!AT359+AQ359*Costperbumped)</f>
        <v>3760</v>
      </c>
      <c r="AX359" s="74">
        <v>356</v>
      </c>
      <c r="AY359" s="68" t="s">
        <v>6</v>
      </c>
      <c r="AZ359" s="69">
        <v>44315</v>
      </c>
      <c r="BA359" s="67" t="s">
        <v>2</v>
      </c>
      <c r="BB359" s="68" t="str">
        <f>'Flight Data'!$A357</f>
        <v>G356</v>
      </c>
      <c r="BC359" s="68">
        <f>'Flight Data'!$B357</f>
        <v>3</v>
      </c>
      <c r="BD359" s="68">
        <f ca="1">ROUND(NORMINV($BI359,'Inputs and Outputs'!$C$19,'Inputs and Outputs'!$D$19),0)</f>
        <v>104</v>
      </c>
      <c r="BE359" s="68">
        <f t="shared" si="109"/>
        <v>104</v>
      </c>
      <c r="BF359" s="68">
        <f t="shared" ca="1" si="110"/>
        <v>104</v>
      </c>
      <c r="BG359" s="68">
        <f ca="1">IF(BF359-BC359&gt;'Inputs and Outputs'!$D$4,Four-BC359,0)</f>
        <v>1</v>
      </c>
      <c r="BH359" s="68">
        <f ca="1">BF359*'Inputs and Outputs'!$D$5-BG359*'Inputs and Outputs'!$D$6</f>
        <v>4060</v>
      </c>
      <c r="BI359" s="70">
        <f t="shared" ca="1" si="118"/>
        <v>0.59709071991090734</v>
      </c>
      <c r="BJ359" s="68">
        <f t="shared" si="111"/>
        <v>25</v>
      </c>
      <c r="BK359" s="75">
        <f ca="1">BF359*'Inputs and Outputs'!$D$5-('Model Part B'!BG359*'Model Part B'!BJ359+BG359*Costperbumped)</f>
        <v>4035</v>
      </c>
      <c r="BN359" s="74">
        <v>356</v>
      </c>
      <c r="BO359" s="68" t="s">
        <v>6</v>
      </c>
      <c r="BP359" s="69">
        <v>44315</v>
      </c>
      <c r="BQ359" s="67" t="s">
        <v>2</v>
      </c>
      <c r="BR359" s="68" t="str">
        <f>'Flight Data'!$A357</f>
        <v>G356</v>
      </c>
      <c r="BS359" s="68">
        <f>'Flight Data'!$B357</f>
        <v>3</v>
      </c>
      <c r="BT359" s="68">
        <f ca="1">ROUND(NORMINV($BY359,'Inputs and Outputs'!$C$18,'Inputs and Outputs'!$D$18),0)</f>
        <v>109</v>
      </c>
      <c r="BU359" s="68">
        <f t="shared" si="112"/>
        <v>105</v>
      </c>
      <c r="BV359" s="68">
        <f t="shared" ca="1" si="113"/>
        <v>105</v>
      </c>
      <c r="BW359" s="68">
        <f ca="1">IF(BV359-BS359&gt;'Inputs and Outputs'!$D$4,Five-BS359,0)</f>
        <v>2</v>
      </c>
      <c r="BX359" s="68">
        <f ca="1">BV359*'Inputs and Outputs'!$D$5-BW359*'Inputs and Outputs'!$D$6</f>
        <v>4000</v>
      </c>
      <c r="BY359" s="70">
        <f t="shared" ca="1" si="119"/>
        <v>0.91259958613279846</v>
      </c>
      <c r="BZ359" s="68">
        <f t="shared" si="114"/>
        <v>25</v>
      </c>
      <c r="CA359" s="75">
        <f ca="1">BV359*'Inputs and Outputs'!$D$5-('Model Part B'!BW359*'Model Part B'!BZ359+BW359*Costperbumped)</f>
        <v>3950</v>
      </c>
    </row>
    <row r="360" spans="2:79" x14ac:dyDescent="0.2">
      <c r="B360" s="74">
        <v>357</v>
      </c>
      <c r="C360" s="68" t="s">
        <v>6</v>
      </c>
      <c r="D360" s="69">
        <v>44315</v>
      </c>
      <c r="E360" s="67" t="s">
        <v>0</v>
      </c>
      <c r="F360" s="68" t="str">
        <f>'Flight Data'!$A358</f>
        <v>G357</v>
      </c>
      <c r="G360" s="68">
        <f>'Flight Data'!$B358</f>
        <v>1</v>
      </c>
      <c r="H360" s="68">
        <f ca="1">ROUND(NORMINV($M360,'Inputs and Outputs'!$C$20,'Inputs and Outputs'!$D$20),0)</f>
        <v>108</v>
      </c>
      <c r="I360" s="68">
        <f t="shared" si="100"/>
        <v>101</v>
      </c>
      <c r="J360" s="68">
        <f t="shared" ca="1" si="101"/>
        <v>101</v>
      </c>
      <c r="K360" s="68">
        <f ca="1">IF(J360-G360&gt;'Inputs and Outputs'!$D$4,One-G360,0)</f>
        <v>0</v>
      </c>
      <c r="L360" s="68">
        <f ca="1">J360*'Inputs and Outputs'!$D$5-K360*'Inputs and Outputs'!$D$6</f>
        <v>4040</v>
      </c>
      <c r="M360" s="70">
        <f t="shared" ca="1" si="115"/>
        <v>0.73270214536106104</v>
      </c>
      <c r="N360" s="68">
        <f t="shared" si="102"/>
        <v>200</v>
      </c>
      <c r="O360" s="75">
        <f ca="1">J360*'Inputs and Outputs'!$D$5-('Model Part B'!K360*'Model Part B'!N360+K360*Costperbumped)</f>
        <v>4040</v>
      </c>
      <c r="R360" s="74">
        <v>357</v>
      </c>
      <c r="S360" s="68" t="s">
        <v>6</v>
      </c>
      <c r="T360" s="69">
        <v>44315</v>
      </c>
      <c r="U360" s="67" t="s">
        <v>0</v>
      </c>
      <c r="V360" s="68" t="str">
        <f>'Flight Data'!$A358</f>
        <v>G357</v>
      </c>
      <c r="W360" s="68">
        <f>'Flight Data'!$B358</f>
        <v>1</v>
      </c>
      <c r="X360" s="68">
        <f ca="1">ROUND(NORMINV($AC360,'Inputs and Outputs'!$C$20,'Inputs and Outputs'!$D$20),0)</f>
        <v>105</v>
      </c>
      <c r="Y360" s="68">
        <f t="shared" si="103"/>
        <v>102</v>
      </c>
      <c r="Z360" s="68">
        <f t="shared" ca="1" si="104"/>
        <v>102</v>
      </c>
      <c r="AA360" s="68">
        <f ca="1">IF(Z360-W360&gt;'Inputs and Outputs'!$D$4,One-W360,0)</f>
        <v>0</v>
      </c>
      <c r="AB360" s="68">
        <f ca="1">Z360*'Inputs and Outputs'!$D$5-AA360*'Inputs and Outputs'!$D$6</f>
        <v>4080</v>
      </c>
      <c r="AC360" s="70">
        <f t="shared" ca="1" si="116"/>
        <v>0.52584606850895799</v>
      </c>
      <c r="AD360" s="68">
        <f t="shared" si="105"/>
        <v>200</v>
      </c>
      <c r="AE360" s="75">
        <f ca="1">Z360*'Inputs and Outputs'!$D$5-('Model Part B'!AA360*'Model Part B'!AD360+AA360*Costperbumped)</f>
        <v>4080</v>
      </c>
      <c r="AH360" s="74">
        <v>357</v>
      </c>
      <c r="AI360" s="68" t="s">
        <v>6</v>
      </c>
      <c r="AJ360" s="69">
        <v>44315</v>
      </c>
      <c r="AK360" s="67" t="s">
        <v>0</v>
      </c>
      <c r="AL360" s="68" t="str">
        <f>'Flight Data'!$A358</f>
        <v>G357</v>
      </c>
      <c r="AM360" s="68">
        <f>'Flight Data'!$B358</f>
        <v>1</v>
      </c>
      <c r="AN360" s="68">
        <f ca="1">ROUND(NORMINV($AS360,'Inputs and Outputs'!$C$20,'Inputs and Outputs'!$D$20),0)</f>
        <v>102</v>
      </c>
      <c r="AO360" s="68">
        <f t="shared" si="106"/>
        <v>103</v>
      </c>
      <c r="AP360" s="68">
        <f t="shared" ca="1" si="107"/>
        <v>102</v>
      </c>
      <c r="AQ360" s="68">
        <f ca="1">IF(AP360-AM360&gt;'Inputs and Outputs'!$D$4,Three-AM360,0)</f>
        <v>2</v>
      </c>
      <c r="AR360" s="68">
        <f ca="1">AP360*'Inputs and Outputs'!$D$5-AQ360*'Inputs and Outputs'!$D$6</f>
        <v>3880</v>
      </c>
      <c r="AS360" s="70">
        <f t="shared" ca="1" si="117"/>
        <v>0.28564401597470734</v>
      </c>
      <c r="AT360" s="68">
        <f t="shared" si="108"/>
        <v>200</v>
      </c>
      <c r="AU360" s="75">
        <f ca="1">AP360*'Inputs and Outputs'!$D$5-('Model Part B'!AQ360*'Model Part B'!AT360+AQ360*Costperbumped)</f>
        <v>3480</v>
      </c>
      <c r="AX360" s="74">
        <v>357</v>
      </c>
      <c r="AY360" s="68" t="s">
        <v>6</v>
      </c>
      <c r="AZ360" s="69">
        <v>44315</v>
      </c>
      <c r="BA360" s="67" t="s">
        <v>0</v>
      </c>
      <c r="BB360" s="68" t="str">
        <f>'Flight Data'!$A358</f>
        <v>G357</v>
      </c>
      <c r="BC360" s="68">
        <f>'Flight Data'!$B358</f>
        <v>1</v>
      </c>
      <c r="BD360" s="68">
        <f ca="1">ROUND(NORMINV($BI360,'Inputs and Outputs'!$C$20,'Inputs and Outputs'!$D$20),0)</f>
        <v>124</v>
      </c>
      <c r="BE360" s="68">
        <f t="shared" si="109"/>
        <v>104</v>
      </c>
      <c r="BF360" s="68">
        <f t="shared" ca="1" si="110"/>
        <v>104</v>
      </c>
      <c r="BG360" s="68">
        <f ca="1">IF(BF360-BC360&gt;'Inputs and Outputs'!$D$4,Four-BC360,0)</f>
        <v>3</v>
      </c>
      <c r="BH360" s="68">
        <f ca="1">BF360*'Inputs and Outputs'!$D$5-BG360*'Inputs and Outputs'!$D$6</f>
        <v>3860</v>
      </c>
      <c r="BI360" s="70">
        <f t="shared" ca="1" si="118"/>
        <v>0.99994993044803826</v>
      </c>
      <c r="BJ360" s="68">
        <f t="shared" si="111"/>
        <v>200</v>
      </c>
      <c r="BK360" s="75">
        <f ca="1">BF360*'Inputs and Outputs'!$D$5-('Model Part B'!BG360*'Model Part B'!BJ360+BG360*Costperbumped)</f>
        <v>3260</v>
      </c>
      <c r="BN360" s="74">
        <v>357</v>
      </c>
      <c r="BO360" s="68" t="s">
        <v>6</v>
      </c>
      <c r="BP360" s="69">
        <v>44315</v>
      </c>
      <c r="BQ360" s="67" t="s">
        <v>0</v>
      </c>
      <c r="BR360" s="68" t="str">
        <f>'Flight Data'!$A358</f>
        <v>G357</v>
      </c>
      <c r="BS360" s="68">
        <f>'Flight Data'!$B358</f>
        <v>1</v>
      </c>
      <c r="BT360" s="68">
        <f ca="1">ROUND(NORMINV($BY360,'Inputs and Outputs'!$C$18,'Inputs and Outputs'!$D$18),0)</f>
        <v>106</v>
      </c>
      <c r="BU360" s="68">
        <f t="shared" si="112"/>
        <v>105</v>
      </c>
      <c r="BV360" s="68">
        <f t="shared" ca="1" si="113"/>
        <v>105</v>
      </c>
      <c r="BW360" s="68">
        <f ca="1">IF(BV360-BS360&gt;'Inputs and Outputs'!$D$4,Five-BS360,0)</f>
        <v>4</v>
      </c>
      <c r="BX360" s="68">
        <f ca="1">BV360*'Inputs and Outputs'!$D$5-BW360*'Inputs and Outputs'!$D$6</f>
        <v>3800</v>
      </c>
      <c r="BY360" s="70">
        <f t="shared" ca="1" si="119"/>
        <v>0.81296461433149581</v>
      </c>
      <c r="BZ360" s="68">
        <f t="shared" si="114"/>
        <v>200</v>
      </c>
      <c r="CA360" s="75">
        <f ca="1">BV360*'Inputs and Outputs'!$D$5-('Model Part B'!BW360*'Model Part B'!BZ360+BW360*Costperbumped)</f>
        <v>3000</v>
      </c>
    </row>
    <row r="361" spans="2:79" x14ac:dyDescent="0.2">
      <c r="B361" s="74">
        <v>358</v>
      </c>
      <c r="C361" s="68" t="s">
        <v>5</v>
      </c>
      <c r="D361" s="69">
        <v>44316</v>
      </c>
      <c r="E361" s="67" t="s">
        <v>3</v>
      </c>
      <c r="F361" s="68" t="str">
        <f>'Flight Data'!$A359</f>
        <v>G358</v>
      </c>
      <c r="G361" s="68">
        <f>'Flight Data'!$B359</f>
        <v>3</v>
      </c>
      <c r="H361" s="68">
        <f ca="1">ROUND(NORMINV($M361,'Inputs and Outputs'!$C$18,'Inputs and Outputs'!$D$18),0)</f>
        <v>111</v>
      </c>
      <c r="I361" s="68">
        <f t="shared" si="100"/>
        <v>101</v>
      </c>
      <c r="J361" s="68">
        <f t="shared" ca="1" si="101"/>
        <v>101</v>
      </c>
      <c r="K361" s="68">
        <f ca="1">IF(J361-G361&gt;'Inputs and Outputs'!$D$4,One-G361,0)</f>
        <v>0</v>
      </c>
      <c r="L361" s="68">
        <f ca="1">J361*'Inputs and Outputs'!$D$5-K361*'Inputs and Outputs'!$D$6</f>
        <v>4040</v>
      </c>
      <c r="M361" s="70">
        <f t="shared" ca="1" si="115"/>
        <v>0.94536195663298805</v>
      </c>
      <c r="N361" s="68">
        <f t="shared" si="102"/>
        <v>25</v>
      </c>
      <c r="O361" s="75">
        <f ca="1">J361*'Inputs and Outputs'!$D$5-('Model Part B'!K361*'Model Part B'!N361+K361*Costperbumped)</f>
        <v>4040</v>
      </c>
      <c r="R361" s="74">
        <v>358</v>
      </c>
      <c r="S361" s="68" t="s">
        <v>5</v>
      </c>
      <c r="T361" s="69">
        <v>44316</v>
      </c>
      <c r="U361" s="67" t="s">
        <v>3</v>
      </c>
      <c r="V361" s="68" t="str">
        <f>'Flight Data'!$A359</f>
        <v>G358</v>
      </c>
      <c r="W361" s="68">
        <f>'Flight Data'!$B359</f>
        <v>3</v>
      </c>
      <c r="X361" s="68">
        <f ca="1">ROUND(NORMINV($AC361,'Inputs and Outputs'!$C$18,'Inputs and Outputs'!$D$18),0)</f>
        <v>93</v>
      </c>
      <c r="Y361" s="68">
        <f t="shared" si="103"/>
        <v>102</v>
      </c>
      <c r="Z361" s="68">
        <f t="shared" ca="1" si="104"/>
        <v>93</v>
      </c>
      <c r="AA361" s="68">
        <f ca="1">IF(Z361-W361&gt;'Inputs and Outputs'!$D$4,One-W361,0)</f>
        <v>0</v>
      </c>
      <c r="AB361" s="68">
        <f ca="1">Z361*'Inputs and Outputs'!$D$5-AA361*'Inputs and Outputs'!$D$6</f>
        <v>3720</v>
      </c>
      <c r="AC361" s="70">
        <f t="shared" ca="1" si="116"/>
        <v>9.2229119369434676E-2</v>
      </c>
      <c r="AD361" s="68">
        <f t="shared" si="105"/>
        <v>25</v>
      </c>
      <c r="AE361" s="75">
        <f ca="1">Z361*'Inputs and Outputs'!$D$5-('Model Part B'!AA361*'Model Part B'!AD361+AA361*Costperbumped)</f>
        <v>3720</v>
      </c>
      <c r="AH361" s="74">
        <v>358</v>
      </c>
      <c r="AI361" s="68" t="s">
        <v>5</v>
      </c>
      <c r="AJ361" s="69">
        <v>44316</v>
      </c>
      <c r="AK361" s="67" t="s">
        <v>3</v>
      </c>
      <c r="AL361" s="68" t="str">
        <f>'Flight Data'!$A359</f>
        <v>G358</v>
      </c>
      <c r="AM361" s="68">
        <f>'Flight Data'!$B359</f>
        <v>3</v>
      </c>
      <c r="AN361" s="68">
        <f ca="1">ROUND(NORMINV($AS361,'Inputs and Outputs'!$C$18,'Inputs and Outputs'!$D$18),0)</f>
        <v>98</v>
      </c>
      <c r="AO361" s="68">
        <f t="shared" si="106"/>
        <v>103</v>
      </c>
      <c r="AP361" s="68">
        <f t="shared" ca="1" si="107"/>
        <v>98</v>
      </c>
      <c r="AQ361" s="68">
        <f ca="1">IF(AP361-AM361&gt;'Inputs and Outputs'!$D$4,Three-AM361,0)</f>
        <v>0</v>
      </c>
      <c r="AR361" s="68">
        <f ca="1">AP361*'Inputs and Outputs'!$D$5-AQ361*'Inputs and Outputs'!$D$6</f>
        <v>3920</v>
      </c>
      <c r="AS361" s="70">
        <f t="shared" ca="1" si="117"/>
        <v>0.30081762554915359</v>
      </c>
      <c r="AT361" s="68">
        <f t="shared" si="108"/>
        <v>25</v>
      </c>
      <c r="AU361" s="75">
        <f ca="1">AP361*'Inputs and Outputs'!$D$5-('Model Part B'!AQ361*'Model Part B'!AT361+AQ361*Costperbumped)</f>
        <v>3920</v>
      </c>
      <c r="AX361" s="74">
        <v>358</v>
      </c>
      <c r="AY361" s="68" t="s">
        <v>5</v>
      </c>
      <c r="AZ361" s="69">
        <v>44316</v>
      </c>
      <c r="BA361" s="67" t="s">
        <v>3</v>
      </c>
      <c r="BB361" s="68" t="str">
        <f>'Flight Data'!$A359</f>
        <v>G358</v>
      </c>
      <c r="BC361" s="68">
        <f>'Flight Data'!$B359</f>
        <v>3</v>
      </c>
      <c r="BD361" s="68">
        <f ca="1">ROUND(NORMINV($BI361,'Inputs and Outputs'!$C$18,'Inputs and Outputs'!$D$18),0)</f>
        <v>100</v>
      </c>
      <c r="BE361" s="68">
        <f t="shared" si="109"/>
        <v>104</v>
      </c>
      <c r="BF361" s="68">
        <f t="shared" ca="1" si="110"/>
        <v>100</v>
      </c>
      <c r="BG361" s="68">
        <f ca="1">IF(BF361-BC361&gt;'Inputs and Outputs'!$D$4,Four-BC361,0)</f>
        <v>0</v>
      </c>
      <c r="BH361" s="68">
        <f ca="1">BF361*'Inputs and Outputs'!$D$5-BG361*'Inputs and Outputs'!$D$6</f>
        <v>4000</v>
      </c>
      <c r="BI361" s="70">
        <f t="shared" ca="1" si="118"/>
        <v>0.4370260097126849</v>
      </c>
      <c r="BJ361" s="68">
        <f t="shared" si="111"/>
        <v>25</v>
      </c>
      <c r="BK361" s="75">
        <f ca="1">BF361*'Inputs and Outputs'!$D$5-('Model Part B'!BG361*'Model Part B'!BJ361+BG361*Costperbumped)</f>
        <v>4000</v>
      </c>
      <c r="BN361" s="74">
        <v>358</v>
      </c>
      <c r="BO361" s="68" t="s">
        <v>5</v>
      </c>
      <c r="BP361" s="69">
        <v>44316</v>
      </c>
      <c r="BQ361" s="67" t="s">
        <v>3</v>
      </c>
      <c r="BR361" s="68" t="str">
        <f>'Flight Data'!$A359</f>
        <v>G358</v>
      </c>
      <c r="BS361" s="68">
        <f>'Flight Data'!$B359</f>
        <v>3</v>
      </c>
      <c r="BT361" s="68">
        <f ca="1">ROUND(NORMINV($BY361,'Inputs and Outputs'!$C$18,'Inputs and Outputs'!$D$18),0)</f>
        <v>118</v>
      </c>
      <c r="BU361" s="68">
        <f t="shared" si="112"/>
        <v>105</v>
      </c>
      <c r="BV361" s="68">
        <f t="shared" ca="1" si="113"/>
        <v>105</v>
      </c>
      <c r="BW361" s="68">
        <f ca="1">IF(BV361-BS361&gt;'Inputs and Outputs'!$D$4,Five-BS361,0)</f>
        <v>2</v>
      </c>
      <c r="BX361" s="68">
        <f ca="1">BV361*'Inputs and Outputs'!$D$5-BW361*'Inputs and Outputs'!$D$6</f>
        <v>4000</v>
      </c>
      <c r="BY361" s="70">
        <f t="shared" ca="1" si="119"/>
        <v>0.99755166488171454</v>
      </c>
      <c r="BZ361" s="68">
        <f t="shared" si="114"/>
        <v>25</v>
      </c>
      <c r="CA361" s="75">
        <f ca="1">BV361*'Inputs and Outputs'!$D$5-('Model Part B'!BW361*'Model Part B'!BZ361+BW361*Costperbumped)</f>
        <v>3950</v>
      </c>
    </row>
    <row r="362" spans="2:79" x14ac:dyDescent="0.2">
      <c r="B362" s="74">
        <v>359</v>
      </c>
      <c r="C362" s="68" t="s">
        <v>5</v>
      </c>
      <c r="D362" s="69">
        <v>44316</v>
      </c>
      <c r="E362" s="67" t="s">
        <v>2</v>
      </c>
      <c r="F362" s="68" t="str">
        <f>'Flight Data'!$A360</f>
        <v>G359</v>
      </c>
      <c r="G362" s="68">
        <f>'Flight Data'!$B360</f>
        <v>4</v>
      </c>
      <c r="H362" s="68">
        <f ca="1">ROUND(NORMINV($M362,'Inputs and Outputs'!$C$19,'Inputs and Outputs'!$D$19),0)</f>
        <v>102</v>
      </c>
      <c r="I362" s="68">
        <f t="shared" si="100"/>
        <v>101</v>
      </c>
      <c r="J362" s="68">
        <f t="shared" ca="1" si="101"/>
        <v>101</v>
      </c>
      <c r="K362" s="68">
        <f ca="1">IF(J362-G362&gt;'Inputs and Outputs'!$D$4,One-G362,0)</f>
        <v>0</v>
      </c>
      <c r="L362" s="68">
        <f ca="1">J362*'Inputs and Outputs'!$D$5-K362*'Inputs and Outputs'!$D$6</f>
        <v>4040</v>
      </c>
      <c r="M362" s="70">
        <f t="shared" ca="1" si="115"/>
        <v>0.40518038143946322</v>
      </c>
      <c r="N362" s="68">
        <f t="shared" si="102"/>
        <v>25</v>
      </c>
      <c r="O362" s="75">
        <f ca="1">J362*'Inputs and Outputs'!$D$5-('Model Part B'!K362*'Model Part B'!N362+K362*Costperbumped)</f>
        <v>4040</v>
      </c>
      <c r="R362" s="74">
        <v>359</v>
      </c>
      <c r="S362" s="68" t="s">
        <v>5</v>
      </c>
      <c r="T362" s="69">
        <v>44316</v>
      </c>
      <c r="U362" s="67" t="s">
        <v>2</v>
      </c>
      <c r="V362" s="68" t="str">
        <f>'Flight Data'!$A360</f>
        <v>G359</v>
      </c>
      <c r="W362" s="68">
        <f>'Flight Data'!$B360</f>
        <v>4</v>
      </c>
      <c r="X362" s="68">
        <f ca="1">ROUND(NORMINV($AC362,'Inputs and Outputs'!$C$19,'Inputs and Outputs'!$D$19),0)</f>
        <v>101</v>
      </c>
      <c r="Y362" s="68">
        <f t="shared" si="103"/>
        <v>102</v>
      </c>
      <c r="Z362" s="68">
        <f t="shared" ca="1" si="104"/>
        <v>101</v>
      </c>
      <c r="AA362" s="68">
        <f ca="1">IF(Z362-W362&gt;'Inputs and Outputs'!$D$4,One-W362,0)</f>
        <v>0</v>
      </c>
      <c r="AB362" s="68">
        <f ca="1">Z362*'Inputs and Outputs'!$D$5-AA362*'Inputs and Outputs'!$D$6</f>
        <v>4040</v>
      </c>
      <c r="AC362" s="70">
        <f t="shared" ca="1" si="116"/>
        <v>0.32861353361696843</v>
      </c>
      <c r="AD362" s="68">
        <f t="shared" si="105"/>
        <v>25</v>
      </c>
      <c r="AE362" s="75">
        <f ca="1">Z362*'Inputs and Outputs'!$D$5-('Model Part B'!AA362*'Model Part B'!AD362+AA362*Costperbumped)</f>
        <v>4040</v>
      </c>
      <c r="AH362" s="74">
        <v>359</v>
      </c>
      <c r="AI362" s="68" t="s">
        <v>5</v>
      </c>
      <c r="AJ362" s="69">
        <v>44316</v>
      </c>
      <c r="AK362" s="67" t="s">
        <v>2</v>
      </c>
      <c r="AL362" s="68" t="str">
        <f>'Flight Data'!$A360</f>
        <v>G359</v>
      </c>
      <c r="AM362" s="68">
        <f>'Flight Data'!$B360</f>
        <v>4</v>
      </c>
      <c r="AN362" s="68">
        <f ca="1">ROUND(NORMINV($AS362,'Inputs and Outputs'!$C$19,'Inputs and Outputs'!$D$19),0)</f>
        <v>104</v>
      </c>
      <c r="AO362" s="68">
        <f t="shared" si="106"/>
        <v>103</v>
      </c>
      <c r="AP362" s="68">
        <f t="shared" ca="1" si="107"/>
        <v>103</v>
      </c>
      <c r="AQ362" s="68">
        <f ca="1">IF(AP362-AM362&gt;'Inputs and Outputs'!$D$4,Three-AM362,0)</f>
        <v>0</v>
      </c>
      <c r="AR362" s="68">
        <f ca="1">AP362*'Inputs and Outputs'!$D$5-AQ362*'Inputs and Outputs'!$D$6</f>
        <v>4120</v>
      </c>
      <c r="AS362" s="70">
        <f t="shared" ca="1" si="117"/>
        <v>0.61765102691027018</v>
      </c>
      <c r="AT362" s="68">
        <f t="shared" si="108"/>
        <v>25</v>
      </c>
      <c r="AU362" s="75">
        <f ca="1">AP362*'Inputs and Outputs'!$D$5-('Model Part B'!AQ362*'Model Part B'!AT362+AQ362*Costperbumped)</f>
        <v>4120</v>
      </c>
      <c r="AX362" s="74">
        <v>359</v>
      </c>
      <c r="AY362" s="68" t="s">
        <v>5</v>
      </c>
      <c r="AZ362" s="69">
        <v>44316</v>
      </c>
      <c r="BA362" s="67" t="s">
        <v>2</v>
      </c>
      <c r="BB362" s="68" t="str">
        <f>'Flight Data'!$A360</f>
        <v>G359</v>
      </c>
      <c r="BC362" s="68">
        <f>'Flight Data'!$B360</f>
        <v>4</v>
      </c>
      <c r="BD362" s="68">
        <f ca="1">ROUND(NORMINV($BI362,'Inputs and Outputs'!$C$19,'Inputs and Outputs'!$D$19),0)</f>
        <v>109</v>
      </c>
      <c r="BE362" s="68">
        <f t="shared" si="109"/>
        <v>104</v>
      </c>
      <c r="BF362" s="68">
        <f t="shared" ca="1" si="110"/>
        <v>104</v>
      </c>
      <c r="BG362" s="68">
        <f ca="1">IF(BF362-BC362&gt;'Inputs and Outputs'!$D$4,Four-BC362,0)</f>
        <v>0</v>
      </c>
      <c r="BH362" s="68">
        <f ca="1">BF362*'Inputs and Outputs'!$D$5-BG362*'Inputs and Outputs'!$D$6</f>
        <v>4160</v>
      </c>
      <c r="BI362" s="70">
        <f t="shared" ca="1" si="118"/>
        <v>0.88358597656531002</v>
      </c>
      <c r="BJ362" s="68">
        <f t="shared" si="111"/>
        <v>25</v>
      </c>
      <c r="BK362" s="75">
        <f ca="1">BF362*'Inputs and Outputs'!$D$5-('Model Part B'!BG362*'Model Part B'!BJ362+BG362*Costperbumped)</f>
        <v>4160</v>
      </c>
      <c r="BN362" s="74">
        <v>359</v>
      </c>
      <c r="BO362" s="68" t="s">
        <v>5</v>
      </c>
      <c r="BP362" s="69">
        <v>44316</v>
      </c>
      <c r="BQ362" s="67" t="s">
        <v>2</v>
      </c>
      <c r="BR362" s="68" t="str">
        <f>'Flight Data'!$A360</f>
        <v>G359</v>
      </c>
      <c r="BS362" s="68">
        <f>'Flight Data'!$B360</f>
        <v>4</v>
      </c>
      <c r="BT362" s="68">
        <f ca="1">ROUND(NORMINV($BY362,'Inputs and Outputs'!$C$18,'Inputs and Outputs'!$D$18),0)</f>
        <v>105</v>
      </c>
      <c r="BU362" s="68">
        <f t="shared" si="112"/>
        <v>105</v>
      </c>
      <c r="BV362" s="68">
        <f t="shared" ca="1" si="113"/>
        <v>105</v>
      </c>
      <c r="BW362" s="68">
        <f ca="1">IF(BV362-BS362&gt;'Inputs and Outputs'!$D$4,Five-BS362,0)</f>
        <v>1</v>
      </c>
      <c r="BX362" s="68">
        <f ca="1">BV362*'Inputs and Outputs'!$D$5-BW362*'Inputs and Outputs'!$D$6</f>
        <v>4100</v>
      </c>
      <c r="BY362" s="70">
        <f t="shared" ca="1" si="119"/>
        <v>0.74762582470848571</v>
      </c>
      <c r="BZ362" s="68">
        <f t="shared" si="114"/>
        <v>25</v>
      </c>
      <c r="CA362" s="75">
        <f ca="1">BV362*'Inputs and Outputs'!$D$5-('Model Part B'!BW362*'Model Part B'!BZ362+BW362*Costperbumped)</f>
        <v>4075</v>
      </c>
    </row>
    <row r="363" spans="2:79" x14ac:dyDescent="0.2">
      <c r="B363" s="74">
        <v>360</v>
      </c>
      <c r="C363" s="68" t="s">
        <v>5</v>
      </c>
      <c r="D363" s="69">
        <v>44316</v>
      </c>
      <c r="E363" s="67" t="s">
        <v>0</v>
      </c>
      <c r="F363" s="68" t="str">
        <f>'Flight Data'!$A361</f>
        <v>G360</v>
      </c>
      <c r="G363" s="68">
        <f>'Flight Data'!$B361</f>
        <v>0</v>
      </c>
      <c r="H363" s="68">
        <f ca="1">ROUND(NORMINV($M363,'Inputs and Outputs'!$C$20,'Inputs and Outputs'!$D$20),0)</f>
        <v>108</v>
      </c>
      <c r="I363" s="68">
        <f t="shared" si="100"/>
        <v>101</v>
      </c>
      <c r="J363" s="68">
        <f t="shared" ca="1" si="101"/>
        <v>101</v>
      </c>
      <c r="K363" s="68">
        <f ca="1">IF(J363-G363&gt;'Inputs and Outputs'!$D$4,One-G363,0)</f>
        <v>1</v>
      </c>
      <c r="L363" s="68">
        <f ca="1">J363*'Inputs and Outputs'!$D$5-K363*'Inputs and Outputs'!$D$6</f>
        <v>3940</v>
      </c>
      <c r="M363" s="70">
        <f t="shared" ca="1" si="115"/>
        <v>0.69737594989367868</v>
      </c>
      <c r="N363" s="68">
        <f t="shared" si="102"/>
        <v>200</v>
      </c>
      <c r="O363" s="75">
        <f ca="1">J363*'Inputs and Outputs'!$D$5-('Model Part B'!K363*'Model Part B'!N363+K363*Costperbumped)</f>
        <v>3740</v>
      </c>
      <c r="R363" s="74">
        <v>360</v>
      </c>
      <c r="S363" s="68" t="s">
        <v>5</v>
      </c>
      <c r="T363" s="69">
        <v>44316</v>
      </c>
      <c r="U363" s="67" t="s">
        <v>0</v>
      </c>
      <c r="V363" s="68" t="str">
        <f>'Flight Data'!$A361</f>
        <v>G360</v>
      </c>
      <c r="W363" s="68">
        <f>'Flight Data'!$B361</f>
        <v>0</v>
      </c>
      <c r="X363" s="68">
        <f ca="1">ROUND(NORMINV($AC363,'Inputs and Outputs'!$C$20,'Inputs and Outputs'!$D$20),0)</f>
        <v>108</v>
      </c>
      <c r="Y363" s="68">
        <f t="shared" si="103"/>
        <v>102</v>
      </c>
      <c r="Z363" s="68">
        <f t="shared" ca="1" si="104"/>
        <v>102</v>
      </c>
      <c r="AA363" s="68">
        <f ca="1">IF(Z363-W363&gt;'Inputs and Outputs'!$D$4,One-W363,0)</f>
        <v>1</v>
      </c>
      <c r="AB363" s="68">
        <f ca="1">Z363*'Inputs and Outputs'!$D$5-AA363*'Inputs and Outputs'!$D$6</f>
        <v>3980</v>
      </c>
      <c r="AC363" s="70">
        <f t="shared" ca="1" si="116"/>
        <v>0.75753074066649184</v>
      </c>
      <c r="AD363" s="68">
        <f t="shared" si="105"/>
        <v>200</v>
      </c>
      <c r="AE363" s="75">
        <f ca="1">Z363*'Inputs and Outputs'!$D$5-('Model Part B'!AA363*'Model Part B'!AD363+AA363*Costperbumped)</f>
        <v>3780</v>
      </c>
      <c r="AH363" s="74">
        <v>360</v>
      </c>
      <c r="AI363" s="68" t="s">
        <v>5</v>
      </c>
      <c r="AJ363" s="69">
        <v>44316</v>
      </c>
      <c r="AK363" s="67" t="s">
        <v>0</v>
      </c>
      <c r="AL363" s="68" t="str">
        <f>'Flight Data'!$A361</f>
        <v>G360</v>
      </c>
      <c r="AM363" s="68">
        <f>'Flight Data'!$B361</f>
        <v>0</v>
      </c>
      <c r="AN363" s="68">
        <f ca="1">ROUND(NORMINV($AS363,'Inputs and Outputs'!$C$20,'Inputs and Outputs'!$D$20),0)</f>
        <v>119</v>
      </c>
      <c r="AO363" s="68">
        <f t="shared" si="106"/>
        <v>103</v>
      </c>
      <c r="AP363" s="68">
        <f t="shared" ca="1" si="107"/>
        <v>103</v>
      </c>
      <c r="AQ363" s="68">
        <f ca="1">IF(AP363-AM363&gt;'Inputs and Outputs'!$D$4,Three-AM363,0)</f>
        <v>3</v>
      </c>
      <c r="AR363" s="68">
        <f ca="1">AP363*'Inputs and Outputs'!$D$5-AQ363*'Inputs and Outputs'!$D$6</f>
        <v>3820</v>
      </c>
      <c r="AS363" s="70">
        <f t="shared" ca="1" si="117"/>
        <v>0.99800340327714221</v>
      </c>
      <c r="AT363" s="68">
        <f t="shared" si="108"/>
        <v>200</v>
      </c>
      <c r="AU363" s="75">
        <f ca="1">AP363*'Inputs and Outputs'!$D$5-('Model Part B'!AQ363*'Model Part B'!AT363+AQ363*Costperbumped)</f>
        <v>3220</v>
      </c>
      <c r="AX363" s="74">
        <v>360</v>
      </c>
      <c r="AY363" s="68" t="s">
        <v>5</v>
      </c>
      <c r="AZ363" s="69">
        <v>44316</v>
      </c>
      <c r="BA363" s="67" t="s">
        <v>0</v>
      </c>
      <c r="BB363" s="68" t="str">
        <f>'Flight Data'!$A361</f>
        <v>G360</v>
      </c>
      <c r="BC363" s="68">
        <f>'Flight Data'!$B361</f>
        <v>0</v>
      </c>
      <c r="BD363" s="68">
        <f ca="1">ROUND(NORMINV($BI363,'Inputs and Outputs'!$C$20,'Inputs and Outputs'!$D$20),0)</f>
        <v>101</v>
      </c>
      <c r="BE363" s="68">
        <f t="shared" si="109"/>
        <v>104</v>
      </c>
      <c r="BF363" s="68">
        <f t="shared" ca="1" si="110"/>
        <v>101</v>
      </c>
      <c r="BG363" s="68">
        <f ca="1">IF(BF363-BC363&gt;'Inputs and Outputs'!$D$4,Four-BC363,0)</f>
        <v>4</v>
      </c>
      <c r="BH363" s="68">
        <f ca="1">BF363*'Inputs and Outputs'!$D$5-BG363*'Inputs and Outputs'!$D$6</f>
        <v>3640</v>
      </c>
      <c r="BI363" s="70">
        <f t="shared" ca="1" si="118"/>
        <v>0.21903179287940278</v>
      </c>
      <c r="BJ363" s="68">
        <f t="shared" si="111"/>
        <v>200</v>
      </c>
      <c r="BK363" s="75">
        <f ca="1">BF363*'Inputs and Outputs'!$D$5-('Model Part B'!BG363*'Model Part B'!BJ363+BG363*Costperbumped)</f>
        <v>2840</v>
      </c>
      <c r="BN363" s="74">
        <v>360</v>
      </c>
      <c r="BO363" s="68" t="s">
        <v>5</v>
      </c>
      <c r="BP363" s="69">
        <v>44316</v>
      </c>
      <c r="BQ363" s="67" t="s">
        <v>0</v>
      </c>
      <c r="BR363" s="68" t="str">
        <f>'Flight Data'!$A361</f>
        <v>G360</v>
      </c>
      <c r="BS363" s="68">
        <f>'Flight Data'!$B361</f>
        <v>0</v>
      </c>
      <c r="BT363" s="68">
        <f ca="1">ROUND(NORMINV($BY363,'Inputs and Outputs'!$C$18,'Inputs and Outputs'!$D$18),0)</f>
        <v>101</v>
      </c>
      <c r="BU363" s="68">
        <f t="shared" si="112"/>
        <v>105</v>
      </c>
      <c r="BV363" s="68">
        <f t="shared" ca="1" si="113"/>
        <v>101</v>
      </c>
      <c r="BW363" s="68">
        <f ca="1">IF(BV363-BS363&gt;'Inputs and Outputs'!$D$4,Five-BS363,0)</f>
        <v>5</v>
      </c>
      <c r="BX363" s="68">
        <f ca="1">BV363*'Inputs and Outputs'!$D$5-BW363*'Inputs and Outputs'!$D$6</f>
        <v>3540</v>
      </c>
      <c r="BY363" s="70">
        <f t="shared" ca="1" si="119"/>
        <v>0.51089280184356989</v>
      </c>
      <c r="BZ363" s="68">
        <f t="shared" si="114"/>
        <v>200</v>
      </c>
      <c r="CA363" s="75">
        <f ca="1">BV363*'Inputs and Outputs'!$D$5-('Model Part B'!BW363*'Model Part B'!BZ363+BW363*Costperbumped)</f>
        <v>2540</v>
      </c>
    </row>
    <row r="364" spans="2:79" x14ac:dyDescent="0.2">
      <c r="B364" s="74">
        <v>361</v>
      </c>
      <c r="C364" s="68" t="s">
        <v>4</v>
      </c>
      <c r="D364" s="69">
        <v>44317</v>
      </c>
      <c r="E364" s="67" t="s">
        <v>3</v>
      </c>
      <c r="F364" s="68" t="str">
        <f>'Flight Data'!$A362</f>
        <v>G361</v>
      </c>
      <c r="G364" s="68">
        <f>'Flight Data'!$B362</f>
        <v>3</v>
      </c>
      <c r="H364" s="68">
        <f ca="1">ROUND(NORMINV($M364,'Inputs and Outputs'!$C$18,'Inputs and Outputs'!$D$18),0)</f>
        <v>97</v>
      </c>
      <c r="I364" s="68">
        <f t="shared" si="100"/>
        <v>101</v>
      </c>
      <c r="J364" s="68">
        <f t="shared" ca="1" si="101"/>
        <v>97</v>
      </c>
      <c r="K364" s="68">
        <f ca="1">IF(J364-G364&gt;'Inputs and Outputs'!$D$4,One-G364,0)</f>
        <v>0</v>
      </c>
      <c r="L364" s="68">
        <f ca="1">J364*'Inputs and Outputs'!$D$5-K364*'Inputs and Outputs'!$D$6</f>
        <v>3880</v>
      </c>
      <c r="M364" s="70">
        <f t="shared" ca="1" si="115"/>
        <v>0.23736129737355816</v>
      </c>
      <c r="N364" s="68">
        <f t="shared" si="102"/>
        <v>25</v>
      </c>
      <c r="O364" s="75">
        <f ca="1">J364*'Inputs and Outputs'!$D$5-('Model Part B'!K364*'Model Part B'!N364+K364*Costperbumped)</f>
        <v>3880</v>
      </c>
      <c r="R364" s="74">
        <v>361</v>
      </c>
      <c r="S364" s="68" t="s">
        <v>4</v>
      </c>
      <c r="T364" s="69">
        <v>44317</v>
      </c>
      <c r="U364" s="67" t="s">
        <v>3</v>
      </c>
      <c r="V364" s="68" t="str">
        <f>'Flight Data'!$A362</f>
        <v>G361</v>
      </c>
      <c r="W364" s="68">
        <f>'Flight Data'!$B362</f>
        <v>3</v>
      </c>
      <c r="X364" s="68">
        <f ca="1">ROUND(NORMINV($AC364,'Inputs and Outputs'!$C$18,'Inputs and Outputs'!$D$18),0)</f>
        <v>101</v>
      </c>
      <c r="Y364" s="68">
        <f t="shared" si="103"/>
        <v>102</v>
      </c>
      <c r="Z364" s="68">
        <f t="shared" ca="1" si="104"/>
        <v>101</v>
      </c>
      <c r="AA364" s="68">
        <f ca="1">IF(Z364-W364&gt;'Inputs and Outputs'!$D$4,One-W364,0)</f>
        <v>0</v>
      </c>
      <c r="AB364" s="68">
        <f ca="1">Z364*'Inputs and Outputs'!$D$5-AA364*'Inputs and Outputs'!$D$6</f>
        <v>4040</v>
      </c>
      <c r="AC364" s="70">
        <f t="shared" ca="1" si="116"/>
        <v>0.50454688718771878</v>
      </c>
      <c r="AD364" s="68">
        <f t="shared" si="105"/>
        <v>25</v>
      </c>
      <c r="AE364" s="75">
        <f ca="1">Z364*'Inputs and Outputs'!$D$5-('Model Part B'!AA364*'Model Part B'!AD364+AA364*Costperbumped)</f>
        <v>4040</v>
      </c>
      <c r="AH364" s="74">
        <v>361</v>
      </c>
      <c r="AI364" s="68" t="s">
        <v>4</v>
      </c>
      <c r="AJ364" s="69">
        <v>44317</v>
      </c>
      <c r="AK364" s="67" t="s">
        <v>3</v>
      </c>
      <c r="AL364" s="68" t="str">
        <f>'Flight Data'!$A362</f>
        <v>G361</v>
      </c>
      <c r="AM364" s="68">
        <f>'Flight Data'!$B362</f>
        <v>3</v>
      </c>
      <c r="AN364" s="68">
        <f ca="1">ROUND(NORMINV($AS364,'Inputs and Outputs'!$C$18,'Inputs and Outputs'!$D$18),0)</f>
        <v>98</v>
      </c>
      <c r="AO364" s="68">
        <f t="shared" si="106"/>
        <v>103</v>
      </c>
      <c r="AP364" s="68">
        <f t="shared" ca="1" si="107"/>
        <v>98</v>
      </c>
      <c r="AQ364" s="68">
        <f ca="1">IF(AP364-AM364&gt;'Inputs and Outputs'!$D$4,Three-AM364,0)</f>
        <v>0</v>
      </c>
      <c r="AR364" s="68">
        <f ca="1">AP364*'Inputs and Outputs'!$D$5-AQ364*'Inputs and Outputs'!$D$6</f>
        <v>3920</v>
      </c>
      <c r="AS364" s="70">
        <f t="shared" ca="1" si="117"/>
        <v>0.30990103345099085</v>
      </c>
      <c r="AT364" s="68">
        <f t="shared" si="108"/>
        <v>25</v>
      </c>
      <c r="AU364" s="75">
        <f ca="1">AP364*'Inputs and Outputs'!$D$5-('Model Part B'!AQ364*'Model Part B'!AT364+AQ364*Costperbumped)</f>
        <v>3920</v>
      </c>
      <c r="AX364" s="74">
        <v>361</v>
      </c>
      <c r="AY364" s="68" t="s">
        <v>4</v>
      </c>
      <c r="AZ364" s="69">
        <v>44317</v>
      </c>
      <c r="BA364" s="67" t="s">
        <v>3</v>
      </c>
      <c r="BB364" s="68" t="str">
        <f>'Flight Data'!$A362</f>
        <v>G361</v>
      </c>
      <c r="BC364" s="68">
        <f>'Flight Data'!$B362</f>
        <v>3</v>
      </c>
      <c r="BD364" s="68">
        <f ca="1">ROUND(NORMINV($BI364,'Inputs and Outputs'!$C$18,'Inputs and Outputs'!$D$18),0)</f>
        <v>104</v>
      </c>
      <c r="BE364" s="68">
        <f t="shared" si="109"/>
        <v>104</v>
      </c>
      <c r="BF364" s="68">
        <f t="shared" ca="1" si="110"/>
        <v>104</v>
      </c>
      <c r="BG364" s="68">
        <f ca="1">IF(BF364-BC364&gt;'Inputs and Outputs'!$D$4,Four-BC364,0)</f>
        <v>1</v>
      </c>
      <c r="BH364" s="68">
        <f ca="1">BF364*'Inputs and Outputs'!$D$5-BG364*'Inputs and Outputs'!$D$6</f>
        <v>4060</v>
      </c>
      <c r="BI364" s="70">
        <f t="shared" ca="1" si="118"/>
        <v>0.67396745495711297</v>
      </c>
      <c r="BJ364" s="68">
        <f t="shared" si="111"/>
        <v>25</v>
      </c>
      <c r="BK364" s="75">
        <f ca="1">BF364*'Inputs and Outputs'!$D$5-('Model Part B'!BG364*'Model Part B'!BJ364+BG364*Costperbumped)</f>
        <v>4035</v>
      </c>
      <c r="BN364" s="74">
        <v>361</v>
      </c>
      <c r="BO364" s="68" t="s">
        <v>4</v>
      </c>
      <c r="BP364" s="69">
        <v>44317</v>
      </c>
      <c r="BQ364" s="67" t="s">
        <v>3</v>
      </c>
      <c r="BR364" s="68" t="str">
        <f>'Flight Data'!$A362</f>
        <v>G361</v>
      </c>
      <c r="BS364" s="68">
        <f>'Flight Data'!$B362</f>
        <v>3</v>
      </c>
      <c r="BT364" s="68">
        <f ca="1">ROUND(NORMINV($BY364,'Inputs and Outputs'!$C$18,'Inputs and Outputs'!$D$18),0)</f>
        <v>99</v>
      </c>
      <c r="BU364" s="68">
        <f t="shared" si="112"/>
        <v>105</v>
      </c>
      <c r="BV364" s="68">
        <f t="shared" ca="1" si="113"/>
        <v>99</v>
      </c>
      <c r="BW364" s="68">
        <f ca="1">IF(BV364-BS364&gt;'Inputs and Outputs'!$D$4,Five-BS364,0)</f>
        <v>0</v>
      </c>
      <c r="BX364" s="68">
        <f ca="1">BV364*'Inputs and Outputs'!$D$5-BW364*'Inputs and Outputs'!$D$6</f>
        <v>3960</v>
      </c>
      <c r="BY364" s="70">
        <f t="shared" ca="1" si="119"/>
        <v>0.40103635510162461</v>
      </c>
      <c r="BZ364" s="68">
        <f t="shared" si="114"/>
        <v>25</v>
      </c>
      <c r="CA364" s="75">
        <f ca="1">BV364*'Inputs and Outputs'!$D$5-('Model Part B'!BW364*'Model Part B'!BZ364+BW364*Costperbumped)</f>
        <v>3960</v>
      </c>
    </row>
    <row r="365" spans="2:79" x14ac:dyDescent="0.2">
      <c r="B365" s="74">
        <v>362</v>
      </c>
      <c r="C365" s="68" t="s">
        <v>4</v>
      </c>
      <c r="D365" s="69">
        <v>44317</v>
      </c>
      <c r="E365" s="67" t="s">
        <v>2</v>
      </c>
      <c r="F365" s="68" t="str">
        <f>'Flight Data'!$A363</f>
        <v>G362</v>
      </c>
      <c r="G365" s="68">
        <f>'Flight Data'!$B363</f>
        <v>1</v>
      </c>
      <c r="H365" s="68">
        <f ca="1">ROUND(NORMINV($M365,'Inputs and Outputs'!$C$19,'Inputs and Outputs'!$D$19),0)</f>
        <v>95</v>
      </c>
      <c r="I365" s="68">
        <f t="shared" si="100"/>
        <v>101</v>
      </c>
      <c r="J365" s="68">
        <f t="shared" ca="1" si="101"/>
        <v>95</v>
      </c>
      <c r="K365" s="68">
        <f ca="1">IF(J365-G365&gt;'Inputs and Outputs'!$D$4,One-G365,0)</f>
        <v>0</v>
      </c>
      <c r="L365" s="68">
        <f ca="1">J365*'Inputs and Outputs'!$D$5-K365*'Inputs and Outputs'!$D$6</f>
        <v>3800</v>
      </c>
      <c r="M365" s="70">
        <f t="shared" ca="1" si="115"/>
        <v>4.7628451524697746E-2</v>
      </c>
      <c r="N365" s="68">
        <f t="shared" si="102"/>
        <v>25</v>
      </c>
      <c r="O365" s="75">
        <f ca="1">J365*'Inputs and Outputs'!$D$5-('Model Part B'!K365*'Model Part B'!N365+K365*Costperbumped)</f>
        <v>3800</v>
      </c>
      <c r="R365" s="74">
        <v>362</v>
      </c>
      <c r="S365" s="68" t="s">
        <v>4</v>
      </c>
      <c r="T365" s="69">
        <v>44317</v>
      </c>
      <c r="U365" s="67" t="s">
        <v>2</v>
      </c>
      <c r="V365" s="68" t="str">
        <f>'Flight Data'!$A363</f>
        <v>G362</v>
      </c>
      <c r="W365" s="68">
        <f>'Flight Data'!$B363</f>
        <v>1</v>
      </c>
      <c r="X365" s="68">
        <f ca="1">ROUND(NORMINV($AC365,'Inputs and Outputs'!$C$19,'Inputs and Outputs'!$D$19),0)</f>
        <v>109</v>
      </c>
      <c r="Y365" s="68">
        <f t="shared" si="103"/>
        <v>102</v>
      </c>
      <c r="Z365" s="68">
        <f t="shared" ca="1" si="104"/>
        <v>102</v>
      </c>
      <c r="AA365" s="68">
        <f ca="1">IF(Z365-W365&gt;'Inputs and Outputs'!$D$4,One-W365,0)</f>
        <v>0</v>
      </c>
      <c r="AB365" s="68">
        <f ca="1">Z365*'Inputs and Outputs'!$D$5-AA365*'Inputs and Outputs'!$D$6</f>
        <v>4080</v>
      </c>
      <c r="AC365" s="70">
        <f t="shared" ca="1" si="116"/>
        <v>0.88043125219143437</v>
      </c>
      <c r="AD365" s="68">
        <f t="shared" si="105"/>
        <v>25</v>
      </c>
      <c r="AE365" s="75">
        <f ca="1">Z365*'Inputs and Outputs'!$D$5-('Model Part B'!AA365*'Model Part B'!AD365+AA365*Costperbumped)</f>
        <v>4080</v>
      </c>
      <c r="AH365" s="74">
        <v>362</v>
      </c>
      <c r="AI365" s="68" t="s">
        <v>4</v>
      </c>
      <c r="AJ365" s="69">
        <v>44317</v>
      </c>
      <c r="AK365" s="67" t="s">
        <v>2</v>
      </c>
      <c r="AL365" s="68" t="str">
        <f>'Flight Data'!$A363</f>
        <v>G362</v>
      </c>
      <c r="AM365" s="68">
        <f>'Flight Data'!$B363</f>
        <v>1</v>
      </c>
      <c r="AN365" s="68">
        <f ca="1">ROUND(NORMINV($AS365,'Inputs and Outputs'!$C$19,'Inputs and Outputs'!$D$19),0)</f>
        <v>104</v>
      </c>
      <c r="AO365" s="68">
        <f t="shared" si="106"/>
        <v>103</v>
      </c>
      <c r="AP365" s="68">
        <f t="shared" ca="1" si="107"/>
        <v>103</v>
      </c>
      <c r="AQ365" s="68">
        <f ca="1">IF(AP365-AM365&gt;'Inputs and Outputs'!$D$4,Three-AM365,0)</f>
        <v>2</v>
      </c>
      <c r="AR365" s="68">
        <f ca="1">AP365*'Inputs and Outputs'!$D$5-AQ365*'Inputs and Outputs'!$D$6</f>
        <v>3920</v>
      </c>
      <c r="AS365" s="70">
        <f t="shared" ca="1" si="117"/>
        <v>0.56730023197331936</v>
      </c>
      <c r="AT365" s="68">
        <f t="shared" si="108"/>
        <v>25</v>
      </c>
      <c r="AU365" s="75">
        <f ca="1">AP365*'Inputs and Outputs'!$D$5-('Model Part B'!AQ365*'Model Part B'!AT365+AQ365*Costperbumped)</f>
        <v>3870</v>
      </c>
      <c r="AX365" s="74">
        <v>362</v>
      </c>
      <c r="AY365" s="68" t="s">
        <v>4</v>
      </c>
      <c r="AZ365" s="69">
        <v>44317</v>
      </c>
      <c r="BA365" s="67" t="s">
        <v>2</v>
      </c>
      <c r="BB365" s="68" t="str">
        <f>'Flight Data'!$A363</f>
        <v>G362</v>
      </c>
      <c r="BC365" s="68">
        <f>'Flight Data'!$B363</f>
        <v>1</v>
      </c>
      <c r="BD365" s="68">
        <f ca="1">ROUND(NORMINV($BI365,'Inputs and Outputs'!$C$19,'Inputs and Outputs'!$D$19),0)</f>
        <v>103</v>
      </c>
      <c r="BE365" s="68">
        <f t="shared" si="109"/>
        <v>104</v>
      </c>
      <c r="BF365" s="68">
        <f t="shared" ca="1" si="110"/>
        <v>103</v>
      </c>
      <c r="BG365" s="68">
        <f ca="1">IF(BF365-BC365&gt;'Inputs and Outputs'!$D$4,Four-BC365,0)</f>
        <v>3</v>
      </c>
      <c r="BH365" s="68">
        <f ca="1">BF365*'Inputs and Outputs'!$D$5-BG365*'Inputs and Outputs'!$D$6</f>
        <v>3820</v>
      </c>
      <c r="BI365" s="70">
        <f t="shared" ca="1" si="118"/>
        <v>0.53908095154076108</v>
      </c>
      <c r="BJ365" s="68">
        <f t="shared" si="111"/>
        <v>25</v>
      </c>
      <c r="BK365" s="75">
        <f ca="1">BF365*'Inputs and Outputs'!$D$5-('Model Part B'!BG365*'Model Part B'!BJ365+BG365*Costperbumped)</f>
        <v>3745</v>
      </c>
      <c r="BN365" s="74">
        <v>362</v>
      </c>
      <c r="BO365" s="68" t="s">
        <v>4</v>
      </c>
      <c r="BP365" s="69">
        <v>44317</v>
      </c>
      <c r="BQ365" s="67" t="s">
        <v>2</v>
      </c>
      <c r="BR365" s="68" t="str">
        <f>'Flight Data'!$A363</f>
        <v>G362</v>
      </c>
      <c r="BS365" s="68">
        <f>'Flight Data'!$B363</f>
        <v>1</v>
      </c>
      <c r="BT365" s="68">
        <f ca="1">ROUND(NORMINV($BY365,'Inputs and Outputs'!$C$18,'Inputs and Outputs'!$D$18),0)</f>
        <v>104</v>
      </c>
      <c r="BU365" s="68">
        <f t="shared" si="112"/>
        <v>105</v>
      </c>
      <c r="BV365" s="68">
        <f t="shared" ca="1" si="113"/>
        <v>104</v>
      </c>
      <c r="BW365" s="68">
        <f ca="1">IF(BV365-BS365&gt;'Inputs and Outputs'!$D$4,Five-BS365,0)</f>
        <v>4</v>
      </c>
      <c r="BX365" s="68">
        <f ca="1">BV365*'Inputs and Outputs'!$D$5-BW365*'Inputs and Outputs'!$D$6</f>
        <v>3760</v>
      </c>
      <c r="BY365" s="70">
        <f t="shared" ca="1" si="119"/>
        <v>0.70735386325375071</v>
      </c>
      <c r="BZ365" s="68">
        <f t="shared" si="114"/>
        <v>25</v>
      </c>
      <c r="CA365" s="75">
        <f ca="1">BV365*'Inputs and Outputs'!$D$5-('Model Part B'!BW365*'Model Part B'!BZ365+BW365*Costperbumped)</f>
        <v>3660</v>
      </c>
    </row>
    <row r="366" spans="2:79" x14ac:dyDescent="0.2">
      <c r="B366" s="74">
        <v>363</v>
      </c>
      <c r="C366" s="68" t="s">
        <v>4</v>
      </c>
      <c r="D366" s="69">
        <v>44317</v>
      </c>
      <c r="E366" s="67" t="s">
        <v>0</v>
      </c>
      <c r="F366" s="68" t="str">
        <f>'Flight Data'!$A364</f>
        <v>G363</v>
      </c>
      <c r="G366" s="68">
        <f>'Flight Data'!$B364</f>
        <v>1</v>
      </c>
      <c r="H366" s="68">
        <f ca="1">ROUND(NORMINV($M366,'Inputs and Outputs'!$C$20,'Inputs and Outputs'!$D$20),0)</f>
        <v>112</v>
      </c>
      <c r="I366" s="68">
        <f t="shared" si="100"/>
        <v>101</v>
      </c>
      <c r="J366" s="68">
        <f t="shared" ca="1" si="101"/>
        <v>101</v>
      </c>
      <c r="K366" s="68">
        <f ca="1">IF(J366-G366&gt;'Inputs and Outputs'!$D$4,One-G366,0)</f>
        <v>0</v>
      </c>
      <c r="L366" s="68">
        <f ca="1">J366*'Inputs and Outputs'!$D$5-K366*'Inputs and Outputs'!$D$6</f>
        <v>4040</v>
      </c>
      <c r="M366" s="70">
        <f t="shared" ca="1" si="115"/>
        <v>0.91121070265688964</v>
      </c>
      <c r="N366" s="68">
        <f t="shared" si="102"/>
        <v>200</v>
      </c>
      <c r="O366" s="75">
        <f ca="1">J366*'Inputs and Outputs'!$D$5-('Model Part B'!K366*'Model Part B'!N366+K366*Costperbumped)</f>
        <v>4040</v>
      </c>
      <c r="R366" s="74">
        <v>363</v>
      </c>
      <c r="S366" s="68" t="s">
        <v>4</v>
      </c>
      <c r="T366" s="69">
        <v>44317</v>
      </c>
      <c r="U366" s="67" t="s">
        <v>0</v>
      </c>
      <c r="V366" s="68" t="str">
        <f>'Flight Data'!$A364</f>
        <v>G363</v>
      </c>
      <c r="W366" s="68">
        <f>'Flight Data'!$B364</f>
        <v>1</v>
      </c>
      <c r="X366" s="68">
        <f ca="1">ROUND(NORMINV($AC366,'Inputs and Outputs'!$C$20,'Inputs and Outputs'!$D$20),0)</f>
        <v>103</v>
      </c>
      <c r="Y366" s="68">
        <f t="shared" si="103"/>
        <v>102</v>
      </c>
      <c r="Z366" s="68">
        <f t="shared" ca="1" si="104"/>
        <v>102</v>
      </c>
      <c r="AA366" s="68">
        <f ca="1">IF(Z366-W366&gt;'Inputs and Outputs'!$D$4,One-W366,0)</f>
        <v>0</v>
      </c>
      <c r="AB366" s="68">
        <f ca="1">Z366*'Inputs and Outputs'!$D$5-AA366*'Inputs and Outputs'!$D$6</f>
        <v>4080</v>
      </c>
      <c r="AC366" s="70">
        <f t="shared" ca="1" si="116"/>
        <v>0.36049534710326614</v>
      </c>
      <c r="AD366" s="68">
        <f t="shared" si="105"/>
        <v>200</v>
      </c>
      <c r="AE366" s="75">
        <f ca="1">Z366*'Inputs and Outputs'!$D$5-('Model Part B'!AA366*'Model Part B'!AD366+AA366*Costperbumped)</f>
        <v>4080</v>
      </c>
      <c r="AH366" s="74">
        <v>363</v>
      </c>
      <c r="AI366" s="68" t="s">
        <v>4</v>
      </c>
      <c r="AJ366" s="69">
        <v>44317</v>
      </c>
      <c r="AK366" s="67" t="s">
        <v>0</v>
      </c>
      <c r="AL366" s="68" t="str">
        <f>'Flight Data'!$A364</f>
        <v>G363</v>
      </c>
      <c r="AM366" s="68">
        <f>'Flight Data'!$B364</f>
        <v>1</v>
      </c>
      <c r="AN366" s="68">
        <f ca="1">ROUND(NORMINV($AS366,'Inputs and Outputs'!$C$20,'Inputs and Outputs'!$D$20),0)</f>
        <v>106</v>
      </c>
      <c r="AO366" s="68">
        <f t="shared" si="106"/>
        <v>103</v>
      </c>
      <c r="AP366" s="68">
        <f t="shared" ca="1" si="107"/>
        <v>103</v>
      </c>
      <c r="AQ366" s="68">
        <f ca="1">IF(AP366-AM366&gt;'Inputs and Outputs'!$D$4,Three-AM366,0)</f>
        <v>2</v>
      </c>
      <c r="AR366" s="68">
        <f ca="1">AP366*'Inputs and Outputs'!$D$5-AQ366*'Inputs and Outputs'!$D$6</f>
        <v>3920</v>
      </c>
      <c r="AS366" s="70">
        <f t="shared" ca="1" si="117"/>
        <v>0.55505936768599162</v>
      </c>
      <c r="AT366" s="68">
        <f t="shared" si="108"/>
        <v>200</v>
      </c>
      <c r="AU366" s="75">
        <f ca="1">AP366*'Inputs and Outputs'!$D$5-('Model Part B'!AQ366*'Model Part B'!AT366+AQ366*Costperbumped)</f>
        <v>3520</v>
      </c>
      <c r="AX366" s="74">
        <v>363</v>
      </c>
      <c r="AY366" s="68" t="s">
        <v>4</v>
      </c>
      <c r="AZ366" s="69">
        <v>44317</v>
      </c>
      <c r="BA366" s="67" t="s">
        <v>0</v>
      </c>
      <c r="BB366" s="68" t="str">
        <f>'Flight Data'!$A364</f>
        <v>G363</v>
      </c>
      <c r="BC366" s="68">
        <f>'Flight Data'!$B364</f>
        <v>1</v>
      </c>
      <c r="BD366" s="68">
        <f ca="1">ROUND(NORMINV($BI366,'Inputs and Outputs'!$C$20,'Inputs and Outputs'!$D$20),0)</f>
        <v>104</v>
      </c>
      <c r="BE366" s="68">
        <f t="shared" si="109"/>
        <v>104</v>
      </c>
      <c r="BF366" s="68">
        <f t="shared" ca="1" si="110"/>
        <v>104</v>
      </c>
      <c r="BG366" s="68">
        <f ca="1">IF(BF366-BC366&gt;'Inputs and Outputs'!$D$4,Four-BC366,0)</f>
        <v>3</v>
      </c>
      <c r="BH366" s="68">
        <f ca="1">BF366*'Inputs and Outputs'!$D$5-BG366*'Inputs and Outputs'!$D$6</f>
        <v>3860</v>
      </c>
      <c r="BI366" s="70">
        <f t="shared" ca="1" si="118"/>
        <v>0.43963513054571413</v>
      </c>
      <c r="BJ366" s="68">
        <f t="shared" si="111"/>
        <v>200</v>
      </c>
      <c r="BK366" s="75">
        <f ca="1">BF366*'Inputs and Outputs'!$D$5-('Model Part B'!BG366*'Model Part B'!BJ366+BG366*Costperbumped)</f>
        <v>3260</v>
      </c>
      <c r="BN366" s="74">
        <v>363</v>
      </c>
      <c r="BO366" s="68" t="s">
        <v>4</v>
      </c>
      <c r="BP366" s="69">
        <v>44317</v>
      </c>
      <c r="BQ366" s="67" t="s">
        <v>0</v>
      </c>
      <c r="BR366" s="68" t="str">
        <f>'Flight Data'!$A364</f>
        <v>G363</v>
      </c>
      <c r="BS366" s="68">
        <f>'Flight Data'!$B364</f>
        <v>1</v>
      </c>
      <c r="BT366" s="68">
        <f ca="1">ROUND(NORMINV($BY366,'Inputs and Outputs'!$C$18,'Inputs and Outputs'!$D$18),0)</f>
        <v>97</v>
      </c>
      <c r="BU366" s="68">
        <f t="shared" si="112"/>
        <v>105</v>
      </c>
      <c r="BV366" s="68">
        <f t="shared" ca="1" si="113"/>
        <v>97</v>
      </c>
      <c r="BW366" s="68">
        <f ca="1">IF(BV366-BS366&gt;'Inputs and Outputs'!$D$4,Five-BS366,0)</f>
        <v>0</v>
      </c>
      <c r="BX366" s="68">
        <f ca="1">BV366*'Inputs and Outputs'!$D$5-BW366*'Inputs and Outputs'!$D$6</f>
        <v>3880</v>
      </c>
      <c r="BY366" s="70">
        <f t="shared" ca="1" si="119"/>
        <v>0.25903901079128455</v>
      </c>
      <c r="BZ366" s="68">
        <f t="shared" si="114"/>
        <v>200</v>
      </c>
      <c r="CA366" s="75">
        <f ca="1">BV366*'Inputs and Outputs'!$D$5-('Model Part B'!BW366*'Model Part B'!BZ366+BW366*Costperbumped)</f>
        <v>3880</v>
      </c>
    </row>
    <row r="367" spans="2:79" x14ac:dyDescent="0.2">
      <c r="B367" s="74">
        <v>364</v>
      </c>
      <c r="C367" s="68" t="s">
        <v>1</v>
      </c>
      <c r="D367" s="69">
        <v>44318</v>
      </c>
      <c r="E367" s="67" t="s">
        <v>3</v>
      </c>
      <c r="F367" s="68" t="str">
        <f>'Flight Data'!$A365</f>
        <v>G364</v>
      </c>
      <c r="G367" s="68">
        <f>'Flight Data'!$B365</f>
        <v>3</v>
      </c>
      <c r="H367" s="68">
        <f ca="1">ROUND(NORMINV($M367,'Inputs and Outputs'!$C$18,'Inputs and Outputs'!$D$18),0)</f>
        <v>114</v>
      </c>
      <c r="I367" s="68">
        <f t="shared" si="100"/>
        <v>101</v>
      </c>
      <c r="J367" s="68">
        <f t="shared" ca="1" si="101"/>
        <v>101</v>
      </c>
      <c r="K367" s="68">
        <f ca="1">IF(J367-G367&gt;'Inputs and Outputs'!$D$4,One-G367,0)</f>
        <v>0</v>
      </c>
      <c r="L367" s="68">
        <f ca="1">J367*'Inputs and Outputs'!$D$5-K367*'Inputs and Outputs'!$D$6</f>
        <v>4040</v>
      </c>
      <c r="M367" s="70">
        <f t="shared" ca="1" si="115"/>
        <v>0.9823190823963297</v>
      </c>
      <c r="N367" s="68">
        <f t="shared" si="102"/>
        <v>25</v>
      </c>
      <c r="O367" s="75">
        <f ca="1">J367*'Inputs and Outputs'!$D$5-('Model Part B'!K367*'Model Part B'!N367+K367*Costperbumped)</f>
        <v>4040</v>
      </c>
      <c r="R367" s="74">
        <v>364</v>
      </c>
      <c r="S367" s="68" t="s">
        <v>1</v>
      </c>
      <c r="T367" s="69">
        <v>44318</v>
      </c>
      <c r="U367" s="67" t="s">
        <v>3</v>
      </c>
      <c r="V367" s="68" t="str">
        <f>'Flight Data'!$A365</f>
        <v>G364</v>
      </c>
      <c r="W367" s="68">
        <f>'Flight Data'!$B365</f>
        <v>3</v>
      </c>
      <c r="X367" s="68">
        <f ca="1">ROUND(NORMINV($AC367,'Inputs and Outputs'!$C$18,'Inputs and Outputs'!$D$18),0)</f>
        <v>101</v>
      </c>
      <c r="Y367" s="68">
        <f t="shared" si="103"/>
        <v>102</v>
      </c>
      <c r="Z367" s="68">
        <f t="shared" ca="1" si="104"/>
        <v>101</v>
      </c>
      <c r="AA367" s="68">
        <f ca="1">IF(Z367-W367&gt;'Inputs and Outputs'!$D$4,One-W367,0)</f>
        <v>0</v>
      </c>
      <c r="AB367" s="68">
        <f ca="1">Z367*'Inputs and Outputs'!$D$5-AA367*'Inputs and Outputs'!$D$6</f>
        <v>4040</v>
      </c>
      <c r="AC367" s="70">
        <f t="shared" ca="1" si="116"/>
        <v>0.50300028735313573</v>
      </c>
      <c r="AD367" s="68">
        <f t="shared" si="105"/>
        <v>25</v>
      </c>
      <c r="AE367" s="75">
        <f ca="1">Z367*'Inputs and Outputs'!$D$5-('Model Part B'!AA367*'Model Part B'!AD367+AA367*Costperbumped)</f>
        <v>4040</v>
      </c>
      <c r="AH367" s="74">
        <v>364</v>
      </c>
      <c r="AI367" s="68" t="s">
        <v>1</v>
      </c>
      <c r="AJ367" s="69">
        <v>44318</v>
      </c>
      <c r="AK367" s="67" t="s">
        <v>3</v>
      </c>
      <c r="AL367" s="68" t="str">
        <f>'Flight Data'!$A365</f>
        <v>G364</v>
      </c>
      <c r="AM367" s="68">
        <f>'Flight Data'!$B365</f>
        <v>3</v>
      </c>
      <c r="AN367" s="68">
        <f ca="1">ROUND(NORMINV($AS367,'Inputs and Outputs'!$C$18,'Inputs and Outputs'!$D$18),0)</f>
        <v>99</v>
      </c>
      <c r="AO367" s="68">
        <f t="shared" si="106"/>
        <v>103</v>
      </c>
      <c r="AP367" s="68">
        <f t="shared" ca="1" si="107"/>
        <v>99</v>
      </c>
      <c r="AQ367" s="68">
        <f ca="1">IF(AP367-AM367&gt;'Inputs and Outputs'!$D$4,Three-AM367,0)</f>
        <v>0</v>
      </c>
      <c r="AR367" s="68">
        <f ca="1">AP367*'Inputs and Outputs'!$D$5-AQ367*'Inputs and Outputs'!$D$6</f>
        <v>3960</v>
      </c>
      <c r="AS367" s="70">
        <f t="shared" ca="1" si="117"/>
        <v>0.38145078138873934</v>
      </c>
      <c r="AT367" s="68">
        <f t="shared" si="108"/>
        <v>25</v>
      </c>
      <c r="AU367" s="75">
        <f ca="1">AP367*'Inputs and Outputs'!$D$5-('Model Part B'!AQ367*'Model Part B'!AT367+AQ367*Costperbumped)</f>
        <v>3960</v>
      </c>
      <c r="AX367" s="74">
        <v>364</v>
      </c>
      <c r="AY367" s="68" t="s">
        <v>1</v>
      </c>
      <c r="AZ367" s="69">
        <v>44318</v>
      </c>
      <c r="BA367" s="67" t="s">
        <v>3</v>
      </c>
      <c r="BB367" s="68" t="str">
        <f>'Flight Data'!$A365</f>
        <v>G364</v>
      </c>
      <c r="BC367" s="68">
        <f>'Flight Data'!$B365</f>
        <v>3</v>
      </c>
      <c r="BD367" s="68">
        <f ca="1">ROUND(NORMINV($BI367,'Inputs and Outputs'!$C$18,'Inputs and Outputs'!$D$18),0)</f>
        <v>100</v>
      </c>
      <c r="BE367" s="68">
        <f t="shared" si="109"/>
        <v>104</v>
      </c>
      <c r="BF367" s="68">
        <f t="shared" ca="1" si="110"/>
        <v>100</v>
      </c>
      <c r="BG367" s="68">
        <f ca="1">IF(BF367-BC367&gt;'Inputs and Outputs'!$D$4,Four-BC367,0)</f>
        <v>0</v>
      </c>
      <c r="BH367" s="68">
        <f ca="1">BF367*'Inputs and Outputs'!$D$5-BG367*'Inputs and Outputs'!$D$6</f>
        <v>4000</v>
      </c>
      <c r="BI367" s="70">
        <f t="shared" ca="1" si="118"/>
        <v>0.42701218749669345</v>
      </c>
      <c r="BJ367" s="68">
        <f t="shared" si="111"/>
        <v>25</v>
      </c>
      <c r="BK367" s="75">
        <f ca="1">BF367*'Inputs and Outputs'!$D$5-('Model Part B'!BG367*'Model Part B'!BJ367+BG367*Costperbumped)</f>
        <v>4000</v>
      </c>
      <c r="BN367" s="74">
        <v>364</v>
      </c>
      <c r="BO367" s="68" t="s">
        <v>1</v>
      </c>
      <c r="BP367" s="69">
        <v>44318</v>
      </c>
      <c r="BQ367" s="67" t="s">
        <v>3</v>
      </c>
      <c r="BR367" s="68" t="str">
        <f>'Flight Data'!$A365</f>
        <v>G364</v>
      </c>
      <c r="BS367" s="68">
        <f>'Flight Data'!$B365</f>
        <v>3</v>
      </c>
      <c r="BT367" s="68">
        <f ca="1">ROUND(NORMINV($BY367,'Inputs and Outputs'!$C$18,'Inputs and Outputs'!$D$18),0)</f>
        <v>94</v>
      </c>
      <c r="BU367" s="68">
        <f t="shared" si="112"/>
        <v>105</v>
      </c>
      <c r="BV367" s="68">
        <f t="shared" ca="1" si="113"/>
        <v>94</v>
      </c>
      <c r="BW367" s="68">
        <f ca="1">IF(BV367-BS367&gt;'Inputs and Outputs'!$D$4,Five-BS367,0)</f>
        <v>0</v>
      </c>
      <c r="BX367" s="68">
        <f ca="1">BV367*'Inputs and Outputs'!$D$5-BW367*'Inputs and Outputs'!$D$6</f>
        <v>3760</v>
      </c>
      <c r="BY367" s="70">
        <f t="shared" ca="1" si="119"/>
        <v>0.13154396228060883</v>
      </c>
      <c r="BZ367" s="68">
        <f t="shared" si="114"/>
        <v>25</v>
      </c>
      <c r="CA367" s="75">
        <f ca="1">BV367*'Inputs and Outputs'!$D$5-('Model Part B'!BW367*'Model Part B'!BZ367+BW367*Costperbumped)</f>
        <v>3760</v>
      </c>
    </row>
    <row r="368" spans="2:79" x14ac:dyDescent="0.2">
      <c r="B368" s="74">
        <v>365</v>
      </c>
      <c r="C368" s="68" t="s">
        <v>1</v>
      </c>
      <c r="D368" s="69">
        <v>44318</v>
      </c>
      <c r="E368" s="67" t="s">
        <v>2</v>
      </c>
      <c r="F368" s="68" t="str">
        <f>'Flight Data'!$A366</f>
        <v>G365</v>
      </c>
      <c r="G368" s="68">
        <f>'Flight Data'!$B366</f>
        <v>3</v>
      </c>
      <c r="H368" s="68">
        <f ca="1">ROUND(NORMINV($M368,'Inputs and Outputs'!$C$19,'Inputs and Outputs'!$D$19),0)</f>
        <v>114</v>
      </c>
      <c r="I368" s="68">
        <f t="shared" si="100"/>
        <v>101</v>
      </c>
      <c r="J368" s="68">
        <f t="shared" ca="1" si="101"/>
        <v>101</v>
      </c>
      <c r="K368" s="68">
        <f ca="1">IF(J368-G368&gt;'Inputs and Outputs'!$D$4,One-G368,0)</f>
        <v>0</v>
      </c>
      <c r="L368" s="68">
        <f ca="1">J368*'Inputs and Outputs'!$D$5-K368*'Inputs and Outputs'!$D$6</f>
        <v>4040</v>
      </c>
      <c r="M368" s="70">
        <f t="shared" ca="1" si="115"/>
        <v>0.98877377731503346</v>
      </c>
      <c r="N368" s="68">
        <f t="shared" si="102"/>
        <v>25</v>
      </c>
      <c r="O368" s="75">
        <f ca="1">J368*'Inputs and Outputs'!$D$5-('Model Part B'!K368*'Model Part B'!N368+K368*Costperbumped)</f>
        <v>4040</v>
      </c>
      <c r="R368" s="74">
        <v>365</v>
      </c>
      <c r="S368" s="68" t="s">
        <v>1</v>
      </c>
      <c r="T368" s="69">
        <v>44318</v>
      </c>
      <c r="U368" s="67" t="s">
        <v>2</v>
      </c>
      <c r="V368" s="68" t="str">
        <f>'Flight Data'!$A366</f>
        <v>G365</v>
      </c>
      <c r="W368" s="68">
        <f>'Flight Data'!$B366</f>
        <v>3</v>
      </c>
      <c r="X368" s="68">
        <f ca="1">ROUND(NORMINV($AC368,'Inputs and Outputs'!$C$19,'Inputs and Outputs'!$D$19),0)</f>
        <v>103</v>
      </c>
      <c r="Y368" s="68">
        <f t="shared" si="103"/>
        <v>102</v>
      </c>
      <c r="Z368" s="68">
        <f t="shared" ca="1" si="104"/>
        <v>102</v>
      </c>
      <c r="AA368" s="68">
        <f ca="1">IF(Z368-W368&gt;'Inputs and Outputs'!$D$4,One-W368,0)</f>
        <v>0</v>
      </c>
      <c r="AB368" s="68">
        <f ca="1">Z368*'Inputs and Outputs'!$D$5-AA368*'Inputs and Outputs'!$D$6</f>
        <v>4080</v>
      </c>
      <c r="AC368" s="70">
        <f t="shared" ca="1" si="116"/>
        <v>0.52112528846343897</v>
      </c>
      <c r="AD368" s="68">
        <f t="shared" si="105"/>
        <v>25</v>
      </c>
      <c r="AE368" s="75">
        <f ca="1">Z368*'Inputs and Outputs'!$D$5-('Model Part B'!AA368*'Model Part B'!AD368+AA368*Costperbumped)</f>
        <v>4080</v>
      </c>
      <c r="AH368" s="74">
        <v>365</v>
      </c>
      <c r="AI368" s="68" t="s">
        <v>1</v>
      </c>
      <c r="AJ368" s="69">
        <v>44318</v>
      </c>
      <c r="AK368" s="67" t="s">
        <v>2</v>
      </c>
      <c r="AL368" s="68" t="str">
        <f>'Flight Data'!$A366</f>
        <v>G365</v>
      </c>
      <c r="AM368" s="68">
        <f>'Flight Data'!$B366</f>
        <v>3</v>
      </c>
      <c r="AN368" s="68">
        <f ca="1">ROUND(NORMINV($AS368,'Inputs and Outputs'!$C$19,'Inputs and Outputs'!$D$19),0)</f>
        <v>105</v>
      </c>
      <c r="AO368" s="68">
        <f t="shared" si="106"/>
        <v>103</v>
      </c>
      <c r="AP368" s="68">
        <f t="shared" ca="1" si="107"/>
        <v>103</v>
      </c>
      <c r="AQ368" s="68">
        <f ca="1">IF(AP368-AM368&gt;'Inputs and Outputs'!$D$4,Three-AM368,0)</f>
        <v>0</v>
      </c>
      <c r="AR368" s="68">
        <f ca="1">AP368*'Inputs and Outputs'!$D$5-AQ368*'Inputs and Outputs'!$D$6</f>
        <v>4120</v>
      </c>
      <c r="AS368" s="70">
        <f t="shared" ca="1" si="117"/>
        <v>0.65388039131366971</v>
      </c>
      <c r="AT368" s="68">
        <f t="shared" si="108"/>
        <v>25</v>
      </c>
      <c r="AU368" s="75">
        <f ca="1">AP368*'Inputs and Outputs'!$D$5-('Model Part B'!AQ368*'Model Part B'!AT368+AQ368*Costperbumped)</f>
        <v>4120</v>
      </c>
      <c r="AX368" s="74">
        <v>365</v>
      </c>
      <c r="AY368" s="68" t="s">
        <v>1</v>
      </c>
      <c r="AZ368" s="69">
        <v>44318</v>
      </c>
      <c r="BA368" s="67" t="s">
        <v>2</v>
      </c>
      <c r="BB368" s="68" t="str">
        <f>'Flight Data'!$A366</f>
        <v>G365</v>
      </c>
      <c r="BC368" s="68">
        <f>'Flight Data'!$B366</f>
        <v>3</v>
      </c>
      <c r="BD368" s="68">
        <f ca="1">ROUND(NORMINV($BI368,'Inputs and Outputs'!$C$19,'Inputs and Outputs'!$D$19),0)</f>
        <v>109</v>
      </c>
      <c r="BE368" s="68">
        <f t="shared" si="109"/>
        <v>104</v>
      </c>
      <c r="BF368" s="68">
        <f t="shared" ca="1" si="110"/>
        <v>104</v>
      </c>
      <c r="BG368" s="68">
        <f ca="1">IF(BF368-BC368&gt;'Inputs and Outputs'!$D$4,Four-BC368,0)</f>
        <v>1</v>
      </c>
      <c r="BH368" s="68">
        <f ca="1">BF368*'Inputs and Outputs'!$D$5-BG368*'Inputs and Outputs'!$D$6</f>
        <v>4060</v>
      </c>
      <c r="BI368" s="70">
        <f t="shared" ca="1" si="118"/>
        <v>0.8676847364165422</v>
      </c>
      <c r="BJ368" s="68">
        <f t="shared" si="111"/>
        <v>25</v>
      </c>
      <c r="BK368" s="75">
        <f ca="1">BF368*'Inputs and Outputs'!$D$5-('Model Part B'!BG368*'Model Part B'!BJ368+BG368*Costperbumped)</f>
        <v>4035</v>
      </c>
      <c r="BN368" s="74">
        <v>365</v>
      </c>
      <c r="BO368" s="68" t="s">
        <v>1</v>
      </c>
      <c r="BP368" s="69">
        <v>44318</v>
      </c>
      <c r="BQ368" s="67" t="s">
        <v>2</v>
      </c>
      <c r="BR368" s="68" t="str">
        <f>'Flight Data'!$A366</f>
        <v>G365</v>
      </c>
      <c r="BS368" s="68">
        <f>'Flight Data'!$B366</f>
        <v>3</v>
      </c>
      <c r="BT368" s="68">
        <f ca="1">ROUND(NORMINV($BY368,'Inputs and Outputs'!$C$18,'Inputs and Outputs'!$D$18),0)</f>
        <v>101</v>
      </c>
      <c r="BU368" s="68">
        <f t="shared" si="112"/>
        <v>105</v>
      </c>
      <c r="BV368" s="68">
        <f t="shared" ca="1" si="113"/>
        <v>101</v>
      </c>
      <c r="BW368" s="68">
        <f ca="1">IF(BV368-BS368&gt;'Inputs and Outputs'!$D$4,Five-BS368,0)</f>
        <v>0</v>
      </c>
      <c r="BX368" s="68">
        <f ca="1">BV368*'Inputs and Outputs'!$D$5-BW368*'Inputs and Outputs'!$D$6</f>
        <v>4040</v>
      </c>
      <c r="BY368" s="70">
        <f t="shared" ca="1" si="119"/>
        <v>0.47666076995438467</v>
      </c>
      <c r="BZ368" s="68">
        <f t="shared" si="114"/>
        <v>25</v>
      </c>
      <c r="CA368" s="75">
        <f ca="1">BV368*'Inputs and Outputs'!$D$5-('Model Part B'!BW368*'Model Part B'!BZ368+BW368*Costperbumped)</f>
        <v>4040</v>
      </c>
    </row>
    <row r="369" spans="2:79" x14ac:dyDescent="0.2">
      <c r="B369" s="74">
        <v>366</v>
      </c>
      <c r="C369" s="68" t="s">
        <v>1</v>
      </c>
      <c r="D369" s="69">
        <v>44318</v>
      </c>
      <c r="E369" s="67" t="s">
        <v>0</v>
      </c>
      <c r="F369" s="68" t="str">
        <f>'Flight Data'!$A367</f>
        <v>G366</v>
      </c>
      <c r="G369" s="68">
        <f>'Flight Data'!$B367</f>
        <v>1</v>
      </c>
      <c r="H369" s="68">
        <f ca="1">ROUND(NORMINV($M369,'Inputs and Outputs'!$C$20,'Inputs and Outputs'!$D$20),0)</f>
        <v>115</v>
      </c>
      <c r="I369" s="68">
        <f t="shared" si="100"/>
        <v>101</v>
      </c>
      <c r="J369" s="68">
        <f t="shared" ca="1" si="101"/>
        <v>101</v>
      </c>
      <c r="K369" s="68">
        <f ca="1">IF(J369-G369&gt;'Inputs and Outputs'!$D$4,One-G369,0)</f>
        <v>0</v>
      </c>
      <c r="L369" s="68">
        <f ca="1">J369*'Inputs and Outputs'!$D$5-K369*'Inputs and Outputs'!$D$6</f>
        <v>4040</v>
      </c>
      <c r="M369" s="70">
        <f t="shared" ca="1" si="115"/>
        <v>0.97486238783970691</v>
      </c>
      <c r="N369" s="68">
        <f t="shared" si="102"/>
        <v>200</v>
      </c>
      <c r="O369" s="75">
        <f ca="1">J369*'Inputs and Outputs'!$D$5-('Model Part B'!K369*'Model Part B'!N369+K369*Costperbumped)</f>
        <v>4040</v>
      </c>
      <c r="R369" s="74">
        <v>366</v>
      </c>
      <c r="S369" s="68" t="s">
        <v>1</v>
      </c>
      <c r="T369" s="69">
        <v>44318</v>
      </c>
      <c r="U369" s="67" t="s">
        <v>0</v>
      </c>
      <c r="V369" s="68" t="str">
        <f>'Flight Data'!$A367</f>
        <v>G366</v>
      </c>
      <c r="W369" s="68">
        <f>'Flight Data'!$B367</f>
        <v>1</v>
      </c>
      <c r="X369" s="68">
        <f ca="1">ROUND(NORMINV($AC369,'Inputs and Outputs'!$C$20,'Inputs and Outputs'!$D$20),0)</f>
        <v>101</v>
      </c>
      <c r="Y369" s="68">
        <f t="shared" si="103"/>
        <v>102</v>
      </c>
      <c r="Z369" s="68">
        <f t="shared" ca="1" si="104"/>
        <v>101</v>
      </c>
      <c r="AA369" s="68">
        <f ca="1">IF(Z369-W369&gt;'Inputs and Outputs'!$D$4,One-W369,0)</f>
        <v>0</v>
      </c>
      <c r="AB369" s="68">
        <f ca="1">Z369*'Inputs and Outputs'!$D$5-AA369*'Inputs and Outputs'!$D$6</f>
        <v>4040</v>
      </c>
      <c r="AC369" s="70">
        <f t="shared" ca="1" si="116"/>
        <v>0.18699734126705603</v>
      </c>
      <c r="AD369" s="68">
        <f t="shared" si="105"/>
        <v>200</v>
      </c>
      <c r="AE369" s="75">
        <f ca="1">Z369*'Inputs and Outputs'!$D$5-('Model Part B'!AA369*'Model Part B'!AD369+AA369*Costperbumped)</f>
        <v>4040</v>
      </c>
      <c r="AH369" s="74">
        <v>366</v>
      </c>
      <c r="AI369" s="68" t="s">
        <v>1</v>
      </c>
      <c r="AJ369" s="69">
        <v>44318</v>
      </c>
      <c r="AK369" s="67" t="s">
        <v>0</v>
      </c>
      <c r="AL369" s="68" t="str">
        <f>'Flight Data'!$A367</f>
        <v>G366</v>
      </c>
      <c r="AM369" s="68">
        <f>'Flight Data'!$B367</f>
        <v>1</v>
      </c>
      <c r="AN369" s="68">
        <f ca="1">ROUND(NORMINV($AS369,'Inputs and Outputs'!$C$20,'Inputs and Outputs'!$D$20),0)</f>
        <v>105</v>
      </c>
      <c r="AO369" s="68">
        <f t="shared" si="106"/>
        <v>103</v>
      </c>
      <c r="AP369" s="68">
        <f t="shared" ca="1" si="107"/>
        <v>103</v>
      </c>
      <c r="AQ369" s="68">
        <f ca="1">IF(AP369-AM369&gt;'Inputs and Outputs'!$D$4,Three-AM369,0)</f>
        <v>2</v>
      </c>
      <c r="AR369" s="68">
        <f ca="1">AP369*'Inputs and Outputs'!$D$5-AQ369*'Inputs and Outputs'!$D$6</f>
        <v>3920</v>
      </c>
      <c r="AS369" s="70">
        <f t="shared" ca="1" si="117"/>
        <v>0.5390530311494246</v>
      </c>
      <c r="AT369" s="68">
        <f t="shared" si="108"/>
        <v>200</v>
      </c>
      <c r="AU369" s="75">
        <f ca="1">AP369*'Inputs and Outputs'!$D$5-('Model Part B'!AQ369*'Model Part B'!AT369+AQ369*Costperbumped)</f>
        <v>3520</v>
      </c>
      <c r="AX369" s="74">
        <v>366</v>
      </c>
      <c r="AY369" s="68" t="s">
        <v>1</v>
      </c>
      <c r="AZ369" s="69">
        <v>44318</v>
      </c>
      <c r="BA369" s="67" t="s">
        <v>0</v>
      </c>
      <c r="BB369" s="68" t="str">
        <f>'Flight Data'!$A367</f>
        <v>G366</v>
      </c>
      <c r="BC369" s="68">
        <f>'Flight Data'!$B367</f>
        <v>1</v>
      </c>
      <c r="BD369" s="68">
        <f ca="1">ROUND(NORMINV($BI369,'Inputs and Outputs'!$C$20,'Inputs and Outputs'!$D$20),0)</f>
        <v>95</v>
      </c>
      <c r="BE369" s="68">
        <f t="shared" si="109"/>
        <v>104</v>
      </c>
      <c r="BF369" s="68">
        <f t="shared" ca="1" si="110"/>
        <v>95</v>
      </c>
      <c r="BG369" s="68">
        <f ca="1">IF(BF369-BC369&gt;'Inputs and Outputs'!$D$4,Four-BC369,0)</f>
        <v>0</v>
      </c>
      <c r="BH369" s="68">
        <f ca="1">BF369*'Inputs and Outputs'!$D$5-BG369*'Inputs and Outputs'!$D$6</f>
        <v>3800</v>
      </c>
      <c r="BI369" s="70">
        <f t="shared" ca="1" si="118"/>
        <v>2.0026123482755231E-2</v>
      </c>
      <c r="BJ369" s="68">
        <f t="shared" si="111"/>
        <v>200</v>
      </c>
      <c r="BK369" s="75">
        <f ca="1">BF369*'Inputs and Outputs'!$D$5-('Model Part B'!BG369*'Model Part B'!BJ369+BG369*Costperbumped)</f>
        <v>3800</v>
      </c>
      <c r="BN369" s="74">
        <v>366</v>
      </c>
      <c r="BO369" s="68" t="s">
        <v>1</v>
      </c>
      <c r="BP369" s="69">
        <v>44318</v>
      </c>
      <c r="BQ369" s="67" t="s">
        <v>0</v>
      </c>
      <c r="BR369" s="68" t="str">
        <f>'Flight Data'!$A367</f>
        <v>G366</v>
      </c>
      <c r="BS369" s="68">
        <f>'Flight Data'!$B367</f>
        <v>1</v>
      </c>
      <c r="BT369" s="68">
        <f ca="1">ROUND(NORMINV($BY369,'Inputs and Outputs'!$C$18,'Inputs and Outputs'!$D$18),0)</f>
        <v>98</v>
      </c>
      <c r="BU369" s="68">
        <f t="shared" si="112"/>
        <v>105</v>
      </c>
      <c r="BV369" s="68">
        <f t="shared" ca="1" si="113"/>
        <v>98</v>
      </c>
      <c r="BW369" s="68">
        <f ca="1">IF(BV369-BS369&gt;'Inputs and Outputs'!$D$4,Five-BS369,0)</f>
        <v>0</v>
      </c>
      <c r="BX369" s="68">
        <f ca="1">BV369*'Inputs and Outputs'!$D$5-BW369*'Inputs and Outputs'!$D$6</f>
        <v>3920</v>
      </c>
      <c r="BY369" s="70">
        <f t="shared" ca="1" si="119"/>
        <v>0.33717221574082967</v>
      </c>
      <c r="BZ369" s="68">
        <f t="shared" si="114"/>
        <v>200</v>
      </c>
      <c r="CA369" s="75">
        <f ca="1">BV369*'Inputs and Outputs'!$D$5-('Model Part B'!BW369*'Model Part B'!BZ369+BW369*Costperbumped)</f>
        <v>3920</v>
      </c>
    </row>
    <row r="370" spans="2:79" x14ac:dyDescent="0.2">
      <c r="B370" s="74">
        <v>367</v>
      </c>
      <c r="C370" s="68" t="s">
        <v>9</v>
      </c>
      <c r="D370" s="69">
        <v>44319</v>
      </c>
      <c r="E370" s="67" t="s">
        <v>3</v>
      </c>
      <c r="F370" s="68" t="str">
        <f>'Flight Data'!$A368</f>
        <v>G367</v>
      </c>
      <c r="G370" s="68">
        <f>'Flight Data'!$B368</f>
        <v>2</v>
      </c>
      <c r="H370" s="68">
        <f ca="1">ROUND(NORMINV($M370,'Inputs and Outputs'!$C$18,'Inputs and Outputs'!$D$18),0)</f>
        <v>104</v>
      </c>
      <c r="I370" s="68">
        <f t="shared" si="100"/>
        <v>101</v>
      </c>
      <c r="J370" s="68">
        <f t="shared" ca="1" si="101"/>
        <v>101</v>
      </c>
      <c r="K370" s="68">
        <f ca="1">IF(J370-G370&gt;'Inputs and Outputs'!$D$4,One-G370,0)</f>
        <v>0</v>
      </c>
      <c r="L370" s="68">
        <f ca="1">J370*'Inputs and Outputs'!$D$5-K370*'Inputs and Outputs'!$D$6</f>
        <v>4040</v>
      </c>
      <c r="M370" s="70">
        <f t="shared" ca="1" si="115"/>
        <v>0.67521169785103052</v>
      </c>
      <c r="N370" s="68">
        <f t="shared" si="102"/>
        <v>25</v>
      </c>
      <c r="O370" s="75">
        <f ca="1">J370*'Inputs and Outputs'!$D$5-('Model Part B'!K370*'Model Part B'!N370+K370*Costperbumped)</f>
        <v>4040</v>
      </c>
      <c r="R370" s="74">
        <v>367</v>
      </c>
      <c r="S370" s="68" t="s">
        <v>9</v>
      </c>
      <c r="T370" s="69">
        <v>44319</v>
      </c>
      <c r="U370" s="67" t="s">
        <v>3</v>
      </c>
      <c r="V370" s="68" t="str">
        <f>'Flight Data'!$A368</f>
        <v>G367</v>
      </c>
      <c r="W370" s="68">
        <f>'Flight Data'!$B368</f>
        <v>2</v>
      </c>
      <c r="X370" s="68">
        <f ca="1">ROUND(NORMINV($AC370,'Inputs and Outputs'!$C$18,'Inputs and Outputs'!$D$18),0)</f>
        <v>99</v>
      </c>
      <c r="Y370" s="68">
        <f t="shared" si="103"/>
        <v>102</v>
      </c>
      <c r="Z370" s="68">
        <f t="shared" ca="1" si="104"/>
        <v>99</v>
      </c>
      <c r="AA370" s="68">
        <f ca="1">IF(Z370-W370&gt;'Inputs and Outputs'!$D$4,One-W370,0)</f>
        <v>0</v>
      </c>
      <c r="AB370" s="68">
        <f ca="1">Z370*'Inputs and Outputs'!$D$5-AA370*'Inputs and Outputs'!$D$6</f>
        <v>3960</v>
      </c>
      <c r="AC370" s="70">
        <f t="shared" ca="1" si="116"/>
        <v>0.35586841571055849</v>
      </c>
      <c r="AD370" s="68">
        <f t="shared" si="105"/>
        <v>25</v>
      </c>
      <c r="AE370" s="75">
        <f ca="1">Z370*'Inputs and Outputs'!$D$5-('Model Part B'!AA370*'Model Part B'!AD370+AA370*Costperbumped)</f>
        <v>3960</v>
      </c>
      <c r="AH370" s="74">
        <v>367</v>
      </c>
      <c r="AI370" s="68" t="s">
        <v>9</v>
      </c>
      <c r="AJ370" s="69">
        <v>44319</v>
      </c>
      <c r="AK370" s="67" t="s">
        <v>3</v>
      </c>
      <c r="AL370" s="68" t="str">
        <f>'Flight Data'!$A368</f>
        <v>G367</v>
      </c>
      <c r="AM370" s="68">
        <f>'Flight Data'!$B368</f>
        <v>2</v>
      </c>
      <c r="AN370" s="68">
        <f ca="1">ROUND(NORMINV($AS370,'Inputs and Outputs'!$C$18,'Inputs and Outputs'!$D$18),0)</f>
        <v>87</v>
      </c>
      <c r="AO370" s="68">
        <f t="shared" si="106"/>
        <v>103</v>
      </c>
      <c r="AP370" s="68">
        <f t="shared" ca="1" si="107"/>
        <v>87</v>
      </c>
      <c r="AQ370" s="68">
        <f ca="1">IF(AP370-AM370&gt;'Inputs and Outputs'!$D$4,Three-AM370,0)</f>
        <v>0</v>
      </c>
      <c r="AR370" s="68">
        <f ca="1">AP370*'Inputs and Outputs'!$D$5-AQ370*'Inputs and Outputs'!$D$6</f>
        <v>3480</v>
      </c>
      <c r="AS370" s="70">
        <f t="shared" ca="1" si="117"/>
        <v>1.2081026210898016E-2</v>
      </c>
      <c r="AT370" s="68">
        <f t="shared" si="108"/>
        <v>25</v>
      </c>
      <c r="AU370" s="75">
        <f ca="1">AP370*'Inputs and Outputs'!$D$5-('Model Part B'!AQ370*'Model Part B'!AT370+AQ370*Costperbumped)</f>
        <v>3480</v>
      </c>
      <c r="AX370" s="74">
        <v>367</v>
      </c>
      <c r="AY370" s="68" t="s">
        <v>9</v>
      </c>
      <c r="AZ370" s="69">
        <v>44319</v>
      </c>
      <c r="BA370" s="67" t="s">
        <v>3</v>
      </c>
      <c r="BB370" s="68" t="str">
        <f>'Flight Data'!$A368</f>
        <v>G367</v>
      </c>
      <c r="BC370" s="68">
        <f>'Flight Data'!$B368</f>
        <v>2</v>
      </c>
      <c r="BD370" s="68">
        <f ca="1">ROUND(NORMINV($BI370,'Inputs and Outputs'!$C$18,'Inputs and Outputs'!$D$18),0)</f>
        <v>98</v>
      </c>
      <c r="BE370" s="68">
        <f t="shared" si="109"/>
        <v>104</v>
      </c>
      <c r="BF370" s="68">
        <f t="shared" ca="1" si="110"/>
        <v>98</v>
      </c>
      <c r="BG370" s="68">
        <f ca="1">IF(BF370-BC370&gt;'Inputs and Outputs'!$D$4,Four-BC370,0)</f>
        <v>0</v>
      </c>
      <c r="BH370" s="68">
        <f ca="1">BF370*'Inputs and Outputs'!$D$5-BG370*'Inputs and Outputs'!$D$6</f>
        <v>3920</v>
      </c>
      <c r="BI370" s="70">
        <f t="shared" ca="1" si="118"/>
        <v>0.32100937457394019</v>
      </c>
      <c r="BJ370" s="68">
        <f t="shared" si="111"/>
        <v>25</v>
      </c>
      <c r="BK370" s="75">
        <f ca="1">BF370*'Inputs and Outputs'!$D$5-('Model Part B'!BG370*'Model Part B'!BJ370+BG370*Costperbumped)</f>
        <v>3920</v>
      </c>
      <c r="BN370" s="74">
        <v>367</v>
      </c>
      <c r="BO370" s="68" t="s">
        <v>9</v>
      </c>
      <c r="BP370" s="69">
        <v>44319</v>
      </c>
      <c r="BQ370" s="67" t="s">
        <v>3</v>
      </c>
      <c r="BR370" s="68" t="str">
        <f>'Flight Data'!$A368</f>
        <v>G367</v>
      </c>
      <c r="BS370" s="68">
        <f>'Flight Data'!$B368</f>
        <v>2</v>
      </c>
      <c r="BT370" s="68">
        <f ca="1">ROUND(NORMINV($BY370,'Inputs and Outputs'!$C$18,'Inputs and Outputs'!$D$18),0)</f>
        <v>101</v>
      </c>
      <c r="BU370" s="68">
        <f t="shared" si="112"/>
        <v>105</v>
      </c>
      <c r="BV370" s="68">
        <f t="shared" ca="1" si="113"/>
        <v>101</v>
      </c>
      <c r="BW370" s="68">
        <f ca="1">IF(BV370-BS370&gt;'Inputs and Outputs'!$D$4,Five-BS370,0)</f>
        <v>0</v>
      </c>
      <c r="BX370" s="68">
        <f ca="1">BV370*'Inputs and Outputs'!$D$5-BW370*'Inputs and Outputs'!$D$6</f>
        <v>4040</v>
      </c>
      <c r="BY370" s="70">
        <f t="shared" ca="1" si="119"/>
        <v>0.52548367065530244</v>
      </c>
      <c r="BZ370" s="68">
        <f t="shared" si="114"/>
        <v>25</v>
      </c>
      <c r="CA370" s="75">
        <f ca="1">BV370*'Inputs and Outputs'!$D$5-('Model Part B'!BW370*'Model Part B'!BZ370+BW370*Costperbumped)</f>
        <v>4040</v>
      </c>
    </row>
    <row r="371" spans="2:79" x14ac:dyDescent="0.2">
      <c r="B371" s="74">
        <v>368</v>
      </c>
      <c r="C371" s="68" t="s">
        <v>9</v>
      </c>
      <c r="D371" s="69">
        <v>44319</v>
      </c>
      <c r="E371" s="67" t="s">
        <v>2</v>
      </c>
      <c r="F371" s="68" t="str">
        <f>'Flight Data'!$A369</f>
        <v>G368</v>
      </c>
      <c r="G371" s="68">
        <f>'Flight Data'!$B369</f>
        <v>0</v>
      </c>
      <c r="H371" s="68">
        <f ca="1">ROUND(NORMINV($M371,'Inputs and Outputs'!$C$19,'Inputs and Outputs'!$D$19),0)</f>
        <v>107</v>
      </c>
      <c r="I371" s="68">
        <f t="shared" si="100"/>
        <v>101</v>
      </c>
      <c r="J371" s="68">
        <f t="shared" ca="1" si="101"/>
        <v>101</v>
      </c>
      <c r="K371" s="68">
        <f ca="1">IF(J371-G371&gt;'Inputs and Outputs'!$D$4,One-G371,0)</f>
        <v>1</v>
      </c>
      <c r="L371" s="68">
        <f ca="1">J371*'Inputs and Outputs'!$D$5-K371*'Inputs and Outputs'!$D$6</f>
        <v>3940</v>
      </c>
      <c r="M371" s="70">
        <f t="shared" ca="1" si="115"/>
        <v>0.77637073969067949</v>
      </c>
      <c r="N371" s="68">
        <f t="shared" si="102"/>
        <v>25</v>
      </c>
      <c r="O371" s="75">
        <f ca="1">J371*'Inputs and Outputs'!$D$5-('Model Part B'!K371*'Model Part B'!N371+K371*Costperbumped)</f>
        <v>3915</v>
      </c>
      <c r="R371" s="74">
        <v>368</v>
      </c>
      <c r="S371" s="68" t="s">
        <v>9</v>
      </c>
      <c r="T371" s="69">
        <v>44319</v>
      </c>
      <c r="U371" s="67" t="s">
        <v>2</v>
      </c>
      <c r="V371" s="68" t="str">
        <f>'Flight Data'!$A369</f>
        <v>G368</v>
      </c>
      <c r="W371" s="68">
        <f>'Flight Data'!$B369</f>
        <v>0</v>
      </c>
      <c r="X371" s="68">
        <f ca="1">ROUND(NORMINV($AC371,'Inputs and Outputs'!$C$19,'Inputs and Outputs'!$D$19),0)</f>
        <v>99</v>
      </c>
      <c r="Y371" s="68">
        <f t="shared" si="103"/>
        <v>102</v>
      </c>
      <c r="Z371" s="68">
        <f t="shared" ca="1" si="104"/>
        <v>99</v>
      </c>
      <c r="AA371" s="68">
        <f ca="1">IF(Z371-W371&gt;'Inputs and Outputs'!$D$4,One-W371,0)</f>
        <v>0</v>
      </c>
      <c r="AB371" s="68">
        <f ca="1">Z371*'Inputs and Outputs'!$D$5-AA371*'Inputs and Outputs'!$D$6</f>
        <v>3960</v>
      </c>
      <c r="AC371" s="70">
        <f t="shared" ca="1" si="116"/>
        <v>0.21297324575846843</v>
      </c>
      <c r="AD371" s="68">
        <f t="shared" si="105"/>
        <v>25</v>
      </c>
      <c r="AE371" s="75">
        <f ca="1">Z371*'Inputs and Outputs'!$D$5-('Model Part B'!AA371*'Model Part B'!AD371+AA371*Costperbumped)</f>
        <v>3960</v>
      </c>
      <c r="AH371" s="74">
        <v>368</v>
      </c>
      <c r="AI371" s="68" t="s">
        <v>9</v>
      </c>
      <c r="AJ371" s="69">
        <v>44319</v>
      </c>
      <c r="AK371" s="67" t="s">
        <v>2</v>
      </c>
      <c r="AL371" s="68" t="str">
        <f>'Flight Data'!$A369</f>
        <v>G368</v>
      </c>
      <c r="AM371" s="68">
        <f>'Flight Data'!$B369</f>
        <v>0</v>
      </c>
      <c r="AN371" s="68">
        <f ca="1">ROUND(NORMINV($AS371,'Inputs and Outputs'!$C$19,'Inputs and Outputs'!$D$19),0)</f>
        <v>107</v>
      </c>
      <c r="AO371" s="68">
        <f t="shared" si="106"/>
        <v>103</v>
      </c>
      <c r="AP371" s="68">
        <f t="shared" ca="1" si="107"/>
        <v>103</v>
      </c>
      <c r="AQ371" s="68">
        <f ca="1">IF(AP371-AM371&gt;'Inputs and Outputs'!$D$4,Three-AM371,0)</f>
        <v>3</v>
      </c>
      <c r="AR371" s="68">
        <f ca="1">AP371*'Inputs and Outputs'!$D$5-AQ371*'Inputs and Outputs'!$D$6</f>
        <v>3820</v>
      </c>
      <c r="AS371" s="70">
        <f t="shared" ca="1" si="117"/>
        <v>0.77735327700645673</v>
      </c>
      <c r="AT371" s="68">
        <f t="shared" si="108"/>
        <v>25</v>
      </c>
      <c r="AU371" s="75">
        <f ca="1">AP371*'Inputs and Outputs'!$D$5-('Model Part B'!AQ371*'Model Part B'!AT371+AQ371*Costperbumped)</f>
        <v>3745</v>
      </c>
      <c r="AX371" s="74">
        <v>368</v>
      </c>
      <c r="AY371" s="68" t="s">
        <v>9</v>
      </c>
      <c r="AZ371" s="69">
        <v>44319</v>
      </c>
      <c r="BA371" s="67" t="s">
        <v>2</v>
      </c>
      <c r="BB371" s="68" t="str">
        <f>'Flight Data'!$A369</f>
        <v>G368</v>
      </c>
      <c r="BC371" s="68">
        <f>'Flight Data'!$B369</f>
        <v>0</v>
      </c>
      <c r="BD371" s="68">
        <f ca="1">ROUND(NORMINV($BI371,'Inputs and Outputs'!$C$19,'Inputs and Outputs'!$D$19),0)</f>
        <v>101</v>
      </c>
      <c r="BE371" s="68">
        <f t="shared" si="109"/>
        <v>104</v>
      </c>
      <c r="BF371" s="68">
        <f t="shared" ca="1" si="110"/>
        <v>101</v>
      </c>
      <c r="BG371" s="68">
        <f ca="1">IF(BF371-BC371&gt;'Inputs and Outputs'!$D$4,Four-BC371,0)</f>
        <v>4</v>
      </c>
      <c r="BH371" s="68">
        <f ca="1">BF371*'Inputs and Outputs'!$D$5-BG371*'Inputs and Outputs'!$D$6</f>
        <v>3640</v>
      </c>
      <c r="BI371" s="70">
        <f t="shared" ca="1" si="118"/>
        <v>0.32120190230612466</v>
      </c>
      <c r="BJ371" s="68">
        <f t="shared" si="111"/>
        <v>25</v>
      </c>
      <c r="BK371" s="75">
        <f ca="1">BF371*'Inputs and Outputs'!$D$5-('Model Part B'!BG371*'Model Part B'!BJ371+BG371*Costperbumped)</f>
        <v>3540</v>
      </c>
      <c r="BN371" s="74">
        <v>368</v>
      </c>
      <c r="BO371" s="68" t="s">
        <v>9</v>
      </c>
      <c r="BP371" s="69">
        <v>44319</v>
      </c>
      <c r="BQ371" s="67" t="s">
        <v>2</v>
      </c>
      <c r="BR371" s="68" t="str">
        <f>'Flight Data'!$A369</f>
        <v>G368</v>
      </c>
      <c r="BS371" s="68">
        <f>'Flight Data'!$B369</f>
        <v>0</v>
      </c>
      <c r="BT371" s="68">
        <f ca="1">ROUND(NORMINV($BY371,'Inputs and Outputs'!$C$18,'Inputs and Outputs'!$D$18),0)</f>
        <v>103</v>
      </c>
      <c r="BU371" s="68">
        <f t="shared" si="112"/>
        <v>105</v>
      </c>
      <c r="BV371" s="68">
        <f t="shared" ca="1" si="113"/>
        <v>103</v>
      </c>
      <c r="BW371" s="68">
        <f ca="1">IF(BV371-BS371&gt;'Inputs and Outputs'!$D$4,Five-BS371,0)</f>
        <v>5</v>
      </c>
      <c r="BX371" s="68">
        <f ca="1">BV371*'Inputs and Outputs'!$D$5-BW371*'Inputs and Outputs'!$D$6</f>
        <v>3620</v>
      </c>
      <c r="BY371" s="70">
        <f t="shared" ca="1" si="119"/>
        <v>0.62031824597488638</v>
      </c>
      <c r="BZ371" s="68">
        <f t="shared" si="114"/>
        <v>25</v>
      </c>
      <c r="CA371" s="75">
        <f ca="1">BV371*'Inputs and Outputs'!$D$5-('Model Part B'!BW371*'Model Part B'!BZ371+BW371*Costperbumped)</f>
        <v>3495</v>
      </c>
    </row>
    <row r="372" spans="2:79" x14ac:dyDescent="0.2">
      <c r="B372" s="74">
        <v>369</v>
      </c>
      <c r="C372" s="68" t="s">
        <v>9</v>
      </c>
      <c r="D372" s="69">
        <v>44319</v>
      </c>
      <c r="E372" s="67" t="s">
        <v>0</v>
      </c>
      <c r="F372" s="68" t="str">
        <f>'Flight Data'!$A370</f>
        <v>G369</v>
      </c>
      <c r="G372" s="68">
        <f>'Flight Data'!$B370</f>
        <v>2</v>
      </c>
      <c r="H372" s="68">
        <f ca="1">ROUND(NORMINV($M372,'Inputs and Outputs'!$C$20,'Inputs and Outputs'!$D$20),0)</f>
        <v>103</v>
      </c>
      <c r="I372" s="68">
        <f t="shared" si="100"/>
        <v>101</v>
      </c>
      <c r="J372" s="68">
        <f t="shared" ca="1" si="101"/>
        <v>101</v>
      </c>
      <c r="K372" s="68">
        <f ca="1">IF(J372-G372&gt;'Inputs and Outputs'!$D$4,One-G372,0)</f>
        <v>0</v>
      </c>
      <c r="L372" s="68">
        <f ca="1">J372*'Inputs and Outputs'!$D$5-K372*'Inputs and Outputs'!$D$6</f>
        <v>4040</v>
      </c>
      <c r="M372" s="70">
        <f t="shared" ca="1" si="115"/>
        <v>0.3529143393557862</v>
      </c>
      <c r="N372" s="68">
        <f t="shared" si="102"/>
        <v>200</v>
      </c>
      <c r="O372" s="75">
        <f ca="1">J372*'Inputs and Outputs'!$D$5-('Model Part B'!K372*'Model Part B'!N372+K372*Costperbumped)</f>
        <v>4040</v>
      </c>
      <c r="R372" s="74">
        <v>369</v>
      </c>
      <c r="S372" s="68" t="s">
        <v>9</v>
      </c>
      <c r="T372" s="69">
        <v>44319</v>
      </c>
      <c r="U372" s="67" t="s">
        <v>0</v>
      </c>
      <c r="V372" s="68" t="str">
        <f>'Flight Data'!$A370</f>
        <v>G369</v>
      </c>
      <c r="W372" s="68">
        <f>'Flight Data'!$B370</f>
        <v>2</v>
      </c>
      <c r="X372" s="68">
        <f ca="1">ROUND(NORMINV($AC372,'Inputs and Outputs'!$C$20,'Inputs and Outputs'!$D$20),0)</f>
        <v>111</v>
      </c>
      <c r="Y372" s="68">
        <f t="shared" si="103"/>
        <v>102</v>
      </c>
      <c r="Z372" s="68">
        <f t="shared" ca="1" si="104"/>
        <v>102</v>
      </c>
      <c r="AA372" s="68">
        <f ca="1">IF(Z372-W372&gt;'Inputs and Outputs'!$D$4,One-W372,0)</f>
        <v>0</v>
      </c>
      <c r="AB372" s="68">
        <f ca="1">Z372*'Inputs and Outputs'!$D$5-AA372*'Inputs and Outputs'!$D$6</f>
        <v>4080</v>
      </c>
      <c r="AC372" s="70">
        <f t="shared" ca="1" si="116"/>
        <v>0.89637881496074778</v>
      </c>
      <c r="AD372" s="68">
        <f t="shared" si="105"/>
        <v>200</v>
      </c>
      <c r="AE372" s="75">
        <f ca="1">Z372*'Inputs and Outputs'!$D$5-('Model Part B'!AA372*'Model Part B'!AD372+AA372*Costperbumped)</f>
        <v>4080</v>
      </c>
      <c r="AH372" s="74">
        <v>369</v>
      </c>
      <c r="AI372" s="68" t="s">
        <v>9</v>
      </c>
      <c r="AJ372" s="69">
        <v>44319</v>
      </c>
      <c r="AK372" s="67" t="s">
        <v>0</v>
      </c>
      <c r="AL372" s="68" t="str">
        <f>'Flight Data'!$A370</f>
        <v>G369</v>
      </c>
      <c r="AM372" s="68">
        <f>'Flight Data'!$B370</f>
        <v>2</v>
      </c>
      <c r="AN372" s="68">
        <f ca="1">ROUND(NORMINV($AS372,'Inputs and Outputs'!$C$20,'Inputs and Outputs'!$D$20),0)</f>
        <v>105</v>
      </c>
      <c r="AO372" s="68">
        <f t="shared" si="106"/>
        <v>103</v>
      </c>
      <c r="AP372" s="68">
        <f t="shared" ca="1" si="107"/>
        <v>103</v>
      </c>
      <c r="AQ372" s="68">
        <f ca="1">IF(AP372-AM372&gt;'Inputs and Outputs'!$D$4,Three-AM372,0)</f>
        <v>1</v>
      </c>
      <c r="AR372" s="68">
        <f ca="1">AP372*'Inputs and Outputs'!$D$5-AQ372*'Inputs and Outputs'!$D$6</f>
        <v>4020</v>
      </c>
      <c r="AS372" s="70">
        <f t="shared" ca="1" si="117"/>
        <v>0.48565045991737088</v>
      </c>
      <c r="AT372" s="68">
        <f t="shared" si="108"/>
        <v>200</v>
      </c>
      <c r="AU372" s="75">
        <f ca="1">AP372*'Inputs and Outputs'!$D$5-('Model Part B'!AQ372*'Model Part B'!AT372+AQ372*Costperbumped)</f>
        <v>3820</v>
      </c>
      <c r="AX372" s="74">
        <v>369</v>
      </c>
      <c r="AY372" s="68" t="s">
        <v>9</v>
      </c>
      <c r="AZ372" s="69">
        <v>44319</v>
      </c>
      <c r="BA372" s="67" t="s">
        <v>0</v>
      </c>
      <c r="BB372" s="68" t="str">
        <f>'Flight Data'!$A370</f>
        <v>G369</v>
      </c>
      <c r="BC372" s="68">
        <f>'Flight Data'!$B370</f>
        <v>2</v>
      </c>
      <c r="BD372" s="68">
        <f ca="1">ROUND(NORMINV($BI372,'Inputs and Outputs'!$C$20,'Inputs and Outputs'!$D$20),0)</f>
        <v>109</v>
      </c>
      <c r="BE372" s="68">
        <f t="shared" si="109"/>
        <v>104</v>
      </c>
      <c r="BF372" s="68">
        <f t="shared" ca="1" si="110"/>
        <v>104</v>
      </c>
      <c r="BG372" s="68">
        <f ca="1">IF(BF372-BC372&gt;'Inputs and Outputs'!$D$4,Four-BC372,0)</f>
        <v>2</v>
      </c>
      <c r="BH372" s="68">
        <f ca="1">BF372*'Inputs and Outputs'!$D$5-BG372*'Inputs and Outputs'!$D$6</f>
        <v>3960</v>
      </c>
      <c r="BI372" s="70">
        <f t="shared" ca="1" si="118"/>
        <v>0.76165146510852066</v>
      </c>
      <c r="BJ372" s="68">
        <f t="shared" si="111"/>
        <v>200</v>
      </c>
      <c r="BK372" s="75">
        <f ca="1">BF372*'Inputs and Outputs'!$D$5-('Model Part B'!BG372*'Model Part B'!BJ372+BG372*Costperbumped)</f>
        <v>3560</v>
      </c>
      <c r="BN372" s="74">
        <v>369</v>
      </c>
      <c r="BO372" s="68" t="s">
        <v>9</v>
      </c>
      <c r="BP372" s="69">
        <v>44319</v>
      </c>
      <c r="BQ372" s="67" t="s">
        <v>0</v>
      </c>
      <c r="BR372" s="68" t="str">
        <f>'Flight Data'!$A370</f>
        <v>G369</v>
      </c>
      <c r="BS372" s="68">
        <f>'Flight Data'!$B370</f>
        <v>2</v>
      </c>
      <c r="BT372" s="68">
        <f ca="1">ROUND(NORMINV($BY372,'Inputs and Outputs'!$C$18,'Inputs and Outputs'!$D$18),0)</f>
        <v>107</v>
      </c>
      <c r="BU372" s="68">
        <f t="shared" si="112"/>
        <v>105</v>
      </c>
      <c r="BV372" s="68">
        <f t="shared" ca="1" si="113"/>
        <v>105</v>
      </c>
      <c r="BW372" s="68">
        <f ca="1">IF(BV372-BS372&gt;'Inputs and Outputs'!$D$4,Five-BS372,0)</f>
        <v>3</v>
      </c>
      <c r="BX372" s="68">
        <f ca="1">BV372*'Inputs and Outputs'!$D$5-BW372*'Inputs and Outputs'!$D$6</f>
        <v>3900</v>
      </c>
      <c r="BY372" s="70">
        <f t="shared" ca="1" si="119"/>
        <v>0.85566078661028333</v>
      </c>
      <c r="BZ372" s="68">
        <f t="shared" si="114"/>
        <v>200</v>
      </c>
      <c r="CA372" s="75">
        <f ca="1">BV372*'Inputs and Outputs'!$D$5-('Model Part B'!BW372*'Model Part B'!BZ372+BW372*Costperbumped)</f>
        <v>3300</v>
      </c>
    </row>
    <row r="373" spans="2:79" x14ac:dyDescent="0.2">
      <c r="B373" s="74">
        <v>370</v>
      </c>
      <c r="C373" s="68" t="s">
        <v>8</v>
      </c>
      <c r="D373" s="69">
        <v>44320</v>
      </c>
      <c r="E373" s="67" t="s">
        <v>3</v>
      </c>
      <c r="F373" s="68" t="str">
        <f>'Flight Data'!$A371</f>
        <v>G370</v>
      </c>
      <c r="G373" s="68">
        <f>'Flight Data'!$B371</f>
        <v>4</v>
      </c>
      <c r="H373" s="68">
        <f ca="1">ROUND(NORMINV($M373,'Inputs and Outputs'!$C$18,'Inputs and Outputs'!$D$18),0)</f>
        <v>92</v>
      </c>
      <c r="I373" s="68">
        <f t="shared" si="100"/>
        <v>101</v>
      </c>
      <c r="J373" s="68">
        <f t="shared" ca="1" si="101"/>
        <v>92</v>
      </c>
      <c r="K373" s="68">
        <f ca="1">IF(J373-G373&gt;'Inputs and Outputs'!$D$4,One-G373,0)</f>
        <v>0</v>
      </c>
      <c r="L373" s="68">
        <f ca="1">J373*'Inputs and Outputs'!$D$5-K373*'Inputs and Outputs'!$D$6</f>
        <v>3680</v>
      </c>
      <c r="M373" s="70">
        <f t="shared" ca="1" si="115"/>
        <v>6.5104381083986307E-2</v>
      </c>
      <c r="N373" s="68">
        <f t="shared" si="102"/>
        <v>25</v>
      </c>
      <c r="O373" s="75">
        <f ca="1">J373*'Inputs and Outputs'!$D$5-('Model Part B'!K373*'Model Part B'!N373+K373*Costperbumped)</f>
        <v>3680</v>
      </c>
      <c r="R373" s="74">
        <v>370</v>
      </c>
      <c r="S373" s="68" t="s">
        <v>8</v>
      </c>
      <c r="T373" s="69">
        <v>44320</v>
      </c>
      <c r="U373" s="67" t="s">
        <v>3</v>
      </c>
      <c r="V373" s="68" t="str">
        <f>'Flight Data'!$A371</f>
        <v>G370</v>
      </c>
      <c r="W373" s="68">
        <f>'Flight Data'!$B371</f>
        <v>4</v>
      </c>
      <c r="X373" s="68">
        <f ca="1">ROUND(NORMINV($AC373,'Inputs and Outputs'!$C$18,'Inputs and Outputs'!$D$18),0)</f>
        <v>111</v>
      </c>
      <c r="Y373" s="68">
        <f t="shared" si="103"/>
        <v>102</v>
      </c>
      <c r="Z373" s="68">
        <f t="shared" ca="1" si="104"/>
        <v>102</v>
      </c>
      <c r="AA373" s="68">
        <f ca="1">IF(Z373-W373&gt;'Inputs and Outputs'!$D$4,One-W373,0)</f>
        <v>0</v>
      </c>
      <c r="AB373" s="68">
        <f ca="1">Z373*'Inputs and Outputs'!$D$5-AA373*'Inputs and Outputs'!$D$6</f>
        <v>4080</v>
      </c>
      <c r="AC373" s="70">
        <f t="shared" ca="1" si="116"/>
        <v>0.9578231051067162</v>
      </c>
      <c r="AD373" s="68">
        <f t="shared" si="105"/>
        <v>25</v>
      </c>
      <c r="AE373" s="75">
        <f ca="1">Z373*'Inputs and Outputs'!$D$5-('Model Part B'!AA373*'Model Part B'!AD373+AA373*Costperbumped)</f>
        <v>4080</v>
      </c>
      <c r="AH373" s="74">
        <v>370</v>
      </c>
      <c r="AI373" s="68" t="s">
        <v>8</v>
      </c>
      <c r="AJ373" s="69">
        <v>44320</v>
      </c>
      <c r="AK373" s="67" t="s">
        <v>3</v>
      </c>
      <c r="AL373" s="68" t="str">
        <f>'Flight Data'!$A371</f>
        <v>G370</v>
      </c>
      <c r="AM373" s="68">
        <f>'Flight Data'!$B371</f>
        <v>4</v>
      </c>
      <c r="AN373" s="68">
        <f ca="1">ROUND(NORMINV($AS373,'Inputs and Outputs'!$C$18,'Inputs and Outputs'!$D$18),0)</f>
        <v>102</v>
      </c>
      <c r="AO373" s="68">
        <f t="shared" si="106"/>
        <v>103</v>
      </c>
      <c r="AP373" s="68">
        <f t="shared" ca="1" si="107"/>
        <v>102</v>
      </c>
      <c r="AQ373" s="68">
        <f ca="1">IF(AP373-AM373&gt;'Inputs and Outputs'!$D$4,Three-AM373,0)</f>
        <v>0</v>
      </c>
      <c r="AR373" s="68">
        <f ca="1">AP373*'Inputs and Outputs'!$D$5-AQ373*'Inputs and Outputs'!$D$6</f>
        <v>4080</v>
      </c>
      <c r="AS373" s="70">
        <f t="shared" ca="1" si="117"/>
        <v>0.55156655938759369</v>
      </c>
      <c r="AT373" s="68">
        <f t="shared" si="108"/>
        <v>25</v>
      </c>
      <c r="AU373" s="75">
        <f ca="1">AP373*'Inputs and Outputs'!$D$5-('Model Part B'!AQ373*'Model Part B'!AT373+AQ373*Costperbumped)</f>
        <v>4080</v>
      </c>
      <c r="AX373" s="74">
        <v>370</v>
      </c>
      <c r="AY373" s="68" t="s">
        <v>8</v>
      </c>
      <c r="AZ373" s="69">
        <v>44320</v>
      </c>
      <c r="BA373" s="67" t="s">
        <v>3</v>
      </c>
      <c r="BB373" s="68" t="str">
        <f>'Flight Data'!$A371</f>
        <v>G370</v>
      </c>
      <c r="BC373" s="68">
        <f>'Flight Data'!$B371</f>
        <v>4</v>
      </c>
      <c r="BD373" s="68">
        <f ca="1">ROUND(NORMINV($BI373,'Inputs and Outputs'!$C$18,'Inputs and Outputs'!$D$18),0)</f>
        <v>96</v>
      </c>
      <c r="BE373" s="68">
        <f t="shared" si="109"/>
        <v>104</v>
      </c>
      <c r="BF373" s="68">
        <f t="shared" ca="1" si="110"/>
        <v>96</v>
      </c>
      <c r="BG373" s="68">
        <f ca="1">IF(BF373-BC373&gt;'Inputs and Outputs'!$D$4,Four-BC373,0)</f>
        <v>0</v>
      </c>
      <c r="BH373" s="68">
        <f ca="1">BF373*'Inputs and Outputs'!$D$5-BG373*'Inputs and Outputs'!$D$6</f>
        <v>3840</v>
      </c>
      <c r="BI373" s="70">
        <f t="shared" ca="1" si="118"/>
        <v>0.21840894755635254</v>
      </c>
      <c r="BJ373" s="68">
        <f t="shared" si="111"/>
        <v>25</v>
      </c>
      <c r="BK373" s="75">
        <f ca="1">BF373*'Inputs and Outputs'!$D$5-('Model Part B'!BG373*'Model Part B'!BJ373+BG373*Costperbumped)</f>
        <v>3840</v>
      </c>
      <c r="BN373" s="74">
        <v>370</v>
      </c>
      <c r="BO373" s="68" t="s">
        <v>8</v>
      </c>
      <c r="BP373" s="69">
        <v>44320</v>
      </c>
      <c r="BQ373" s="67" t="s">
        <v>3</v>
      </c>
      <c r="BR373" s="68" t="str">
        <f>'Flight Data'!$A371</f>
        <v>G370</v>
      </c>
      <c r="BS373" s="68">
        <f>'Flight Data'!$B371</f>
        <v>4</v>
      </c>
      <c r="BT373" s="68">
        <f ca="1">ROUND(NORMINV($BY373,'Inputs and Outputs'!$C$18,'Inputs and Outputs'!$D$18),0)</f>
        <v>108</v>
      </c>
      <c r="BU373" s="68">
        <f t="shared" si="112"/>
        <v>105</v>
      </c>
      <c r="BV373" s="68">
        <f t="shared" ca="1" si="113"/>
        <v>105</v>
      </c>
      <c r="BW373" s="68">
        <f ca="1">IF(BV373-BS373&gt;'Inputs and Outputs'!$D$4,Five-BS373,0)</f>
        <v>1</v>
      </c>
      <c r="BX373" s="68">
        <f ca="1">BV373*'Inputs and Outputs'!$D$5-BW373*'Inputs and Outputs'!$D$6</f>
        <v>4100</v>
      </c>
      <c r="BY373" s="70">
        <f t="shared" ca="1" si="119"/>
        <v>0.86649580063850284</v>
      </c>
      <c r="BZ373" s="68">
        <f t="shared" si="114"/>
        <v>25</v>
      </c>
      <c r="CA373" s="75">
        <f ca="1">BV373*'Inputs and Outputs'!$D$5-('Model Part B'!BW373*'Model Part B'!BZ373+BW373*Costperbumped)</f>
        <v>4075</v>
      </c>
    </row>
    <row r="374" spans="2:79" x14ac:dyDescent="0.2">
      <c r="B374" s="74">
        <v>371</v>
      </c>
      <c r="C374" s="68" t="s">
        <v>8</v>
      </c>
      <c r="D374" s="69">
        <v>44320</v>
      </c>
      <c r="E374" s="67" t="s">
        <v>2</v>
      </c>
      <c r="F374" s="68" t="str">
        <f>'Flight Data'!$A372</f>
        <v>G371</v>
      </c>
      <c r="G374" s="68">
        <f>'Flight Data'!$B372</f>
        <v>0</v>
      </c>
      <c r="H374" s="68">
        <f ca="1">ROUND(NORMINV($M374,'Inputs and Outputs'!$C$19,'Inputs and Outputs'!$D$19),0)</f>
        <v>100</v>
      </c>
      <c r="I374" s="68">
        <f t="shared" si="100"/>
        <v>101</v>
      </c>
      <c r="J374" s="68">
        <f t="shared" ca="1" si="101"/>
        <v>100</v>
      </c>
      <c r="K374" s="68">
        <f ca="1">IF(J374-G374&gt;'Inputs and Outputs'!$D$4,One-G374,0)</f>
        <v>0</v>
      </c>
      <c r="L374" s="68">
        <f ca="1">J374*'Inputs and Outputs'!$D$5-K374*'Inputs and Outputs'!$D$6</f>
        <v>4000</v>
      </c>
      <c r="M374" s="70">
        <f t="shared" ca="1" si="115"/>
        <v>0.30576544145391416</v>
      </c>
      <c r="N374" s="68">
        <f t="shared" si="102"/>
        <v>25</v>
      </c>
      <c r="O374" s="75">
        <f ca="1">J374*'Inputs and Outputs'!$D$5-('Model Part B'!K374*'Model Part B'!N374+K374*Costperbumped)</f>
        <v>4000</v>
      </c>
      <c r="R374" s="74">
        <v>371</v>
      </c>
      <c r="S374" s="68" t="s">
        <v>8</v>
      </c>
      <c r="T374" s="69">
        <v>44320</v>
      </c>
      <c r="U374" s="67" t="s">
        <v>2</v>
      </c>
      <c r="V374" s="68" t="str">
        <f>'Flight Data'!$A372</f>
        <v>G371</v>
      </c>
      <c r="W374" s="68">
        <f>'Flight Data'!$B372</f>
        <v>0</v>
      </c>
      <c r="X374" s="68">
        <f ca="1">ROUND(NORMINV($AC374,'Inputs and Outputs'!$C$19,'Inputs and Outputs'!$D$19),0)</f>
        <v>98</v>
      </c>
      <c r="Y374" s="68">
        <f t="shared" si="103"/>
        <v>102</v>
      </c>
      <c r="Z374" s="68">
        <f t="shared" ca="1" si="104"/>
        <v>98</v>
      </c>
      <c r="AA374" s="68">
        <f ca="1">IF(Z374-W374&gt;'Inputs and Outputs'!$D$4,One-W374,0)</f>
        <v>0</v>
      </c>
      <c r="AB374" s="68">
        <f ca="1">Z374*'Inputs and Outputs'!$D$5-AA374*'Inputs and Outputs'!$D$6</f>
        <v>3920</v>
      </c>
      <c r="AC374" s="70">
        <f t="shared" ca="1" si="116"/>
        <v>0.15051105758053673</v>
      </c>
      <c r="AD374" s="68">
        <f t="shared" si="105"/>
        <v>25</v>
      </c>
      <c r="AE374" s="75">
        <f ca="1">Z374*'Inputs and Outputs'!$D$5-('Model Part B'!AA374*'Model Part B'!AD374+AA374*Costperbumped)</f>
        <v>3920</v>
      </c>
      <c r="AH374" s="74">
        <v>371</v>
      </c>
      <c r="AI374" s="68" t="s">
        <v>8</v>
      </c>
      <c r="AJ374" s="69">
        <v>44320</v>
      </c>
      <c r="AK374" s="67" t="s">
        <v>2</v>
      </c>
      <c r="AL374" s="68" t="str">
        <f>'Flight Data'!$A372</f>
        <v>G371</v>
      </c>
      <c r="AM374" s="68">
        <f>'Flight Data'!$B372</f>
        <v>0</v>
      </c>
      <c r="AN374" s="68">
        <f ca="1">ROUND(NORMINV($AS374,'Inputs and Outputs'!$C$19,'Inputs and Outputs'!$D$19),0)</f>
        <v>109</v>
      </c>
      <c r="AO374" s="68">
        <f t="shared" si="106"/>
        <v>103</v>
      </c>
      <c r="AP374" s="68">
        <f t="shared" ca="1" si="107"/>
        <v>103</v>
      </c>
      <c r="AQ374" s="68">
        <f ca="1">IF(AP374-AM374&gt;'Inputs and Outputs'!$D$4,Three-AM374,0)</f>
        <v>3</v>
      </c>
      <c r="AR374" s="68">
        <f ca="1">AP374*'Inputs and Outputs'!$D$5-AQ374*'Inputs and Outputs'!$D$6</f>
        <v>3820</v>
      </c>
      <c r="AS374" s="70">
        <f t="shared" ca="1" si="117"/>
        <v>0.88840444210727765</v>
      </c>
      <c r="AT374" s="68">
        <f t="shared" si="108"/>
        <v>25</v>
      </c>
      <c r="AU374" s="75">
        <f ca="1">AP374*'Inputs and Outputs'!$D$5-('Model Part B'!AQ374*'Model Part B'!AT374+AQ374*Costperbumped)</f>
        <v>3745</v>
      </c>
      <c r="AX374" s="74">
        <v>371</v>
      </c>
      <c r="AY374" s="68" t="s">
        <v>8</v>
      </c>
      <c r="AZ374" s="69">
        <v>44320</v>
      </c>
      <c r="BA374" s="67" t="s">
        <v>2</v>
      </c>
      <c r="BB374" s="68" t="str">
        <f>'Flight Data'!$A372</f>
        <v>G371</v>
      </c>
      <c r="BC374" s="68">
        <f>'Flight Data'!$B372</f>
        <v>0</v>
      </c>
      <c r="BD374" s="68">
        <f ca="1">ROUND(NORMINV($BI374,'Inputs and Outputs'!$C$19,'Inputs and Outputs'!$D$19),0)</f>
        <v>106</v>
      </c>
      <c r="BE374" s="68">
        <f t="shared" si="109"/>
        <v>104</v>
      </c>
      <c r="BF374" s="68">
        <f t="shared" ca="1" si="110"/>
        <v>104</v>
      </c>
      <c r="BG374" s="68">
        <f ca="1">IF(BF374-BC374&gt;'Inputs and Outputs'!$D$4,Four-BC374,0)</f>
        <v>4</v>
      </c>
      <c r="BH374" s="68">
        <f ca="1">BF374*'Inputs and Outputs'!$D$5-BG374*'Inputs and Outputs'!$D$6</f>
        <v>3760</v>
      </c>
      <c r="BI374" s="70">
        <f t="shared" ca="1" si="118"/>
        <v>0.73553399462979385</v>
      </c>
      <c r="BJ374" s="68">
        <f t="shared" si="111"/>
        <v>25</v>
      </c>
      <c r="BK374" s="75">
        <f ca="1">BF374*'Inputs and Outputs'!$D$5-('Model Part B'!BG374*'Model Part B'!BJ374+BG374*Costperbumped)</f>
        <v>3660</v>
      </c>
      <c r="BN374" s="74">
        <v>371</v>
      </c>
      <c r="BO374" s="68" t="s">
        <v>8</v>
      </c>
      <c r="BP374" s="69">
        <v>44320</v>
      </c>
      <c r="BQ374" s="67" t="s">
        <v>2</v>
      </c>
      <c r="BR374" s="68" t="str">
        <f>'Flight Data'!$A372</f>
        <v>G371</v>
      </c>
      <c r="BS374" s="68">
        <f>'Flight Data'!$B372</f>
        <v>0</v>
      </c>
      <c r="BT374" s="68">
        <f ca="1">ROUND(NORMINV($BY374,'Inputs and Outputs'!$C$18,'Inputs and Outputs'!$D$18),0)</f>
        <v>101</v>
      </c>
      <c r="BU374" s="68">
        <f t="shared" si="112"/>
        <v>105</v>
      </c>
      <c r="BV374" s="68">
        <f t="shared" ca="1" si="113"/>
        <v>101</v>
      </c>
      <c r="BW374" s="68">
        <f ca="1">IF(BV374-BS374&gt;'Inputs and Outputs'!$D$4,Five-BS374,0)</f>
        <v>5</v>
      </c>
      <c r="BX374" s="68">
        <f ca="1">BV374*'Inputs and Outputs'!$D$5-BW374*'Inputs and Outputs'!$D$6</f>
        <v>3540</v>
      </c>
      <c r="BY374" s="70">
        <f t="shared" ca="1" si="119"/>
        <v>0.50264083494885348</v>
      </c>
      <c r="BZ374" s="68">
        <f t="shared" si="114"/>
        <v>25</v>
      </c>
      <c r="CA374" s="75">
        <f ca="1">BV374*'Inputs and Outputs'!$D$5-('Model Part B'!BW374*'Model Part B'!BZ374+BW374*Costperbumped)</f>
        <v>3415</v>
      </c>
    </row>
    <row r="375" spans="2:79" x14ac:dyDescent="0.2">
      <c r="B375" s="74">
        <v>372</v>
      </c>
      <c r="C375" s="68" t="s">
        <v>8</v>
      </c>
      <c r="D375" s="69">
        <v>44320</v>
      </c>
      <c r="E375" s="67" t="s">
        <v>0</v>
      </c>
      <c r="F375" s="68" t="str">
        <f>'Flight Data'!$A373</f>
        <v>G372</v>
      </c>
      <c r="G375" s="68">
        <f>'Flight Data'!$B373</f>
        <v>1</v>
      </c>
      <c r="H375" s="68">
        <f ca="1">ROUND(NORMINV($M375,'Inputs and Outputs'!$C$20,'Inputs and Outputs'!$D$20),0)</f>
        <v>98</v>
      </c>
      <c r="I375" s="68">
        <f t="shared" si="100"/>
        <v>101</v>
      </c>
      <c r="J375" s="68">
        <f t="shared" ca="1" si="101"/>
        <v>98</v>
      </c>
      <c r="K375" s="68">
        <f ca="1">IF(J375-G375&gt;'Inputs and Outputs'!$D$4,One-G375,0)</f>
        <v>0</v>
      </c>
      <c r="L375" s="68">
        <f ca="1">J375*'Inputs and Outputs'!$D$5-K375*'Inputs and Outputs'!$D$6</f>
        <v>3920</v>
      </c>
      <c r="M375" s="70">
        <f t="shared" ca="1" si="115"/>
        <v>8.9199480891667515E-2</v>
      </c>
      <c r="N375" s="68">
        <f t="shared" si="102"/>
        <v>200</v>
      </c>
      <c r="O375" s="75">
        <f ca="1">J375*'Inputs and Outputs'!$D$5-('Model Part B'!K375*'Model Part B'!N375+K375*Costperbumped)</f>
        <v>3920</v>
      </c>
      <c r="R375" s="74">
        <v>372</v>
      </c>
      <c r="S375" s="68" t="s">
        <v>8</v>
      </c>
      <c r="T375" s="69">
        <v>44320</v>
      </c>
      <c r="U375" s="67" t="s">
        <v>0</v>
      </c>
      <c r="V375" s="68" t="str">
        <f>'Flight Data'!$A373</f>
        <v>G372</v>
      </c>
      <c r="W375" s="68">
        <f>'Flight Data'!$B373</f>
        <v>1</v>
      </c>
      <c r="X375" s="68">
        <f ca="1">ROUND(NORMINV($AC375,'Inputs and Outputs'!$C$20,'Inputs and Outputs'!$D$20),0)</f>
        <v>110</v>
      </c>
      <c r="Y375" s="68">
        <f t="shared" si="103"/>
        <v>102</v>
      </c>
      <c r="Z375" s="68">
        <f t="shared" ca="1" si="104"/>
        <v>102</v>
      </c>
      <c r="AA375" s="68">
        <f ca="1">IF(Z375-W375&gt;'Inputs and Outputs'!$D$4,One-W375,0)</f>
        <v>0</v>
      </c>
      <c r="AB375" s="68">
        <f ca="1">Z375*'Inputs and Outputs'!$D$5-AA375*'Inputs and Outputs'!$D$6</f>
        <v>4080</v>
      </c>
      <c r="AC375" s="70">
        <f t="shared" ca="1" si="116"/>
        <v>0.81708861771467833</v>
      </c>
      <c r="AD375" s="68">
        <f t="shared" si="105"/>
        <v>200</v>
      </c>
      <c r="AE375" s="75">
        <f ca="1">Z375*'Inputs and Outputs'!$D$5-('Model Part B'!AA375*'Model Part B'!AD375+AA375*Costperbumped)</f>
        <v>4080</v>
      </c>
      <c r="AH375" s="74">
        <v>372</v>
      </c>
      <c r="AI375" s="68" t="s">
        <v>8</v>
      </c>
      <c r="AJ375" s="69">
        <v>44320</v>
      </c>
      <c r="AK375" s="67" t="s">
        <v>0</v>
      </c>
      <c r="AL375" s="68" t="str">
        <f>'Flight Data'!$A373</f>
        <v>G372</v>
      </c>
      <c r="AM375" s="68">
        <f>'Flight Data'!$B373</f>
        <v>1</v>
      </c>
      <c r="AN375" s="68">
        <f ca="1">ROUND(NORMINV($AS375,'Inputs and Outputs'!$C$20,'Inputs and Outputs'!$D$20),0)</f>
        <v>105</v>
      </c>
      <c r="AO375" s="68">
        <f t="shared" si="106"/>
        <v>103</v>
      </c>
      <c r="AP375" s="68">
        <f t="shared" ca="1" si="107"/>
        <v>103</v>
      </c>
      <c r="AQ375" s="68">
        <f ca="1">IF(AP375-AM375&gt;'Inputs and Outputs'!$D$4,Three-AM375,0)</f>
        <v>2</v>
      </c>
      <c r="AR375" s="68">
        <f ca="1">AP375*'Inputs and Outputs'!$D$5-AQ375*'Inputs and Outputs'!$D$6</f>
        <v>3920</v>
      </c>
      <c r="AS375" s="70">
        <f t="shared" ca="1" si="117"/>
        <v>0.4924163705646134</v>
      </c>
      <c r="AT375" s="68">
        <f t="shared" si="108"/>
        <v>200</v>
      </c>
      <c r="AU375" s="75">
        <f ca="1">AP375*'Inputs and Outputs'!$D$5-('Model Part B'!AQ375*'Model Part B'!AT375+AQ375*Costperbumped)</f>
        <v>3520</v>
      </c>
      <c r="AX375" s="74">
        <v>372</v>
      </c>
      <c r="AY375" s="68" t="s">
        <v>8</v>
      </c>
      <c r="AZ375" s="69">
        <v>44320</v>
      </c>
      <c r="BA375" s="67" t="s">
        <v>0</v>
      </c>
      <c r="BB375" s="68" t="str">
        <f>'Flight Data'!$A373</f>
        <v>G372</v>
      </c>
      <c r="BC375" s="68">
        <f>'Flight Data'!$B373</f>
        <v>1</v>
      </c>
      <c r="BD375" s="68">
        <f ca="1">ROUND(NORMINV($BI375,'Inputs and Outputs'!$C$20,'Inputs and Outputs'!$D$20),0)</f>
        <v>104</v>
      </c>
      <c r="BE375" s="68">
        <f t="shared" si="109"/>
        <v>104</v>
      </c>
      <c r="BF375" s="68">
        <f t="shared" ca="1" si="110"/>
        <v>104</v>
      </c>
      <c r="BG375" s="68">
        <f ca="1">IF(BF375-BC375&gt;'Inputs and Outputs'!$D$4,Four-BC375,0)</f>
        <v>3</v>
      </c>
      <c r="BH375" s="68">
        <f ca="1">BF375*'Inputs and Outputs'!$D$5-BG375*'Inputs and Outputs'!$D$6</f>
        <v>3860</v>
      </c>
      <c r="BI375" s="70">
        <f t="shared" ca="1" si="118"/>
        <v>0.44799091854081741</v>
      </c>
      <c r="BJ375" s="68">
        <f t="shared" si="111"/>
        <v>200</v>
      </c>
      <c r="BK375" s="75">
        <f ca="1">BF375*'Inputs and Outputs'!$D$5-('Model Part B'!BG375*'Model Part B'!BJ375+BG375*Costperbumped)</f>
        <v>3260</v>
      </c>
      <c r="BN375" s="74">
        <v>372</v>
      </c>
      <c r="BO375" s="68" t="s">
        <v>8</v>
      </c>
      <c r="BP375" s="69">
        <v>44320</v>
      </c>
      <c r="BQ375" s="67" t="s">
        <v>0</v>
      </c>
      <c r="BR375" s="68" t="str">
        <f>'Flight Data'!$A373</f>
        <v>G372</v>
      </c>
      <c r="BS375" s="68">
        <f>'Flight Data'!$B373</f>
        <v>1</v>
      </c>
      <c r="BT375" s="68">
        <f ca="1">ROUND(NORMINV($BY375,'Inputs and Outputs'!$C$18,'Inputs and Outputs'!$D$18),0)</f>
        <v>103</v>
      </c>
      <c r="BU375" s="68">
        <f t="shared" si="112"/>
        <v>105</v>
      </c>
      <c r="BV375" s="68">
        <f t="shared" ca="1" si="113"/>
        <v>103</v>
      </c>
      <c r="BW375" s="68">
        <f ca="1">IF(BV375-BS375&gt;'Inputs and Outputs'!$D$4,Five-BS375,0)</f>
        <v>4</v>
      </c>
      <c r="BX375" s="68">
        <f ca="1">BV375*'Inputs and Outputs'!$D$5-BW375*'Inputs and Outputs'!$D$6</f>
        <v>3720</v>
      </c>
      <c r="BY375" s="70">
        <f t="shared" ca="1" si="119"/>
        <v>0.64106765038717506</v>
      </c>
      <c r="BZ375" s="68">
        <f t="shared" si="114"/>
        <v>200</v>
      </c>
      <c r="CA375" s="75">
        <f ca="1">BV375*'Inputs and Outputs'!$D$5-('Model Part B'!BW375*'Model Part B'!BZ375+BW375*Costperbumped)</f>
        <v>2920</v>
      </c>
    </row>
    <row r="376" spans="2:79" x14ac:dyDescent="0.2">
      <c r="B376" s="74">
        <v>373</v>
      </c>
      <c r="C376" s="68" t="s">
        <v>7</v>
      </c>
      <c r="D376" s="69">
        <v>44321</v>
      </c>
      <c r="E376" s="67" t="s">
        <v>3</v>
      </c>
      <c r="F376" s="68" t="str">
        <f>'Flight Data'!$A374</f>
        <v>G373</v>
      </c>
      <c r="G376" s="68">
        <f>'Flight Data'!$B374</f>
        <v>2</v>
      </c>
      <c r="H376" s="68">
        <f ca="1">ROUND(NORMINV($M376,'Inputs and Outputs'!$C$18,'Inputs and Outputs'!$D$18),0)</f>
        <v>96</v>
      </c>
      <c r="I376" s="68">
        <f t="shared" si="100"/>
        <v>101</v>
      </c>
      <c r="J376" s="68">
        <f t="shared" ca="1" si="101"/>
        <v>96</v>
      </c>
      <c r="K376" s="68">
        <f ca="1">IF(J376-G376&gt;'Inputs and Outputs'!$D$4,One-G376,0)</f>
        <v>0</v>
      </c>
      <c r="L376" s="68">
        <f ca="1">J376*'Inputs and Outputs'!$D$5-K376*'Inputs and Outputs'!$D$6</f>
        <v>3840</v>
      </c>
      <c r="M376" s="70">
        <f t="shared" ca="1" si="115"/>
        <v>0.19355460320988427</v>
      </c>
      <c r="N376" s="68">
        <f t="shared" si="102"/>
        <v>25</v>
      </c>
      <c r="O376" s="75">
        <f ca="1">J376*'Inputs and Outputs'!$D$5-('Model Part B'!K376*'Model Part B'!N376+K376*Costperbumped)</f>
        <v>3840</v>
      </c>
      <c r="R376" s="74">
        <v>373</v>
      </c>
      <c r="S376" s="68" t="s">
        <v>7</v>
      </c>
      <c r="T376" s="69">
        <v>44321</v>
      </c>
      <c r="U376" s="67" t="s">
        <v>3</v>
      </c>
      <c r="V376" s="68" t="str">
        <f>'Flight Data'!$A374</f>
        <v>G373</v>
      </c>
      <c r="W376" s="68">
        <f>'Flight Data'!$B374</f>
        <v>2</v>
      </c>
      <c r="X376" s="68">
        <f ca="1">ROUND(NORMINV($AC376,'Inputs and Outputs'!$C$18,'Inputs and Outputs'!$D$18),0)</f>
        <v>103</v>
      </c>
      <c r="Y376" s="68">
        <f t="shared" si="103"/>
        <v>102</v>
      </c>
      <c r="Z376" s="68">
        <f t="shared" ca="1" si="104"/>
        <v>102</v>
      </c>
      <c r="AA376" s="68">
        <f ca="1">IF(Z376-W376&gt;'Inputs and Outputs'!$D$4,One-W376,0)</f>
        <v>0</v>
      </c>
      <c r="AB376" s="68">
        <f ca="1">Z376*'Inputs and Outputs'!$D$5-AA376*'Inputs and Outputs'!$D$6</f>
        <v>4080</v>
      </c>
      <c r="AC376" s="70">
        <f t="shared" ca="1" si="116"/>
        <v>0.64057525822725025</v>
      </c>
      <c r="AD376" s="68">
        <f t="shared" si="105"/>
        <v>25</v>
      </c>
      <c r="AE376" s="75">
        <f ca="1">Z376*'Inputs and Outputs'!$D$5-('Model Part B'!AA376*'Model Part B'!AD376+AA376*Costperbumped)</f>
        <v>4080</v>
      </c>
      <c r="AH376" s="74">
        <v>373</v>
      </c>
      <c r="AI376" s="68" t="s">
        <v>7</v>
      </c>
      <c r="AJ376" s="69">
        <v>44321</v>
      </c>
      <c r="AK376" s="67" t="s">
        <v>3</v>
      </c>
      <c r="AL376" s="68" t="str">
        <f>'Flight Data'!$A374</f>
        <v>G373</v>
      </c>
      <c r="AM376" s="68">
        <f>'Flight Data'!$B374</f>
        <v>2</v>
      </c>
      <c r="AN376" s="68">
        <f ca="1">ROUND(NORMINV($AS376,'Inputs and Outputs'!$C$18,'Inputs and Outputs'!$D$18),0)</f>
        <v>100</v>
      </c>
      <c r="AO376" s="68">
        <f t="shared" si="106"/>
        <v>103</v>
      </c>
      <c r="AP376" s="68">
        <f t="shared" ca="1" si="107"/>
        <v>100</v>
      </c>
      <c r="AQ376" s="68">
        <f ca="1">IF(AP376-AM376&gt;'Inputs and Outputs'!$D$4,Three-AM376,0)</f>
        <v>0</v>
      </c>
      <c r="AR376" s="68">
        <f ca="1">AP376*'Inputs and Outputs'!$D$5-AQ376*'Inputs and Outputs'!$D$6</f>
        <v>4000</v>
      </c>
      <c r="AS376" s="70">
        <f t="shared" ca="1" si="117"/>
        <v>0.42234395006492009</v>
      </c>
      <c r="AT376" s="68">
        <f t="shared" si="108"/>
        <v>25</v>
      </c>
      <c r="AU376" s="75">
        <f ca="1">AP376*'Inputs and Outputs'!$D$5-('Model Part B'!AQ376*'Model Part B'!AT376+AQ376*Costperbumped)</f>
        <v>4000</v>
      </c>
      <c r="AX376" s="74">
        <v>373</v>
      </c>
      <c r="AY376" s="68" t="s">
        <v>7</v>
      </c>
      <c r="AZ376" s="69">
        <v>44321</v>
      </c>
      <c r="BA376" s="67" t="s">
        <v>3</v>
      </c>
      <c r="BB376" s="68" t="str">
        <f>'Flight Data'!$A374</f>
        <v>G373</v>
      </c>
      <c r="BC376" s="68">
        <f>'Flight Data'!$B374</f>
        <v>2</v>
      </c>
      <c r="BD376" s="68">
        <f ca="1">ROUND(NORMINV($BI376,'Inputs and Outputs'!$C$18,'Inputs and Outputs'!$D$18),0)</f>
        <v>98</v>
      </c>
      <c r="BE376" s="68">
        <f t="shared" si="109"/>
        <v>104</v>
      </c>
      <c r="BF376" s="68">
        <f t="shared" ca="1" si="110"/>
        <v>98</v>
      </c>
      <c r="BG376" s="68">
        <f ca="1">IF(BF376-BC376&gt;'Inputs and Outputs'!$D$4,Four-BC376,0)</f>
        <v>0</v>
      </c>
      <c r="BH376" s="68">
        <f ca="1">BF376*'Inputs and Outputs'!$D$5-BG376*'Inputs and Outputs'!$D$6</f>
        <v>3920</v>
      </c>
      <c r="BI376" s="70">
        <f t="shared" ca="1" si="118"/>
        <v>0.2973590346037488</v>
      </c>
      <c r="BJ376" s="68">
        <f t="shared" si="111"/>
        <v>25</v>
      </c>
      <c r="BK376" s="75">
        <f ca="1">BF376*'Inputs and Outputs'!$D$5-('Model Part B'!BG376*'Model Part B'!BJ376+BG376*Costperbumped)</f>
        <v>3920</v>
      </c>
      <c r="BN376" s="74">
        <v>373</v>
      </c>
      <c r="BO376" s="68" t="s">
        <v>7</v>
      </c>
      <c r="BP376" s="69">
        <v>44321</v>
      </c>
      <c r="BQ376" s="67" t="s">
        <v>3</v>
      </c>
      <c r="BR376" s="68" t="str">
        <f>'Flight Data'!$A374</f>
        <v>G373</v>
      </c>
      <c r="BS376" s="68">
        <f>'Flight Data'!$B374</f>
        <v>2</v>
      </c>
      <c r="BT376" s="68">
        <f ca="1">ROUND(NORMINV($BY376,'Inputs and Outputs'!$C$18,'Inputs and Outputs'!$D$18),0)</f>
        <v>108</v>
      </c>
      <c r="BU376" s="68">
        <f t="shared" si="112"/>
        <v>105</v>
      </c>
      <c r="BV376" s="68">
        <f t="shared" ca="1" si="113"/>
        <v>105</v>
      </c>
      <c r="BW376" s="68">
        <f ca="1">IF(BV376-BS376&gt;'Inputs and Outputs'!$D$4,Five-BS376,0)</f>
        <v>3</v>
      </c>
      <c r="BX376" s="68">
        <f ca="1">BV376*'Inputs and Outputs'!$D$5-BW376*'Inputs and Outputs'!$D$6</f>
        <v>3900</v>
      </c>
      <c r="BY376" s="70">
        <f t="shared" ca="1" si="119"/>
        <v>0.88800232287424097</v>
      </c>
      <c r="BZ376" s="68">
        <f t="shared" si="114"/>
        <v>25</v>
      </c>
      <c r="CA376" s="75">
        <f ca="1">BV376*'Inputs and Outputs'!$D$5-('Model Part B'!BW376*'Model Part B'!BZ376+BW376*Costperbumped)</f>
        <v>3825</v>
      </c>
    </row>
    <row r="377" spans="2:79" x14ac:dyDescent="0.2">
      <c r="B377" s="74">
        <v>374</v>
      </c>
      <c r="C377" s="68" t="s">
        <v>7</v>
      </c>
      <c r="D377" s="69">
        <v>44321</v>
      </c>
      <c r="E377" s="67" t="s">
        <v>2</v>
      </c>
      <c r="F377" s="68" t="str">
        <f>'Flight Data'!$A375</f>
        <v>G374</v>
      </c>
      <c r="G377" s="68">
        <f>'Flight Data'!$B375</f>
        <v>2</v>
      </c>
      <c r="H377" s="68">
        <f ca="1">ROUND(NORMINV($M377,'Inputs and Outputs'!$C$19,'Inputs and Outputs'!$D$19),0)</f>
        <v>107</v>
      </c>
      <c r="I377" s="68">
        <f t="shared" si="100"/>
        <v>101</v>
      </c>
      <c r="J377" s="68">
        <f t="shared" ca="1" si="101"/>
        <v>101</v>
      </c>
      <c r="K377" s="68">
        <f ca="1">IF(J377-G377&gt;'Inputs and Outputs'!$D$4,One-G377,0)</f>
        <v>0</v>
      </c>
      <c r="L377" s="68">
        <f ca="1">J377*'Inputs and Outputs'!$D$5-K377*'Inputs and Outputs'!$D$6</f>
        <v>4040</v>
      </c>
      <c r="M377" s="70">
        <f t="shared" ca="1" si="115"/>
        <v>0.78645599895023377</v>
      </c>
      <c r="N377" s="68">
        <f t="shared" si="102"/>
        <v>25</v>
      </c>
      <c r="O377" s="75">
        <f ca="1">J377*'Inputs and Outputs'!$D$5-('Model Part B'!K377*'Model Part B'!N377+K377*Costperbumped)</f>
        <v>4040</v>
      </c>
      <c r="R377" s="74">
        <v>374</v>
      </c>
      <c r="S377" s="68" t="s">
        <v>7</v>
      </c>
      <c r="T377" s="69">
        <v>44321</v>
      </c>
      <c r="U377" s="67" t="s">
        <v>2</v>
      </c>
      <c r="V377" s="68" t="str">
        <f>'Flight Data'!$A375</f>
        <v>G374</v>
      </c>
      <c r="W377" s="68">
        <f>'Flight Data'!$B375</f>
        <v>2</v>
      </c>
      <c r="X377" s="68">
        <f ca="1">ROUND(NORMINV($AC377,'Inputs and Outputs'!$C$19,'Inputs and Outputs'!$D$19),0)</f>
        <v>99</v>
      </c>
      <c r="Y377" s="68">
        <f t="shared" si="103"/>
        <v>102</v>
      </c>
      <c r="Z377" s="68">
        <f t="shared" ca="1" si="104"/>
        <v>99</v>
      </c>
      <c r="AA377" s="68">
        <f ca="1">IF(Z377-W377&gt;'Inputs and Outputs'!$D$4,One-W377,0)</f>
        <v>0</v>
      </c>
      <c r="AB377" s="68">
        <f ca="1">Z377*'Inputs and Outputs'!$D$5-AA377*'Inputs and Outputs'!$D$6</f>
        <v>3960</v>
      </c>
      <c r="AC377" s="70">
        <f t="shared" ca="1" si="116"/>
        <v>0.22887412326026679</v>
      </c>
      <c r="AD377" s="68">
        <f t="shared" si="105"/>
        <v>25</v>
      </c>
      <c r="AE377" s="75">
        <f ca="1">Z377*'Inputs and Outputs'!$D$5-('Model Part B'!AA377*'Model Part B'!AD377+AA377*Costperbumped)</f>
        <v>3960</v>
      </c>
      <c r="AH377" s="74">
        <v>374</v>
      </c>
      <c r="AI377" s="68" t="s">
        <v>7</v>
      </c>
      <c r="AJ377" s="69">
        <v>44321</v>
      </c>
      <c r="AK377" s="67" t="s">
        <v>2</v>
      </c>
      <c r="AL377" s="68" t="str">
        <f>'Flight Data'!$A375</f>
        <v>G374</v>
      </c>
      <c r="AM377" s="68">
        <f>'Flight Data'!$B375</f>
        <v>2</v>
      </c>
      <c r="AN377" s="68">
        <f ca="1">ROUND(NORMINV($AS377,'Inputs and Outputs'!$C$19,'Inputs and Outputs'!$D$19),0)</f>
        <v>89</v>
      </c>
      <c r="AO377" s="68">
        <f t="shared" si="106"/>
        <v>103</v>
      </c>
      <c r="AP377" s="68">
        <f t="shared" ca="1" si="107"/>
        <v>89</v>
      </c>
      <c r="AQ377" s="68">
        <f ca="1">IF(AP377-AM377&gt;'Inputs and Outputs'!$D$4,Three-AM377,0)</f>
        <v>0</v>
      </c>
      <c r="AR377" s="68">
        <f ca="1">AP377*'Inputs and Outputs'!$D$5-AQ377*'Inputs and Outputs'!$D$6</f>
        <v>3560</v>
      </c>
      <c r="AS377" s="70">
        <f t="shared" ca="1" si="117"/>
        <v>3.3495473256041075E-3</v>
      </c>
      <c r="AT377" s="68">
        <f t="shared" si="108"/>
        <v>25</v>
      </c>
      <c r="AU377" s="75">
        <f ca="1">AP377*'Inputs and Outputs'!$D$5-('Model Part B'!AQ377*'Model Part B'!AT377+AQ377*Costperbumped)</f>
        <v>3560</v>
      </c>
      <c r="AX377" s="74">
        <v>374</v>
      </c>
      <c r="AY377" s="68" t="s">
        <v>7</v>
      </c>
      <c r="AZ377" s="69">
        <v>44321</v>
      </c>
      <c r="BA377" s="67" t="s">
        <v>2</v>
      </c>
      <c r="BB377" s="68" t="str">
        <f>'Flight Data'!$A375</f>
        <v>G374</v>
      </c>
      <c r="BC377" s="68">
        <f>'Flight Data'!$B375</f>
        <v>2</v>
      </c>
      <c r="BD377" s="68">
        <f ca="1">ROUND(NORMINV($BI377,'Inputs and Outputs'!$C$19,'Inputs and Outputs'!$D$19),0)</f>
        <v>103</v>
      </c>
      <c r="BE377" s="68">
        <f t="shared" si="109"/>
        <v>104</v>
      </c>
      <c r="BF377" s="68">
        <f t="shared" ca="1" si="110"/>
        <v>103</v>
      </c>
      <c r="BG377" s="68">
        <f ca="1">IF(BF377-BC377&gt;'Inputs and Outputs'!$D$4,Four-BC377,0)</f>
        <v>2</v>
      </c>
      <c r="BH377" s="68">
        <f ca="1">BF377*'Inputs and Outputs'!$D$5-BG377*'Inputs and Outputs'!$D$6</f>
        <v>3920</v>
      </c>
      <c r="BI377" s="70">
        <f t="shared" ca="1" si="118"/>
        <v>0.53014444804534377</v>
      </c>
      <c r="BJ377" s="68">
        <f t="shared" si="111"/>
        <v>25</v>
      </c>
      <c r="BK377" s="75">
        <f ca="1">BF377*'Inputs and Outputs'!$D$5-('Model Part B'!BG377*'Model Part B'!BJ377+BG377*Costperbumped)</f>
        <v>3870</v>
      </c>
      <c r="BN377" s="74">
        <v>374</v>
      </c>
      <c r="BO377" s="68" t="s">
        <v>7</v>
      </c>
      <c r="BP377" s="69">
        <v>44321</v>
      </c>
      <c r="BQ377" s="67" t="s">
        <v>2</v>
      </c>
      <c r="BR377" s="68" t="str">
        <f>'Flight Data'!$A375</f>
        <v>G374</v>
      </c>
      <c r="BS377" s="68">
        <f>'Flight Data'!$B375</f>
        <v>2</v>
      </c>
      <c r="BT377" s="68">
        <f ca="1">ROUND(NORMINV($BY377,'Inputs and Outputs'!$C$18,'Inputs and Outputs'!$D$18),0)</f>
        <v>110</v>
      </c>
      <c r="BU377" s="68">
        <f t="shared" si="112"/>
        <v>105</v>
      </c>
      <c r="BV377" s="68">
        <f t="shared" ca="1" si="113"/>
        <v>105</v>
      </c>
      <c r="BW377" s="68">
        <f ca="1">IF(BV377-BS377&gt;'Inputs and Outputs'!$D$4,Five-BS377,0)</f>
        <v>3</v>
      </c>
      <c r="BX377" s="68">
        <f ca="1">BV377*'Inputs and Outputs'!$D$5-BW377*'Inputs and Outputs'!$D$6</f>
        <v>3900</v>
      </c>
      <c r="BY377" s="70">
        <f t="shared" ca="1" si="119"/>
        <v>0.92252749114260291</v>
      </c>
      <c r="BZ377" s="68">
        <f t="shared" si="114"/>
        <v>25</v>
      </c>
      <c r="CA377" s="75">
        <f ca="1">BV377*'Inputs and Outputs'!$D$5-('Model Part B'!BW377*'Model Part B'!BZ377+BW377*Costperbumped)</f>
        <v>3825</v>
      </c>
    </row>
    <row r="378" spans="2:79" x14ac:dyDescent="0.2">
      <c r="B378" s="74">
        <v>375</v>
      </c>
      <c r="C378" s="68" t="s">
        <v>7</v>
      </c>
      <c r="D378" s="69">
        <v>44321</v>
      </c>
      <c r="E378" s="67" t="s">
        <v>0</v>
      </c>
      <c r="F378" s="68" t="str">
        <f>'Flight Data'!$A376</f>
        <v>G375</v>
      </c>
      <c r="G378" s="68">
        <f>'Flight Data'!$B376</f>
        <v>0</v>
      </c>
      <c r="H378" s="68">
        <f ca="1">ROUND(NORMINV($M378,'Inputs and Outputs'!$C$20,'Inputs and Outputs'!$D$20),0)</f>
        <v>107</v>
      </c>
      <c r="I378" s="68">
        <f t="shared" si="100"/>
        <v>101</v>
      </c>
      <c r="J378" s="68">
        <f t="shared" ca="1" si="101"/>
        <v>101</v>
      </c>
      <c r="K378" s="68">
        <f ca="1">IF(J378-G378&gt;'Inputs and Outputs'!$D$4,One-G378,0)</f>
        <v>1</v>
      </c>
      <c r="L378" s="68">
        <f ca="1">J378*'Inputs and Outputs'!$D$5-K378*'Inputs and Outputs'!$D$6</f>
        <v>3940</v>
      </c>
      <c r="M378" s="70">
        <f t="shared" ca="1" si="115"/>
        <v>0.66350516243024305</v>
      </c>
      <c r="N378" s="68">
        <f t="shared" si="102"/>
        <v>200</v>
      </c>
      <c r="O378" s="75">
        <f ca="1">J378*'Inputs and Outputs'!$D$5-('Model Part B'!K378*'Model Part B'!N378+K378*Costperbumped)</f>
        <v>3740</v>
      </c>
      <c r="R378" s="74">
        <v>375</v>
      </c>
      <c r="S378" s="68" t="s">
        <v>7</v>
      </c>
      <c r="T378" s="69">
        <v>44321</v>
      </c>
      <c r="U378" s="67" t="s">
        <v>0</v>
      </c>
      <c r="V378" s="68" t="str">
        <f>'Flight Data'!$A376</f>
        <v>G375</v>
      </c>
      <c r="W378" s="68">
        <f>'Flight Data'!$B376</f>
        <v>0</v>
      </c>
      <c r="X378" s="68">
        <f ca="1">ROUND(NORMINV($AC378,'Inputs and Outputs'!$C$20,'Inputs and Outputs'!$D$20),0)</f>
        <v>104</v>
      </c>
      <c r="Y378" s="68">
        <f t="shared" si="103"/>
        <v>102</v>
      </c>
      <c r="Z378" s="68">
        <f t="shared" ca="1" si="104"/>
        <v>102</v>
      </c>
      <c r="AA378" s="68">
        <f ca="1">IF(Z378-W378&gt;'Inputs and Outputs'!$D$4,One-W378,0)</f>
        <v>1</v>
      </c>
      <c r="AB378" s="68">
        <f ca="1">Z378*'Inputs and Outputs'!$D$5-AA378*'Inputs and Outputs'!$D$6</f>
        <v>3980</v>
      </c>
      <c r="AC378" s="70">
        <f t="shared" ca="1" si="116"/>
        <v>0.40026520250305553</v>
      </c>
      <c r="AD378" s="68">
        <f t="shared" si="105"/>
        <v>200</v>
      </c>
      <c r="AE378" s="75">
        <f ca="1">Z378*'Inputs and Outputs'!$D$5-('Model Part B'!AA378*'Model Part B'!AD378+AA378*Costperbumped)</f>
        <v>3780</v>
      </c>
      <c r="AH378" s="74">
        <v>375</v>
      </c>
      <c r="AI378" s="68" t="s">
        <v>7</v>
      </c>
      <c r="AJ378" s="69">
        <v>44321</v>
      </c>
      <c r="AK378" s="67" t="s">
        <v>0</v>
      </c>
      <c r="AL378" s="68" t="str">
        <f>'Flight Data'!$A376</f>
        <v>G375</v>
      </c>
      <c r="AM378" s="68">
        <f>'Flight Data'!$B376</f>
        <v>0</v>
      </c>
      <c r="AN378" s="68">
        <f ca="1">ROUND(NORMINV($AS378,'Inputs and Outputs'!$C$20,'Inputs and Outputs'!$D$20),0)</f>
        <v>105</v>
      </c>
      <c r="AO378" s="68">
        <f t="shared" si="106"/>
        <v>103</v>
      </c>
      <c r="AP378" s="68">
        <f t="shared" ca="1" si="107"/>
        <v>103</v>
      </c>
      <c r="AQ378" s="68">
        <f ca="1">IF(AP378-AM378&gt;'Inputs and Outputs'!$D$4,Three-AM378,0)</f>
        <v>3</v>
      </c>
      <c r="AR378" s="68">
        <f ca="1">AP378*'Inputs and Outputs'!$D$5-AQ378*'Inputs and Outputs'!$D$6</f>
        <v>3820</v>
      </c>
      <c r="AS378" s="70">
        <f t="shared" ca="1" si="117"/>
        <v>0.49325429882532623</v>
      </c>
      <c r="AT378" s="68">
        <f t="shared" si="108"/>
        <v>200</v>
      </c>
      <c r="AU378" s="75">
        <f ca="1">AP378*'Inputs and Outputs'!$D$5-('Model Part B'!AQ378*'Model Part B'!AT378+AQ378*Costperbumped)</f>
        <v>3220</v>
      </c>
      <c r="AX378" s="74">
        <v>375</v>
      </c>
      <c r="AY378" s="68" t="s">
        <v>7</v>
      </c>
      <c r="AZ378" s="69">
        <v>44321</v>
      </c>
      <c r="BA378" s="67" t="s">
        <v>0</v>
      </c>
      <c r="BB378" s="68" t="str">
        <f>'Flight Data'!$A376</f>
        <v>G375</v>
      </c>
      <c r="BC378" s="68">
        <f>'Flight Data'!$B376</f>
        <v>0</v>
      </c>
      <c r="BD378" s="68">
        <f ca="1">ROUND(NORMINV($BI378,'Inputs and Outputs'!$C$20,'Inputs and Outputs'!$D$20),0)</f>
        <v>107</v>
      </c>
      <c r="BE378" s="68">
        <f t="shared" si="109"/>
        <v>104</v>
      </c>
      <c r="BF378" s="68">
        <f t="shared" ca="1" si="110"/>
        <v>104</v>
      </c>
      <c r="BG378" s="68">
        <f ca="1">IF(BF378-BC378&gt;'Inputs and Outputs'!$D$4,Four-BC378,0)</f>
        <v>4</v>
      </c>
      <c r="BH378" s="68">
        <f ca="1">BF378*'Inputs and Outputs'!$D$5-BG378*'Inputs and Outputs'!$D$6</f>
        <v>3760</v>
      </c>
      <c r="BI378" s="70">
        <f t="shared" ca="1" si="118"/>
        <v>0.68723292200703223</v>
      </c>
      <c r="BJ378" s="68">
        <f t="shared" si="111"/>
        <v>200</v>
      </c>
      <c r="BK378" s="75">
        <f ca="1">BF378*'Inputs and Outputs'!$D$5-('Model Part B'!BG378*'Model Part B'!BJ378+BG378*Costperbumped)</f>
        <v>2960</v>
      </c>
      <c r="BN378" s="74">
        <v>375</v>
      </c>
      <c r="BO378" s="68" t="s">
        <v>7</v>
      </c>
      <c r="BP378" s="69">
        <v>44321</v>
      </c>
      <c r="BQ378" s="67" t="s">
        <v>0</v>
      </c>
      <c r="BR378" s="68" t="str">
        <f>'Flight Data'!$A376</f>
        <v>G375</v>
      </c>
      <c r="BS378" s="68">
        <f>'Flight Data'!$B376</f>
        <v>0</v>
      </c>
      <c r="BT378" s="68">
        <f ca="1">ROUND(NORMINV($BY378,'Inputs and Outputs'!$C$18,'Inputs and Outputs'!$D$18),0)</f>
        <v>102</v>
      </c>
      <c r="BU378" s="68">
        <f t="shared" si="112"/>
        <v>105</v>
      </c>
      <c r="BV378" s="68">
        <f t="shared" ca="1" si="113"/>
        <v>102</v>
      </c>
      <c r="BW378" s="68">
        <f ca="1">IF(BV378-BS378&gt;'Inputs and Outputs'!$D$4,Five-BS378,0)</f>
        <v>5</v>
      </c>
      <c r="BX378" s="68">
        <f ca="1">BV378*'Inputs and Outputs'!$D$5-BW378*'Inputs and Outputs'!$D$6</f>
        <v>3580</v>
      </c>
      <c r="BY378" s="70">
        <f t="shared" ca="1" si="119"/>
        <v>0.58848730528239135</v>
      </c>
      <c r="BZ378" s="68">
        <f t="shared" si="114"/>
        <v>200</v>
      </c>
      <c r="CA378" s="75">
        <f ca="1">BV378*'Inputs and Outputs'!$D$5-('Model Part B'!BW378*'Model Part B'!BZ378+BW378*Costperbumped)</f>
        <v>2580</v>
      </c>
    </row>
    <row r="379" spans="2:79" x14ac:dyDescent="0.2">
      <c r="B379" s="74">
        <v>376</v>
      </c>
      <c r="C379" s="68" t="s">
        <v>6</v>
      </c>
      <c r="D379" s="69">
        <v>44322</v>
      </c>
      <c r="E379" s="67" t="s">
        <v>3</v>
      </c>
      <c r="F379" s="68" t="str">
        <f>'Flight Data'!$A377</f>
        <v>G376</v>
      </c>
      <c r="G379" s="68">
        <f>'Flight Data'!$B377</f>
        <v>1</v>
      </c>
      <c r="H379" s="68">
        <f ca="1">ROUND(NORMINV($M379,'Inputs and Outputs'!$C$18,'Inputs and Outputs'!$D$18),0)</f>
        <v>109</v>
      </c>
      <c r="I379" s="68">
        <f t="shared" si="100"/>
        <v>101</v>
      </c>
      <c r="J379" s="68">
        <f t="shared" ca="1" si="101"/>
        <v>101</v>
      </c>
      <c r="K379" s="68">
        <f ca="1">IF(J379-G379&gt;'Inputs and Outputs'!$D$4,One-G379,0)</f>
        <v>0</v>
      </c>
      <c r="L379" s="68">
        <f ca="1">J379*'Inputs and Outputs'!$D$5-K379*'Inputs and Outputs'!$D$6</f>
        <v>4040</v>
      </c>
      <c r="M379" s="70">
        <f t="shared" ca="1" si="115"/>
        <v>0.91710043552847531</v>
      </c>
      <c r="N379" s="68">
        <f t="shared" si="102"/>
        <v>25</v>
      </c>
      <c r="O379" s="75">
        <f ca="1">J379*'Inputs and Outputs'!$D$5-('Model Part B'!K379*'Model Part B'!N379+K379*Costperbumped)</f>
        <v>4040</v>
      </c>
      <c r="R379" s="74">
        <v>376</v>
      </c>
      <c r="S379" s="68" t="s">
        <v>6</v>
      </c>
      <c r="T379" s="69">
        <v>44322</v>
      </c>
      <c r="U379" s="67" t="s">
        <v>3</v>
      </c>
      <c r="V379" s="68" t="str">
        <f>'Flight Data'!$A377</f>
        <v>G376</v>
      </c>
      <c r="W379" s="68">
        <f>'Flight Data'!$B377</f>
        <v>1</v>
      </c>
      <c r="X379" s="68">
        <f ca="1">ROUND(NORMINV($AC379,'Inputs and Outputs'!$C$18,'Inputs and Outputs'!$D$18),0)</f>
        <v>110</v>
      </c>
      <c r="Y379" s="68">
        <f t="shared" si="103"/>
        <v>102</v>
      </c>
      <c r="Z379" s="68">
        <f t="shared" ca="1" si="104"/>
        <v>102</v>
      </c>
      <c r="AA379" s="68">
        <f ca="1">IF(Z379-W379&gt;'Inputs and Outputs'!$D$4,One-W379,0)</f>
        <v>0</v>
      </c>
      <c r="AB379" s="68">
        <f ca="1">Z379*'Inputs and Outputs'!$D$5-AA379*'Inputs and Outputs'!$D$6</f>
        <v>4080</v>
      </c>
      <c r="AC379" s="70">
        <f t="shared" ca="1" si="116"/>
        <v>0.92773350427830703</v>
      </c>
      <c r="AD379" s="68">
        <f t="shared" si="105"/>
        <v>25</v>
      </c>
      <c r="AE379" s="75">
        <f ca="1">Z379*'Inputs and Outputs'!$D$5-('Model Part B'!AA379*'Model Part B'!AD379+AA379*Costperbumped)</f>
        <v>4080</v>
      </c>
      <c r="AH379" s="74">
        <v>376</v>
      </c>
      <c r="AI379" s="68" t="s">
        <v>6</v>
      </c>
      <c r="AJ379" s="69">
        <v>44322</v>
      </c>
      <c r="AK379" s="67" t="s">
        <v>3</v>
      </c>
      <c r="AL379" s="68" t="str">
        <f>'Flight Data'!$A377</f>
        <v>G376</v>
      </c>
      <c r="AM379" s="68">
        <f>'Flight Data'!$B377</f>
        <v>1</v>
      </c>
      <c r="AN379" s="68">
        <f ca="1">ROUND(NORMINV($AS379,'Inputs and Outputs'!$C$18,'Inputs and Outputs'!$D$18),0)</f>
        <v>114</v>
      </c>
      <c r="AO379" s="68">
        <f t="shared" si="106"/>
        <v>103</v>
      </c>
      <c r="AP379" s="68">
        <f t="shared" ca="1" si="107"/>
        <v>103</v>
      </c>
      <c r="AQ379" s="68">
        <f ca="1">IF(AP379-AM379&gt;'Inputs and Outputs'!$D$4,Three-AM379,0)</f>
        <v>2</v>
      </c>
      <c r="AR379" s="68">
        <f ca="1">AP379*'Inputs and Outputs'!$D$5-AQ379*'Inputs and Outputs'!$D$6</f>
        <v>3920</v>
      </c>
      <c r="AS379" s="70">
        <f t="shared" ca="1" si="117"/>
        <v>0.98565924171997576</v>
      </c>
      <c r="AT379" s="68">
        <f t="shared" si="108"/>
        <v>25</v>
      </c>
      <c r="AU379" s="75">
        <f ca="1">AP379*'Inputs and Outputs'!$D$5-('Model Part B'!AQ379*'Model Part B'!AT379+AQ379*Costperbumped)</f>
        <v>3870</v>
      </c>
      <c r="AX379" s="74">
        <v>376</v>
      </c>
      <c r="AY379" s="68" t="s">
        <v>6</v>
      </c>
      <c r="AZ379" s="69">
        <v>44322</v>
      </c>
      <c r="BA379" s="67" t="s">
        <v>3</v>
      </c>
      <c r="BB379" s="68" t="str">
        <f>'Flight Data'!$A377</f>
        <v>G376</v>
      </c>
      <c r="BC379" s="68">
        <f>'Flight Data'!$B377</f>
        <v>1</v>
      </c>
      <c r="BD379" s="68">
        <f ca="1">ROUND(NORMINV($BI379,'Inputs and Outputs'!$C$18,'Inputs and Outputs'!$D$18),0)</f>
        <v>98</v>
      </c>
      <c r="BE379" s="68">
        <f t="shared" si="109"/>
        <v>104</v>
      </c>
      <c r="BF379" s="68">
        <f t="shared" ca="1" si="110"/>
        <v>98</v>
      </c>
      <c r="BG379" s="68">
        <f ca="1">IF(BF379-BC379&gt;'Inputs and Outputs'!$D$4,Four-BC379,0)</f>
        <v>0</v>
      </c>
      <c r="BH379" s="68">
        <f ca="1">BF379*'Inputs and Outputs'!$D$5-BG379*'Inputs and Outputs'!$D$6</f>
        <v>3920</v>
      </c>
      <c r="BI379" s="70">
        <f t="shared" ca="1" si="118"/>
        <v>0.29954421684156052</v>
      </c>
      <c r="BJ379" s="68">
        <f t="shared" si="111"/>
        <v>25</v>
      </c>
      <c r="BK379" s="75">
        <f ca="1">BF379*'Inputs and Outputs'!$D$5-('Model Part B'!BG379*'Model Part B'!BJ379+BG379*Costperbumped)</f>
        <v>3920</v>
      </c>
      <c r="BN379" s="74">
        <v>376</v>
      </c>
      <c r="BO379" s="68" t="s">
        <v>6</v>
      </c>
      <c r="BP379" s="69">
        <v>44322</v>
      </c>
      <c r="BQ379" s="67" t="s">
        <v>3</v>
      </c>
      <c r="BR379" s="68" t="str">
        <f>'Flight Data'!$A377</f>
        <v>G376</v>
      </c>
      <c r="BS379" s="68">
        <f>'Flight Data'!$B377</f>
        <v>1</v>
      </c>
      <c r="BT379" s="68">
        <f ca="1">ROUND(NORMINV($BY379,'Inputs and Outputs'!$C$18,'Inputs and Outputs'!$D$18),0)</f>
        <v>106</v>
      </c>
      <c r="BU379" s="68">
        <f t="shared" si="112"/>
        <v>105</v>
      </c>
      <c r="BV379" s="68">
        <f t="shared" ca="1" si="113"/>
        <v>105</v>
      </c>
      <c r="BW379" s="68">
        <f ca="1">IF(BV379-BS379&gt;'Inputs and Outputs'!$D$4,Five-BS379,0)</f>
        <v>4</v>
      </c>
      <c r="BX379" s="68">
        <f ca="1">BV379*'Inputs and Outputs'!$D$5-BW379*'Inputs and Outputs'!$D$6</f>
        <v>3800</v>
      </c>
      <c r="BY379" s="70">
        <f t="shared" ca="1" si="119"/>
        <v>0.77601001332030517</v>
      </c>
      <c r="BZ379" s="68">
        <f t="shared" si="114"/>
        <v>25</v>
      </c>
      <c r="CA379" s="75">
        <f ca="1">BV379*'Inputs and Outputs'!$D$5-('Model Part B'!BW379*'Model Part B'!BZ379+BW379*Costperbumped)</f>
        <v>3700</v>
      </c>
    </row>
    <row r="380" spans="2:79" x14ac:dyDescent="0.2">
      <c r="B380" s="74">
        <v>377</v>
      </c>
      <c r="C380" s="68" t="s">
        <v>6</v>
      </c>
      <c r="D380" s="69">
        <v>44322</v>
      </c>
      <c r="E380" s="67" t="s">
        <v>2</v>
      </c>
      <c r="F380" s="68" t="str">
        <f>'Flight Data'!$A378</f>
        <v>G377</v>
      </c>
      <c r="G380" s="68">
        <f>'Flight Data'!$B378</f>
        <v>3</v>
      </c>
      <c r="H380" s="68">
        <f ca="1">ROUND(NORMINV($M380,'Inputs and Outputs'!$C$19,'Inputs and Outputs'!$D$19),0)</f>
        <v>103</v>
      </c>
      <c r="I380" s="68">
        <f t="shared" si="100"/>
        <v>101</v>
      </c>
      <c r="J380" s="68">
        <f t="shared" ca="1" si="101"/>
        <v>101</v>
      </c>
      <c r="K380" s="68">
        <f ca="1">IF(J380-G380&gt;'Inputs and Outputs'!$D$4,One-G380,0)</f>
        <v>0</v>
      </c>
      <c r="L380" s="68">
        <f ca="1">J380*'Inputs and Outputs'!$D$5-K380*'Inputs and Outputs'!$D$6</f>
        <v>4040</v>
      </c>
      <c r="M380" s="70">
        <f t="shared" ca="1" si="115"/>
        <v>0.46676323509541329</v>
      </c>
      <c r="N380" s="68">
        <f t="shared" si="102"/>
        <v>25</v>
      </c>
      <c r="O380" s="75">
        <f ca="1">J380*'Inputs and Outputs'!$D$5-('Model Part B'!K380*'Model Part B'!N380+K380*Costperbumped)</f>
        <v>4040</v>
      </c>
      <c r="R380" s="74">
        <v>377</v>
      </c>
      <c r="S380" s="68" t="s">
        <v>6</v>
      </c>
      <c r="T380" s="69">
        <v>44322</v>
      </c>
      <c r="U380" s="67" t="s">
        <v>2</v>
      </c>
      <c r="V380" s="68" t="str">
        <f>'Flight Data'!$A378</f>
        <v>G377</v>
      </c>
      <c r="W380" s="68">
        <f>'Flight Data'!$B378</f>
        <v>3</v>
      </c>
      <c r="X380" s="68">
        <f ca="1">ROUND(NORMINV($AC380,'Inputs and Outputs'!$C$19,'Inputs and Outputs'!$D$19),0)</f>
        <v>112</v>
      </c>
      <c r="Y380" s="68">
        <f t="shared" si="103"/>
        <v>102</v>
      </c>
      <c r="Z380" s="68">
        <f t="shared" ca="1" si="104"/>
        <v>102</v>
      </c>
      <c r="AA380" s="68">
        <f ca="1">IF(Z380-W380&gt;'Inputs and Outputs'!$D$4,One-W380,0)</f>
        <v>0</v>
      </c>
      <c r="AB380" s="68">
        <f ca="1">Z380*'Inputs and Outputs'!$D$5-AA380*'Inputs and Outputs'!$D$6</f>
        <v>4080</v>
      </c>
      <c r="AC380" s="70">
        <f t="shared" ca="1" si="116"/>
        <v>0.96192606746980958</v>
      </c>
      <c r="AD380" s="68">
        <f t="shared" si="105"/>
        <v>25</v>
      </c>
      <c r="AE380" s="75">
        <f ca="1">Z380*'Inputs and Outputs'!$D$5-('Model Part B'!AA380*'Model Part B'!AD380+AA380*Costperbumped)</f>
        <v>4080</v>
      </c>
      <c r="AH380" s="74">
        <v>377</v>
      </c>
      <c r="AI380" s="68" t="s">
        <v>6</v>
      </c>
      <c r="AJ380" s="69">
        <v>44322</v>
      </c>
      <c r="AK380" s="67" t="s">
        <v>2</v>
      </c>
      <c r="AL380" s="68" t="str">
        <f>'Flight Data'!$A378</f>
        <v>G377</v>
      </c>
      <c r="AM380" s="68">
        <f>'Flight Data'!$B378</f>
        <v>3</v>
      </c>
      <c r="AN380" s="68">
        <f ca="1">ROUND(NORMINV($AS380,'Inputs and Outputs'!$C$19,'Inputs and Outputs'!$D$19),0)</f>
        <v>103</v>
      </c>
      <c r="AO380" s="68">
        <f t="shared" si="106"/>
        <v>103</v>
      </c>
      <c r="AP380" s="68">
        <f t="shared" ca="1" si="107"/>
        <v>103</v>
      </c>
      <c r="AQ380" s="68">
        <f ca="1">IF(AP380-AM380&gt;'Inputs and Outputs'!$D$4,Three-AM380,0)</f>
        <v>0</v>
      </c>
      <c r="AR380" s="68">
        <f ca="1">AP380*'Inputs and Outputs'!$D$5-AQ380*'Inputs and Outputs'!$D$6</f>
        <v>4120</v>
      </c>
      <c r="AS380" s="70">
        <f t="shared" ca="1" si="117"/>
        <v>0.53513660011001518</v>
      </c>
      <c r="AT380" s="68">
        <f t="shared" si="108"/>
        <v>25</v>
      </c>
      <c r="AU380" s="75">
        <f ca="1">AP380*'Inputs and Outputs'!$D$5-('Model Part B'!AQ380*'Model Part B'!AT380+AQ380*Costperbumped)</f>
        <v>4120</v>
      </c>
      <c r="AX380" s="74">
        <v>377</v>
      </c>
      <c r="AY380" s="68" t="s">
        <v>6</v>
      </c>
      <c r="AZ380" s="69">
        <v>44322</v>
      </c>
      <c r="BA380" s="67" t="s">
        <v>2</v>
      </c>
      <c r="BB380" s="68" t="str">
        <f>'Flight Data'!$A378</f>
        <v>G377</v>
      </c>
      <c r="BC380" s="68">
        <f>'Flight Data'!$B378</f>
        <v>3</v>
      </c>
      <c r="BD380" s="68">
        <f ca="1">ROUND(NORMINV($BI380,'Inputs and Outputs'!$C$19,'Inputs and Outputs'!$D$19),0)</f>
        <v>102</v>
      </c>
      <c r="BE380" s="68">
        <f t="shared" si="109"/>
        <v>104</v>
      </c>
      <c r="BF380" s="68">
        <f t="shared" ca="1" si="110"/>
        <v>102</v>
      </c>
      <c r="BG380" s="68">
        <f ca="1">IF(BF380-BC380&gt;'Inputs and Outputs'!$D$4,Four-BC380,0)</f>
        <v>0</v>
      </c>
      <c r="BH380" s="68">
        <f ca="1">BF380*'Inputs and Outputs'!$D$5-BG380*'Inputs and Outputs'!$D$6</f>
        <v>4080</v>
      </c>
      <c r="BI380" s="70">
        <f t="shared" ca="1" si="118"/>
        <v>0.45178269179532826</v>
      </c>
      <c r="BJ380" s="68">
        <f t="shared" si="111"/>
        <v>25</v>
      </c>
      <c r="BK380" s="75">
        <f ca="1">BF380*'Inputs and Outputs'!$D$5-('Model Part B'!BG380*'Model Part B'!BJ380+BG380*Costperbumped)</f>
        <v>4080</v>
      </c>
      <c r="BN380" s="74">
        <v>377</v>
      </c>
      <c r="BO380" s="68" t="s">
        <v>6</v>
      </c>
      <c r="BP380" s="69">
        <v>44322</v>
      </c>
      <c r="BQ380" s="67" t="s">
        <v>2</v>
      </c>
      <c r="BR380" s="68" t="str">
        <f>'Flight Data'!$A378</f>
        <v>G377</v>
      </c>
      <c r="BS380" s="68">
        <f>'Flight Data'!$B378</f>
        <v>3</v>
      </c>
      <c r="BT380" s="68">
        <f ca="1">ROUND(NORMINV($BY380,'Inputs and Outputs'!$C$18,'Inputs and Outputs'!$D$18),0)</f>
        <v>101</v>
      </c>
      <c r="BU380" s="68">
        <f t="shared" si="112"/>
        <v>105</v>
      </c>
      <c r="BV380" s="68">
        <f t="shared" ca="1" si="113"/>
        <v>101</v>
      </c>
      <c r="BW380" s="68">
        <f ca="1">IF(BV380-BS380&gt;'Inputs and Outputs'!$D$4,Five-BS380,0)</f>
        <v>0</v>
      </c>
      <c r="BX380" s="68">
        <f ca="1">BV380*'Inputs and Outputs'!$D$5-BW380*'Inputs and Outputs'!$D$6</f>
        <v>4040</v>
      </c>
      <c r="BY380" s="70">
        <f t="shared" ca="1" si="119"/>
        <v>0.5032665915675425</v>
      </c>
      <c r="BZ380" s="68">
        <f t="shared" si="114"/>
        <v>25</v>
      </c>
      <c r="CA380" s="75">
        <f ca="1">BV380*'Inputs and Outputs'!$D$5-('Model Part B'!BW380*'Model Part B'!BZ380+BW380*Costperbumped)</f>
        <v>4040</v>
      </c>
    </row>
    <row r="381" spans="2:79" x14ac:dyDescent="0.2">
      <c r="B381" s="74">
        <v>378</v>
      </c>
      <c r="C381" s="68" t="s">
        <v>6</v>
      </c>
      <c r="D381" s="69">
        <v>44322</v>
      </c>
      <c r="E381" s="67" t="s">
        <v>0</v>
      </c>
      <c r="F381" s="68" t="str">
        <f>'Flight Data'!$A379</f>
        <v>G378</v>
      </c>
      <c r="G381" s="68">
        <f>'Flight Data'!$B379</f>
        <v>0</v>
      </c>
      <c r="H381" s="68">
        <f ca="1">ROUND(NORMINV($M381,'Inputs and Outputs'!$C$20,'Inputs and Outputs'!$D$20),0)</f>
        <v>101</v>
      </c>
      <c r="I381" s="68">
        <f t="shared" si="100"/>
        <v>101</v>
      </c>
      <c r="J381" s="68">
        <f t="shared" ca="1" si="101"/>
        <v>101</v>
      </c>
      <c r="K381" s="68">
        <f ca="1">IF(J381-G381&gt;'Inputs and Outputs'!$D$4,One-G381,0)</f>
        <v>1</v>
      </c>
      <c r="L381" s="68">
        <f ca="1">J381*'Inputs and Outputs'!$D$5-K381*'Inputs and Outputs'!$D$6</f>
        <v>3940</v>
      </c>
      <c r="M381" s="70">
        <f t="shared" ca="1" si="115"/>
        <v>0.22605389127584818</v>
      </c>
      <c r="N381" s="68">
        <f t="shared" si="102"/>
        <v>200</v>
      </c>
      <c r="O381" s="75">
        <f ca="1">J381*'Inputs and Outputs'!$D$5-('Model Part B'!K381*'Model Part B'!N381+K381*Costperbumped)</f>
        <v>3740</v>
      </c>
      <c r="R381" s="74">
        <v>378</v>
      </c>
      <c r="S381" s="68" t="s">
        <v>6</v>
      </c>
      <c r="T381" s="69">
        <v>44322</v>
      </c>
      <c r="U381" s="67" t="s">
        <v>0</v>
      </c>
      <c r="V381" s="68" t="str">
        <f>'Flight Data'!$A379</f>
        <v>G378</v>
      </c>
      <c r="W381" s="68">
        <f>'Flight Data'!$B379</f>
        <v>0</v>
      </c>
      <c r="X381" s="68">
        <f ca="1">ROUND(NORMINV($AC381,'Inputs and Outputs'!$C$20,'Inputs and Outputs'!$D$20),0)</f>
        <v>98</v>
      </c>
      <c r="Y381" s="68">
        <f t="shared" si="103"/>
        <v>102</v>
      </c>
      <c r="Z381" s="68">
        <f t="shared" ca="1" si="104"/>
        <v>98</v>
      </c>
      <c r="AA381" s="68">
        <f ca="1">IF(Z381-W381&gt;'Inputs and Outputs'!$D$4,One-W381,0)</f>
        <v>0</v>
      </c>
      <c r="AB381" s="68">
        <f ca="1">Z381*'Inputs and Outputs'!$D$5-AA381*'Inputs and Outputs'!$D$6</f>
        <v>3920</v>
      </c>
      <c r="AC381" s="70">
        <f t="shared" ca="1" si="116"/>
        <v>7.4641603851049454E-2</v>
      </c>
      <c r="AD381" s="68">
        <f t="shared" si="105"/>
        <v>200</v>
      </c>
      <c r="AE381" s="75">
        <f ca="1">Z381*'Inputs and Outputs'!$D$5-('Model Part B'!AA381*'Model Part B'!AD381+AA381*Costperbumped)</f>
        <v>3920</v>
      </c>
      <c r="AH381" s="74">
        <v>378</v>
      </c>
      <c r="AI381" s="68" t="s">
        <v>6</v>
      </c>
      <c r="AJ381" s="69">
        <v>44322</v>
      </c>
      <c r="AK381" s="67" t="s">
        <v>0</v>
      </c>
      <c r="AL381" s="68" t="str">
        <f>'Flight Data'!$A379</f>
        <v>G378</v>
      </c>
      <c r="AM381" s="68">
        <f>'Flight Data'!$B379</f>
        <v>0</v>
      </c>
      <c r="AN381" s="68">
        <f ca="1">ROUND(NORMINV($AS381,'Inputs and Outputs'!$C$20,'Inputs and Outputs'!$D$20),0)</f>
        <v>107</v>
      </c>
      <c r="AO381" s="68">
        <f t="shared" si="106"/>
        <v>103</v>
      </c>
      <c r="AP381" s="68">
        <f t="shared" ca="1" si="107"/>
        <v>103</v>
      </c>
      <c r="AQ381" s="68">
        <f ca="1">IF(AP381-AM381&gt;'Inputs and Outputs'!$D$4,Three-AM381,0)</f>
        <v>3</v>
      </c>
      <c r="AR381" s="68">
        <f ca="1">AP381*'Inputs and Outputs'!$D$5-AQ381*'Inputs and Outputs'!$D$6</f>
        <v>3820</v>
      </c>
      <c r="AS381" s="70">
        <f t="shared" ca="1" si="117"/>
        <v>0.64707505311741387</v>
      </c>
      <c r="AT381" s="68">
        <f t="shared" si="108"/>
        <v>200</v>
      </c>
      <c r="AU381" s="75">
        <f ca="1">AP381*'Inputs and Outputs'!$D$5-('Model Part B'!AQ381*'Model Part B'!AT381+AQ381*Costperbumped)</f>
        <v>3220</v>
      </c>
      <c r="AX381" s="74">
        <v>378</v>
      </c>
      <c r="AY381" s="68" t="s">
        <v>6</v>
      </c>
      <c r="AZ381" s="69">
        <v>44322</v>
      </c>
      <c r="BA381" s="67" t="s">
        <v>0</v>
      </c>
      <c r="BB381" s="68" t="str">
        <f>'Flight Data'!$A379</f>
        <v>G378</v>
      </c>
      <c r="BC381" s="68">
        <f>'Flight Data'!$B379</f>
        <v>0</v>
      </c>
      <c r="BD381" s="68">
        <f ca="1">ROUND(NORMINV($BI381,'Inputs and Outputs'!$C$20,'Inputs and Outputs'!$D$20),0)</f>
        <v>106</v>
      </c>
      <c r="BE381" s="68">
        <f t="shared" si="109"/>
        <v>104</v>
      </c>
      <c r="BF381" s="68">
        <f t="shared" ca="1" si="110"/>
        <v>104</v>
      </c>
      <c r="BG381" s="68">
        <f ca="1">IF(BF381-BC381&gt;'Inputs and Outputs'!$D$4,Four-BC381,0)</f>
        <v>4</v>
      </c>
      <c r="BH381" s="68">
        <f ca="1">BF381*'Inputs and Outputs'!$D$5-BG381*'Inputs and Outputs'!$D$6</f>
        <v>3760</v>
      </c>
      <c r="BI381" s="70">
        <f t="shared" ca="1" si="118"/>
        <v>0.60786075485544622</v>
      </c>
      <c r="BJ381" s="68">
        <f t="shared" si="111"/>
        <v>200</v>
      </c>
      <c r="BK381" s="75">
        <f ca="1">BF381*'Inputs and Outputs'!$D$5-('Model Part B'!BG381*'Model Part B'!BJ381+BG381*Costperbumped)</f>
        <v>2960</v>
      </c>
      <c r="BN381" s="74">
        <v>378</v>
      </c>
      <c r="BO381" s="68" t="s">
        <v>6</v>
      </c>
      <c r="BP381" s="69">
        <v>44322</v>
      </c>
      <c r="BQ381" s="67" t="s">
        <v>0</v>
      </c>
      <c r="BR381" s="68" t="str">
        <f>'Flight Data'!$A379</f>
        <v>G378</v>
      </c>
      <c r="BS381" s="68">
        <f>'Flight Data'!$B379</f>
        <v>0</v>
      </c>
      <c r="BT381" s="68">
        <f ca="1">ROUND(NORMINV($BY381,'Inputs and Outputs'!$C$18,'Inputs and Outputs'!$D$18),0)</f>
        <v>106</v>
      </c>
      <c r="BU381" s="68">
        <f t="shared" si="112"/>
        <v>105</v>
      </c>
      <c r="BV381" s="68">
        <f t="shared" ca="1" si="113"/>
        <v>105</v>
      </c>
      <c r="BW381" s="68">
        <f ca="1">IF(BV381-BS381&gt;'Inputs and Outputs'!$D$4,Five-BS381,0)</f>
        <v>5</v>
      </c>
      <c r="BX381" s="68">
        <f ca="1">BV381*'Inputs and Outputs'!$D$5-BW381*'Inputs and Outputs'!$D$6</f>
        <v>3700</v>
      </c>
      <c r="BY381" s="70">
        <f t="shared" ca="1" si="119"/>
        <v>0.79116831632749007</v>
      </c>
      <c r="BZ381" s="68">
        <f t="shared" si="114"/>
        <v>200</v>
      </c>
      <c r="CA381" s="75">
        <f ca="1">BV381*'Inputs and Outputs'!$D$5-('Model Part B'!BW381*'Model Part B'!BZ381+BW381*Costperbumped)</f>
        <v>2700</v>
      </c>
    </row>
    <row r="382" spans="2:79" x14ac:dyDescent="0.2">
      <c r="B382" s="74">
        <v>379</v>
      </c>
      <c r="C382" s="68" t="s">
        <v>5</v>
      </c>
      <c r="D382" s="69">
        <v>44323</v>
      </c>
      <c r="E382" s="67" t="s">
        <v>3</v>
      </c>
      <c r="F382" s="68" t="str">
        <f>'Flight Data'!$A380</f>
        <v>G379</v>
      </c>
      <c r="G382" s="68">
        <f>'Flight Data'!$B380</f>
        <v>3</v>
      </c>
      <c r="H382" s="68">
        <f ca="1">ROUND(NORMINV($M382,'Inputs and Outputs'!$C$18,'Inputs and Outputs'!$D$18),0)</f>
        <v>111</v>
      </c>
      <c r="I382" s="68">
        <f t="shared" si="100"/>
        <v>101</v>
      </c>
      <c r="J382" s="68">
        <f t="shared" ca="1" si="101"/>
        <v>101</v>
      </c>
      <c r="K382" s="68">
        <f ca="1">IF(J382-G382&gt;'Inputs and Outputs'!$D$4,One-G382,0)</f>
        <v>0</v>
      </c>
      <c r="L382" s="68">
        <f ca="1">J382*'Inputs and Outputs'!$D$5-K382*'Inputs and Outputs'!$D$6</f>
        <v>4040</v>
      </c>
      <c r="M382" s="70">
        <f t="shared" ca="1" si="115"/>
        <v>0.9567844628161748</v>
      </c>
      <c r="N382" s="68">
        <f t="shared" si="102"/>
        <v>25</v>
      </c>
      <c r="O382" s="75">
        <f ca="1">J382*'Inputs and Outputs'!$D$5-('Model Part B'!K382*'Model Part B'!N382+K382*Costperbumped)</f>
        <v>4040</v>
      </c>
      <c r="R382" s="74">
        <v>379</v>
      </c>
      <c r="S382" s="68" t="s">
        <v>5</v>
      </c>
      <c r="T382" s="69">
        <v>44323</v>
      </c>
      <c r="U382" s="67" t="s">
        <v>3</v>
      </c>
      <c r="V382" s="68" t="str">
        <f>'Flight Data'!$A380</f>
        <v>G379</v>
      </c>
      <c r="W382" s="68">
        <f>'Flight Data'!$B380</f>
        <v>3</v>
      </c>
      <c r="X382" s="68">
        <f ca="1">ROUND(NORMINV($AC382,'Inputs and Outputs'!$C$18,'Inputs and Outputs'!$D$18),0)</f>
        <v>100</v>
      </c>
      <c r="Y382" s="68">
        <f t="shared" si="103"/>
        <v>102</v>
      </c>
      <c r="Z382" s="68">
        <f t="shared" ca="1" si="104"/>
        <v>100</v>
      </c>
      <c r="AA382" s="68">
        <f ca="1">IF(Z382-W382&gt;'Inputs and Outputs'!$D$4,One-W382,0)</f>
        <v>0</v>
      </c>
      <c r="AB382" s="68">
        <f ca="1">Z382*'Inputs and Outputs'!$D$5-AA382*'Inputs and Outputs'!$D$6</f>
        <v>4000</v>
      </c>
      <c r="AC382" s="70">
        <f t="shared" ca="1" si="116"/>
        <v>0.40257269295900233</v>
      </c>
      <c r="AD382" s="68">
        <f t="shared" si="105"/>
        <v>25</v>
      </c>
      <c r="AE382" s="75">
        <f ca="1">Z382*'Inputs and Outputs'!$D$5-('Model Part B'!AA382*'Model Part B'!AD382+AA382*Costperbumped)</f>
        <v>4000</v>
      </c>
      <c r="AH382" s="74">
        <v>379</v>
      </c>
      <c r="AI382" s="68" t="s">
        <v>5</v>
      </c>
      <c r="AJ382" s="69">
        <v>44323</v>
      </c>
      <c r="AK382" s="67" t="s">
        <v>3</v>
      </c>
      <c r="AL382" s="68" t="str">
        <f>'Flight Data'!$A380</f>
        <v>G379</v>
      </c>
      <c r="AM382" s="68">
        <f>'Flight Data'!$B380</f>
        <v>3</v>
      </c>
      <c r="AN382" s="68">
        <f ca="1">ROUND(NORMINV($AS382,'Inputs and Outputs'!$C$18,'Inputs and Outputs'!$D$18),0)</f>
        <v>103</v>
      </c>
      <c r="AO382" s="68">
        <f t="shared" si="106"/>
        <v>103</v>
      </c>
      <c r="AP382" s="68">
        <f t="shared" ca="1" si="107"/>
        <v>103</v>
      </c>
      <c r="AQ382" s="68">
        <f ca="1">IF(AP382-AM382&gt;'Inputs and Outputs'!$D$4,Three-AM382,0)</f>
        <v>0</v>
      </c>
      <c r="AR382" s="68">
        <f ca="1">AP382*'Inputs and Outputs'!$D$5-AQ382*'Inputs and Outputs'!$D$6</f>
        <v>4120</v>
      </c>
      <c r="AS382" s="70">
        <f t="shared" ca="1" si="117"/>
        <v>0.65868462355814972</v>
      </c>
      <c r="AT382" s="68">
        <f t="shared" si="108"/>
        <v>25</v>
      </c>
      <c r="AU382" s="75">
        <f ca="1">AP382*'Inputs and Outputs'!$D$5-('Model Part B'!AQ382*'Model Part B'!AT382+AQ382*Costperbumped)</f>
        <v>4120</v>
      </c>
      <c r="AX382" s="74">
        <v>379</v>
      </c>
      <c r="AY382" s="68" t="s">
        <v>5</v>
      </c>
      <c r="AZ382" s="69">
        <v>44323</v>
      </c>
      <c r="BA382" s="67" t="s">
        <v>3</v>
      </c>
      <c r="BB382" s="68" t="str">
        <f>'Flight Data'!$A380</f>
        <v>G379</v>
      </c>
      <c r="BC382" s="68">
        <f>'Flight Data'!$B380</f>
        <v>3</v>
      </c>
      <c r="BD382" s="68">
        <f ca="1">ROUND(NORMINV($BI382,'Inputs and Outputs'!$C$18,'Inputs and Outputs'!$D$18),0)</f>
        <v>99</v>
      </c>
      <c r="BE382" s="68">
        <f t="shared" si="109"/>
        <v>104</v>
      </c>
      <c r="BF382" s="68">
        <f t="shared" ca="1" si="110"/>
        <v>99</v>
      </c>
      <c r="BG382" s="68">
        <f ca="1">IF(BF382-BC382&gt;'Inputs and Outputs'!$D$4,Four-BC382,0)</f>
        <v>0</v>
      </c>
      <c r="BH382" s="68">
        <f ca="1">BF382*'Inputs and Outputs'!$D$5-BG382*'Inputs and Outputs'!$D$6</f>
        <v>3960</v>
      </c>
      <c r="BI382" s="70">
        <f t="shared" ca="1" si="118"/>
        <v>0.36482573244795036</v>
      </c>
      <c r="BJ382" s="68">
        <f t="shared" si="111"/>
        <v>25</v>
      </c>
      <c r="BK382" s="75">
        <f ca="1">BF382*'Inputs and Outputs'!$D$5-('Model Part B'!BG382*'Model Part B'!BJ382+BG382*Costperbumped)</f>
        <v>3960</v>
      </c>
      <c r="BN382" s="74">
        <v>379</v>
      </c>
      <c r="BO382" s="68" t="s">
        <v>5</v>
      </c>
      <c r="BP382" s="69">
        <v>44323</v>
      </c>
      <c r="BQ382" s="67" t="s">
        <v>3</v>
      </c>
      <c r="BR382" s="68" t="str">
        <f>'Flight Data'!$A380</f>
        <v>G379</v>
      </c>
      <c r="BS382" s="68">
        <f>'Flight Data'!$B380</f>
        <v>3</v>
      </c>
      <c r="BT382" s="68">
        <f ca="1">ROUND(NORMINV($BY382,'Inputs and Outputs'!$C$18,'Inputs and Outputs'!$D$18),0)</f>
        <v>103</v>
      </c>
      <c r="BU382" s="68">
        <f t="shared" si="112"/>
        <v>105</v>
      </c>
      <c r="BV382" s="68">
        <f t="shared" ca="1" si="113"/>
        <v>103</v>
      </c>
      <c r="BW382" s="68">
        <f ca="1">IF(BV382-BS382&gt;'Inputs and Outputs'!$D$4,Five-BS382,0)</f>
        <v>0</v>
      </c>
      <c r="BX382" s="68">
        <f ca="1">BV382*'Inputs and Outputs'!$D$5-BW382*'Inputs and Outputs'!$D$6</f>
        <v>4120</v>
      </c>
      <c r="BY382" s="70">
        <f t="shared" ca="1" si="119"/>
        <v>0.65906814795285329</v>
      </c>
      <c r="BZ382" s="68">
        <f t="shared" si="114"/>
        <v>25</v>
      </c>
      <c r="CA382" s="75">
        <f ca="1">BV382*'Inputs and Outputs'!$D$5-('Model Part B'!BW382*'Model Part B'!BZ382+BW382*Costperbumped)</f>
        <v>4120</v>
      </c>
    </row>
    <row r="383" spans="2:79" x14ac:dyDescent="0.2">
      <c r="B383" s="74">
        <v>380</v>
      </c>
      <c r="C383" s="68" t="s">
        <v>5</v>
      </c>
      <c r="D383" s="69">
        <v>44323</v>
      </c>
      <c r="E383" s="67" t="s">
        <v>2</v>
      </c>
      <c r="F383" s="68" t="str">
        <f>'Flight Data'!$A381</f>
        <v>G380</v>
      </c>
      <c r="G383" s="68">
        <f>'Flight Data'!$B381</f>
        <v>1</v>
      </c>
      <c r="H383" s="68">
        <f ca="1">ROUND(NORMINV($M383,'Inputs and Outputs'!$C$19,'Inputs and Outputs'!$D$19),0)</f>
        <v>103</v>
      </c>
      <c r="I383" s="68">
        <f t="shared" si="100"/>
        <v>101</v>
      </c>
      <c r="J383" s="68">
        <f t="shared" ca="1" si="101"/>
        <v>101</v>
      </c>
      <c r="K383" s="68">
        <f ca="1">IF(J383-G383&gt;'Inputs and Outputs'!$D$4,One-G383,0)</f>
        <v>0</v>
      </c>
      <c r="L383" s="68">
        <f ca="1">J383*'Inputs and Outputs'!$D$5-K383*'Inputs and Outputs'!$D$6</f>
        <v>4040</v>
      </c>
      <c r="M383" s="70">
        <f t="shared" ca="1" si="115"/>
        <v>0.46308566425930808</v>
      </c>
      <c r="N383" s="68">
        <f t="shared" si="102"/>
        <v>25</v>
      </c>
      <c r="O383" s="75">
        <f ca="1">J383*'Inputs and Outputs'!$D$5-('Model Part B'!K383*'Model Part B'!N383+K383*Costperbumped)</f>
        <v>4040</v>
      </c>
      <c r="R383" s="74">
        <v>380</v>
      </c>
      <c r="S383" s="68" t="s">
        <v>5</v>
      </c>
      <c r="T383" s="69">
        <v>44323</v>
      </c>
      <c r="U383" s="67" t="s">
        <v>2</v>
      </c>
      <c r="V383" s="68" t="str">
        <f>'Flight Data'!$A381</f>
        <v>G380</v>
      </c>
      <c r="W383" s="68">
        <f>'Flight Data'!$B381</f>
        <v>1</v>
      </c>
      <c r="X383" s="68">
        <f ca="1">ROUND(NORMINV($AC383,'Inputs and Outputs'!$C$19,'Inputs and Outputs'!$D$19),0)</f>
        <v>99</v>
      </c>
      <c r="Y383" s="68">
        <f t="shared" si="103"/>
        <v>102</v>
      </c>
      <c r="Z383" s="68">
        <f t="shared" ca="1" si="104"/>
        <v>99</v>
      </c>
      <c r="AA383" s="68">
        <f ca="1">IF(Z383-W383&gt;'Inputs and Outputs'!$D$4,One-W383,0)</f>
        <v>0</v>
      </c>
      <c r="AB383" s="68">
        <f ca="1">Z383*'Inputs and Outputs'!$D$5-AA383*'Inputs and Outputs'!$D$6</f>
        <v>3960</v>
      </c>
      <c r="AC383" s="70">
        <f t="shared" ca="1" si="116"/>
        <v>0.23178336109575726</v>
      </c>
      <c r="AD383" s="68">
        <f t="shared" si="105"/>
        <v>25</v>
      </c>
      <c r="AE383" s="75">
        <f ca="1">Z383*'Inputs and Outputs'!$D$5-('Model Part B'!AA383*'Model Part B'!AD383+AA383*Costperbumped)</f>
        <v>3960</v>
      </c>
      <c r="AH383" s="74">
        <v>380</v>
      </c>
      <c r="AI383" s="68" t="s">
        <v>5</v>
      </c>
      <c r="AJ383" s="69">
        <v>44323</v>
      </c>
      <c r="AK383" s="67" t="s">
        <v>2</v>
      </c>
      <c r="AL383" s="68" t="str">
        <f>'Flight Data'!$A381</f>
        <v>G380</v>
      </c>
      <c r="AM383" s="68">
        <f>'Flight Data'!$B381</f>
        <v>1</v>
      </c>
      <c r="AN383" s="68">
        <f ca="1">ROUND(NORMINV($AS383,'Inputs and Outputs'!$C$19,'Inputs and Outputs'!$D$19),0)</f>
        <v>100</v>
      </c>
      <c r="AO383" s="68">
        <f t="shared" si="106"/>
        <v>103</v>
      </c>
      <c r="AP383" s="68">
        <f t="shared" ca="1" si="107"/>
        <v>100</v>
      </c>
      <c r="AQ383" s="68">
        <f ca="1">IF(AP383-AM383&gt;'Inputs and Outputs'!$D$4,Three-AM383,0)</f>
        <v>0</v>
      </c>
      <c r="AR383" s="68">
        <f ca="1">AP383*'Inputs and Outputs'!$D$5-AQ383*'Inputs and Outputs'!$D$6</f>
        <v>4000</v>
      </c>
      <c r="AS383" s="70">
        <f t="shared" ca="1" si="117"/>
        <v>0.29643422595050195</v>
      </c>
      <c r="AT383" s="68">
        <f t="shared" si="108"/>
        <v>25</v>
      </c>
      <c r="AU383" s="75">
        <f ca="1">AP383*'Inputs and Outputs'!$D$5-('Model Part B'!AQ383*'Model Part B'!AT383+AQ383*Costperbumped)</f>
        <v>4000</v>
      </c>
      <c r="AX383" s="74">
        <v>380</v>
      </c>
      <c r="AY383" s="68" t="s">
        <v>5</v>
      </c>
      <c r="AZ383" s="69">
        <v>44323</v>
      </c>
      <c r="BA383" s="67" t="s">
        <v>2</v>
      </c>
      <c r="BB383" s="68" t="str">
        <f>'Flight Data'!$A381</f>
        <v>G380</v>
      </c>
      <c r="BC383" s="68">
        <f>'Flight Data'!$B381</f>
        <v>1</v>
      </c>
      <c r="BD383" s="68">
        <f ca="1">ROUND(NORMINV($BI383,'Inputs and Outputs'!$C$19,'Inputs and Outputs'!$D$19),0)</f>
        <v>96</v>
      </c>
      <c r="BE383" s="68">
        <f t="shared" si="109"/>
        <v>104</v>
      </c>
      <c r="BF383" s="68">
        <f t="shared" ca="1" si="110"/>
        <v>96</v>
      </c>
      <c r="BG383" s="68">
        <f ca="1">IF(BF383-BC383&gt;'Inputs and Outputs'!$D$4,Four-BC383,0)</f>
        <v>0</v>
      </c>
      <c r="BH383" s="68">
        <f ca="1">BF383*'Inputs and Outputs'!$D$5-BG383*'Inputs and Outputs'!$D$6</f>
        <v>3840</v>
      </c>
      <c r="BI383" s="70">
        <f t="shared" ca="1" si="118"/>
        <v>7.135647981014881E-2</v>
      </c>
      <c r="BJ383" s="68">
        <f t="shared" si="111"/>
        <v>25</v>
      </c>
      <c r="BK383" s="75">
        <f ca="1">BF383*'Inputs and Outputs'!$D$5-('Model Part B'!BG383*'Model Part B'!BJ383+BG383*Costperbumped)</f>
        <v>3840</v>
      </c>
      <c r="BN383" s="74">
        <v>380</v>
      </c>
      <c r="BO383" s="68" t="s">
        <v>5</v>
      </c>
      <c r="BP383" s="69">
        <v>44323</v>
      </c>
      <c r="BQ383" s="67" t="s">
        <v>2</v>
      </c>
      <c r="BR383" s="68" t="str">
        <f>'Flight Data'!$A381</f>
        <v>G380</v>
      </c>
      <c r="BS383" s="68">
        <f>'Flight Data'!$B381</f>
        <v>1</v>
      </c>
      <c r="BT383" s="68">
        <f ca="1">ROUND(NORMINV($BY383,'Inputs and Outputs'!$C$18,'Inputs and Outputs'!$D$18),0)</f>
        <v>110</v>
      </c>
      <c r="BU383" s="68">
        <f t="shared" si="112"/>
        <v>105</v>
      </c>
      <c r="BV383" s="68">
        <f t="shared" ca="1" si="113"/>
        <v>105</v>
      </c>
      <c r="BW383" s="68">
        <f ca="1">IF(BV383-BS383&gt;'Inputs and Outputs'!$D$4,Five-BS383,0)</f>
        <v>4</v>
      </c>
      <c r="BX383" s="68">
        <f ca="1">BV383*'Inputs and Outputs'!$D$5-BW383*'Inputs and Outputs'!$D$6</f>
        <v>3800</v>
      </c>
      <c r="BY383" s="70">
        <f t="shared" ca="1" si="119"/>
        <v>0.92987932915171045</v>
      </c>
      <c r="BZ383" s="68">
        <f t="shared" si="114"/>
        <v>25</v>
      </c>
      <c r="CA383" s="75">
        <f ca="1">BV383*'Inputs and Outputs'!$D$5-('Model Part B'!BW383*'Model Part B'!BZ383+BW383*Costperbumped)</f>
        <v>3700</v>
      </c>
    </row>
    <row r="384" spans="2:79" x14ac:dyDescent="0.2">
      <c r="B384" s="74">
        <v>381</v>
      </c>
      <c r="C384" s="68" t="s">
        <v>5</v>
      </c>
      <c r="D384" s="69">
        <v>44323</v>
      </c>
      <c r="E384" s="67" t="s">
        <v>0</v>
      </c>
      <c r="F384" s="68" t="str">
        <f>'Flight Data'!$A382</f>
        <v>G381</v>
      </c>
      <c r="G384" s="68">
        <f>'Flight Data'!$B382</f>
        <v>1</v>
      </c>
      <c r="H384" s="68">
        <f ca="1">ROUND(NORMINV($M384,'Inputs and Outputs'!$C$20,'Inputs and Outputs'!$D$20),0)</f>
        <v>113</v>
      </c>
      <c r="I384" s="68">
        <f t="shared" si="100"/>
        <v>101</v>
      </c>
      <c r="J384" s="68">
        <f t="shared" ca="1" si="101"/>
        <v>101</v>
      </c>
      <c r="K384" s="68">
        <f ca="1">IF(J384-G384&gt;'Inputs and Outputs'!$D$4,One-G384,0)</f>
        <v>0</v>
      </c>
      <c r="L384" s="68">
        <f ca="1">J384*'Inputs and Outputs'!$D$5-K384*'Inputs and Outputs'!$D$6</f>
        <v>4040</v>
      </c>
      <c r="M384" s="70">
        <f t="shared" ca="1" si="115"/>
        <v>0.94883777217902798</v>
      </c>
      <c r="N384" s="68">
        <f t="shared" si="102"/>
        <v>200</v>
      </c>
      <c r="O384" s="75">
        <f ca="1">J384*'Inputs and Outputs'!$D$5-('Model Part B'!K384*'Model Part B'!N384+K384*Costperbumped)</f>
        <v>4040</v>
      </c>
      <c r="R384" s="74">
        <v>381</v>
      </c>
      <c r="S384" s="68" t="s">
        <v>5</v>
      </c>
      <c r="T384" s="69">
        <v>44323</v>
      </c>
      <c r="U384" s="67" t="s">
        <v>0</v>
      </c>
      <c r="V384" s="68" t="str">
        <f>'Flight Data'!$A382</f>
        <v>G381</v>
      </c>
      <c r="W384" s="68">
        <f>'Flight Data'!$B382</f>
        <v>1</v>
      </c>
      <c r="X384" s="68">
        <f ca="1">ROUND(NORMINV($AC384,'Inputs and Outputs'!$C$20,'Inputs and Outputs'!$D$20),0)</f>
        <v>110</v>
      </c>
      <c r="Y384" s="68">
        <f t="shared" si="103"/>
        <v>102</v>
      </c>
      <c r="Z384" s="68">
        <f t="shared" ca="1" si="104"/>
        <v>102</v>
      </c>
      <c r="AA384" s="68">
        <f ca="1">IF(Z384-W384&gt;'Inputs and Outputs'!$D$4,One-W384,0)</f>
        <v>0</v>
      </c>
      <c r="AB384" s="68">
        <f ca="1">Z384*'Inputs and Outputs'!$D$5-AA384*'Inputs and Outputs'!$D$6</f>
        <v>4080</v>
      </c>
      <c r="AC384" s="70">
        <f t="shared" ca="1" si="116"/>
        <v>0.85001478151156218</v>
      </c>
      <c r="AD384" s="68">
        <f t="shared" si="105"/>
        <v>200</v>
      </c>
      <c r="AE384" s="75">
        <f ca="1">Z384*'Inputs and Outputs'!$D$5-('Model Part B'!AA384*'Model Part B'!AD384+AA384*Costperbumped)</f>
        <v>4080</v>
      </c>
      <c r="AH384" s="74">
        <v>381</v>
      </c>
      <c r="AI384" s="68" t="s">
        <v>5</v>
      </c>
      <c r="AJ384" s="69">
        <v>44323</v>
      </c>
      <c r="AK384" s="67" t="s">
        <v>0</v>
      </c>
      <c r="AL384" s="68" t="str">
        <f>'Flight Data'!$A382</f>
        <v>G381</v>
      </c>
      <c r="AM384" s="68">
        <f>'Flight Data'!$B382</f>
        <v>1</v>
      </c>
      <c r="AN384" s="68">
        <f ca="1">ROUND(NORMINV($AS384,'Inputs and Outputs'!$C$20,'Inputs and Outputs'!$D$20),0)</f>
        <v>112</v>
      </c>
      <c r="AO384" s="68">
        <f t="shared" si="106"/>
        <v>103</v>
      </c>
      <c r="AP384" s="68">
        <f t="shared" ca="1" si="107"/>
        <v>103</v>
      </c>
      <c r="AQ384" s="68">
        <f ca="1">IF(AP384-AM384&gt;'Inputs and Outputs'!$D$4,Three-AM384,0)</f>
        <v>2</v>
      </c>
      <c r="AR384" s="68">
        <f ca="1">AP384*'Inputs and Outputs'!$D$5-AQ384*'Inputs and Outputs'!$D$6</f>
        <v>3920</v>
      </c>
      <c r="AS384" s="70">
        <f t="shared" ca="1" si="117"/>
        <v>0.92395823835982294</v>
      </c>
      <c r="AT384" s="68">
        <f t="shared" si="108"/>
        <v>200</v>
      </c>
      <c r="AU384" s="75">
        <f ca="1">AP384*'Inputs and Outputs'!$D$5-('Model Part B'!AQ384*'Model Part B'!AT384+AQ384*Costperbumped)</f>
        <v>3520</v>
      </c>
      <c r="AX384" s="74">
        <v>381</v>
      </c>
      <c r="AY384" s="68" t="s">
        <v>5</v>
      </c>
      <c r="AZ384" s="69">
        <v>44323</v>
      </c>
      <c r="BA384" s="67" t="s">
        <v>0</v>
      </c>
      <c r="BB384" s="68" t="str">
        <f>'Flight Data'!$A382</f>
        <v>G381</v>
      </c>
      <c r="BC384" s="68">
        <f>'Flight Data'!$B382</f>
        <v>1</v>
      </c>
      <c r="BD384" s="68">
        <f ca="1">ROUND(NORMINV($BI384,'Inputs and Outputs'!$C$20,'Inputs and Outputs'!$D$20),0)</f>
        <v>99</v>
      </c>
      <c r="BE384" s="68">
        <f t="shared" si="109"/>
        <v>104</v>
      </c>
      <c r="BF384" s="68">
        <f t="shared" ca="1" si="110"/>
        <v>99</v>
      </c>
      <c r="BG384" s="68">
        <f ca="1">IF(BF384-BC384&gt;'Inputs and Outputs'!$D$4,Four-BC384,0)</f>
        <v>0</v>
      </c>
      <c r="BH384" s="68">
        <f ca="1">BF384*'Inputs and Outputs'!$D$5-BG384*'Inputs and Outputs'!$D$6</f>
        <v>3960</v>
      </c>
      <c r="BI384" s="70">
        <f t="shared" ca="1" si="118"/>
        <v>0.11938871093852321</v>
      </c>
      <c r="BJ384" s="68">
        <f t="shared" si="111"/>
        <v>200</v>
      </c>
      <c r="BK384" s="75">
        <f ca="1">BF384*'Inputs and Outputs'!$D$5-('Model Part B'!BG384*'Model Part B'!BJ384+BG384*Costperbumped)</f>
        <v>3960</v>
      </c>
      <c r="BN384" s="74">
        <v>381</v>
      </c>
      <c r="BO384" s="68" t="s">
        <v>5</v>
      </c>
      <c r="BP384" s="69">
        <v>44323</v>
      </c>
      <c r="BQ384" s="67" t="s">
        <v>0</v>
      </c>
      <c r="BR384" s="68" t="str">
        <f>'Flight Data'!$A382</f>
        <v>G381</v>
      </c>
      <c r="BS384" s="68">
        <f>'Flight Data'!$B382</f>
        <v>1</v>
      </c>
      <c r="BT384" s="68">
        <f ca="1">ROUND(NORMINV($BY384,'Inputs and Outputs'!$C$18,'Inputs and Outputs'!$D$18),0)</f>
        <v>103</v>
      </c>
      <c r="BU384" s="68">
        <f t="shared" si="112"/>
        <v>105</v>
      </c>
      <c r="BV384" s="68">
        <f t="shared" ca="1" si="113"/>
        <v>103</v>
      </c>
      <c r="BW384" s="68">
        <f ca="1">IF(BV384-BS384&gt;'Inputs and Outputs'!$D$4,Five-BS384,0)</f>
        <v>4</v>
      </c>
      <c r="BX384" s="68">
        <f ca="1">BV384*'Inputs and Outputs'!$D$5-BW384*'Inputs and Outputs'!$D$6</f>
        <v>3720</v>
      </c>
      <c r="BY384" s="70">
        <f t="shared" ca="1" si="119"/>
        <v>0.64588481644148354</v>
      </c>
      <c r="BZ384" s="68">
        <f t="shared" si="114"/>
        <v>200</v>
      </c>
      <c r="CA384" s="75">
        <f ca="1">BV384*'Inputs and Outputs'!$D$5-('Model Part B'!BW384*'Model Part B'!BZ384+BW384*Costperbumped)</f>
        <v>2920</v>
      </c>
    </row>
    <row r="385" spans="2:79" x14ac:dyDescent="0.2">
      <c r="B385" s="74">
        <v>382</v>
      </c>
      <c r="C385" s="68" t="s">
        <v>4</v>
      </c>
      <c r="D385" s="69">
        <v>44324</v>
      </c>
      <c r="E385" s="67" t="s">
        <v>3</v>
      </c>
      <c r="F385" s="68" t="str">
        <f>'Flight Data'!$A383</f>
        <v>G382</v>
      </c>
      <c r="G385" s="68">
        <f>'Flight Data'!$B383</f>
        <v>3</v>
      </c>
      <c r="H385" s="68">
        <f ca="1">ROUND(NORMINV($M385,'Inputs and Outputs'!$C$18,'Inputs and Outputs'!$D$18),0)</f>
        <v>100</v>
      </c>
      <c r="I385" s="68">
        <f t="shared" si="100"/>
        <v>101</v>
      </c>
      <c r="J385" s="68">
        <f t="shared" ca="1" si="101"/>
        <v>100</v>
      </c>
      <c r="K385" s="68">
        <f ca="1">IF(J385-G385&gt;'Inputs and Outputs'!$D$4,One-G385,0)</f>
        <v>0</v>
      </c>
      <c r="L385" s="68">
        <f ca="1">J385*'Inputs and Outputs'!$D$5-K385*'Inputs and Outputs'!$D$6</f>
        <v>4000</v>
      </c>
      <c r="M385" s="70">
        <f t="shared" ca="1" si="115"/>
        <v>0.44935723684949314</v>
      </c>
      <c r="N385" s="68">
        <f t="shared" si="102"/>
        <v>25</v>
      </c>
      <c r="O385" s="75">
        <f ca="1">J385*'Inputs and Outputs'!$D$5-('Model Part B'!K385*'Model Part B'!N385+K385*Costperbumped)</f>
        <v>4000</v>
      </c>
      <c r="R385" s="74">
        <v>382</v>
      </c>
      <c r="S385" s="68" t="s">
        <v>4</v>
      </c>
      <c r="T385" s="69">
        <v>44324</v>
      </c>
      <c r="U385" s="67" t="s">
        <v>3</v>
      </c>
      <c r="V385" s="68" t="str">
        <f>'Flight Data'!$A383</f>
        <v>G382</v>
      </c>
      <c r="W385" s="68">
        <f>'Flight Data'!$B383</f>
        <v>3</v>
      </c>
      <c r="X385" s="68">
        <f ca="1">ROUND(NORMINV($AC385,'Inputs and Outputs'!$C$18,'Inputs and Outputs'!$D$18),0)</f>
        <v>95</v>
      </c>
      <c r="Y385" s="68">
        <f t="shared" si="103"/>
        <v>102</v>
      </c>
      <c r="Z385" s="68">
        <f t="shared" ca="1" si="104"/>
        <v>95</v>
      </c>
      <c r="AA385" s="68">
        <f ca="1">IF(Z385-W385&gt;'Inputs and Outputs'!$D$4,One-W385,0)</f>
        <v>0</v>
      </c>
      <c r="AB385" s="68">
        <f ca="1">Z385*'Inputs and Outputs'!$D$5-AA385*'Inputs and Outputs'!$D$6</f>
        <v>3800</v>
      </c>
      <c r="AC385" s="70">
        <f t="shared" ca="1" si="116"/>
        <v>0.17206676585335257</v>
      </c>
      <c r="AD385" s="68">
        <f t="shared" si="105"/>
        <v>25</v>
      </c>
      <c r="AE385" s="75">
        <f ca="1">Z385*'Inputs and Outputs'!$D$5-('Model Part B'!AA385*'Model Part B'!AD385+AA385*Costperbumped)</f>
        <v>3800</v>
      </c>
      <c r="AH385" s="74">
        <v>382</v>
      </c>
      <c r="AI385" s="68" t="s">
        <v>4</v>
      </c>
      <c r="AJ385" s="69">
        <v>44324</v>
      </c>
      <c r="AK385" s="67" t="s">
        <v>3</v>
      </c>
      <c r="AL385" s="68" t="str">
        <f>'Flight Data'!$A383</f>
        <v>G382</v>
      </c>
      <c r="AM385" s="68">
        <f>'Flight Data'!$B383</f>
        <v>3</v>
      </c>
      <c r="AN385" s="68">
        <f ca="1">ROUND(NORMINV($AS385,'Inputs and Outputs'!$C$18,'Inputs and Outputs'!$D$18),0)</f>
        <v>100</v>
      </c>
      <c r="AO385" s="68">
        <f t="shared" si="106"/>
        <v>103</v>
      </c>
      <c r="AP385" s="68">
        <f t="shared" ca="1" si="107"/>
        <v>100</v>
      </c>
      <c r="AQ385" s="68">
        <f ca="1">IF(AP385-AM385&gt;'Inputs and Outputs'!$D$4,Three-AM385,0)</f>
        <v>0</v>
      </c>
      <c r="AR385" s="68">
        <f ca="1">AP385*'Inputs and Outputs'!$D$5-AQ385*'Inputs and Outputs'!$D$6</f>
        <v>4000</v>
      </c>
      <c r="AS385" s="70">
        <f t="shared" ca="1" si="117"/>
        <v>0.41233271130994653</v>
      </c>
      <c r="AT385" s="68">
        <f t="shared" si="108"/>
        <v>25</v>
      </c>
      <c r="AU385" s="75">
        <f ca="1">AP385*'Inputs and Outputs'!$D$5-('Model Part B'!AQ385*'Model Part B'!AT385+AQ385*Costperbumped)</f>
        <v>4000</v>
      </c>
      <c r="AX385" s="74">
        <v>382</v>
      </c>
      <c r="AY385" s="68" t="s">
        <v>4</v>
      </c>
      <c r="AZ385" s="69">
        <v>44324</v>
      </c>
      <c r="BA385" s="67" t="s">
        <v>3</v>
      </c>
      <c r="BB385" s="68" t="str">
        <f>'Flight Data'!$A383</f>
        <v>G382</v>
      </c>
      <c r="BC385" s="68">
        <f>'Flight Data'!$B383</f>
        <v>3</v>
      </c>
      <c r="BD385" s="68">
        <f ca="1">ROUND(NORMINV($BI385,'Inputs and Outputs'!$C$18,'Inputs and Outputs'!$D$18),0)</f>
        <v>95</v>
      </c>
      <c r="BE385" s="68">
        <f t="shared" si="109"/>
        <v>104</v>
      </c>
      <c r="BF385" s="68">
        <f t="shared" ca="1" si="110"/>
        <v>95</v>
      </c>
      <c r="BG385" s="68">
        <f ca="1">IF(BF385-BC385&gt;'Inputs and Outputs'!$D$4,Four-BC385,0)</f>
        <v>0</v>
      </c>
      <c r="BH385" s="68">
        <f ca="1">BF385*'Inputs and Outputs'!$D$5-BG385*'Inputs and Outputs'!$D$6</f>
        <v>3800</v>
      </c>
      <c r="BI385" s="70">
        <f t="shared" ca="1" si="118"/>
        <v>0.16077752171067072</v>
      </c>
      <c r="BJ385" s="68">
        <f t="shared" si="111"/>
        <v>25</v>
      </c>
      <c r="BK385" s="75">
        <f ca="1">BF385*'Inputs and Outputs'!$D$5-('Model Part B'!BG385*'Model Part B'!BJ385+BG385*Costperbumped)</f>
        <v>3800</v>
      </c>
      <c r="BN385" s="74">
        <v>382</v>
      </c>
      <c r="BO385" s="68" t="s">
        <v>4</v>
      </c>
      <c r="BP385" s="69">
        <v>44324</v>
      </c>
      <c r="BQ385" s="67" t="s">
        <v>3</v>
      </c>
      <c r="BR385" s="68" t="str">
        <f>'Flight Data'!$A383</f>
        <v>G382</v>
      </c>
      <c r="BS385" s="68">
        <f>'Flight Data'!$B383</f>
        <v>3</v>
      </c>
      <c r="BT385" s="68">
        <f ca="1">ROUND(NORMINV($BY385,'Inputs and Outputs'!$C$18,'Inputs and Outputs'!$D$18),0)</f>
        <v>99</v>
      </c>
      <c r="BU385" s="68">
        <f t="shared" si="112"/>
        <v>105</v>
      </c>
      <c r="BV385" s="68">
        <f t="shared" ca="1" si="113"/>
        <v>99</v>
      </c>
      <c r="BW385" s="68">
        <f ca="1">IF(BV385-BS385&gt;'Inputs and Outputs'!$D$4,Five-BS385,0)</f>
        <v>0</v>
      </c>
      <c r="BX385" s="68">
        <f ca="1">BV385*'Inputs and Outputs'!$D$5-BW385*'Inputs and Outputs'!$D$6</f>
        <v>3960</v>
      </c>
      <c r="BY385" s="70">
        <f t="shared" ca="1" si="119"/>
        <v>0.38550726143675795</v>
      </c>
      <c r="BZ385" s="68">
        <f t="shared" si="114"/>
        <v>25</v>
      </c>
      <c r="CA385" s="75">
        <f ca="1">BV385*'Inputs and Outputs'!$D$5-('Model Part B'!BW385*'Model Part B'!BZ385+BW385*Costperbumped)</f>
        <v>3960</v>
      </c>
    </row>
    <row r="386" spans="2:79" x14ac:dyDescent="0.2">
      <c r="B386" s="74">
        <v>383</v>
      </c>
      <c r="C386" s="68" t="s">
        <v>4</v>
      </c>
      <c r="D386" s="69">
        <v>44324</v>
      </c>
      <c r="E386" s="67" t="s">
        <v>2</v>
      </c>
      <c r="F386" s="68" t="str">
        <f>'Flight Data'!$A384</f>
        <v>G383</v>
      </c>
      <c r="G386" s="68">
        <f>'Flight Data'!$B384</f>
        <v>0</v>
      </c>
      <c r="H386" s="68">
        <f ca="1">ROUND(NORMINV($M386,'Inputs and Outputs'!$C$19,'Inputs and Outputs'!$D$19),0)</f>
        <v>104</v>
      </c>
      <c r="I386" s="68">
        <f t="shared" si="100"/>
        <v>101</v>
      </c>
      <c r="J386" s="68">
        <f t="shared" ca="1" si="101"/>
        <v>101</v>
      </c>
      <c r="K386" s="68">
        <f ca="1">IF(J386-G386&gt;'Inputs and Outputs'!$D$4,One-G386,0)</f>
        <v>1</v>
      </c>
      <c r="L386" s="68">
        <f ca="1">J386*'Inputs and Outputs'!$D$5-K386*'Inputs and Outputs'!$D$6</f>
        <v>3940</v>
      </c>
      <c r="M386" s="70">
        <f t="shared" ca="1" si="115"/>
        <v>0.57231664325795228</v>
      </c>
      <c r="N386" s="68">
        <f t="shared" si="102"/>
        <v>25</v>
      </c>
      <c r="O386" s="75">
        <f ca="1">J386*'Inputs and Outputs'!$D$5-('Model Part B'!K386*'Model Part B'!N386+K386*Costperbumped)</f>
        <v>3915</v>
      </c>
      <c r="R386" s="74">
        <v>383</v>
      </c>
      <c r="S386" s="68" t="s">
        <v>4</v>
      </c>
      <c r="T386" s="69">
        <v>44324</v>
      </c>
      <c r="U386" s="67" t="s">
        <v>2</v>
      </c>
      <c r="V386" s="68" t="str">
        <f>'Flight Data'!$A384</f>
        <v>G383</v>
      </c>
      <c r="W386" s="68">
        <f>'Flight Data'!$B384</f>
        <v>0</v>
      </c>
      <c r="X386" s="68">
        <f ca="1">ROUND(NORMINV($AC386,'Inputs and Outputs'!$C$19,'Inputs and Outputs'!$D$19),0)</f>
        <v>112</v>
      </c>
      <c r="Y386" s="68">
        <f t="shared" si="103"/>
        <v>102</v>
      </c>
      <c r="Z386" s="68">
        <f t="shared" ca="1" si="104"/>
        <v>102</v>
      </c>
      <c r="AA386" s="68">
        <f ca="1">IF(Z386-W386&gt;'Inputs and Outputs'!$D$4,One-W386,0)</f>
        <v>1</v>
      </c>
      <c r="AB386" s="68">
        <f ca="1">Z386*'Inputs and Outputs'!$D$5-AA386*'Inputs and Outputs'!$D$6</f>
        <v>3980</v>
      </c>
      <c r="AC386" s="70">
        <f t="shared" ca="1" si="116"/>
        <v>0.95659723954934006</v>
      </c>
      <c r="AD386" s="68">
        <f t="shared" si="105"/>
        <v>25</v>
      </c>
      <c r="AE386" s="75">
        <f ca="1">Z386*'Inputs and Outputs'!$D$5-('Model Part B'!AA386*'Model Part B'!AD386+AA386*Costperbumped)</f>
        <v>3955</v>
      </c>
      <c r="AH386" s="74">
        <v>383</v>
      </c>
      <c r="AI386" s="68" t="s">
        <v>4</v>
      </c>
      <c r="AJ386" s="69">
        <v>44324</v>
      </c>
      <c r="AK386" s="67" t="s">
        <v>2</v>
      </c>
      <c r="AL386" s="68" t="str">
        <f>'Flight Data'!$A384</f>
        <v>G383</v>
      </c>
      <c r="AM386" s="68">
        <f>'Flight Data'!$B384</f>
        <v>0</v>
      </c>
      <c r="AN386" s="68">
        <f ca="1">ROUND(NORMINV($AS386,'Inputs and Outputs'!$C$19,'Inputs and Outputs'!$D$19),0)</f>
        <v>112</v>
      </c>
      <c r="AO386" s="68">
        <f t="shared" si="106"/>
        <v>103</v>
      </c>
      <c r="AP386" s="68">
        <f t="shared" ca="1" si="107"/>
        <v>103</v>
      </c>
      <c r="AQ386" s="68">
        <f ca="1">IF(AP386-AM386&gt;'Inputs and Outputs'!$D$4,Three-AM386,0)</f>
        <v>3</v>
      </c>
      <c r="AR386" s="68">
        <f ca="1">AP386*'Inputs and Outputs'!$D$5-AQ386*'Inputs and Outputs'!$D$6</f>
        <v>3820</v>
      </c>
      <c r="AS386" s="70">
        <f t="shared" ca="1" si="117"/>
        <v>0.96075687218193795</v>
      </c>
      <c r="AT386" s="68">
        <f t="shared" si="108"/>
        <v>25</v>
      </c>
      <c r="AU386" s="75">
        <f ca="1">AP386*'Inputs and Outputs'!$D$5-('Model Part B'!AQ386*'Model Part B'!AT386+AQ386*Costperbumped)</f>
        <v>3745</v>
      </c>
      <c r="AX386" s="74">
        <v>383</v>
      </c>
      <c r="AY386" s="68" t="s">
        <v>4</v>
      </c>
      <c r="AZ386" s="69">
        <v>44324</v>
      </c>
      <c r="BA386" s="67" t="s">
        <v>2</v>
      </c>
      <c r="BB386" s="68" t="str">
        <f>'Flight Data'!$A384</f>
        <v>G383</v>
      </c>
      <c r="BC386" s="68">
        <f>'Flight Data'!$B384</f>
        <v>0</v>
      </c>
      <c r="BD386" s="68">
        <f ca="1">ROUND(NORMINV($BI386,'Inputs and Outputs'!$C$19,'Inputs and Outputs'!$D$19),0)</f>
        <v>107</v>
      </c>
      <c r="BE386" s="68">
        <f t="shared" si="109"/>
        <v>104</v>
      </c>
      <c r="BF386" s="68">
        <f t="shared" ca="1" si="110"/>
        <v>104</v>
      </c>
      <c r="BG386" s="68">
        <f ca="1">IF(BF386-BC386&gt;'Inputs and Outputs'!$D$4,Four-BC386,0)</f>
        <v>4</v>
      </c>
      <c r="BH386" s="68">
        <f ca="1">BF386*'Inputs and Outputs'!$D$5-BG386*'Inputs and Outputs'!$D$6</f>
        <v>3760</v>
      </c>
      <c r="BI386" s="70">
        <f t="shared" ca="1" si="118"/>
        <v>0.78465105587210948</v>
      </c>
      <c r="BJ386" s="68">
        <f t="shared" si="111"/>
        <v>25</v>
      </c>
      <c r="BK386" s="75">
        <f ca="1">BF386*'Inputs and Outputs'!$D$5-('Model Part B'!BG386*'Model Part B'!BJ386+BG386*Costperbumped)</f>
        <v>3660</v>
      </c>
      <c r="BN386" s="74">
        <v>383</v>
      </c>
      <c r="BO386" s="68" t="s">
        <v>4</v>
      </c>
      <c r="BP386" s="69">
        <v>44324</v>
      </c>
      <c r="BQ386" s="67" t="s">
        <v>2</v>
      </c>
      <c r="BR386" s="68" t="str">
        <f>'Flight Data'!$A384</f>
        <v>G383</v>
      </c>
      <c r="BS386" s="68">
        <f>'Flight Data'!$B384</f>
        <v>0</v>
      </c>
      <c r="BT386" s="68">
        <f ca="1">ROUND(NORMINV($BY386,'Inputs and Outputs'!$C$18,'Inputs and Outputs'!$D$18),0)</f>
        <v>103</v>
      </c>
      <c r="BU386" s="68">
        <f t="shared" si="112"/>
        <v>105</v>
      </c>
      <c r="BV386" s="68">
        <f t="shared" ca="1" si="113"/>
        <v>103</v>
      </c>
      <c r="BW386" s="68">
        <f ca="1">IF(BV386-BS386&gt;'Inputs and Outputs'!$D$4,Five-BS386,0)</f>
        <v>5</v>
      </c>
      <c r="BX386" s="68">
        <f ca="1">BV386*'Inputs and Outputs'!$D$5-BW386*'Inputs and Outputs'!$D$6</f>
        <v>3620</v>
      </c>
      <c r="BY386" s="70">
        <f t="shared" ca="1" si="119"/>
        <v>0.63497628357633851</v>
      </c>
      <c r="BZ386" s="68">
        <f t="shared" si="114"/>
        <v>25</v>
      </c>
      <c r="CA386" s="75">
        <f ca="1">BV386*'Inputs and Outputs'!$D$5-('Model Part B'!BW386*'Model Part B'!BZ386+BW386*Costperbumped)</f>
        <v>3495</v>
      </c>
    </row>
    <row r="387" spans="2:79" x14ac:dyDescent="0.2">
      <c r="B387" s="74">
        <v>384</v>
      </c>
      <c r="C387" s="68" t="s">
        <v>4</v>
      </c>
      <c r="D387" s="69">
        <v>44324</v>
      </c>
      <c r="E387" s="67" t="s">
        <v>0</v>
      </c>
      <c r="F387" s="68" t="str">
        <f>'Flight Data'!$A385</f>
        <v>G384</v>
      </c>
      <c r="G387" s="68">
        <f>'Flight Data'!$B385</f>
        <v>1</v>
      </c>
      <c r="H387" s="68">
        <f ca="1">ROUND(NORMINV($M387,'Inputs and Outputs'!$C$20,'Inputs and Outputs'!$D$20),0)</f>
        <v>107</v>
      </c>
      <c r="I387" s="68">
        <f t="shared" si="100"/>
        <v>101</v>
      </c>
      <c r="J387" s="68">
        <f t="shared" ca="1" si="101"/>
        <v>101</v>
      </c>
      <c r="K387" s="68">
        <f ca="1">IF(J387-G387&gt;'Inputs and Outputs'!$D$4,One-G387,0)</f>
        <v>0</v>
      </c>
      <c r="L387" s="68">
        <f ca="1">J387*'Inputs and Outputs'!$D$5-K387*'Inputs and Outputs'!$D$6</f>
        <v>4040</v>
      </c>
      <c r="M387" s="70">
        <f t="shared" ca="1" si="115"/>
        <v>0.65124375678579294</v>
      </c>
      <c r="N387" s="68">
        <f t="shared" si="102"/>
        <v>200</v>
      </c>
      <c r="O387" s="75">
        <f ca="1">J387*'Inputs and Outputs'!$D$5-('Model Part B'!K387*'Model Part B'!N387+K387*Costperbumped)</f>
        <v>4040</v>
      </c>
      <c r="R387" s="74">
        <v>384</v>
      </c>
      <c r="S387" s="68" t="s">
        <v>4</v>
      </c>
      <c r="T387" s="69">
        <v>44324</v>
      </c>
      <c r="U387" s="67" t="s">
        <v>0</v>
      </c>
      <c r="V387" s="68" t="str">
        <f>'Flight Data'!$A385</f>
        <v>G384</v>
      </c>
      <c r="W387" s="68">
        <f>'Flight Data'!$B385</f>
        <v>1</v>
      </c>
      <c r="X387" s="68">
        <f ca="1">ROUND(NORMINV($AC387,'Inputs and Outputs'!$C$20,'Inputs and Outputs'!$D$20),0)</f>
        <v>104</v>
      </c>
      <c r="Y387" s="68">
        <f t="shared" si="103"/>
        <v>102</v>
      </c>
      <c r="Z387" s="68">
        <f t="shared" ca="1" si="104"/>
        <v>102</v>
      </c>
      <c r="AA387" s="68">
        <f ca="1">IF(Z387-W387&gt;'Inputs and Outputs'!$D$4,One-W387,0)</f>
        <v>0</v>
      </c>
      <c r="AB387" s="68">
        <f ca="1">Z387*'Inputs and Outputs'!$D$5-AA387*'Inputs and Outputs'!$D$6</f>
        <v>4080</v>
      </c>
      <c r="AC387" s="70">
        <f t="shared" ca="1" si="116"/>
        <v>0.38288679086195843</v>
      </c>
      <c r="AD387" s="68">
        <f t="shared" si="105"/>
        <v>200</v>
      </c>
      <c r="AE387" s="75">
        <f ca="1">Z387*'Inputs and Outputs'!$D$5-('Model Part B'!AA387*'Model Part B'!AD387+AA387*Costperbumped)</f>
        <v>4080</v>
      </c>
      <c r="AH387" s="74">
        <v>384</v>
      </c>
      <c r="AI387" s="68" t="s">
        <v>4</v>
      </c>
      <c r="AJ387" s="69">
        <v>44324</v>
      </c>
      <c r="AK387" s="67" t="s">
        <v>0</v>
      </c>
      <c r="AL387" s="68" t="str">
        <f>'Flight Data'!$A385</f>
        <v>G384</v>
      </c>
      <c r="AM387" s="68">
        <f>'Flight Data'!$B385</f>
        <v>1</v>
      </c>
      <c r="AN387" s="68">
        <f ca="1">ROUND(NORMINV($AS387,'Inputs and Outputs'!$C$20,'Inputs and Outputs'!$D$20),0)</f>
        <v>104</v>
      </c>
      <c r="AO387" s="68">
        <f t="shared" si="106"/>
        <v>103</v>
      </c>
      <c r="AP387" s="68">
        <f t="shared" ca="1" si="107"/>
        <v>103</v>
      </c>
      <c r="AQ387" s="68">
        <f ca="1">IF(AP387-AM387&gt;'Inputs and Outputs'!$D$4,Three-AM387,0)</f>
        <v>2</v>
      </c>
      <c r="AR387" s="68">
        <f ca="1">AP387*'Inputs and Outputs'!$D$5-AQ387*'Inputs and Outputs'!$D$6</f>
        <v>3920</v>
      </c>
      <c r="AS387" s="70">
        <f t="shared" ca="1" si="117"/>
        <v>0.43262249748822612</v>
      </c>
      <c r="AT387" s="68">
        <f t="shared" si="108"/>
        <v>200</v>
      </c>
      <c r="AU387" s="75">
        <f ca="1">AP387*'Inputs and Outputs'!$D$5-('Model Part B'!AQ387*'Model Part B'!AT387+AQ387*Costperbumped)</f>
        <v>3520</v>
      </c>
      <c r="AX387" s="74">
        <v>384</v>
      </c>
      <c r="AY387" s="68" t="s">
        <v>4</v>
      </c>
      <c r="AZ387" s="69">
        <v>44324</v>
      </c>
      <c r="BA387" s="67" t="s">
        <v>0</v>
      </c>
      <c r="BB387" s="68" t="str">
        <f>'Flight Data'!$A385</f>
        <v>G384</v>
      </c>
      <c r="BC387" s="68">
        <f>'Flight Data'!$B385</f>
        <v>1</v>
      </c>
      <c r="BD387" s="68">
        <f ca="1">ROUND(NORMINV($BI387,'Inputs and Outputs'!$C$20,'Inputs and Outputs'!$D$20),0)</f>
        <v>107</v>
      </c>
      <c r="BE387" s="68">
        <f t="shared" si="109"/>
        <v>104</v>
      </c>
      <c r="BF387" s="68">
        <f t="shared" ca="1" si="110"/>
        <v>104</v>
      </c>
      <c r="BG387" s="68">
        <f ca="1">IF(BF387-BC387&gt;'Inputs and Outputs'!$D$4,Four-BC387,0)</f>
        <v>3</v>
      </c>
      <c r="BH387" s="68">
        <f ca="1">BF387*'Inputs and Outputs'!$D$5-BG387*'Inputs and Outputs'!$D$6</f>
        <v>3860</v>
      </c>
      <c r="BI387" s="70">
        <f t="shared" ca="1" si="118"/>
        <v>0.68492835934302632</v>
      </c>
      <c r="BJ387" s="68">
        <f t="shared" si="111"/>
        <v>200</v>
      </c>
      <c r="BK387" s="75">
        <f ca="1">BF387*'Inputs and Outputs'!$D$5-('Model Part B'!BG387*'Model Part B'!BJ387+BG387*Costperbumped)</f>
        <v>3260</v>
      </c>
      <c r="BN387" s="74">
        <v>384</v>
      </c>
      <c r="BO387" s="68" t="s">
        <v>4</v>
      </c>
      <c r="BP387" s="69">
        <v>44324</v>
      </c>
      <c r="BQ387" s="67" t="s">
        <v>0</v>
      </c>
      <c r="BR387" s="68" t="str">
        <f>'Flight Data'!$A385</f>
        <v>G384</v>
      </c>
      <c r="BS387" s="68">
        <f>'Flight Data'!$B385</f>
        <v>1</v>
      </c>
      <c r="BT387" s="68">
        <f ca="1">ROUND(NORMINV($BY387,'Inputs and Outputs'!$C$18,'Inputs and Outputs'!$D$18),0)</f>
        <v>98</v>
      </c>
      <c r="BU387" s="68">
        <f t="shared" si="112"/>
        <v>105</v>
      </c>
      <c r="BV387" s="68">
        <f t="shared" ca="1" si="113"/>
        <v>98</v>
      </c>
      <c r="BW387" s="68">
        <f ca="1">IF(BV387-BS387&gt;'Inputs and Outputs'!$D$4,Five-BS387,0)</f>
        <v>0</v>
      </c>
      <c r="BX387" s="68">
        <f ca="1">BV387*'Inputs and Outputs'!$D$5-BW387*'Inputs and Outputs'!$D$6</f>
        <v>3920</v>
      </c>
      <c r="BY387" s="70">
        <f t="shared" ca="1" si="119"/>
        <v>0.30589169901721303</v>
      </c>
      <c r="BZ387" s="68">
        <f t="shared" si="114"/>
        <v>200</v>
      </c>
      <c r="CA387" s="75">
        <f ca="1">BV387*'Inputs and Outputs'!$D$5-('Model Part B'!BW387*'Model Part B'!BZ387+BW387*Costperbumped)</f>
        <v>3920</v>
      </c>
    </row>
    <row r="388" spans="2:79" x14ac:dyDescent="0.2">
      <c r="B388" s="74">
        <v>385</v>
      </c>
      <c r="C388" s="68" t="s">
        <v>1</v>
      </c>
      <c r="D388" s="69">
        <v>44325</v>
      </c>
      <c r="E388" s="67" t="s">
        <v>3</v>
      </c>
      <c r="F388" s="68" t="str">
        <f>'Flight Data'!$A386</f>
        <v>G385</v>
      </c>
      <c r="G388" s="68">
        <f>'Flight Data'!$B386</f>
        <v>4</v>
      </c>
      <c r="H388" s="68">
        <f ca="1">ROUND(NORMINV($M388,'Inputs and Outputs'!$C$18,'Inputs and Outputs'!$D$18),0)</f>
        <v>96</v>
      </c>
      <c r="I388" s="68">
        <f t="shared" ref="I388:I451" si="120">Capacity+One</f>
        <v>101</v>
      </c>
      <c r="J388" s="68">
        <f t="shared" ref="J388:J451" ca="1" si="121">MIN(H388,I388)</f>
        <v>96</v>
      </c>
      <c r="K388" s="68">
        <f ca="1">IF(J388-G388&gt;'Inputs and Outputs'!$D$4,One-G388,0)</f>
        <v>0</v>
      </c>
      <c r="L388" s="68">
        <f ca="1">J388*'Inputs and Outputs'!$D$5-K388*'Inputs and Outputs'!$D$6</f>
        <v>3840</v>
      </c>
      <c r="M388" s="70">
        <f t="shared" ca="1" si="115"/>
        <v>0.20117128757708069</v>
      </c>
      <c r="N388" s="68">
        <f t="shared" ref="N388:N451" si="122">IF(E388="7pm",200,25)</f>
        <v>25</v>
      </c>
      <c r="O388" s="75">
        <f ca="1">J388*'Inputs and Outputs'!$D$5-('Model Part B'!K388*'Model Part B'!N388+K388*Costperbumped)</f>
        <v>3840</v>
      </c>
      <c r="R388" s="74">
        <v>385</v>
      </c>
      <c r="S388" s="68" t="s">
        <v>1</v>
      </c>
      <c r="T388" s="69">
        <v>44325</v>
      </c>
      <c r="U388" s="67" t="s">
        <v>3</v>
      </c>
      <c r="V388" s="68" t="str">
        <f>'Flight Data'!$A386</f>
        <v>G385</v>
      </c>
      <c r="W388" s="68">
        <f>'Flight Data'!$B386</f>
        <v>4</v>
      </c>
      <c r="X388" s="68">
        <f ca="1">ROUND(NORMINV($AC388,'Inputs and Outputs'!$C$18,'Inputs and Outputs'!$D$18),0)</f>
        <v>100</v>
      </c>
      <c r="Y388" s="68">
        <f t="shared" ref="Y388:Y451" si="123">Capacity+Two</f>
        <v>102</v>
      </c>
      <c r="Z388" s="68">
        <f t="shared" ref="Z388:Z451" ca="1" si="124">MIN(X388,Y388)</f>
        <v>100</v>
      </c>
      <c r="AA388" s="68">
        <f ca="1">IF(Z388-W388&gt;'Inputs and Outputs'!$D$4,One-W388,0)</f>
        <v>0</v>
      </c>
      <c r="AB388" s="68">
        <f ca="1">Z388*'Inputs and Outputs'!$D$5-AA388*'Inputs and Outputs'!$D$6</f>
        <v>4000</v>
      </c>
      <c r="AC388" s="70">
        <f t="shared" ca="1" si="116"/>
        <v>0.43726454613760335</v>
      </c>
      <c r="AD388" s="68">
        <f t="shared" ref="AD388:AD451" si="125">IF(U388="7pm",200,25)</f>
        <v>25</v>
      </c>
      <c r="AE388" s="75">
        <f ca="1">Z388*'Inputs and Outputs'!$D$5-('Model Part B'!AA388*'Model Part B'!AD388+AA388*Costperbumped)</f>
        <v>4000</v>
      </c>
      <c r="AH388" s="74">
        <v>385</v>
      </c>
      <c r="AI388" s="68" t="s">
        <v>1</v>
      </c>
      <c r="AJ388" s="69">
        <v>44325</v>
      </c>
      <c r="AK388" s="67" t="s">
        <v>3</v>
      </c>
      <c r="AL388" s="68" t="str">
        <f>'Flight Data'!$A386</f>
        <v>G385</v>
      </c>
      <c r="AM388" s="68">
        <f>'Flight Data'!$B386</f>
        <v>4</v>
      </c>
      <c r="AN388" s="68">
        <f ca="1">ROUND(NORMINV($AS388,'Inputs and Outputs'!$C$18,'Inputs and Outputs'!$D$18),0)</f>
        <v>100</v>
      </c>
      <c r="AO388" s="68">
        <f t="shared" ref="AO388:AO451" si="126">Capacity+Three</f>
        <v>103</v>
      </c>
      <c r="AP388" s="68">
        <f t="shared" ref="AP388:AP451" ca="1" si="127">MIN(AN388,AO388)</f>
        <v>100</v>
      </c>
      <c r="AQ388" s="68">
        <f ca="1">IF(AP388-AM388&gt;'Inputs and Outputs'!$D$4,Three-AM388,0)</f>
        <v>0</v>
      </c>
      <c r="AR388" s="68">
        <f ca="1">AP388*'Inputs and Outputs'!$D$5-AQ388*'Inputs and Outputs'!$D$6</f>
        <v>4000</v>
      </c>
      <c r="AS388" s="70">
        <f t="shared" ca="1" si="117"/>
        <v>0.46428112942003963</v>
      </c>
      <c r="AT388" s="68">
        <f t="shared" ref="AT388:AT451" si="128">IF(AK388="7pm",200,25)</f>
        <v>25</v>
      </c>
      <c r="AU388" s="75">
        <f ca="1">AP388*'Inputs and Outputs'!$D$5-('Model Part B'!AQ388*'Model Part B'!AT388+AQ388*Costperbumped)</f>
        <v>4000</v>
      </c>
      <c r="AX388" s="74">
        <v>385</v>
      </c>
      <c r="AY388" s="68" t="s">
        <v>1</v>
      </c>
      <c r="AZ388" s="69">
        <v>44325</v>
      </c>
      <c r="BA388" s="67" t="s">
        <v>3</v>
      </c>
      <c r="BB388" s="68" t="str">
        <f>'Flight Data'!$A386</f>
        <v>G385</v>
      </c>
      <c r="BC388" s="68">
        <f>'Flight Data'!$B386</f>
        <v>4</v>
      </c>
      <c r="BD388" s="68">
        <f ca="1">ROUND(NORMINV($BI388,'Inputs and Outputs'!$C$18,'Inputs and Outputs'!$D$18),0)</f>
        <v>94</v>
      </c>
      <c r="BE388" s="68">
        <f t="shared" ref="BE388:BE451" si="129">Capacity+Four</f>
        <v>104</v>
      </c>
      <c r="BF388" s="68">
        <f t="shared" ref="BF388:BF451" ca="1" si="130">MIN(BD388,BE388)</f>
        <v>94</v>
      </c>
      <c r="BG388" s="68">
        <f ca="1">IF(BF388-BC388&gt;'Inputs and Outputs'!$D$4,Four-BC388,0)</f>
        <v>0</v>
      </c>
      <c r="BH388" s="68">
        <f ca="1">BF388*'Inputs and Outputs'!$D$5-BG388*'Inputs and Outputs'!$D$6</f>
        <v>3760</v>
      </c>
      <c r="BI388" s="70">
        <f t="shared" ca="1" si="118"/>
        <v>0.11706014071814252</v>
      </c>
      <c r="BJ388" s="68">
        <f t="shared" ref="BJ388:BJ451" si="131">IF(BA388="7pm",200,25)</f>
        <v>25</v>
      </c>
      <c r="BK388" s="75">
        <f ca="1">BF388*'Inputs and Outputs'!$D$5-('Model Part B'!BG388*'Model Part B'!BJ388+BG388*Costperbumped)</f>
        <v>3760</v>
      </c>
      <c r="BN388" s="74">
        <v>385</v>
      </c>
      <c r="BO388" s="68" t="s">
        <v>1</v>
      </c>
      <c r="BP388" s="69">
        <v>44325</v>
      </c>
      <c r="BQ388" s="67" t="s">
        <v>3</v>
      </c>
      <c r="BR388" s="68" t="str">
        <f>'Flight Data'!$A386</f>
        <v>G385</v>
      </c>
      <c r="BS388" s="68">
        <f>'Flight Data'!$B386</f>
        <v>4</v>
      </c>
      <c r="BT388" s="68">
        <f ca="1">ROUND(NORMINV($BY388,'Inputs and Outputs'!$C$18,'Inputs and Outputs'!$D$18),0)</f>
        <v>99</v>
      </c>
      <c r="BU388" s="68">
        <f t="shared" ref="BU388:BU451" si="132">Capacity+Five</f>
        <v>105</v>
      </c>
      <c r="BV388" s="68">
        <f t="shared" ref="BV388:BV451" ca="1" si="133">MIN(BT388,BU388)</f>
        <v>99</v>
      </c>
      <c r="BW388" s="68">
        <f ca="1">IF(BV388-BS388&gt;'Inputs and Outputs'!$D$4,Five-BS388,0)</f>
        <v>0</v>
      </c>
      <c r="BX388" s="68">
        <f ca="1">BV388*'Inputs and Outputs'!$D$5-BW388*'Inputs and Outputs'!$D$6</f>
        <v>3960</v>
      </c>
      <c r="BY388" s="70">
        <f t="shared" ca="1" si="119"/>
        <v>0.34935682918147715</v>
      </c>
      <c r="BZ388" s="68">
        <f t="shared" ref="BZ388:BZ451" si="134">IF(BQ388="7pm",200,25)</f>
        <v>25</v>
      </c>
      <c r="CA388" s="75">
        <f ca="1">BV388*'Inputs and Outputs'!$D$5-('Model Part B'!BW388*'Model Part B'!BZ388+BW388*Costperbumped)</f>
        <v>3960</v>
      </c>
    </row>
    <row r="389" spans="2:79" x14ac:dyDescent="0.2">
      <c r="B389" s="74">
        <v>386</v>
      </c>
      <c r="C389" s="68" t="s">
        <v>1</v>
      </c>
      <c r="D389" s="69">
        <v>44325</v>
      </c>
      <c r="E389" s="67" t="s">
        <v>2</v>
      </c>
      <c r="F389" s="68" t="str">
        <f>'Flight Data'!$A387</f>
        <v>G386</v>
      </c>
      <c r="G389" s="68">
        <f>'Flight Data'!$B387</f>
        <v>1</v>
      </c>
      <c r="H389" s="68">
        <f ca="1">ROUND(NORMINV($M389,'Inputs and Outputs'!$C$19,'Inputs and Outputs'!$D$19),0)</f>
        <v>108</v>
      </c>
      <c r="I389" s="68">
        <f t="shared" si="120"/>
        <v>101</v>
      </c>
      <c r="J389" s="68">
        <f t="shared" ca="1" si="121"/>
        <v>101</v>
      </c>
      <c r="K389" s="68">
        <f ca="1">IF(J389-G389&gt;'Inputs and Outputs'!$D$4,One-G389,0)</f>
        <v>0</v>
      </c>
      <c r="L389" s="68">
        <f ca="1">J389*'Inputs and Outputs'!$D$5-K389*'Inputs and Outputs'!$D$6</f>
        <v>4040</v>
      </c>
      <c r="M389" s="70">
        <f t="shared" ref="M389:M452" ca="1" si="135">RAND()</f>
        <v>0.85997677422934904</v>
      </c>
      <c r="N389" s="68">
        <f t="shared" si="122"/>
        <v>25</v>
      </c>
      <c r="O389" s="75">
        <f ca="1">J389*'Inputs and Outputs'!$D$5-('Model Part B'!K389*'Model Part B'!N389+K389*Costperbumped)</f>
        <v>4040</v>
      </c>
      <c r="R389" s="74">
        <v>386</v>
      </c>
      <c r="S389" s="68" t="s">
        <v>1</v>
      </c>
      <c r="T389" s="69">
        <v>44325</v>
      </c>
      <c r="U389" s="67" t="s">
        <v>2</v>
      </c>
      <c r="V389" s="68" t="str">
        <f>'Flight Data'!$A387</f>
        <v>G386</v>
      </c>
      <c r="W389" s="68">
        <f>'Flight Data'!$B387</f>
        <v>1</v>
      </c>
      <c r="X389" s="68">
        <f ca="1">ROUND(NORMINV($AC389,'Inputs and Outputs'!$C$19,'Inputs and Outputs'!$D$19),0)</f>
        <v>107</v>
      </c>
      <c r="Y389" s="68">
        <f t="shared" si="123"/>
        <v>102</v>
      </c>
      <c r="Z389" s="68">
        <f t="shared" ca="1" si="124"/>
        <v>102</v>
      </c>
      <c r="AA389" s="68">
        <f ca="1">IF(Z389-W389&gt;'Inputs and Outputs'!$D$4,One-W389,0)</f>
        <v>0</v>
      </c>
      <c r="AB389" s="68">
        <f ca="1">Z389*'Inputs and Outputs'!$D$5-AA389*'Inputs and Outputs'!$D$6</f>
        <v>4080</v>
      </c>
      <c r="AC389" s="70">
        <f t="shared" ref="AC389:AC452" ca="1" si="136">RAND()</f>
        <v>0.79886720760803909</v>
      </c>
      <c r="AD389" s="68">
        <f t="shared" si="125"/>
        <v>25</v>
      </c>
      <c r="AE389" s="75">
        <f ca="1">Z389*'Inputs and Outputs'!$D$5-('Model Part B'!AA389*'Model Part B'!AD389+AA389*Costperbumped)</f>
        <v>4080</v>
      </c>
      <c r="AH389" s="74">
        <v>386</v>
      </c>
      <c r="AI389" s="68" t="s">
        <v>1</v>
      </c>
      <c r="AJ389" s="69">
        <v>44325</v>
      </c>
      <c r="AK389" s="67" t="s">
        <v>2</v>
      </c>
      <c r="AL389" s="68" t="str">
        <f>'Flight Data'!$A387</f>
        <v>G386</v>
      </c>
      <c r="AM389" s="68">
        <f>'Flight Data'!$B387</f>
        <v>1</v>
      </c>
      <c r="AN389" s="68">
        <f ca="1">ROUND(NORMINV($AS389,'Inputs and Outputs'!$C$19,'Inputs and Outputs'!$D$19),0)</f>
        <v>103</v>
      </c>
      <c r="AO389" s="68">
        <f t="shared" si="126"/>
        <v>103</v>
      </c>
      <c r="AP389" s="68">
        <f t="shared" ca="1" si="127"/>
        <v>103</v>
      </c>
      <c r="AQ389" s="68">
        <f ca="1">IF(AP389-AM389&gt;'Inputs and Outputs'!$D$4,Three-AM389,0)</f>
        <v>2</v>
      </c>
      <c r="AR389" s="68">
        <f ca="1">AP389*'Inputs and Outputs'!$D$5-AQ389*'Inputs and Outputs'!$D$6</f>
        <v>3920</v>
      </c>
      <c r="AS389" s="70">
        <f t="shared" ref="AS389:AS452" ca="1" si="137">RAND()</f>
        <v>0.52939514291068934</v>
      </c>
      <c r="AT389" s="68">
        <f t="shared" si="128"/>
        <v>25</v>
      </c>
      <c r="AU389" s="75">
        <f ca="1">AP389*'Inputs and Outputs'!$D$5-('Model Part B'!AQ389*'Model Part B'!AT389+AQ389*Costperbumped)</f>
        <v>3870</v>
      </c>
      <c r="AX389" s="74">
        <v>386</v>
      </c>
      <c r="AY389" s="68" t="s">
        <v>1</v>
      </c>
      <c r="AZ389" s="69">
        <v>44325</v>
      </c>
      <c r="BA389" s="67" t="s">
        <v>2</v>
      </c>
      <c r="BB389" s="68" t="str">
        <f>'Flight Data'!$A387</f>
        <v>G386</v>
      </c>
      <c r="BC389" s="68">
        <f>'Flight Data'!$B387</f>
        <v>1</v>
      </c>
      <c r="BD389" s="68">
        <f ca="1">ROUND(NORMINV($BI389,'Inputs and Outputs'!$C$19,'Inputs and Outputs'!$D$19),0)</f>
        <v>103</v>
      </c>
      <c r="BE389" s="68">
        <f t="shared" si="129"/>
        <v>104</v>
      </c>
      <c r="BF389" s="68">
        <f t="shared" ca="1" si="130"/>
        <v>103</v>
      </c>
      <c r="BG389" s="68">
        <f ca="1">IF(BF389-BC389&gt;'Inputs and Outputs'!$D$4,Four-BC389,0)</f>
        <v>3</v>
      </c>
      <c r="BH389" s="68">
        <f ca="1">BF389*'Inputs and Outputs'!$D$5-BG389*'Inputs and Outputs'!$D$6</f>
        <v>3820</v>
      </c>
      <c r="BI389" s="70">
        <f t="shared" ref="BI389:BI452" ca="1" si="138">RAND()</f>
        <v>0.51101082623937688</v>
      </c>
      <c r="BJ389" s="68">
        <f t="shared" si="131"/>
        <v>25</v>
      </c>
      <c r="BK389" s="75">
        <f ca="1">BF389*'Inputs and Outputs'!$D$5-('Model Part B'!BG389*'Model Part B'!BJ389+BG389*Costperbumped)</f>
        <v>3745</v>
      </c>
      <c r="BN389" s="74">
        <v>386</v>
      </c>
      <c r="BO389" s="68" t="s">
        <v>1</v>
      </c>
      <c r="BP389" s="69">
        <v>44325</v>
      </c>
      <c r="BQ389" s="67" t="s">
        <v>2</v>
      </c>
      <c r="BR389" s="68" t="str">
        <f>'Flight Data'!$A387</f>
        <v>G386</v>
      </c>
      <c r="BS389" s="68">
        <f>'Flight Data'!$B387</f>
        <v>1</v>
      </c>
      <c r="BT389" s="68">
        <f ca="1">ROUND(NORMINV($BY389,'Inputs and Outputs'!$C$18,'Inputs and Outputs'!$D$18),0)</f>
        <v>99</v>
      </c>
      <c r="BU389" s="68">
        <f t="shared" si="132"/>
        <v>105</v>
      </c>
      <c r="BV389" s="68">
        <f t="shared" ca="1" si="133"/>
        <v>99</v>
      </c>
      <c r="BW389" s="68">
        <f ca="1">IF(BV389-BS389&gt;'Inputs and Outputs'!$D$4,Five-BS389,0)</f>
        <v>0</v>
      </c>
      <c r="BX389" s="68">
        <f ca="1">BV389*'Inputs and Outputs'!$D$5-BW389*'Inputs and Outputs'!$D$6</f>
        <v>3960</v>
      </c>
      <c r="BY389" s="70">
        <f t="shared" ref="BY389:BY452" ca="1" si="139">RAND()</f>
        <v>0.38936023983704737</v>
      </c>
      <c r="BZ389" s="68">
        <f t="shared" si="134"/>
        <v>25</v>
      </c>
      <c r="CA389" s="75">
        <f ca="1">BV389*'Inputs and Outputs'!$D$5-('Model Part B'!BW389*'Model Part B'!BZ389+BW389*Costperbumped)</f>
        <v>3960</v>
      </c>
    </row>
    <row r="390" spans="2:79" x14ac:dyDescent="0.2">
      <c r="B390" s="74">
        <v>387</v>
      </c>
      <c r="C390" s="68" t="s">
        <v>1</v>
      </c>
      <c r="D390" s="69">
        <v>44325</v>
      </c>
      <c r="E390" s="67" t="s">
        <v>0</v>
      </c>
      <c r="F390" s="68" t="str">
        <f>'Flight Data'!$A388</f>
        <v>G387</v>
      </c>
      <c r="G390" s="68">
        <f>'Flight Data'!$B388</f>
        <v>3</v>
      </c>
      <c r="H390" s="68">
        <f ca="1">ROUND(NORMINV($M390,'Inputs and Outputs'!$C$20,'Inputs and Outputs'!$D$20),0)</f>
        <v>106</v>
      </c>
      <c r="I390" s="68">
        <f t="shared" si="120"/>
        <v>101</v>
      </c>
      <c r="J390" s="68">
        <f t="shared" ca="1" si="121"/>
        <v>101</v>
      </c>
      <c r="K390" s="68">
        <f ca="1">IF(J390-G390&gt;'Inputs and Outputs'!$D$4,One-G390,0)</f>
        <v>0</v>
      </c>
      <c r="L390" s="68">
        <f ca="1">J390*'Inputs and Outputs'!$D$5-K390*'Inputs and Outputs'!$D$6</f>
        <v>4040</v>
      </c>
      <c r="M390" s="70">
        <f t="shared" ca="1" si="135"/>
        <v>0.6063358968331819</v>
      </c>
      <c r="N390" s="68">
        <f t="shared" si="122"/>
        <v>200</v>
      </c>
      <c r="O390" s="75">
        <f ca="1">J390*'Inputs and Outputs'!$D$5-('Model Part B'!K390*'Model Part B'!N390+K390*Costperbumped)</f>
        <v>4040</v>
      </c>
      <c r="R390" s="74">
        <v>387</v>
      </c>
      <c r="S390" s="68" t="s">
        <v>1</v>
      </c>
      <c r="T390" s="69">
        <v>44325</v>
      </c>
      <c r="U390" s="67" t="s">
        <v>0</v>
      </c>
      <c r="V390" s="68" t="str">
        <f>'Flight Data'!$A388</f>
        <v>G387</v>
      </c>
      <c r="W390" s="68">
        <f>'Flight Data'!$B388</f>
        <v>3</v>
      </c>
      <c r="X390" s="68">
        <f ca="1">ROUND(NORMINV($AC390,'Inputs and Outputs'!$C$20,'Inputs and Outputs'!$D$20),0)</f>
        <v>111</v>
      </c>
      <c r="Y390" s="68">
        <f t="shared" si="123"/>
        <v>102</v>
      </c>
      <c r="Z390" s="68">
        <f t="shared" ca="1" si="124"/>
        <v>102</v>
      </c>
      <c r="AA390" s="68">
        <f ca="1">IF(Z390-W390&gt;'Inputs and Outputs'!$D$4,One-W390,0)</f>
        <v>0</v>
      </c>
      <c r="AB390" s="68">
        <f ca="1">Z390*'Inputs and Outputs'!$D$5-AA390*'Inputs and Outputs'!$D$6</f>
        <v>4080</v>
      </c>
      <c r="AC390" s="70">
        <f t="shared" ca="1" si="136"/>
        <v>0.8920549497180188</v>
      </c>
      <c r="AD390" s="68">
        <f t="shared" si="125"/>
        <v>200</v>
      </c>
      <c r="AE390" s="75">
        <f ca="1">Z390*'Inputs and Outputs'!$D$5-('Model Part B'!AA390*'Model Part B'!AD390+AA390*Costperbumped)</f>
        <v>4080</v>
      </c>
      <c r="AH390" s="74">
        <v>387</v>
      </c>
      <c r="AI390" s="68" t="s">
        <v>1</v>
      </c>
      <c r="AJ390" s="69">
        <v>44325</v>
      </c>
      <c r="AK390" s="67" t="s">
        <v>0</v>
      </c>
      <c r="AL390" s="68" t="str">
        <f>'Flight Data'!$A388</f>
        <v>G387</v>
      </c>
      <c r="AM390" s="68">
        <f>'Flight Data'!$B388</f>
        <v>3</v>
      </c>
      <c r="AN390" s="68">
        <f ca="1">ROUND(NORMINV($AS390,'Inputs and Outputs'!$C$20,'Inputs and Outputs'!$D$20),0)</f>
        <v>108</v>
      </c>
      <c r="AO390" s="68">
        <f t="shared" si="126"/>
        <v>103</v>
      </c>
      <c r="AP390" s="68">
        <f t="shared" ca="1" si="127"/>
        <v>103</v>
      </c>
      <c r="AQ390" s="68">
        <f ca="1">IF(AP390-AM390&gt;'Inputs and Outputs'!$D$4,Three-AM390,0)</f>
        <v>0</v>
      </c>
      <c r="AR390" s="68">
        <f ca="1">AP390*'Inputs and Outputs'!$D$5-AQ390*'Inputs and Outputs'!$D$6</f>
        <v>4120</v>
      </c>
      <c r="AS390" s="70">
        <f t="shared" ca="1" si="137"/>
        <v>0.71041477948289267</v>
      </c>
      <c r="AT390" s="68">
        <f t="shared" si="128"/>
        <v>200</v>
      </c>
      <c r="AU390" s="75">
        <f ca="1">AP390*'Inputs and Outputs'!$D$5-('Model Part B'!AQ390*'Model Part B'!AT390+AQ390*Costperbumped)</f>
        <v>4120</v>
      </c>
      <c r="AX390" s="74">
        <v>387</v>
      </c>
      <c r="AY390" s="68" t="s">
        <v>1</v>
      </c>
      <c r="AZ390" s="69">
        <v>44325</v>
      </c>
      <c r="BA390" s="67" t="s">
        <v>0</v>
      </c>
      <c r="BB390" s="68" t="str">
        <f>'Flight Data'!$A388</f>
        <v>G387</v>
      </c>
      <c r="BC390" s="68">
        <f>'Flight Data'!$B388</f>
        <v>3</v>
      </c>
      <c r="BD390" s="68">
        <f ca="1">ROUND(NORMINV($BI390,'Inputs and Outputs'!$C$20,'Inputs and Outputs'!$D$20),0)</f>
        <v>105</v>
      </c>
      <c r="BE390" s="68">
        <f t="shared" si="129"/>
        <v>104</v>
      </c>
      <c r="BF390" s="68">
        <f t="shared" ca="1" si="130"/>
        <v>104</v>
      </c>
      <c r="BG390" s="68">
        <f ca="1">IF(BF390-BC390&gt;'Inputs and Outputs'!$D$4,Four-BC390,0)</f>
        <v>1</v>
      </c>
      <c r="BH390" s="68">
        <f ca="1">BF390*'Inputs and Outputs'!$D$5-BG390*'Inputs and Outputs'!$D$6</f>
        <v>4060</v>
      </c>
      <c r="BI390" s="70">
        <f t="shared" ca="1" si="138"/>
        <v>0.49433634495049272</v>
      </c>
      <c r="BJ390" s="68">
        <f t="shared" si="131"/>
        <v>200</v>
      </c>
      <c r="BK390" s="75">
        <f ca="1">BF390*'Inputs and Outputs'!$D$5-('Model Part B'!BG390*'Model Part B'!BJ390+BG390*Costperbumped)</f>
        <v>3860</v>
      </c>
      <c r="BN390" s="74">
        <v>387</v>
      </c>
      <c r="BO390" s="68" t="s">
        <v>1</v>
      </c>
      <c r="BP390" s="69">
        <v>44325</v>
      </c>
      <c r="BQ390" s="67" t="s">
        <v>0</v>
      </c>
      <c r="BR390" s="68" t="str">
        <f>'Flight Data'!$A388</f>
        <v>G387</v>
      </c>
      <c r="BS390" s="68">
        <f>'Flight Data'!$B388</f>
        <v>3</v>
      </c>
      <c r="BT390" s="68">
        <f ca="1">ROUND(NORMINV($BY390,'Inputs and Outputs'!$C$18,'Inputs and Outputs'!$D$18),0)</f>
        <v>101</v>
      </c>
      <c r="BU390" s="68">
        <f t="shared" si="132"/>
        <v>105</v>
      </c>
      <c r="BV390" s="68">
        <f t="shared" ca="1" si="133"/>
        <v>101</v>
      </c>
      <c r="BW390" s="68">
        <f ca="1">IF(BV390-BS390&gt;'Inputs and Outputs'!$D$4,Five-BS390,0)</f>
        <v>0</v>
      </c>
      <c r="BX390" s="68">
        <f ca="1">BV390*'Inputs and Outputs'!$D$5-BW390*'Inputs and Outputs'!$D$6</f>
        <v>4040</v>
      </c>
      <c r="BY390" s="70">
        <f t="shared" ca="1" si="139"/>
        <v>0.51307097901011067</v>
      </c>
      <c r="BZ390" s="68">
        <f t="shared" si="134"/>
        <v>200</v>
      </c>
      <c r="CA390" s="75">
        <f ca="1">BV390*'Inputs and Outputs'!$D$5-('Model Part B'!BW390*'Model Part B'!BZ390+BW390*Costperbumped)</f>
        <v>4040</v>
      </c>
    </row>
    <row r="391" spans="2:79" x14ac:dyDescent="0.2">
      <c r="B391" s="74">
        <v>388</v>
      </c>
      <c r="C391" s="68" t="s">
        <v>9</v>
      </c>
      <c r="D391" s="69">
        <v>44326</v>
      </c>
      <c r="E391" s="67" t="s">
        <v>3</v>
      </c>
      <c r="F391" s="68" t="str">
        <f>'Flight Data'!$A389</f>
        <v>G388</v>
      </c>
      <c r="G391" s="68">
        <f>'Flight Data'!$B389</f>
        <v>3</v>
      </c>
      <c r="H391" s="68">
        <f ca="1">ROUND(NORMINV($M391,'Inputs and Outputs'!$C$18,'Inputs and Outputs'!$D$18),0)</f>
        <v>110</v>
      </c>
      <c r="I391" s="68">
        <f t="shared" si="120"/>
        <v>101</v>
      </c>
      <c r="J391" s="68">
        <f t="shared" ca="1" si="121"/>
        <v>101</v>
      </c>
      <c r="K391" s="68">
        <f ca="1">IF(J391-G391&gt;'Inputs and Outputs'!$D$4,One-G391,0)</f>
        <v>0</v>
      </c>
      <c r="L391" s="68">
        <f ca="1">J391*'Inputs and Outputs'!$D$5-K391*'Inputs and Outputs'!$D$6</f>
        <v>4040</v>
      </c>
      <c r="M391" s="70">
        <f t="shared" ca="1" si="135"/>
        <v>0.93772518479396838</v>
      </c>
      <c r="N391" s="68">
        <f t="shared" si="122"/>
        <v>25</v>
      </c>
      <c r="O391" s="75">
        <f ca="1">J391*'Inputs and Outputs'!$D$5-('Model Part B'!K391*'Model Part B'!N391+K391*Costperbumped)</f>
        <v>4040</v>
      </c>
      <c r="R391" s="74">
        <v>388</v>
      </c>
      <c r="S391" s="68" t="s">
        <v>9</v>
      </c>
      <c r="T391" s="69">
        <v>44326</v>
      </c>
      <c r="U391" s="67" t="s">
        <v>3</v>
      </c>
      <c r="V391" s="68" t="str">
        <f>'Flight Data'!$A389</f>
        <v>G388</v>
      </c>
      <c r="W391" s="68">
        <f>'Flight Data'!$B389</f>
        <v>3</v>
      </c>
      <c r="X391" s="68">
        <f ca="1">ROUND(NORMINV($AC391,'Inputs and Outputs'!$C$18,'Inputs and Outputs'!$D$18),0)</f>
        <v>104</v>
      </c>
      <c r="Y391" s="68">
        <f t="shared" si="123"/>
        <v>102</v>
      </c>
      <c r="Z391" s="68">
        <f t="shared" ca="1" si="124"/>
        <v>102</v>
      </c>
      <c r="AA391" s="68">
        <f ca="1">IF(Z391-W391&gt;'Inputs and Outputs'!$D$4,One-W391,0)</f>
        <v>0</v>
      </c>
      <c r="AB391" s="68">
        <f ca="1">Z391*'Inputs and Outputs'!$D$5-AA391*'Inputs and Outputs'!$D$6</f>
        <v>4080</v>
      </c>
      <c r="AC391" s="70">
        <f t="shared" ca="1" si="136"/>
        <v>0.66261312500026415</v>
      </c>
      <c r="AD391" s="68">
        <f t="shared" si="125"/>
        <v>25</v>
      </c>
      <c r="AE391" s="75">
        <f ca="1">Z391*'Inputs and Outputs'!$D$5-('Model Part B'!AA391*'Model Part B'!AD391+AA391*Costperbumped)</f>
        <v>4080</v>
      </c>
      <c r="AH391" s="74">
        <v>388</v>
      </c>
      <c r="AI391" s="68" t="s">
        <v>9</v>
      </c>
      <c r="AJ391" s="69">
        <v>44326</v>
      </c>
      <c r="AK391" s="67" t="s">
        <v>3</v>
      </c>
      <c r="AL391" s="68" t="str">
        <f>'Flight Data'!$A389</f>
        <v>G388</v>
      </c>
      <c r="AM391" s="68">
        <f>'Flight Data'!$B389</f>
        <v>3</v>
      </c>
      <c r="AN391" s="68">
        <f ca="1">ROUND(NORMINV($AS391,'Inputs and Outputs'!$C$18,'Inputs and Outputs'!$D$18),0)</f>
        <v>99</v>
      </c>
      <c r="AO391" s="68">
        <f t="shared" si="126"/>
        <v>103</v>
      </c>
      <c r="AP391" s="68">
        <f t="shared" ca="1" si="127"/>
        <v>99</v>
      </c>
      <c r="AQ391" s="68">
        <f ca="1">IF(AP391-AM391&gt;'Inputs and Outputs'!$D$4,Three-AM391,0)</f>
        <v>0</v>
      </c>
      <c r="AR391" s="68">
        <f ca="1">AP391*'Inputs and Outputs'!$D$5-AQ391*'Inputs and Outputs'!$D$6</f>
        <v>3960</v>
      </c>
      <c r="AS391" s="70">
        <f t="shared" ca="1" si="137"/>
        <v>0.34331163321179492</v>
      </c>
      <c r="AT391" s="68">
        <f t="shared" si="128"/>
        <v>25</v>
      </c>
      <c r="AU391" s="75">
        <f ca="1">AP391*'Inputs and Outputs'!$D$5-('Model Part B'!AQ391*'Model Part B'!AT391+AQ391*Costperbumped)</f>
        <v>3960</v>
      </c>
      <c r="AX391" s="74">
        <v>388</v>
      </c>
      <c r="AY391" s="68" t="s">
        <v>9</v>
      </c>
      <c r="AZ391" s="69">
        <v>44326</v>
      </c>
      <c r="BA391" s="67" t="s">
        <v>3</v>
      </c>
      <c r="BB391" s="68" t="str">
        <f>'Flight Data'!$A389</f>
        <v>G388</v>
      </c>
      <c r="BC391" s="68">
        <f>'Flight Data'!$B389</f>
        <v>3</v>
      </c>
      <c r="BD391" s="68">
        <f ca="1">ROUND(NORMINV($BI391,'Inputs and Outputs'!$C$18,'Inputs and Outputs'!$D$18),0)</f>
        <v>106</v>
      </c>
      <c r="BE391" s="68">
        <f t="shared" si="129"/>
        <v>104</v>
      </c>
      <c r="BF391" s="68">
        <f t="shared" ca="1" si="130"/>
        <v>104</v>
      </c>
      <c r="BG391" s="68">
        <f ca="1">IF(BF391-BC391&gt;'Inputs and Outputs'!$D$4,Four-BC391,0)</f>
        <v>1</v>
      </c>
      <c r="BH391" s="68">
        <f ca="1">BF391*'Inputs and Outputs'!$D$5-BG391*'Inputs and Outputs'!$D$6</f>
        <v>4060</v>
      </c>
      <c r="BI391" s="70">
        <f t="shared" ca="1" si="138"/>
        <v>0.81829147937920399</v>
      </c>
      <c r="BJ391" s="68">
        <f t="shared" si="131"/>
        <v>25</v>
      </c>
      <c r="BK391" s="75">
        <f ca="1">BF391*'Inputs and Outputs'!$D$5-('Model Part B'!BG391*'Model Part B'!BJ391+BG391*Costperbumped)</f>
        <v>4035</v>
      </c>
      <c r="BN391" s="74">
        <v>388</v>
      </c>
      <c r="BO391" s="68" t="s">
        <v>9</v>
      </c>
      <c r="BP391" s="69">
        <v>44326</v>
      </c>
      <c r="BQ391" s="67" t="s">
        <v>3</v>
      </c>
      <c r="BR391" s="68" t="str">
        <f>'Flight Data'!$A389</f>
        <v>G388</v>
      </c>
      <c r="BS391" s="68">
        <f>'Flight Data'!$B389</f>
        <v>3</v>
      </c>
      <c r="BT391" s="68">
        <f ca="1">ROUND(NORMINV($BY391,'Inputs and Outputs'!$C$18,'Inputs and Outputs'!$D$18),0)</f>
        <v>99</v>
      </c>
      <c r="BU391" s="68">
        <f t="shared" si="132"/>
        <v>105</v>
      </c>
      <c r="BV391" s="68">
        <f t="shared" ca="1" si="133"/>
        <v>99</v>
      </c>
      <c r="BW391" s="68">
        <f ca="1">IF(BV391-BS391&gt;'Inputs and Outputs'!$D$4,Five-BS391,0)</f>
        <v>0</v>
      </c>
      <c r="BX391" s="68">
        <f ca="1">BV391*'Inputs and Outputs'!$D$5-BW391*'Inputs and Outputs'!$D$6</f>
        <v>3960</v>
      </c>
      <c r="BY391" s="70">
        <f t="shared" ca="1" si="139"/>
        <v>0.3407833324845766</v>
      </c>
      <c r="BZ391" s="68">
        <f t="shared" si="134"/>
        <v>25</v>
      </c>
      <c r="CA391" s="75">
        <f ca="1">BV391*'Inputs and Outputs'!$D$5-('Model Part B'!BW391*'Model Part B'!BZ391+BW391*Costperbumped)</f>
        <v>3960</v>
      </c>
    </row>
    <row r="392" spans="2:79" x14ac:dyDescent="0.2">
      <c r="B392" s="74">
        <v>389</v>
      </c>
      <c r="C392" s="68" t="s">
        <v>9</v>
      </c>
      <c r="D392" s="69">
        <v>44326</v>
      </c>
      <c r="E392" s="67" t="s">
        <v>2</v>
      </c>
      <c r="F392" s="68" t="str">
        <f>'Flight Data'!$A390</f>
        <v>G389</v>
      </c>
      <c r="G392" s="68">
        <f>'Flight Data'!$B390</f>
        <v>1</v>
      </c>
      <c r="H392" s="68">
        <f ca="1">ROUND(NORMINV($M392,'Inputs and Outputs'!$C$19,'Inputs and Outputs'!$D$19),0)</f>
        <v>106</v>
      </c>
      <c r="I392" s="68">
        <f t="shared" si="120"/>
        <v>101</v>
      </c>
      <c r="J392" s="68">
        <f t="shared" ca="1" si="121"/>
        <v>101</v>
      </c>
      <c r="K392" s="68">
        <f ca="1">IF(J392-G392&gt;'Inputs and Outputs'!$D$4,One-G392,0)</f>
        <v>0</v>
      </c>
      <c r="L392" s="68">
        <f ca="1">J392*'Inputs and Outputs'!$D$5-K392*'Inputs and Outputs'!$D$6</f>
        <v>4040</v>
      </c>
      <c r="M392" s="70">
        <f t="shared" ca="1" si="135"/>
        <v>0.71238772686388907</v>
      </c>
      <c r="N392" s="68">
        <f t="shared" si="122"/>
        <v>25</v>
      </c>
      <c r="O392" s="75">
        <f ca="1">J392*'Inputs and Outputs'!$D$5-('Model Part B'!K392*'Model Part B'!N392+K392*Costperbumped)</f>
        <v>4040</v>
      </c>
      <c r="R392" s="74">
        <v>389</v>
      </c>
      <c r="S392" s="68" t="s">
        <v>9</v>
      </c>
      <c r="T392" s="69">
        <v>44326</v>
      </c>
      <c r="U392" s="67" t="s">
        <v>2</v>
      </c>
      <c r="V392" s="68" t="str">
        <f>'Flight Data'!$A390</f>
        <v>G389</v>
      </c>
      <c r="W392" s="68">
        <f>'Flight Data'!$B390</f>
        <v>1</v>
      </c>
      <c r="X392" s="68">
        <f ca="1">ROUND(NORMINV($AC392,'Inputs and Outputs'!$C$19,'Inputs and Outputs'!$D$19),0)</f>
        <v>102</v>
      </c>
      <c r="Y392" s="68">
        <f t="shared" si="123"/>
        <v>102</v>
      </c>
      <c r="Z392" s="68">
        <f t="shared" ca="1" si="124"/>
        <v>102</v>
      </c>
      <c r="AA392" s="68">
        <f ca="1">IF(Z392-W392&gt;'Inputs and Outputs'!$D$4,One-W392,0)</f>
        <v>0</v>
      </c>
      <c r="AB392" s="68">
        <f ca="1">Z392*'Inputs and Outputs'!$D$5-AA392*'Inputs and Outputs'!$D$6</f>
        <v>4080</v>
      </c>
      <c r="AC392" s="70">
        <f t="shared" ca="1" si="136"/>
        <v>0.4104098237218432</v>
      </c>
      <c r="AD392" s="68">
        <f t="shared" si="125"/>
        <v>25</v>
      </c>
      <c r="AE392" s="75">
        <f ca="1">Z392*'Inputs and Outputs'!$D$5-('Model Part B'!AA392*'Model Part B'!AD392+AA392*Costperbumped)</f>
        <v>4080</v>
      </c>
      <c r="AH392" s="74">
        <v>389</v>
      </c>
      <c r="AI392" s="68" t="s">
        <v>9</v>
      </c>
      <c r="AJ392" s="69">
        <v>44326</v>
      </c>
      <c r="AK392" s="67" t="s">
        <v>2</v>
      </c>
      <c r="AL392" s="68" t="str">
        <f>'Flight Data'!$A390</f>
        <v>G389</v>
      </c>
      <c r="AM392" s="68">
        <f>'Flight Data'!$B390</f>
        <v>1</v>
      </c>
      <c r="AN392" s="68">
        <f ca="1">ROUND(NORMINV($AS392,'Inputs and Outputs'!$C$19,'Inputs and Outputs'!$D$19),0)</f>
        <v>105</v>
      </c>
      <c r="AO392" s="68">
        <f t="shared" si="126"/>
        <v>103</v>
      </c>
      <c r="AP392" s="68">
        <f t="shared" ca="1" si="127"/>
        <v>103</v>
      </c>
      <c r="AQ392" s="68">
        <f ca="1">IF(AP392-AM392&gt;'Inputs and Outputs'!$D$4,Three-AM392,0)</f>
        <v>2</v>
      </c>
      <c r="AR392" s="68">
        <f ca="1">AP392*'Inputs and Outputs'!$D$5-AQ392*'Inputs and Outputs'!$D$6</f>
        <v>3920</v>
      </c>
      <c r="AS392" s="70">
        <f t="shared" ca="1" si="137"/>
        <v>0.66693327137229341</v>
      </c>
      <c r="AT392" s="68">
        <f t="shared" si="128"/>
        <v>25</v>
      </c>
      <c r="AU392" s="75">
        <f ca="1">AP392*'Inputs and Outputs'!$D$5-('Model Part B'!AQ392*'Model Part B'!AT392+AQ392*Costperbumped)</f>
        <v>3870</v>
      </c>
      <c r="AX392" s="74">
        <v>389</v>
      </c>
      <c r="AY392" s="68" t="s">
        <v>9</v>
      </c>
      <c r="AZ392" s="69">
        <v>44326</v>
      </c>
      <c r="BA392" s="67" t="s">
        <v>2</v>
      </c>
      <c r="BB392" s="68" t="str">
        <f>'Flight Data'!$A390</f>
        <v>G389</v>
      </c>
      <c r="BC392" s="68">
        <f>'Flight Data'!$B390</f>
        <v>1</v>
      </c>
      <c r="BD392" s="68">
        <f ca="1">ROUND(NORMINV($BI392,'Inputs and Outputs'!$C$19,'Inputs and Outputs'!$D$19),0)</f>
        <v>109</v>
      </c>
      <c r="BE392" s="68">
        <f t="shared" si="129"/>
        <v>104</v>
      </c>
      <c r="BF392" s="68">
        <f t="shared" ca="1" si="130"/>
        <v>104</v>
      </c>
      <c r="BG392" s="68">
        <f ca="1">IF(BF392-BC392&gt;'Inputs and Outputs'!$D$4,Four-BC392,0)</f>
        <v>3</v>
      </c>
      <c r="BH392" s="68">
        <f ca="1">BF392*'Inputs and Outputs'!$D$5-BG392*'Inputs and Outputs'!$D$6</f>
        <v>3860</v>
      </c>
      <c r="BI392" s="70">
        <f t="shared" ca="1" si="138"/>
        <v>0.88159411028193857</v>
      </c>
      <c r="BJ392" s="68">
        <f t="shared" si="131"/>
        <v>25</v>
      </c>
      <c r="BK392" s="75">
        <f ca="1">BF392*'Inputs and Outputs'!$D$5-('Model Part B'!BG392*'Model Part B'!BJ392+BG392*Costperbumped)</f>
        <v>3785</v>
      </c>
      <c r="BN392" s="74">
        <v>389</v>
      </c>
      <c r="BO392" s="68" t="s">
        <v>9</v>
      </c>
      <c r="BP392" s="69">
        <v>44326</v>
      </c>
      <c r="BQ392" s="67" t="s">
        <v>2</v>
      </c>
      <c r="BR392" s="68" t="str">
        <f>'Flight Data'!$A390</f>
        <v>G389</v>
      </c>
      <c r="BS392" s="68">
        <f>'Flight Data'!$B390</f>
        <v>1</v>
      </c>
      <c r="BT392" s="68">
        <f ca="1">ROUND(NORMINV($BY392,'Inputs and Outputs'!$C$18,'Inputs and Outputs'!$D$18),0)</f>
        <v>105</v>
      </c>
      <c r="BU392" s="68">
        <f t="shared" si="132"/>
        <v>105</v>
      </c>
      <c r="BV392" s="68">
        <f t="shared" ca="1" si="133"/>
        <v>105</v>
      </c>
      <c r="BW392" s="68">
        <f ca="1">IF(BV392-BS392&gt;'Inputs and Outputs'!$D$4,Five-BS392,0)</f>
        <v>4</v>
      </c>
      <c r="BX392" s="68">
        <f ca="1">BV392*'Inputs and Outputs'!$D$5-BW392*'Inputs and Outputs'!$D$6</f>
        <v>3800</v>
      </c>
      <c r="BY392" s="70">
        <f t="shared" ca="1" si="139"/>
        <v>0.72615945378235025</v>
      </c>
      <c r="BZ392" s="68">
        <f t="shared" si="134"/>
        <v>25</v>
      </c>
      <c r="CA392" s="75">
        <f ca="1">BV392*'Inputs and Outputs'!$D$5-('Model Part B'!BW392*'Model Part B'!BZ392+BW392*Costperbumped)</f>
        <v>3700</v>
      </c>
    </row>
    <row r="393" spans="2:79" x14ac:dyDescent="0.2">
      <c r="B393" s="74">
        <v>390</v>
      </c>
      <c r="C393" s="68" t="s">
        <v>9</v>
      </c>
      <c r="D393" s="69">
        <v>44326</v>
      </c>
      <c r="E393" s="67" t="s">
        <v>0</v>
      </c>
      <c r="F393" s="68" t="str">
        <f>'Flight Data'!$A391</f>
        <v>G390</v>
      </c>
      <c r="G393" s="68">
        <f>'Flight Data'!$B391</f>
        <v>1</v>
      </c>
      <c r="H393" s="68">
        <f ca="1">ROUND(NORMINV($M393,'Inputs and Outputs'!$C$20,'Inputs and Outputs'!$D$20),0)</f>
        <v>101</v>
      </c>
      <c r="I393" s="68">
        <f t="shared" si="120"/>
        <v>101</v>
      </c>
      <c r="J393" s="68">
        <f t="shared" ca="1" si="121"/>
        <v>101</v>
      </c>
      <c r="K393" s="68">
        <f ca="1">IF(J393-G393&gt;'Inputs and Outputs'!$D$4,One-G393,0)</f>
        <v>0</v>
      </c>
      <c r="L393" s="68">
        <f ca="1">J393*'Inputs and Outputs'!$D$5-K393*'Inputs and Outputs'!$D$6</f>
        <v>4040</v>
      </c>
      <c r="M393" s="70">
        <f t="shared" ca="1" si="135"/>
        <v>0.22671888468049772</v>
      </c>
      <c r="N393" s="68">
        <f t="shared" si="122"/>
        <v>200</v>
      </c>
      <c r="O393" s="75">
        <f ca="1">J393*'Inputs and Outputs'!$D$5-('Model Part B'!K393*'Model Part B'!N393+K393*Costperbumped)</f>
        <v>4040</v>
      </c>
      <c r="R393" s="74">
        <v>390</v>
      </c>
      <c r="S393" s="68" t="s">
        <v>9</v>
      </c>
      <c r="T393" s="69">
        <v>44326</v>
      </c>
      <c r="U393" s="67" t="s">
        <v>0</v>
      </c>
      <c r="V393" s="68" t="str">
        <f>'Flight Data'!$A391</f>
        <v>G390</v>
      </c>
      <c r="W393" s="68">
        <f>'Flight Data'!$B391</f>
        <v>1</v>
      </c>
      <c r="X393" s="68">
        <f ca="1">ROUND(NORMINV($AC393,'Inputs and Outputs'!$C$20,'Inputs and Outputs'!$D$20),0)</f>
        <v>106</v>
      </c>
      <c r="Y393" s="68">
        <f t="shared" si="123"/>
        <v>102</v>
      </c>
      <c r="Z393" s="68">
        <f t="shared" ca="1" si="124"/>
        <v>102</v>
      </c>
      <c r="AA393" s="68">
        <f ca="1">IF(Z393-W393&gt;'Inputs and Outputs'!$D$4,One-W393,0)</f>
        <v>0</v>
      </c>
      <c r="AB393" s="68">
        <f ca="1">Z393*'Inputs and Outputs'!$D$5-AA393*'Inputs and Outputs'!$D$6</f>
        <v>4080</v>
      </c>
      <c r="AC393" s="70">
        <f t="shared" ca="1" si="136"/>
        <v>0.6164158302898235</v>
      </c>
      <c r="AD393" s="68">
        <f t="shared" si="125"/>
        <v>200</v>
      </c>
      <c r="AE393" s="75">
        <f ca="1">Z393*'Inputs and Outputs'!$D$5-('Model Part B'!AA393*'Model Part B'!AD393+AA393*Costperbumped)</f>
        <v>4080</v>
      </c>
      <c r="AH393" s="74">
        <v>390</v>
      </c>
      <c r="AI393" s="68" t="s">
        <v>9</v>
      </c>
      <c r="AJ393" s="69">
        <v>44326</v>
      </c>
      <c r="AK393" s="67" t="s">
        <v>0</v>
      </c>
      <c r="AL393" s="68" t="str">
        <f>'Flight Data'!$A391</f>
        <v>G390</v>
      </c>
      <c r="AM393" s="68">
        <f>'Flight Data'!$B391</f>
        <v>1</v>
      </c>
      <c r="AN393" s="68">
        <f ca="1">ROUND(NORMINV($AS393,'Inputs and Outputs'!$C$20,'Inputs and Outputs'!$D$20),0)</f>
        <v>101</v>
      </c>
      <c r="AO393" s="68">
        <f t="shared" si="126"/>
        <v>103</v>
      </c>
      <c r="AP393" s="68">
        <f t="shared" ca="1" si="127"/>
        <v>101</v>
      </c>
      <c r="AQ393" s="68">
        <f ca="1">IF(AP393-AM393&gt;'Inputs and Outputs'!$D$4,Three-AM393,0)</f>
        <v>0</v>
      </c>
      <c r="AR393" s="68">
        <f ca="1">AP393*'Inputs and Outputs'!$D$5-AQ393*'Inputs and Outputs'!$D$6</f>
        <v>4040</v>
      </c>
      <c r="AS393" s="70">
        <f t="shared" ca="1" si="137"/>
        <v>0.21308016462960966</v>
      </c>
      <c r="AT393" s="68">
        <f t="shared" si="128"/>
        <v>200</v>
      </c>
      <c r="AU393" s="75">
        <f ca="1">AP393*'Inputs and Outputs'!$D$5-('Model Part B'!AQ393*'Model Part B'!AT393+AQ393*Costperbumped)</f>
        <v>4040</v>
      </c>
      <c r="AX393" s="74">
        <v>390</v>
      </c>
      <c r="AY393" s="68" t="s">
        <v>9</v>
      </c>
      <c r="AZ393" s="69">
        <v>44326</v>
      </c>
      <c r="BA393" s="67" t="s">
        <v>0</v>
      </c>
      <c r="BB393" s="68" t="str">
        <f>'Flight Data'!$A391</f>
        <v>G390</v>
      </c>
      <c r="BC393" s="68">
        <f>'Flight Data'!$B391</f>
        <v>1</v>
      </c>
      <c r="BD393" s="68">
        <f ca="1">ROUND(NORMINV($BI393,'Inputs and Outputs'!$C$20,'Inputs and Outputs'!$D$20),0)</f>
        <v>115</v>
      </c>
      <c r="BE393" s="68">
        <f t="shared" si="129"/>
        <v>104</v>
      </c>
      <c r="BF393" s="68">
        <f t="shared" ca="1" si="130"/>
        <v>104</v>
      </c>
      <c r="BG393" s="68">
        <f ca="1">IF(BF393-BC393&gt;'Inputs and Outputs'!$D$4,Four-BC393,0)</f>
        <v>3</v>
      </c>
      <c r="BH393" s="68">
        <f ca="1">BF393*'Inputs and Outputs'!$D$5-BG393*'Inputs and Outputs'!$D$6</f>
        <v>3860</v>
      </c>
      <c r="BI393" s="70">
        <f t="shared" ca="1" si="138"/>
        <v>0.97860972790192502</v>
      </c>
      <c r="BJ393" s="68">
        <f t="shared" si="131"/>
        <v>200</v>
      </c>
      <c r="BK393" s="75">
        <f ca="1">BF393*'Inputs and Outputs'!$D$5-('Model Part B'!BG393*'Model Part B'!BJ393+BG393*Costperbumped)</f>
        <v>3260</v>
      </c>
      <c r="BN393" s="74">
        <v>390</v>
      </c>
      <c r="BO393" s="68" t="s">
        <v>9</v>
      </c>
      <c r="BP393" s="69">
        <v>44326</v>
      </c>
      <c r="BQ393" s="67" t="s">
        <v>0</v>
      </c>
      <c r="BR393" s="68" t="str">
        <f>'Flight Data'!$A391</f>
        <v>G390</v>
      </c>
      <c r="BS393" s="68">
        <f>'Flight Data'!$B391</f>
        <v>1</v>
      </c>
      <c r="BT393" s="68">
        <f ca="1">ROUND(NORMINV($BY393,'Inputs and Outputs'!$C$18,'Inputs and Outputs'!$D$18),0)</f>
        <v>94</v>
      </c>
      <c r="BU393" s="68">
        <f t="shared" si="132"/>
        <v>105</v>
      </c>
      <c r="BV393" s="68">
        <f t="shared" ca="1" si="133"/>
        <v>94</v>
      </c>
      <c r="BW393" s="68">
        <f ca="1">IF(BV393-BS393&gt;'Inputs and Outputs'!$D$4,Five-BS393,0)</f>
        <v>0</v>
      </c>
      <c r="BX393" s="68">
        <f ca="1">BV393*'Inputs and Outputs'!$D$5-BW393*'Inputs and Outputs'!$D$6</f>
        <v>3760</v>
      </c>
      <c r="BY393" s="70">
        <f t="shared" ca="1" si="139"/>
        <v>0.11134212189465642</v>
      </c>
      <c r="BZ393" s="68">
        <f t="shared" si="134"/>
        <v>200</v>
      </c>
      <c r="CA393" s="75">
        <f ca="1">BV393*'Inputs and Outputs'!$D$5-('Model Part B'!BW393*'Model Part B'!BZ393+BW393*Costperbumped)</f>
        <v>3760</v>
      </c>
    </row>
    <row r="394" spans="2:79" x14ac:dyDescent="0.2">
      <c r="B394" s="74">
        <v>391</v>
      </c>
      <c r="C394" s="68" t="s">
        <v>8</v>
      </c>
      <c r="D394" s="69">
        <v>44327</v>
      </c>
      <c r="E394" s="67" t="s">
        <v>3</v>
      </c>
      <c r="F394" s="68" t="str">
        <f>'Flight Data'!$A392</f>
        <v>G391</v>
      </c>
      <c r="G394" s="68">
        <f>'Flight Data'!$B392</f>
        <v>5</v>
      </c>
      <c r="H394" s="68">
        <f ca="1">ROUND(NORMINV($M394,'Inputs and Outputs'!$C$18,'Inputs and Outputs'!$D$18),0)</f>
        <v>99</v>
      </c>
      <c r="I394" s="68">
        <f t="shared" si="120"/>
        <v>101</v>
      </c>
      <c r="J394" s="68">
        <f t="shared" ca="1" si="121"/>
        <v>99</v>
      </c>
      <c r="K394" s="68">
        <f ca="1">IF(J394-G394&gt;'Inputs and Outputs'!$D$4,One-G394,0)</f>
        <v>0</v>
      </c>
      <c r="L394" s="68">
        <f ca="1">J394*'Inputs and Outputs'!$D$5-K394*'Inputs and Outputs'!$D$6</f>
        <v>3960</v>
      </c>
      <c r="M394" s="70">
        <f t="shared" ca="1" si="135"/>
        <v>0.39301064889314818</v>
      </c>
      <c r="N394" s="68">
        <f t="shared" si="122"/>
        <v>25</v>
      </c>
      <c r="O394" s="75">
        <f ca="1">J394*'Inputs and Outputs'!$D$5-('Model Part B'!K394*'Model Part B'!N394+K394*Costperbumped)</f>
        <v>3960</v>
      </c>
      <c r="R394" s="74">
        <v>391</v>
      </c>
      <c r="S394" s="68" t="s">
        <v>8</v>
      </c>
      <c r="T394" s="69">
        <v>44327</v>
      </c>
      <c r="U394" s="67" t="s">
        <v>3</v>
      </c>
      <c r="V394" s="68" t="str">
        <f>'Flight Data'!$A392</f>
        <v>G391</v>
      </c>
      <c r="W394" s="68">
        <f>'Flight Data'!$B392</f>
        <v>5</v>
      </c>
      <c r="X394" s="68">
        <f ca="1">ROUND(NORMINV($AC394,'Inputs and Outputs'!$C$18,'Inputs and Outputs'!$D$18),0)</f>
        <v>96</v>
      </c>
      <c r="Y394" s="68">
        <f t="shared" si="123"/>
        <v>102</v>
      </c>
      <c r="Z394" s="68">
        <f t="shared" ca="1" si="124"/>
        <v>96</v>
      </c>
      <c r="AA394" s="68">
        <f ca="1">IF(Z394-W394&gt;'Inputs and Outputs'!$D$4,One-W394,0)</f>
        <v>0</v>
      </c>
      <c r="AB394" s="68">
        <f ca="1">Z394*'Inputs and Outputs'!$D$5-AA394*'Inputs and Outputs'!$D$6</f>
        <v>3840</v>
      </c>
      <c r="AC394" s="70">
        <f t="shared" ca="1" si="136"/>
        <v>0.20045602519006211</v>
      </c>
      <c r="AD394" s="68">
        <f t="shared" si="125"/>
        <v>25</v>
      </c>
      <c r="AE394" s="75">
        <f ca="1">Z394*'Inputs and Outputs'!$D$5-('Model Part B'!AA394*'Model Part B'!AD394+AA394*Costperbumped)</f>
        <v>3840</v>
      </c>
      <c r="AH394" s="74">
        <v>391</v>
      </c>
      <c r="AI394" s="68" t="s">
        <v>8</v>
      </c>
      <c r="AJ394" s="69">
        <v>44327</v>
      </c>
      <c r="AK394" s="67" t="s">
        <v>3</v>
      </c>
      <c r="AL394" s="68" t="str">
        <f>'Flight Data'!$A392</f>
        <v>G391</v>
      </c>
      <c r="AM394" s="68">
        <f>'Flight Data'!$B392</f>
        <v>5</v>
      </c>
      <c r="AN394" s="68">
        <f ca="1">ROUND(NORMINV($AS394,'Inputs and Outputs'!$C$18,'Inputs and Outputs'!$D$18),0)</f>
        <v>97</v>
      </c>
      <c r="AO394" s="68">
        <f t="shared" si="126"/>
        <v>103</v>
      </c>
      <c r="AP394" s="68">
        <f t="shared" ca="1" si="127"/>
        <v>97</v>
      </c>
      <c r="AQ394" s="68">
        <f ca="1">IF(AP394-AM394&gt;'Inputs and Outputs'!$D$4,Three-AM394,0)</f>
        <v>0</v>
      </c>
      <c r="AR394" s="68">
        <f ca="1">AP394*'Inputs and Outputs'!$D$5-AQ394*'Inputs and Outputs'!$D$6</f>
        <v>3880</v>
      </c>
      <c r="AS394" s="70">
        <f t="shared" ca="1" si="137"/>
        <v>0.23912246777098667</v>
      </c>
      <c r="AT394" s="68">
        <f t="shared" si="128"/>
        <v>25</v>
      </c>
      <c r="AU394" s="75">
        <f ca="1">AP394*'Inputs and Outputs'!$D$5-('Model Part B'!AQ394*'Model Part B'!AT394+AQ394*Costperbumped)</f>
        <v>3880</v>
      </c>
      <c r="AX394" s="74">
        <v>391</v>
      </c>
      <c r="AY394" s="68" t="s">
        <v>8</v>
      </c>
      <c r="AZ394" s="69">
        <v>44327</v>
      </c>
      <c r="BA394" s="67" t="s">
        <v>3</v>
      </c>
      <c r="BB394" s="68" t="str">
        <f>'Flight Data'!$A392</f>
        <v>G391</v>
      </c>
      <c r="BC394" s="68">
        <f>'Flight Data'!$B392</f>
        <v>5</v>
      </c>
      <c r="BD394" s="68">
        <f ca="1">ROUND(NORMINV($BI394,'Inputs and Outputs'!$C$18,'Inputs and Outputs'!$D$18),0)</f>
        <v>100</v>
      </c>
      <c r="BE394" s="68">
        <f t="shared" si="129"/>
        <v>104</v>
      </c>
      <c r="BF394" s="68">
        <f t="shared" ca="1" si="130"/>
        <v>100</v>
      </c>
      <c r="BG394" s="68">
        <f ca="1">IF(BF394-BC394&gt;'Inputs and Outputs'!$D$4,Four-BC394,0)</f>
        <v>0</v>
      </c>
      <c r="BH394" s="68">
        <f ca="1">BF394*'Inputs and Outputs'!$D$5-BG394*'Inputs and Outputs'!$D$6</f>
        <v>4000</v>
      </c>
      <c r="BI394" s="70">
        <f t="shared" ca="1" si="138"/>
        <v>0.41730523774915762</v>
      </c>
      <c r="BJ394" s="68">
        <f t="shared" si="131"/>
        <v>25</v>
      </c>
      <c r="BK394" s="75">
        <f ca="1">BF394*'Inputs and Outputs'!$D$5-('Model Part B'!BG394*'Model Part B'!BJ394+BG394*Costperbumped)</f>
        <v>4000</v>
      </c>
      <c r="BN394" s="74">
        <v>391</v>
      </c>
      <c r="BO394" s="68" t="s">
        <v>8</v>
      </c>
      <c r="BP394" s="69">
        <v>44327</v>
      </c>
      <c r="BQ394" s="67" t="s">
        <v>3</v>
      </c>
      <c r="BR394" s="68" t="str">
        <f>'Flight Data'!$A392</f>
        <v>G391</v>
      </c>
      <c r="BS394" s="68">
        <f>'Flight Data'!$B392</f>
        <v>5</v>
      </c>
      <c r="BT394" s="68">
        <f ca="1">ROUND(NORMINV($BY394,'Inputs and Outputs'!$C$18,'Inputs and Outputs'!$D$18),0)</f>
        <v>110</v>
      </c>
      <c r="BU394" s="68">
        <f t="shared" si="132"/>
        <v>105</v>
      </c>
      <c r="BV394" s="68">
        <f t="shared" ca="1" si="133"/>
        <v>105</v>
      </c>
      <c r="BW394" s="68">
        <f ca="1">IF(BV394-BS394&gt;'Inputs and Outputs'!$D$4,Five-BS394,0)</f>
        <v>0</v>
      </c>
      <c r="BX394" s="68">
        <f ca="1">BV394*'Inputs and Outputs'!$D$5-BW394*'Inputs and Outputs'!$D$6</f>
        <v>4200</v>
      </c>
      <c r="BY394" s="70">
        <f t="shared" ca="1" si="139"/>
        <v>0.93314703814410249</v>
      </c>
      <c r="BZ394" s="68">
        <f t="shared" si="134"/>
        <v>25</v>
      </c>
      <c r="CA394" s="75">
        <f ca="1">BV394*'Inputs and Outputs'!$D$5-('Model Part B'!BW394*'Model Part B'!BZ394+BW394*Costperbumped)</f>
        <v>4200</v>
      </c>
    </row>
    <row r="395" spans="2:79" x14ac:dyDescent="0.2">
      <c r="B395" s="74">
        <v>392</v>
      </c>
      <c r="C395" s="68" t="s">
        <v>8</v>
      </c>
      <c r="D395" s="69">
        <v>44327</v>
      </c>
      <c r="E395" s="67" t="s">
        <v>2</v>
      </c>
      <c r="F395" s="68" t="str">
        <f>'Flight Data'!$A393</f>
        <v>G392</v>
      </c>
      <c r="G395" s="68">
        <f>'Flight Data'!$B393</f>
        <v>1</v>
      </c>
      <c r="H395" s="68">
        <f ca="1">ROUND(NORMINV($M395,'Inputs and Outputs'!$C$19,'Inputs and Outputs'!$D$19),0)</f>
        <v>106</v>
      </c>
      <c r="I395" s="68">
        <f t="shared" si="120"/>
        <v>101</v>
      </c>
      <c r="J395" s="68">
        <f t="shared" ca="1" si="121"/>
        <v>101</v>
      </c>
      <c r="K395" s="68">
        <f ca="1">IF(J395-G395&gt;'Inputs and Outputs'!$D$4,One-G395,0)</f>
        <v>0</v>
      </c>
      <c r="L395" s="68">
        <f ca="1">J395*'Inputs and Outputs'!$D$5-K395*'Inputs and Outputs'!$D$6</f>
        <v>4040</v>
      </c>
      <c r="M395" s="70">
        <f t="shared" ca="1" si="135"/>
        <v>0.74173015956049082</v>
      </c>
      <c r="N395" s="68">
        <f t="shared" si="122"/>
        <v>25</v>
      </c>
      <c r="O395" s="75">
        <f ca="1">J395*'Inputs and Outputs'!$D$5-('Model Part B'!K395*'Model Part B'!N395+K395*Costperbumped)</f>
        <v>4040</v>
      </c>
      <c r="R395" s="74">
        <v>392</v>
      </c>
      <c r="S395" s="68" t="s">
        <v>8</v>
      </c>
      <c r="T395" s="69">
        <v>44327</v>
      </c>
      <c r="U395" s="67" t="s">
        <v>2</v>
      </c>
      <c r="V395" s="68" t="str">
        <f>'Flight Data'!$A393</f>
        <v>G392</v>
      </c>
      <c r="W395" s="68">
        <f>'Flight Data'!$B393</f>
        <v>1</v>
      </c>
      <c r="X395" s="68">
        <f ca="1">ROUND(NORMINV($AC395,'Inputs and Outputs'!$C$19,'Inputs and Outputs'!$D$19),0)</f>
        <v>100</v>
      </c>
      <c r="Y395" s="68">
        <f t="shared" si="123"/>
        <v>102</v>
      </c>
      <c r="Z395" s="68">
        <f t="shared" ca="1" si="124"/>
        <v>100</v>
      </c>
      <c r="AA395" s="68">
        <f ca="1">IF(Z395-W395&gt;'Inputs and Outputs'!$D$4,One-W395,0)</f>
        <v>0</v>
      </c>
      <c r="AB395" s="68">
        <f ca="1">Z395*'Inputs and Outputs'!$D$5-AA395*'Inputs and Outputs'!$D$6</f>
        <v>4000</v>
      </c>
      <c r="AC395" s="70">
        <f t="shared" ca="1" si="136"/>
        <v>0.26743773448951502</v>
      </c>
      <c r="AD395" s="68">
        <f t="shared" si="125"/>
        <v>25</v>
      </c>
      <c r="AE395" s="75">
        <f ca="1">Z395*'Inputs and Outputs'!$D$5-('Model Part B'!AA395*'Model Part B'!AD395+AA395*Costperbumped)</f>
        <v>4000</v>
      </c>
      <c r="AH395" s="74">
        <v>392</v>
      </c>
      <c r="AI395" s="68" t="s">
        <v>8</v>
      </c>
      <c r="AJ395" s="69">
        <v>44327</v>
      </c>
      <c r="AK395" s="67" t="s">
        <v>2</v>
      </c>
      <c r="AL395" s="68" t="str">
        <f>'Flight Data'!$A393</f>
        <v>G392</v>
      </c>
      <c r="AM395" s="68">
        <f>'Flight Data'!$B393</f>
        <v>1</v>
      </c>
      <c r="AN395" s="68">
        <f ca="1">ROUND(NORMINV($AS395,'Inputs and Outputs'!$C$19,'Inputs and Outputs'!$D$19),0)</f>
        <v>106</v>
      </c>
      <c r="AO395" s="68">
        <f t="shared" si="126"/>
        <v>103</v>
      </c>
      <c r="AP395" s="68">
        <f t="shared" ca="1" si="127"/>
        <v>103</v>
      </c>
      <c r="AQ395" s="68">
        <f ca="1">IF(AP395-AM395&gt;'Inputs and Outputs'!$D$4,Three-AM395,0)</f>
        <v>2</v>
      </c>
      <c r="AR395" s="68">
        <f ca="1">AP395*'Inputs and Outputs'!$D$5-AQ395*'Inputs and Outputs'!$D$6</f>
        <v>3920</v>
      </c>
      <c r="AS395" s="70">
        <f t="shared" ca="1" si="137"/>
        <v>0.73395076076601418</v>
      </c>
      <c r="AT395" s="68">
        <f t="shared" si="128"/>
        <v>25</v>
      </c>
      <c r="AU395" s="75">
        <f ca="1">AP395*'Inputs and Outputs'!$D$5-('Model Part B'!AQ395*'Model Part B'!AT395+AQ395*Costperbumped)</f>
        <v>3870</v>
      </c>
      <c r="AX395" s="74">
        <v>392</v>
      </c>
      <c r="AY395" s="68" t="s">
        <v>8</v>
      </c>
      <c r="AZ395" s="69">
        <v>44327</v>
      </c>
      <c r="BA395" s="67" t="s">
        <v>2</v>
      </c>
      <c r="BB395" s="68" t="str">
        <f>'Flight Data'!$A393</f>
        <v>G392</v>
      </c>
      <c r="BC395" s="68">
        <f>'Flight Data'!$B393</f>
        <v>1</v>
      </c>
      <c r="BD395" s="68">
        <f ca="1">ROUND(NORMINV($BI395,'Inputs and Outputs'!$C$19,'Inputs and Outputs'!$D$19),0)</f>
        <v>96</v>
      </c>
      <c r="BE395" s="68">
        <f t="shared" si="129"/>
        <v>104</v>
      </c>
      <c r="BF395" s="68">
        <f t="shared" ca="1" si="130"/>
        <v>96</v>
      </c>
      <c r="BG395" s="68">
        <f ca="1">IF(BF395-BC395&gt;'Inputs and Outputs'!$D$4,Four-BC395,0)</f>
        <v>0</v>
      </c>
      <c r="BH395" s="68">
        <f ca="1">BF395*'Inputs and Outputs'!$D$5-BG395*'Inputs and Outputs'!$D$6</f>
        <v>3840</v>
      </c>
      <c r="BI395" s="70">
        <f t="shared" ca="1" si="138"/>
        <v>9.1976896575183376E-2</v>
      </c>
      <c r="BJ395" s="68">
        <f t="shared" si="131"/>
        <v>25</v>
      </c>
      <c r="BK395" s="75">
        <f ca="1">BF395*'Inputs and Outputs'!$D$5-('Model Part B'!BG395*'Model Part B'!BJ395+BG395*Costperbumped)</f>
        <v>3840</v>
      </c>
      <c r="BN395" s="74">
        <v>392</v>
      </c>
      <c r="BO395" s="68" t="s">
        <v>8</v>
      </c>
      <c r="BP395" s="69">
        <v>44327</v>
      </c>
      <c r="BQ395" s="67" t="s">
        <v>2</v>
      </c>
      <c r="BR395" s="68" t="str">
        <f>'Flight Data'!$A393</f>
        <v>G392</v>
      </c>
      <c r="BS395" s="68">
        <f>'Flight Data'!$B393</f>
        <v>1</v>
      </c>
      <c r="BT395" s="68">
        <f ca="1">ROUND(NORMINV($BY395,'Inputs and Outputs'!$C$18,'Inputs and Outputs'!$D$18),0)</f>
        <v>95</v>
      </c>
      <c r="BU395" s="68">
        <f t="shared" si="132"/>
        <v>105</v>
      </c>
      <c r="BV395" s="68">
        <f t="shared" ca="1" si="133"/>
        <v>95</v>
      </c>
      <c r="BW395" s="68">
        <f ca="1">IF(BV395-BS395&gt;'Inputs and Outputs'!$D$4,Five-BS395,0)</f>
        <v>0</v>
      </c>
      <c r="BX395" s="68">
        <f ca="1">BV395*'Inputs and Outputs'!$D$5-BW395*'Inputs and Outputs'!$D$6</f>
        <v>3800</v>
      </c>
      <c r="BY395" s="70">
        <f t="shared" ca="1" si="139"/>
        <v>0.14045075239114324</v>
      </c>
      <c r="BZ395" s="68">
        <f t="shared" si="134"/>
        <v>25</v>
      </c>
      <c r="CA395" s="75">
        <f ca="1">BV395*'Inputs and Outputs'!$D$5-('Model Part B'!BW395*'Model Part B'!BZ395+BW395*Costperbumped)</f>
        <v>3800</v>
      </c>
    </row>
    <row r="396" spans="2:79" x14ac:dyDescent="0.2">
      <c r="B396" s="74">
        <v>393</v>
      </c>
      <c r="C396" s="68" t="s">
        <v>8</v>
      </c>
      <c r="D396" s="69">
        <v>44327</v>
      </c>
      <c r="E396" s="67" t="s">
        <v>0</v>
      </c>
      <c r="F396" s="68" t="str">
        <f>'Flight Data'!$A394</f>
        <v>G393</v>
      </c>
      <c r="G396" s="68">
        <f>'Flight Data'!$B394</f>
        <v>2</v>
      </c>
      <c r="H396" s="68">
        <f ca="1">ROUND(NORMINV($M396,'Inputs and Outputs'!$C$20,'Inputs and Outputs'!$D$20),0)</f>
        <v>104</v>
      </c>
      <c r="I396" s="68">
        <f t="shared" si="120"/>
        <v>101</v>
      </c>
      <c r="J396" s="68">
        <f t="shared" ca="1" si="121"/>
        <v>101</v>
      </c>
      <c r="K396" s="68">
        <f ca="1">IF(J396-G396&gt;'Inputs and Outputs'!$D$4,One-G396,0)</f>
        <v>0</v>
      </c>
      <c r="L396" s="68">
        <f ca="1">J396*'Inputs and Outputs'!$D$5-K396*'Inputs and Outputs'!$D$6</f>
        <v>4040</v>
      </c>
      <c r="M396" s="70">
        <f t="shared" ca="1" si="135"/>
        <v>0.40832095310628769</v>
      </c>
      <c r="N396" s="68">
        <f t="shared" si="122"/>
        <v>200</v>
      </c>
      <c r="O396" s="75">
        <f ca="1">J396*'Inputs and Outputs'!$D$5-('Model Part B'!K396*'Model Part B'!N396+K396*Costperbumped)</f>
        <v>4040</v>
      </c>
      <c r="R396" s="74">
        <v>393</v>
      </c>
      <c r="S396" s="68" t="s">
        <v>8</v>
      </c>
      <c r="T396" s="69">
        <v>44327</v>
      </c>
      <c r="U396" s="67" t="s">
        <v>0</v>
      </c>
      <c r="V396" s="68" t="str">
        <f>'Flight Data'!$A394</f>
        <v>G393</v>
      </c>
      <c r="W396" s="68">
        <f>'Flight Data'!$B394</f>
        <v>2</v>
      </c>
      <c r="X396" s="68">
        <f ca="1">ROUND(NORMINV($AC396,'Inputs and Outputs'!$C$20,'Inputs and Outputs'!$D$20),0)</f>
        <v>98</v>
      </c>
      <c r="Y396" s="68">
        <f t="shared" si="123"/>
        <v>102</v>
      </c>
      <c r="Z396" s="68">
        <f t="shared" ca="1" si="124"/>
        <v>98</v>
      </c>
      <c r="AA396" s="68">
        <f ca="1">IF(Z396-W396&gt;'Inputs and Outputs'!$D$4,One-W396,0)</f>
        <v>0</v>
      </c>
      <c r="AB396" s="68">
        <f ca="1">Z396*'Inputs and Outputs'!$D$5-AA396*'Inputs and Outputs'!$D$6</f>
        <v>3920</v>
      </c>
      <c r="AC396" s="70">
        <f t="shared" ca="1" si="136"/>
        <v>9.2800857973230233E-2</v>
      </c>
      <c r="AD396" s="68">
        <f t="shared" si="125"/>
        <v>200</v>
      </c>
      <c r="AE396" s="75">
        <f ca="1">Z396*'Inputs and Outputs'!$D$5-('Model Part B'!AA396*'Model Part B'!AD396+AA396*Costperbumped)</f>
        <v>3920</v>
      </c>
      <c r="AH396" s="74">
        <v>393</v>
      </c>
      <c r="AI396" s="68" t="s">
        <v>8</v>
      </c>
      <c r="AJ396" s="69">
        <v>44327</v>
      </c>
      <c r="AK396" s="67" t="s">
        <v>0</v>
      </c>
      <c r="AL396" s="68" t="str">
        <f>'Flight Data'!$A394</f>
        <v>G393</v>
      </c>
      <c r="AM396" s="68">
        <f>'Flight Data'!$B394</f>
        <v>2</v>
      </c>
      <c r="AN396" s="68">
        <f ca="1">ROUND(NORMINV($AS396,'Inputs and Outputs'!$C$20,'Inputs and Outputs'!$D$20),0)</f>
        <v>111</v>
      </c>
      <c r="AO396" s="68">
        <f t="shared" si="126"/>
        <v>103</v>
      </c>
      <c r="AP396" s="68">
        <f t="shared" ca="1" si="127"/>
        <v>103</v>
      </c>
      <c r="AQ396" s="68">
        <f ca="1">IF(AP396-AM396&gt;'Inputs and Outputs'!$D$4,Three-AM396,0)</f>
        <v>1</v>
      </c>
      <c r="AR396" s="68">
        <f ca="1">AP396*'Inputs and Outputs'!$D$5-AQ396*'Inputs and Outputs'!$D$6</f>
        <v>4020</v>
      </c>
      <c r="AS396" s="70">
        <f t="shared" ca="1" si="137"/>
        <v>0.88416797137167802</v>
      </c>
      <c r="AT396" s="68">
        <f t="shared" si="128"/>
        <v>200</v>
      </c>
      <c r="AU396" s="75">
        <f ca="1">AP396*'Inputs and Outputs'!$D$5-('Model Part B'!AQ396*'Model Part B'!AT396+AQ396*Costperbumped)</f>
        <v>3820</v>
      </c>
      <c r="AX396" s="74">
        <v>393</v>
      </c>
      <c r="AY396" s="68" t="s">
        <v>8</v>
      </c>
      <c r="AZ396" s="69">
        <v>44327</v>
      </c>
      <c r="BA396" s="67" t="s">
        <v>0</v>
      </c>
      <c r="BB396" s="68" t="str">
        <f>'Flight Data'!$A394</f>
        <v>G393</v>
      </c>
      <c r="BC396" s="68">
        <f>'Flight Data'!$B394</f>
        <v>2</v>
      </c>
      <c r="BD396" s="68">
        <f ca="1">ROUND(NORMINV($BI396,'Inputs and Outputs'!$C$20,'Inputs and Outputs'!$D$20),0)</f>
        <v>102</v>
      </c>
      <c r="BE396" s="68">
        <f t="shared" si="129"/>
        <v>104</v>
      </c>
      <c r="BF396" s="68">
        <f t="shared" ca="1" si="130"/>
        <v>102</v>
      </c>
      <c r="BG396" s="68">
        <f ca="1">IF(BF396-BC396&gt;'Inputs and Outputs'!$D$4,Four-BC396,0)</f>
        <v>0</v>
      </c>
      <c r="BH396" s="68">
        <f ca="1">BF396*'Inputs and Outputs'!$D$5-BG396*'Inputs and Outputs'!$D$6</f>
        <v>4080</v>
      </c>
      <c r="BI396" s="70">
        <f t="shared" ca="1" si="138"/>
        <v>0.2611021940474072</v>
      </c>
      <c r="BJ396" s="68">
        <f t="shared" si="131"/>
        <v>200</v>
      </c>
      <c r="BK396" s="75">
        <f ca="1">BF396*'Inputs and Outputs'!$D$5-('Model Part B'!BG396*'Model Part B'!BJ396+BG396*Costperbumped)</f>
        <v>4080</v>
      </c>
      <c r="BN396" s="74">
        <v>393</v>
      </c>
      <c r="BO396" s="68" t="s">
        <v>8</v>
      </c>
      <c r="BP396" s="69">
        <v>44327</v>
      </c>
      <c r="BQ396" s="67" t="s">
        <v>0</v>
      </c>
      <c r="BR396" s="68" t="str">
        <f>'Flight Data'!$A394</f>
        <v>G393</v>
      </c>
      <c r="BS396" s="68">
        <f>'Flight Data'!$B394</f>
        <v>2</v>
      </c>
      <c r="BT396" s="68">
        <f ca="1">ROUND(NORMINV($BY396,'Inputs and Outputs'!$C$18,'Inputs and Outputs'!$D$18),0)</f>
        <v>100</v>
      </c>
      <c r="BU396" s="68">
        <f t="shared" si="132"/>
        <v>105</v>
      </c>
      <c r="BV396" s="68">
        <f t="shared" ca="1" si="133"/>
        <v>100</v>
      </c>
      <c r="BW396" s="68">
        <f ca="1">IF(BV396-BS396&gt;'Inputs and Outputs'!$D$4,Five-BS396,0)</f>
        <v>0</v>
      </c>
      <c r="BX396" s="68">
        <f ca="1">BV396*'Inputs and Outputs'!$D$5-BW396*'Inputs and Outputs'!$D$6</f>
        <v>4000</v>
      </c>
      <c r="BY396" s="70">
        <f t="shared" ca="1" si="139"/>
        <v>0.44715313363834785</v>
      </c>
      <c r="BZ396" s="68">
        <f t="shared" si="134"/>
        <v>200</v>
      </c>
      <c r="CA396" s="75">
        <f ca="1">BV396*'Inputs and Outputs'!$D$5-('Model Part B'!BW396*'Model Part B'!BZ396+BW396*Costperbumped)</f>
        <v>4000</v>
      </c>
    </row>
    <row r="397" spans="2:79" x14ac:dyDescent="0.2">
      <c r="B397" s="74">
        <v>394</v>
      </c>
      <c r="C397" s="68" t="s">
        <v>7</v>
      </c>
      <c r="D397" s="69">
        <v>44328</v>
      </c>
      <c r="E397" s="67" t="s">
        <v>3</v>
      </c>
      <c r="F397" s="68" t="str">
        <f>'Flight Data'!$A395</f>
        <v>G394</v>
      </c>
      <c r="G397" s="68">
        <f>'Flight Data'!$B395</f>
        <v>4</v>
      </c>
      <c r="H397" s="68">
        <f ca="1">ROUND(NORMINV($M397,'Inputs and Outputs'!$C$18,'Inputs and Outputs'!$D$18),0)</f>
        <v>107</v>
      </c>
      <c r="I397" s="68">
        <f t="shared" si="120"/>
        <v>101</v>
      </c>
      <c r="J397" s="68">
        <f t="shared" ca="1" si="121"/>
        <v>101</v>
      </c>
      <c r="K397" s="68">
        <f ca="1">IF(J397-G397&gt;'Inputs and Outputs'!$D$4,One-G397,0)</f>
        <v>0</v>
      </c>
      <c r="L397" s="68">
        <f ca="1">J397*'Inputs and Outputs'!$D$5-K397*'Inputs and Outputs'!$D$6</f>
        <v>4040</v>
      </c>
      <c r="M397" s="70">
        <f t="shared" ca="1" si="135"/>
        <v>0.8364591068015178</v>
      </c>
      <c r="N397" s="68">
        <f t="shared" si="122"/>
        <v>25</v>
      </c>
      <c r="O397" s="75">
        <f ca="1">J397*'Inputs and Outputs'!$D$5-('Model Part B'!K397*'Model Part B'!N397+K397*Costperbumped)</f>
        <v>4040</v>
      </c>
      <c r="R397" s="74">
        <v>394</v>
      </c>
      <c r="S397" s="68" t="s">
        <v>7</v>
      </c>
      <c r="T397" s="69">
        <v>44328</v>
      </c>
      <c r="U397" s="67" t="s">
        <v>3</v>
      </c>
      <c r="V397" s="68" t="str">
        <f>'Flight Data'!$A395</f>
        <v>G394</v>
      </c>
      <c r="W397" s="68">
        <f>'Flight Data'!$B395</f>
        <v>4</v>
      </c>
      <c r="X397" s="68">
        <f ca="1">ROUND(NORMINV($AC397,'Inputs and Outputs'!$C$18,'Inputs and Outputs'!$D$18),0)</f>
        <v>103</v>
      </c>
      <c r="Y397" s="68">
        <f t="shared" si="123"/>
        <v>102</v>
      </c>
      <c r="Z397" s="68">
        <f t="shared" ca="1" si="124"/>
        <v>102</v>
      </c>
      <c r="AA397" s="68">
        <f ca="1">IF(Z397-W397&gt;'Inputs and Outputs'!$D$4,One-W397,0)</f>
        <v>0</v>
      </c>
      <c r="AB397" s="68">
        <f ca="1">Z397*'Inputs and Outputs'!$D$5-AA397*'Inputs and Outputs'!$D$6</f>
        <v>4080</v>
      </c>
      <c r="AC397" s="70">
        <f t="shared" ca="1" si="136"/>
        <v>0.62271279071770003</v>
      </c>
      <c r="AD397" s="68">
        <f t="shared" si="125"/>
        <v>25</v>
      </c>
      <c r="AE397" s="75">
        <f ca="1">Z397*'Inputs and Outputs'!$D$5-('Model Part B'!AA397*'Model Part B'!AD397+AA397*Costperbumped)</f>
        <v>4080</v>
      </c>
      <c r="AH397" s="74">
        <v>394</v>
      </c>
      <c r="AI397" s="68" t="s">
        <v>7</v>
      </c>
      <c r="AJ397" s="69">
        <v>44328</v>
      </c>
      <c r="AK397" s="67" t="s">
        <v>3</v>
      </c>
      <c r="AL397" s="68" t="str">
        <f>'Flight Data'!$A395</f>
        <v>G394</v>
      </c>
      <c r="AM397" s="68">
        <f>'Flight Data'!$B395</f>
        <v>4</v>
      </c>
      <c r="AN397" s="68">
        <f ca="1">ROUND(NORMINV($AS397,'Inputs and Outputs'!$C$18,'Inputs and Outputs'!$D$18),0)</f>
        <v>96</v>
      </c>
      <c r="AO397" s="68">
        <f t="shared" si="126"/>
        <v>103</v>
      </c>
      <c r="AP397" s="68">
        <f t="shared" ca="1" si="127"/>
        <v>96</v>
      </c>
      <c r="AQ397" s="68">
        <f ca="1">IF(AP397-AM397&gt;'Inputs and Outputs'!$D$4,Three-AM397,0)</f>
        <v>0</v>
      </c>
      <c r="AR397" s="68">
        <f ca="1">AP397*'Inputs and Outputs'!$D$5-AQ397*'Inputs and Outputs'!$D$6</f>
        <v>3840</v>
      </c>
      <c r="AS397" s="70">
        <f t="shared" ca="1" si="137"/>
        <v>0.19533898037848207</v>
      </c>
      <c r="AT397" s="68">
        <f t="shared" si="128"/>
        <v>25</v>
      </c>
      <c r="AU397" s="75">
        <f ca="1">AP397*'Inputs and Outputs'!$D$5-('Model Part B'!AQ397*'Model Part B'!AT397+AQ397*Costperbumped)</f>
        <v>3840</v>
      </c>
      <c r="AX397" s="74">
        <v>394</v>
      </c>
      <c r="AY397" s="68" t="s">
        <v>7</v>
      </c>
      <c r="AZ397" s="69">
        <v>44328</v>
      </c>
      <c r="BA397" s="67" t="s">
        <v>3</v>
      </c>
      <c r="BB397" s="68" t="str">
        <f>'Flight Data'!$A395</f>
        <v>G394</v>
      </c>
      <c r="BC397" s="68">
        <f>'Flight Data'!$B395</f>
        <v>4</v>
      </c>
      <c r="BD397" s="68">
        <f ca="1">ROUND(NORMINV($BI397,'Inputs and Outputs'!$C$18,'Inputs and Outputs'!$D$18),0)</f>
        <v>97</v>
      </c>
      <c r="BE397" s="68">
        <f t="shared" si="129"/>
        <v>104</v>
      </c>
      <c r="BF397" s="68">
        <f t="shared" ca="1" si="130"/>
        <v>97</v>
      </c>
      <c r="BG397" s="68">
        <f ca="1">IF(BF397-BC397&gt;'Inputs and Outputs'!$D$4,Four-BC397,0)</f>
        <v>0</v>
      </c>
      <c r="BH397" s="68">
        <f ca="1">BF397*'Inputs and Outputs'!$D$5-BG397*'Inputs and Outputs'!$D$6</f>
        <v>3880</v>
      </c>
      <c r="BI397" s="70">
        <f t="shared" ca="1" si="138"/>
        <v>0.22875957513971867</v>
      </c>
      <c r="BJ397" s="68">
        <f t="shared" si="131"/>
        <v>25</v>
      </c>
      <c r="BK397" s="75">
        <f ca="1">BF397*'Inputs and Outputs'!$D$5-('Model Part B'!BG397*'Model Part B'!BJ397+BG397*Costperbumped)</f>
        <v>3880</v>
      </c>
      <c r="BN397" s="74">
        <v>394</v>
      </c>
      <c r="BO397" s="68" t="s">
        <v>7</v>
      </c>
      <c r="BP397" s="69">
        <v>44328</v>
      </c>
      <c r="BQ397" s="67" t="s">
        <v>3</v>
      </c>
      <c r="BR397" s="68" t="str">
        <f>'Flight Data'!$A395</f>
        <v>G394</v>
      </c>
      <c r="BS397" s="68">
        <f>'Flight Data'!$B395</f>
        <v>4</v>
      </c>
      <c r="BT397" s="68">
        <f ca="1">ROUND(NORMINV($BY397,'Inputs and Outputs'!$C$18,'Inputs and Outputs'!$D$18),0)</f>
        <v>101</v>
      </c>
      <c r="BU397" s="68">
        <f t="shared" si="132"/>
        <v>105</v>
      </c>
      <c r="BV397" s="68">
        <f t="shared" ca="1" si="133"/>
        <v>101</v>
      </c>
      <c r="BW397" s="68">
        <f ca="1">IF(BV397-BS397&gt;'Inputs and Outputs'!$D$4,Five-BS397,0)</f>
        <v>0</v>
      </c>
      <c r="BX397" s="68">
        <f ca="1">BV397*'Inputs and Outputs'!$D$5-BW397*'Inputs and Outputs'!$D$6</f>
        <v>4040</v>
      </c>
      <c r="BY397" s="70">
        <f t="shared" ca="1" si="139"/>
        <v>0.52175751594829289</v>
      </c>
      <c r="BZ397" s="68">
        <f t="shared" si="134"/>
        <v>25</v>
      </c>
      <c r="CA397" s="75">
        <f ca="1">BV397*'Inputs and Outputs'!$D$5-('Model Part B'!BW397*'Model Part B'!BZ397+BW397*Costperbumped)</f>
        <v>4040</v>
      </c>
    </row>
    <row r="398" spans="2:79" x14ac:dyDescent="0.2">
      <c r="B398" s="74">
        <v>395</v>
      </c>
      <c r="C398" s="68" t="s">
        <v>7</v>
      </c>
      <c r="D398" s="69">
        <v>44328</v>
      </c>
      <c r="E398" s="67" t="s">
        <v>2</v>
      </c>
      <c r="F398" s="68" t="str">
        <f>'Flight Data'!$A396</f>
        <v>G395</v>
      </c>
      <c r="G398" s="68">
        <f>'Flight Data'!$B396</f>
        <v>3</v>
      </c>
      <c r="H398" s="68">
        <f ca="1">ROUND(NORMINV($M398,'Inputs and Outputs'!$C$19,'Inputs and Outputs'!$D$19),0)</f>
        <v>105</v>
      </c>
      <c r="I398" s="68">
        <f t="shared" si="120"/>
        <v>101</v>
      </c>
      <c r="J398" s="68">
        <f t="shared" ca="1" si="121"/>
        <v>101</v>
      </c>
      <c r="K398" s="68">
        <f ca="1">IF(J398-G398&gt;'Inputs and Outputs'!$D$4,One-G398,0)</f>
        <v>0</v>
      </c>
      <c r="L398" s="68">
        <f ca="1">J398*'Inputs and Outputs'!$D$5-K398*'Inputs and Outputs'!$D$6</f>
        <v>4040</v>
      </c>
      <c r="M398" s="70">
        <f t="shared" ca="1" si="135"/>
        <v>0.66936607838011386</v>
      </c>
      <c r="N398" s="68">
        <f t="shared" si="122"/>
        <v>25</v>
      </c>
      <c r="O398" s="75">
        <f ca="1">J398*'Inputs and Outputs'!$D$5-('Model Part B'!K398*'Model Part B'!N398+K398*Costperbumped)</f>
        <v>4040</v>
      </c>
      <c r="R398" s="74">
        <v>395</v>
      </c>
      <c r="S398" s="68" t="s">
        <v>7</v>
      </c>
      <c r="T398" s="69">
        <v>44328</v>
      </c>
      <c r="U398" s="67" t="s">
        <v>2</v>
      </c>
      <c r="V398" s="68" t="str">
        <f>'Flight Data'!$A396</f>
        <v>G395</v>
      </c>
      <c r="W398" s="68">
        <f>'Flight Data'!$B396</f>
        <v>3</v>
      </c>
      <c r="X398" s="68">
        <f ca="1">ROUND(NORMINV($AC398,'Inputs and Outputs'!$C$19,'Inputs and Outputs'!$D$19),0)</f>
        <v>106</v>
      </c>
      <c r="Y398" s="68">
        <f t="shared" si="123"/>
        <v>102</v>
      </c>
      <c r="Z398" s="68">
        <f t="shared" ca="1" si="124"/>
        <v>102</v>
      </c>
      <c r="AA398" s="68">
        <f ca="1">IF(Z398-W398&gt;'Inputs and Outputs'!$D$4,One-W398,0)</f>
        <v>0</v>
      </c>
      <c r="AB398" s="68">
        <f ca="1">Z398*'Inputs and Outputs'!$D$5-AA398*'Inputs and Outputs'!$D$6</f>
        <v>4080</v>
      </c>
      <c r="AC398" s="70">
        <f t="shared" ca="1" si="136"/>
        <v>0.73280176781671058</v>
      </c>
      <c r="AD398" s="68">
        <f t="shared" si="125"/>
        <v>25</v>
      </c>
      <c r="AE398" s="75">
        <f ca="1">Z398*'Inputs and Outputs'!$D$5-('Model Part B'!AA398*'Model Part B'!AD398+AA398*Costperbumped)</f>
        <v>4080</v>
      </c>
      <c r="AH398" s="74">
        <v>395</v>
      </c>
      <c r="AI398" s="68" t="s">
        <v>7</v>
      </c>
      <c r="AJ398" s="69">
        <v>44328</v>
      </c>
      <c r="AK398" s="67" t="s">
        <v>2</v>
      </c>
      <c r="AL398" s="68" t="str">
        <f>'Flight Data'!$A396</f>
        <v>G395</v>
      </c>
      <c r="AM398" s="68">
        <f>'Flight Data'!$B396</f>
        <v>3</v>
      </c>
      <c r="AN398" s="68">
        <f ca="1">ROUND(NORMINV($AS398,'Inputs and Outputs'!$C$19,'Inputs and Outputs'!$D$19),0)</f>
        <v>113</v>
      </c>
      <c r="AO398" s="68">
        <f t="shared" si="126"/>
        <v>103</v>
      </c>
      <c r="AP398" s="68">
        <f t="shared" ca="1" si="127"/>
        <v>103</v>
      </c>
      <c r="AQ398" s="68">
        <f ca="1">IF(AP398-AM398&gt;'Inputs and Outputs'!$D$4,Three-AM398,0)</f>
        <v>0</v>
      </c>
      <c r="AR398" s="68">
        <f ca="1">AP398*'Inputs and Outputs'!$D$5-AQ398*'Inputs and Outputs'!$D$6</f>
        <v>4120</v>
      </c>
      <c r="AS398" s="70">
        <f t="shared" ca="1" si="137"/>
        <v>0.9742591806472406</v>
      </c>
      <c r="AT398" s="68">
        <f t="shared" si="128"/>
        <v>25</v>
      </c>
      <c r="AU398" s="75">
        <f ca="1">AP398*'Inputs and Outputs'!$D$5-('Model Part B'!AQ398*'Model Part B'!AT398+AQ398*Costperbumped)</f>
        <v>4120</v>
      </c>
      <c r="AX398" s="74">
        <v>395</v>
      </c>
      <c r="AY398" s="68" t="s">
        <v>7</v>
      </c>
      <c r="AZ398" s="69">
        <v>44328</v>
      </c>
      <c r="BA398" s="67" t="s">
        <v>2</v>
      </c>
      <c r="BB398" s="68" t="str">
        <f>'Flight Data'!$A396</f>
        <v>G395</v>
      </c>
      <c r="BC398" s="68">
        <f>'Flight Data'!$B396</f>
        <v>3</v>
      </c>
      <c r="BD398" s="68">
        <f ca="1">ROUND(NORMINV($BI398,'Inputs and Outputs'!$C$19,'Inputs and Outputs'!$D$19),0)</f>
        <v>105</v>
      </c>
      <c r="BE398" s="68">
        <f t="shared" si="129"/>
        <v>104</v>
      </c>
      <c r="BF398" s="68">
        <f t="shared" ca="1" si="130"/>
        <v>104</v>
      </c>
      <c r="BG398" s="68">
        <f ca="1">IF(BF398-BC398&gt;'Inputs and Outputs'!$D$4,Four-BC398,0)</f>
        <v>1</v>
      </c>
      <c r="BH398" s="68">
        <f ca="1">BF398*'Inputs and Outputs'!$D$5-BG398*'Inputs and Outputs'!$D$6</f>
        <v>4060</v>
      </c>
      <c r="BI398" s="70">
        <f t="shared" ca="1" si="138"/>
        <v>0.68356233343370587</v>
      </c>
      <c r="BJ398" s="68">
        <f t="shared" si="131"/>
        <v>25</v>
      </c>
      <c r="BK398" s="75">
        <f ca="1">BF398*'Inputs and Outputs'!$D$5-('Model Part B'!BG398*'Model Part B'!BJ398+BG398*Costperbumped)</f>
        <v>4035</v>
      </c>
      <c r="BN398" s="74">
        <v>395</v>
      </c>
      <c r="BO398" s="68" t="s">
        <v>7</v>
      </c>
      <c r="BP398" s="69">
        <v>44328</v>
      </c>
      <c r="BQ398" s="67" t="s">
        <v>2</v>
      </c>
      <c r="BR398" s="68" t="str">
        <f>'Flight Data'!$A396</f>
        <v>G395</v>
      </c>
      <c r="BS398" s="68">
        <f>'Flight Data'!$B396</f>
        <v>3</v>
      </c>
      <c r="BT398" s="68">
        <f ca="1">ROUND(NORMINV($BY398,'Inputs and Outputs'!$C$18,'Inputs and Outputs'!$D$18),0)</f>
        <v>106</v>
      </c>
      <c r="BU398" s="68">
        <f t="shared" si="132"/>
        <v>105</v>
      </c>
      <c r="BV398" s="68">
        <f t="shared" ca="1" si="133"/>
        <v>105</v>
      </c>
      <c r="BW398" s="68">
        <f ca="1">IF(BV398-BS398&gt;'Inputs and Outputs'!$D$4,Five-BS398,0)</f>
        <v>2</v>
      </c>
      <c r="BX398" s="68">
        <f ca="1">BV398*'Inputs and Outputs'!$D$5-BW398*'Inputs and Outputs'!$D$6</f>
        <v>4000</v>
      </c>
      <c r="BY398" s="70">
        <f t="shared" ca="1" si="139"/>
        <v>0.81504435217734839</v>
      </c>
      <c r="BZ398" s="68">
        <f t="shared" si="134"/>
        <v>25</v>
      </c>
      <c r="CA398" s="75">
        <f ca="1">BV398*'Inputs and Outputs'!$D$5-('Model Part B'!BW398*'Model Part B'!BZ398+BW398*Costperbumped)</f>
        <v>3950</v>
      </c>
    </row>
    <row r="399" spans="2:79" x14ac:dyDescent="0.2">
      <c r="B399" s="74">
        <v>396</v>
      </c>
      <c r="C399" s="68" t="s">
        <v>7</v>
      </c>
      <c r="D399" s="69">
        <v>44328</v>
      </c>
      <c r="E399" s="67" t="s">
        <v>0</v>
      </c>
      <c r="F399" s="68" t="str">
        <f>'Flight Data'!$A397</f>
        <v>G396</v>
      </c>
      <c r="G399" s="68">
        <f>'Flight Data'!$B397</f>
        <v>2</v>
      </c>
      <c r="H399" s="68">
        <f ca="1">ROUND(NORMINV($M399,'Inputs and Outputs'!$C$20,'Inputs and Outputs'!$D$20),0)</f>
        <v>92</v>
      </c>
      <c r="I399" s="68">
        <f t="shared" si="120"/>
        <v>101</v>
      </c>
      <c r="J399" s="68">
        <f t="shared" ca="1" si="121"/>
        <v>92</v>
      </c>
      <c r="K399" s="68">
        <f ca="1">IF(J399-G399&gt;'Inputs and Outputs'!$D$4,One-G399,0)</f>
        <v>0</v>
      </c>
      <c r="L399" s="68">
        <f ca="1">J399*'Inputs and Outputs'!$D$5-K399*'Inputs and Outputs'!$D$6</f>
        <v>3680</v>
      </c>
      <c r="M399" s="70">
        <f t="shared" ca="1" si="135"/>
        <v>5.0420845672419778E-3</v>
      </c>
      <c r="N399" s="68">
        <f t="shared" si="122"/>
        <v>200</v>
      </c>
      <c r="O399" s="75">
        <f ca="1">J399*'Inputs and Outputs'!$D$5-('Model Part B'!K399*'Model Part B'!N399+K399*Costperbumped)</f>
        <v>3680</v>
      </c>
      <c r="R399" s="74">
        <v>396</v>
      </c>
      <c r="S399" s="68" t="s">
        <v>7</v>
      </c>
      <c r="T399" s="69">
        <v>44328</v>
      </c>
      <c r="U399" s="67" t="s">
        <v>0</v>
      </c>
      <c r="V399" s="68" t="str">
        <f>'Flight Data'!$A397</f>
        <v>G396</v>
      </c>
      <c r="W399" s="68">
        <f>'Flight Data'!$B397</f>
        <v>2</v>
      </c>
      <c r="X399" s="68">
        <f ca="1">ROUND(NORMINV($AC399,'Inputs and Outputs'!$C$20,'Inputs and Outputs'!$D$20),0)</f>
        <v>109</v>
      </c>
      <c r="Y399" s="68">
        <f t="shared" si="123"/>
        <v>102</v>
      </c>
      <c r="Z399" s="68">
        <f t="shared" ca="1" si="124"/>
        <v>102</v>
      </c>
      <c r="AA399" s="68">
        <f ca="1">IF(Z399-W399&gt;'Inputs and Outputs'!$D$4,One-W399,0)</f>
        <v>0</v>
      </c>
      <c r="AB399" s="68">
        <f ca="1">Z399*'Inputs and Outputs'!$D$5-AA399*'Inputs and Outputs'!$D$6</f>
        <v>4080</v>
      </c>
      <c r="AC399" s="70">
        <f t="shared" ca="1" si="136"/>
        <v>0.79627778497463508</v>
      </c>
      <c r="AD399" s="68">
        <f t="shared" si="125"/>
        <v>200</v>
      </c>
      <c r="AE399" s="75">
        <f ca="1">Z399*'Inputs and Outputs'!$D$5-('Model Part B'!AA399*'Model Part B'!AD399+AA399*Costperbumped)</f>
        <v>4080</v>
      </c>
      <c r="AH399" s="74">
        <v>396</v>
      </c>
      <c r="AI399" s="68" t="s">
        <v>7</v>
      </c>
      <c r="AJ399" s="69">
        <v>44328</v>
      </c>
      <c r="AK399" s="67" t="s">
        <v>0</v>
      </c>
      <c r="AL399" s="68" t="str">
        <f>'Flight Data'!$A397</f>
        <v>G396</v>
      </c>
      <c r="AM399" s="68">
        <f>'Flight Data'!$B397</f>
        <v>2</v>
      </c>
      <c r="AN399" s="68">
        <f ca="1">ROUND(NORMINV($AS399,'Inputs and Outputs'!$C$20,'Inputs and Outputs'!$D$20),0)</f>
        <v>101</v>
      </c>
      <c r="AO399" s="68">
        <f t="shared" si="126"/>
        <v>103</v>
      </c>
      <c r="AP399" s="68">
        <f t="shared" ca="1" si="127"/>
        <v>101</v>
      </c>
      <c r="AQ399" s="68">
        <f ca="1">IF(AP399-AM399&gt;'Inputs and Outputs'!$D$4,Three-AM399,0)</f>
        <v>0</v>
      </c>
      <c r="AR399" s="68">
        <f ca="1">AP399*'Inputs and Outputs'!$D$5-AQ399*'Inputs and Outputs'!$D$6</f>
        <v>4040</v>
      </c>
      <c r="AS399" s="70">
        <f t="shared" ca="1" si="137"/>
        <v>0.20516920855710341</v>
      </c>
      <c r="AT399" s="68">
        <f t="shared" si="128"/>
        <v>200</v>
      </c>
      <c r="AU399" s="75">
        <f ca="1">AP399*'Inputs and Outputs'!$D$5-('Model Part B'!AQ399*'Model Part B'!AT399+AQ399*Costperbumped)</f>
        <v>4040</v>
      </c>
      <c r="AX399" s="74">
        <v>396</v>
      </c>
      <c r="AY399" s="68" t="s">
        <v>7</v>
      </c>
      <c r="AZ399" s="69">
        <v>44328</v>
      </c>
      <c r="BA399" s="67" t="s">
        <v>0</v>
      </c>
      <c r="BB399" s="68" t="str">
        <f>'Flight Data'!$A397</f>
        <v>G396</v>
      </c>
      <c r="BC399" s="68">
        <f>'Flight Data'!$B397</f>
        <v>2</v>
      </c>
      <c r="BD399" s="68">
        <f ca="1">ROUND(NORMINV($BI399,'Inputs and Outputs'!$C$20,'Inputs and Outputs'!$D$20),0)</f>
        <v>100</v>
      </c>
      <c r="BE399" s="68">
        <f t="shared" si="129"/>
        <v>104</v>
      </c>
      <c r="BF399" s="68">
        <f t="shared" ca="1" si="130"/>
        <v>100</v>
      </c>
      <c r="BG399" s="68">
        <f ca="1">IF(BF399-BC399&gt;'Inputs and Outputs'!$D$4,Four-BC399,0)</f>
        <v>0</v>
      </c>
      <c r="BH399" s="68">
        <f ca="1">BF399*'Inputs and Outputs'!$D$5-BG399*'Inputs and Outputs'!$D$6</f>
        <v>4000</v>
      </c>
      <c r="BI399" s="70">
        <f t="shared" ca="1" si="138"/>
        <v>0.1423028195876449</v>
      </c>
      <c r="BJ399" s="68">
        <f t="shared" si="131"/>
        <v>200</v>
      </c>
      <c r="BK399" s="75">
        <f ca="1">BF399*'Inputs and Outputs'!$D$5-('Model Part B'!BG399*'Model Part B'!BJ399+BG399*Costperbumped)</f>
        <v>4000</v>
      </c>
      <c r="BN399" s="74">
        <v>396</v>
      </c>
      <c r="BO399" s="68" t="s">
        <v>7</v>
      </c>
      <c r="BP399" s="69">
        <v>44328</v>
      </c>
      <c r="BQ399" s="67" t="s">
        <v>0</v>
      </c>
      <c r="BR399" s="68" t="str">
        <f>'Flight Data'!$A397</f>
        <v>G396</v>
      </c>
      <c r="BS399" s="68">
        <f>'Flight Data'!$B397</f>
        <v>2</v>
      </c>
      <c r="BT399" s="68">
        <f ca="1">ROUND(NORMINV($BY399,'Inputs and Outputs'!$C$18,'Inputs and Outputs'!$D$18),0)</f>
        <v>109</v>
      </c>
      <c r="BU399" s="68">
        <f t="shared" si="132"/>
        <v>105</v>
      </c>
      <c r="BV399" s="68">
        <f t="shared" ca="1" si="133"/>
        <v>105</v>
      </c>
      <c r="BW399" s="68">
        <f ca="1">IF(BV399-BS399&gt;'Inputs and Outputs'!$D$4,Five-BS399,0)</f>
        <v>3</v>
      </c>
      <c r="BX399" s="68">
        <f ca="1">BV399*'Inputs and Outputs'!$D$5-BW399*'Inputs and Outputs'!$D$6</f>
        <v>3900</v>
      </c>
      <c r="BY399" s="70">
        <f t="shared" ca="1" si="139"/>
        <v>0.89987764307022733</v>
      </c>
      <c r="BZ399" s="68">
        <f t="shared" si="134"/>
        <v>200</v>
      </c>
      <c r="CA399" s="75">
        <f ca="1">BV399*'Inputs and Outputs'!$D$5-('Model Part B'!BW399*'Model Part B'!BZ399+BW399*Costperbumped)</f>
        <v>3300</v>
      </c>
    </row>
    <row r="400" spans="2:79" x14ac:dyDescent="0.2">
      <c r="B400" s="74">
        <v>397</v>
      </c>
      <c r="C400" s="68" t="s">
        <v>6</v>
      </c>
      <c r="D400" s="69">
        <v>44329</v>
      </c>
      <c r="E400" s="67" t="s">
        <v>3</v>
      </c>
      <c r="F400" s="68" t="str">
        <f>'Flight Data'!$A398</f>
        <v>G397</v>
      </c>
      <c r="G400" s="68">
        <f>'Flight Data'!$B398</f>
        <v>1</v>
      </c>
      <c r="H400" s="68">
        <f ca="1">ROUND(NORMINV($M400,'Inputs and Outputs'!$C$18,'Inputs and Outputs'!$D$18),0)</f>
        <v>102</v>
      </c>
      <c r="I400" s="68">
        <f t="shared" si="120"/>
        <v>101</v>
      </c>
      <c r="J400" s="68">
        <f t="shared" ca="1" si="121"/>
        <v>101</v>
      </c>
      <c r="K400" s="68">
        <f ca="1">IF(J400-G400&gt;'Inputs and Outputs'!$D$4,One-G400,0)</f>
        <v>0</v>
      </c>
      <c r="L400" s="68">
        <f ca="1">J400*'Inputs and Outputs'!$D$5-K400*'Inputs and Outputs'!$D$6</f>
        <v>4040</v>
      </c>
      <c r="M400" s="70">
        <f t="shared" ca="1" si="135"/>
        <v>0.55372581119215492</v>
      </c>
      <c r="N400" s="68">
        <f t="shared" si="122"/>
        <v>25</v>
      </c>
      <c r="O400" s="75">
        <f ca="1">J400*'Inputs and Outputs'!$D$5-('Model Part B'!K400*'Model Part B'!N400+K400*Costperbumped)</f>
        <v>4040</v>
      </c>
      <c r="R400" s="74">
        <v>397</v>
      </c>
      <c r="S400" s="68" t="s">
        <v>6</v>
      </c>
      <c r="T400" s="69">
        <v>44329</v>
      </c>
      <c r="U400" s="67" t="s">
        <v>3</v>
      </c>
      <c r="V400" s="68" t="str">
        <f>'Flight Data'!$A398</f>
        <v>G397</v>
      </c>
      <c r="W400" s="68">
        <f>'Flight Data'!$B398</f>
        <v>1</v>
      </c>
      <c r="X400" s="68">
        <f ca="1">ROUND(NORMINV($AC400,'Inputs and Outputs'!$C$18,'Inputs and Outputs'!$D$18),0)</f>
        <v>104</v>
      </c>
      <c r="Y400" s="68">
        <f t="shared" si="123"/>
        <v>102</v>
      </c>
      <c r="Z400" s="68">
        <f t="shared" ca="1" si="124"/>
        <v>102</v>
      </c>
      <c r="AA400" s="68">
        <f ca="1">IF(Z400-W400&gt;'Inputs and Outputs'!$D$4,One-W400,0)</f>
        <v>0</v>
      </c>
      <c r="AB400" s="68">
        <f ca="1">Z400*'Inputs and Outputs'!$D$5-AA400*'Inputs and Outputs'!$D$6</f>
        <v>4080</v>
      </c>
      <c r="AC400" s="70">
        <f t="shared" ca="1" si="136"/>
        <v>0.70735749595328856</v>
      </c>
      <c r="AD400" s="68">
        <f t="shared" si="125"/>
        <v>25</v>
      </c>
      <c r="AE400" s="75">
        <f ca="1">Z400*'Inputs and Outputs'!$D$5-('Model Part B'!AA400*'Model Part B'!AD400+AA400*Costperbumped)</f>
        <v>4080</v>
      </c>
      <c r="AH400" s="74">
        <v>397</v>
      </c>
      <c r="AI400" s="68" t="s">
        <v>6</v>
      </c>
      <c r="AJ400" s="69">
        <v>44329</v>
      </c>
      <c r="AK400" s="67" t="s">
        <v>3</v>
      </c>
      <c r="AL400" s="68" t="str">
        <f>'Flight Data'!$A398</f>
        <v>G397</v>
      </c>
      <c r="AM400" s="68">
        <f>'Flight Data'!$B398</f>
        <v>1</v>
      </c>
      <c r="AN400" s="68">
        <f ca="1">ROUND(NORMINV($AS400,'Inputs and Outputs'!$C$18,'Inputs and Outputs'!$D$18),0)</f>
        <v>101</v>
      </c>
      <c r="AO400" s="68">
        <f t="shared" si="126"/>
        <v>103</v>
      </c>
      <c r="AP400" s="68">
        <f t="shared" ca="1" si="127"/>
        <v>101</v>
      </c>
      <c r="AQ400" s="68">
        <f ca="1">IF(AP400-AM400&gt;'Inputs and Outputs'!$D$4,Three-AM400,0)</f>
        <v>0</v>
      </c>
      <c r="AR400" s="68">
        <f ca="1">AP400*'Inputs and Outputs'!$D$5-AQ400*'Inputs and Outputs'!$D$6</f>
        <v>4040</v>
      </c>
      <c r="AS400" s="70">
        <f t="shared" ca="1" si="137"/>
        <v>0.48844403590492436</v>
      </c>
      <c r="AT400" s="68">
        <f t="shared" si="128"/>
        <v>25</v>
      </c>
      <c r="AU400" s="75">
        <f ca="1">AP400*'Inputs and Outputs'!$D$5-('Model Part B'!AQ400*'Model Part B'!AT400+AQ400*Costperbumped)</f>
        <v>4040</v>
      </c>
      <c r="AX400" s="74">
        <v>397</v>
      </c>
      <c r="AY400" s="68" t="s">
        <v>6</v>
      </c>
      <c r="AZ400" s="69">
        <v>44329</v>
      </c>
      <c r="BA400" s="67" t="s">
        <v>3</v>
      </c>
      <c r="BB400" s="68" t="str">
        <f>'Flight Data'!$A398</f>
        <v>G397</v>
      </c>
      <c r="BC400" s="68">
        <f>'Flight Data'!$B398</f>
        <v>1</v>
      </c>
      <c r="BD400" s="68">
        <f ca="1">ROUND(NORMINV($BI400,'Inputs and Outputs'!$C$18,'Inputs and Outputs'!$D$18),0)</f>
        <v>100</v>
      </c>
      <c r="BE400" s="68">
        <f t="shared" si="129"/>
        <v>104</v>
      </c>
      <c r="BF400" s="68">
        <f t="shared" ca="1" si="130"/>
        <v>100</v>
      </c>
      <c r="BG400" s="68">
        <f ca="1">IF(BF400-BC400&gt;'Inputs and Outputs'!$D$4,Four-BC400,0)</f>
        <v>0</v>
      </c>
      <c r="BH400" s="68">
        <f ca="1">BF400*'Inputs and Outputs'!$D$5-BG400*'Inputs and Outputs'!$D$6</f>
        <v>4000</v>
      </c>
      <c r="BI400" s="70">
        <f t="shared" ca="1" si="138"/>
        <v>0.40543054425760183</v>
      </c>
      <c r="BJ400" s="68">
        <f t="shared" si="131"/>
        <v>25</v>
      </c>
      <c r="BK400" s="75">
        <f ca="1">BF400*'Inputs and Outputs'!$D$5-('Model Part B'!BG400*'Model Part B'!BJ400+BG400*Costperbumped)</f>
        <v>4000</v>
      </c>
      <c r="BN400" s="74">
        <v>397</v>
      </c>
      <c r="BO400" s="68" t="s">
        <v>6</v>
      </c>
      <c r="BP400" s="69">
        <v>44329</v>
      </c>
      <c r="BQ400" s="67" t="s">
        <v>3</v>
      </c>
      <c r="BR400" s="68" t="str">
        <f>'Flight Data'!$A398</f>
        <v>G397</v>
      </c>
      <c r="BS400" s="68">
        <f>'Flight Data'!$B398</f>
        <v>1</v>
      </c>
      <c r="BT400" s="68">
        <f ca="1">ROUND(NORMINV($BY400,'Inputs and Outputs'!$C$18,'Inputs and Outputs'!$D$18),0)</f>
        <v>98</v>
      </c>
      <c r="BU400" s="68">
        <f t="shared" si="132"/>
        <v>105</v>
      </c>
      <c r="BV400" s="68">
        <f t="shared" ca="1" si="133"/>
        <v>98</v>
      </c>
      <c r="BW400" s="68">
        <f ca="1">IF(BV400-BS400&gt;'Inputs and Outputs'!$D$4,Five-BS400,0)</f>
        <v>0</v>
      </c>
      <c r="BX400" s="68">
        <f ca="1">BV400*'Inputs and Outputs'!$D$5-BW400*'Inputs and Outputs'!$D$6</f>
        <v>3920</v>
      </c>
      <c r="BY400" s="70">
        <f t="shared" ca="1" si="139"/>
        <v>0.32439547985270245</v>
      </c>
      <c r="BZ400" s="68">
        <f t="shared" si="134"/>
        <v>25</v>
      </c>
      <c r="CA400" s="75">
        <f ca="1">BV400*'Inputs and Outputs'!$D$5-('Model Part B'!BW400*'Model Part B'!BZ400+BW400*Costperbumped)</f>
        <v>3920</v>
      </c>
    </row>
    <row r="401" spans="2:79" x14ac:dyDescent="0.2">
      <c r="B401" s="74">
        <v>398</v>
      </c>
      <c r="C401" s="68" t="s">
        <v>6</v>
      </c>
      <c r="D401" s="69">
        <v>44329</v>
      </c>
      <c r="E401" s="67" t="s">
        <v>2</v>
      </c>
      <c r="F401" s="68" t="str">
        <f>'Flight Data'!$A399</f>
        <v>G398</v>
      </c>
      <c r="G401" s="68">
        <f>'Flight Data'!$B399</f>
        <v>2</v>
      </c>
      <c r="H401" s="68">
        <f ca="1">ROUND(NORMINV($M401,'Inputs and Outputs'!$C$19,'Inputs and Outputs'!$D$19),0)</f>
        <v>100</v>
      </c>
      <c r="I401" s="68">
        <f t="shared" si="120"/>
        <v>101</v>
      </c>
      <c r="J401" s="68">
        <f t="shared" ca="1" si="121"/>
        <v>100</v>
      </c>
      <c r="K401" s="68">
        <f ca="1">IF(J401-G401&gt;'Inputs and Outputs'!$D$4,One-G401,0)</f>
        <v>0</v>
      </c>
      <c r="L401" s="68">
        <f ca="1">J401*'Inputs and Outputs'!$D$5-K401*'Inputs and Outputs'!$D$6</f>
        <v>4000</v>
      </c>
      <c r="M401" s="70">
        <f t="shared" ca="1" si="135"/>
        <v>0.26786420218877549</v>
      </c>
      <c r="N401" s="68">
        <f t="shared" si="122"/>
        <v>25</v>
      </c>
      <c r="O401" s="75">
        <f ca="1">J401*'Inputs and Outputs'!$D$5-('Model Part B'!K401*'Model Part B'!N401+K401*Costperbumped)</f>
        <v>4000</v>
      </c>
      <c r="R401" s="74">
        <v>398</v>
      </c>
      <c r="S401" s="68" t="s">
        <v>6</v>
      </c>
      <c r="T401" s="69">
        <v>44329</v>
      </c>
      <c r="U401" s="67" t="s">
        <v>2</v>
      </c>
      <c r="V401" s="68" t="str">
        <f>'Flight Data'!$A399</f>
        <v>G398</v>
      </c>
      <c r="W401" s="68">
        <f>'Flight Data'!$B399</f>
        <v>2</v>
      </c>
      <c r="X401" s="68">
        <f ca="1">ROUND(NORMINV($AC401,'Inputs and Outputs'!$C$19,'Inputs and Outputs'!$D$19),0)</f>
        <v>106</v>
      </c>
      <c r="Y401" s="68">
        <f t="shared" si="123"/>
        <v>102</v>
      </c>
      <c r="Z401" s="68">
        <f t="shared" ca="1" si="124"/>
        <v>102</v>
      </c>
      <c r="AA401" s="68">
        <f ca="1">IF(Z401-W401&gt;'Inputs and Outputs'!$D$4,One-W401,0)</f>
        <v>0</v>
      </c>
      <c r="AB401" s="68">
        <f ca="1">Z401*'Inputs and Outputs'!$D$5-AA401*'Inputs and Outputs'!$D$6</f>
        <v>4080</v>
      </c>
      <c r="AC401" s="70">
        <f t="shared" ca="1" si="136"/>
        <v>0.75142075693198962</v>
      </c>
      <c r="AD401" s="68">
        <f t="shared" si="125"/>
        <v>25</v>
      </c>
      <c r="AE401" s="75">
        <f ca="1">Z401*'Inputs and Outputs'!$D$5-('Model Part B'!AA401*'Model Part B'!AD401+AA401*Costperbumped)</f>
        <v>4080</v>
      </c>
      <c r="AH401" s="74">
        <v>398</v>
      </c>
      <c r="AI401" s="68" t="s">
        <v>6</v>
      </c>
      <c r="AJ401" s="69">
        <v>44329</v>
      </c>
      <c r="AK401" s="67" t="s">
        <v>2</v>
      </c>
      <c r="AL401" s="68" t="str">
        <f>'Flight Data'!$A399</f>
        <v>G398</v>
      </c>
      <c r="AM401" s="68">
        <f>'Flight Data'!$B399</f>
        <v>2</v>
      </c>
      <c r="AN401" s="68">
        <f ca="1">ROUND(NORMINV($AS401,'Inputs and Outputs'!$C$19,'Inputs and Outputs'!$D$19),0)</f>
        <v>100</v>
      </c>
      <c r="AO401" s="68">
        <f t="shared" si="126"/>
        <v>103</v>
      </c>
      <c r="AP401" s="68">
        <f t="shared" ca="1" si="127"/>
        <v>100</v>
      </c>
      <c r="AQ401" s="68">
        <f ca="1">IF(AP401-AM401&gt;'Inputs and Outputs'!$D$4,Three-AM401,0)</f>
        <v>0</v>
      </c>
      <c r="AR401" s="68">
        <f ca="1">AP401*'Inputs and Outputs'!$D$5-AQ401*'Inputs and Outputs'!$D$6</f>
        <v>4000</v>
      </c>
      <c r="AS401" s="70">
        <f t="shared" ca="1" si="137"/>
        <v>0.26494470417062121</v>
      </c>
      <c r="AT401" s="68">
        <f t="shared" si="128"/>
        <v>25</v>
      </c>
      <c r="AU401" s="75">
        <f ca="1">AP401*'Inputs and Outputs'!$D$5-('Model Part B'!AQ401*'Model Part B'!AT401+AQ401*Costperbumped)</f>
        <v>4000</v>
      </c>
      <c r="AX401" s="74">
        <v>398</v>
      </c>
      <c r="AY401" s="68" t="s">
        <v>6</v>
      </c>
      <c r="AZ401" s="69">
        <v>44329</v>
      </c>
      <c r="BA401" s="67" t="s">
        <v>2</v>
      </c>
      <c r="BB401" s="68" t="str">
        <f>'Flight Data'!$A399</f>
        <v>G398</v>
      </c>
      <c r="BC401" s="68">
        <f>'Flight Data'!$B399</f>
        <v>2</v>
      </c>
      <c r="BD401" s="68">
        <f ca="1">ROUND(NORMINV($BI401,'Inputs and Outputs'!$C$19,'Inputs and Outputs'!$D$19),0)</f>
        <v>100</v>
      </c>
      <c r="BE401" s="68">
        <f t="shared" si="129"/>
        <v>104</v>
      </c>
      <c r="BF401" s="68">
        <f t="shared" ca="1" si="130"/>
        <v>100</v>
      </c>
      <c r="BG401" s="68">
        <f ca="1">IF(BF401-BC401&gt;'Inputs and Outputs'!$D$4,Four-BC401,0)</f>
        <v>0</v>
      </c>
      <c r="BH401" s="68">
        <f ca="1">BF401*'Inputs and Outputs'!$D$5-BG401*'Inputs and Outputs'!$D$6</f>
        <v>4000</v>
      </c>
      <c r="BI401" s="70">
        <f t="shared" ca="1" si="138"/>
        <v>0.25337411264660981</v>
      </c>
      <c r="BJ401" s="68">
        <f t="shared" si="131"/>
        <v>25</v>
      </c>
      <c r="BK401" s="75">
        <f ca="1">BF401*'Inputs and Outputs'!$D$5-('Model Part B'!BG401*'Model Part B'!BJ401+BG401*Costperbumped)</f>
        <v>4000</v>
      </c>
      <c r="BN401" s="74">
        <v>398</v>
      </c>
      <c r="BO401" s="68" t="s">
        <v>6</v>
      </c>
      <c r="BP401" s="69">
        <v>44329</v>
      </c>
      <c r="BQ401" s="67" t="s">
        <v>2</v>
      </c>
      <c r="BR401" s="68" t="str">
        <f>'Flight Data'!$A399</f>
        <v>G398</v>
      </c>
      <c r="BS401" s="68">
        <f>'Flight Data'!$B399</f>
        <v>2</v>
      </c>
      <c r="BT401" s="68">
        <f ca="1">ROUND(NORMINV($BY401,'Inputs and Outputs'!$C$18,'Inputs and Outputs'!$D$18),0)</f>
        <v>99</v>
      </c>
      <c r="BU401" s="68">
        <f t="shared" si="132"/>
        <v>105</v>
      </c>
      <c r="BV401" s="68">
        <f t="shared" ca="1" si="133"/>
        <v>99</v>
      </c>
      <c r="BW401" s="68">
        <f ca="1">IF(BV401-BS401&gt;'Inputs and Outputs'!$D$4,Five-BS401,0)</f>
        <v>0</v>
      </c>
      <c r="BX401" s="68">
        <f ca="1">BV401*'Inputs and Outputs'!$D$5-BW401*'Inputs and Outputs'!$D$6</f>
        <v>3960</v>
      </c>
      <c r="BY401" s="70">
        <f t="shared" ca="1" si="139"/>
        <v>0.35506429675627349</v>
      </c>
      <c r="BZ401" s="68">
        <f t="shared" si="134"/>
        <v>25</v>
      </c>
      <c r="CA401" s="75">
        <f ca="1">BV401*'Inputs and Outputs'!$D$5-('Model Part B'!BW401*'Model Part B'!BZ401+BW401*Costperbumped)</f>
        <v>3960</v>
      </c>
    </row>
    <row r="402" spans="2:79" x14ac:dyDescent="0.2">
      <c r="B402" s="74">
        <v>399</v>
      </c>
      <c r="C402" s="68" t="s">
        <v>6</v>
      </c>
      <c r="D402" s="69">
        <v>44329</v>
      </c>
      <c r="E402" s="67" t="s">
        <v>0</v>
      </c>
      <c r="F402" s="68" t="str">
        <f>'Flight Data'!$A400</f>
        <v>G399</v>
      </c>
      <c r="G402" s="68">
        <f>'Flight Data'!$B400</f>
        <v>0</v>
      </c>
      <c r="H402" s="68">
        <f ca="1">ROUND(NORMINV($M402,'Inputs and Outputs'!$C$20,'Inputs and Outputs'!$D$20),0)</f>
        <v>110</v>
      </c>
      <c r="I402" s="68">
        <f t="shared" si="120"/>
        <v>101</v>
      </c>
      <c r="J402" s="68">
        <f t="shared" ca="1" si="121"/>
        <v>101</v>
      </c>
      <c r="K402" s="68">
        <f ca="1">IF(J402-G402&gt;'Inputs and Outputs'!$D$4,One-G402,0)</f>
        <v>1</v>
      </c>
      <c r="L402" s="68">
        <f ca="1">J402*'Inputs and Outputs'!$D$5-K402*'Inputs and Outputs'!$D$6</f>
        <v>3940</v>
      </c>
      <c r="M402" s="70">
        <f t="shared" ca="1" si="135"/>
        <v>0.81963440131286025</v>
      </c>
      <c r="N402" s="68">
        <f t="shared" si="122"/>
        <v>200</v>
      </c>
      <c r="O402" s="75">
        <f ca="1">J402*'Inputs and Outputs'!$D$5-('Model Part B'!K402*'Model Part B'!N402+K402*Costperbumped)</f>
        <v>3740</v>
      </c>
      <c r="R402" s="74">
        <v>399</v>
      </c>
      <c r="S402" s="68" t="s">
        <v>6</v>
      </c>
      <c r="T402" s="69">
        <v>44329</v>
      </c>
      <c r="U402" s="67" t="s">
        <v>0</v>
      </c>
      <c r="V402" s="68" t="str">
        <f>'Flight Data'!$A400</f>
        <v>G399</v>
      </c>
      <c r="W402" s="68">
        <f>'Flight Data'!$B400</f>
        <v>0</v>
      </c>
      <c r="X402" s="68">
        <f ca="1">ROUND(NORMINV($AC402,'Inputs and Outputs'!$C$20,'Inputs and Outputs'!$D$20),0)</f>
        <v>112</v>
      </c>
      <c r="Y402" s="68">
        <f t="shared" si="123"/>
        <v>102</v>
      </c>
      <c r="Z402" s="68">
        <f t="shared" ca="1" si="124"/>
        <v>102</v>
      </c>
      <c r="AA402" s="68">
        <f ca="1">IF(Z402-W402&gt;'Inputs and Outputs'!$D$4,One-W402,0)</f>
        <v>1</v>
      </c>
      <c r="AB402" s="68">
        <f ca="1">Z402*'Inputs and Outputs'!$D$5-AA402*'Inputs and Outputs'!$D$6</f>
        <v>3980</v>
      </c>
      <c r="AC402" s="70">
        <f t="shared" ca="1" si="136"/>
        <v>0.93035207530457309</v>
      </c>
      <c r="AD402" s="68">
        <f t="shared" si="125"/>
        <v>200</v>
      </c>
      <c r="AE402" s="75">
        <f ca="1">Z402*'Inputs and Outputs'!$D$5-('Model Part B'!AA402*'Model Part B'!AD402+AA402*Costperbumped)</f>
        <v>3780</v>
      </c>
      <c r="AH402" s="74">
        <v>399</v>
      </c>
      <c r="AI402" s="68" t="s">
        <v>6</v>
      </c>
      <c r="AJ402" s="69">
        <v>44329</v>
      </c>
      <c r="AK402" s="67" t="s">
        <v>0</v>
      </c>
      <c r="AL402" s="68" t="str">
        <f>'Flight Data'!$A400</f>
        <v>G399</v>
      </c>
      <c r="AM402" s="68">
        <f>'Flight Data'!$B400</f>
        <v>0</v>
      </c>
      <c r="AN402" s="68">
        <f ca="1">ROUND(NORMINV($AS402,'Inputs and Outputs'!$C$20,'Inputs and Outputs'!$D$20),0)</f>
        <v>107</v>
      </c>
      <c r="AO402" s="68">
        <f t="shared" si="126"/>
        <v>103</v>
      </c>
      <c r="AP402" s="68">
        <f t="shared" ca="1" si="127"/>
        <v>103</v>
      </c>
      <c r="AQ402" s="68">
        <f ca="1">IF(AP402-AM402&gt;'Inputs and Outputs'!$D$4,Three-AM402,0)</f>
        <v>3</v>
      </c>
      <c r="AR402" s="68">
        <f ca="1">AP402*'Inputs and Outputs'!$D$5-AQ402*'Inputs and Outputs'!$D$6</f>
        <v>3820</v>
      </c>
      <c r="AS402" s="70">
        <f t="shared" ca="1" si="137"/>
        <v>0.64429628055361199</v>
      </c>
      <c r="AT402" s="68">
        <f t="shared" si="128"/>
        <v>200</v>
      </c>
      <c r="AU402" s="75">
        <f ca="1">AP402*'Inputs and Outputs'!$D$5-('Model Part B'!AQ402*'Model Part B'!AT402+AQ402*Costperbumped)</f>
        <v>3220</v>
      </c>
      <c r="AX402" s="74">
        <v>399</v>
      </c>
      <c r="AY402" s="68" t="s">
        <v>6</v>
      </c>
      <c r="AZ402" s="69">
        <v>44329</v>
      </c>
      <c r="BA402" s="67" t="s">
        <v>0</v>
      </c>
      <c r="BB402" s="68" t="str">
        <f>'Flight Data'!$A400</f>
        <v>G399</v>
      </c>
      <c r="BC402" s="68">
        <f>'Flight Data'!$B400</f>
        <v>0</v>
      </c>
      <c r="BD402" s="68">
        <f ca="1">ROUND(NORMINV($BI402,'Inputs and Outputs'!$C$20,'Inputs and Outputs'!$D$20),0)</f>
        <v>111</v>
      </c>
      <c r="BE402" s="68">
        <f t="shared" si="129"/>
        <v>104</v>
      </c>
      <c r="BF402" s="68">
        <f t="shared" ca="1" si="130"/>
        <v>104</v>
      </c>
      <c r="BG402" s="68">
        <f ca="1">IF(BF402-BC402&gt;'Inputs and Outputs'!$D$4,Four-BC402,0)</f>
        <v>4</v>
      </c>
      <c r="BH402" s="68">
        <f ca="1">BF402*'Inputs and Outputs'!$D$5-BG402*'Inputs and Outputs'!$D$6</f>
        <v>3760</v>
      </c>
      <c r="BI402" s="70">
        <f t="shared" ca="1" si="138"/>
        <v>0.86469542680201794</v>
      </c>
      <c r="BJ402" s="68">
        <f t="shared" si="131"/>
        <v>200</v>
      </c>
      <c r="BK402" s="75">
        <f ca="1">BF402*'Inputs and Outputs'!$D$5-('Model Part B'!BG402*'Model Part B'!BJ402+BG402*Costperbumped)</f>
        <v>2960</v>
      </c>
      <c r="BN402" s="74">
        <v>399</v>
      </c>
      <c r="BO402" s="68" t="s">
        <v>6</v>
      </c>
      <c r="BP402" s="69">
        <v>44329</v>
      </c>
      <c r="BQ402" s="67" t="s">
        <v>0</v>
      </c>
      <c r="BR402" s="68" t="str">
        <f>'Flight Data'!$A400</f>
        <v>G399</v>
      </c>
      <c r="BS402" s="68">
        <f>'Flight Data'!$B400</f>
        <v>0</v>
      </c>
      <c r="BT402" s="68">
        <f ca="1">ROUND(NORMINV($BY402,'Inputs and Outputs'!$C$18,'Inputs and Outputs'!$D$18),0)</f>
        <v>101</v>
      </c>
      <c r="BU402" s="68">
        <f t="shared" si="132"/>
        <v>105</v>
      </c>
      <c r="BV402" s="68">
        <f t="shared" ca="1" si="133"/>
        <v>101</v>
      </c>
      <c r="BW402" s="68">
        <f ca="1">IF(BV402-BS402&gt;'Inputs and Outputs'!$D$4,Five-BS402,0)</f>
        <v>5</v>
      </c>
      <c r="BX402" s="68">
        <f ca="1">BV402*'Inputs and Outputs'!$D$5-BW402*'Inputs and Outputs'!$D$6</f>
        <v>3540</v>
      </c>
      <c r="BY402" s="70">
        <f t="shared" ca="1" si="139"/>
        <v>0.49000502319180195</v>
      </c>
      <c r="BZ402" s="68">
        <f t="shared" si="134"/>
        <v>200</v>
      </c>
      <c r="CA402" s="75">
        <f ca="1">BV402*'Inputs and Outputs'!$D$5-('Model Part B'!BW402*'Model Part B'!BZ402+BW402*Costperbumped)</f>
        <v>2540</v>
      </c>
    </row>
    <row r="403" spans="2:79" x14ac:dyDescent="0.2">
      <c r="B403" s="74">
        <v>400</v>
      </c>
      <c r="C403" s="68" t="s">
        <v>5</v>
      </c>
      <c r="D403" s="69">
        <v>44330</v>
      </c>
      <c r="E403" s="67" t="s">
        <v>3</v>
      </c>
      <c r="F403" s="68" t="str">
        <f>'Flight Data'!$A401</f>
        <v>G400</v>
      </c>
      <c r="G403" s="68">
        <f>'Flight Data'!$B401</f>
        <v>3</v>
      </c>
      <c r="H403" s="68">
        <f ca="1">ROUND(NORMINV($M403,'Inputs and Outputs'!$C$18,'Inputs and Outputs'!$D$18),0)</f>
        <v>112</v>
      </c>
      <c r="I403" s="68">
        <f t="shared" si="120"/>
        <v>101</v>
      </c>
      <c r="J403" s="68">
        <f t="shared" ca="1" si="121"/>
        <v>101</v>
      </c>
      <c r="K403" s="68">
        <f ca="1">IF(J403-G403&gt;'Inputs and Outputs'!$D$4,One-G403,0)</f>
        <v>0</v>
      </c>
      <c r="L403" s="68">
        <f ca="1">J403*'Inputs and Outputs'!$D$5-K403*'Inputs and Outputs'!$D$6</f>
        <v>4040</v>
      </c>
      <c r="M403" s="70">
        <f t="shared" ca="1" si="135"/>
        <v>0.96247221755850865</v>
      </c>
      <c r="N403" s="68">
        <f t="shared" si="122"/>
        <v>25</v>
      </c>
      <c r="O403" s="75">
        <f ca="1">J403*'Inputs and Outputs'!$D$5-('Model Part B'!K403*'Model Part B'!N403+K403*Costperbumped)</f>
        <v>4040</v>
      </c>
      <c r="R403" s="74">
        <v>400</v>
      </c>
      <c r="S403" s="68" t="s">
        <v>5</v>
      </c>
      <c r="T403" s="69">
        <v>44330</v>
      </c>
      <c r="U403" s="67" t="s">
        <v>3</v>
      </c>
      <c r="V403" s="68" t="str">
        <f>'Flight Data'!$A401</f>
        <v>G400</v>
      </c>
      <c r="W403" s="68">
        <f>'Flight Data'!$B401</f>
        <v>3</v>
      </c>
      <c r="X403" s="68">
        <f ca="1">ROUND(NORMINV($AC403,'Inputs and Outputs'!$C$18,'Inputs and Outputs'!$D$18),0)</f>
        <v>95</v>
      </c>
      <c r="Y403" s="68">
        <f t="shared" si="123"/>
        <v>102</v>
      </c>
      <c r="Z403" s="68">
        <f t="shared" ca="1" si="124"/>
        <v>95</v>
      </c>
      <c r="AA403" s="68">
        <f ca="1">IF(Z403-W403&gt;'Inputs and Outputs'!$D$4,One-W403,0)</f>
        <v>0</v>
      </c>
      <c r="AB403" s="68">
        <f ca="1">Z403*'Inputs and Outputs'!$D$5-AA403*'Inputs and Outputs'!$D$6</f>
        <v>3800</v>
      </c>
      <c r="AC403" s="70">
        <f t="shared" ca="1" si="136"/>
        <v>0.16863866124755</v>
      </c>
      <c r="AD403" s="68">
        <f t="shared" si="125"/>
        <v>25</v>
      </c>
      <c r="AE403" s="75">
        <f ca="1">Z403*'Inputs and Outputs'!$D$5-('Model Part B'!AA403*'Model Part B'!AD403+AA403*Costperbumped)</f>
        <v>3800</v>
      </c>
      <c r="AH403" s="74">
        <v>400</v>
      </c>
      <c r="AI403" s="68" t="s">
        <v>5</v>
      </c>
      <c r="AJ403" s="69">
        <v>44330</v>
      </c>
      <c r="AK403" s="67" t="s">
        <v>3</v>
      </c>
      <c r="AL403" s="68" t="str">
        <f>'Flight Data'!$A401</f>
        <v>G400</v>
      </c>
      <c r="AM403" s="68">
        <f>'Flight Data'!$B401</f>
        <v>3</v>
      </c>
      <c r="AN403" s="68">
        <f ca="1">ROUND(NORMINV($AS403,'Inputs and Outputs'!$C$18,'Inputs and Outputs'!$D$18),0)</f>
        <v>95</v>
      </c>
      <c r="AO403" s="68">
        <f t="shared" si="126"/>
        <v>103</v>
      </c>
      <c r="AP403" s="68">
        <f t="shared" ca="1" si="127"/>
        <v>95</v>
      </c>
      <c r="AQ403" s="68">
        <f ca="1">IF(AP403-AM403&gt;'Inputs and Outputs'!$D$4,Three-AM403,0)</f>
        <v>0</v>
      </c>
      <c r="AR403" s="68">
        <f ca="1">AP403*'Inputs and Outputs'!$D$5-AQ403*'Inputs and Outputs'!$D$6</f>
        <v>3800</v>
      </c>
      <c r="AS403" s="70">
        <f t="shared" ca="1" si="137"/>
        <v>0.16178052875818127</v>
      </c>
      <c r="AT403" s="68">
        <f t="shared" si="128"/>
        <v>25</v>
      </c>
      <c r="AU403" s="75">
        <f ca="1">AP403*'Inputs and Outputs'!$D$5-('Model Part B'!AQ403*'Model Part B'!AT403+AQ403*Costperbumped)</f>
        <v>3800</v>
      </c>
      <c r="AX403" s="74">
        <v>400</v>
      </c>
      <c r="AY403" s="68" t="s">
        <v>5</v>
      </c>
      <c r="AZ403" s="69">
        <v>44330</v>
      </c>
      <c r="BA403" s="67" t="s">
        <v>3</v>
      </c>
      <c r="BB403" s="68" t="str">
        <f>'Flight Data'!$A401</f>
        <v>G400</v>
      </c>
      <c r="BC403" s="68">
        <f>'Flight Data'!$B401</f>
        <v>3</v>
      </c>
      <c r="BD403" s="68">
        <f ca="1">ROUND(NORMINV($BI403,'Inputs and Outputs'!$C$18,'Inputs and Outputs'!$D$18),0)</f>
        <v>107</v>
      </c>
      <c r="BE403" s="68">
        <f t="shared" si="129"/>
        <v>104</v>
      </c>
      <c r="BF403" s="68">
        <f t="shared" ca="1" si="130"/>
        <v>104</v>
      </c>
      <c r="BG403" s="68">
        <f ca="1">IF(BF403-BC403&gt;'Inputs and Outputs'!$D$4,Four-BC403,0)</f>
        <v>1</v>
      </c>
      <c r="BH403" s="68">
        <f ca="1">BF403*'Inputs and Outputs'!$D$5-BG403*'Inputs and Outputs'!$D$6</f>
        <v>4060</v>
      </c>
      <c r="BI403" s="70">
        <f t="shared" ca="1" si="138"/>
        <v>0.8283333938348667</v>
      </c>
      <c r="BJ403" s="68">
        <f t="shared" si="131"/>
        <v>25</v>
      </c>
      <c r="BK403" s="75">
        <f ca="1">BF403*'Inputs and Outputs'!$D$5-('Model Part B'!BG403*'Model Part B'!BJ403+BG403*Costperbumped)</f>
        <v>4035</v>
      </c>
      <c r="BN403" s="74">
        <v>400</v>
      </c>
      <c r="BO403" s="68" t="s">
        <v>5</v>
      </c>
      <c r="BP403" s="69">
        <v>44330</v>
      </c>
      <c r="BQ403" s="67" t="s">
        <v>3</v>
      </c>
      <c r="BR403" s="68" t="str">
        <f>'Flight Data'!$A401</f>
        <v>G400</v>
      </c>
      <c r="BS403" s="68">
        <f>'Flight Data'!$B401</f>
        <v>3</v>
      </c>
      <c r="BT403" s="68">
        <f ca="1">ROUND(NORMINV($BY403,'Inputs and Outputs'!$C$18,'Inputs and Outputs'!$D$18),0)</f>
        <v>98</v>
      </c>
      <c r="BU403" s="68">
        <f t="shared" si="132"/>
        <v>105</v>
      </c>
      <c r="BV403" s="68">
        <f t="shared" ca="1" si="133"/>
        <v>98</v>
      </c>
      <c r="BW403" s="68">
        <f ca="1">IF(BV403-BS403&gt;'Inputs and Outputs'!$D$4,Five-BS403,0)</f>
        <v>0</v>
      </c>
      <c r="BX403" s="68">
        <f ca="1">BV403*'Inputs and Outputs'!$D$5-BW403*'Inputs and Outputs'!$D$6</f>
        <v>3920</v>
      </c>
      <c r="BY403" s="70">
        <f t="shared" ca="1" si="139"/>
        <v>0.28010797395071485</v>
      </c>
      <c r="BZ403" s="68">
        <f t="shared" si="134"/>
        <v>25</v>
      </c>
      <c r="CA403" s="75">
        <f ca="1">BV403*'Inputs and Outputs'!$D$5-('Model Part B'!BW403*'Model Part B'!BZ403+BW403*Costperbumped)</f>
        <v>3920</v>
      </c>
    </row>
    <row r="404" spans="2:79" x14ac:dyDescent="0.2">
      <c r="B404" s="74">
        <v>401</v>
      </c>
      <c r="C404" s="68" t="s">
        <v>5</v>
      </c>
      <c r="D404" s="69">
        <v>44330</v>
      </c>
      <c r="E404" s="67" t="s">
        <v>2</v>
      </c>
      <c r="F404" s="68" t="str">
        <f>'Flight Data'!$A402</f>
        <v>G401</v>
      </c>
      <c r="G404" s="68">
        <f>'Flight Data'!$B402</f>
        <v>1</v>
      </c>
      <c r="H404" s="68">
        <f ca="1">ROUND(NORMINV($M404,'Inputs and Outputs'!$C$19,'Inputs and Outputs'!$D$19),0)</f>
        <v>101</v>
      </c>
      <c r="I404" s="68">
        <f t="shared" si="120"/>
        <v>101</v>
      </c>
      <c r="J404" s="68">
        <f t="shared" ca="1" si="121"/>
        <v>101</v>
      </c>
      <c r="K404" s="68">
        <f ca="1">IF(J404-G404&gt;'Inputs and Outputs'!$D$4,One-G404,0)</f>
        <v>0</v>
      </c>
      <c r="L404" s="68">
        <f ca="1">J404*'Inputs and Outputs'!$D$5-K404*'Inputs and Outputs'!$D$6</f>
        <v>4040</v>
      </c>
      <c r="M404" s="70">
        <f t="shared" ca="1" si="135"/>
        <v>0.38052421312496709</v>
      </c>
      <c r="N404" s="68">
        <f t="shared" si="122"/>
        <v>25</v>
      </c>
      <c r="O404" s="75">
        <f ca="1">J404*'Inputs and Outputs'!$D$5-('Model Part B'!K404*'Model Part B'!N404+K404*Costperbumped)</f>
        <v>4040</v>
      </c>
      <c r="R404" s="74">
        <v>401</v>
      </c>
      <c r="S404" s="68" t="s">
        <v>5</v>
      </c>
      <c r="T404" s="69">
        <v>44330</v>
      </c>
      <c r="U404" s="67" t="s">
        <v>2</v>
      </c>
      <c r="V404" s="68" t="str">
        <f>'Flight Data'!$A402</f>
        <v>G401</v>
      </c>
      <c r="W404" s="68">
        <f>'Flight Data'!$B402</f>
        <v>1</v>
      </c>
      <c r="X404" s="68">
        <f ca="1">ROUND(NORMINV($AC404,'Inputs and Outputs'!$C$19,'Inputs and Outputs'!$D$19),0)</f>
        <v>114</v>
      </c>
      <c r="Y404" s="68">
        <f t="shared" si="123"/>
        <v>102</v>
      </c>
      <c r="Z404" s="68">
        <f t="shared" ca="1" si="124"/>
        <v>102</v>
      </c>
      <c r="AA404" s="68">
        <f ca="1">IF(Z404-W404&gt;'Inputs and Outputs'!$D$4,One-W404,0)</f>
        <v>0</v>
      </c>
      <c r="AB404" s="68">
        <f ca="1">Z404*'Inputs and Outputs'!$D$5-AA404*'Inputs and Outputs'!$D$6</f>
        <v>4080</v>
      </c>
      <c r="AC404" s="70">
        <f t="shared" ca="1" si="136"/>
        <v>0.98484889522884023</v>
      </c>
      <c r="AD404" s="68">
        <f t="shared" si="125"/>
        <v>25</v>
      </c>
      <c r="AE404" s="75">
        <f ca="1">Z404*'Inputs and Outputs'!$D$5-('Model Part B'!AA404*'Model Part B'!AD404+AA404*Costperbumped)</f>
        <v>4080</v>
      </c>
      <c r="AH404" s="74">
        <v>401</v>
      </c>
      <c r="AI404" s="68" t="s">
        <v>5</v>
      </c>
      <c r="AJ404" s="69">
        <v>44330</v>
      </c>
      <c r="AK404" s="67" t="s">
        <v>2</v>
      </c>
      <c r="AL404" s="68" t="str">
        <f>'Flight Data'!$A402</f>
        <v>G401</v>
      </c>
      <c r="AM404" s="68">
        <f>'Flight Data'!$B402</f>
        <v>1</v>
      </c>
      <c r="AN404" s="68">
        <f ca="1">ROUND(NORMINV($AS404,'Inputs and Outputs'!$C$19,'Inputs and Outputs'!$D$19),0)</f>
        <v>107</v>
      </c>
      <c r="AO404" s="68">
        <f t="shared" si="126"/>
        <v>103</v>
      </c>
      <c r="AP404" s="68">
        <f t="shared" ca="1" si="127"/>
        <v>103</v>
      </c>
      <c r="AQ404" s="68">
        <f ca="1">IF(AP404-AM404&gt;'Inputs and Outputs'!$D$4,Three-AM404,0)</f>
        <v>2</v>
      </c>
      <c r="AR404" s="68">
        <f ca="1">AP404*'Inputs and Outputs'!$D$5-AQ404*'Inputs and Outputs'!$D$6</f>
        <v>3920</v>
      </c>
      <c r="AS404" s="70">
        <f t="shared" ca="1" si="137"/>
        <v>0.81504311429406717</v>
      </c>
      <c r="AT404" s="68">
        <f t="shared" si="128"/>
        <v>25</v>
      </c>
      <c r="AU404" s="75">
        <f ca="1">AP404*'Inputs and Outputs'!$D$5-('Model Part B'!AQ404*'Model Part B'!AT404+AQ404*Costperbumped)</f>
        <v>3870</v>
      </c>
      <c r="AX404" s="74">
        <v>401</v>
      </c>
      <c r="AY404" s="68" t="s">
        <v>5</v>
      </c>
      <c r="AZ404" s="69">
        <v>44330</v>
      </c>
      <c r="BA404" s="67" t="s">
        <v>2</v>
      </c>
      <c r="BB404" s="68" t="str">
        <f>'Flight Data'!$A402</f>
        <v>G401</v>
      </c>
      <c r="BC404" s="68">
        <f>'Flight Data'!$B402</f>
        <v>1</v>
      </c>
      <c r="BD404" s="68">
        <f ca="1">ROUND(NORMINV($BI404,'Inputs and Outputs'!$C$19,'Inputs and Outputs'!$D$19),0)</f>
        <v>102</v>
      </c>
      <c r="BE404" s="68">
        <f t="shared" si="129"/>
        <v>104</v>
      </c>
      <c r="BF404" s="68">
        <f t="shared" ca="1" si="130"/>
        <v>102</v>
      </c>
      <c r="BG404" s="68">
        <f ca="1">IF(BF404-BC404&gt;'Inputs and Outputs'!$D$4,Four-BC404,0)</f>
        <v>3</v>
      </c>
      <c r="BH404" s="68">
        <f ca="1">BF404*'Inputs and Outputs'!$D$5-BG404*'Inputs and Outputs'!$D$6</f>
        <v>3780</v>
      </c>
      <c r="BI404" s="70">
        <f t="shared" ca="1" si="138"/>
        <v>0.42171243512166234</v>
      </c>
      <c r="BJ404" s="68">
        <f t="shared" si="131"/>
        <v>25</v>
      </c>
      <c r="BK404" s="75">
        <f ca="1">BF404*'Inputs and Outputs'!$D$5-('Model Part B'!BG404*'Model Part B'!BJ404+BG404*Costperbumped)</f>
        <v>3705</v>
      </c>
      <c r="BN404" s="74">
        <v>401</v>
      </c>
      <c r="BO404" s="68" t="s">
        <v>5</v>
      </c>
      <c r="BP404" s="69">
        <v>44330</v>
      </c>
      <c r="BQ404" s="67" t="s">
        <v>2</v>
      </c>
      <c r="BR404" s="68" t="str">
        <f>'Flight Data'!$A402</f>
        <v>G401</v>
      </c>
      <c r="BS404" s="68">
        <f>'Flight Data'!$B402</f>
        <v>1</v>
      </c>
      <c r="BT404" s="68">
        <f ca="1">ROUND(NORMINV($BY404,'Inputs and Outputs'!$C$18,'Inputs and Outputs'!$D$18),0)</f>
        <v>107</v>
      </c>
      <c r="BU404" s="68">
        <f t="shared" si="132"/>
        <v>105</v>
      </c>
      <c r="BV404" s="68">
        <f t="shared" ca="1" si="133"/>
        <v>105</v>
      </c>
      <c r="BW404" s="68">
        <f ca="1">IF(BV404-BS404&gt;'Inputs and Outputs'!$D$4,Five-BS404,0)</f>
        <v>4</v>
      </c>
      <c r="BX404" s="68">
        <f ca="1">BV404*'Inputs and Outputs'!$D$5-BW404*'Inputs and Outputs'!$D$6</f>
        <v>3800</v>
      </c>
      <c r="BY404" s="70">
        <f t="shared" ca="1" si="139"/>
        <v>0.83523218530098198</v>
      </c>
      <c r="BZ404" s="68">
        <f t="shared" si="134"/>
        <v>25</v>
      </c>
      <c r="CA404" s="75">
        <f ca="1">BV404*'Inputs and Outputs'!$D$5-('Model Part B'!BW404*'Model Part B'!BZ404+BW404*Costperbumped)</f>
        <v>3700</v>
      </c>
    </row>
    <row r="405" spans="2:79" x14ac:dyDescent="0.2">
      <c r="B405" s="74">
        <v>402</v>
      </c>
      <c r="C405" s="68" t="s">
        <v>5</v>
      </c>
      <c r="D405" s="69">
        <v>44330</v>
      </c>
      <c r="E405" s="67" t="s">
        <v>0</v>
      </c>
      <c r="F405" s="68" t="str">
        <f>'Flight Data'!$A403</f>
        <v>G402</v>
      </c>
      <c r="G405" s="68">
        <f>'Flight Data'!$B403</f>
        <v>1</v>
      </c>
      <c r="H405" s="68">
        <f ca="1">ROUND(NORMINV($M405,'Inputs and Outputs'!$C$20,'Inputs and Outputs'!$D$20),0)</f>
        <v>106</v>
      </c>
      <c r="I405" s="68">
        <f t="shared" si="120"/>
        <v>101</v>
      </c>
      <c r="J405" s="68">
        <f t="shared" ca="1" si="121"/>
        <v>101</v>
      </c>
      <c r="K405" s="68">
        <f ca="1">IF(J405-G405&gt;'Inputs and Outputs'!$D$4,One-G405,0)</f>
        <v>0</v>
      </c>
      <c r="L405" s="68">
        <f ca="1">J405*'Inputs and Outputs'!$D$5-K405*'Inputs and Outputs'!$D$6</f>
        <v>4040</v>
      </c>
      <c r="M405" s="70">
        <f t="shared" ca="1" si="135"/>
        <v>0.55198056355811798</v>
      </c>
      <c r="N405" s="68">
        <f t="shared" si="122"/>
        <v>200</v>
      </c>
      <c r="O405" s="75">
        <f ca="1">J405*'Inputs and Outputs'!$D$5-('Model Part B'!K405*'Model Part B'!N405+K405*Costperbumped)</f>
        <v>4040</v>
      </c>
      <c r="R405" s="74">
        <v>402</v>
      </c>
      <c r="S405" s="68" t="s">
        <v>5</v>
      </c>
      <c r="T405" s="69">
        <v>44330</v>
      </c>
      <c r="U405" s="67" t="s">
        <v>0</v>
      </c>
      <c r="V405" s="68" t="str">
        <f>'Flight Data'!$A403</f>
        <v>G402</v>
      </c>
      <c r="W405" s="68">
        <f>'Flight Data'!$B403</f>
        <v>1</v>
      </c>
      <c r="X405" s="68">
        <f ca="1">ROUND(NORMINV($AC405,'Inputs and Outputs'!$C$20,'Inputs and Outputs'!$D$20),0)</f>
        <v>115</v>
      </c>
      <c r="Y405" s="68">
        <f t="shared" si="123"/>
        <v>102</v>
      </c>
      <c r="Z405" s="68">
        <f t="shared" ca="1" si="124"/>
        <v>102</v>
      </c>
      <c r="AA405" s="68">
        <f ca="1">IF(Z405-W405&gt;'Inputs and Outputs'!$D$4,One-W405,0)</f>
        <v>0</v>
      </c>
      <c r="AB405" s="68">
        <f ca="1">Z405*'Inputs and Outputs'!$D$5-AA405*'Inputs and Outputs'!$D$6</f>
        <v>4080</v>
      </c>
      <c r="AC405" s="70">
        <f t="shared" ca="1" si="136"/>
        <v>0.98198653161216676</v>
      </c>
      <c r="AD405" s="68">
        <f t="shared" si="125"/>
        <v>200</v>
      </c>
      <c r="AE405" s="75">
        <f ca="1">Z405*'Inputs and Outputs'!$D$5-('Model Part B'!AA405*'Model Part B'!AD405+AA405*Costperbumped)</f>
        <v>4080</v>
      </c>
      <c r="AH405" s="74">
        <v>402</v>
      </c>
      <c r="AI405" s="68" t="s">
        <v>5</v>
      </c>
      <c r="AJ405" s="69">
        <v>44330</v>
      </c>
      <c r="AK405" s="67" t="s">
        <v>0</v>
      </c>
      <c r="AL405" s="68" t="str">
        <f>'Flight Data'!$A403</f>
        <v>G402</v>
      </c>
      <c r="AM405" s="68">
        <f>'Flight Data'!$B403</f>
        <v>1</v>
      </c>
      <c r="AN405" s="68">
        <f ca="1">ROUND(NORMINV($AS405,'Inputs and Outputs'!$C$20,'Inputs and Outputs'!$D$20),0)</f>
        <v>91</v>
      </c>
      <c r="AO405" s="68">
        <f t="shared" si="126"/>
        <v>103</v>
      </c>
      <c r="AP405" s="68">
        <f t="shared" ca="1" si="127"/>
        <v>91</v>
      </c>
      <c r="AQ405" s="68">
        <f ca="1">IF(AP405-AM405&gt;'Inputs and Outputs'!$D$4,Three-AM405,0)</f>
        <v>0</v>
      </c>
      <c r="AR405" s="68">
        <f ca="1">AP405*'Inputs and Outputs'!$D$5-AQ405*'Inputs and Outputs'!$D$6</f>
        <v>3640</v>
      </c>
      <c r="AS405" s="70">
        <f t="shared" ca="1" si="137"/>
        <v>3.0294395538829066E-3</v>
      </c>
      <c r="AT405" s="68">
        <f t="shared" si="128"/>
        <v>200</v>
      </c>
      <c r="AU405" s="75">
        <f ca="1">AP405*'Inputs and Outputs'!$D$5-('Model Part B'!AQ405*'Model Part B'!AT405+AQ405*Costperbumped)</f>
        <v>3640</v>
      </c>
      <c r="AX405" s="74">
        <v>402</v>
      </c>
      <c r="AY405" s="68" t="s">
        <v>5</v>
      </c>
      <c r="AZ405" s="69">
        <v>44330</v>
      </c>
      <c r="BA405" s="67" t="s">
        <v>0</v>
      </c>
      <c r="BB405" s="68" t="str">
        <f>'Flight Data'!$A403</f>
        <v>G402</v>
      </c>
      <c r="BC405" s="68">
        <f>'Flight Data'!$B403</f>
        <v>1</v>
      </c>
      <c r="BD405" s="68">
        <f ca="1">ROUND(NORMINV($BI405,'Inputs and Outputs'!$C$20,'Inputs and Outputs'!$D$20),0)</f>
        <v>106</v>
      </c>
      <c r="BE405" s="68">
        <f t="shared" si="129"/>
        <v>104</v>
      </c>
      <c r="BF405" s="68">
        <f t="shared" ca="1" si="130"/>
        <v>104</v>
      </c>
      <c r="BG405" s="68">
        <f ca="1">IF(BF405-BC405&gt;'Inputs and Outputs'!$D$4,Four-BC405,0)</f>
        <v>3</v>
      </c>
      <c r="BH405" s="68">
        <f ca="1">BF405*'Inputs and Outputs'!$D$5-BG405*'Inputs and Outputs'!$D$6</f>
        <v>3860</v>
      </c>
      <c r="BI405" s="70">
        <f t="shared" ca="1" si="138"/>
        <v>0.55245822026101599</v>
      </c>
      <c r="BJ405" s="68">
        <f t="shared" si="131"/>
        <v>200</v>
      </c>
      <c r="BK405" s="75">
        <f ca="1">BF405*'Inputs and Outputs'!$D$5-('Model Part B'!BG405*'Model Part B'!BJ405+BG405*Costperbumped)</f>
        <v>3260</v>
      </c>
      <c r="BN405" s="74">
        <v>402</v>
      </c>
      <c r="BO405" s="68" t="s">
        <v>5</v>
      </c>
      <c r="BP405" s="69">
        <v>44330</v>
      </c>
      <c r="BQ405" s="67" t="s">
        <v>0</v>
      </c>
      <c r="BR405" s="68" t="str">
        <f>'Flight Data'!$A403</f>
        <v>G402</v>
      </c>
      <c r="BS405" s="68">
        <f>'Flight Data'!$B403</f>
        <v>1</v>
      </c>
      <c r="BT405" s="68">
        <f ca="1">ROUND(NORMINV($BY405,'Inputs and Outputs'!$C$18,'Inputs and Outputs'!$D$18),0)</f>
        <v>110</v>
      </c>
      <c r="BU405" s="68">
        <f t="shared" si="132"/>
        <v>105</v>
      </c>
      <c r="BV405" s="68">
        <f t="shared" ca="1" si="133"/>
        <v>105</v>
      </c>
      <c r="BW405" s="68">
        <f ca="1">IF(BV405-BS405&gt;'Inputs and Outputs'!$D$4,Five-BS405,0)</f>
        <v>4</v>
      </c>
      <c r="BX405" s="68">
        <f ca="1">BV405*'Inputs and Outputs'!$D$5-BW405*'Inputs and Outputs'!$D$6</f>
        <v>3800</v>
      </c>
      <c r="BY405" s="70">
        <f t="shared" ca="1" si="139"/>
        <v>0.93350465000803318</v>
      </c>
      <c r="BZ405" s="68">
        <f t="shared" si="134"/>
        <v>200</v>
      </c>
      <c r="CA405" s="75">
        <f ca="1">BV405*'Inputs and Outputs'!$D$5-('Model Part B'!BW405*'Model Part B'!BZ405+BW405*Costperbumped)</f>
        <v>3000</v>
      </c>
    </row>
    <row r="406" spans="2:79" x14ac:dyDescent="0.2">
      <c r="B406" s="74">
        <v>403</v>
      </c>
      <c r="C406" s="68" t="s">
        <v>4</v>
      </c>
      <c r="D406" s="69">
        <v>44331</v>
      </c>
      <c r="E406" s="67" t="s">
        <v>3</v>
      </c>
      <c r="F406" s="68" t="str">
        <f>'Flight Data'!$A404</f>
        <v>G403</v>
      </c>
      <c r="G406" s="68">
        <f>'Flight Data'!$B404</f>
        <v>7</v>
      </c>
      <c r="H406" s="68">
        <f ca="1">ROUND(NORMINV($M406,'Inputs and Outputs'!$C$18,'Inputs and Outputs'!$D$18),0)</f>
        <v>98</v>
      </c>
      <c r="I406" s="68">
        <f t="shared" si="120"/>
        <v>101</v>
      </c>
      <c r="J406" s="68">
        <f t="shared" ca="1" si="121"/>
        <v>98</v>
      </c>
      <c r="K406" s="68">
        <f ca="1">IF(J406-G406&gt;'Inputs and Outputs'!$D$4,One-G406,0)</f>
        <v>0</v>
      </c>
      <c r="L406" s="68">
        <f ca="1">J406*'Inputs and Outputs'!$D$5-K406*'Inputs and Outputs'!$D$6</f>
        <v>3920</v>
      </c>
      <c r="M406" s="70">
        <f t="shared" ca="1" si="135"/>
        <v>0.30798197428922136</v>
      </c>
      <c r="N406" s="68">
        <f t="shared" si="122"/>
        <v>25</v>
      </c>
      <c r="O406" s="75">
        <f ca="1">J406*'Inputs and Outputs'!$D$5-('Model Part B'!K406*'Model Part B'!N406+K406*Costperbumped)</f>
        <v>3920</v>
      </c>
      <c r="R406" s="74">
        <v>403</v>
      </c>
      <c r="S406" s="68" t="s">
        <v>4</v>
      </c>
      <c r="T406" s="69">
        <v>44331</v>
      </c>
      <c r="U406" s="67" t="s">
        <v>3</v>
      </c>
      <c r="V406" s="68" t="str">
        <f>'Flight Data'!$A404</f>
        <v>G403</v>
      </c>
      <c r="W406" s="68">
        <f>'Flight Data'!$B404</f>
        <v>7</v>
      </c>
      <c r="X406" s="68">
        <f ca="1">ROUND(NORMINV($AC406,'Inputs and Outputs'!$C$18,'Inputs and Outputs'!$D$18),0)</f>
        <v>107</v>
      </c>
      <c r="Y406" s="68">
        <f t="shared" si="123"/>
        <v>102</v>
      </c>
      <c r="Z406" s="68">
        <f t="shared" ca="1" si="124"/>
        <v>102</v>
      </c>
      <c r="AA406" s="68">
        <f ca="1">IF(Z406-W406&gt;'Inputs and Outputs'!$D$4,One-W406,0)</f>
        <v>0</v>
      </c>
      <c r="AB406" s="68">
        <f ca="1">Z406*'Inputs and Outputs'!$D$5-AA406*'Inputs and Outputs'!$D$6</f>
        <v>4080</v>
      </c>
      <c r="AC406" s="70">
        <f t="shared" ca="1" si="136"/>
        <v>0.84302611859942933</v>
      </c>
      <c r="AD406" s="68">
        <f t="shared" si="125"/>
        <v>25</v>
      </c>
      <c r="AE406" s="75">
        <f ca="1">Z406*'Inputs and Outputs'!$D$5-('Model Part B'!AA406*'Model Part B'!AD406+AA406*Costperbumped)</f>
        <v>4080</v>
      </c>
      <c r="AH406" s="74">
        <v>403</v>
      </c>
      <c r="AI406" s="68" t="s">
        <v>4</v>
      </c>
      <c r="AJ406" s="69">
        <v>44331</v>
      </c>
      <c r="AK406" s="67" t="s">
        <v>3</v>
      </c>
      <c r="AL406" s="68" t="str">
        <f>'Flight Data'!$A404</f>
        <v>G403</v>
      </c>
      <c r="AM406" s="68">
        <f>'Flight Data'!$B404</f>
        <v>7</v>
      </c>
      <c r="AN406" s="68">
        <f ca="1">ROUND(NORMINV($AS406,'Inputs and Outputs'!$C$18,'Inputs and Outputs'!$D$18),0)</f>
        <v>102</v>
      </c>
      <c r="AO406" s="68">
        <f t="shared" si="126"/>
        <v>103</v>
      </c>
      <c r="AP406" s="68">
        <f t="shared" ca="1" si="127"/>
        <v>102</v>
      </c>
      <c r="AQ406" s="68">
        <f ca="1">IF(AP406-AM406&gt;'Inputs and Outputs'!$D$4,Three-AM406,0)</f>
        <v>0</v>
      </c>
      <c r="AR406" s="68">
        <f ca="1">AP406*'Inputs and Outputs'!$D$5-AQ406*'Inputs and Outputs'!$D$6</f>
        <v>4080</v>
      </c>
      <c r="AS406" s="70">
        <f t="shared" ca="1" si="137"/>
        <v>0.58441732433846028</v>
      </c>
      <c r="AT406" s="68">
        <f t="shared" si="128"/>
        <v>25</v>
      </c>
      <c r="AU406" s="75">
        <f ca="1">AP406*'Inputs and Outputs'!$D$5-('Model Part B'!AQ406*'Model Part B'!AT406+AQ406*Costperbumped)</f>
        <v>4080</v>
      </c>
      <c r="AX406" s="74">
        <v>403</v>
      </c>
      <c r="AY406" s="68" t="s">
        <v>4</v>
      </c>
      <c r="AZ406" s="69">
        <v>44331</v>
      </c>
      <c r="BA406" s="67" t="s">
        <v>3</v>
      </c>
      <c r="BB406" s="68" t="str">
        <f>'Flight Data'!$A404</f>
        <v>G403</v>
      </c>
      <c r="BC406" s="68">
        <f>'Flight Data'!$B404</f>
        <v>7</v>
      </c>
      <c r="BD406" s="68">
        <f ca="1">ROUND(NORMINV($BI406,'Inputs and Outputs'!$C$18,'Inputs and Outputs'!$D$18),0)</f>
        <v>117</v>
      </c>
      <c r="BE406" s="68">
        <f t="shared" si="129"/>
        <v>104</v>
      </c>
      <c r="BF406" s="68">
        <f t="shared" ca="1" si="130"/>
        <v>104</v>
      </c>
      <c r="BG406" s="68">
        <f ca="1">IF(BF406-BC406&gt;'Inputs and Outputs'!$D$4,Four-BC406,0)</f>
        <v>0</v>
      </c>
      <c r="BH406" s="68">
        <f ca="1">BF406*'Inputs and Outputs'!$D$5-BG406*'Inputs and Outputs'!$D$6</f>
        <v>4160</v>
      </c>
      <c r="BI406" s="70">
        <f t="shared" ca="1" si="138"/>
        <v>0.99613776899053919</v>
      </c>
      <c r="BJ406" s="68">
        <f t="shared" si="131"/>
        <v>25</v>
      </c>
      <c r="BK406" s="75">
        <f ca="1">BF406*'Inputs and Outputs'!$D$5-('Model Part B'!BG406*'Model Part B'!BJ406+BG406*Costperbumped)</f>
        <v>4160</v>
      </c>
      <c r="BN406" s="74">
        <v>403</v>
      </c>
      <c r="BO406" s="68" t="s">
        <v>4</v>
      </c>
      <c r="BP406" s="69">
        <v>44331</v>
      </c>
      <c r="BQ406" s="67" t="s">
        <v>3</v>
      </c>
      <c r="BR406" s="68" t="str">
        <f>'Flight Data'!$A404</f>
        <v>G403</v>
      </c>
      <c r="BS406" s="68">
        <f>'Flight Data'!$B404</f>
        <v>7</v>
      </c>
      <c r="BT406" s="68">
        <f ca="1">ROUND(NORMINV($BY406,'Inputs and Outputs'!$C$18,'Inputs and Outputs'!$D$18),0)</f>
        <v>104</v>
      </c>
      <c r="BU406" s="68">
        <f t="shared" si="132"/>
        <v>105</v>
      </c>
      <c r="BV406" s="68">
        <f t="shared" ca="1" si="133"/>
        <v>104</v>
      </c>
      <c r="BW406" s="68">
        <f ca="1">IF(BV406-BS406&gt;'Inputs and Outputs'!$D$4,Five-BS406,0)</f>
        <v>0</v>
      </c>
      <c r="BX406" s="68">
        <f ca="1">BV406*'Inputs and Outputs'!$D$5-BW406*'Inputs and Outputs'!$D$6</f>
        <v>4160</v>
      </c>
      <c r="BY406" s="70">
        <f t="shared" ca="1" si="139"/>
        <v>0.66870255297869674</v>
      </c>
      <c r="BZ406" s="68">
        <f t="shared" si="134"/>
        <v>25</v>
      </c>
      <c r="CA406" s="75">
        <f ca="1">BV406*'Inputs and Outputs'!$D$5-('Model Part B'!BW406*'Model Part B'!BZ406+BW406*Costperbumped)</f>
        <v>4160</v>
      </c>
    </row>
    <row r="407" spans="2:79" x14ac:dyDescent="0.2">
      <c r="B407" s="74">
        <v>404</v>
      </c>
      <c r="C407" s="68" t="s">
        <v>4</v>
      </c>
      <c r="D407" s="69">
        <v>44331</v>
      </c>
      <c r="E407" s="67" t="s">
        <v>2</v>
      </c>
      <c r="F407" s="68" t="str">
        <f>'Flight Data'!$A405</f>
        <v>G404</v>
      </c>
      <c r="G407" s="68">
        <f>'Flight Data'!$B405</f>
        <v>4</v>
      </c>
      <c r="H407" s="68">
        <f ca="1">ROUND(NORMINV($M407,'Inputs and Outputs'!$C$19,'Inputs and Outputs'!$D$19),0)</f>
        <v>101</v>
      </c>
      <c r="I407" s="68">
        <f t="shared" si="120"/>
        <v>101</v>
      </c>
      <c r="J407" s="68">
        <f t="shared" ca="1" si="121"/>
        <v>101</v>
      </c>
      <c r="K407" s="68">
        <f ca="1">IF(J407-G407&gt;'Inputs and Outputs'!$D$4,One-G407,0)</f>
        <v>0</v>
      </c>
      <c r="L407" s="68">
        <f ca="1">J407*'Inputs and Outputs'!$D$5-K407*'Inputs and Outputs'!$D$6</f>
        <v>4040</v>
      </c>
      <c r="M407" s="70">
        <f t="shared" ca="1" si="135"/>
        <v>0.33167248254537907</v>
      </c>
      <c r="N407" s="68">
        <f t="shared" si="122"/>
        <v>25</v>
      </c>
      <c r="O407" s="75">
        <f ca="1">J407*'Inputs and Outputs'!$D$5-('Model Part B'!K407*'Model Part B'!N407+K407*Costperbumped)</f>
        <v>4040</v>
      </c>
      <c r="R407" s="74">
        <v>404</v>
      </c>
      <c r="S407" s="68" t="s">
        <v>4</v>
      </c>
      <c r="T407" s="69">
        <v>44331</v>
      </c>
      <c r="U407" s="67" t="s">
        <v>2</v>
      </c>
      <c r="V407" s="68" t="str">
        <f>'Flight Data'!$A405</f>
        <v>G404</v>
      </c>
      <c r="W407" s="68">
        <f>'Flight Data'!$B405</f>
        <v>4</v>
      </c>
      <c r="X407" s="68">
        <f ca="1">ROUND(NORMINV($AC407,'Inputs and Outputs'!$C$19,'Inputs and Outputs'!$D$19),0)</f>
        <v>105</v>
      </c>
      <c r="Y407" s="68">
        <f t="shared" si="123"/>
        <v>102</v>
      </c>
      <c r="Z407" s="68">
        <f t="shared" ca="1" si="124"/>
        <v>102</v>
      </c>
      <c r="AA407" s="68">
        <f ca="1">IF(Z407-W407&gt;'Inputs and Outputs'!$D$4,One-W407,0)</f>
        <v>0</v>
      </c>
      <c r="AB407" s="68">
        <f ca="1">Z407*'Inputs and Outputs'!$D$5-AA407*'Inputs and Outputs'!$D$6</f>
        <v>4080</v>
      </c>
      <c r="AC407" s="70">
        <f t="shared" ca="1" si="136"/>
        <v>0.63776475553827749</v>
      </c>
      <c r="AD407" s="68">
        <f t="shared" si="125"/>
        <v>25</v>
      </c>
      <c r="AE407" s="75">
        <f ca="1">Z407*'Inputs and Outputs'!$D$5-('Model Part B'!AA407*'Model Part B'!AD407+AA407*Costperbumped)</f>
        <v>4080</v>
      </c>
      <c r="AH407" s="74">
        <v>404</v>
      </c>
      <c r="AI407" s="68" t="s">
        <v>4</v>
      </c>
      <c r="AJ407" s="69">
        <v>44331</v>
      </c>
      <c r="AK407" s="67" t="s">
        <v>2</v>
      </c>
      <c r="AL407" s="68" t="str">
        <f>'Flight Data'!$A405</f>
        <v>G404</v>
      </c>
      <c r="AM407" s="68">
        <f>'Flight Data'!$B405</f>
        <v>4</v>
      </c>
      <c r="AN407" s="68">
        <f ca="1">ROUND(NORMINV($AS407,'Inputs and Outputs'!$C$19,'Inputs and Outputs'!$D$19),0)</f>
        <v>105</v>
      </c>
      <c r="AO407" s="68">
        <f t="shared" si="126"/>
        <v>103</v>
      </c>
      <c r="AP407" s="68">
        <f t="shared" ca="1" si="127"/>
        <v>103</v>
      </c>
      <c r="AQ407" s="68">
        <f ca="1">IF(AP407-AM407&gt;'Inputs and Outputs'!$D$4,Three-AM407,0)</f>
        <v>0</v>
      </c>
      <c r="AR407" s="68">
        <f ca="1">AP407*'Inputs and Outputs'!$D$5-AQ407*'Inputs and Outputs'!$D$6</f>
        <v>4120</v>
      </c>
      <c r="AS407" s="70">
        <f t="shared" ca="1" si="137"/>
        <v>0.65001296716387047</v>
      </c>
      <c r="AT407" s="68">
        <f t="shared" si="128"/>
        <v>25</v>
      </c>
      <c r="AU407" s="75">
        <f ca="1">AP407*'Inputs and Outputs'!$D$5-('Model Part B'!AQ407*'Model Part B'!AT407+AQ407*Costperbumped)</f>
        <v>4120</v>
      </c>
      <c r="AX407" s="74">
        <v>404</v>
      </c>
      <c r="AY407" s="68" t="s">
        <v>4</v>
      </c>
      <c r="AZ407" s="69">
        <v>44331</v>
      </c>
      <c r="BA407" s="67" t="s">
        <v>2</v>
      </c>
      <c r="BB407" s="68" t="str">
        <f>'Flight Data'!$A405</f>
        <v>G404</v>
      </c>
      <c r="BC407" s="68">
        <f>'Flight Data'!$B405</f>
        <v>4</v>
      </c>
      <c r="BD407" s="68">
        <f ca="1">ROUND(NORMINV($BI407,'Inputs and Outputs'!$C$19,'Inputs and Outputs'!$D$19),0)</f>
        <v>99</v>
      </c>
      <c r="BE407" s="68">
        <f t="shared" si="129"/>
        <v>104</v>
      </c>
      <c r="BF407" s="68">
        <f t="shared" ca="1" si="130"/>
        <v>99</v>
      </c>
      <c r="BG407" s="68">
        <f ca="1">IF(BF407-BC407&gt;'Inputs and Outputs'!$D$4,Four-BC407,0)</f>
        <v>0</v>
      </c>
      <c r="BH407" s="68">
        <f ca="1">BF407*'Inputs and Outputs'!$D$5-BG407*'Inputs and Outputs'!$D$6</f>
        <v>3960</v>
      </c>
      <c r="BI407" s="70">
        <f t="shared" ca="1" si="138"/>
        <v>0.20156292404145215</v>
      </c>
      <c r="BJ407" s="68">
        <f t="shared" si="131"/>
        <v>25</v>
      </c>
      <c r="BK407" s="75">
        <f ca="1">BF407*'Inputs and Outputs'!$D$5-('Model Part B'!BG407*'Model Part B'!BJ407+BG407*Costperbumped)</f>
        <v>3960</v>
      </c>
      <c r="BN407" s="74">
        <v>404</v>
      </c>
      <c r="BO407" s="68" t="s">
        <v>4</v>
      </c>
      <c r="BP407" s="69">
        <v>44331</v>
      </c>
      <c r="BQ407" s="67" t="s">
        <v>2</v>
      </c>
      <c r="BR407" s="68" t="str">
        <f>'Flight Data'!$A405</f>
        <v>G404</v>
      </c>
      <c r="BS407" s="68">
        <f>'Flight Data'!$B405</f>
        <v>4</v>
      </c>
      <c r="BT407" s="68">
        <f ca="1">ROUND(NORMINV($BY407,'Inputs and Outputs'!$C$18,'Inputs and Outputs'!$D$18),0)</f>
        <v>98</v>
      </c>
      <c r="BU407" s="68">
        <f t="shared" si="132"/>
        <v>105</v>
      </c>
      <c r="BV407" s="68">
        <f t="shared" ca="1" si="133"/>
        <v>98</v>
      </c>
      <c r="BW407" s="68">
        <f ca="1">IF(BV407-BS407&gt;'Inputs and Outputs'!$D$4,Five-BS407,0)</f>
        <v>0</v>
      </c>
      <c r="BX407" s="68">
        <f ca="1">BV407*'Inputs and Outputs'!$D$5-BW407*'Inputs and Outputs'!$D$6</f>
        <v>3920</v>
      </c>
      <c r="BY407" s="70">
        <f t="shared" ca="1" si="139"/>
        <v>0.31863914085527567</v>
      </c>
      <c r="BZ407" s="68">
        <f t="shared" si="134"/>
        <v>25</v>
      </c>
      <c r="CA407" s="75">
        <f ca="1">BV407*'Inputs and Outputs'!$D$5-('Model Part B'!BW407*'Model Part B'!BZ407+BW407*Costperbumped)</f>
        <v>3920</v>
      </c>
    </row>
    <row r="408" spans="2:79" x14ac:dyDescent="0.2">
      <c r="B408" s="74">
        <v>405</v>
      </c>
      <c r="C408" s="68" t="s">
        <v>4</v>
      </c>
      <c r="D408" s="69">
        <v>44331</v>
      </c>
      <c r="E408" s="67" t="s">
        <v>0</v>
      </c>
      <c r="F408" s="68" t="str">
        <f>'Flight Data'!$A406</f>
        <v>G405</v>
      </c>
      <c r="G408" s="68">
        <f>'Flight Data'!$B406</f>
        <v>3</v>
      </c>
      <c r="H408" s="68">
        <f ca="1">ROUND(NORMINV($M408,'Inputs and Outputs'!$C$20,'Inputs and Outputs'!$D$20),0)</f>
        <v>105</v>
      </c>
      <c r="I408" s="68">
        <f t="shared" si="120"/>
        <v>101</v>
      </c>
      <c r="J408" s="68">
        <f t="shared" ca="1" si="121"/>
        <v>101</v>
      </c>
      <c r="K408" s="68">
        <f ca="1">IF(J408-G408&gt;'Inputs and Outputs'!$D$4,One-G408,0)</f>
        <v>0</v>
      </c>
      <c r="L408" s="68">
        <f ca="1">J408*'Inputs and Outputs'!$D$5-K408*'Inputs and Outputs'!$D$6</f>
        <v>4040</v>
      </c>
      <c r="M408" s="70">
        <f t="shared" ca="1" si="135"/>
        <v>0.51771172608969962</v>
      </c>
      <c r="N408" s="68">
        <f t="shared" si="122"/>
        <v>200</v>
      </c>
      <c r="O408" s="75">
        <f ca="1">J408*'Inputs and Outputs'!$D$5-('Model Part B'!K408*'Model Part B'!N408+K408*Costperbumped)</f>
        <v>4040</v>
      </c>
      <c r="R408" s="74">
        <v>405</v>
      </c>
      <c r="S408" s="68" t="s">
        <v>4</v>
      </c>
      <c r="T408" s="69">
        <v>44331</v>
      </c>
      <c r="U408" s="67" t="s">
        <v>0</v>
      </c>
      <c r="V408" s="68" t="str">
        <f>'Flight Data'!$A406</f>
        <v>G405</v>
      </c>
      <c r="W408" s="68">
        <f>'Flight Data'!$B406</f>
        <v>3</v>
      </c>
      <c r="X408" s="68">
        <f ca="1">ROUND(NORMINV($AC408,'Inputs and Outputs'!$C$20,'Inputs and Outputs'!$D$20),0)</f>
        <v>100</v>
      </c>
      <c r="Y408" s="68">
        <f t="shared" si="123"/>
        <v>102</v>
      </c>
      <c r="Z408" s="68">
        <f t="shared" ca="1" si="124"/>
        <v>100</v>
      </c>
      <c r="AA408" s="68">
        <f ca="1">IF(Z408-W408&gt;'Inputs and Outputs'!$D$4,One-W408,0)</f>
        <v>0</v>
      </c>
      <c r="AB408" s="68">
        <f ca="1">Z408*'Inputs and Outputs'!$D$5-AA408*'Inputs and Outputs'!$D$6</f>
        <v>4000</v>
      </c>
      <c r="AC408" s="70">
        <f t="shared" ca="1" si="136"/>
        <v>0.16329199645695558</v>
      </c>
      <c r="AD408" s="68">
        <f t="shared" si="125"/>
        <v>200</v>
      </c>
      <c r="AE408" s="75">
        <f ca="1">Z408*'Inputs and Outputs'!$D$5-('Model Part B'!AA408*'Model Part B'!AD408+AA408*Costperbumped)</f>
        <v>4000</v>
      </c>
      <c r="AH408" s="74">
        <v>405</v>
      </c>
      <c r="AI408" s="68" t="s">
        <v>4</v>
      </c>
      <c r="AJ408" s="69">
        <v>44331</v>
      </c>
      <c r="AK408" s="67" t="s">
        <v>0</v>
      </c>
      <c r="AL408" s="68" t="str">
        <f>'Flight Data'!$A406</f>
        <v>G405</v>
      </c>
      <c r="AM408" s="68">
        <f>'Flight Data'!$B406</f>
        <v>3</v>
      </c>
      <c r="AN408" s="68">
        <f ca="1">ROUND(NORMINV($AS408,'Inputs and Outputs'!$C$20,'Inputs and Outputs'!$D$20),0)</f>
        <v>107</v>
      </c>
      <c r="AO408" s="68">
        <f t="shared" si="126"/>
        <v>103</v>
      </c>
      <c r="AP408" s="68">
        <f t="shared" ca="1" si="127"/>
        <v>103</v>
      </c>
      <c r="AQ408" s="68">
        <f ca="1">IF(AP408-AM408&gt;'Inputs and Outputs'!$D$4,Three-AM408,0)</f>
        <v>0</v>
      </c>
      <c r="AR408" s="68">
        <f ca="1">AP408*'Inputs and Outputs'!$D$5-AQ408*'Inputs and Outputs'!$D$6</f>
        <v>4120</v>
      </c>
      <c r="AS408" s="70">
        <f t="shared" ca="1" si="137"/>
        <v>0.63284896372889132</v>
      </c>
      <c r="AT408" s="68">
        <f t="shared" si="128"/>
        <v>200</v>
      </c>
      <c r="AU408" s="75">
        <f ca="1">AP408*'Inputs and Outputs'!$D$5-('Model Part B'!AQ408*'Model Part B'!AT408+AQ408*Costperbumped)</f>
        <v>4120</v>
      </c>
      <c r="AX408" s="74">
        <v>405</v>
      </c>
      <c r="AY408" s="68" t="s">
        <v>4</v>
      </c>
      <c r="AZ408" s="69">
        <v>44331</v>
      </c>
      <c r="BA408" s="67" t="s">
        <v>0</v>
      </c>
      <c r="BB408" s="68" t="str">
        <f>'Flight Data'!$A406</f>
        <v>G405</v>
      </c>
      <c r="BC408" s="68">
        <f>'Flight Data'!$B406</f>
        <v>3</v>
      </c>
      <c r="BD408" s="68">
        <f ca="1">ROUND(NORMINV($BI408,'Inputs and Outputs'!$C$20,'Inputs and Outputs'!$D$20),0)</f>
        <v>91</v>
      </c>
      <c r="BE408" s="68">
        <f t="shared" si="129"/>
        <v>104</v>
      </c>
      <c r="BF408" s="68">
        <f t="shared" ca="1" si="130"/>
        <v>91</v>
      </c>
      <c r="BG408" s="68">
        <f ca="1">IF(BF408-BC408&gt;'Inputs and Outputs'!$D$4,Four-BC408,0)</f>
        <v>0</v>
      </c>
      <c r="BH408" s="68">
        <f ca="1">BF408*'Inputs and Outputs'!$D$5-BG408*'Inputs and Outputs'!$D$6</f>
        <v>3640</v>
      </c>
      <c r="BI408" s="70">
        <f t="shared" ca="1" si="138"/>
        <v>2.2022805673475032E-3</v>
      </c>
      <c r="BJ408" s="68">
        <f t="shared" si="131"/>
        <v>200</v>
      </c>
      <c r="BK408" s="75">
        <f ca="1">BF408*'Inputs and Outputs'!$D$5-('Model Part B'!BG408*'Model Part B'!BJ408+BG408*Costperbumped)</f>
        <v>3640</v>
      </c>
      <c r="BN408" s="74">
        <v>405</v>
      </c>
      <c r="BO408" s="68" t="s">
        <v>4</v>
      </c>
      <c r="BP408" s="69">
        <v>44331</v>
      </c>
      <c r="BQ408" s="67" t="s">
        <v>0</v>
      </c>
      <c r="BR408" s="68" t="str">
        <f>'Flight Data'!$A406</f>
        <v>G405</v>
      </c>
      <c r="BS408" s="68">
        <f>'Flight Data'!$B406</f>
        <v>3</v>
      </c>
      <c r="BT408" s="68">
        <f ca="1">ROUND(NORMINV($BY408,'Inputs and Outputs'!$C$18,'Inputs and Outputs'!$D$18),0)</f>
        <v>94</v>
      </c>
      <c r="BU408" s="68">
        <f t="shared" si="132"/>
        <v>105</v>
      </c>
      <c r="BV408" s="68">
        <f t="shared" ca="1" si="133"/>
        <v>94</v>
      </c>
      <c r="BW408" s="68">
        <f ca="1">IF(BV408-BS408&gt;'Inputs and Outputs'!$D$4,Five-BS408,0)</f>
        <v>0</v>
      </c>
      <c r="BX408" s="68">
        <f ca="1">BV408*'Inputs and Outputs'!$D$5-BW408*'Inputs and Outputs'!$D$6</f>
        <v>3760</v>
      </c>
      <c r="BY408" s="70">
        <f t="shared" ca="1" si="139"/>
        <v>0.12140489367481544</v>
      </c>
      <c r="BZ408" s="68">
        <f t="shared" si="134"/>
        <v>200</v>
      </c>
      <c r="CA408" s="75">
        <f ca="1">BV408*'Inputs and Outputs'!$D$5-('Model Part B'!BW408*'Model Part B'!BZ408+BW408*Costperbumped)</f>
        <v>3760</v>
      </c>
    </row>
    <row r="409" spans="2:79" x14ac:dyDescent="0.2">
      <c r="B409" s="74">
        <v>406</v>
      </c>
      <c r="C409" s="68" t="s">
        <v>1</v>
      </c>
      <c r="D409" s="69">
        <v>44332</v>
      </c>
      <c r="E409" s="67" t="s">
        <v>3</v>
      </c>
      <c r="F409" s="68" t="str">
        <f>'Flight Data'!$A407</f>
        <v>G406</v>
      </c>
      <c r="G409" s="68">
        <f>'Flight Data'!$B407</f>
        <v>3</v>
      </c>
      <c r="H409" s="68">
        <f ca="1">ROUND(NORMINV($M409,'Inputs and Outputs'!$C$18,'Inputs and Outputs'!$D$18),0)</f>
        <v>106</v>
      </c>
      <c r="I409" s="68">
        <f t="shared" si="120"/>
        <v>101</v>
      </c>
      <c r="J409" s="68">
        <f t="shared" ca="1" si="121"/>
        <v>101</v>
      </c>
      <c r="K409" s="68">
        <f ca="1">IF(J409-G409&gt;'Inputs and Outputs'!$D$4,One-G409,0)</f>
        <v>0</v>
      </c>
      <c r="L409" s="68">
        <f ca="1">J409*'Inputs and Outputs'!$D$5-K409*'Inputs and Outputs'!$D$6</f>
        <v>4040</v>
      </c>
      <c r="M409" s="70">
        <f t="shared" ca="1" si="135"/>
        <v>0.79908353877827598</v>
      </c>
      <c r="N409" s="68">
        <f t="shared" si="122"/>
        <v>25</v>
      </c>
      <c r="O409" s="75">
        <f ca="1">J409*'Inputs and Outputs'!$D$5-('Model Part B'!K409*'Model Part B'!N409+K409*Costperbumped)</f>
        <v>4040</v>
      </c>
      <c r="R409" s="74">
        <v>406</v>
      </c>
      <c r="S409" s="68" t="s">
        <v>1</v>
      </c>
      <c r="T409" s="69">
        <v>44332</v>
      </c>
      <c r="U409" s="67" t="s">
        <v>3</v>
      </c>
      <c r="V409" s="68" t="str">
        <f>'Flight Data'!$A407</f>
        <v>G406</v>
      </c>
      <c r="W409" s="68">
        <f>'Flight Data'!$B407</f>
        <v>3</v>
      </c>
      <c r="X409" s="68">
        <f ca="1">ROUND(NORMINV($AC409,'Inputs and Outputs'!$C$18,'Inputs and Outputs'!$D$18),0)</f>
        <v>94</v>
      </c>
      <c r="Y409" s="68">
        <f t="shared" si="123"/>
        <v>102</v>
      </c>
      <c r="Z409" s="68">
        <f t="shared" ca="1" si="124"/>
        <v>94</v>
      </c>
      <c r="AA409" s="68">
        <f ca="1">IF(Z409-W409&gt;'Inputs and Outputs'!$D$4,One-W409,0)</f>
        <v>0</v>
      </c>
      <c r="AB409" s="68">
        <f ca="1">Z409*'Inputs and Outputs'!$D$5-AA409*'Inputs and Outputs'!$D$6</f>
        <v>3760</v>
      </c>
      <c r="AC409" s="70">
        <f t="shared" ca="1" si="136"/>
        <v>0.13468114070313575</v>
      </c>
      <c r="AD409" s="68">
        <f t="shared" si="125"/>
        <v>25</v>
      </c>
      <c r="AE409" s="75">
        <f ca="1">Z409*'Inputs and Outputs'!$D$5-('Model Part B'!AA409*'Model Part B'!AD409+AA409*Costperbumped)</f>
        <v>3760</v>
      </c>
      <c r="AH409" s="74">
        <v>406</v>
      </c>
      <c r="AI409" s="68" t="s">
        <v>1</v>
      </c>
      <c r="AJ409" s="69">
        <v>44332</v>
      </c>
      <c r="AK409" s="67" t="s">
        <v>3</v>
      </c>
      <c r="AL409" s="68" t="str">
        <f>'Flight Data'!$A407</f>
        <v>G406</v>
      </c>
      <c r="AM409" s="68">
        <f>'Flight Data'!$B407</f>
        <v>3</v>
      </c>
      <c r="AN409" s="68">
        <f ca="1">ROUND(NORMINV($AS409,'Inputs and Outputs'!$C$18,'Inputs and Outputs'!$D$18),0)</f>
        <v>100</v>
      </c>
      <c r="AO409" s="68">
        <f t="shared" si="126"/>
        <v>103</v>
      </c>
      <c r="AP409" s="68">
        <f t="shared" ca="1" si="127"/>
        <v>100</v>
      </c>
      <c r="AQ409" s="68">
        <f ca="1">IF(AP409-AM409&gt;'Inputs and Outputs'!$D$4,Three-AM409,0)</f>
        <v>0</v>
      </c>
      <c r="AR409" s="68">
        <f ca="1">AP409*'Inputs and Outputs'!$D$5-AQ409*'Inputs and Outputs'!$D$6</f>
        <v>4000</v>
      </c>
      <c r="AS409" s="70">
        <f t="shared" ca="1" si="137"/>
        <v>0.43681522696055197</v>
      </c>
      <c r="AT409" s="68">
        <f t="shared" si="128"/>
        <v>25</v>
      </c>
      <c r="AU409" s="75">
        <f ca="1">AP409*'Inputs and Outputs'!$D$5-('Model Part B'!AQ409*'Model Part B'!AT409+AQ409*Costperbumped)</f>
        <v>4000</v>
      </c>
      <c r="AX409" s="74">
        <v>406</v>
      </c>
      <c r="AY409" s="68" t="s">
        <v>1</v>
      </c>
      <c r="AZ409" s="69">
        <v>44332</v>
      </c>
      <c r="BA409" s="67" t="s">
        <v>3</v>
      </c>
      <c r="BB409" s="68" t="str">
        <f>'Flight Data'!$A407</f>
        <v>G406</v>
      </c>
      <c r="BC409" s="68">
        <f>'Flight Data'!$B407</f>
        <v>3</v>
      </c>
      <c r="BD409" s="68">
        <f ca="1">ROUND(NORMINV($BI409,'Inputs and Outputs'!$C$18,'Inputs and Outputs'!$D$18),0)</f>
        <v>110</v>
      </c>
      <c r="BE409" s="68">
        <f t="shared" si="129"/>
        <v>104</v>
      </c>
      <c r="BF409" s="68">
        <f t="shared" ca="1" si="130"/>
        <v>104</v>
      </c>
      <c r="BG409" s="68">
        <f ca="1">IF(BF409-BC409&gt;'Inputs and Outputs'!$D$4,Four-BC409,0)</f>
        <v>1</v>
      </c>
      <c r="BH409" s="68">
        <f ca="1">BF409*'Inputs and Outputs'!$D$5-BG409*'Inputs and Outputs'!$D$6</f>
        <v>4060</v>
      </c>
      <c r="BI409" s="70">
        <f t="shared" ca="1" si="138"/>
        <v>0.9289180615478867</v>
      </c>
      <c r="BJ409" s="68">
        <f t="shared" si="131"/>
        <v>25</v>
      </c>
      <c r="BK409" s="75">
        <f ca="1">BF409*'Inputs and Outputs'!$D$5-('Model Part B'!BG409*'Model Part B'!BJ409+BG409*Costperbumped)</f>
        <v>4035</v>
      </c>
      <c r="BN409" s="74">
        <v>406</v>
      </c>
      <c r="BO409" s="68" t="s">
        <v>1</v>
      </c>
      <c r="BP409" s="69">
        <v>44332</v>
      </c>
      <c r="BQ409" s="67" t="s">
        <v>3</v>
      </c>
      <c r="BR409" s="68" t="str">
        <f>'Flight Data'!$A407</f>
        <v>G406</v>
      </c>
      <c r="BS409" s="68">
        <f>'Flight Data'!$B407</f>
        <v>3</v>
      </c>
      <c r="BT409" s="68">
        <f ca="1">ROUND(NORMINV($BY409,'Inputs and Outputs'!$C$18,'Inputs and Outputs'!$D$18),0)</f>
        <v>96</v>
      </c>
      <c r="BU409" s="68">
        <f t="shared" si="132"/>
        <v>105</v>
      </c>
      <c r="BV409" s="68">
        <f t="shared" ca="1" si="133"/>
        <v>96</v>
      </c>
      <c r="BW409" s="68">
        <f ca="1">IF(BV409-BS409&gt;'Inputs and Outputs'!$D$4,Five-BS409,0)</f>
        <v>0</v>
      </c>
      <c r="BX409" s="68">
        <f ca="1">BV409*'Inputs and Outputs'!$D$5-BW409*'Inputs and Outputs'!$D$6</f>
        <v>3840</v>
      </c>
      <c r="BY409" s="70">
        <f t="shared" ca="1" si="139"/>
        <v>0.18698173840551224</v>
      </c>
      <c r="BZ409" s="68">
        <f t="shared" si="134"/>
        <v>25</v>
      </c>
      <c r="CA409" s="75">
        <f ca="1">BV409*'Inputs and Outputs'!$D$5-('Model Part B'!BW409*'Model Part B'!BZ409+BW409*Costperbumped)</f>
        <v>3840</v>
      </c>
    </row>
    <row r="410" spans="2:79" x14ac:dyDescent="0.2">
      <c r="B410" s="74">
        <v>407</v>
      </c>
      <c r="C410" s="68" t="s">
        <v>1</v>
      </c>
      <c r="D410" s="69">
        <v>44332</v>
      </c>
      <c r="E410" s="67" t="s">
        <v>2</v>
      </c>
      <c r="F410" s="68" t="str">
        <f>'Flight Data'!$A408</f>
        <v>G407</v>
      </c>
      <c r="G410" s="68">
        <f>'Flight Data'!$B408</f>
        <v>1</v>
      </c>
      <c r="H410" s="68">
        <f ca="1">ROUND(NORMINV($M410,'Inputs and Outputs'!$C$19,'Inputs and Outputs'!$D$19),0)</f>
        <v>102</v>
      </c>
      <c r="I410" s="68">
        <f t="shared" si="120"/>
        <v>101</v>
      </c>
      <c r="J410" s="68">
        <f t="shared" ca="1" si="121"/>
        <v>101</v>
      </c>
      <c r="K410" s="68">
        <f ca="1">IF(J410-G410&gt;'Inputs and Outputs'!$D$4,One-G410,0)</f>
        <v>0</v>
      </c>
      <c r="L410" s="68">
        <f ca="1">J410*'Inputs and Outputs'!$D$5-K410*'Inputs and Outputs'!$D$6</f>
        <v>4040</v>
      </c>
      <c r="M410" s="70">
        <f t="shared" ca="1" si="135"/>
        <v>0.43689178747645296</v>
      </c>
      <c r="N410" s="68">
        <f t="shared" si="122"/>
        <v>25</v>
      </c>
      <c r="O410" s="75">
        <f ca="1">J410*'Inputs and Outputs'!$D$5-('Model Part B'!K410*'Model Part B'!N410+K410*Costperbumped)</f>
        <v>4040</v>
      </c>
      <c r="R410" s="74">
        <v>407</v>
      </c>
      <c r="S410" s="68" t="s">
        <v>1</v>
      </c>
      <c r="T410" s="69">
        <v>44332</v>
      </c>
      <c r="U410" s="67" t="s">
        <v>2</v>
      </c>
      <c r="V410" s="68" t="str">
        <f>'Flight Data'!$A408</f>
        <v>G407</v>
      </c>
      <c r="W410" s="68">
        <f>'Flight Data'!$B408</f>
        <v>1</v>
      </c>
      <c r="X410" s="68">
        <f ca="1">ROUND(NORMINV($AC410,'Inputs and Outputs'!$C$19,'Inputs and Outputs'!$D$19),0)</f>
        <v>106</v>
      </c>
      <c r="Y410" s="68">
        <f t="shared" si="123"/>
        <v>102</v>
      </c>
      <c r="Z410" s="68">
        <f t="shared" ca="1" si="124"/>
        <v>102</v>
      </c>
      <c r="AA410" s="68">
        <f ca="1">IF(Z410-W410&gt;'Inputs and Outputs'!$D$4,One-W410,0)</f>
        <v>0</v>
      </c>
      <c r="AB410" s="68">
        <f ca="1">Z410*'Inputs and Outputs'!$D$5-AA410*'Inputs and Outputs'!$D$6</f>
        <v>4080</v>
      </c>
      <c r="AC410" s="70">
        <f t="shared" ca="1" si="136"/>
        <v>0.7023172974566384</v>
      </c>
      <c r="AD410" s="68">
        <f t="shared" si="125"/>
        <v>25</v>
      </c>
      <c r="AE410" s="75">
        <f ca="1">Z410*'Inputs and Outputs'!$D$5-('Model Part B'!AA410*'Model Part B'!AD410+AA410*Costperbumped)</f>
        <v>4080</v>
      </c>
      <c r="AH410" s="74">
        <v>407</v>
      </c>
      <c r="AI410" s="68" t="s">
        <v>1</v>
      </c>
      <c r="AJ410" s="69">
        <v>44332</v>
      </c>
      <c r="AK410" s="67" t="s">
        <v>2</v>
      </c>
      <c r="AL410" s="68" t="str">
        <f>'Flight Data'!$A408</f>
        <v>G407</v>
      </c>
      <c r="AM410" s="68">
        <f>'Flight Data'!$B408</f>
        <v>1</v>
      </c>
      <c r="AN410" s="68">
        <f ca="1">ROUND(NORMINV($AS410,'Inputs and Outputs'!$C$19,'Inputs and Outputs'!$D$19),0)</f>
        <v>109</v>
      </c>
      <c r="AO410" s="68">
        <f t="shared" si="126"/>
        <v>103</v>
      </c>
      <c r="AP410" s="68">
        <f t="shared" ca="1" si="127"/>
        <v>103</v>
      </c>
      <c r="AQ410" s="68">
        <f ca="1">IF(AP410-AM410&gt;'Inputs and Outputs'!$D$4,Three-AM410,0)</f>
        <v>2</v>
      </c>
      <c r="AR410" s="68">
        <f ca="1">AP410*'Inputs and Outputs'!$D$5-AQ410*'Inputs and Outputs'!$D$6</f>
        <v>3920</v>
      </c>
      <c r="AS410" s="70">
        <f t="shared" ca="1" si="137"/>
        <v>0.88420395110152217</v>
      </c>
      <c r="AT410" s="68">
        <f t="shared" si="128"/>
        <v>25</v>
      </c>
      <c r="AU410" s="75">
        <f ca="1">AP410*'Inputs and Outputs'!$D$5-('Model Part B'!AQ410*'Model Part B'!AT410+AQ410*Costperbumped)</f>
        <v>3870</v>
      </c>
      <c r="AX410" s="74">
        <v>407</v>
      </c>
      <c r="AY410" s="68" t="s">
        <v>1</v>
      </c>
      <c r="AZ410" s="69">
        <v>44332</v>
      </c>
      <c r="BA410" s="67" t="s">
        <v>2</v>
      </c>
      <c r="BB410" s="68" t="str">
        <f>'Flight Data'!$A408</f>
        <v>G407</v>
      </c>
      <c r="BC410" s="68">
        <f>'Flight Data'!$B408</f>
        <v>1</v>
      </c>
      <c r="BD410" s="68">
        <f ca="1">ROUND(NORMINV($BI410,'Inputs and Outputs'!$C$19,'Inputs and Outputs'!$D$19),0)</f>
        <v>99</v>
      </c>
      <c r="BE410" s="68">
        <f t="shared" si="129"/>
        <v>104</v>
      </c>
      <c r="BF410" s="68">
        <f t="shared" ca="1" si="130"/>
        <v>99</v>
      </c>
      <c r="BG410" s="68">
        <f ca="1">IF(BF410-BC410&gt;'Inputs and Outputs'!$D$4,Four-BC410,0)</f>
        <v>0</v>
      </c>
      <c r="BH410" s="68">
        <f ca="1">BF410*'Inputs and Outputs'!$D$5-BG410*'Inputs and Outputs'!$D$6</f>
        <v>3960</v>
      </c>
      <c r="BI410" s="70">
        <f t="shared" ca="1" si="138"/>
        <v>0.18753700803781848</v>
      </c>
      <c r="BJ410" s="68">
        <f t="shared" si="131"/>
        <v>25</v>
      </c>
      <c r="BK410" s="75">
        <f ca="1">BF410*'Inputs and Outputs'!$D$5-('Model Part B'!BG410*'Model Part B'!BJ410+BG410*Costperbumped)</f>
        <v>3960</v>
      </c>
      <c r="BN410" s="74">
        <v>407</v>
      </c>
      <c r="BO410" s="68" t="s">
        <v>1</v>
      </c>
      <c r="BP410" s="69">
        <v>44332</v>
      </c>
      <c r="BQ410" s="67" t="s">
        <v>2</v>
      </c>
      <c r="BR410" s="68" t="str">
        <f>'Flight Data'!$A408</f>
        <v>G407</v>
      </c>
      <c r="BS410" s="68">
        <f>'Flight Data'!$B408</f>
        <v>1</v>
      </c>
      <c r="BT410" s="68">
        <f ca="1">ROUND(NORMINV($BY410,'Inputs and Outputs'!$C$18,'Inputs and Outputs'!$D$18),0)</f>
        <v>111</v>
      </c>
      <c r="BU410" s="68">
        <f t="shared" si="132"/>
        <v>105</v>
      </c>
      <c r="BV410" s="68">
        <f t="shared" ca="1" si="133"/>
        <v>105</v>
      </c>
      <c r="BW410" s="68">
        <f ca="1">IF(BV410-BS410&gt;'Inputs and Outputs'!$D$4,Five-BS410,0)</f>
        <v>4</v>
      </c>
      <c r="BX410" s="68">
        <f ca="1">BV410*'Inputs and Outputs'!$D$5-BW410*'Inputs and Outputs'!$D$6</f>
        <v>3800</v>
      </c>
      <c r="BY410" s="70">
        <f t="shared" ca="1" si="139"/>
        <v>0.94684928075243191</v>
      </c>
      <c r="BZ410" s="68">
        <f t="shared" si="134"/>
        <v>25</v>
      </c>
      <c r="CA410" s="75">
        <f ca="1">BV410*'Inputs and Outputs'!$D$5-('Model Part B'!BW410*'Model Part B'!BZ410+BW410*Costperbumped)</f>
        <v>3700</v>
      </c>
    </row>
    <row r="411" spans="2:79" x14ac:dyDescent="0.2">
      <c r="B411" s="74">
        <v>408</v>
      </c>
      <c r="C411" s="68" t="s">
        <v>1</v>
      </c>
      <c r="D411" s="69">
        <v>44332</v>
      </c>
      <c r="E411" s="67" t="s">
        <v>0</v>
      </c>
      <c r="F411" s="68" t="str">
        <f>'Flight Data'!$A409</f>
        <v>G408</v>
      </c>
      <c r="G411" s="68">
        <f>'Flight Data'!$B409</f>
        <v>3</v>
      </c>
      <c r="H411" s="68">
        <f ca="1">ROUND(NORMINV($M411,'Inputs and Outputs'!$C$20,'Inputs and Outputs'!$D$20),0)</f>
        <v>105</v>
      </c>
      <c r="I411" s="68">
        <f t="shared" si="120"/>
        <v>101</v>
      </c>
      <c r="J411" s="68">
        <f t="shared" ca="1" si="121"/>
        <v>101</v>
      </c>
      <c r="K411" s="68">
        <f ca="1">IF(J411-G411&gt;'Inputs and Outputs'!$D$4,One-G411,0)</f>
        <v>0</v>
      </c>
      <c r="L411" s="68">
        <f ca="1">J411*'Inputs and Outputs'!$D$5-K411*'Inputs and Outputs'!$D$6</f>
        <v>4040</v>
      </c>
      <c r="M411" s="70">
        <f t="shared" ca="1" si="135"/>
        <v>0.51908738594777193</v>
      </c>
      <c r="N411" s="68">
        <f t="shared" si="122"/>
        <v>200</v>
      </c>
      <c r="O411" s="75">
        <f ca="1">J411*'Inputs and Outputs'!$D$5-('Model Part B'!K411*'Model Part B'!N411+K411*Costperbumped)</f>
        <v>4040</v>
      </c>
      <c r="R411" s="74">
        <v>408</v>
      </c>
      <c r="S411" s="68" t="s">
        <v>1</v>
      </c>
      <c r="T411" s="69">
        <v>44332</v>
      </c>
      <c r="U411" s="67" t="s">
        <v>0</v>
      </c>
      <c r="V411" s="68" t="str">
        <f>'Flight Data'!$A409</f>
        <v>G408</v>
      </c>
      <c r="W411" s="68">
        <f>'Flight Data'!$B409</f>
        <v>3</v>
      </c>
      <c r="X411" s="68">
        <f ca="1">ROUND(NORMINV($AC411,'Inputs and Outputs'!$C$20,'Inputs and Outputs'!$D$20),0)</f>
        <v>112</v>
      </c>
      <c r="Y411" s="68">
        <f t="shared" si="123"/>
        <v>102</v>
      </c>
      <c r="Z411" s="68">
        <f t="shared" ca="1" si="124"/>
        <v>102</v>
      </c>
      <c r="AA411" s="68">
        <f ca="1">IF(Z411-W411&gt;'Inputs and Outputs'!$D$4,One-W411,0)</f>
        <v>0</v>
      </c>
      <c r="AB411" s="68">
        <f ca="1">Z411*'Inputs and Outputs'!$D$5-AA411*'Inputs and Outputs'!$D$6</f>
        <v>4080</v>
      </c>
      <c r="AC411" s="70">
        <f t="shared" ca="1" si="136"/>
        <v>0.9251506996268607</v>
      </c>
      <c r="AD411" s="68">
        <f t="shared" si="125"/>
        <v>200</v>
      </c>
      <c r="AE411" s="75">
        <f ca="1">Z411*'Inputs and Outputs'!$D$5-('Model Part B'!AA411*'Model Part B'!AD411+AA411*Costperbumped)</f>
        <v>4080</v>
      </c>
      <c r="AH411" s="74">
        <v>408</v>
      </c>
      <c r="AI411" s="68" t="s">
        <v>1</v>
      </c>
      <c r="AJ411" s="69">
        <v>44332</v>
      </c>
      <c r="AK411" s="67" t="s">
        <v>0</v>
      </c>
      <c r="AL411" s="68" t="str">
        <f>'Flight Data'!$A409</f>
        <v>G408</v>
      </c>
      <c r="AM411" s="68">
        <f>'Flight Data'!$B409</f>
        <v>3</v>
      </c>
      <c r="AN411" s="68">
        <f ca="1">ROUND(NORMINV($AS411,'Inputs and Outputs'!$C$20,'Inputs and Outputs'!$D$20),0)</f>
        <v>102</v>
      </c>
      <c r="AO411" s="68">
        <f t="shared" si="126"/>
        <v>103</v>
      </c>
      <c r="AP411" s="68">
        <f t="shared" ca="1" si="127"/>
        <v>102</v>
      </c>
      <c r="AQ411" s="68">
        <f ca="1">IF(AP411-AM411&gt;'Inputs and Outputs'!$D$4,Three-AM411,0)</f>
        <v>0</v>
      </c>
      <c r="AR411" s="68">
        <f ca="1">AP411*'Inputs and Outputs'!$D$5-AQ411*'Inputs and Outputs'!$D$6</f>
        <v>4080</v>
      </c>
      <c r="AS411" s="70">
        <f t="shared" ca="1" si="137"/>
        <v>0.26772387837681488</v>
      </c>
      <c r="AT411" s="68">
        <f t="shared" si="128"/>
        <v>200</v>
      </c>
      <c r="AU411" s="75">
        <f ca="1">AP411*'Inputs and Outputs'!$D$5-('Model Part B'!AQ411*'Model Part B'!AT411+AQ411*Costperbumped)</f>
        <v>4080</v>
      </c>
      <c r="AX411" s="74">
        <v>408</v>
      </c>
      <c r="AY411" s="68" t="s">
        <v>1</v>
      </c>
      <c r="AZ411" s="69">
        <v>44332</v>
      </c>
      <c r="BA411" s="67" t="s">
        <v>0</v>
      </c>
      <c r="BB411" s="68" t="str">
        <f>'Flight Data'!$A409</f>
        <v>G408</v>
      </c>
      <c r="BC411" s="68">
        <f>'Flight Data'!$B409</f>
        <v>3</v>
      </c>
      <c r="BD411" s="68">
        <f ca="1">ROUND(NORMINV($BI411,'Inputs and Outputs'!$C$20,'Inputs and Outputs'!$D$20),0)</f>
        <v>114</v>
      </c>
      <c r="BE411" s="68">
        <f t="shared" si="129"/>
        <v>104</v>
      </c>
      <c r="BF411" s="68">
        <f t="shared" ca="1" si="130"/>
        <v>104</v>
      </c>
      <c r="BG411" s="68">
        <f ca="1">IF(BF411-BC411&gt;'Inputs and Outputs'!$D$4,Four-BC411,0)</f>
        <v>1</v>
      </c>
      <c r="BH411" s="68">
        <f ca="1">BF411*'Inputs and Outputs'!$D$5-BG411*'Inputs and Outputs'!$D$6</f>
        <v>4060</v>
      </c>
      <c r="BI411" s="70">
        <f t="shared" ca="1" si="138"/>
        <v>0.96043180063332967</v>
      </c>
      <c r="BJ411" s="68">
        <f t="shared" si="131"/>
        <v>200</v>
      </c>
      <c r="BK411" s="75">
        <f ca="1">BF411*'Inputs and Outputs'!$D$5-('Model Part B'!BG411*'Model Part B'!BJ411+BG411*Costperbumped)</f>
        <v>3860</v>
      </c>
      <c r="BN411" s="74">
        <v>408</v>
      </c>
      <c r="BO411" s="68" t="s">
        <v>1</v>
      </c>
      <c r="BP411" s="69">
        <v>44332</v>
      </c>
      <c r="BQ411" s="67" t="s">
        <v>0</v>
      </c>
      <c r="BR411" s="68" t="str">
        <f>'Flight Data'!$A409</f>
        <v>G408</v>
      </c>
      <c r="BS411" s="68">
        <f>'Flight Data'!$B409</f>
        <v>3</v>
      </c>
      <c r="BT411" s="68">
        <f ca="1">ROUND(NORMINV($BY411,'Inputs and Outputs'!$C$18,'Inputs and Outputs'!$D$18),0)</f>
        <v>103</v>
      </c>
      <c r="BU411" s="68">
        <f t="shared" si="132"/>
        <v>105</v>
      </c>
      <c r="BV411" s="68">
        <f t="shared" ca="1" si="133"/>
        <v>103</v>
      </c>
      <c r="BW411" s="68">
        <f ca="1">IF(BV411-BS411&gt;'Inputs and Outputs'!$D$4,Five-BS411,0)</f>
        <v>0</v>
      </c>
      <c r="BX411" s="68">
        <f ca="1">BV411*'Inputs and Outputs'!$D$5-BW411*'Inputs and Outputs'!$D$6</f>
        <v>4120</v>
      </c>
      <c r="BY411" s="70">
        <f t="shared" ca="1" si="139"/>
        <v>0.62713941424049935</v>
      </c>
      <c r="BZ411" s="68">
        <f t="shared" si="134"/>
        <v>200</v>
      </c>
      <c r="CA411" s="75">
        <f ca="1">BV411*'Inputs and Outputs'!$D$5-('Model Part B'!BW411*'Model Part B'!BZ411+BW411*Costperbumped)</f>
        <v>4120</v>
      </c>
    </row>
    <row r="412" spans="2:79" x14ac:dyDescent="0.2">
      <c r="B412" s="74">
        <v>409</v>
      </c>
      <c r="C412" s="68" t="s">
        <v>9</v>
      </c>
      <c r="D412" s="69">
        <v>44333</v>
      </c>
      <c r="E412" s="67" t="s">
        <v>3</v>
      </c>
      <c r="F412" s="68" t="str">
        <f>'Flight Data'!$A410</f>
        <v>G409</v>
      </c>
      <c r="G412" s="68">
        <f>'Flight Data'!$B410</f>
        <v>4</v>
      </c>
      <c r="H412" s="68">
        <f ca="1">ROUND(NORMINV($M412,'Inputs and Outputs'!$C$18,'Inputs and Outputs'!$D$18),0)</f>
        <v>104</v>
      </c>
      <c r="I412" s="68">
        <f t="shared" si="120"/>
        <v>101</v>
      </c>
      <c r="J412" s="68">
        <f t="shared" ca="1" si="121"/>
        <v>101</v>
      </c>
      <c r="K412" s="68">
        <f ca="1">IF(J412-G412&gt;'Inputs and Outputs'!$D$4,One-G412,0)</f>
        <v>0</v>
      </c>
      <c r="L412" s="68">
        <f ca="1">J412*'Inputs and Outputs'!$D$5-K412*'Inputs and Outputs'!$D$6</f>
        <v>4040</v>
      </c>
      <c r="M412" s="70">
        <f t="shared" ca="1" si="135"/>
        <v>0.69970865055186315</v>
      </c>
      <c r="N412" s="68">
        <f t="shared" si="122"/>
        <v>25</v>
      </c>
      <c r="O412" s="75">
        <f ca="1">J412*'Inputs and Outputs'!$D$5-('Model Part B'!K412*'Model Part B'!N412+K412*Costperbumped)</f>
        <v>4040</v>
      </c>
      <c r="R412" s="74">
        <v>409</v>
      </c>
      <c r="S412" s="68" t="s">
        <v>9</v>
      </c>
      <c r="T412" s="69">
        <v>44333</v>
      </c>
      <c r="U412" s="67" t="s">
        <v>3</v>
      </c>
      <c r="V412" s="68" t="str">
        <f>'Flight Data'!$A410</f>
        <v>G409</v>
      </c>
      <c r="W412" s="68">
        <f>'Flight Data'!$B410</f>
        <v>4</v>
      </c>
      <c r="X412" s="68">
        <f ca="1">ROUND(NORMINV($AC412,'Inputs and Outputs'!$C$18,'Inputs and Outputs'!$D$18),0)</f>
        <v>103</v>
      </c>
      <c r="Y412" s="68">
        <f t="shared" si="123"/>
        <v>102</v>
      </c>
      <c r="Z412" s="68">
        <f t="shared" ca="1" si="124"/>
        <v>102</v>
      </c>
      <c r="AA412" s="68">
        <f ca="1">IF(Z412-W412&gt;'Inputs and Outputs'!$D$4,One-W412,0)</f>
        <v>0</v>
      </c>
      <c r="AB412" s="68">
        <f ca="1">Z412*'Inputs and Outputs'!$D$5-AA412*'Inputs and Outputs'!$D$6</f>
        <v>4080</v>
      </c>
      <c r="AC412" s="70">
        <f t="shared" ca="1" si="136"/>
        <v>0.66105109932397088</v>
      </c>
      <c r="AD412" s="68">
        <f t="shared" si="125"/>
        <v>25</v>
      </c>
      <c r="AE412" s="75">
        <f ca="1">Z412*'Inputs and Outputs'!$D$5-('Model Part B'!AA412*'Model Part B'!AD412+AA412*Costperbumped)</f>
        <v>4080</v>
      </c>
      <c r="AH412" s="74">
        <v>409</v>
      </c>
      <c r="AI412" s="68" t="s">
        <v>9</v>
      </c>
      <c r="AJ412" s="69">
        <v>44333</v>
      </c>
      <c r="AK412" s="67" t="s">
        <v>3</v>
      </c>
      <c r="AL412" s="68" t="str">
        <f>'Flight Data'!$A410</f>
        <v>G409</v>
      </c>
      <c r="AM412" s="68">
        <f>'Flight Data'!$B410</f>
        <v>4</v>
      </c>
      <c r="AN412" s="68">
        <f ca="1">ROUND(NORMINV($AS412,'Inputs and Outputs'!$C$18,'Inputs and Outputs'!$D$18),0)</f>
        <v>110</v>
      </c>
      <c r="AO412" s="68">
        <f t="shared" si="126"/>
        <v>103</v>
      </c>
      <c r="AP412" s="68">
        <f t="shared" ca="1" si="127"/>
        <v>103</v>
      </c>
      <c r="AQ412" s="68">
        <f ca="1">IF(AP412-AM412&gt;'Inputs and Outputs'!$D$4,Three-AM412,0)</f>
        <v>0</v>
      </c>
      <c r="AR412" s="68">
        <f ca="1">AP412*'Inputs and Outputs'!$D$5-AQ412*'Inputs and Outputs'!$D$6</f>
        <v>4120</v>
      </c>
      <c r="AS412" s="70">
        <f t="shared" ca="1" si="137"/>
        <v>0.92355797472680057</v>
      </c>
      <c r="AT412" s="68">
        <f t="shared" si="128"/>
        <v>25</v>
      </c>
      <c r="AU412" s="75">
        <f ca="1">AP412*'Inputs and Outputs'!$D$5-('Model Part B'!AQ412*'Model Part B'!AT412+AQ412*Costperbumped)</f>
        <v>4120</v>
      </c>
      <c r="AX412" s="74">
        <v>409</v>
      </c>
      <c r="AY412" s="68" t="s">
        <v>9</v>
      </c>
      <c r="AZ412" s="69">
        <v>44333</v>
      </c>
      <c r="BA412" s="67" t="s">
        <v>3</v>
      </c>
      <c r="BB412" s="68" t="str">
        <f>'Flight Data'!$A410</f>
        <v>G409</v>
      </c>
      <c r="BC412" s="68">
        <f>'Flight Data'!$B410</f>
        <v>4</v>
      </c>
      <c r="BD412" s="68">
        <f ca="1">ROUND(NORMINV($BI412,'Inputs and Outputs'!$C$18,'Inputs and Outputs'!$D$18),0)</f>
        <v>99</v>
      </c>
      <c r="BE412" s="68">
        <f t="shared" si="129"/>
        <v>104</v>
      </c>
      <c r="BF412" s="68">
        <f t="shared" ca="1" si="130"/>
        <v>99</v>
      </c>
      <c r="BG412" s="68">
        <f ca="1">IF(BF412-BC412&gt;'Inputs and Outputs'!$D$4,Four-BC412,0)</f>
        <v>0</v>
      </c>
      <c r="BH412" s="68">
        <f ca="1">BF412*'Inputs and Outputs'!$D$5-BG412*'Inputs and Outputs'!$D$6</f>
        <v>3960</v>
      </c>
      <c r="BI412" s="70">
        <f t="shared" ca="1" si="138"/>
        <v>0.37132583668007757</v>
      </c>
      <c r="BJ412" s="68">
        <f t="shared" si="131"/>
        <v>25</v>
      </c>
      <c r="BK412" s="75">
        <f ca="1">BF412*'Inputs and Outputs'!$D$5-('Model Part B'!BG412*'Model Part B'!BJ412+BG412*Costperbumped)</f>
        <v>3960</v>
      </c>
      <c r="BN412" s="74">
        <v>409</v>
      </c>
      <c r="BO412" s="68" t="s">
        <v>9</v>
      </c>
      <c r="BP412" s="69">
        <v>44333</v>
      </c>
      <c r="BQ412" s="67" t="s">
        <v>3</v>
      </c>
      <c r="BR412" s="68" t="str">
        <f>'Flight Data'!$A410</f>
        <v>G409</v>
      </c>
      <c r="BS412" s="68">
        <f>'Flight Data'!$B410</f>
        <v>4</v>
      </c>
      <c r="BT412" s="68">
        <f ca="1">ROUND(NORMINV($BY412,'Inputs and Outputs'!$C$18,'Inputs and Outputs'!$D$18),0)</f>
        <v>107</v>
      </c>
      <c r="BU412" s="68">
        <f t="shared" si="132"/>
        <v>105</v>
      </c>
      <c r="BV412" s="68">
        <f t="shared" ca="1" si="133"/>
        <v>105</v>
      </c>
      <c r="BW412" s="68">
        <f ca="1">IF(BV412-BS412&gt;'Inputs and Outputs'!$D$4,Five-BS412,0)</f>
        <v>1</v>
      </c>
      <c r="BX412" s="68">
        <f ca="1">BV412*'Inputs and Outputs'!$D$5-BW412*'Inputs and Outputs'!$D$6</f>
        <v>4100</v>
      </c>
      <c r="BY412" s="70">
        <f t="shared" ca="1" si="139"/>
        <v>0.85963972032106684</v>
      </c>
      <c r="BZ412" s="68">
        <f t="shared" si="134"/>
        <v>25</v>
      </c>
      <c r="CA412" s="75">
        <f ca="1">BV412*'Inputs and Outputs'!$D$5-('Model Part B'!BW412*'Model Part B'!BZ412+BW412*Costperbumped)</f>
        <v>4075</v>
      </c>
    </row>
    <row r="413" spans="2:79" x14ac:dyDescent="0.2">
      <c r="B413" s="74">
        <v>410</v>
      </c>
      <c r="C413" s="68" t="s">
        <v>9</v>
      </c>
      <c r="D413" s="69">
        <v>44333</v>
      </c>
      <c r="E413" s="67" t="s">
        <v>2</v>
      </c>
      <c r="F413" s="68" t="str">
        <f>'Flight Data'!$A411</f>
        <v>G410</v>
      </c>
      <c r="G413" s="68">
        <f>'Flight Data'!$B411</f>
        <v>2</v>
      </c>
      <c r="H413" s="68">
        <f ca="1">ROUND(NORMINV($M413,'Inputs and Outputs'!$C$19,'Inputs and Outputs'!$D$19),0)</f>
        <v>96</v>
      </c>
      <c r="I413" s="68">
        <f t="shared" si="120"/>
        <v>101</v>
      </c>
      <c r="J413" s="68">
        <f t="shared" ca="1" si="121"/>
        <v>96</v>
      </c>
      <c r="K413" s="68">
        <f ca="1">IF(J413-G413&gt;'Inputs and Outputs'!$D$4,One-G413,0)</f>
        <v>0</v>
      </c>
      <c r="L413" s="68">
        <f ca="1">J413*'Inputs and Outputs'!$D$5-K413*'Inputs and Outputs'!$D$6</f>
        <v>3840</v>
      </c>
      <c r="M413" s="70">
        <f t="shared" ca="1" si="135"/>
        <v>8.021393869382798E-2</v>
      </c>
      <c r="N413" s="68">
        <f t="shared" si="122"/>
        <v>25</v>
      </c>
      <c r="O413" s="75">
        <f ca="1">J413*'Inputs and Outputs'!$D$5-('Model Part B'!K413*'Model Part B'!N413+K413*Costperbumped)</f>
        <v>3840</v>
      </c>
      <c r="R413" s="74">
        <v>410</v>
      </c>
      <c r="S413" s="68" t="s">
        <v>9</v>
      </c>
      <c r="T413" s="69">
        <v>44333</v>
      </c>
      <c r="U413" s="67" t="s">
        <v>2</v>
      </c>
      <c r="V413" s="68" t="str">
        <f>'Flight Data'!$A411</f>
        <v>G410</v>
      </c>
      <c r="W413" s="68">
        <f>'Flight Data'!$B411</f>
        <v>2</v>
      </c>
      <c r="X413" s="68">
        <f ca="1">ROUND(NORMINV($AC413,'Inputs and Outputs'!$C$19,'Inputs and Outputs'!$D$19),0)</f>
        <v>96</v>
      </c>
      <c r="Y413" s="68">
        <f t="shared" si="123"/>
        <v>102</v>
      </c>
      <c r="Z413" s="68">
        <f t="shared" ca="1" si="124"/>
        <v>96</v>
      </c>
      <c r="AA413" s="68">
        <f ca="1">IF(Z413-W413&gt;'Inputs and Outputs'!$D$4,One-W413,0)</f>
        <v>0</v>
      </c>
      <c r="AB413" s="68">
        <f ca="1">Z413*'Inputs and Outputs'!$D$5-AA413*'Inputs and Outputs'!$D$6</f>
        <v>3840</v>
      </c>
      <c r="AC413" s="70">
        <f t="shared" ca="1" si="136"/>
        <v>7.6084700351421231E-2</v>
      </c>
      <c r="AD413" s="68">
        <f t="shared" si="125"/>
        <v>25</v>
      </c>
      <c r="AE413" s="75">
        <f ca="1">Z413*'Inputs and Outputs'!$D$5-('Model Part B'!AA413*'Model Part B'!AD413+AA413*Costperbumped)</f>
        <v>3840</v>
      </c>
      <c r="AH413" s="74">
        <v>410</v>
      </c>
      <c r="AI413" s="68" t="s">
        <v>9</v>
      </c>
      <c r="AJ413" s="69">
        <v>44333</v>
      </c>
      <c r="AK413" s="67" t="s">
        <v>2</v>
      </c>
      <c r="AL413" s="68" t="str">
        <f>'Flight Data'!$A411</f>
        <v>G410</v>
      </c>
      <c r="AM413" s="68">
        <f>'Flight Data'!$B411</f>
        <v>2</v>
      </c>
      <c r="AN413" s="68">
        <f ca="1">ROUND(NORMINV($AS413,'Inputs and Outputs'!$C$19,'Inputs and Outputs'!$D$19),0)</f>
        <v>102</v>
      </c>
      <c r="AO413" s="68">
        <f t="shared" si="126"/>
        <v>103</v>
      </c>
      <c r="AP413" s="68">
        <f t="shared" ca="1" si="127"/>
        <v>102</v>
      </c>
      <c r="AQ413" s="68">
        <f ca="1">IF(AP413-AM413&gt;'Inputs and Outputs'!$D$4,Three-AM413,0)</f>
        <v>0</v>
      </c>
      <c r="AR413" s="68">
        <f ca="1">AP413*'Inputs and Outputs'!$D$5-AQ413*'Inputs and Outputs'!$D$6</f>
        <v>4080</v>
      </c>
      <c r="AS413" s="70">
        <f t="shared" ca="1" si="137"/>
        <v>0.44607016484521866</v>
      </c>
      <c r="AT413" s="68">
        <f t="shared" si="128"/>
        <v>25</v>
      </c>
      <c r="AU413" s="75">
        <f ca="1">AP413*'Inputs and Outputs'!$D$5-('Model Part B'!AQ413*'Model Part B'!AT413+AQ413*Costperbumped)</f>
        <v>4080</v>
      </c>
      <c r="AX413" s="74">
        <v>410</v>
      </c>
      <c r="AY413" s="68" t="s">
        <v>9</v>
      </c>
      <c r="AZ413" s="69">
        <v>44333</v>
      </c>
      <c r="BA413" s="67" t="s">
        <v>2</v>
      </c>
      <c r="BB413" s="68" t="str">
        <f>'Flight Data'!$A411</f>
        <v>G410</v>
      </c>
      <c r="BC413" s="68">
        <f>'Flight Data'!$B411</f>
        <v>2</v>
      </c>
      <c r="BD413" s="68">
        <f ca="1">ROUND(NORMINV($BI413,'Inputs and Outputs'!$C$19,'Inputs and Outputs'!$D$19),0)</f>
        <v>100</v>
      </c>
      <c r="BE413" s="68">
        <f t="shared" si="129"/>
        <v>104</v>
      </c>
      <c r="BF413" s="68">
        <f t="shared" ca="1" si="130"/>
        <v>100</v>
      </c>
      <c r="BG413" s="68">
        <f ca="1">IF(BF413-BC413&gt;'Inputs and Outputs'!$D$4,Four-BC413,0)</f>
        <v>0</v>
      </c>
      <c r="BH413" s="68">
        <f ca="1">BF413*'Inputs and Outputs'!$D$5-BG413*'Inputs and Outputs'!$D$6</f>
        <v>4000</v>
      </c>
      <c r="BI413" s="70">
        <f t="shared" ca="1" si="138"/>
        <v>0.26993002373154051</v>
      </c>
      <c r="BJ413" s="68">
        <f t="shared" si="131"/>
        <v>25</v>
      </c>
      <c r="BK413" s="75">
        <f ca="1">BF413*'Inputs and Outputs'!$D$5-('Model Part B'!BG413*'Model Part B'!BJ413+BG413*Costperbumped)</f>
        <v>4000</v>
      </c>
      <c r="BN413" s="74">
        <v>410</v>
      </c>
      <c r="BO413" s="68" t="s">
        <v>9</v>
      </c>
      <c r="BP413" s="69">
        <v>44333</v>
      </c>
      <c r="BQ413" s="67" t="s">
        <v>2</v>
      </c>
      <c r="BR413" s="68" t="str">
        <f>'Flight Data'!$A411</f>
        <v>G410</v>
      </c>
      <c r="BS413" s="68">
        <f>'Flight Data'!$B411</f>
        <v>2</v>
      </c>
      <c r="BT413" s="68">
        <f ca="1">ROUND(NORMINV($BY413,'Inputs and Outputs'!$C$18,'Inputs and Outputs'!$D$18),0)</f>
        <v>99</v>
      </c>
      <c r="BU413" s="68">
        <f t="shared" si="132"/>
        <v>105</v>
      </c>
      <c r="BV413" s="68">
        <f t="shared" ca="1" si="133"/>
        <v>99</v>
      </c>
      <c r="BW413" s="68">
        <f ca="1">IF(BV413-BS413&gt;'Inputs and Outputs'!$D$4,Five-BS413,0)</f>
        <v>0</v>
      </c>
      <c r="BX413" s="68">
        <f ca="1">BV413*'Inputs and Outputs'!$D$5-BW413*'Inputs and Outputs'!$D$6</f>
        <v>3960</v>
      </c>
      <c r="BY413" s="70">
        <f t="shared" ca="1" si="139"/>
        <v>0.36508035339303857</v>
      </c>
      <c r="BZ413" s="68">
        <f t="shared" si="134"/>
        <v>25</v>
      </c>
      <c r="CA413" s="75">
        <f ca="1">BV413*'Inputs and Outputs'!$D$5-('Model Part B'!BW413*'Model Part B'!BZ413+BW413*Costperbumped)</f>
        <v>3960</v>
      </c>
    </row>
    <row r="414" spans="2:79" x14ac:dyDescent="0.2">
      <c r="B414" s="74">
        <v>411</v>
      </c>
      <c r="C414" s="68" t="s">
        <v>9</v>
      </c>
      <c r="D414" s="69">
        <v>44333</v>
      </c>
      <c r="E414" s="67" t="s">
        <v>0</v>
      </c>
      <c r="F414" s="68" t="str">
        <f>'Flight Data'!$A412</f>
        <v>G411</v>
      </c>
      <c r="G414" s="68">
        <f>'Flight Data'!$B412</f>
        <v>0</v>
      </c>
      <c r="H414" s="68">
        <f ca="1">ROUND(NORMINV($M414,'Inputs and Outputs'!$C$20,'Inputs and Outputs'!$D$20),0)</f>
        <v>107</v>
      </c>
      <c r="I414" s="68">
        <f t="shared" si="120"/>
        <v>101</v>
      </c>
      <c r="J414" s="68">
        <f t="shared" ca="1" si="121"/>
        <v>101</v>
      </c>
      <c r="K414" s="68">
        <f ca="1">IF(J414-G414&gt;'Inputs and Outputs'!$D$4,One-G414,0)</f>
        <v>1</v>
      </c>
      <c r="L414" s="68">
        <f ca="1">J414*'Inputs and Outputs'!$D$5-K414*'Inputs and Outputs'!$D$6</f>
        <v>3940</v>
      </c>
      <c r="M414" s="70">
        <f t="shared" ca="1" si="135"/>
        <v>0.68976683928837457</v>
      </c>
      <c r="N414" s="68">
        <f t="shared" si="122"/>
        <v>200</v>
      </c>
      <c r="O414" s="75">
        <f ca="1">J414*'Inputs and Outputs'!$D$5-('Model Part B'!K414*'Model Part B'!N414+K414*Costperbumped)</f>
        <v>3740</v>
      </c>
      <c r="R414" s="74">
        <v>411</v>
      </c>
      <c r="S414" s="68" t="s">
        <v>9</v>
      </c>
      <c r="T414" s="69">
        <v>44333</v>
      </c>
      <c r="U414" s="67" t="s">
        <v>0</v>
      </c>
      <c r="V414" s="68" t="str">
        <f>'Flight Data'!$A412</f>
        <v>G411</v>
      </c>
      <c r="W414" s="68">
        <f>'Flight Data'!$B412</f>
        <v>0</v>
      </c>
      <c r="X414" s="68">
        <f ca="1">ROUND(NORMINV($AC414,'Inputs and Outputs'!$C$20,'Inputs and Outputs'!$D$20),0)</f>
        <v>110</v>
      </c>
      <c r="Y414" s="68">
        <f t="shared" si="123"/>
        <v>102</v>
      </c>
      <c r="Z414" s="68">
        <f t="shared" ca="1" si="124"/>
        <v>102</v>
      </c>
      <c r="AA414" s="68">
        <f ca="1">IF(Z414-W414&gt;'Inputs and Outputs'!$D$4,One-W414,0)</f>
        <v>1</v>
      </c>
      <c r="AB414" s="68">
        <f ca="1">Z414*'Inputs and Outputs'!$D$5-AA414*'Inputs and Outputs'!$D$6</f>
        <v>3980</v>
      </c>
      <c r="AC414" s="70">
        <f t="shared" ca="1" si="136"/>
        <v>0.83494185542452837</v>
      </c>
      <c r="AD414" s="68">
        <f t="shared" si="125"/>
        <v>200</v>
      </c>
      <c r="AE414" s="75">
        <f ca="1">Z414*'Inputs and Outputs'!$D$5-('Model Part B'!AA414*'Model Part B'!AD414+AA414*Costperbumped)</f>
        <v>3780</v>
      </c>
      <c r="AH414" s="74">
        <v>411</v>
      </c>
      <c r="AI414" s="68" t="s">
        <v>9</v>
      </c>
      <c r="AJ414" s="69">
        <v>44333</v>
      </c>
      <c r="AK414" s="67" t="s">
        <v>0</v>
      </c>
      <c r="AL414" s="68" t="str">
        <f>'Flight Data'!$A412</f>
        <v>G411</v>
      </c>
      <c r="AM414" s="68">
        <f>'Flight Data'!$B412</f>
        <v>0</v>
      </c>
      <c r="AN414" s="68">
        <f ca="1">ROUND(NORMINV($AS414,'Inputs and Outputs'!$C$20,'Inputs and Outputs'!$D$20),0)</f>
        <v>99</v>
      </c>
      <c r="AO414" s="68">
        <f t="shared" si="126"/>
        <v>103</v>
      </c>
      <c r="AP414" s="68">
        <f t="shared" ca="1" si="127"/>
        <v>99</v>
      </c>
      <c r="AQ414" s="68">
        <f ca="1">IF(AP414-AM414&gt;'Inputs and Outputs'!$D$4,Three-AM414,0)</f>
        <v>0</v>
      </c>
      <c r="AR414" s="68">
        <f ca="1">AP414*'Inputs and Outputs'!$D$5-AQ414*'Inputs and Outputs'!$D$6</f>
        <v>3960</v>
      </c>
      <c r="AS414" s="70">
        <f t="shared" ca="1" si="137"/>
        <v>0.12356558227870451</v>
      </c>
      <c r="AT414" s="68">
        <f t="shared" si="128"/>
        <v>200</v>
      </c>
      <c r="AU414" s="75">
        <f ca="1">AP414*'Inputs and Outputs'!$D$5-('Model Part B'!AQ414*'Model Part B'!AT414+AQ414*Costperbumped)</f>
        <v>3960</v>
      </c>
      <c r="AX414" s="74">
        <v>411</v>
      </c>
      <c r="AY414" s="68" t="s">
        <v>9</v>
      </c>
      <c r="AZ414" s="69">
        <v>44333</v>
      </c>
      <c r="BA414" s="67" t="s">
        <v>0</v>
      </c>
      <c r="BB414" s="68" t="str">
        <f>'Flight Data'!$A412</f>
        <v>G411</v>
      </c>
      <c r="BC414" s="68">
        <f>'Flight Data'!$B412</f>
        <v>0</v>
      </c>
      <c r="BD414" s="68">
        <f ca="1">ROUND(NORMINV($BI414,'Inputs and Outputs'!$C$20,'Inputs and Outputs'!$D$20),0)</f>
        <v>114</v>
      </c>
      <c r="BE414" s="68">
        <f t="shared" si="129"/>
        <v>104</v>
      </c>
      <c r="BF414" s="68">
        <f t="shared" ca="1" si="130"/>
        <v>104</v>
      </c>
      <c r="BG414" s="68">
        <f ca="1">IF(BF414-BC414&gt;'Inputs and Outputs'!$D$4,Four-BC414,0)</f>
        <v>4</v>
      </c>
      <c r="BH414" s="68">
        <f ca="1">BF414*'Inputs and Outputs'!$D$5-BG414*'Inputs and Outputs'!$D$6</f>
        <v>3760</v>
      </c>
      <c r="BI414" s="70">
        <f t="shared" ca="1" si="138"/>
        <v>0.9613183540157263</v>
      </c>
      <c r="BJ414" s="68">
        <f t="shared" si="131"/>
        <v>200</v>
      </c>
      <c r="BK414" s="75">
        <f ca="1">BF414*'Inputs and Outputs'!$D$5-('Model Part B'!BG414*'Model Part B'!BJ414+BG414*Costperbumped)</f>
        <v>2960</v>
      </c>
      <c r="BN414" s="74">
        <v>411</v>
      </c>
      <c r="BO414" s="68" t="s">
        <v>9</v>
      </c>
      <c r="BP414" s="69">
        <v>44333</v>
      </c>
      <c r="BQ414" s="67" t="s">
        <v>0</v>
      </c>
      <c r="BR414" s="68" t="str">
        <f>'Flight Data'!$A412</f>
        <v>G411</v>
      </c>
      <c r="BS414" s="68">
        <f>'Flight Data'!$B412</f>
        <v>0</v>
      </c>
      <c r="BT414" s="68">
        <f ca="1">ROUND(NORMINV($BY414,'Inputs and Outputs'!$C$18,'Inputs and Outputs'!$D$18),0)</f>
        <v>105</v>
      </c>
      <c r="BU414" s="68">
        <f t="shared" si="132"/>
        <v>105</v>
      </c>
      <c r="BV414" s="68">
        <f t="shared" ca="1" si="133"/>
        <v>105</v>
      </c>
      <c r="BW414" s="68">
        <f ca="1">IF(BV414-BS414&gt;'Inputs and Outputs'!$D$4,Five-BS414,0)</f>
        <v>5</v>
      </c>
      <c r="BX414" s="68">
        <f ca="1">BV414*'Inputs and Outputs'!$D$5-BW414*'Inputs and Outputs'!$D$6</f>
        <v>3700</v>
      </c>
      <c r="BY414" s="70">
        <f t="shared" ca="1" si="139"/>
        <v>0.74136751117488198</v>
      </c>
      <c r="BZ414" s="68">
        <f t="shared" si="134"/>
        <v>200</v>
      </c>
      <c r="CA414" s="75">
        <f ca="1">BV414*'Inputs and Outputs'!$D$5-('Model Part B'!BW414*'Model Part B'!BZ414+BW414*Costperbumped)</f>
        <v>2700</v>
      </c>
    </row>
    <row r="415" spans="2:79" x14ac:dyDescent="0.2">
      <c r="B415" s="74">
        <v>412</v>
      </c>
      <c r="C415" s="68" t="s">
        <v>8</v>
      </c>
      <c r="D415" s="69">
        <v>44334</v>
      </c>
      <c r="E415" s="67" t="s">
        <v>3</v>
      </c>
      <c r="F415" s="68" t="str">
        <f>'Flight Data'!$A413</f>
        <v>G412</v>
      </c>
      <c r="G415" s="68">
        <f>'Flight Data'!$B413</f>
        <v>4</v>
      </c>
      <c r="H415" s="68">
        <f ca="1">ROUND(NORMINV($M415,'Inputs and Outputs'!$C$18,'Inputs and Outputs'!$D$18),0)</f>
        <v>100</v>
      </c>
      <c r="I415" s="68">
        <f t="shared" si="120"/>
        <v>101</v>
      </c>
      <c r="J415" s="68">
        <f t="shared" ca="1" si="121"/>
        <v>100</v>
      </c>
      <c r="K415" s="68">
        <f ca="1">IF(J415-G415&gt;'Inputs and Outputs'!$D$4,One-G415,0)</f>
        <v>0</v>
      </c>
      <c r="L415" s="68">
        <f ca="1">J415*'Inputs and Outputs'!$D$5-K415*'Inputs and Outputs'!$D$6</f>
        <v>4000</v>
      </c>
      <c r="M415" s="70">
        <f t="shared" ca="1" si="135"/>
        <v>0.46178871829595691</v>
      </c>
      <c r="N415" s="68">
        <f t="shared" si="122"/>
        <v>25</v>
      </c>
      <c r="O415" s="75">
        <f ca="1">J415*'Inputs and Outputs'!$D$5-('Model Part B'!K415*'Model Part B'!N415+K415*Costperbumped)</f>
        <v>4000</v>
      </c>
      <c r="R415" s="74">
        <v>412</v>
      </c>
      <c r="S415" s="68" t="s">
        <v>8</v>
      </c>
      <c r="T415" s="69">
        <v>44334</v>
      </c>
      <c r="U415" s="67" t="s">
        <v>3</v>
      </c>
      <c r="V415" s="68" t="str">
        <f>'Flight Data'!$A413</f>
        <v>G412</v>
      </c>
      <c r="W415" s="68">
        <f>'Flight Data'!$B413</f>
        <v>4</v>
      </c>
      <c r="X415" s="68">
        <f ca="1">ROUND(NORMINV($AC415,'Inputs and Outputs'!$C$18,'Inputs and Outputs'!$D$18),0)</f>
        <v>107</v>
      </c>
      <c r="Y415" s="68">
        <f t="shared" si="123"/>
        <v>102</v>
      </c>
      <c r="Z415" s="68">
        <f t="shared" ca="1" si="124"/>
        <v>102</v>
      </c>
      <c r="AA415" s="68">
        <f ca="1">IF(Z415-W415&gt;'Inputs and Outputs'!$D$4,One-W415,0)</f>
        <v>0</v>
      </c>
      <c r="AB415" s="68">
        <f ca="1">Z415*'Inputs and Outputs'!$D$5-AA415*'Inputs and Outputs'!$D$6</f>
        <v>4080</v>
      </c>
      <c r="AC415" s="70">
        <f t="shared" ca="1" si="136"/>
        <v>0.84544904820690581</v>
      </c>
      <c r="AD415" s="68">
        <f t="shared" si="125"/>
        <v>25</v>
      </c>
      <c r="AE415" s="75">
        <f ca="1">Z415*'Inputs and Outputs'!$D$5-('Model Part B'!AA415*'Model Part B'!AD415+AA415*Costperbumped)</f>
        <v>4080</v>
      </c>
      <c r="AH415" s="74">
        <v>412</v>
      </c>
      <c r="AI415" s="68" t="s">
        <v>8</v>
      </c>
      <c r="AJ415" s="69">
        <v>44334</v>
      </c>
      <c r="AK415" s="67" t="s">
        <v>3</v>
      </c>
      <c r="AL415" s="68" t="str">
        <f>'Flight Data'!$A413</f>
        <v>G412</v>
      </c>
      <c r="AM415" s="68">
        <f>'Flight Data'!$B413</f>
        <v>4</v>
      </c>
      <c r="AN415" s="68">
        <f ca="1">ROUND(NORMINV($AS415,'Inputs and Outputs'!$C$18,'Inputs and Outputs'!$D$18),0)</f>
        <v>104</v>
      </c>
      <c r="AO415" s="68">
        <f t="shared" si="126"/>
        <v>103</v>
      </c>
      <c r="AP415" s="68">
        <f t="shared" ca="1" si="127"/>
        <v>103</v>
      </c>
      <c r="AQ415" s="68">
        <f ca="1">IF(AP415-AM415&gt;'Inputs and Outputs'!$D$4,Three-AM415,0)</f>
        <v>0</v>
      </c>
      <c r="AR415" s="68">
        <f ca="1">AP415*'Inputs and Outputs'!$D$5-AQ415*'Inputs and Outputs'!$D$6</f>
        <v>4120</v>
      </c>
      <c r="AS415" s="70">
        <f t="shared" ca="1" si="137"/>
        <v>0.71149585203893029</v>
      </c>
      <c r="AT415" s="68">
        <f t="shared" si="128"/>
        <v>25</v>
      </c>
      <c r="AU415" s="75">
        <f ca="1">AP415*'Inputs and Outputs'!$D$5-('Model Part B'!AQ415*'Model Part B'!AT415+AQ415*Costperbumped)</f>
        <v>4120</v>
      </c>
      <c r="AX415" s="74">
        <v>412</v>
      </c>
      <c r="AY415" s="68" t="s">
        <v>8</v>
      </c>
      <c r="AZ415" s="69">
        <v>44334</v>
      </c>
      <c r="BA415" s="67" t="s">
        <v>3</v>
      </c>
      <c r="BB415" s="68" t="str">
        <f>'Flight Data'!$A413</f>
        <v>G412</v>
      </c>
      <c r="BC415" s="68">
        <f>'Flight Data'!$B413</f>
        <v>4</v>
      </c>
      <c r="BD415" s="68">
        <f ca="1">ROUND(NORMINV($BI415,'Inputs and Outputs'!$C$18,'Inputs and Outputs'!$D$18),0)</f>
        <v>99</v>
      </c>
      <c r="BE415" s="68">
        <f t="shared" si="129"/>
        <v>104</v>
      </c>
      <c r="BF415" s="68">
        <f t="shared" ca="1" si="130"/>
        <v>99</v>
      </c>
      <c r="BG415" s="68">
        <f ca="1">IF(BF415-BC415&gt;'Inputs and Outputs'!$D$4,Four-BC415,0)</f>
        <v>0</v>
      </c>
      <c r="BH415" s="68">
        <f ca="1">BF415*'Inputs and Outputs'!$D$5-BG415*'Inputs and Outputs'!$D$6</f>
        <v>3960</v>
      </c>
      <c r="BI415" s="70">
        <f t="shared" ca="1" si="138"/>
        <v>0.35635199205039758</v>
      </c>
      <c r="BJ415" s="68">
        <f t="shared" si="131"/>
        <v>25</v>
      </c>
      <c r="BK415" s="75">
        <f ca="1">BF415*'Inputs and Outputs'!$D$5-('Model Part B'!BG415*'Model Part B'!BJ415+BG415*Costperbumped)</f>
        <v>3960</v>
      </c>
      <c r="BN415" s="74">
        <v>412</v>
      </c>
      <c r="BO415" s="68" t="s">
        <v>8</v>
      </c>
      <c r="BP415" s="69">
        <v>44334</v>
      </c>
      <c r="BQ415" s="67" t="s">
        <v>3</v>
      </c>
      <c r="BR415" s="68" t="str">
        <f>'Flight Data'!$A413</f>
        <v>G412</v>
      </c>
      <c r="BS415" s="68">
        <f>'Flight Data'!$B413</f>
        <v>4</v>
      </c>
      <c r="BT415" s="68">
        <f ca="1">ROUND(NORMINV($BY415,'Inputs and Outputs'!$C$18,'Inputs and Outputs'!$D$18),0)</f>
        <v>101</v>
      </c>
      <c r="BU415" s="68">
        <f t="shared" si="132"/>
        <v>105</v>
      </c>
      <c r="BV415" s="68">
        <f t="shared" ca="1" si="133"/>
        <v>101</v>
      </c>
      <c r="BW415" s="68">
        <f ca="1">IF(BV415-BS415&gt;'Inputs and Outputs'!$D$4,Five-BS415,0)</f>
        <v>0</v>
      </c>
      <c r="BX415" s="68">
        <f ca="1">BV415*'Inputs and Outputs'!$D$5-BW415*'Inputs and Outputs'!$D$6</f>
        <v>4040</v>
      </c>
      <c r="BY415" s="70">
        <f t="shared" ca="1" si="139"/>
        <v>0.49177087293453736</v>
      </c>
      <c r="BZ415" s="68">
        <f t="shared" si="134"/>
        <v>25</v>
      </c>
      <c r="CA415" s="75">
        <f ca="1">BV415*'Inputs and Outputs'!$D$5-('Model Part B'!BW415*'Model Part B'!BZ415+BW415*Costperbumped)</f>
        <v>4040</v>
      </c>
    </row>
    <row r="416" spans="2:79" x14ac:dyDescent="0.2">
      <c r="B416" s="74">
        <v>413</v>
      </c>
      <c r="C416" s="68" t="s">
        <v>8</v>
      </c>
      <c r="D416" s="69">
        <v>44334</v>
      </c>
      <c r="E416" s="67" t="s">
        <v>2</v>
      </c>
      <c r="F416" s="68" t="str">
        <f>'Flight Data'!$A414</f>
        <v>G413</v>
      </c>
      <c r="G416" s="68">
        <f>'Flight Data'!$B414</f>
        <v>0</v>
      </c>
      <c r="H416" s="68">
        <f ca="1">ROUND(NORMINV($M416,'Inputs and Outputs'!$C$19,'Inputs and Outputs'!$D$19),0)</f>
        <v>106</v>
      </c>
      <c r="I416" s="68">
        <f t="shared" si="120"/>
        <v>101</v>
      </c>
      <c r="J416" s="68">
        <f t="shared" ca="1" si="121"/>
        <v>101</v>
      </c>
      <c r="K416" s="68">
        <f ca="1">IF(J416-G416&gt;'Inputs and Outputs'!$D$4,One-G416,0)</f>
        <v>1</v>
      </c>
      <c r="L416" s="68">
        <f ca="1">J416*'Inputs and Outputs'!$D$5-K416*'Inputs and Outputs'!$D$6</f>
        <v>3940</v>
      </c>
      <c r="M416" s="70">
        <f t="shared" ca="1" si="135"/>
        <v>0.75667601670757212</v>
      </c>
      <c r="N416" s="68">
        <f t="shared" si="122"/>
        <v>25</v>
      </c>
      <c r="O416" s="75">
        <f ca="1">J416*'Inputs and Outputs'!$D$5-('Model Part B'!K416*'Model Part B'!N416+K416*Costperbumped)</f>
        <v>3915</v>
      </c>
      <c r="R416" s="74">
        <v>413</v>
      </c>
      <c r="S416" s="68" t="s">
        <v>8</v>
      </c>
      <c r="T416" s="69">
        <v>44334</v>
      </c>
      <c r="U416" s="67" t="s">
        <v>2</v>
      </c>
      <c r="V416" s="68" t="str">
        <f>'Flight Data'!$A414</f>
        <v>G413</v>
      </c>
      <c r="W416" s="68">
        <f>'Flight Data'!$B414</f>
        <v>0</v>
      </c>
      <c r="X416" s="68">
        <f ca="1">ROUND(NORMINV($AC416,'Inputs and Outputs'!$C$19,'Inputs and Outputs'!$D$19),0)</f>
        <v>101</v>
      </c>
      <c r="Y416" s="68">
        <f t="shared" si="123"/>
        <v>102</v>
      </c>
      <c r="Z416" s="68">
        <f t="shared" ca="1" si="124"/>
        <v>101</v>
      </c>
      <c r="AA416" s="68">
        <f ca="1">IF(Z416-W416&gt;'Inputs and Outputs'!$D$4,One-W416,0)</f>
        <v>1</v>
      </c>
      <c r="AB416" s="68">
        <f ca="1">Z416*'Inputs and Outputs'!$D$5-AA416*'Inputs and Outputs'!$D$6</f>
        <v>3940</v>
      </c>
      <c r="AC416" s="70">
        <f t="shared" ca="1" si="136"/>
        <v>0.35841099188414538</v>
      </c>
      <c r="AD416" s="68">
        <f t="shared" si="125"/>
        <v>25</v>
      </c>
      <c r="AE416" s="75">
        <f ca="1">Z416*'Inputs and Outputs'!$D$5-('Model Part B'!AA416*'Model Part B'!AD416+AA416*Costperbumped)</f>
        <v>3915</v>
      </c>
      <c r="AH416" s="74">
        <v>413</v>
      </c>
      <c r="AI416" s="68" t="s">
        <v>8</v>
      </c>
      <c r="AJ416" s="69">
        <v>44334</v>
      </c>
      <c r="AK416" s="67" t="s">
        <v>2</v>
      </c>
      <c r="AL416" s="68" t="str">
        <f>'Flight Data'!$A414</f>
        <v>G413</v>
      </c>
      <c r="AM416" s="68">
        <f>'Flight Data'!$B414</f>
        <v>0</v>
      </c>
      <c r="AN416" s="68">
        <f ca="1">ROUND(NORMINV($AS416,'Inputs and Outputs'!$C$19,'Inputs and Outputs'!$D$19),0)</f>
        <v>98</v>
      </c>
      <c r="AO416" s="68">
        <f t="shared" si="126"/>
        <v>103</v>
      </c>
      <c r="AP416" s="68">
        <f t="shared" ca="1" si="127"/>
        <v>98</v>
      </c>
      <c r="AQ416" s="68">
        <f ca="1">IF(AP416-AM416&gt;'Inputs and Outputs'!$D$4,Three-AM416,0)</f>
        <v>0</v>
      </c>
      <c r="AR416" s="68">
        <f ca="1">AP416*'Inputs and Outputs'!$D$5-AQ416*'Inputs and Outputs'!$D$6</f>
        <v>3920</v>
      </c>
      <c r="AS416" s="70">
        <f t="shared" ca="1" si="137"/>
        <v>0.16241189638411635</v>
      </c>
      <c r="AT416" s="68">
        <f t="shared" si="128"/>
        <v>25</v>
      </c>
      <c r="AU416" s="75">
        <f ca="1">AP416*'Inputs and Outputs'!$D$5-('Model Part B'!AQ416*'Model Part B'!AT416+AQ416*Costperbumped)</f>
        <v>3920</v>
      </c>
      <c r="AX416" s="74">
        <v>413</v>
      </c>
      <c r="AY416" s="68" t="s">
        <v>8</v>
      </c>
      <c r="AZ416" s="69">
        <v>44334</v>
      </c>
      <c r="BA416" s="67" t="s">
        <v>2</v>
      </c>
      <c r="BB416" s="68" t="str">
        <f>'Flight Data'!$A414</f>
        <v>G413</v>
      </c>
      <c r="BC416" s="68">
        <f>'Flight Data'!$B414</f>
        <v>0</v>
      </c>
      <c r="BD416" s="68">
        <f ca="1">ROUND(NORMINV($BI416,'Inputs and Outputs'!$C$19,'Inputs and Outputs'!$D$19),0)</f>
        <v>100</v>
      </c>
      <c r="BE416" s="68">
        <f t="shared" si="129"/>
        <v>104</v>
      </c>
      <c r="BF416" s="68">
        <f t="shared" ca="1" si="130"/>
        <v>100</v>
      </c>
      <c r="BG416" s="68">
        <f ca="1">IF(BF416-BC416&gt;'Inputs and Outputs'!$D$4,Four-BC416,0)</f>
        <v>0</v>
      </c>
      <c r="BH416" s="68">
        <f ca="1">BF416*'Inputs and Outputs'!$D$5-BG416*'Inputs and Outputs'!$D$6</f>
        <v>4000</v>
      </c>
      <c r="BI416" s="70">
        <f t="shared" ca="1" si="138"/>
        <v>0.27927412460066936</v>
      </c>
      <c r="BJ416" s="68">
        <f t="shared" si="131"/>
        <v>25</v>
      </c>
      <c r="BK416" s="75">
        <f ca="1">BF416*'Inputs and Outputs'!$D$5-('Model Part B'!BG416*'Model Part B'!BJ416+BG416*Costperbumped)</f>
        <v>4000</v>
      </c>
      <c r="BN416" s="74">
        <v>413</v>
      </c>
      <c r="BO416" s="68" t="s">
        <v>8</v>
      </c>
      <c r="BP416" s="69">
        <v>44334</v>
      </c>
      <c r="BQ416" s="67" t="s">
        <v>2</v>
      </c>
      <c r="BR416" s="68" t="str">
        <f>'Flight Data'!$A414</f>
        <v>G413</v>
      </c>
      <c r="BS416" s="68">
        <f>'Flight Data'!$B414</f>
        <v>0</v>
      </c>
      <c r="BT416" s="68">
        <f ca="1">ROUND(NORMINV($BY416,'Inputs and Outputs'!$C$18,'Inputs and Outputs'!$D$18),0)</f>
        <v>107</v>
      </c>
      <c r="BU416" s="68">
        <f t="shared" si="132"/>
        <v>105</v>
      </c>
      <c r="BV416" s="68">
        <f t="shared" ca="1" si="133"/>
        <v>105</v>
      </c>
      <c r="BW416" s="68">
        <f ca="1">IF(BV416-BS416&gt;'Inputs and Outputs'!$D$4,Five-BS416,0)</f>
        <v>5</v>
      </c>
      <c r="BX416" s="68">
        <f ca="1">BV416*'Inputs and Outputs'!$D$5-BW416*'Inputs and Outputs'!$D$6</f>
        <v>3700</v>
      </c>
      <c r="BY416" s="70">
        <f t="shared" ca="1" si="139"/>
        <v>0.85202438452631135</v>
      </c>
      <c r="BZ416" s="68">
        <f t="shared" si="134"/>
        <v>25</v>
      </c>
      <c r="CA416" s="75">
        <f ca="1">BV416*'Inputs and Outputs'!$D$5-('Model Part B'!BW416*'Model Part B'!BZ416+BW416*Costperbumped)</f>
        <v>3575</v>
      </c>
    </row>
    <row r="417" spans="2:79" x14ac:dyDescent="0.2">
      <c r="B417" s="74">
        <v>414</v>
      </c>
      <c r="C417" s="68" t="s">
        <v>8</v>
      </c>
      <c r="D417" s="69">
        <v>44334</v>
      </c>
      <c r="E417" s="67" t="s">
        <v>0</v>
      </c>
      <c r="F417" s="68" t="str">
        <f>'Flight Data'!$A415</f>
        <v>G414</v>
      </c>
      <c r="G417" s="68">
        <f>'Flight Data'!$B415</f>
        <v>1</v>
      </c>
      <c r="H417" s="68">
        <f ca="1">ROUND(NORMINV($M417,'Inputs and Outputs'!$C$20,'Inputs and Outputs'!$D$20),0)</f>
        <v>110</v>
      </c>
      <c r="I417" s="68">
        <f t="shared" si="120"/>
        <v>101</v>
      </c>
      <c r="J417" s="68">
        <f t="shared" ca="1" si="121"/>
        <v>101</v>
      </c>
      <c r="K417" s="68">
        <f ca="1">IF(J417-G417&gt;'Inputs and Outputs'!$D$4,One-G417,0)</f>
        <v>0</v>
      </c>
      <c r="L417" s="68">
        <f ca="1">J417*'Inputs and Outputs'!$D$5-K417*'Inputs and Outputs'!$D$6</f>
        <v>4040</v>
      </c>
      <c r="M417" s="70">
        <f t="shared" ca="1" si="135"/>
        <v>0.8489002548990231</v>
      </c>
      <c r="N417" s="68">
        <f t="shared" si="122"/>
        <v>200</v>
      </c>
      <c r="O417" s="75">
        <f ca="1">J417*'Inputs and Outputs'!$D$5-('Model Part B'!K417*'Model Part B'!N417+K417*Costperbumped)</f>
        <v>4040</v>
      </c>
      <c r="R417" s="74">
        <v>414</v>
      </c>
      <c r="S417" s="68" t="s">
        <v>8</v>
      </c>
      <c r="T417" s="69">
        <v>44334</v>
      </c>
      <c r="U417" s="67" t="s">
        <v>0</v>
      </c>
      <c r="V417" s="68" t="str">
        <f>'Flight Data'!$A415</f>
        <v>G414</v>
      </c>
      <c r="W417" s="68">
        <f>'Flight Data'!$B415</f>
        <v>1</v>
      </c>
      <c r="X417" s="68">
        <f ca="1">ROUND(NORMINV($AC417,'Inputs and Outputs'!$C$20,'Inputs and Outputs'!$D$20),0)</f>
        <v>110</v>
      </c>
      <c r="Y417" s="68">
        <f t="shared" si="123"/>
        <v>102</v>
      </c>
      <c r="Z417" s="68">
        <f t="shared" ca="1" si="124"/>
        <v>102</v>
      </c>
      <c r="AA417" s="68">
        <f ca="1">IF(Z417-W417&gt;'Inputs and Outputs'!$D$4,One-W417,0)</f>
        <v>0</v>
      </c>
      <c r="AB417" s="68">
        <f ca="1">Z417*'Inputs and Outputs'!$D$5-AA417*'Inputs and Outputs'!$D$6</f>
        <v>4080</v>
      </c>
      <c r="AC417" s="70">
        <f t="shared" ca="1" si="136"/>
        <v>0.85965506901277877</v>
      </c>
      <c r="AD417" s="68">
        <f t="shared" si="125"/>
        <v>200</v>
      </c>
      <c r="AE417" s="75">
        <f ca="1">Z417*'Inputs and Outputs'!$D$5-('Model Part B'!AA417*'Model Part B'!AD417+AA417*Costperbumped)</f>
        <v>4080</v>
      </c>
      <c r="AH417" s="74">
        <v>414</v>
      </c>
      <c r="AI417" s="68" t="s">
        <v>8</v>
      </c>
      <c r="AJ417" s="69">
        <v>44334</v>
      </c>
      <c r="AK417" s="67" t="s">
        <v>0</v>
      </c>
      <c r="AL417" s="68" t="str">
        <f>'Flight Data'!$A415</f>
        <v>G414</v>
      </c>
      <c r="AM417" s="68">
        <f>'Flight Data'!$B415</f>
        <v>1</v>
      </c>
      <c r="AN417" s="68">
        <f ca="1">ROUND(NORMINV($AS417,'Inputs and Outputs'!$C$20,'Inputs and Outputs'!$D$20),0)</f>
        <v>109</v>
      </c>
      <c r="AO417" s="68">
        <f t="shared" si="126"/>
        <v>103</v>
      </c>
      <c r="AP417" s="68">
        <f t="shared" ca="1" si="127"/>
        <v>103</v>
      </c>
      <c r="AQ417" s="68">
        <f ca="1">IF(AP417-AM417&gt;'Inputs and Outputs'!$D$4,Three-AM417,0)</f>
        <v>2</v>
      </c>
      <c r="AR417" s="68">
        <f ca="1">AP417*'Inputs and Outputs'!$D$5-AQ417*'Inputs and Outputs'!$D$6</f>
        <v>3920</v>
      </c>
      <c r="AS417" s="70">
        <f t="shared" ca="1" si="137"/>
        <v>0.7663672960510336</v>
      </c>
      <c r="AT417" s="68">
        <f t="shared" si="128"/>
        <v>200</v>
      </c>
      <c r="AU417" s="75">
        <f ca="1">AP417*'Inputs and Outputs'!$D$5-('Model Part B'!AQ417*'Model Part B'!AT417+AQ417*Costperbumped)</f>
        <v>3520</v>
      </c>
      <c r="AX417" s="74">
        <v>414</v>
      </c>
      <c r="AY417" s="68" t="s">
        <v>8</v>
      </c>
      <c r="AZ417" s="69">
        <v>44334</v>
      </c>
      <c r="BA417" s="67" t="s">
        <v>0</v>
      </c>
      <c r="BB417" s="68" t="str">
        <f>'Flight Data'!$A415</f>
        <v>G414</v>
      </c>
      <c r="BC417" s="68">
        <f>'Flight Data'!$B415</f>
        <v>1</v>
      </c>
      <c r="BD417" s="68">
        <f ca="1">ROUND(NORMINV($BI417,'Inputs and Outputs'!$C$20,'Inputs and Outputs'!$D$20),0)</f>
        <v>112</v>
      </c>
      <c r="BE417" s="68">
        <f t="shared" si="129"/>
        <v>104</v>
      </c>
      <c r="BF417" s="68">
        <f t="shared" ca="1" si="130"/>
        <v>104</v>
      </c>
      <c r="BG417" s="68">
        <f ca="1">IF(BF417-BC417&gt;'Inputs and Outputs'!$D$4,Four-BC417,0)</f>
        <v>3</v>
      </c>
      <c r="BH417" s="68">
        <f ca="1">BF417*'Inputs and Outputs'!$D$5-BG417*'Inputs and Outputs'!$D$6</f>
        <v>3860</v>
      </c>
      <c r="BI417" s="70">
        <f t="shared" ca="1" si="138"/>
        <v>0.92301954922822604</v>
      </c>
      <c r="BJ417" s="68">
        <f t="shared" si="131"/>
        <v>200</v>
      </c>
      <c r="BK417" s="75">
        <f ca="1">BF417*'Inputs and Outputs'!$D$5-('Model Part B'!BG417*'Model Part B'!BJ417+BG417*Costperbumped)</f>
        <v>3260</v>
      </c>
      <c r="BN417" s="74">
        <v>414</v>
      </c>
      <c r="BO417" s="68" t="s">
        <v>8</v>
      </c>
      <c r="BP417" s="69">
        <v>44334</v>
      </c>
      <c r="BQ417" s="67" t="s">
        <v>0</v>
      </c>
      <c r="BR417" s="68" t="str">
        <f>'Flight Data'!$A415</f>
        <v>G414</v>
      </c>
      <c r="BS417" s="68">
        <f>'Flight Data'!$B415</f>
        <v>1</v>
      </c>
      <c r="BT417" s="68">
        <f ca="1">ROUND(NORMINV($BY417,'Inputs and Outputs'!$C$18,'Inputs and Outputs'!$D$18),0)</f>
        <v>101</v>
      </c>
      <c r="BU417" s="68">
        <f t="shared" si="132"/>
        <v>105</v>
      </c>
      <c r="BV417" s="68">
        <f t="shared" ca="1" si="133"/>
        <v>101</v>
      </c>
      <c r="BW417" s="68">
        <f ca="1">IF(BV417-BS417&gt;'Inputs and Outputs'!$D$4,Five-BS417,0)</f>
        <v>0</v>
      </c>
      <c r="BX417" s="68">
        <f ca="1">BV417*'Inputs and Outputs'!$D$5-BW417*'Inputs and Outputs'!$D$6</f>
        <v>4040</v>
      </c>
      <c r="BY417" s="70">
        <f t="shared" ca="1" si="139"/>
        <v>0.49066990971109625</v>
      </c>
      <c r="BZ417" s="68">
        <f t="shared" si="134"/>
        <v>200</v>
      </c>
      <c r="CA417" s="75">
        <f ca="1">BV417*'Inputs and Outputs'!$D$5-('Model Part B'!BW417*'Model Part B'!BZ417+BW417*Costperbumped)</f>
        <v>4040</v>
      </c>
    </row>
    <row r="418" spans="2:79" x14ac:dyDescent="0.2">
      <c r="B418" s="74">
        <v>415</v>
      </c>
      <c r="C418" s="68" t="s">
        <v>7</v>
      </c>
      <c r="D418" s="69">
        <v>44335</v>
      </c>
      <c r="E418" s="67" t="s">
        <v>3</v>
      </c>
      <c r="F418" s="68" t="str">
        <f>'Flight Data'!$A416</f>
        <v>G415</v>
      </c>
      <c r="G418" s="68">
        <f>'Flight Data'!$B416</f>
        <v>9</v>
      </c>
      <c r="H418" s="68">
        <f ca="1">ROUND(NORMINV($M418,'Inputs and Outputs'!$C$18,'Inputs and Outputs'!$D$18),0)</f>
        <v>99</v>
      </c>
      <c r="I418" s="68">
        <f t="shared" si="120"/>
        <v>101</v>
      </c>
      <c r="J418" s="68">
        <f t="shared" ca="1" si="121"/>
        <v>99</v>
      </c>
      <c r="K418" s="68">
        <f ca="1">IF(J418-G418&gt;'Inputs and Outputs'!$D$4,One-G418,0)</f>
        <v>0</v>
      </c>
      <c r="L418" s="68">
        <f ca="1">J418*'Inputs and Outputs'!$D$5-K418*'Inputs and Outputs'!$D$6</f>
        <v>3960</v>
      </c>
      <c r="M418" s="70">
        <f t="shared" ca="1" si="135"/>
        <v>0.38970026046733897</v>
      </c>
      <c r="N418" s="68">
        <f t="shared" si="122"/>
        <v>25</v>
      </c>
      <c r="O418" s="75">
        <f ca="1">J418*'Inputs and Outputs'!$D$5-('Model Part B'!K418*'Model Part B'!N418+K418*Costperbumped)</f>
        <v>3960</v>
      </c>
      <c r="R418" s="74">
        <v>415</v>
      </c>
      <c r="S418" s="68" t="s">
        <v>7</v>
      </c>
      <c r="T418" s="69">
        <v>44335</v>
      </c>
      <c r="U418" s="67" t="s">
        <v>3</v>
      </c>
      <c r="V418" s="68" t="str">
        <f>'Flight Data'!$A416</f>
        <v>G415</v>
      </c>
      <c r="W418" s="68">
        <f>'Flight Data'!$B416</f>
        <v>9</v>
      </c>
      <c r="X418" s="68">
        <f ca="1">ROUND(NORMINV($AC418,'Inputs and Outputs'!$C$18,'Inputs and Outputs'!$D$18),0)</f>
        <v>94</v>
      </c>
      <c r="Y418" s="68">
        <f t="shared" si="123"/>
        <v>102</v>
      </c>
      <c r="Z418" s="68">
        <f t="shared" ca="1" si="124"/>
        <v>94</v>
      </c>
      <c r="AA418" s="68">
        <f ca="1">IF(Z418-W418&gt;'Inputs and Outputs'!$D$4,One-W418,0)</f>
        <v>0</v>
      </c>
      <c r="AB418" s="68">
        <f ca="1">Z418*'Inputs and Outputs'!$D$5-AA418*'Inputs and Outputs'!$D$6</f>
        <v>3760</v>
      </c>
      <c r="AC418" s="70">
        <f t="shared" ca="1" si="136"/>
        <v>0.13627415904606233</v>
      </c>
      <c r="AD418" s="68">
        <f t="shared" si="125"/>
        <v>25</v>
      </c>
      <c r="AE418" s="75">
        <f ca="1">Z418*'Inputs and Outputs'!$D$5-('Model Part B'!AA418*'Model Part B'!AD418+AA418*Costperbumped)</f>
        <v>3760</v>
      </c>
      <c r="AH418" s="74">
        <v>415</v>
      </c>
      <c r="AI418" s="68" t="s">
        <v>7</v>
      </c>
      <c r="AJ418" s="69">
        <v>44335</v>
      </c>
      <c r="AK418" s="67" t="s">
        <v>3</v>
      </c>
      <c r="AL418" s="68" t="str">
        <f>'Flight Data'!$A416</f>
        <v>G415</v>
      </c>
      <c r="AM418" s="68">
        <f>'Flight Data'!$B416</f>
        <v>9</v>
      </c>
      <c r="AN418" s="68">
        <f ca="1">ROUND(NORMINV($AS418,'Inputs and Outputs'!$C$18,'Inputs and Outputs'!$D$18),0)</f>
        <v>101</v>
      </c>
      <c r="AO418" s="68">
        <f t="shared" si="126"/>
        <v>103</v>
      </c>
      <c r="AP418" s="68">
        <f t="shared" ca="1" si="127"/>
        <v>101</v>
      </c>
      <c r="AQ418" s="68">
        <f ca="1">IF(AP418-AM418&gt;'Inputs and Outputs'!$D$4,Three-AM418,0)</f>
        <v>0</v>
      </c>
      <c r="AR418" s="68">
        <f ca="1">AP418*'Inputs and Outputs'!$D$5-AQ418*'Inputs and Outputs'!$D$6</f>
        <v>4040</v>
      </c>
      <c r="AS418" s="70">
        <f t="shared" ca="1" si="137"/>
        <v>0.49314686435107014</v>
      </c>
      <c r="AT418" s="68">
        <f t="shared" si="128"/>
        <v>25</v>
      </c>
      <c r="AU418" s="75">
        <f ca="1">AP418*'Inputs and Outputs'!$D$5-('Model Part B'!AQ418*'Model Part B'!AT418+AQ418*Costperbumped)</f>
        <v>4040</v>
      </c>
      <c r="AX418" s="74">
        <v>415</v>
      </c>
      <c r="AY418" s="68" t="s">
        <v>7</v>
      </c>
      <c r="AZ418" s="69">
        <v>44335</v>
      </c>
      <c r="BA418" s="67" t="s">
        <v>3</v>
      </c>
      <c r="BB418" s="68" t="str">
        <f>'Flight Data'!$A416</f>
        <v>G415</v>
      </c>
      <c r="BC418" s="68">
        <f>'Flight Data'!$B416</f>
        <v>9</v>
      </c>
      <c r="BD418" s="68">
        <f ca="1">ROUND(NORMINV($BI418,'Inputs and Outputs'!$C$18,'Inputs and Outputs'!$D$18),0)</f>
        <v>95</v>
      </c>
      <c r="BE418" s="68">
        <f t="shared" si="129"/>
        <v>104</v>
      </c>
      <c r="BF418" s="68">
        <f t="shared" ca="1" si="130"/>
        <v>95</v>
      </c>
      <c r="BG418" s="68">
        <f ca="1">IF(BF418-BC418&gt;'Inputs and Outputs'!$D$4,Four-BC418,0)</f>
        <v>0</v>
      </c>
      <c r="BH418" s="68">
        <f ca="1">BF418*'Inputs and Outputs'!$D$5-BG418*'Inputs and Outputs'!$D$6</f>
        <v>3800</v>
      </c>
      <c r="BI418" s="70">
        <f t="shared" ca="1" si="138"/>
        <v>0.14877383186156956</v>
      </c>
      <c r="BJ418" s="68">
        <f t="shared" si="131"/>
        <v>25</v>
      </c>
      <c r="BK418" s="75">
        <f ca="1">BF418*'Inputs and Outputs'!$D$5-('Model Part B'!BG418*'Model Part B'!BJ418+BG418*Costperbumped)</f>
        <v>3800</v>
      </c>
      <c r="BN418" s="74">
        <v>415</v>
      </c>
      <c r="BO418" s="68" t="s">
        <v>7</v>
      </c>
      <c r="BP418" s="69">
        <v>44335</v>
      </c>
      <c r="BQ418" s="67" t="s">
        <v>3</v>
      </c>
      <c r="BR418" s="68" t="str">
        <f>'Flight Data'!$A416</f>
        <v>G415</v>
      </c>
      <c r="BS418" s="68">
        <f>'Flight Data'!$B416</f>
        <v>9</v>
      </c>
      <c r="BT418" s="68">
        <f ca="1">ROUND(NORMINV($BY418,'Inputs and Outputs'!$C$18,'Inputs and Outputs'!$D$18),0)</f>
        <v>99</v>
      </c>
      <c r="BU418" s="68">
        <f t="shared" si="132"/>
        <v>105</v>
      </c>
      <c r="BV418" s="68">
        <f t="shared" ca="1" si="133"/>
        <v>99</v>
      </c>
      <c r="BW418" s="68">
        <f ca="1">IF(BV418-BS418&gt;'Inputs and Outputs'!$D$4,Five-BS418,0)</f>
        <v>0</v>
      </c>
      <c r="BX418" s="68">
        <f ca="1">BV418*'Inputs and Outputs'!$D$5-BW418*'Inputs and Outputs'!$D$6</f>
        <v>3960</v>
      </c>
      <c r="BY418" s="70">
        <f t="shared" ca="1" si="139"/>
        <v>0.37977187758371667</v>
      </c>
      <c r="BZ418" s="68">
        <f t="shared" si="134"/>
        <v>25</v>
      </c>
      <c r="CA418" s="75">
        <f ca="1">BV418*'Inputs and Outputs'!$D$5-('Model Part B'!BW418*'Model Part B'!BZ418+BW418*Costperbumped)</f>
        <v>3960</v>
      </c>
    </row>
    <row r="419" spans="2:79" x14ac:dyDescent="0.2">
      <c r="B419" s="74">
        <v>416</v>
      </c>
      <c r="C419" s="68" t="s">
        <v>7</v>
      </c>
      <c r="D419" s="69">
        <v>44335</v>
      </c>
      <c r="E419" s="67" t="s">
        <v>2</v>
      </c>
      <c r="F419" s="68" t="str">
        <f>'Flight Data'!$A417</f>
        <v>G416</v>
      </c>
      <c r="G419" s="68">
        <f>'Flight Data'!$B417</f>
        <v>0</v>
      </c>
      <c r="H419" s="68">
        <f ca="1">ROUND(NORMINV($M419,'Inputs and Outputs'!$C$19,'Inputs and Outputs'!$D$19),0)</f>
        <v>92</v>
      </c>
      <c r="I419" s="68">
        <f t="shared" si="120"/>
        <v>101</v>
      </c>
      <c r="J419" s="68">
        <f t="shared" ca="1" si="121"/>
        <v>92</v>
      </c>
      <c r="K419" s="68">
        <f ca="1">IF(J419-G419&gt;'Inputs and Outputs'!$D$4,One-G419,0)</f>
        <v>0</v>
      </c>
      <c r="L419" s="68">
        <f ca="1">J419*'Inputs and Outputs'!$D$5-K419*'Inputs and Outputs'!$D$6</f>
        <v>3680</v>
      </c>
      <c r="M419" s="70">
        <f t="shared" ca="1" si="135"/>
        <v>1.5011338924477147E-2</v>
      </c>
      <c r="N419" s="68">
        <f t="shared" si="122"/>
        <v>25</v>
      </c>
      <c r="O419" s="75">
        <f ca="1">J419*'Inputs and Outputs'!$D$5-('Model Part B'!K419*'Model Part B'!N419+K419*Costperbumped)</f>
        <v>3680</v>
      </c>
      <c r="R419" s="74">
        <v>416</v>
      </c>
      <c r="S419" s="68" t="s">
        <v>7</v>
      </c>
      <c r="T419" s="69">
        <v>44335</v>
      </c>
      <c r="U419" s="67" t="s">
        <v>2</v>
      </c>
      <c r="V419" s="68" t="str">
        <f>'Flight Data'!$A417</f>
        <v>G416</v>
      </c>
      <c r="W419" s="68">
        <f>'Flight Data'!$B417</f>
        <v>0</v>
      </c>
      <c r="X419" s="68">
        <f ca="1">ROUND(NORMINV($AC419,'Inputs and Outputs'!$C$19,'Inputs and Outputs'!$D$19),0)</f>
        <v>104</v>
      </c>
      <c r="Y419" s="68">
        <f t="shared" si="123"/>
        <v>102</v>
      </c>
      <c r="Z419" s="68">
        <f t="shared" ca="1" si="124"/>
        <v>102</v>
      </c>
      <c r="AA419" s="68">
        <f ca="1">IF(Z419-W419&gt;'Inputs and Outputs'!$D$4,One-W419,0)</f>
        <v>1</v>
      </c>
      <c r="AB419" s="68">
        <f ca="1">Z419*'Inputs and Outputs'!$D$5-AA419*'Inputs and Outputs'!$D$6</f>
        <v>3980</v>
      </c>
      <c r="AC419" s="70">
        <f t="shared" ca="1" si="136"/>
        <v>0.57977828337463</v>
      </c>
      <c r="AD419" s="68">
        <f t="shared" si="125"/>
        <v>25</v>
      </c>
      <c r="AE419" s="75">
        <f ca="1">Z419*'Inputs and Outputs'!$D$5-('Model Part B'!AA419*'Model Part B'!AD419+AA419*Costperbumped)</f>
        <v>3955</v>
      </c>
      <c r="AH419" s="74">
        <v>416</v>
      </c>
      <c r="AI419" s="68" t="s">
        <v>7</v>
      </c>
      <c r="AJ419" s="69">
        <v>44335</v>
      </c>
      <c r="AK419" s="67" t="s">
        <v>2</v>
      </c>
      <c r="AL419" s="68" t="str">
        <f>'Flight Data'!$A417</f>
        <v>G416</v>
      </c>
      <c r="AM419" s="68">
        <f>'Flight Data'!$B417</f>
        <v>0</v>
      </c>
      <c r="AN419" s="68">
        <f ca="1">ROUND(NORMINV($AS419,'Inputs and Outputs'!$C$19,'Inputs and Outputs'!$D$19),0)</f>
        <v>106</v>
      </c>
      <c r="AO419" s="68">
        <f t="shared" si="126"/>
        <v>103</v>
      </c>
      <c r="AP419" s="68">
        <f t="shared" ca="1" si="127"/>
        <v>103</v>
      </c>
      <c r="AQ419" s="68">
        <f ca="1">IF(AP419-AM419&gt;'Inputs and Outputs'!$D$4,Three-AM419,0)</f>
        <v>3</v>
      </c>
      <c r="AR419" s="68">
        <f ca="1">AP419*'Inputs and Outputs'!$D$5-AQ419*'Inputs and Outputs'!$D$6</f>
        <v>3820</v>
      </c>
      <c r="AS419" s="70">
        <f t="shared" ca="1" si="137"/>
        <v>0.70077623078657725</v>
      </c>
      <c r="AT419" s="68">
        <f t="shared" si="128"/>
        <v>25</v>
      </c>
      <c r="AU419" s="75">
        <f ca="1">AP419*'Inputs and Outputs'!$D$5-('Model Part B'!AQ419*'Model Part B'!AT419+AQ419*Costperbumped)</f>
        <v>3745</v>
      </c>
      <c r="AX419" s="74">
        <v>416</v>
      </c>
      <c r="AY419" s="68" t="s">
        <v>7</v>
      </c>
      <c r="AZ419" s="69">
        <v>44335</v>
      </c>
      <c r="BA419" s="67" t="s">
        <v>2</v>
      </c>
      <c r="BB419" s="68" t="str">
        <f>'Flight Data'!$A417</f>
        <v>G416</v>
      </c>
      <c r="BC419" s="68">
        <f>'Flight Data'!$B417</f>
        <v>0</v>
      </c>
      <c r="BD419" s="68">
        <f ca="1">ROUND(NORMINV($BI419,'Inputs and Outputs'!$C$19,'Inputs and Outputs'!$D$19),0)</f>
        <v>109</v>
      </c>
      <c r="BE419" s="68">
        <f t="shared" si="129"/>
        <v>104</v>
      </c>
      <c r="BF419" s="68">
        <f t="shared" ca="1" si="130"/>
        <v>104</v>
      </c>
      <c r="BG419" s="68">
        <f ca="1">IF(BF419-BC419&gt;'Inputs and Outputs'!$D$4,Four-BC419,0)</f>
        <v>4</v>
      </c>
      <c r="BH419" s="68">
        <f ca="1">BF419*'Inputs and Outputs'!$D$5-BG419*'Inputs and Outputs'!$D$6</f>
        <v>3760</v>
      </c>
      <c r="BI419" s="70">
        <f t="shared" ca="1" si="138"/>
        <v>0.88881549382660696</v>
      </c>
      <c r="BJ419" s="68">
        <f t="shared" si="131"/>
        <v>25</v>
      </c>
      <c r="BK419" s="75">
        <f ca="1">BF419*'Inputs and Outputs'!$D$5-('Model Part B'!BG419*'Model Part B'!BJ419+BG419*Costperbumped)</f>
        <v>3660</v>
      </c>
      <c r="BN419" s="74">
        <v>416</v>
      </c>
      <c r="BO419" s="68" t="s">
        <v>7</v>
      </c>
      <c r="BP419" s="69">
        <v>44335</v>
      </c>
      <c r="BQ419" s="67" t="s">
        <v>2</v>
      </c>
      <c r="BR419" s="68" t="str">
        <f>'Flight Data'!$A417</f>
        <v>G416</v>
      </c>
      <c r="BS419" s="68">
        <f>'Flight Data'!$B417</f>
        <v>0</v>
      </c>
      <c r="BT419" s="68">
        <f ca="1">ROUND(NORMINV($BY419,'Inputs and Outputs'!$C$18,'Inputs and Outputs'!$D$18),0)</f>
        <v>102</v>
      </c>
      <c r="BU419" s="68">
        <f t="shared" si="132"/>
        <v>105</v>
      </c>
      <c r="BV419" s="68">
        <f t="shared" ca="1" si="133"/>
        <v>102</v>
      </c>
      <c r="BW419" s="68">
        <f ca="1">IF(BV419-BS419&gt;'Inputs and Outputs'!$D$4,Five-BS419,0)</f>
        <v>5</v>
      </c>
      <c r="BX419" s="68">
        <f ca="1">BV419*'Inputs and Outputs'!$D$5-BW419*'Inputs and Outputs'!$D$6</f>
        <v>3580</v>
      </c>
      <c r="BY419" s="70">
        <f t="shared" ca="1" si="139"/>
        <v>0.56479501058625103</v>
      </c>
      <c r="BZ419" s="68">
        <f t="shared" si="134"/>
        <v>25</v>
      </c>
      <c r="CA419" s="75">
        <f ca="1">BV419*'Inputs and Outputs'!$D$5-('Model Part B'!BW419*'Model Part B'!BZ419+BW419*Costperbumped)</f>
        <v>3455</v>
      </c>
    </row>
    <row r="420" spans="2:79" x14ac:dyDescent="0.2">
      <c r="B420" s="74">
        <v>417</v>
      </c>
      <c r="C420" s="68" t="s">
        <v>7</v>
      </c>
      <c r="D420" s="69">
        <v>44335</v>
      </c>
      <c r="E420" s="67" t="s">
        <v>0</v>
      </c>
      <c r="F420" s="68" t="str">
        <f>'Flight Data'!$A418</f>
        <v>G417</v>
      </c>
      <c r="G420" s="68">
        <f>'Flight Data'!$B418</f>
        <v>0</v>
      </c>
      <c r="H420" s="68">
        <f ca="1">ROUND(NORMINV($M420,'Inputs and Outputs'!$C$20,'Inputs and Outputs'!$D$20),0)</f>
        <v>110</v>
      </c>
      <c r="I420" s="68">
        <f t="shared" si="120"/>
        <v>101</v>
      </c>
      <c r="J420" s="68">
        <f t="shared" ca="1" si="121"/>
        <v>101</v>
      </c>
      <c r="K420" s="68">
        <f ca="1">IF(J420-G420&gt;'Inputs and Outputs'!$D$4,One-G420,0)</f>
        <v>1</v>
      </c>
      <c r="L420" s="68">
        <f ca="1">J420*'Inputs and Outputs'!$D$5-K420*'Inputs and Outputs'!$D$6</f>
        <v>3940</v>
      </c>
      <c r="M420" s="70">
        <f t="shared" ca="1" si="135"/>
        <v>0.8257234703761609</v>
      </c>
      <c r="N420" s="68">
        <f t="shared" si="122"/>
        <v>200</v>
      </c>
      <c r="O420" s="75">
        <f ca="1">J420*'Inputs and Outputs'!$D$5-('Model Part B'!K420*'Model Part B'!N420+K420*Costperbumped)</f>
        <v>3740</v>
      </c>
      <c r="R420" s="74">
        <v>417</v>
      </c>
      <c r="S420" s="68" t="s">
        <v>7</v>
      </c>
      <c r="T420" s="69">
        <v>44335</v>
      </c>
      <c r="U420" s="67" t="s">
        <v>0</v>
      </c>
      <c r="V420" s="68" t="str">
        <f>'Flight Data'!$A418</f>
        <v>G417</v>
      </c>
      <c r="W420" s="68">
        <f>'Flight Data'!$B418</f>
        <v>0</v>
      </c>
      <c r="X420" s="68">
        <f ca="1">ROUND(NORMINV($AC420,'Inputs and Outputs'!$C$20,'Inputs and Outputs'!$D$20),0)</f>
        <v>111</v>
      </c>
      <c r="Y420" s="68">
        <f t="shared" si="123"/>
        <v>102</v>
      </c>
      <c r="Z420" s="68">
        <f t="shared" ca="1" si="124"/>
        <v>102</v>
      </c>
      <c r="AA420" s="68">
        <f ca="1">IF(Z420-W420&gt;'Inputs and Outputs'!$D$4,One-W420,0)</f>
        <v>1</v>
      </c>
      <c r="AB420" s="68">
        <f ca="1">Z420*'Inputs and Outputs'!$D$5-AA420*'Inputs and Outputs'!$D$6</f>
        <v>3980</v>
      </c>
      <c r="AC420" s="70">
        <f t="shared" ca="1" si="136"/>
        <v>0.88479711730819754</v>
      </c>
      <c r="AD420" s="68">
        <f t="shared" si="125"/>
        <v>200</v>
      </c>
      <c r="AE420" s="75">
        <f ca="1">Z420*'Inputs and Outputs'!$D$5-('Model Part B'!AA420*'Model Part B'!AD420+AA420*Costperbumped)</f>
        <v>3780</v>
      </c>
      <c r="AH420" s="74">
        <v>417</v>
      </c>
      <c r="AI420" s="68" t="s">
        <v>7</v>
      </c>
      <c r="AJ420" s="69">
        <v>44335</v>
      </c>
      <c r="AK420" s="67" t="s">
        <v>0</v>
      </c>
      <c r="AL420" s="68" t="str">
        <f>'Flight Data'!$A418</f>
        <v>G417</v>
      </c>
      <c r="AM420" s="68">
        <f>'Flight Data'!$B418</f>
        <v>0</v>
      </c>
      <c r="AN420" s="68">
        <f ca="1">ROUND(NORMINV($AS420,'Inputs and Outputs'!$C$20,'Inputs and Outputs'!$D$20),0)</f>
        <v>106</v>
      </c>
      <c r="AO420" s="68">
        <f t="shared" si="126"/>
        <v>103</v>
      </c>
      <c r="AP420" s="68">
        <f t="shared" ca="1" si="127"/>
        <v>103</v>
      </c>
      <c r="AQ420" s="68">
        <f ca="1">IF(AP420-AM420&gt;'Inputs and Outputs'!$D$4,Three-AM420,0)</f>
        <v>3</v>
      </c>
      <c r="AR420" s="68">
        <f ca="1">AP420*'Inputs and Outputs'!$D$5-AQ420*'Inputs and Outputs'!$D$6</f>
        <v>3820</v>
      </c>
      <c r="AS420" s="70">
        <f t="shared" ca="1" si="137"/>
        <v>0.58463132990220523</v>
      </c>
      <c r="AT420" s="68">
        <f t="shared" si="128"/>
        <v>200</v>
      </c>
      <c r="AU420" s="75">
        <f ca="1">AP420*'Inputs and Outputs'!$D$5-('Model Part B'!AQ420*'Model Part B'!AT420+AQ420*Costperbumped)</f>
        <v>3220</v>
      </c>
      <c r="AX420" s="74">
        <v>417</v>
      </c>
      <c r="AY420" s="68" t="s">
        <v>7</v>
      </c>
      <c r="AZ420" s="69">
        <v>44335</v>
      </c>
      <c r="BA420" s="67" t="s">
        <v>0</v>
      </c>
      <c r="BB420" s="68" t="str">
        <f>'Flight Data'!$A418</f>
        <v>G417</v>
      </c>
      <c r="BC420" s="68">
        <f>'Flight Data'!$B418</f>
        <v>0</v>
      </c>
      <c r="BD420" s="68">
        <f ca="1">ROUND(NORMINV($BI420,'Inputs and Outputs'!$C$20,'Inputs and Outputs'!$D$20),0)</f>
        <v>105</v>
      </c>
      <c r="BE420" s="68">
        <f t="shared" si="129"/>
        <v>104</v>
      </c>
      <c r="BF420" s="68">
        <f t="shared" ca="1" si="130"/>
        <v>104</v>
      </c>
      <c r="BG420" s="68">
        <f ca="1">IF(BF420-BC420&gt;'Inputs and Outputs'!$D$4,Four-BC420,0)</f>
        <v>4</v>
      </c>
      <c r="BH420" s="68">
        <f ca="1">BF420*'Inputs and Outputs'!$D$5-BG420*'Inputs and Outputs'!$D$6</f>
        <v>3760</v>
      </c>
      <c r="BI420" s="70">
        <f t="shared" ca="1" si="138"/>
        <v>0.46206753303832049</v>
      </c>
      <c r="BJ420" s="68">
        <f t="shared" si="131"/>
        <v>200</v>
      </c>
      <c r="BK420" s="75">
        <f ca="1">BF420*'Inputs and Outputs'!$D$5-('Model Part B'!BG420*'Model Part B'!BJ420+BG420*Costperbumped)</f>
        <v>2960</v>
      </c>
      <c r="BN420" s="74">
        <v>417</v>
      </c>
      <c r="BO420" s="68" t="s">
        <v>7</v>
      </c>
      <c r="BP420" s="69">
        <v>44335</v>
      </c>
      <c r="BQ420" s="67" t="s">
        <v>0</v>
      </c>
      <c r="BR420" s="68" t="str">
        <f>'Flight Data'!$A418</f>
        <v>G417</v>
      </c>
      <c r="BS420" s="68">
        <f>'Flight Data'!$B418</f>
        <v>0</v>
      </c>
      <c r="BT420" s="68">
        <f ca="1">ROUND(NORMINV($BY420,'Inputs and Outputs'!$C$18,'Inputs and Outputs'!$D$18),0)</f>
        <v>106</v>
      </c>
      <c r="BU420" s="68">
        <f t="shared" si="132"/>
        <v>105</v>
      </c>
      <c r="BV420" s="68">
        <f t="shared" ca="1" si="133"/>
        <v>105</v>
      </c>
      <c r="BW420" s="68">
        <f ca="1">IF(BV420-BS420&gt;'Inputs and Outputs'!$D$4,Five-BS420,0)</f>
        <v>5</v>
      </c>
      <c r="BX420" s="68">
        <f ca="1">BV420*'Inputs and Outputs'!$D$5-BW420*'Inputs and Outputs'!$D$6</f>
        <v>3700</v>
      </c>
      <c r="BY420" s="70">
        <f t="shared" ca="1" si="139"/>
        <v>0.79560724062710453</v>
      </c>
      <c r="BZ420" s="68">
        <f t="shared" si="134"/>
        <v>200</v>
      </c>
      <c r="CA420" s="75">
        <f ca="1">BV420*'Inputs and Outputs'!$D$5-('Model Part B'!BW420*'Model Part B'!BZ420+BW420*Costperbumped)</f>
        <v>2700</v>
      </c>
    </row>
    <row r="421" spans="2:79" x14ac:dyDescent="0.2">
      <c r="B421" s="74">
        <v>418</v>
      </c>
      <c r="C421" s="68" t="s">
        <v>6</v>
      </c>
      <c r="D421" s="69">
        <v>44336</v>
      </c>
      <c r="E421" s="67" t="s">
        <v>3</v>
      </c>
      <c r="F421" s="68" t="str">
        <f>'Flight Data'!$A419</f>
        <v>G418</v>
      </c>
      <c r="G421" s="68">
        <f>'Flight Data'!$B419</f>
        <v>2</v>
      </c>
      <c r="H421" s="68">
        <f ca="1">ROUND(NORMINV($M421,'Inputs and Outputs'!$C$18,'Inputs and Outputs'!$D$18),0)</f>
        <v>93</v>
      </c>
      <c r="I421" s="68">
        <f t="shared" si="120"/>
        <v>101</v>
      </c>
      <c r="J421" s="68">
        <f t="shared" ca="1" si="121"/>
        <v>93</v>
      </c>
      <c r="K421" s="68">
        <f ca="1">IF(J421-G421&gt;'Inputs and Outputs'!$D$4,One-G421,0)</f>
        <v>0</v>
      </c>
      <c r="L421" s="68">
        <f ca="1">J421*'Inputs and Outputs'!$D$5-K421*'Inputs and Outputs'!$D$6</f>
        <v>3720</v>
      </c>
      <c r="M421" s="70">
        <f t="shared" ca="1" si="135"/>
        <v>9.3004350600107255E-2</v>
      </c>
      <c r="N421" s="68">
        <f t="shared" si="122"/>
        <v>25</v>
      </c>
      <c r="O421" s="75">
        <f ca="1">J421*'Inputs and Outputs'!$D$5-('Model Part B'!K421*'Model Part B'!N421+K421*Costperbumped)</f>
        <v>3720</v>
      </c>
      <c r="R421" s="74">
        <v>418</v>
      </c>
      <c r="S421" s="68" t="s">
        <v>6</v>
      </c>
      <c r="T421" s="69">
        <v>44336</v>
      </c>
      <c r="U421" s="67" t="s">
        <v>3</v>
      </c>
      <c r="V421" s="68" t="str">
        <f>'Flight Data'!$A419</f>
        <v>G418</v>
      </c>
      <c r="W421" s="68">
        <f>'Flight Data'!$B419</f>
        <v>2</v>
      </c>
      <c r="X421" s="68">
        <f ca="1">ROUND(NORMINV($AC421,'Inputs and Outputs'!$C$18,'Inputs and Outputs'!$D$18),0)</f>
        <v>95</v>
      </c>
      <c r="Y421" s="68">
        <f t="shared" si="123"/>
        <v>102</v>
      </c>
      <c r="Z421" s="68">
        <f t="shared" ca="1" si="124"/>
        <v>95</v>
      </c>
      <c r="AA421" s="68">
        <f ca="1">IF(Z421-W421&gt;'Inputs and Outputs'!$D$4,One-W421,0)</f>
        <v>0</v>
      </c>
      <c r="AB421" s="68">
        <f ca="1">Z421*'Inputs and Outputs'!$D$5-AA421*'Inputs and Outputs'!$D$6</f>
        <v>3800</v>
      </c>
      <c r="AC421" s="70">
        <f t="shared" ca="1" si="136"/>
        <v>0.17393318335363128</v>
      </c>
      <c r="AD421" s="68">
        <f t="shared" si="125"/>
        <v>25</v>
      </c>
      <c r="AE421" s="75">
        <f ca="1">Z421*'Inputs and Outputs'!$D$5-('Model Part B'!AA421*'Model Part B'!AD421+AA421*Costperbumped)</f>
        <v>3800</v>
      </c>
      <c r="AH421" s="74">
        <v>418</v>
      </c>
      <c r="AI421" s="68" t="s">
        <v>6</v>
      </c>
      <c r="AJ421" s="69">
        <v>44336</v>
      </c>
      <c r="AK421" s="67" t="s">
        <v>3</v>
      </c>
      <c r="AL421" s="68" t="str">
        <f>'Flight Data'!$A419</f>
        <v>G418</v>
      </c>
      <c r="AM421" s="68">
        <f>'Flight Data'!$B419</f>
        <v>2</v>
      </c>
      <c r="AN421" s="68">
        <f ca="1">ROUND(NORMINV($AS421,'Inputs and Outputs'!$C$18,'Inputs and Outputs'!$D$18),0)</f>
        <v>96</v>
      </c>
      <c r="AO421" s="68">
        <f t="shared" si="126"/>
        <v>103</v>
      </c>
      <c r="AP421" s="68">
        <f t="shared" ca="1" si="127"/>
        <v>96</v>
      </c>
      <c r="AQ421" s="68">
        <f ca="1">IF(AP421-AM421&gt;'Inputs and Outputs'!$D$4,Three-AM421,0)</f>
        <v>0</v>
      </c>
      <c r="AR421" s="68">
        <f ca="1">AP421*'Inputs and Outputs'!$D$5-AQ421*'Inputs and Outputs'!$D$6</f>
        <v>3840</v>
      </c>
      <c r="AS421" s="70">
        <f t="shared" ca="1" si="137"/>
        <v>0.21145919366942145</v>
      </c>
      <c r="AT421" s="68">
        <f t="shared" si="128"/>
        <v>25</v>
      </c>
      <c r="AU421" s="75">
        <f ca="1">AP421*'Inputs and Outputs'!$D$5-('Model Part B'!AQ421*'Model Part B'!AT421+AQ421*Costperbumped)</f>
        <v>3840</v>
      </c>
      <c r="AX421" s="74">
        <v>418</v>
      </c>
      <c r="AY421" s="68" t="s">
        <v>6</v>
      </c>
      <c r="AZ421" s="69">
        <v>44336</v>
      </c>
      <c r="BA421" s="67" t="s">
        <v>3</v>
      </c>
      <c r="BB421" s="68" t="str">
        <f>'Flight Data'!$A419</f>
        <v>G418</v>
      </c>
      <c r="BC421" s="68">
        <f>'Flight Data'!$B419</f>
        <v>2</v>
      </c>
      <c r="BD421" s="68">
        <f ca="1">ROUND(NORMINV($BI421,'Inputs and Outputs'!$C$18,'Inputs and Outputs'!$D$18),0)</f>
        <v>95</v>
      </c>
      <c r="BE421" s="68">
        <f t="shared" si="129"/>
        <v>104</v>
      </c>
      <c r="BF421" s="68">
        <f t="shared" ca="1" si="130"/>
        <v>95</v>
      </c>
      <c r="BG421" s="68">
        <f ca="1">IF(BF421-BC421&gt;'Inputs and Outputs'!$D$4,Four-BC421,0)</f>
        <v>0</v>
      </c>
      <c r="BH421" s="68">
        <f ca="1">BF421*'Inputs and Outputs'!$D$5-BG421*'Inputs and Outputs'!$D$6</f>
        <v>3800</v>
      </c>
      <c r="BI421" s="70">
        <f t="shared" ca="1" si="138"/>
        <v>0.14061009653353862</v>
      </c>
      <c r="BJ421" s="68">
        <f t="shared" si="131"/>
        <v>25</v>
      </c>
      <c r="BK421" s="75">
        <f ca="1">BF421*'Inputs and Outputs'!$D$5-('Model Part B'!BG421*'Model Part B'!BJ421+BG421*Costperbumped)</f>
        <v>3800</v>
      </c>
      <c r="BN421" s="74">
        <v>418</v>
      </c>
      <c r="BO421" s="68" t="s">
        <v>6</v>
      </c>
      <c r="BP421" s="69">
        <v>44336</v>
      </c>
      <c r="BQ421" s="67" t="s">
        <v>3</v>
      </c>
      <c r="BR421" s="68" t="str">
        <f>'Flight Data'!$A419</f>
        <v>G418</v>
      </c>
      <c r="BS421" s="68">
        <f>'Flight Data'!$B419</f>
        <v>2</v>
      </c>
      <c r="BT421" s="68">
        <f ca="1">ROUND(NORMINV($BY421,'Inputs and Outputs'!$C$18,'Inputs and Outputs'!$D$18),0)</f>
        <v>101</v>
      </c>
      <c r="BU421" s="68">
        <f t="shared" si="132"/>
        <v>105</v>
      </c>
      <c r="BV421" s="68">
        <f t="shared" ca="1" si="133"/>
        <v>101</v>
      </c>
      <c r="BW421" s="68">
        <f ca="1">IF(BV421-BS421&gt;'Inputs and Outputs'!$D$4,Five-BS421,0)</f>
        <v>0</v>
      </c>
      <c r="BX421" s="68">
        <f ca="1">BV421*'Inputs and Outputs'!$D$5-BW421*'Inputs and Outputs'!$D$6</f>
        <v>4040</v>
      </c>
      <c r="BY421" s="70">
        <f t="shared" ca="1" si="139"/>
        <v>0.49013250434876221</v>
      </c>
      <c r="BZ421" s="68">
        <f t="shared" si="134"/>
        <v>25</v>
      </c>
      <c r="CA421" s="75">
        <f ca="1">BV421*'Inputs and Outputs'!$D$5-('Model Part B'!BW421*'Model Part B'!BZ421+BW421*Costperbumped)</f>
        <v>4040</v>
      </c>
    </row>
    <row r="422" spans="2:79" x14ac:dyDescent="0.2">
      <c r="B422" s="74">
        <v>419</v>
      </c>
      <c r="C422" s="68" t="s">
        <v>6</v>
      </c>
      <c r="D422" s="69">
        <v>44336</v>
      </c>
      <c r="E422" s="67" t="s">
        <v>2</v>
      </c>
      <c r="F422" s="68" t="str">
        <f>'Flight Data'!$A420</f>
        <v>G419</v>
      </c>
      <c r="G422" s="68">
        <f>'Flight Data'!$B420</f>
        <v>3</v>
      </c>
      <c r="H422" s="68">
        <f ca="1">ROUND(NORMINV($M422,'Inputs and Outputs'!$C$19,'Inputs and Outputs'!$D$19),0)</f>
        <v>107</v>
      </c>
      <c r="I422" s="68">
        <f t="shared" si="120"/>
        <v>101</v>
      </c>
      <c r="J422" s="68">
        <f t="shared" ca="1" si="121"/>
        <v>101</v>
      </c>
      <c r="K422" s="68">
        <f ca="1">IF(J422-G422&gt;'Inputs and Outputs'!$D$4,One-G422,0)</f>
        <v>0</v>
      </c>
      <c r="L422" s="68">
        <f ca="1">J422*'Inputs and Outputs'!$D$5-K422*'Inputs and Outputs'!$D$6</f>
        <v>4040</v>
      </c>
      <c r="M422" s="70">
        <f t="shared" ca="1" si="135"/>
        <v>0.78264717969703124</v>
      </c>
      <c r="N422" s="68">
        <f t="shared" si="122"/>
        <v>25</v>
      </c>
      <c r="O422" s="75">
        <f ca="1">J422*'Inputs and Outputs'!$D$5-('Model Part B'!K422*'Model Part B'!N422+K422*Costperbumped)</f>
        <v>4040</v>
      </c>
      <c r="R422" s="74">
        <v>419</v>
      </c>
      <c r="S422" s="68" t="s">
        <v>6</v>
      </c>
      <c r="T422" s="69">
        <v>44336</v>
      </c>
      <c r="U422" s="67" t="s">
        <v>2</v>
      </c>
      <c r="V422" s="68" t="str">
        <f>'Flight Data'!$A420</f>
        <v>G419</v>
      </c>
      <c r="W422" s="68">
        <f>'Flight Data'!$B420</f>
        <v>3</v>
      </c>
      <c r="X422" s="68">
        <f ca="1">ROUND(NORMINV($AC422,'Inputs and Outputs'!$C$19,'Inputs and Outputs'!$D$19),0)</f>
        <v>113</v>
      </c>
      <c r="Y422" s="68">
        <f t="shared" si="123"/>
        <v>102</v>
      </c>
      <c r="Z422" s="68">
        <f t="shared" ca="1" si="124"/>
        <v>102</v>
      </c>
      <c r="AA422" s="68">
        <f ca="1">IF(Z422-W422&gt;'Inputs and Outputs'!$D$4,One-W422,0)</f>
        <v>0</v>
      </c>
      <c r="AB422" s="68">
        <f ca="1">Z422*'Inputs and Outputs'!$D$5-AA422*'Inputs and Outputs'!$D$6</f>
        <v>4080</v>
      </c>
      <c r="AC422" s="70">
        <f t="shared" ca="1" si="136"/>
        <v>0.97447018594744217</v>
      </c>
      <c r="AD422" s="68">
        <f t="shared" si="125"/>
        <v>25</v>
      </c>
      <c r="AE422" s="75">
        <f ca="1">Z422*'Inputs and Outputs'!$D$5-('Model Part B'!AA422*'Model Part B'!AD422+AA422*Costperbumped)</f>
        <v>4080</v>
      </c>
      <c r="AH422" s="74">
        <v>419</v>
      </c>
      <c r="AI422" s="68" t="s">
        <v>6</v>
      </c>
      <c r="AJ422" s="69">
        <v>44336</v>
      </c>
      <c r="AK422" s="67" t="s">
        <v>2</v>
      </c>
      <c r="AL422" s="68" t="str">
        <f>'Flight Data'!$A420</f>
        <v>G419</v>
      </c>
      <c r="AM422" s="68">
        <f>'Flight Data'!$B420</f>
        <v>3</v>
      </c>
      <c r="AN422" s="68">
        <f ca="1">ROUND(NORMINV($AS422,'Inputs and Outputs'!$C$19,'Inputs and Outputs'!$D$19),0)</f>
        <v>101</v>
      </c>
      <c r="AO422" s="68">
        <f t="shared" si="126"/>
        <v>103</v>
      </c>
      <c r="AP422" s="68">
        <f t="shared" ca="1" si="127"/>
        <v>101</v>
      </c>
      <c r="AQ422" s="68">
        <f ca="1">IF(AP422-AM422&gt;'Inputs and Outputs'!$D$4,Three-AM422,0)</f>
        <v>0</v>
      </c>
      <c r="AR422" s="68">
        <f ca="1">AP422*'Inputs and Outputs'!$D$5-AQ422*'Inputs and Outputs'!$D$6</f>
        <v>4040</v>
      </c>
      <c r="AS422" s="70">
        <f t="shared" ca="1" si="137"/>
        <v>0.34997751687749634</v>
      </c>
      <c r="AT422" s="68">
        <f t="shared" si="128"/>
        <v>25</v>
      </c>
      <c r="AU422" s="75">
        <f ca="1">AP422*'Inputs and Outputs'!$D$5-('Model Part B'!AQ422*'Model Part B'!AT422+AQ422*Costperbumped)</f>
        <v>4040</v>
      </c>
      <c r="AX422" s="74">
        <v>419</v>
      </c>
      <c r="AY422" s="68" t="s">
        <v>6</v>
      </c>
      <c r="AZ422" s="69">
        <v>44336</v>
      </c>
      <c r="BA422" s="67" t="s">
        <v>2</v>
      </c>
      <c r="BB422" s="68" t="str">
        <f>'Flight Data'!$A420</f>
        <v>G419</v>
      </c>
      <c r="BC422" s="68">
        <f>'Flight Data'!$B420</f>
        <v>3</v>
      </c>
      <c r="BD422" s="68">
        <f ca="1">ROUND(NORMINV($BI422,'Inputs and Outputs'!$C$19,'Inputs and Outputs'!$D$19),0)</f>
        <v>102</v>
      </c>
      <c r="BE422" s="68">
        <f t="shared" si="129"/>
        <v>104</v>
      </c>
      <c r="BF422" s="68">
        <f t="shared" ca="1" si="130"/>
        <v>102</v>
      </c>
      <c r="BG422" s="68">
        <f ca="1">IF(BF422-BC422&gt;'Inputs and Outputs'!$D$4,Four-BC422,0)</f>
        <v>0</v>
      </c>
      <c r="BH422" s="68">
        <f ca="1">BF422*'Inputs and Outputs'!$D$5-BG422*'Inputs and Outputs'!$D$6</f>
        <v>4080</v>
      </c>
      <c r="BI422" s="70">
        <f t="shared" ca="1" si="138"/>
        <v>0.45588236908429014</v>
      </c>
      <c r="BJ422" s="68">
        <f t="shared" si="131"/>
        <v>25</v>
      </c>
      <c r="BK422" s="75">
        <f ca="1">BF422*'Inputs and Outputs'!$D$5-('Model Part B'!BG422*'Model Part B'!BJ422+BG422*Costperbumped)</f>
        <v>4080</v>
      </c>
      <c r="BN422" s="74">
        <v>419</v>
      </c>
      <c r="BO422" s="68" t="s">
        <v>6</v>
      </c>
      <c r="BP422" s="69">
        <v>44336</v>
      </c>
      <c r="BQ422" s="67" t="s">
        <v>2</v>
      </c>
      <c r="BR422" s="68" t="str">
        <f>'Flight Data'!$A420</f>
        <v>G419</v>
      </c>
      <c r="BS422" s="68">
        <f>'Flight Data'!$B420</f>
        <v>3</v>
      </c>
      <c r="BT422" s="68">
        <f ca="1">ROUND(NORMINV($BY422,'Inputs and Outputs'!$C$18,'Inputs and Outputs'!$D$18),0)</f>
        <v>103</v>
      </c>
      <c r="BU422" s="68">
        <f t="shared" si="132"/>
        <v>105</v>
      </c>
      <c r="BV422" s="68">
        <f t="shared" ca="1" si="133"/>
        <v>103</v>
      </c>
      <c r="BW422" s="68">
        <f ca="1">IF(BV422-BS422&gt;'Inputs and Outputs'!$D$4,Five-BS422,0)</f>
        <v>0</v>
      </c>
      <c r="BX422" s="68">
        <f ca="1">BV422*'Inputs and Outputs'!$D$5-BW422*'Inputs and Outputs'!$D$6</f>
        <v>4120</v>
      </c>
      <c r="BY422" s="70">
        <f t="shared" ca="1" si="139"/>
        <v>0.61607146614860064</v>
      </c>
      <c r="BZ422" s="68">
        <f t="shared" si="134"/>
        <v>25</v>
      </c>
      <c r="CA422" s="75">
        <f ca="1">BV422*'Inputs and Outputs'!$D$5-('Model Part B'!BW422*'Model Part B'!BZ422+BW422*Costperbumped)</f>
        <v>4120</v>
      </c>
    </row>
    <row r="423" spans="2:79" x14ac:dyDescent="0.2">
      <c r="B423" s="74">
        <v>420</v>
      </c>
      <c r="C423" s="68" t="s">
        <v>6</v>
      </c>
      <c r="D423" s="69">
        <v>44336</v>
      </c>
      <c r="E423" s="67" t="s">
        <v>0</v>
      </c>
      <c r="F423" s="68" t="str">
        <f>'Flight Data'!$A421</f>
        <v>G420</v>
      </c>
      <c r="G423" s="68">
        <f>'Flight Data'!$B421</f>
        <v>1</v>
      </c>
      <c r="H423" s="68">
        <f ca="1">ROUND(NORMINV($M423,'Inputs and Outputs'!$C$20,'Inputs and Outputs'!$D$20),0)</f>
        <v>101</v>
      </c>
      <c r="I423" s="68">
        <f t="shared" si="120"/>
        <v>101</v>
      </c>
      <c r="J423" s="68">
        <f t="shared" ca="1" si="121"/>
        <v>101</v>
      </c>
      <c r="K423" s="68">
        <f ca="1">IF(J423-G423&gt;'Inputs and Outputs'!$D$4,One-G423,0)</f>
        <v>0</v>
      </c>
      <c r="L423" s="68">
        <f ca="1">J423*'Inputs and Outputs'!$D$5-K423*'Inputs and Outputs'!$D$6</f>
        <v>4040</v>
      </c>
      <c r="M423" s="70">
        <f t="shared" ca="1" si="135"/>
        <v>0.19510729287906459</v>
      </c>
      <c r="N423" s="68">
        <f t="shared" si="122"/>
        <v>200</v>
      </c>
      <c r="O423" s="75">
        <f ca="1">J423*'Inputs and Outputs'!$D$5-('Model Part B'!K423*'Model Part B'!N423+K423*Costperbumped)</f>
        <v>4040</v>
      </c>
      <c r="R423" s="74">
        <v>420</v>
      </c>
      <c r="S423" s="68" t="s">
        <v>6</v>
      </c>
      <c r="T423" s="69">
        <v>44336</v>
      </c>
      <c r="U423" s="67" t="s">
        <v>0</v>
      </c>
      <c r="V423" s="68" t="str">
        <f>'Flight Data'!$A421</f>
        <v>G420</v>
      </c>
      <c r="W423" s="68">
        <f>'Flight Data'!$B421</f>
        <v>1</v>
      </c>
      <c r="X423" s="68">
        <f ca="1">ROUND(NORMINV($AC423,'Inputs and Outputs'!$C$20,'Inputs and Outputs'!$D$20),0)</f>
        <v>121</v>
      </c>
      <c r="Y423" s="68">
        <f t="shared" si="123"/>
        <v>102</v>
      </c>
      <c r="Z423" s="68">
        <f t="shared" ca="1" si="124"/>
        <v>102</v>
      </c>
      <c r="AA423" s="68">
        <f ca="1">IF(Z423-W423&gt;'Inputs and Outputs'!$D$4,One-W423,0)</f>
        <v>0</v>
      </c>
      <c r="AB423" s="68">
        <f ca="1">Z423*'Inputs and Outputs'!$D$5-AA423*'Inputs and Outputs'!$D$6</f>
        <v>4080</v>
      </c>
      <c r="AC423" s="70">
        <f t="shared" ca="1" si="136"/>
        <v>0.99946514198004011</v>
      </c>
      <c r="AD423" s="68">
        <f t="shared" si="125"/>
        <v>200</v>
      </c>
      <c r="AE423" s="75">
        <f ca="1">Z423*'Inputs and Outputs'!$D$5-('Model Part B'!AA423*'Model Part B'!AD423+AA423*Costperbumped)</f>
        <v>4080</v>
      </c>
      <c r="AH423" s="74">
        <v>420</v>
      </c>
      <c r="AI423" s="68" t="s">
        <v>6</v>
      </c>
      <c r="AJ423" s="69">
        <v>44336</v>
      </c>
      <c r="AK423" s="67" t="s">
        <v>0</v>
      </c>
      <c r="AL423" s="68" t="str">
        <f>'Flight Data'!$A421</f>
        <v>G420</v>
      </c>
      <c r="AM423" s="68">
        <f>'Flight Data'!$B421</f>
        <v>1</v>
      </c>
      <c r="AN423" s="68">
        <f ca="1">ROUND(NORMINV($AS423,'Inputs and Outputs'!$C$20,'Inputs and Outputs'!$D$20),0)</f>
        <v>104</v>
      </c>
      <c r="AO423" s="68">
        <f t="shared" si="126"/>
        <v>103</v>
      </c>
      <c r="AP423" s="68">
        <f t="shared" ca="1" si="127"/>
        <v>103</v>
      </c>
      <c r="AQ423" s="68">
        <f ca="1">IF(AP423-AM423&gt;'Inputs and Outputs'!$D$4,Three-AM423,0)</f>
        <v>2</v>
      </c>
      <c r="AR423" s="68">
        <f ca="1">AP423*'Inputs and Outputs'!$D$5-AQ423*'Inputs and Outputs'!$D$6</f>
        <v>3920</v>
      </c>
      <c r="AS423" s="70">
        <f t="shared" ca="1" si="137"/>
        <v>0.38919416764735537</v>
      </c>
      <c r="AT423" s="68">
        <f t="shared" si="128"/>
        <v>200</v>
      </c>
      <c r="AU423" s="75">
        <f ca="1">AP423*'Inputs and Outputs'!$D$5-('Model Part B'!AQ423*'Model Part B'!AT423+AQ423*Costperbumped)</f>
        <v>3520</v>
      </c>
      <c r="AX423" s="74">
        <v>420</v>
      </c>
      <c r="AY423" s="68" t="s">
        <v>6</v>
      </c>
      <c r="AZ423" s="69">
        <v>44336</v>
      </c>
      <c r="BA423" s="67" t="s">
        <v>0</v>
      </c>
      <c r="BB423" s="68" t="str">
        <f>'Flight Data'!$A421</f>
        <v>G420</v>
      </c>
      <c r="BC423" s="68">
        <f>'Flight Data'!$B421</f>
        <v>1</v>
      </c>
      <c r="BD423" s="68">
        <f ca="1">ROUND(NORMINV($BI423,'Inputs and Outputs'!$C$20,'Inputs and Outputs'!$D$20),0)</f>
        <v>99</v>
      </c>
      <c r="BE423" s="68">
        <f t="shared" si="129"/>
        <v>104</v>
      </c>
      <c r="BF423" s="68">
        <f t="shared" ca="1" si="130"/>
        <v>99</v>
      </c>
      <c r="BG423" s="68">
        <f ca="1">IF(BF423-BC423&gt;'Inputs and Outputs'!$D$4,Four-BC423,0)</f>
        <v>0</v>
      </c>
      <c r="BH423" s="68">
        <f ca="1">BF423*'Inputs and Outputs'!$D$5-BG423*'Inputs and Outputs'!$D$6</f>
        <v>3960</v>
      </c>
      <c r="BI423" s="70">
        <f t="shared" ca="1" si="138"/>
        <v>0.10618718194192789</v>
      </c>
      <c r="BJ423" s="68">
        <f t="shared" si="131"/>
        <v>200</v>
      </c>
      <c r="BK423" s="75">
        <f ca="1">BF423*'Inputs and Outputs'!$D$5-('Model Part B'!BG423*'Model Part B'!BJ423+BG423*Costperbumped)</f>
        <v>3960</v>
      </c>
      <c r="BN423" s="74">
        <v>420</v>
      </c>
      <c r="BO423" s="68" t="s">
        <v>6</v>
      </c>
      <c r="BP423" s="69">
        <v>44336</v>
      </c>
      <c r="BQ423" s="67" t="s">
        <v>0</v>
      </c>
      <c r="BR423" s="68" t="str">
        <f>'Flight Data'!$A421</f>
        <v>G420</v>
      </c>
      <c r="BS423" s="68">
        <f>'Flight Data'!$B421</f>
        <v>1</v>
      </c>
      <c r="BT423" s="68">
        <f ca="1">ROUND(NORMINV($BY423,'Inputs and Outputs'!$C$18,'Inputs and Outputs'!$D$18),0)</f>
        <v>105</v>
      </c>
      <c r="BU423" s="68">
        <f t="shared" si="132"/>
        <v>105</v>
      </c>
      <c r="BV423" s="68">
        <f t="shared" ca="1" si="133"/>
        <v>105</v>
      </c>
      <c r="BW423" s="68">
        <f ca="1">IF(BV423-BS423&gt;'Inputs and Outputs'!$D$4,Five-BS423,0)</f>
        <v>4</v>
      </c>
      <c r="BX423" s="68">
        <f ca="1">BV423*'Inputs and Outputs'!$D$5-BW423*'Inputs and Outputs'!$D$6</f>
        <v>3800</v>
      </c>
      <c r="BY423" s="70">
        <f t="shared" ca="1" si="139"/>
        <v>0.72095590964674638</v>
      </c>
      <c r="BZ423" s="68">
        <f t="shared" si="134"/>
        <v>200</v>
      </c>
      <c r="CA423" s="75">
        <f ca="1">BV423*'Inputs and Outputs'!$D$5-('Model Part B'!BW423*'Model Part B'!BZ423+BW423*Costperbumped)</f>
        <v>3000</v>
      </c>
    </row>
    <row r="424" spans="2:79" x14ac:dyDescent="0.2">
      <c r="B424" s="74">
        <v>421</v>
      </c>
      <c r="C424" s="68" t="s">
        <v>5</v>
      </c>
      <c r="D424" s="69">
        <v>44337</v>
      </c>
      <c r="E424" s="67" t="s">
        <v>3</v>
      </c>
      <c r="F424" s="68" t="str">
        <f>'Flight Data'!$A422</f>
        <v>G421</v>
      </c>
      <c r="G424" s="68">
        <f>'Flight Data'!$B422</f>
        <v>3</v>
      </c>
      <c r="H424" s="68">
        <f ca="1">ROUND(NORMINV($M424,'Inputs and Outputs'!$C$18,'Inputs and Outputs'!$D$18),0)</f>
        <v>104</v>
      </c>
      <c r="I424" s="68">
        <f t="shared" si="120"/>
        <v>101</v>
      </c>
      <c r="J424" s="68">
        <f t="shared" ca="1" si="121"/>
        <v>101</v>
      </c>
      <c r="K424" s="68">
        <f ca="1">IF(J424-G424&gt;'Inputs and Outputs'!$D$4,One-G424,0)</f>
        <v>0</v>
      </c>
      <c r="L424" s="68">
        <f ca="1">J424*'Inputs and Outputs'!$D$5-K424*'Inputs and Outputs'!$D$6</f>
        <v>4040</v>
      </c>
      <c r="M424" s="70">
        <f t="shared" ca="1" si="135"/>
        <v>0.69903976208751228</v>
      </c>
      <c r="N424" s="68">
        <f t="shared" si="122"/>
        <v>25</v>
      </c>
      <c r="O424" s="75">
        <f ca="1">J424*'Inputs and Outputs'!$D$5-('Model Part B'!K424*'Model Part B'!N424+K424*Costperbumped)</f>
        <v>4040</v>
      </c>
      <c r="R424" s="74">
        <v>421</v>
      </c>
      <c r="S424" s="68" t="s">
        <v>5</v>
      </c>
      <c r="T424" s="69">
        <v>44337</v>
      </c>
      <c r="U424" s="67" t="s">
        <v>3</v>
      </c>
      <c r="V424" s="68" t="str">
        <f>'Flight Data'!$A422</f>
        <v>G421</v>
      </c>
      <c r="W424" s="68">
        <f>'Flight Data'!$B422</f>
        <v>3</v>
      </c>
      <c r="X424" s="68">
        <f ca="1">ROUND(NORMINV($AC424,'Inputs and Outputs'!$C$18,'Inputs and Outputs'!$D$18),0)</f>
        <v>105</v>
      </c>
      <c r="Y424" s="68">
        <f t="shared" si="123"/>
        <v>102</v>
      </c>
      <c r="Z424" s="68">
        <f t="shared" ca="1" si="124"/>
        <v>102</v>
      </c>
      <c r="AA424" s="68">
        <f ca="1">IF(Z424-W424&gt;'Inputs and Outputs'!$D$4,One-W424,0)</f>
        <v>0</v>
      </c>
      <c r="AB424" s="68">
        <f ca="1">Z424*'Inputs and Outputs'!$D$5-AA424*'Inputs and Outputs'!$D$6</f>
        <v>4080</v>
      </c>
      <c r="AC424" s="70">
        <f t="shared" ca="1" si="136"/>
        <v>0.75718676720836231</v>
      </c>
      <c r="AD424" s="68">
        <f t="shared" si="125"/>
        <v>25</v>
      </c>
      <c r="AE424" s="75">
        <f ca="1">Z424*'Inputs and Outputs'!$D$5-('Model Part B'!AA424*'Model Part B'!AD424+AA424*Costperbumped)</f>
        <v>4080</v>
      </c>
      <c r="AH424" s="74">
        <v>421</v>
      </c>
      <c r="AI424" s="68" t="s">
        <v>5</v>
      </c>
      <c r="AJ424" s="69">
        <v>44337</v>
      </c>
      <c r="AK424" s="67" t="s">
        <v>3</v>
      </c>
      <c r="AL424" s="68" t="str">
        <f>'Flight Data'!$A422</f>
        <v>G421</v>
      </c>
      <c r="AM424" s="68">
        <f>'Flight Data'!$B422</f>
        <v>3</v>
      </c>
      <c r="AN424" s="68">
        <f ca="1">ROUND(NORMINV($AS424,'Inputs and Outputs'!$C$18,'Inputs and Outputs'!$D$18),0)</f>
        <v>96</v>
      </c>
      <c r="AO424" s="68">
        <f t="shared" si="126"/>
        <v>103</v>
      </c>
      <c r="AP424" s="68">
        <f t="shared" ca="1" si="127"/>
        <v>96</v>
      </c>
      <c r="AQ424" s="68">
        <f ca="1">IF(AP424-AM424&gt;'Inputs and Outputs'!$D$4,Three-AM424,0)</f>
        <v>0</v>
      </c>
      <c r="AR424" s="68">
        <f ca="1">AP424*'Inputs and Outputs'!$D$5-AQ424*'Inputs and Outputs'!$D$6</f>
        <v>3840</v>
      </c>
      <c r="AS424" s="70">
        <f t="shared" ca="1" si="137"/>
        <v>0.18479649577022628</v>
      </c>
      <c r="AT424" s="68">
        <f t="shared" si="128"/>
        <v>25</v>
      </c>
      <c r="AU424" s="75">
        <f ca="1">AP424*'Inputs and Outputs'!$D$5-('Model Part B'!AQ424*'Model Part B'!AT424+AQ424*Costperbumped)</f>
        <v>3840</v>
      </c>
      <c r="AX424" s="74">
        <v>421</v>
      </c>
      <c r="AY424" s="68" t="s">
        <v>5</v>
      </c>
      <c r="AZ424" s="69">
        <v>44337</v>
      </c>
      <c r="BA424" s="67" t="s">
        <v>3</v>
      </c>
      <c r="BB424" s="68" t="str">
        <f>'Flight Data'!$A422</f>
        <v>G421</v>
      </c>
      <c r="BC424" s="68">
        <f>'Flight Data'!$B422</f>
        <v>3</v>
      </c>
      <c r="BD424" s="68">
        <f ca="1">ROUND(NORMINV($BI424,'Inputs and Outputs'!$C$18,'Inputs and Outputs'!$D$18),0)</f>
        <v>108</v>
      </c>
      <c r="BE424" s="68">
        <f t="shared" si="129"/>
        <v>104</v>
      </c>
      <c r="BF424" s="68">
        <f t="shared" ca="1" si="130"/>
        <v>104</v>
      </c>
      <c r="BG424" s="68">
        <f ca="1">IF(BF424-BC424&gt;'Inputs and Outputs'!$D$4,Four-BC424,0)</f>
        <v>1</v>
      </c>
      <c r="BH424" s="68">
        <f ca="1">BF424*'Inputs and Outputs'!$D$5-BG424*'Inputs and Outputs'!$D$6</f>
        <v>4060</v>
      </c>
      <c r="BI424" s="70">
        <f t="shared" ca="1" si="138"/>
        <v>0.86464869269260203</v>
      </c>
      <c r="BJ424" s="68">
        <f t="shared" si="131"/>
        <v>25</v>
      </c>
      <c r="BK424" s="75">
        <f ca="1">BF424*'Inputs and Outputs'!$D$5-('Model Part B'!BG424*'Model Part B'!BJ424+BG424*Costperbumped)</f>
        <v>4035</v>
      </c>
      <c r="BN424" s="74">
        <v>421</v>
      </c>
      <c r="BO424" s="68" t="s">
        <v>5</v>
      </c>
      <c r="BP424" s="69">
        <v>44337</v>
      </c>
      <c r="BQ424" s="67" t="s">
        <v>3</v>
      </c>
      <c r="BR424" s="68" t="str">
        <f>'Flight Data'!$A422</f>
        <v>G421</v>
      </c>
      <c r="BS424" s="68">
        <f>'Flight Data'!$B422</f>
        <v>3</v>
      </c>
      <c r="BT424" s="68">
        <f ca="1">ROUND(NORMINV($BY424,'Inputs and Outputs'!$C$18,'Inputs and Outputs'!$D$18),0)</f>
        <v>94</v>
      </c>
      <c r="BU424" s="68">
        <f t="shared" si="132"/>
        <v>105</v>
      </c>
      <c r="BV424" s="68">
        <f t="shared" ca="1" si="133"/>
        <v>94</v>
      </c>
      <c r="BW424" s="68">
        <f ca="1">IF(BV424-BS424&gt;'Inputs and Outputs'!$D$4,Five-BS424,0)</f>
        <v>0</v>
      </c>
      <c r="BX424" s="68">
        <f ca="1">BV424*'Inputs and Outputs'!$D$5-BW424*'Inputs and Outputs'!$D$6</f>
        <v>3760</v>
      </c>
      <c r="BY424" s="70">
        <f t="shared" ca="1" si="139"/>
        <v>0.13140200044096217</v>
      </c>
      <c r="BZ424" s="68">
        <f t="shared" si="134"/>
        <v>25</v>
      </c>
      <c r="CA424" s="75">
        <f ca="1">BV424*'Inputs and Outputs'!$D$5-('Model Part B'!BW424*'Model Part B'!BZ424+BW424*Costperbumped)</f>
        <v>3760</v>
      </c>
    </row>
    <row r="425" spans="2:79" x14ac:dyDescent="0.2">
      <c r="B425" s="74">
        <v>422</v>
      </c>
      <c r="C425" s="68" t="s">
        <v>5</v>
      </c>
      <c r="D425" s="69">
        <v>44337</v>
      </c>
      <c r="E425" s="67" t="s">
        <v>2</v>
      </c>
      <c r="F425" s="68" t="str">
        <f>'Flight Data'!$A423</f>
        <v>G422</v>
      </c>
      <c r="G425" s="68">
        <f>'Flight Data'!$B423</f>
        <v>2</v>
      </c>
      <c r="H425" s="68">
        <f ca="1">ROUND(NORMINV($M425,'Inputs and Outputs'!$C$19,'Inputs and Outputs'!$D$19),0)</f>
        <v>106</v>
      </c>
      <c r="I425" s="68">
        <f t="shared" si="120"/>
        <v>101</v>
      </c>
      <c r="J425" s="68">
        <f t="shared" ca="1" si="121"/>
        <v>101</v>
      </c>
      <c r="K425" s="68">
        <f ca="1">IF(J425-G425&gt;'Inputs and Outputs'!$D$4,One-G425,0)</f>
        <v>0</v>
      </c>
      <c r="L425" s="68">
        <f ca="1">J425*'Inputs and Outputs'!$D$5-K425*'Inputs and Outputs'!$D$6</f>
        <v>4040</v>
      </c>
      <c r="M425" s="70">
        <f t="shared" ca="1" si="135"/>
        <v>0.7175312341024821</v>
      </c>
      <c r="N425" s="68">
        <f t="shared" si="122"/>
        <v>25</v>
      </c>
      <c r="O425" s="75">
        <f ca="1">J425*'Inputs and Outputs'!$D$5-('Model Part B'!K425*'Model Part B'!N425+K425*Costperbumped)</f>
        <v>4040</v>
      </c>
      <c r="R425" s="74">
        <v>422</v>
      </c>
      <c r="S425" s="68" t="s">
        <v>5</v>
      </c>
      <c r="T425" s="69">
        <v>44337</v>
      </c>
      <c r="U425" s="67" t="s">
        <v>2</v>
      </c>
      <c r="V425" s="68" t="str">
        <f>'Flight Data'!$A423</f>
        <v>G422</v>
      </c>
      <c r="W425" s="68">
        <f>'Flight Data'!$B423</f>
        <v>2</v>
      </c>
      <c r="X425" s="68">
        <f ca="1">ROUND(NORMINV($AC425,'Inputs and Outputs'!$C$19,'Inputs and Outputs'!$D$19),0)</f>
        <v>101</v>
      </c>
      <c r="Y425" s="68">
        <f t="shared" si="123"/>
        <v>102</v>
      </c>
      <c r="Z425" s="68">
        <f t="shared" ca="1" si="124"/>
        <v>101</v>
      </c>
      <c r="AA425" s="68">
        <f ca="1">IF(Z425-W425&gt;'Inputs and Outputs'!$D$4,One-W425,0)</f>
        <v>0</v>
      </c>
      <c r="AB425" s="68">
        <f ca="1">Z425*'Inputs and Outputs'!$D$5-AA425*'Inputs and Outputs'!$D$6</f>
        <v>4040</v>
      </c>
      <c r="AC425" s="70">
        <f t="shared" ca="1" si="136"/>
        <v>0.36813347323105106</v>
      </c>
      <c r="AD425" s="68">
        <f t="shared" si="125"/>
        <v>25</v>
      </c>
      <c r="AE425" s="75">
        <f ca="1">Z425*'Inputs and Outputs'!$D$5-('Model Part B'!AA425*'Model Part B'!AD425+AA425*Costperbumped)</f>
        <v>4040</v>
      </c>
      <c r="AH425" s="74">
        <v>422</v>
      </c>
      <c r="AI425" s="68" t="s">
        <v>5</v>
      </c>
      <c r="AJ425" s="69">
        <v>44337</v>
      </c>
      <c r="AK425" s="67" t="s">
        <v>2</v>
      </c>
      <c r="AL425" s="68" t="str">
        <f>'Flight Data'!$A423</f>
        <v>G422</v>
      </c>
      <c r="AM425" s="68">
        <f>'Flight Data'!$B423</f>
        <v>2</v>
      </c>
      <c r="AN425" s="68">
        <f ca="1">ROUND(NORMINV($AS425,'Inputs and Outputs'!$C$19,'Inputs and Outputs'!$D$19),0)</f>
        <v>108</v>
      </c>
      <c r="AO425" s="68">
        <f t="shared" si="126"/>
        <v>103</v>
      </c>
      <c r="AP425" s="68">
        <f t="shared" ca="1" si="127"/>
        <v>103</v>
      </c>
      <c r="AQ425" s="68">
        <f ca="1">IF(AP425-AM425&gt;'Inputs and Outputs'!$D$4,Three-AM425,0)</f>
        <v>1</v>
      </c>
      <c r="AR425" s="68">
        <f ca="1">AP425*'Inputs and Outputs'!$D$5-AQ425*'Inputs and Outputs'!$D$6</f>
        <v>4020</v>
      </c>
      <c r="AS425" s="70">
        <f t="shared" ca="1" si="137"/>
        <v>0.82201441549956689</v>
      </c>
      <c r="AT425" s="68">
        <f t="shared" si="128"/>
        <v>25</v>
      </c>
      <c r="AU425" s="75">
        <f ca="1">AP425*'Inputs and Outputs'!$D$5-('Model Part B'!AQ425*'Model Part B'!AT425+AQ425*Costperbumped)</f>
        <v>3995</v>
      </c>
      <c r="AX425" s="74">
        <v>422</v>
      </c>
      <c r="AY425" s="68" t="s">
        <v>5</v>
      </c>
      <c r="AZ425" s="69">
        <v>44337</v>
      </c>
      <c r="BA425" s="67" t="s">
        <v>2</v>
      </c>
      <c r="BB425" s="68" t="str">
        <f>'Flight Data'!$A423</f>
        <v>G422</v>
      </c>
      <c r="BC425" s="68">
        <f>'Flight Data'!$B423</f>
        <v>2</v>
      </c>
      <c r="BD425" s="68">
        <f ca="1">ROUND(NORMINV($BI425,'Inputs and Outputs'!$C$19,'Inputs and Outputs'!$D$19),0)</f>
        <v>106</v>
      </c>
      <c r="BE425" s="68">
        <f t="shared" si="129"/>
        <v>104</v>
      </c>
      <c r="BF425" s="68">
        <f t="shared" ca="1" si="130"/>
        <v>104</v>
      </c>
      <c r="BG425" s="68">
        <f ca="1">IF(BF425-BC425&gt;'Inputs and Outputs'!$D$4,Four-BC425,0)</f>
        <v>2</v>
      </c>
      <c r="BH425" s="68">
        <f ca="1">BF425*'Inputs and Outputs'!$D$5-BG425*'Inputs and Outputs'!$D$6</f>
        <v>3960</v>
      </c>
      <c r="BI425" s="70">
        <f t="shared" ca="1" si="138"/>
        <v>0.75509367952119211</v>
      </c>
      <c r="BJ425" s="68">
        <f t="shared" si="131"/>
        <v>25</v>
      </c>
      <c r="BK425" s="75">
        <f ca="1">BF425*'Inputs and Outputs'!$D$5-('Model Part B'!BG425*'Model Part B'!BJ425+BG425*Costperbumped)</f>
        <v>3910</v>
      </c>
      <c r="BN425" s="74">
        <v>422</v>
      </c>
      <c r="BO425" s="68" t="s">
        <v>5</v>
      </c>
      <c r="BP425" s="69">
        <v>44337</v>
      </c>
      <c r="BQ425" s="67" t="s">
        <v>2</v>
      </c>
      <c r="BR425" s="68" t="str">
        <f>'Flight Data'!$A423</f>
        <v>G422</v>
      </c>
      <c r="BS425" s="68">
        <f>'Flight Data'!$B423</f>
        <v>2</v>
      </c>
      <c r="BT425" s="68">
        <f ca="1">ROUND(NORMINV($BY425,'Inputs and Outputs'!$C$18,'Inputs and Outputs'!$D$18),0)</f>
        <v>108</v>
      </c>
      <c r="BU425" s="68">
        <f t="shared" si="132"/>
        <v>105</v>
      </c>
      <c r="BV425" s="68">
        <f t="shared" ca="1" si="133"/>
        <v>105</v>
      </c>
      <c r="BW425" s="68">
        <f ca="1">IF(BV425-BS425&gt;'Inputs and Outputs'!$D$4,Five-BS425,0)</f>
        <v>3</v>
      </c>
      <c r="BX425" s="68">
        <f ca="1">BV425*'Inputs and Outputs'!$D$5-BW425*'Inputs and Outputs'!$D$6</f>
        <v>3900</v>
      </c>
      <c r="BY425" s="70">
        <f t="shared" ca="1" si="139"/>
        <v>0.89403851607075802</v>
      </c>
      <c r="BZ425" s="68">
        <f t="shared" si="134"/>
        <v>25</v>
      </c>
      <c r="CA425" s="75">
        <f ca="1">BV425*'Inputs and Outputs'!$D$5-('Model Part B'!BW425*'Model Part B'!BZ425+BW425*Costperbumped)</f>
        <v>3825</v>
      </c>
    </row>
    <row r="426" spans="2:79" x14ac:dyDescent="0.2">
      <c r="B426" s="74">
        <v>423</v>
      </c>
      <c r="C426" s="68" t="s">
        <v>5</v>
      </c>
      <c r="D426" s="69">
        <v>44337</v>
      </c>
      <c r="E426" s="67" t="s">
        <v>0</v>
      </c>
      <c r="F426" s="68" t="str">
        <f>'Flight Data'!$A424</f>
        <v>G423</v>
      </c>
      <c r="G426" s="68">
        <f>'Flight Data'!$B424</f>
        <v>1</v>
      </c>
      <c r="H426" s="68">
        <f ca="1">ROUND(NORMINV($M426,'Inputs and Outputs'!$C$20,'Inputs and Outputs'!$D$20),0)</f>
        <v>110</v>
      </c>
      <c r="I426" s="68">
        <f t="shared" si="120"/>
        <v>101</v>
      </c>
      <c r="J426" s="68">
        <f t="shared" ca="1" si="121"/>
        <v>101</v>
      </c>
      <c r="K426" s="68">
        <f ca="1">IF(J426-G426&gt;'Inputs and Outputs'!$D$4,One-G426,0)</f>
        <v>0</v>
      </c>
      <c r="L426" s="68">
        <f ca="1">J426*'Inputs and Outputs'!$D$5-K426*'Inputs and Outputs'!$D$6</f>
        <v>4040</v>
      </c>
      <c r="M426" s="70">
        <f t="shared" ca="1" si="135"/>
        <v>0.82676630928619921</v>
      </c>
      <c r="N426" s="68">
        <f t="shared" si="122"/>
        <v>200</v>
      </c>
      <c r="O426" s="75">
        <f ca="1">J426*'Inputs and Outputs'!$D$5-('Model Part B'!K426*'Model Part B'!N426+K426*Costperbumped)</f>
        <v>4040</v>
      </c>
      <c r="R426" s="74">
        <v>423</v>
      </c>
      <c r="S426" s="68" t="s">
        <v>5</v>
      </c>
      <c r="T426" s="69">
        <v>44337</v>
      </c>
      <c r="U426" s="67" t="s">
        <v>0</v>
      </c>
      <c r="V426" s="68" t="str">
        <f>'Flight Data'!$A424</f>
        <v>G423</v>
      </c>
      <c r="W426" s="68">
        <f>'Flight Data'!$B424</f>
        <v>1</v>
      </c>
      <c r="X426" s="68">
        <f ca="1">ROUND(NORMINV($AC426,'Inputs and Outputs'!$C$20,'Inputs and Outputs'!$D$20),0)</f>
        <v>100</v>
      </c>
      <c r="Y426" s="68">
        <f t="shared" si="123"/>
        <v>102</v>
      </c>
      <c r="Z426" s="68">
        <f t="shared" ca="1" si="124"/>
        <v>100</v>
      </c>
      <c r="AA426" s="68">
        <f ca="1">IF(Z426-W426&gt;'Inputs and Outputs'!$D$4,One-W426,0)</f>
        <v>0</v>
      </c>
      <c r="AB426" s="68">
        <f ca="1">Z426*'Inputs and Outputs'!$D$5-AA426*'Inputs and Outputs'!$D$6</f>
        <v>4000</v>
      </c>
      <c r="AC426" s="70">
        <f t="shared" ca="1" si="136"/>
        <v>0.15700166829313533</v>
      </c>
      <c r="AD426" s="68">
        <f t="shared" si="125"/>
        <v>200</v>
      </c>
      <c r="AE426" s="75">
        <f ca="1">Z426*'Inputs and Outputs'!$D$5-('Model Part B'!AA426*'Model Part B'!AD426+AA426*Costperbumped)</f>
        <v>4000</v>
      </c>
      <c r="AH426" s="74">
        <v>423</v>
      </c>
      <c r="AI426" s="68" t="s">
        <v>5</v>
      </c>
      <c r="AJ426" s="69">
        <v>44337</v>
      </c>
      <c r="AK426" s="67" t="s">
        <v>0</v>
      </c>
      <c r="AL426" s="68" t="str">
        <f>'Flight Data'!$A424</f>
        <v>G423</v>
      </c>
      <c r="AM426" s="68">
        <f>'Flight Data'!$B424</f>
        <v>1</v>
      </c>
      <c r="AN426" s="68">
        <f ca="1">ROUND(NORMINV($AS426,'Inputs and Outputs'!$C$20,'Inputs and Outputs'!$D$20),0)</f>
        <v>114</v>
      </c>
      <c r="AO426" s="68">
        <f t="shared" si="126"/>
        <v>103</v>
      </c>
      <c r="AP426" s="68">
        <f t="shared" ca="1" si="127"/>
        <v>103</v>
      </c>
      <c r="AQ426" s="68">
        <f ca="1">IF(AP426-AM426&gt;'Inputs and Outputs'!$D$4,Three-AM426,0)</f>
        <v>2</v>
      </c>
      <c r="AR426" s="68">
        <f ca="1">AP426*'Inputs and Outputs'!$D$5-AQ426*'Inputs and Outputs'!$D$6</f>
        <v>3920</v>
      </c>
      <c r="AS426" s="70">
        <f t="shared" ca="1" si="137"/>
        <v>0.96622940259069123</v>
      </c>
      <c r="AT426" s="68">
        <f t="shared" si="128"/>
        <v>200</v>
      </c>
      <c r="AU426" s="75">
        <f ca="1">AP426*'Inputs and Outputs'!$D$5-('Model Part B'!AQ426*'Model Part B'!AT426+AQ426*Costperbumped)</f>
        <v>3520</v>
      </c>
      <c r="AX426" s="74">
        <v>423</v>
      </c>
      <c r="AY426" s="68" t="s">
        <v>5</v>
      </c>
      <c r="AZ426" s="69">
        <v>44337</v>
      </c>
      <c r="BA426" s="67" t="s">
        <v>0</v>
      </c>
      <c r="BB426" s="68" t="str">
        <f>'Flight Data'!$A424</f>
        <v>G423</v>
      </c>
      <c r="BC426" s="68">
        <f>'Flight Data'!$B424</f>
        <v>1</v>
      </c>
      <c r="BD426" s="68">
        <f ca="1">ROUND(NORMINV($BI426,'Inputs and Outputs'!$C$20,'Inputs and Outputs'!$D$20),0)</f>
        <v>105</v>
      </c>
      <c r="BE426" s="68">
        <f t="shared" si="129"/>
        <v>104</v>
      </c>
      <c r="BF426" s="68">
        <f t="shared" ca="1" si="130"/>
        <v>104</v>
      </c>
      <c r="BG426" s="68">
        <f ca="1">IF(BF426-BC426&gt;'Inputs and Outputs'!$D$4,Four-BC426,0)</f>
        <v>3</v>
      </c>
      <c r="BH426" s="68">
        <f ca="1">BF426*'Inputs and Outputs'!$D$5-BG426*'Inputs and Outputs'!$D$6</f>
        <v>3860</v>
      </c>
      <c r="BI426" s="70">
        <f t="shared" ca="1" si="138"/>
        <v>0.47941453480531648</v>
      </c>
      <c r="BJ426" s="68">
        <f t="shared" si="131"/>
        <v>200</v>
      </c>
      <c r="BK426" s="75">
        <f ca="1">BF426*'Inputs and Outputs'!$D$5-('Model Part B'!BG426*'Model Part B'!BJ426+BG426*Costperbumped)</f>
        <v>3260</v>
      </c>
      <c r="BN426" s="74">
        <v>423</v>
      </c>
      <c r="BO426" s="68" t="s">
        <v>5</v>
      </c>
      <c r="BP426" s="69">
        <v>44337</v>
      </c>
      <c r="BQ426" s="67" t="s">
        <v>0</v>
      </c>
      <c r="BR426" s="68" t="str">
        <f>'Flight Data'!$A424</f>
        <v>G423</v>
      </c>
      <c r="BS426" s="68">
        <f>'Flight Data'!$B424</f>
        <v>1</v>
      </c>
      <c r="BT426" s="68">
        <f ca="1">ROUND(NORMINV($BY426,'Inputs and Outputs'!$C$18,'Inputs and Outputs'!$D$18),0)</f>
        <v>100</v>
      </c>
      <c r="BU426" s="68">
        <f t="shared" si="132"/>
        <v>105</v>
      </c>
      <c r="BV426" s="68">
        <f t="shared" ca="1" si="133"/>
        <v>100</v>
      </c>
      <c r="BW426" s="68">
        <f ca="1">IF(BV426-BS426&gt;'Inputs and Outputs'!$D$4,Five-BS426,0)</f>
        <v>0</v>
      </c>
      <c r="BX426" s="68">
        <f ca="1">BV426*'Inputs and Outputs'!$D$5-BW426*'Inputs and Outputs'!$D$6</f>
        <v>4000</v>
      </c>
      <c r="BY426" s="70">
        <f t="shared" ca="1" si="139"/>
        <v>0.44705224512819752</v>
      </c>
      <c r="BZ426" s="68">
        <f t="shared" si="134"/>
        <v>200</v>
      </c>
      <c r="CA426" s="75">
        <f ca="1">BV426*'Inputs and Outputs'!$D$5-('Model Part B'!BW426*'Model Part B'!BZ426+BW426*Costperbumped)</f>
        <v>4000</v>
      </c>
    </row>
    <row r="427" spans="2:79" x14ac:dyDescent="0.2">
      <c r="B427" s="74">
        <v>424</v>
      </c>
      <c r="C427" s="68" t="s">
        <v>4</v>
      </c>
      <c r="D427" s="69">
        <v>44338</v>
      </c>
      <c r="E427" s="67" t="s">
        <v>3</v>
      </c>
      <c r="F427" s="68" t="str">
        <f>'Flight Data'!$A425</f>
        <v>G424</v>
      </c>
      <c r="G427" s="68">
        <f>'Flight Data'!$B425</f>
        <v>5</v>
      </c>
      <c r="H427" s="68">
        <f ca="1">ROUND(NORMINV($M427,'Inputs and Outputs'!$C$18,'Inputs and Outputs'!$D$18),0)</f>
        <v>96</v>
      </c>
      <c r="I427" s="68">
        <f t="shared" si="120"/>
        <v>101</v>
      </c>
      <c r="J427" s="68">
        <f t="shared" ca="1" si="121"/>
        <v>96</v>
      </c>
      <c r="K427" s="68">
        <f ca="1">IF(J427-G427&gt;'Inputs and Outputs'!$D$4,One-G427,0)</f>
        <v>0</v>
      </c>
      <c r="L427" s="68">
        <f ca="1">J427*'Inputs and Outputs'!$D$5-K427*'Inputs and Outputs'!$D$6</f>
        <v>3840</v>
      </c>
      <c r="M427" s="70">
        <f t="shared" ca="1" si="135"/>
        <v>0.20450647585172432</v>
      </c>
      <c r="N427" s="68">
        <f t="shared" si="122"/>
        <v>25</v>
      </c>
      <c r="O427" s="75">
        <f ca="1">J427*'Inputs and Outputs'!$D$5-('Model Part B'!K427*'Model Part B'!N427+K427*Costperbumped)</f>
        <v>3840</v>
      </c>
      <c r="R427" s="74">
        <v>424</v>
      </c>
      <c r="S427" s="68" t="s">
        <v>4</v>
      </c>
      <c r="T427" s="69">
        <v>44338</v>
      </c>
      <c r="U427" s="67" t="s">
        <v>3</v>
      </c>
      <c r="V427" s="68" t="str">
        <f>'Flight Data'!$A425</f>
        <v>G424</v>
      </c>
      <c r="W427" s="68">
        <f>'Flight Data'!$B425</f>
        <v>5</v>
      </c>
      <c r="X427" s="68">
        <f ca="1">ROUND(NORMINV($AC427,'Inputs and Outputs'!$C$18,'Inputs and Outputs'!$D$18),0)</f>
        <v>108</v>
      </c>
      <c r="Y427" s="68">
        <f t="shared" si="123"/>
        <v>102</v>
      </c>
      <c r="Z427" s="68">
        <f t="shared" ca="1" si="124"/>
        <v>102</v>
      </c>
      <c r="AA427" s="68">
        <f ca="1">IF(Z427-W427&gt;'Inputs and Outputs'!$D$4,One-W427,0)</f>
        <v>0</v>
      </c>
      <c r="AB427" s="68">
        <f ca="1">Z427*'Inputs and Outputs'!$D$5-AA427*'Inputs and Outputs'!$D$6</f>
        <v>4080</v>
      </c>
      <c r="AC427" s="70">
        <f t="shared" ca="1" si="136"/>
        <v>0.87361195847974205</v>
      </c>
      <c r="AD427" s="68">
        <f t="shared" si="125"/>
        <v>25</v>
      </c>
      <c r="AE427" s="75">
        <f ca="1">Z427*'Inputs and Outputs'!$D$5-('Model Part B'!AA427*'Model Part B'!AD427+AA427*Costperbumped)</f>
        <v>4080</v>
      </c>
      <c r="AH427" s="74">
        <v>424</v>
      </c>
      <c r="AI427" s="68" t="s">
        <v>4</v>
      </c>
      <c r="AJ427" s="69">
        <v>44338</v>
      </c>
      <c r="AK427" s="67" t="s">
        <v>3</v>
      </c>
      <c r="AL427" s="68" t="str">
        <f>'Flight Data'!$A425</f>
        <v>G424</v>
      </c>
      <c r="AM427" s="68">
        <f>'Flight Data'!$B425</f>
        <v>5</v>
      </c>
      <c r="AN427" s="68">
        <f ca="1">ROUND(NORMINV($AS427,'Inputs and Outputs'!$C$18,'Inputs and Outputs'!$D$18),0)</f>
        <v>99</v>
      </c>
      <c r="AO427" s="68">
        <f t="shared" si="126"/>
        <v>103</v>
      </c>
      <c r="AP427" s="68">
        <f t="shared" ca="1" si="127"/>
        <v>99</v>
      </c>
      <c r="AQ427" s="68">
        <f ca="1">IF(AP427-AM427&gt;'Inputs and Outputs'!$D$4,Three-AM427,0)</f>
        <v>0</v>
      </c>
      <c r="AR427" s="68">
        <f ca="1">AP427*'Inputs and Outputs'!$D$5-AQ427*'Inputs and Outputs'!$D$6</f>
        <v>3960</v>
      </c>
      <c r="AS427" s="70">
        <f t="shared" ca="1" si="137"/>
        <v>0.36214002969833481</v>
      </c>
      <c r="AT427" s="68">
        <f t="shared" si="128"/>
        <v>25</v>
      </c>
      <c r="AU427" s="75">
        <f ca="1">AP427*'Inputs and Outputs'!$D$5-('Model Part B'!AQ427*'Model Part B'!AT427+AQ427*Costperbumped)</f>
        <v>3960</v>
      </c>
      <c r="AX427" s="74">
        <v>424</v>
      </c>
      <c r="AY427" s="68" t="s">
        <v>4</v>
      </c>
      <c r="AZ427" s="69">
        <v>44338</v>
      </c>
      <c r="BA427" s="67" t="s">
        <v>3</v>
      </c>
      <c r="BB427" s="68" t="str">
        <f>'Flight Data'!$A425</f>
        <v>G424</v>
      </c>
      <c r="BC427" s="68">
        <f>'Flight Data'!$B425</f>
        <v>5</v>
      </c>
      <c r="BD427" s="68">
        <f ca="1">ROUND(NORMINV($BI427,'Inputs and Outputs'!$C$18,'Inputs and Outputs'!$D$18),0)</f>
        <v>102</v>
      </c>
      <c r="BE427" s="68">
        <f t="shared" si="129"/>
        <v>104</v>
      </c>
      <c r="BF427" s="68">
        <f t="shared" ca="1" si="130"/>
        <v>102</v>
      </c>
      <c r="BG427" s="68">
        <f ca="1">IF(BF427-BC427&gt;'Inputs and Outputs'!$D$4,Four-BC427,0)</f>
        <v>0</v>
      </c>
      <c r="BH427" s="68">
        <f ca="1">BF427*'Inputs and Outputs'!$D$5-BG427*'Inputs and Outputs'!$D$6</f>
        <v>4080</v>
      </c>
      <c r="BI427" s="70">
        <f t="shared" ca="1" si="138"/>
        <v>0.58532018867057301</v>
      </c>
      <c r="BJ427" s="68">
        <f t="shared" si="131"/>
        <v>25</v>
      </c>
      <c r="BK427" s="75">
        <f ca="1">BF427*'Inputs and Outputs'!$D$5-('Model Part B'!BG427*'Model Part B'!BJ427+BG427*Costperbumped)</f>
        <v>4080</v>
      </c>
      <c r="BN427" s="74">
        <v>424</v>
      </c>
      <c r="BO427" s="68" t="s">
        <v>4</v>
      </c>
      <c r="BP427" s="69">
        <v>44338</v>
      </c>
      <c r="BQ427" s="67" t="s">
        <v>3</v>
      </c>
      <c r="BR427" s="68" t="str">
        <f>'Flight Data'!$A425</f>
        <v>G424</v>
      </c>
      <c r="BS427" s="68">
        <f>'Flight Data'!$B425</f>
        <v>5</v>
      </c>
      <c r="BT427" s="68">
        <f ca="1">ROUND(NORMINV($BY427,'Inputs and Outputs'!$C$18,'Inputs and Outputs'!$D$18),0)</f>
        <v>98</v>
      </c>
      <c r="BU427" s="68">
        <f t="shared" si="132"/>
        <v>105</v>
      </c>
      <c r="BV427" s="68">
        <f t="shared" ca="1" si="133"/>
        <v>98</v>
      </c>
      <c r="BW427" s="68">
        <f ca="1">IF(BV427-BS427&gt;'Inputs and Outputs'!$D$4,Five-BS427,0)</f>
        <v>0</v>
      </c>
      <c r="BX427" s="68">
        <f ca="1">BV427*'Inputs and Outputs'!$D$5-BW427*'Inputs and Outputs'!$D$6</f>
        <v>3920</v>
      </c>
      <c r="BY427" s="70">
        <f t="shared" ca="1" si="139"/>
        <v>0.33509939277235423</v>
      </c>
      <c r="BZ427" s="68">
        <f t="shared" si="134"/>
        <v>25</v>
      </c>
      <c r="CA427" s="75">
        <f ca="1">BV427*'Inputs and Outputs'!$D$5-('Model Part B'!BW427*'Model Part B'!BZ427+BW427*Costperbumped)</f>
        <v>3920</v>
      </c>
    </row>
    <row r="428" spans="2:79" x14ac:dyDescent="0.2">
      <c r="B428" s="74">
        <v>425</v>
      </c>
      <c r="C428" s="68" t="s">
        <v>4</v>
      </c>
      <c r="D428" s="69">
        <v>44338</v>
      </c>
      <c r="E428" s="67" t="s">
        <v>2</v>
      </c>
      <c r="F428" s="68" t="str">
        <f>'Flight Data'!$A426</f>
        <v>G425</v>
      </c>
      <c r="G428" s="68">
        <f>'Flight Data'!$B426</f>
        <v>1</v>
      </c>
      <c r="H428" s="68">
        <f ca="1">ROUND(NORMINV($M428,'Inputs and Outputs'!$C$19,'Inputs and Outputs'!$D$19),0)</f>
        <v>104</v>
      </c>
      <c r="I428" s="68">
        <f t="shared" si="120"/>
        <v>101</v>
      </c>
      <c r="J428" s="68">
        <f t="shared" ca="1" si="121"/>
        <v>101</v>
      </c>
      <c r="K428" s="68">
        <f ca="1">IF(J428-G428&gt;'Inputs and Outputs'!$D$4,One-G428,0)</f>
        <v>0</v>
      </c>
      <c r="L428" s="68">
        <f ca="1">J428*'Inputs and Outputs'!$D$5-K428*'Inputs and Outputs'!$D$6</f>
        <v>4040</v>
      </c>
      <c r="M428" s="70">
        <f t="shared" ca="1" si="135"/>
        <v>0.55311248755803888</v>
      </c>
      <c r="N428" s="68">
        <f t="shared" si="122"/>
        <v>25</v>
      </c>
      <c r="O428" s="75">
        <f ca="1">J428*'Inputs and Outputs'!$D$5-('Model Part B'!K428*'Model Part B'!N428+K428*Costperbumped)</f>
        <v>4040</v>
      </c>
      <c r="R428" s="74">
        <v>425</v>
      </c>
      <c r="S428" s="68" t="s">
        <v>4</v>
      </c>
      <c r="T428" s="69">
        <v>44338</v>
      </c>
      <c r="U428" s="67" t="s">
        <v>2</v>
      </c>
      <c r="V428" s="68" t="str">
        <f>'Flight Data'!$A426</f>
        <v>G425</v>
      </c>
      <c r="W428" s="68">
        <f>'Flight Data'!$B426</f>
        <v>1</v>
      </c>
      <c r="X428" s="68">
        <f ca="1">ROUND(NORMINV($AC428,'Inputs and Outputs'!$C$19,'Inputs and Outputs'!$D$19),0)</f>
        <v>107</v>
      </c>
      <c r="Y428" s="68">
        <f t="shared" si="123"/>
        <v>102</v>
      </c>
      <c r="Z428" s="68">
        <f t="shared" ca="1" si="124"/>
        <v>102</v>
      </c>
      <c r="AA428" s="68">
        <f ca="1">IF(Z428-W428&gt;'Inputs and Outputs'!$D$4,One-W428,0)</f>
        <v>0</v>
      </c>
      <c r="AB428" s="68">
        <f ca="1">Z428*'Inputs and Outputs'!$D$5-AA428*'Inputs and Outputs'!$D$6</f>
        <v>4080</v>
      </c>
      <c r="AC428" s="70">
        <f t="shared" ca="1" si="136"/>
        <v>0.76755786921602831</v>
      </c>
      <c r="AD428" s="68">
        <f t="shared" si="125"/>
        <v>25</v>
      </c>
      <c r="AE428" s="75">
        <f ca="1">Z428*'Inputs and Outputs'!$D$5-('Model Part B'!AA428*'Model Part B'!AD428+AA428*Costperbumped)</f>
        <v>4080</v>
      </c>
      <c r="AH428" s="74">
        <v>425</v>
      </c>
      <c r="AI428" s="68" t="s">
        <v>4</v>
      </c>
      <c r="AJ428" s="69">
        <v>44338</v>
      </c>
      <c r="AK428" s="67" t="s">
        <v>2</v>
      </c>
      <c r="AL428" s="68" t="str">
        <f>'Flight Data'!$A426</f>
        <v>G425</v>
      </c>
      <c r="AM428" s="68">
        <f>'Flight Data'!$B426</f>
        <v>1</v>
      </c>
      <c r="AN428" s="68">
        <f ca="1">ROUND(NORMINV($AS428,'Inputs and Outputs'!$C$19,'Inputs and Outputs'!$D$19),0)</f>
        <v>104</v>
      </c>
      <c r="AO428" s="68">
        <f t="shared" si="126"/>
        <v>103</v>
      </c>
      <c r="AP428" s="68">
        <f t="shared" ca="1" si="127"/>
        <v>103</v>
      </c>
      <c r="AQ428" s="68">
        <f ca="1">IF(AP428-AM428&gt;'Inputs and Outputs'!$D$4,Three-AM428,0)</f>
        <v>2</v>
      </c>
      <c r="AR428" s="68">
        <f ca="1">AP428*'Inputs and Outputs'!$D$5-AQ428*'Inputs and Outputs'!$D$6</f>
        <v>3920</v>
      </c>
      <c r="AS428" s="70">
        <f t="shared" ca="1" si="137"/>
        <v>0.54680083656492251</v>
      </c>
      <c r="AT428" s="68">
        <f t="shared" si="128"/>
        <v>25</v>
      </c>
      <c r="AU428" s="75">
        <f ca="1">AP428*'Inputs and Outputs'!$D$5-('Model Part B'!AQ428*'Model Part B'!AT428+AQ428*Costperbumped)</f>
        <v>3870</v>
      </c>
      <c r="AX428" s="74">
        <v>425</v>
      </c>
      <c r="AY428" s="68" t="s">
        <v>4</v>
      </c>
      <c r="AZ428" s="69">
        <v>44338</v>
      </c>
      <c r="BA428" s="67" t="s">
        <v>2</v>
      </c>
      <c r="BB428" s="68" t="str">
        <f>'Flight Data'!$A426</f>
        <v>G425</v>
      </c>
      <c r="BC428" s="68">
        <f>'Flight Data'!$B426</f>
        <v>1</v>
      </c>
      <c r="BD428" s="68">
        <f ca="1">ROUND(NORMINV($BI428,'Inputs and Outputs'!$C$19,'Inputs and Outputs'!$D$19),0)</f>
        <v>97</v>
      </c>
      <c r="BE428" s="68">
        <f t="shared" si="129"/>
        <v>104</v>
      </c>
      <c r="BF428" s="68">
        <f t="shared" ca="1" si="130"/>
        <v>97</v>
      </c>
      <c r="BG428" s="68">
        <f ca="1">IF(BF428-BC428&gt;'Inputs and Outputs'!$D$4,Four-BC428,0)</f>
        <v>0</v>
      </c>
      <c r="BH428" s="68">
        <f ca="1">BF428*'Inputs and Outputs'!$D$5-BG428*'Inputs and Outputs'!$D$6</f>
        <v>3880</v>
      </c>
      <c r="BI428" s="70">
        <f t="shared" ca="1" si="138"/>
        <v>0.12445955032577594</v>
      </c>
      <c r="BJ428" s="68">
        <f t="shared" si="131"/>
        <v>25</v>
      </c>
      <c r="BK428" s="75">
        <f ca="1">BF428*'Inputs and Outputs'!$D$5-('Model Part B'!BG428*'Model Part B'!BJ428+BG428*Costperbumped)</f>
        <v>3880</v>
      </c>
      <c r="BN428" s="74">
        <v>425</v>
      </c>
      <c r="BO428" s="68" t="s">
        <v>4</v>
      </c>
      <c r="BP428" s="69">
        <v>44338</v>
      </c>
      <c r="BQ428" s="67" t="s">
        <v>2</v>
      </c>
      <c r="BR428" s="68" t="str">
        <f>'Flight Data'!$A426</f>
        <v>G425</v>
      </c>
      <c r="BS428" s="68">
        <f>'Flight Data'!$B426</f>
        <v>1</v>
      </c>
      <c r="BT428" s="68">
        <f ca="1">ROUND(NORMINV($BY428,'Inputs and Outputs'!$C$18,'Inputs and Outputs'!$D$18),0)</f>
        <v>107</v>
      </c>
      <c r="BU428" s="68">
        <f t="shared" si="132"/>
        <v>105</v>
      </c>
      <c r="BV428" s="68">
        <f t="shared" ca="1" si="133"/>
        <v>105</v>
      </c>
      <c r="BW428" s="68">
        <f ca="1">IF(BV428-BS428&gt;'Inputs and Outputs'!$D$4,Five-BS428,0)</f>
        <v>4</v>
      </c>
      <c r="BX428" s="68">
        <f ca="1">BV428*'Inputs and Outputs'!$D$5-BW428*'Inputs and Outputs'!$D$6</f>
        <v>3800</v>
      </c>
      <c r="BY428" s="70">
        <f t="shared" ca="1" si="139"/>
        <v>0.83629729722334589</v>
      </c>
      <c r="BZ428" s="68">
        <f t="shared" si="134"/>
        <v>25</v>
      </c>
      <c r="CA428" s="75">
        <f ca="1">BV428*'Inputs and Outputs'!$D$5-('Model Part B'!BW428*'Model Part B'!BZ428+BW428*Costperbumped)</f>
        <v>3700</v>
      </c>
    </row>
    <row r="429" spans="2:79" x14ac:dyDescent="0.2">
      <c r="B429" s="74">
        <v>426</v>
      </c>
      <c r="C429" s="68" t="s">
        <v>4</v>
      </c>
      <c r="D429" s="69">
        <v>44338</v>
      </c>
      <c r="E429" s="67" t="s">
        <v>0</v>
      </c>
      <c r="F429" s="68" t="str">
        <f>'Flight Data'!$A427</f>
        <v>G426</v>
      </c>
      <c r="G429" s="68">
        <f>'Flight Data'!$B427</f>
        <v>3</v>
      </c>
      <c r="H429" s="68">
        <f ca="1">ROUND(NORMINV($M429,'Inputs and Outputs'!$C$20,'Inputs and Outputs'!$D$20),0)</f>
        <v>103</v>
      </c>
      <c r="I429" s="68">
        <f t="shared" si="120"/>
        <v>101</v>
      </c>
      <c r="J429" s="68">
        <f t="shared" ca="1" si="121"/>
        <v>101</v>
      </c>
      <c r="K429" s="68">
        <f ca="1">IF(J429-G429&gt;'Inputs and Outputs'!$D$4,One-G429,0)</f>
        <v>0</v>
      </c>
      <c r="L429" s="68">
        <f ca="1">J429*'Inputs and Outputs'!$D$5-K429*'Inputs and Outputs'!$D$6</f>
        <v>4040</v>
      </c>
      <c r="M429" s="70">
        <f t="shared" ca="1" si="135"/>
        <v>0.34591568807777562</v>
      </c>
      <c r="N429" s="68">
        <f t="shared" si="122"/>
        <v>200</v>
      </c>
      <c r="O429" s="75">
        <f ca="1">J429*'Inputs and Outputs'!$D$5-('Model Part B'!K429*'Model Part B'!N429+K429*Costperbumped)</f>
        <v>4040</v>
      </c>
      <c r="R429" s="74">
        <v>426</v>
      </c>
      <c r="S429" s="68" t="s">
        <v>4</v>
      </c>
      <c r="T429" s="69">
        <v>44338</v>
      </c>
      <c r="U429" s="67" t="s">
        <v>0</v>
      </c>
      <c r="V429" s="68" t="str">
        <f>'Flight Data'!$A427</f>
        <v>G426</v>
      </c>
      <c r="W429" s="68">
        <f>'Flight Data'!$B427</f>
        <v>3</v>
      </c>
      <c r="X429" s="68">
        <f ca="1">ROUND(NORMINV($AC429,'Inputs and Outputs'!$C$20,'Inputs and Outputs'!$D$20),0)</f>
        <v>101</v>
      </c>
      <c r="Y429" s="68">
        <f t="shared" si="123"/>
        <v>102</v>
      </c>
      <c r="Z429" s="68">
        <f t="shared" ca="1" si="124"/>
        <v>101</v>
      </c>
      <c r="AA429" s="68">
        <f ca="1">IF(Z429-W429&gt;'Inputs and Outputs'!$D$4,One-W429,0)</f>
        <v>0</v>
      </c>
      <c r="AB429" s="68">
        <f ca="1">Z429*'Inputs and Outputs'!$D$5-AA429*'Inputs and Outputs'!$D$6</f>
        <v>4040</v>
      </c>
      <c r="AC429" s="70">
        <f t="shared" ca="1" si="136"/>
        <v>0.23602305014680947</v>
      </c>
      <c r="AD429" s="68">
        <f t="shared" si="125"/>
        <v>200</v>
      </c>
      <c r="AE429" s="75">
        <f ca="1">Z429*'Inputs and Outputs'!$D$5-('Model Part B'!AA429*'Model Part B'!AD429+AA429*Costperbumped)</f>
        <v>4040</v>
      </c>
      <c r="AH429" s="74">
        <v>426</v>
      </c>
      <c r="AI429" s="68" t="s">
        <v>4</v>
      </c>
      <c r="AJ429" s="69">
        <v>44338</v>
      </c>
      <c r="AK429" s="67" t="s">
        <v>0</v>
      </c>
      <c r="AL429" s="68" t="str">
        <f>'Flight Data'!$A427</f>
        <v>G426</v>
      </c>
      <c r="AM429" s="68">
        <f>'Flight Data'!$B427</f>
        <v>3</v>
      </c>
      <c r="AN429" s="68">
        <f ca="1">ROUND(NORMINV($AS429,'Inputs and Outputs'!$C$20,'Inputs and Outputs'!$D$20),0)</f>
        <v>110</v>
      </c>
      <c r="AO429" s="68">
        <f t="shared" si="126"/>
        <v>103</v>
      </c>
      <c r="AP429" s="68">
        <f t="shared" ca="1" si="127"/>
        <v>103</v>
      </c>
      <c r="AQ429" s="68">
        <f ca="1">IF(AP429-AM429&gt;'Inputs and Outputs'!$D$4,Three-AM429,0)</f>
        <v>0</v>
      </c>
      <c r="AR429" s="68">
        <f ca="1">AP429*'Inputs and Outputs'!$D$5-AQ429*'Inputs and Outputs'!$D$6</f>
        <v>4120</v>
      </c>
      <c r="AS429" s="70">
        <f t="shared" ca="1" si="137"/>
        <v>0.83179372722825518</v>
      </c>
      <c r="AT429" s="68">
        <f t="shared" si="128"/>
        <v>200</v>
      </c>
      <c r="AU429" s="75">
        <f ca="1">AP429*'Inputs and Outputs'!$D$5-('Model Part B'!AQ429*'Model Part B'!AT429+AQ429*Costperbumped)</f>
        <v>4120</v>
      </c>
      <c r="AX429" s="74">
        <v>426</v>
      </c>
      <c r="AY429" s="68" t="s">
        <v>4</v>
      </c>
      <c r="AZ429" s="69">
        <v>44338</v>
      </c>
      <c r="BA429" s="67" t="s">
        <v>0</v>
      </c>
      <c r="BB429" s="68" t="str">
        <f>'Flight Data'!$A427</f>
        <v>G426</v>
      </c>
      <c r="BC429" s="68">
        <f>'Flight Data'!$B427</f>
        <v>3</v>
      </c>
      <c r="BD429" s="68">
        <f ca="1">ROUND(NORMINV($BI429,'Inputs and Outputs'!$C$20,'Inputs and Outputs'!$D$20),0)</f>
        <v>94</v>
      </c>
      <c r="BE429" s="68">
        <f t="shared" si="129"/>
        <v>104</v>
      </c>
      <c r="BF429" s="68">
        <f t="shared" ca="1" si="130"/>
        <v>94</v>
      </c>
      <c r="BG429" s="68">
        <f ca="1">IF(BF429-BC429&gt;'Inputs and Outputs'!$D$4,Four-BC429,0)</f>
        <v>0</v>
      </c>
      <c r="BH429" s="68">
        <f ca="1">BF429*'Inputs and Outputs'!$D$5-BG429*'Inputs and Outputs'!$D$6</f>
        <v>3760</v>
      </c>
      <c r="BI429" s="70">
        <f t="shared" ca="1" si="138"/>
        <v>1.1589867825410605E-2</v>
      </c>
      <c r="BJ429" s="68">
        <f t="shared" si="131"/>
        <v>200</v>
      </c>
      <c r="BK429" s="75">
        <f ca="1">BF429*'Inputs and Outputs'!$D$5-('Model Part B'!BG429*'Model Part B'!BJ429+BG429*Costperbumped)</f>
        <v>3760</v>
      </c>
      <c r="BN429" s="74">
        <v>426</v>
      </c>
      <c r="BO429" s="68" t="s">
        <v>4</v>
      </c>
      <c r="BP429" s="69">
        <v>44338</v>
      </c>
      <c r="BQ429" s="67" t="s">
        <v>0</v>
      </c>
      <c r="BR429" s="68" t="str">
        <f>'Flight Data'!$A427</f>
        <v>G426</v>
      </c>
      <c r="BS429" s="68">
        <f>'Flight Data'!$B427</f>
        <v>3</v>
      </c>
      <c r="BT429" s="68">
        <f ca="1">ROUND(NORMINV($BY429,'Inputs and Outputs'!$C$18,'Inputs and Outputs'!$D$18),0)</f>
        <v>105</v>
      </c>
      <c r="BU429" s="68">
        <f t="shared" si="132"/>
        <v>105</v>
      </c>
      <c r="BV429" s="68">
        <f t="shared" ca="1" si="133"/>
        <v>105</v>
      </c>
      <c r="BW429" s="68">
        <f ca="1">IF(BV429-BS429&gt;'Inputs and Outputs'!$D$4,Five-BS429,0)</f>
        <v>2</v>
      </c>
      <c r="BX429" s="68">
        <f ca="1">BV429*'Inputs and Outputs'!$D$5-BW429*'Inputs and Outputs'!$D$6</f>
        <v>4000</v>
      </c>
      <c r="BY429" s="70">
        <f t="shared" ca="1" si="139"/>
        <v>0.74367652214423108</v>
      </c>
      <c r="BZ429" s="68">
        <f t="shared" si="134"/>
        <v>200</v>
      </c>
      <c r="CA429" s="75">
        <f ca="1">BV429*'Inputs and Outputs'!$D$5-('Model Part B'!BW429*'Model Part B'!BZ429+BW429*Costperbumped)</f>
        <v>3600</v>
      </c>
    </row>
    <row r="430" spans="2:79" x14ac:dyDescent="0.2">
      <c r="B430" s="74">
        <v>427</v>
      </c>
      <c r="C430" s="68" t="s">
        <v>1</v>
      </c>
      <c r="D430" s="69">
        <v>44339</v>
      </c>
      <c r="E430" s="67" t="s">
        <v>3</v>
      </c>
      <c r="F430" s="68" t="str">
        <f>'Flight Data'!$A428</f>
        <v>G427</v>
      </c>
      <c r="G430" s="68">
        <f>'Flight Data'!$B428</f>
        <v>5</v>
      </c>
      <c r="H430" s="68">
        <f ca="1">ROUND(NORMINV($M430,'Inputs and Outputs'!$C$18,'Inputs and Outputs'!$D$18),0)</f>
        <v>103</v>
      </c>
      <c r="I430" s="68">
        <f t="shared" si="120"/>
        <v>101</v>
      </c>
      <c r="J430" s="68">
        <f t="shared" ca="1" si="121"/>
        <v>101</v>
      </c>
      <c r="K430" s="68">
        <f ca="1">IF(J430-G430&gt;'Inputs and Outputs'!$D$4,One-G430,0)</f>
        <v>0</v>
      </c>
      <c r="L430" s="68">
        <f ca="1">J430*'Inputs and Outputs'!$D$5-K430*'Inputs and Outputs'!$D$6</f>
        <v>4040</v>
      </c>
      <c r="M430" s="70">
        <f t="shared" ca="1" si="135"/>
        <v>0.63940171550142855</v>
      </c>
      <c r="N430" s="68">
        <f t="shared" si="122"/>
        <v>25</v>
      </c>
      <c r="O430" s="75">
        <f ca="1">J430*'Inputs and Outputs'!$D$5-('Model Part B'!K430*'Model Part B'!N430+K430*Costperbumped)</f>
        <v>4040</v>
      </c>
      <c r="R430" s="74">
        <v>427</v>
      </c>
      <c r="S430" s="68" t="s">
        <v>1</v>
      </c>
      <c r="T430" s="69">
        <v>44339</v>
      </c>
      <c r="U430" s="67" t="s">
        <v>3</v>
      </c>
      <c r="V430" s="68" t="str">
        <f>'Flight Data'!$A428</f>
        <v>G427</v>
      </c>
      <c r="W430" s="68">
        <f>'Flight Data'!$B428</f>
        <v>5</v>
      </c>
      <c r="X430" s="68">
        <f ca="1">ROUND(NORMINV($AC430,'Inputs and Outputs'!$C$18,'Inputs and Outputs'!$D$18),0)</f>
        <v>107</v>
      </c>
      <c r="Y430" s="68">
        <f t="shared" si="123"/>
        <v>102</v>
      </c>
      <c r="Z430" s="68">
        <f t="shared" ca="1" si="124"/>
        <v>102</v>
      </c>
      <c r="AA430" s="68">
        <f ca="1">IF(Z430-W430&gt;'Inputs and Outputs'!$D$4,One-W430,0)</f>
        <v>0</v>
      </c>
      <c r="AB430" s="68">
        <f ca="1">Z430*'Inputs and Outputs'!$D$5-AA430*'Inputs and Outputs'!$D$6</f>
        <v>4080</v>
      </c>
      <c r="AC430" s="70">
        <f t="shared" ca="1" si="136"/>
        <v>0.82456981197015822</v>
      </c>
      <c r="AD430" s="68">
        <f t="shared" si="125"/>
        <v>25</v>
      </c>
      <c r="AE430" s="75">
        <f ca="1">Z430*'Inputs and Outputs'!$D$5-('Model Part B'!AA430*'Model Part B'!AD430+AA430*Costperbumped)</f>
        <v>4080</v>
      </c>
      <c r="AH430" s="74">
        <v>427</v>
      </c>
      <c r="AI430" s="68" t="s">
        <v>1</v>
      </c>
      <c r="AJ430" s="69">
        <v>44339</v>
      </c>
      <c r="AK430" s="67" t="s">
        <v>3</v>
      </c>
      <c r="AL430" s="68" t="str">
        <f>'Flight Data'!$A428</f>
        <v>G427</v>
      </c>
      <c r="AM430" s="68">
        <f>'Flight Data'!$B428</f>
        <v>5</v>
      </c>
      <c r="AN430" s="68">
        <f ca="1">ROUND(NORMINV($AS430,'Inputs and Outputs'!$C$18,'Inputs and Outputs'!$D$18),0)</f>
        <v>91</v>
      </c>
      <c r="AO430" s="68">
        <f t="shared" si="126"/>
        <v>103</v>
      </c>
      <c r="AP430" s="68">
        <f t="shared" ca="1" si="127"/>
        <v>91</v>
      </c>
      <c r="AQ430" s="68">
        <f ca="1">IF(AP430-AM430&gt;'Inputs and Outputs'!$D$4,Three-AM430,0)</f>
        <v>0</v>
      </c>
      <c r="AR430" s="68">
        <f ca="1">AP430*'Inputs and Outputs'!$D$5-AQ430*'Inputs and Outputs'!$D$6</f>
        <v>3640</v>
      </c>
      <c r="AS430" s="70">
        <f t="shared" ca="1" si="137"/>
        <v>4.4199456601077269E-2</v>
      </c>
      <c r="AT430" s="68">
        <f t="shared" si="128"/>
        <v>25</v>
      </c>
      <c r="AU430" s="75">
        <f ca="1">AP430*'Inputs and Outputs'!$D$5-('Model Part B'!AQ430*'Model Part B'!AT430+AQ430*Costperbumped)</f>
        <v>3640</v>
      </c>
      <c r="AX430" s="74">
        <v>427</v>
      </c>
      <c r="AY430" s="68" t="s">
        <v>1</v>
      </c>
      <c r="AZ430" s="69">
        <v>44339</v>
      </c>
      <c r="BA430" s="67" t="s">
        <v>3</v>
      </c>
      <c r="BB430" s="68" t="str">
        <f>'Flight Data'!$A428</f>
        <v>G427</v>
      </c>
      <c r="BC430" s="68">
        <f>'Flight Data'!$B428</f>
        <v>5</v>
      </c>
      <c r="BD430" s="68">
        <f ca="1">ROUND(NORMINV($BI430,'Inputs and Outputs'!$C$18,'Inputs and Outputs'!$D$18),0)</f>
        <v>109</v>
      </c>
      <c r="BE430" s="68">
        <f t="shared" si="129"/>
        <v>104</v>
      </c>
      <c r="BF430" s="68">
        <f t="shared" ca="1" si="130"/>
        <v>104</v>
      </c>
      <c r="BG430" s="68">
        <f ca="1">IF(BF430-BC430&gt;'Inputs and Outputs'!$D$4,Four-BC430,0)</f>
        <v>0</v>
      </c>
      <c r="BH430" s="68">
        <f ca="1">BF430*'Inputs and Outputs'!$D$5-BG430*'Inputs and Outputs'!$D$6</f>
        <v>4160</v>
      </c>
      <c r="BI430" s="70">
        <f t="shared" ca="1" si="138"/>
        <v>0.91641439209193398</v>
      </c>
      <c r="BJ430" s="68">
        <f t="shared" si="131"/>
        <v>25</v>
      </c>
      <c r="BK430" s="75">
        <f ca="1">BF430*'Inputs and Outputs'!$D$5-('Model Part B'!BG430*'Model Part B'!BJ430+BG430*Costperbumped)</f>
        <v>4160</v>
      </c>
      <c r="BN430" s="74">
        <v>427</v>
      </c>
      <c r="BO430" s="68" t="s">
        <v>1</v>
      </c>
      <c r="BP430" s="69">
        <v>44339</v>
      </c>
      <c r="BQ430" s="67" t="s">
        <v>3</v>
      </c>
      <c r="BR430" s="68" t="str">
        <f>'Flight Data'!$A428</f>
        <v>G427</v>
      </c>
      <c r="BS430" s="68">
        <f>'Flight Data'!$B428</f>
        <v>5</v>
      </c>
      <c r="BT430" s="68">
        <f ca="1">ROUND(NORMINV($BY430,'Inputs and Outputs'!$C$18,'Inputs and Outputs'!$D$18),0)</f>
        <v>105</v>
      </c>
      <c r="BU430" s="68">
        <f t="shared" si="132"/>
        <v>105</v>
      </c>
      <c r="BV430" s="68">
        <f t="shared" ca="1" si="133"/>
        <v>105</v>
      </c>
      <c r="BW430" s="68">
        <f ca="1">IF(BV430-BS430&gt;'Inputs and Outputs'!$D$4,Five-BS430,0)</f>
        <v>0</v>
      </c>
      <c r="BX430" s="68">
        <f ca="1">BV430*'Inputs and Outputs'!$D$5-BW430*'Inputs and Outputs'!$D$6</f>
        <v>4200</v>
      </c>
      <c r="BY430" s="70">
        <f t="shared" ca="1" si="139"/>
        <v>0.75884319335178885</v>
      </c>
      <c r="BZ430" s="68">
        <f t="shared" si="134"/>
        <v>25</v>
      </c>
      <c r="CA430" s="75">
        <f ca="1">BV430*'Inputs and Outputs'!$D$5-('Model Part B'!BW430*'Model Part B'!BZ430+BW430*Costperbumped)</f>
        <v>4200</v>
      </c>
    </row>
    <row r="431" spans="2:79" x14ac:dyDescent="0.2">
      <c r="B431" s="74">
        <v>428</v>
      </c>
      <c r="C431" s="68" t="s">
        <v>1</v>
      </c>
      <c r="D431" s="69">
        <v>44339</v>
      </c>
      <c r="E431" s="67" t="s">
        <v>2</v>
      </c>
      <c r="F431" s="68" t="str">
        <f>'Flight Data'!$A429</f>
        <v>G428</v>
      </c>
      <c r="G431" s="68">
        <f>'Flight Data'!$B429</f>
        <v>0</v>
      </c>
      <c r="H431" s="68">
        <f ca="1">ROUND(NORMINV($M431,'Inputs and Outputs'!$C$19,'Inputs and Outputs'!$D$19),0)</f>
        <v>108</v>
      </c>
      <c r="I431" s="68">
        <f t="shared" si="120"/>
        <v>101</v>
      </c>
      <c r="J431" s="68">
        <f t="shared" ca="1" si="121"/>
        <v>101</v>
      </c>
      <c r="K431" s="68">
        <f ca="1">IF(J431-G431&gt;'Inputs and Outputs'!$D$4,One-G431,0)</f>
        <v>1</v>
      </c>
      <c r="L431" s="68">
        <f ca="1">J431*'Inputs and Outputs'!$D$5-K431*'Inputs and Outputs'!$D$6</f>
        <v>3940</v>
      </c>
      <c r="M431" s="70">
        <f t="shared" ca="1" si="135"/>
        <v>0.85403560122101685</v>
      </c>
      <c r="N431" s="68">
        <f t="shared" si="122"/>
        <v>25</v>
      </c>
      <c r="O431" s="75">
        <f ca="1">J431*'Inputs and Outputs'!$D$5-('Model Part B'!K431*'Model Part B'!N431+K431*Costperbumped)</f>
        <v>3915</v>
      </c>
      <c r="R431" s="74">
        <v>428</v>
      </c>
      <c r="S431" s="68" t="s">
        <v>1</v>
      </c>
      <c r="T431" s="69">
        <v>44339</v>
      </c>
      <c r="U431" s="67" t="s">
        <v>2</v>
      </c>
      <c r="V431" s="68" t="str">
        <f>'Flight Data'!$A429</f>
        <v>G428</v>
      </c>
      <c r="W431" s="68">
        <f>'Flight Data'!$B429</f>
        <v>0</v>
      </c>
      <c r="X431" s="68">
        <f ca="1">ROUND(NORMINV($AC431,'Inputs and Outputs'!$C$19,'Inputs and Outputs'!$D$19),0)</f>
        <v>100</v>
      </c>
      <c r="Y431" s="68">
        <f t="shared" si="123"/>
        <v>102</v>
      </c>
      <c r="Z431" s="68">
        <f t="shared" ca="1" si="124"/>
        <v>100</v>
      </c>
      <c r="AA431" s="68">
        <f ca="1">IF(Z431-W431&gt;'Inputs and Outputs'!$D$4,One-W431,0)</f>
        <v>0</v>
      </c>
      <c r="AB431" s="68">
        <f ca="1">Z431*'Inputs and Outputs'!$D$5-AA431*'Inputs and Outputs'!$D$6</f>
        <v>4000</v>
      </c>
      <c r="AC431" s="70">
        <f t="shared" ca="1" si="136"/>
        <v>0.25959424123627384</v>
      </c>
      <c r="AD431" s="68">
        <f t="shared" si="125"/>
        <v>25</v>
      </c>
      <c r="AE431" s="75">
        <f ca="1">Z431*'Inputs and Outputs'!$D$5-('Model Part B'!AA431*'Model Part B'!AD431+AA431*Costperbumped)</f>
        <v>4000</v>
      </c>
      <c r="AH431" s="74">
        <v>428</v>
      </c>
      <c r="AI431" s="68" t="s">
        <v>1</v>
      </c>
      <c r="AJ431" s="69">
        <v>44339</v>
      </c>
      <c r="AK431" s="67" t="s">
        <v>2</v>
      </c>
      <c r="AL431" s="68" t="str">
        <f>'Flight Data'!$A429</f>
        <v>G428</v>
      </c>
      <c r="AM431" s="68">
        <f>'Flight Data'!$B429</f>
        <v>0</v>
      </c>
      <c r="AN431" s="68">
        <f ca="1">ROUND(NORMINV($AS431,'Inputs and Outputs'!$C$19,'Inputs and Outputs'!$D$19),0)</f>
        <v>104</v>
      </c>
      <c r="AO431" s="68">
        <f t="shared" si="126"/>
        <v>103</v>
      </c>
      <c r="AP431" s="68">
        <f t="shared" ca="1" si="127"/>
        <v>103</v>
      </c>
      <c r="AQ431" s="68">
        <f ca="1">IF(AP431-AM431&gt;'Inputs and Outputs'!$D$4,Three-AM431,0)</f>
        <v>3</v>
      </c>
      <c r="AR431" s="68">
        <f ca="1">AP431*'Inputs and Outputs'!$D$5-AQ431*'Inputs and Outputs'!$D$6</f>
        <v>3820</v>
      </c>
      <c r="AS431" s="70">
        <f t="shared" ca="1" si="137"/>
        <v>0.54019359145280821</v>
      </c>
      <c r="AT431" s="68">
        <f t="shared" si="128"/>
        <v>25</v>
      </c>
      <c r="AU431" s="75">
        <f ca="1">AP431*'Inputs and Outputs'!$D$5-('Model Part B'!AQ431*'Model Part B'!AT431+AQ431*Costperbumped)</f>
        <v>3745</v>
      </c>
      <c r="AX431" s="74">
        <v>428</v>
      </c>
      <c r="AY431" s="68" t="s">
        <v>1</v>
      </c>
      <c r="AZ431" s="69">
        <v>44339</v>
      </c>
      <c r="BA431" s="67" t="s">
        <v>2</v>
      </c>
      <c r="BB431" s="68" t="str">
        <f>'Flight Data'!$A429</f>
        <v>G428</v>
      </c>
      <c r="BC431" s="68">
        <f>'Flight Data'!$B429</f>
        <v>0</v>
      </c>
      <c r="BD431" s="68">
        <f ca="1">ROUND(NORMINV($BI431,'Inputs and Outputs'!$C$19,'Inputs and Outputs'!$D$19),0)</f>
        <v>113</v>
      </c>
      <c r="BE431" s="68">
        <f t="shared" si="129"/>
        <v>104</v>
      </c>
      <c r="BF431" s="68">
        <f t="shared" ca="1" si="130"/>
        <v>104</v>
      </c>
      <c r="BG431" s="68">
        <f ca="1">IF(BF431-BC431&gt;'Inputs and Outputs'!$D$4,Four-BC431,0)</f>
        <v>4</v>
      </c>
      <c r="BH431" s="68">
        <f ca="1">BF431*'Inputs and Outputs'!$D$5-BG431*'Inputs and Outputs'!$D$6</f>
        <v>3760</v>
      </c>
      <c r="BI431" s="70">
        <f t="shared" ca="1" si="138"/>
        <v>0.98089153768090598</v>
      </c>
      <c r="BJ431" s="68">
        <f t="shared" si="131"/>
        <v>25</v>
      </c>
      <c r="BK431" s="75">
        <f ca="1">BF431*'Inputs and Outputs'!$D$5-('Model Part B'!BG431*'Model Part B'!BJ431+BG431*Costperbumped)</f>
        <v>3660</v>
      </c>
      <c r="BN431" s="74">
        <v>428</v>
      </c>
      <c r="BO431" s="68" t="s">
        <v>1</v>
      </c>
      <c r="BP431" s="69">
        <v>44339</v>
      </c>
      <c r="BQ431" s="67" t="s">
        <v>2</v>
      </c>
      <c r="BR431" s="68" t="str">
        <f>'Flight Data'!$A429</f>
        <v>G428</v>
      </c>
      <c r="BS431" s="68">
        <f>'Flight Data'!$B429</f>
        <v>0</v>
      </c>
      <c r="BT431" s="68">
        <f ca="1">ROUND(NORMINV($BY431,'Inputs and Outputs'!$C$18,'Inputs and Outputs'!$D$18),0)</f>
        <v>106</v>
      </c>
      <c r="BU431" s="68">
        <f t="shared" si="132"/>
        <v>105</v>
      </c>
      <c r="BV431" s="68">
        <f t="shared" ca="1" si="133"/>
        <v>105</v>
      </c>
      <c r="BW431" s="68">
        <f ca="1">IF(BV431-BS431&gt;'Inputs and Outputs'!$D$4,Five-BS431,0)</f>
        <v>5</v>
      </c>
      <c r="BX431" s="68">
        <f ca="1">BV431*'Inputs and Outputs'!$D$5-BW431*'Inputs and Outputs'!$D$6</f>
        <v>3700</v>
      </c>
      <c r="BY431" s="70">
        <f t="shared" ca="1" si="139"/>
        <v>0.81273880823236899</v>
      </c>
      <c r="BZ431" s="68">
        <f t="shared" si="134"/>
        <v>25</v>
      </c>
      <c r="CA431" s="75">
        <f ca="1">BV431*'Inputs and Outputs'!$D$5-('Model Part B'!BW431*'Model Part B'!BZ431+BW431*Costperbumped)</f>
        <v>3575</v>
      </c>
    </row>
    <row r="432" spans="2:79" x14ac:dyDescent="0.2">
      <c r="B432" s="74">
        <v>429</v>
      </c>
      <c r="C432" s="68" t="s">
        <v>1</v>
      </c>
      <c r="D432" s="69">
        <v>44339</v>
      </c>
      <c r="E432" s="67" t="s">
        <v>0</v>
      </c>
      <c r="F432" s="68" t="str">
        <f>'Flight Data'!$A430</f>
        <v>G429</v>
      </c>
      <c r="G432" s="68">
        <f>'Flight Data'!$B430</f>
        <v>1</v>
      </c>
      <c r="H432" s="68">
        <f ca="1">ROUND(NORMINV($M432,'Inputs and Outputs'!$C$20,'Inputs and Outputs'!$D$20),0)</f>
        <v>103</v>
      </c>
      <c r="I432" s="68">
        <f t="shared" si="120"/>
        <v>101</v>
      </c>
      <c r="J432" s="68">
        <f t="shared" ca="1" si="121"/>
        <v>101</v>
      </c>
      <c r="K432" s="68">
        <f ca="1">IF(J432-G432&gt;'Inputs and Outputs'!$D$4,One-G432,0)</f>
        <v>0</v>
      </c>
      <c r="L432" s="68">
        <f ca="1">J432*'Inputs and Outputs'!$D$5-K432*'Inputs and Outputs'!$D$6</f>
        <v>4040</v>
      </c>
      <c r="M432" s="70">
        <f t="shared" ca="1" si="135"/>
        <v>0.30896200286415243</v>
      </c>
      <c r="N432" s="68">
        <f t="shared" si="122"/>
        <v>200</v>
      </c>
      <c r="O432" s="75">
        <f ca="1">J432*'Inputs and Outputs'!$D$5-('Model Part B'!K432*'Model Part B'!N432+K432*Costperbumped)</f>
        <v>4040</v>
      </c>
      <c r="R432" s="74">
        <v>429</v>
      </c>
      <c r="S432" s="68" t="s">
        <v>1</v>
      </c>
      <c r="T432" s="69">
        <v>44339</v>
      </c>
      <c r="U432" s="67" t="s">
        <v>0</v>
      </c>
      <c r="V432" s="68" t="str">
        <f>'Flight Data'!$A430</f>
        <v>G429</v>
      </c>
      <c r="W432" s="68">
        <f>'Flight Data'!$B430</f>
        <v>1</v>
      </c>
      <c r="X432" s="68">
        <f ca="1">ROUND(NORMINV($AC432,'Inputs and Outputs'!$C$20,'Inputs and Outputs'!$D$20),0)</f>
        <v>110</v>
      </c>
      <c r="Y432" s="68">
        <f t="shared" si="123"/>
        <v>102</v>
      </c>
      <c r="Z432" s="68">
        <f t="shared" ca="1" si="124"/>
        <v>102</v>
      </c>
      <c r="AA432" s="68">
        <f ca="1">IF(Z432-W432&gt;'Inputs and Outputs'!$D$4,One-W432,0)</f>
        <v>0</v>
      </c>
      <c r="AB432" s="68">
        <f ca="1">Z432*'Inputs and Outputs'!$D$5-AA432*'Inputs and Outputs'!$D$6</f>
        <v>4080</v>
      </c>
      <c r="AC432" s="70">
        <f t="shared" ca="1" si="136"/>
        <v>0.81709031594409087</v>
      </c>
      <c r="AD432" s="68">
        <f t="shared" si="125"/>
        <v>200</v>
      </c>
      <c r="AE432" s="75">
        <f ca="1">Z432*'Inputs and Outputs'!$D$5-('Model Part B'!AA432*'Model Part B'!AD432+AA432*Costperbumped)</f>
        <v>4080</v>
      </c>
      <c r="AH432" s="74">
        <v>429</v>
      </c>
      <c r="AI432" s="68" t="s">
        <v>1</v>
      </c>
      <c r="AJ432" s="69">
        <v>44339</v>
      </c>
      <c r="AK432" s="67" t="s">
        <v>0</v>
      </c>
      <c r="AL432" s="68" t="str">
        <f>'Flight Data'!$A430</f>
        <v>G429</v>
      </c>
      <c r="AM432" s="68">
        <f>'Flight Data'!$B430</f>
        <v>1</v>
      </c>
      <c r="AN432" s="68">
        <f ca="1">ROUND(NORMINV($AS432,'Inputs and Outputs'!$C$20,'Inputs and Outputs'!$D$20),0)</f>
        <v>103</v>
      </c>
      <c r="AO432" s="68">
        <f t="shared" si="126"/>
        <v>103</v>
      </c>
      <c r="AP432" s="68">
        <f t="shared" ca="1" si="127"/>
        <v>103</v>
      </c>
      <c r="AQ432" s="68">
        <f ca="1">IF(AP432-AM432&gt;'Inputs and Outputs'!$D$4,Three-AM432,0)</f>
        <v>2</v>
      </c>
      <c r="AR432" s="68">
        <f ca="1">AP432*'Inputs and Outputs'!$D$5-AQ432*'Inputs and Outputs'!$D$6</f>
        <v>3920</v>
      </c>
      <c r="AS432" s="70">
        <f t="shared" ca="1" si="137"/>
        <v>0.34149142575535452</v>
      </c>
      <c r="AT432" s="68">
        <f t="shared" si="128"/>
        <v>200</v>
      </c>
      <c r="AU432" s="75">
        <f ca="1">AP432*'Inputs and Outputs'!$D$5-('Model Part B'!AQ432*'Model Part B'!AT432+AQ432*Costperbumped)</f>
        <v>3520</v>
      </c>
      <c r="AX432" s="74">
        <v>429</v>
      </c>
      <c r="AY432" s="68" t="s">
        <v>1</v>
      </c>
      <c r="AZ432" s="69">
        <v>44339</v>
      </c>
      <c r="BA432" s="67" t="s">
        <v>0</v>
      </c>
      <c r="BB432" s="68" t="str">
        <f>'Flight Data'!$A430</f>
        <v>G429</v>
      </c>
      <c r="BC432" s="68">
        <f>'Flight Data'!$B430</f>
        <v>1</v>
      </c>
      <c r="BD432" s="68">
        <f ca="1">ROUND(NORMINV($BI432,'Inputs and Outputs'!$C$20,'Inputs and Outputs'!$D$20),0)</f>
        <v>112</v>
      </c>
      <c r="BE432" s="68">
        <f t="shared" si="129"/>
        <v>104</v>
      </c>
      <c r="BF432" s="68">
        <f t="shared" ca="1" si="130"/>
        <v>104</v>
      </c>
      <c r="BG432" s="68">
        <f ca="1">IF(BF432-BC432&gt;'Inputs and Outputs'!$D$4,Four-BC432,0)</f>
        <v>3</v>
      </c>
      <c r="BH432" s="68">
        <f ca="1">BF432*'Inputs and Outputs'!$D$5-BG432*'Inputs and Outputs'!$D$6</f>
        <v>3860</v>
      </c>
      <c r="BI432" s="70">
        <f t="shared" ca="1" si="138"/>
        <v>0.9279967611391261</v>
      </c>
      <c r="BJ432" s="68">
        <f t="shared" si="131"/>
        <v>200</v>
      </c>
      <c r="BK432" s="75">
        <f ca="1">BF432*'Inputs and Outputs'!$D$5-('Model Part B'!BG432*'Model Part B'!BJ432+BG432*Costperbumped)</f>
        <v>3260</v>
      </c>
      <c r="BN432" s="74">
        <v>429</v>
      </c>
      <c r="BO432" s="68" t="s">
        <v>1</v>
      </c>
      <c r="BP432" s="69">
        <v>44339</v>
      </c>
      <c r="BQ432" s="67" t="s">
        <v>0</v>
      </c>
      <c r="BR432" s="68" t="str">
        <f>'Flight Data'!$A430</f>
        <v>G429</v>
      </c>
      <c r="BS432" s="68">
        <f>'Flight Data'!$B430</f>
        <v>1</v>
      </c>
      <c r="BT432" s="68">
        <f ca="1">ROUND(NORMINV($BY432,'Inputs and Outputs'!$C$18,'Inputs and Outputs'!$D$18),0)</f>
        <v>103</v>
      </c>
      <c r="BU432" s="68">
        <f t="shared" si="132"/>
        <v>105</v>
      </c>
      <c r="BV432" s="68">
        <f t="shared" ca="1" si="133"/>
        <v>103</v>
      </c>
      <c r="BW432" s="68">
        <f ca="1">IF(BV432-BS432&gt;'Inputs and Outputs'!$D$4,Five-BS432,0)</f>
        <v>4</v>
      </c>
      <c r="BX432" s="68">
        <f ca="1">BV432*'Inputs and Outputs'!$D$5-BW432*'Inputs and Outputs'!$D$6</f>
        <v>3720</v>
      </c>
      <c r="BY432" s="70">
        <f t="shared" ca="1" si="139"/>
        <v>0.63436302150759194</v>
      </c>
      <c r="BZ432" s="68">
        <f t="shared" si="134"/>
        <v>200</v>
      </c>
      <c r="CA432" s="75">
        <f ca="1">BV432*'Inputs and Outputs'!$D$5-('Model Part B'!BW432*'Model Part B'!BZ432+BW432*Costperbumped)</f>
        <v>2920</v>
      </c>
    </row>
    <row r="433" spans="2:79" x14ac:dyDescent="0.2">
      <c r="B433" s="74">
        <v>430</v>
      </c>
      <c r="C433" s="68" t="s">
        <v>9</v>
      </c>
      <c r="D433" s="69">
        <v>44340</v>
      </c>
      <c r="E433" s="67" t="s">
        <v>3</v>
      </c>
      <c r="F433" s="68" t="str">
        <f>'Flight Data'!$A431</f>
        <v>G430</v>
      </c>
      <c r="G433" s="68">
        <f>'Flight Data'!$B431</f>
        <v>2</v>
      </c>
      <c r="H433" s="68">
        <f ca="1">ROUND(NORMINV($M433,'Inputs and Outputs'!$C$18,'Inputs and Outputs'!$D$18),0)</f>
        <v>109</v>
      </c>
      <c r="I433" s="68">
        <f t="shared" si="120"/>
        <v>101</v>
      </c>
      <c r="J433" s="68">
        <f t="shared" ca="1" si="121"/>
        <v>101</v>
      </c>
      <c r="K433" s="68">
        <f ca="1">IF(J433-G433&gt;'Inputs and Outputs'!$D$4,One-G433,0)</f>
        <v>0</v>
      </c>
      <c r="L433" s="68">
        <f ca="1">J433*'Inputs and Outputs'!$D$5-K433*'Inputs and Outputs'!$D$6</f>
        <v>4040</v>
      </c>
      <c r="M433" s="70">
        <f t="shared" ca="1" si="135"/>
        <v>0.9161662212974041</v>
      </c>
      <c r="N433" s="68">
        <f t="shared" si="122"/>
        <v>25</v>
      </c>
      <c r="O433" s="75">
        <f ca="1">J433*'Inputs and Outputs'!$D$5-('Model Part B'!K433*'Model Part B'!N433+K433*Costperbumped)</f>
        <v>4040</v>
      </c>
      <c r="R433" s="74">
        <v>430</v>
      </c>
      <c r="S433" s="68" t="s">
        <v>9</v>
      </c>
      <c r="T433" s="69">
        <v>44340</v>
      </c>
      <c r="U433" s="67" t="s">
        <v>3</v>
      </c>
      <c r="V433" s="68" t="str">
        <f>'Flight Data'!$A431</f>
        <v>G430</v>
      </c>
      <c r="W433" s="68">
        <f>'Flight Data'!$B431</f>
        <v>2</v>
      </c>
      <c r="X433" s="68">
        <f ca="1">ROUND(NORMINV($AC433,'Inputs and Outputs'!$C$18,'Inputs and Outputs'!$D$18),0)</f>
        <v>101</v>
      </c>
      <c r="Y433" s="68">
        <f t="shared" si="123"/>
        <v>102</v>
      </c>
      <c r="Z433" s="68">
        <f t="shared" ca="1" si="124"/>
        <v>101</v>
      </c>
      <c r="AA433" s="68">
        <f ca="1">IF(Z433-W433&gt;'Inputs and Outputs'!$D$4,One-W433,0)</f>
        <v>0</v>
      </c>
      <c r="AB433" s="68">
        <f ca="1">Z433*'Inputs and Outputs'!$D$5-AA433*'Inputs and Outputs'!$D$6</f>
        <v>4040</v>
      </c>
      <c r="AC433" s="70">
        <f t="shared" ca="1" si="136"/>
        <v>0.5003354710491178</v>
      </c>
      <c r="AD433" s="68">
        <f t="shared" si="125"/>
        <v>25</v>
      </c>
      <c r="AE433" s="75">
        <f ca="1">Z433*'Inputs and Outputs'!$D$5-('Model Part B'!AA433*'Model Part B'!AD433+AA433*Costperbumped)</f>
        <v>4040</v>
      </c>
      <c r="AH433" s="74">
        <v>430</v>
      </c>
      <c r="AI433" s="68" t="s">
        <v>9</v>
      </c>
      <c r="AJ433" s="69">
        <v>44340</v>
      </c>
      <c r="AK433" s="67" t="s">
        <v>3</v>
      </c>
      <c r="AL433" s="68" t="str">
        <f>'Flight Data'!$A431</f>
        <v>G430</v>
      </c>
      <c r="AM433" s="68">
        <f>'Flight Data'!$B431</f>
        <v>2</v>
      </c>
      <c r="AN433" s="68">
        <f ca="1">ROUND(NORMINV($AS433,'Inputs and Outputs'!$C$18,'Inputs and Outputs'!$D$18),0)</f>
        <v>96</v>
      </c>
      <c r="AO433" s="68">
        <f t="shared" si="126"/>
        <v>103</v>
      </c>
      <c r="AP433" s="68">
        <f t="shared" ca="1" si="127"/>
        <v>96</v>
      </c>
      <c r="AQ433" s="68">
        <f ca="1">IF(AP433-AM433&gt;'Inputs and Outputs'!$D$4,Three-AM433,0)</f>
        <v>0</v>
      </c>
      <c r="AR433" s="68">
        <f ca="1">AP433*'Inputs and Outputs'!$D$5-AQ433*'Inputs and Outputs'!$D$6</f>
        <v>3840</v>
      </c>
      <c r="AS433" s="70">
        <f t="shared" ca="1" si="137"/>
        <v>0.18829046304272745</v>
      </c>
      <c r="AT433" s="68">
        <f t="shared" si="128"/>
        <v>25</v>
      </c>
      <c r="AU433" s="75">
        <f ca="1">AP433*'Inputs and Outputs'!$D$5-('Model Part B'!AQ433*'Model Part B'!AT433+AQ433*Costperbumped)</f>
        <v>3840</v>
      </c>
      <c r="AX433" s="74">
        <v>430</v>
      </c>
      <c r="AY433" s="68" t="s">
        <v>9</v>
      </c>
      <c r="AZ433" s="69">
        <v>44340</v>
      </c>
      <c r="BA433" s="67" t="s">
        <v>3</v>
      </c>
      <c r="BB433" s="68" t="str">
        <f>'Flight Data'!$A431</f>
        <v>G430</v>
      </c>
      <c r="BC433" s="68">
        <f>'Flight Data'!$B431</f>
        <v>2</v>
      </c>
      <c r="BD433" s="68">
        <f ca="1">ROUND(NORMINV($BI433,'Inputs and Outputs'!$C$18,'Inputs and Outputs'!$D$18),0)</f>
        <v>98</v>
      </c>
      <c r="BE433" s="68">
        <f t="shared" si="129"/>
        <v>104</v>
      </c>
      <c r="BF433" s="68">
        <f t="shared" ca="1" si="130"/>
        <v>98</v>
      </c>
      <c r="BG433" s="68">
        <f ca="1">IF(BF433-BC433&gt;'Inputs and Outputs'!$D$4,Four-BC433,0)</f>
        <v>0</v>
      </c>
      <c r="BH433" s="68">
        <f ca="1">BF433*'Inputs and Outputs'!$D$5-BG433*'Inputs and Outputs'!$D$6</f>
        <v>3920</v>
      </c>
      <c r="BI433" s="70">
        <f t="shared" ca="1" si="138"/>
        <v>0.32306483596638746</v>
      </c>
      <c r="BJ433" s="68">
        <f t="shared" si="131"/>
        <v>25</v>
      </c>
      <c r="BK433" s="75">
        <f ca="1">BF433*'Inputs and Outputs'!$D$5-('Model Part B'!BG433*'Model Part B'!BJ433+BG433*Costperbumped)</f>
        <v>3920</v>
      </c>
      <c r="BN433" s="74">
        <v>430</v>
      </c>
      <c r="BO433" s="68" t="s">
        <v>9</v>
      </c>
      <c r="BP433" s="69">
        <v>44340</v>
      </c>
      <c r="BQ433" s="67" t="s">
        <v>3</v>
      </c>
      <c r="BR433" s="68" t="str">
        <f>'Flight Data'!$A431</f>
        <v>G430</v>
      </c>
      <c r="BS433" s="68">
        <f>'Flight Data'!$B431</f>
        <v>2</v>
      </c>
      <c r="BT433" s="68">
        <f ca="1">ROUND(NORMINV($BY433,'Inputs and Outputs'!$C$18,'Inputs and Outputs'!$D$18),0)</f>
        <v>108</v>
      </c>
      <c r="BU433" s="68">
        <f t="shared" si="132"/>
        <v>105</v>
      </c>
      <c r="BV433" s="68">
        <f t="shared" ca="1" si="133"/>
        <v>105</v>
      </c>
      <c r="BW433" s="68">
        <f ca="1">IF(BV433-BS433&gt;'Inputs and Outputs'!$D$4,Five-BS433,0)</f>
        <v>3</v>
      </c>
      <c r="BX433" s="68">
        <f ca="1">BV433*'Inputs and Outputs'!$D$5-BW433*'Inputs and Outputs'!$D$6</f>
        <v>3900</v>
      </c>
      <c r="BY433" s="70">
        <f t="shared" ca="1" si="139"/>
        <v>0.88263253751454251</v>
      </c>
      <c r="BZ433" s="68">
        <f t="shared" si="134"/>
        <v>25</v>
      </c>
      <c r="CA433" s="75">
        <f ca="1">BV433*'Inputs and Outputs'!$D$5-('Model Part B'!BW433*'Model Part B'!BZ433+BW433*Costperbumped)</f>
        <v>3825</v>
      </c>
    </row>
    <row r="434" spans="2:79" x14ac:dyDescent="0.2">
      <c r="B434" s="74">
        <v>431</v>
      </c>
      <c r="C434" s="68" t="s">
        <v>9</v>
      </c>
      <c r="D434" s="69">
        <v>44340</v>
      </c>
      <c r="E434" s="67" t="s">
        <v>2</v>
      </c>
      <c r="F434" s="68" t="str">
        <f>'Flight Data'!$A432</f>
        <v>G431</v>
      </c>
      <c r="G434" s="68">
        <f>'Flight Data'!$B432</f>
        <v>5</v>
      </c>
      <c r="H434" s="68">
        <f ca="1">ROUND(NORMINV($M434,'Inputs and Outputs'!$C$19,'Inputs and Outputs'!$D$19),0)</f>
        <v>106</v>
      </c>
      <c r="I434" s="68">
        <f t="shared" si="120"/>
        <v>101</v>
      </c>
      <c r="J434" s="68">
        <f t="shared" ca="1" si="121"/>
        <v>101</v>
      </c>
      <c r="K434" s="68">
        <f ca="1">IF(J434-G434&gt;'Inputs and Outputs'!$D$4,One-G434,0)</f>
        <v>0</v>
      </c>
      <c r="L434" s="68">
        <f ca="1">J434*'Inputs and Outputs'!$D$5-K434*'Inputs and Outputs'!$D$6</f>
        <v>4040</v>
      </c>
      <c r="M434" s="70">
        <f t="shared" ca="1" si="135"/>
        <v>0.75412395515152142</v>
      </c>
      <c r="N434" s="68">
        <f t="shared" si="122"/>
        <v>25</v>
      </c>
      <c r="O434" s="75">
        <f ca="1">J434*'Inputs and Outputs'!$D$5-('Model Part B'!K434*'Model Part B'!N434+K434*Costperbumped)</f>
        <v>4040</v>
      </c>
      <c r="R434" s="74">
        <v>431</v>
      </c>
      <c r="S434" s="68" t="s">
        <v>9</v>
      </c>
      <c r="T434" s="69">
        <v>44340</v>
      </c>
      <c r="U434" s="67" t="s">
        <v>2</v>
      </c>
      <c r="V434" s="68" t="str">
        <f>'Flight Data'!$A432</f>
        <v>G431</v>
      </c>
      <c r="W434" s="68">
        <f>'Flight Data'!$B432</f>
        <v>5</v>
      </c>
      <c r="X434" s="68">
        <f ca="1">ROUND(NORMINV($AC434,'Inputs and Outputs'!$C$19,'Inputs and Outputs'!$D$19),0)</f>
        <v>113</v>
      </c>
      <c r="Y434" s="68">
        <f t="shared" si="123"/>
        <v>102</v>
      </c>
      <c r="Z434" s="68">
        <f t="shared" ca="1" si="124"/>
        <v>102</v>
      </c>
      <c r="AA434" s="68">
        <f ca="1">IF(Z434-W434&gt;'Inputs and Outputs'!$D$4,One-W434,0)</f>
        <v>0</v>
      </c>
      <c r="AB434" s="68">
        <f ca="1">Z434*'Inputs and Outputs'!$D$5-AA434*'Inputs and Outputs'!$D$6</f>
        <v>4080</v>
      </c>
      <c r="AC434" s="70">
        <f t="shared" ca="1" si="136"/>
        <v>0.97630352593805969</v>
      </c>
      <c r="AD434" s="68">
        <f t="shared" si="125"/>
        <v>25</v>
      </c>
      <c r="AE434" s="75">
        <f ca="1">Z434*'Inputs and Outputs'!$D$5-('Model Part B'!AA434*'Model Part B'!AD434+AA434*Costperbumped)</f>
        <v>4080</v>
      </c>
      <c r="AH434" s="74">
        <v>431</v>
      </c>
      <c r="AI434" s="68" t="s">
        <v>9</v>
      </c>
      <c r="AJ434" s="69">
        <v>44340</v>
      </c>
      <c r="AK434" s="67" t="s">
        <v>2</v>
      </c>
      <c r="AL434" s="68" t="str">
        <f>'Flight Data'!$A432</f>
        <v>G431</v>
      </c>
      <c r="AM434" s="68">
        <f>'Flight Data'!$B432</f>
        <v>5</v>
      </c>
      <c r="AN434" s="68">
        <f ca="1">ROUND(NORMINV($AS434,'Inputs and Outputs'!$C$19,'Inputs and Outputs'!$D$19),0)</f>
        <v>103</v>
      </c>
      <c r="AO434" s="68">
        <f t="shared" si="126"/>
        <v>103</v>
      </c>
      <c r="AP434" s="68">
        <f t="shared" ca="1" si="127"/>
        <v>103</v>
      </c>
      <c r="AQ434" s="68">
        <f ca="1">IF(AP434-AM434&gt;'Inputs and Outputs'!$D$4,Three-AM434,0)</f>
        <v>0</v>
      </c>
      <c r="AR434" s="68">
        <f ca="1">AP434*'Inputs and Outputs'!$D$5-AQ434*'Inputs and Outputs'!$D$6</f>
        <v>4120</v>
      </c>
      <c r="AS434" s="70">
        <f t="shared" ca="1" si="137"/>
        <v>0.53361137652680835</v>
      </c>
      <c r="AT434" s="68">
        <f t="shared" si="128"/>
        <v>25</v>
      </c>
      <c r="AU434" s="75">
        <f ca="1">AP434*'Inputs and Outputs'!$D$5-('Model Part B'!AQ434*'Model Part B'!AT434+AQ434*Costperbumped)</f>
        <v>4120</v>
      </c>
      <c r="AX434" s="74">
        <v>431</v>
      </c>
      <c r="AY434" s="68" t="s">
        <v>9</v>
      </c>
      <c r="AZ434" s="69">
        <v>44340</v>
      </c>
      <c r="BA434" s="67" t="s">
        <v>2</v>
      </c>
      <c r="BB434" s="68" t="str">
        <f>'Flight Data'!$A432</f>
        <v>G431</v>
      </c>
      <c r="BC434" s="68">
        <f>'Flight Data'!$B432</f>
        <v>5</v>
      </c>
      <c r="BD434" s="68">
        <f ca="1">ROUND(NORMINV($BI434,'Inputs and Outputs'!$C$19,'Inputs and Outputs'!$D$19),0)</f>
        <v>95</v>
      </c>
      <c r="BE434" s="68">
        <f t="shared" si="129"/>
        <v>104</v>
      </c>
      <c r="BF434" s="68">
        <f t="shared" ca="1" si="130"/>
        <v>95</v>
      </c>
      <c r="BG434" s="68">
        <f ca="1">IF(BF434-BC434&gt;'Inputs and Outputs'!$D$4,Four-BC434,0)</f>
        <v>0</v>
      </c>
      <c r="BH434" s="68">
        <f ca="1">BF434*'Inputs and Outputs'!$D$5-BG434*'Inputs and Outputs'!$D$6</f>
        <v>3800</v>
      </c>
      <c r="BI434" s="70">
        <f t="shared" ca="1" si="138"/>
        <v>6.2946605004964185E-2</v>
      </c>
      <c r="BJ434" s="68">
        <f t="shared" si="131"/>
        <v>25</v>
      </c>
      <c r="BK434" s="75">
        <f ca="1">BF434*'Inputs and Outputs'!$D$5-('Model Part B'!BG434*'Model Part B'!BJ434+BG434*Costperbumped)</f>
        <v>3800</v>
      </c>
      <c r="BN434" s="74">
        <v>431</v>
      </c>
      <c r="BO434" s="68" t="s">
        <v>9</v>
      </c>
      <c r="BP434" s="69">
        <v>44340</v>
      </c>
      <c r="BQ434" s="67" t="s">
        <v>2</v>
      </c>
      <c r="BR434" s="68" t="str">
        <f>'Flight Data'!$A432</f>
        <v>G431</v>
      </c>
      <c r="BS434" s="68">
        <f>'Flight Data'!$B432</f>
        <v>5</v>
      </c>
      <c r="BT434" s="68">
        <f ca="1">ROUND(NORMINV($BY434,'Inputs and Outputs'!$C$18,'Inputs and Outputs'!$D$18),0)</f>
        <v>97</v>
      </c>
      <c r="BU434" s="68">
        <f t="shared" si="132"/>
        <v>105</v>
      </c>
      <c r="BV434" s="68">
        <f t="shared" ca="1" si="133"/>
        <v>97</v>
      </c>
      <c r="BW434" s="68">
        <f ca="1">IF(BV434-BS434&gt;'Inputs and Outputs'!$D$4,Five-BS434,0)</f>
        <v>0</v>
      </c>
      <c r="BX434" s="68">
        <f ca="1">BV434*'Inputs and Outputs'!$D$5-BW434*'Inputs and Outputs'!$D$6</f>
        <v>3880</v>
      </c>
      <c r="BY434" s="70">
        <f t="shared" ca="1" si="139"/>
        <v>0.25038164166088051</v>
      </c>
      <c r="BZ434" s="68">
        <f t="shared" si="134"/>
        <v>25</v>
      </c>
      <c r="CA434" s="75">
        <f ca="1">BV434*'Inputs and Outputs'!$D$5-('Model Part B'!BW434*'Model Part B'!BZ434+BW434*Costperbumped)</f>
        <v>3880</v>
      </c>
    </row>
    <row r="435" spans="2:79" x14ac:dyDescent="0.2">
      <c r="B435" s="74">
        <v>432</v>
      </c>
      <c r="C435" s="68" t="s">
        <v>9</v>
      </c>
      <c r="D435" s="69">
        <v>44340</v>
      </c>
      <c r="E435" s="67" t="s">
        <v>0</v>
      </c>
      <c r="F435" s="68" t="str">
        <f>'Flight Data'!$A433</f>
        <v>G432</v>
      </c>
      <c r="G435" s="68">
        <f>'Flight Data'!$B433</f>
        <v>3</v>
      </c>
      <c r="H435" s="68">
        <f ca="1">ROUND(NORMINV($M435,'Inputs and Outputs'!$C$20,'Inputs and Outputs'!$D$20),0)</f>
        <v>114</v>
      </c>
      <c r="I435" s="68">
        <f t="shared" si="120"/>
        <v>101</v>
      </c>
      <c r="J435" s="68">
        <f t="shared" ca="1" si="121"/>
        <v>101</v>
      </c>
      <c r="K435" s="68">
        <f ca="1">IF(J435-G435&gt;'Inputs and Outputs'!$D$4,One-G435,0)</f>
        <v>0</v>
      </c>
      <c r="L435" s="68">
        <f ca="1">J435*'Inputs and Outputs'!$D$5-K435*'Inputs and Outputs'!$D$6</f>
        <v>4040</v>
      </c>
      <c r="M435" s="70">
        <f t="shared" ca="1" si="135"/>
        <v>0.9679699673731742</v>
      </c>
      <c r="N435" s="68">
        <f t="shared" si="122"/>
        <v>200</v>
      </c>
      <c r="O435" s="75">
        <f ca="1">J435*'Inputs and Outputs'!$D$5-('Model Part B'!K435*'Model Part B'!N435+K435*Costperbumped)</f>
        <v>4040</v>
      </c>
      <c r="R435" s="74">
        <v>432</v>
      </c>
      <c r="S435" s="68" t="s">
        <v>9</v>
      </c>
      <c r="T435" s="69">
        <v>44340</v>
      </c>
      <c r="U435" s="67" t="s">
        <v>0</v>
      </c>
      <c r="V435" s="68" t="str">
        <f>'Flight Data'!$A433</f>
        <v>G432</v>
      </c>
      <c r="W435" s="68">
        <f>'Flight Data'!$B433</f>
        <v>3</v>
      </c>
      <c r="X435" s="68">
        <f ca="1">ROUND(NORMINV($AC435,'Inputs and Outputs'!$C$20,'Inputs and Outputs'!$D$20),0)</f>
        <v>106</v>
      </c>
      <c r="Y435" s="68">
        <f t="shared" si="123"/>
        <v>102</v>
      </c>
      <c r="Z435" s="68">
        <f t="shared" ca="1" si="124"/>
        <v>102</v>
      </c>
      <c r="AA435" s="68">
        <f ca="1">IF(Z435-W435&gt;'Inputs and Outputs'!$D$4,One-W435,0)</f>
        <v>0</v>
      </c>
      <c r="AB435" s="68">
        <f ca="1">Z435*'Inputs and Outputs'!$D$5-AA435*'Inputs and Outputs'!$D$6</f>
        <v>4080</v>
      </c>
      <c r="AC435" s="70">
        <f t="shared" ca="1" si="136"/>
        <v>0.55587302390759163</v>
      </c>
      <c r="AD435" s="68">
        <f t="shared" si="125"/>
        <v>200</v>
      </c>
      <c r="AE435" s="75">
        <f ca="1">Z435*'Inputs and Outputs'!$D$5-('Model Part B'!AA435*'Model Part B'!AD435+AA435*Costperbumped)</f>
        <v>4080</v>
      </c>
      <c r="AH435" s="74">
        <v>432</v>
      </c>
      <c r="AI435" s="68" t="s">
        <v>9</v>
      </c>
      <c r="AJ435" s="69">
        <v>44340</v>
      </c>
      <c r="AK435" s="67" t="s">
        <v>0</v>
      </c>
      <c r="AL435" s="68" t="str">
        <f>'Flight Data'!$A433</f>
        <v>G432</v>
      </c>
      <c r="AM435" s="68">
        <f>'Flight Data'!$B433</f>
        <v>3</v>
      </c>
      <c r="AN435" s="68">
        <f ca="1">ROUND(NORMINV($AS435,'Inputs and Outputs'!$C$20,'Inputs and Outputs'!$D$20),0)</f>
        <v>104</v>
      </c>
      <c r="AO435" s="68">
        <f t="shared" si="126"/>
        <v>103</v>
      </c>
      <c r="AP435" s="68">
        <f t="shared" ca="1" si="127"/>
        <v>103</v>
      </c>
      <c r="AQ435" s="68">
        <f ca="1">IF(AP435-AM435&gt;'Inputs and Outputs'!$D$4,Three-AM435,0)</f>
        <v>0</v>
      </c>
      <c r="AR435" s="68">
        <f ca="1">AP435*'Inputs and Outputs'!$D$5-AQ435*'Inputs and Outputs'!$D$6</f>
        <v>4120</v>
      </c>
      <c r="AS435" s="70">
        <f t="shared" ca="1" si="137"/>
        <v>0.42558814236648623</v>
      </c>
      <c r="AT435" s="68">
        <f t="shared" si="128"/>
        <v>200</v>
      </c>
      <c r="AU435" s="75">
        <f ca="1">AP435*'Inputs and Outputs'!$D$5-('Model Part B'!AQ435*'Model Part B'!AT435+AQ435*Costperbumped)</f>
        <v>4120</v>
      </c>
      <c r="AX435" s="74">
        <v>432</v>
      </c>
      <c r="AY435" s="68" t="s">
        <v>9</v>
      </c>
      <c r="AZ435" s="69">
        <v>44340</v>
      </c>
      <c r="BA435" s="67" t="s">
        <v>0</v>
      </c>
      <c r="BB435" s="68" t="str">
        <f>'Flight Data'!$A433</f>
        <v>G432</v>
      </c>
      <c r="BC435" s="68">
        <f>'Flight Data'!$B433</f>
        <v>3</v>
      </c>
      <c r="BD435" s="68">
        <f ca="1">ROUND(NORMINV($BI435,'Inputs and Outputs'!$C$20,'Inputs and Outputs'!$D$20),0)</f>
        <v>103</v>
      </c>
      <c r="BE435" s="68">
        <f t="shared" si="129"/>
        <v>104</v>
      </c>
      <c r="BF435" s="68">
        <f t="shared" ca="1" si="130"/>
        <v>103</v>
      </c>
      <c r="BG435" s="68">
        <f ca="1">IF(BF435-BC435&gt;'Inputs and Outputs'!$D$4,Four-BC435,0)</f>
        <v>0</v>
      </c>
      <c r="BH435" s="68">
        <f ca="1">BF435*'Inputs and Outputs'!$D$5-BG435*'Inputs and Outputs'!$D$6</f>
        <v>4120</v>
      </c>
      <c r="BI435" s="70">
        <f t="shared" ca="1" si="138"/>
        <v>0.36435256713459552</v>
      </c>
      <c r="BJ435" s="68">
        <f t="shared" si="131"/>
        <v>200</v>
      </c>
      <c r="BK435" s="75">
        <f ca="1">BF435*'Inputs and Outputs'!$D$5-('Model Part B'!BG435*'Model Part B'!BJ435+BG435*Costperbumped)</f>
        <v>4120</v>
      </c>
      <c r="BN435" s="74">
        <v>432</v>
      </c>
      <c r="BO435" s="68" t="s">
        <v>9</v>
      </c>
      <c r="BP435" s="69">
        <v>44340</v>
      </c>
      <c r="BQ435" s="67" t="s">
        <v>0</v>
      </c>
      <c r="BR435" s="68" t="str">
        <f>'Flight Data'!$A433</f>
        <v>G432</v>
      </c>
      <c r="BS435" s="68">
        <f>'Flight Data'!$B433</f>
        <v>3</v>
      </c>
      <c r="BT435" s="68">
        <f ca="1">ROUND(NORMINV($BY435,'Inputs and Outputs'!$C$18,'Inputs and Outputs'!$D$18),0)</f>
        <v>88</v>
      </c>
      <c r="BU435" s="68">
        <f t="shared" si="132"/>
        <v>105</v>
      </c>
      <c r="BV435" s="68">
        <f t="shared" ca="1" si="133"/>
        <v>88</v>
      </c>
      <c r="BW435" s="68">
        <f ca="1">IF(BV435-BS435&gt;'Inputs and Outputs'!$D$4,Five-BS435,0)</f>
        <v>0</v>
      </c>
      <c r="BX435" s="68">
        <f ca="1">BV435*'Inputs and Outputs'!$D$5-BW435*'Inputs and Outputs'!$D$6</f>
        <v>3520</v>
      </c>
      <c r="BY435" s="70">
        <f t="shared" ca="1" si="139"/>
        <v>1.2825388344899102E-2</v>
      </c>
      <c r="BZ435" s="68">
        <f t="shared" si="134"/>
        <v>200</v>
      </c>
      <c r="CA435" s="75">
        <f ca="1">BV435*'Inputs and Outputs'!$D$5-('Model Part B'!BW435*'Model Part B'!BZ435+BW435*Costperbumped)</f>
        <v>3520</v>
      </c>
    </row>
    <row r="436" spans="2:79" x14ac:dyDescent="0.2">
      <c r="B436" s="74">
        <v>433</v>
      </c>
      <c r="C436" s="68" t="s">
        <v>8</v>
      </c>
      <c r="D436" s="69">
        <v>44341</v>
      </c>
      <c r="E436" s="67" t="s">
        <v>3</v>
      </c>
      <c r="F436" s="68" t="str">
        <f>'Flight Data'!$A434</f>
        <v>G433</v>
      </c>
      <c r="G436" s="68">
        <f>'Flight Data'!$B434</f>
        <v>2</v>
      </c>
      <c r="H436" s="68">
        <f ca="1">ROUND(NORMINV($M436,'Inputs and Outputs'!$C$18,'Inputs and Outputs'!$D$18),0)</f>
        <v>101</v>
      </c>
      <c r="I436" s="68">
        <f t="shared" si="120"/>
        <v>101</v>
      </c>
      <c r="J436" s="68">
        <f t="shared" ca="1" si="121"/>
        <v>101</v>
      </c>
      <c r="K436" s="68">
        <f ca="1">IF(J436-G436&gt;'Inputs and Outputs'!$D$4,One-G436,0)</f>
        <v>0</v>
      </c>
      <c r="L436" s="68">
        <f ca="1">J436*'Inputs and Outputs'!$D$5-K436*'Inputs and Outputs'!$D$6</f>
        <v>4040</v>
      </c>
      <c r="M436" s="70">
        <f t="shared" ca="1" si="135"/>
        <v>0.52598710395014314</v>
      </c>
      <c r="N436" s="68">
        <f t="shared" si="122"/>
        <v>25</v>
      </c>
      <c r="O436" s="75">
        <f ca="1">J436*'Inputs and Outputs'!$D$5-('Model Part B'!K436*'Model Part B'!N436+K436*Costperbumped)</f>
        <v>4040</v>
      </c>
      <c r="R436" s="74">
        <v>433</v>
      </c>
      <c r="S436" s="68" t="s">
        <v>8</v>
      </c>
      <c r="T436" s="69">
        <v>44341</v>
      </c>
      <c r="U436" s="67" t="s">
        <v>3</v>
      </c>
      <c r="V436" s="68" t="str">
        <f>'Flight Data'!$A434</f>
        <v>G433</v>
      </c>
      <c r="W436" s="68">
        <f>'Flight Data'!$B434</f>
        <v>2</v>
      </c>
      <c r="X436" s="68">
        <f ca="1">ROUND(NORMINV($AC436,'Inputs and Outputs'!$C$18,'Inputs and Outputs'!$D$18),0)</f>
        <v>101</v>
      </c>
      <c r="Y436" s="68">
        <f t="shared" si="123"/>
        <v>102</v>
      </c>
      <c r="Z436" s="68">
        <f t="shared" ca="1" si="124"/>
        <v>101</v>
      </c>
      <c r="AA436" s="68">
        <f ca="1">IF(Z436-W436&gt;'Inputs and Outputs'!$D$4,One-W436,0)</f>
        <v>0</v>
      </c>
      <c r="AB436" s="68">
        <f ca="1">Z436*'Inputs and Outputs'!$D$5-AA436*'Inputs and Outputs'!$D$6</f>
        <v>4040</v>
      </c>
      <c r="AC436" s="70">
        <f t="shared" ca="1" si="136"/>
        <v>0.48552271615523579</v>
      </c>
      <c r="AD436" s="68">
        <f t="shared" si="125"/>
        <v>25</v>
      </c>
      <c r="AE436" s="75">
        <f ca="1">Z436*'Inputs and Outputs'!$D$5-('Model Part B'!AA436*'Model Part B'!AD436+AA436*Costperbumped)</f>
        <v>4040</v>
      </c>
      <c r="AH436" s="74">
        <v>433</v>
      </c>
      <c r="AI436" s="68" t="s">
        <v>8</v>
      </c>
      <c r="AJ436" s="69">
        <v>44341</v>
      </c>
      <c r="AK436" s="67" t="s">
        <v>3</v>
      </c>
      <c r="AL436" s="68" t="str">
        <f>'Flight Data'!$A434</f>
        <v>G433</v>
      </c>
      <c r="AM436" s="68">
        <f>'Flight Data'!$B434</f>
        <v>2</v>
      </c>
      <c r="AN436" s="68">
        <f ca="1">ROUND(NORMINV($AS436,'Inputs and Outputs'!$C$18,'Inputs and Outputs'!$D$18),0)</f>
        <v>108</v>
      </c>
      <c r="AO436" s="68">
        <f t="shared" si="126"/>
        <v>103</v>
      </c>
      <c r="AP436" s="68">
        <f t="shared" ca="1" si="127"/>
        <v>103</v>
      </c>
      <c r="AQ436" s="68">
        <f ca="1">IF(AP436-AM436&gt;'Inputs and Outputs'!$D$4,Three-AM436,0)</f>
        <v>1</v>
      </c>
      <c r="AR436" s="68">
        <f ca="1">AP436*'Inputs and Outputs'!$D$5-AQ436*'Inputs and Outputs'!$D$6</f>
        <v>4020</v>
      </c>
      <c r="AS436" s="70">
        <f t="shared" ca="1" si="137"/>
        <v>0.86994526278658335</v>
      </c>
      <c r="AT436" s="68">
        <f t="shared" si="128"/>
        <v>25</v>
      </c>
      <c r="AU436" s="75">
        <f ca="1">AP436*'Inputs and Outputs'!$D$5-('Model Part B'!AQ436*'Model Part B'!AT436+AQ436*Costperbumped)</f>
        <v>3995</v>
      </c>
      <c r="AX436" s="74">
        <v>433</v>
      </c>
      <c r="AY436" s="68" t="s">
        <v>8</v>
      </c>
      <c r="AZ436" s="69">
        <v>44341</v>
      </c>
      <c r="BA436" s="67" t="s">
        <v>3</v>
      </c>
      <c r="BB436" s="68" t="str">
        <f>'Flight Data'!$A434</f>
        <v>G433</v>
      </c>
      <c r="BC436" s="68">
        <f>'Flight Data'!$B434</f>
        <v>2</v>
      </c>
      <c r="BD436" s="68">
        <f ca="1">ROUND(NORMINV($BI436,'Inputs and Outputs'!$C$18,'Inputs and Outputs'!$D$18),0)</f>
        <v>100</v>
      </c>
      <c r="BE436" s="68">
        <f t="shared" si="129"/>
        <v>104</v>
      </c>
      <c r="BF436" s="68">
        <f t="shared" ca="1" si="130"/>
        <v>100</v>
      </c>
      <c r="BG436" s="68">
        <f ca="1">IF(BF436-BC436&gt;'Inputs and Outputs'!$D$4,Four-BC436,0)</f>
        <v>0</v>
      </c>
      <c r="BH436" s="68">
        <f ca="1">BF436*'Inputs and Outputs'!$D$5-BG436*'Inputs and Outputs'!$D$6</f>
        <v>4000</v>
      </c>
      <c r="BI436" s="70">
        <f t="shared" ca="1" si="138"/>
        <v>0.44684713396725106</v>
      </c>
      <c r="BJ436" s="68">
        <f t="shared" si="131"/>
        <v>25</v>
      </c>
      <c r="BK436" s="75">
        <f ca="1">BF436*'Inputs and Outputs'!$D$5-('Model Part B'!BG436*'Model Part B'!BJ436+BG436*Costperbumped)</f>
        <v>4000</v>
      </c>
      <c r="BN436" s="74">
        <v>433</v>
      </c>
      <c r="BO436" s="68" t="s">
        <v>8</v>
      </c>
      <c r="BP436" s="69">
        <v>44341</v>
      </c>
      <c r="BQ436" s="67" t="s">
        <v>3</v>
      </c>
      <c r="BR436" s="68" t="str">
        <f>'Flight Data'!$A434</f>
        <v>G433</v>
      </c>
      <c r="BS436" s="68">
        <f>'Flight Data'!$B434</f>
        <v>2</v>
      </c>
      <c r="BT436" s="68">
        <f ca="1">ROUND(NORMINV($BY436,'Inputs and Outputs'!$C$18,'Inputs and Outputs'!$D$18),0)</f>
        <v>106</v>
      </c>
      <c r="BU436" s="68">
        <f t="shared" si="132"/>
        <v>105</v>
      </c>
      <c r="BV436" s="68">
        <f t="shared" ca="1" si="133"/>
        <v>105</v>
      </c>
      <c r="BW436" s="68">
        <f ca="1">IF(BV436-BS436&gt;'Inputs and Outputs'!$D$4,Five-BS436,0)</f>
        <v>3</v>
      </c>
      <c r="BX436" s="68">
        <f ca="1">BV436*'Inputs and Outputs'!$D$5-BW436*'Inputs and Outputs'!$D$6</f>
        <v>3900</v>
      </c>
      <c r="BY436" s="70">
        <f t="shared" ca="1" si="139"/>
        <v>0.7934893731461683</v>
      </c>
      <c r="BZ436" s="68">
        <f t="shared" si="134"/>
        <v>25</v>
      </c>
      <c r="CA436" s="75">
        <f ca="1">BV436*'Inputs and Outputs'!$D$5-('Model Part B'!BW436*'Model Part B'!BZ436+BW436*Costperbumped)</f>
        <v>3825</v>
      </c>
    </row>
    <row r="437" spans="2:79" x14ac:dyDescent="0.2">
      <c r="B437" s="74">
        <v>434</v>
      </c>
      <c r="C437" s="68" t="s">
        <v>8</v>
      </c>
      <c r="D437" s="69">
        <v>44341</v>
      </c>
      <c r="E437" s="67" t="s">
        <v>2</v>
      </c>
      <c r="F437" s="68" t="str">
        <f>'Flight Data'!$A435</f>
        <v>G434</v>
      </c>
      <c r="G437" s="68">
        <f>'Flight Data'!$B435</f>
        <v>2</v>
      </c>
      <c r="H437" s="68">
        <f ca="1">ROUND(NORMINV($M437,'Inputs and Outputs'!$C$19,'Inputs and Outputs'!$D$19),0)</f>
        <v>96</v>
      </c>
      <c r="I437" s="68">
        <f t="shared" si="120"/>
        <v>101</v>
      </c>
      <c r="J437" s="68">
        <f t="shared" ca="1" si="121"/>
        <v>96</v>
      </c>
      <c r="K437" s="68">
        <f ca="1">IF(J437-G437&gt;'Inputs and Outputs'!$D$4,One-G437,0)</f>
        <v>0</v>
      </c>
      <c r="L437" s="68">
        <f ca="1">J437*'Inputs and Outputs'!$D$5-K437*'Inputs and Outputs'!$D$6</f>
        <v>3840</v>
      </c>
      <c r="M437" s="70">
        <f t="shared" ca="1" si="135"/>
        <v>6.9361691182503349E-2</v>
      </c>
      <c r="N437" s="68">
        <f t="shared" si="122"/>
        <v>25</v>
      </c>
      <c r="O437" s="75">
        <f ca="1">J437*'Inputs and Outputs'!$D$5-('Model Part B'!K437*'Model Part B'!N437+K437*Costperbumped)</f>
        <v>3840</v>
      </c>
      <c r="R437" s="74">
        <v>434</v>
      </c>
      <c r="S437" s="68" t="s">
        <v>8</v>
      </c>
      <c r="T437" s="69">
        <v>44341</v>
      </c>
      <c r="U437" s="67" t="s">
        <v>2</v>
      </c>
      <c r="V437" s="68" t="str">
        <f>'Flight Data'!$A435</f>
        <v>G434</v>
      </c>
      <c r="W437" s="68">
        <f>'Flight Data'!$B435</f>
        <v>2</v>
      </c>
      <c r="X437" s="68">
        <f ca="1">ROUND(NORMINV($AC437,'Inputs and Outputs'!$C$19,'Inputs and Outputs'!$D$19),0)</f>
        <v>105</v>
      </c>
      <c r="Y437" s="68">
        <f t="shared" si="123"/>
        <v>102</v>
      </c>
      <c r="Z437" s="68">
        <f t="shared" ca="1" si="124"/>
        <v>102</v>
      </c>
      <c r="AA437" s="68">
        <f ca="1">IF(Z437-W437&gt;'Inputs and Outputs'!$D$4,One-W437,0)</f>
        <v>0</v>
      </c>
      <c r="AB437" s="68">
        <f ca="1">Z437*'Inputs and Outputs'!$D$5-AA437*'Inputs and Outputs'!$D$6</f>
        <v>4080</v>
      </c>
      <c r="AC437" s="70">
        <f t="shared" ca="1" si="136"/>
        <v>0.67073094611681228</v>
      </c>
      <c r="AD437" s="68">
        <f t="shared" si="125"/>
        <v>25</v>
      </c>
      <c r="AE437" s="75">
        <f ca="1">Z437*'Inputs and Outputs'!$D$5-('Model Part B'!AA437*'Model Part B'!AD437+AA437*Costperbumped)</f>
        <v>4080</v>
      </c>
      <c r="AH437" s="74">
        <v>434</v>
      </c>
      <c r="AI437" s="68" t="s">
        <v>8</v>
      </c>
      <c r="AJ437" s="69">
        <v>44341</v>
      </c>
      <c r="AK437" s="67" t="s">
        <v>2</v>
      </c>
      <c r="AL437" s="68" t="str">
        <f>'Flight Data'!$A435</f>
        <v>G434</v>
      </c>
      <c r="AM437" s="68">
        <f>'Flight Data'!$B435</f>
        <v>2</v>
      </c>
      <c r="AN437" s="68">
        <f ca="1">ROUND(NORMINV($AS437,'Inputs and Outputs'!$C$19,'Inputs and Outputs'!$D$19),0)</f>
        <v>101</v>
      </c>
      <c r="AO437" s="68">
        <f t="shared" si="126"/>
        <v>103</v>
      </c>
      <c r="AP437" s="68">
        <f t="shared" ca="1" si="127"/>
        <v>101</v>
      </c>
      <c r="AQ437" s="68">
        <f ca="1">IF(AP437-AM437&gt;'Inputs and Outputs'!$D$4,Three-AM437,0)</f>
        <v>0</v>
      </c>
      <c r="AR437" s="68">
        <f ca="1">AP437*'Inputs and Outputs'!$D$5-AQ437*'Inputs and Outputs'!$D$6</f>
        <v>4040</v>
      </c>
      <c r="AS437" s="70">
        <f t="shared" ca="1" si="137"/>
        <v>0.38127613668480698</v>
      </c>
      <c r="AT437" s="68">
        <f t="shared" si="128"/>
        <v>25</v>
      </c>
      <c r="AU437" s="75">
        <f ca="1">AP437*'Inputs and Outputs'!$D$5-('Model Part B'!AQ437*'Model Part B'!AT437+AQ437*Costperbumped)</f>
        <v>4040</v>
      </c>
      <c r="AX437" s="74">
        <v>434</v>
      </c>
      <c r="AY437" s="68" t="s">
        <v>8</v>
      </c>
      <c r="AZ437" s="69">
        <v>44341</v>
      </c>
      <c r="BA437" s="67" t="s">
        <v>2</v>
      </c>
      <c r="BB437" s="68" t="str">
        <f>'Flight Data'!$A435</f>
        <v>G434</v>
      </c>
      <c r="BC437" s="68">
        <f>'Flight Data'!$B435</f>
        <v>2</v>
      </c>
      <c r="BD437" s="68">
        <f ca="1">ROUND(NORMINV($BI437,'Inputs and Outputs'!$C$19,'Inputs and Outputs'!$D$19),0)</f>
        <v>110</v>
      </c>
      <c r="BE437" s="68">
        <f t="shared" si="129"/>
        <v>104</v>
      </c>
      <c r="BF437" s="68">
        <f t="shared" ca="1" si="130"/>
        <v>104</v>
      </c>
      <c r="BG437" s="68">
        <f ca="1">IF(BF437-BC437&gt;'Inputs and Outputs'!$D$4,Four-BC437,0)</f>
        <v>2</v>
      </c>
      <c r="BH437" s="68">
        <f ca="1">BF437*'Inputs and Outputs'!$D$5-BG437*'Inputs and Outputs'!$D$6</f>
        <v>3960</v>
      </c>
      <c r="BI437" s="70">
        <f t="shared" ca="1" si="138"/>
        <v>0.91481994354326435</v>
      </c>
      <c r="BJ437" s="68">
        <f t="shared" si="131"/>
        <v>25</v>
      </c>
      <c r="BK437" s="75">
        <f ca="1">BF437*'Inputs and Outputs'!$D$5-('Model Part B'!BG437*'Model Part B'!BJ437+BG437*Costperbumped)</f>
        <v>3910</v>
      </c>
      <c r="BN437" s="74">
        <v>434</v>
      </c>
      <c r="BO437" s="68" t="s">
        <v>8</v>
      </c>
      <c r="BP437" s="69">
        <v>44341</v>
      </c>
      <c r="BQ437" s="67" t="s">
        <v>2</v>
      </c>
      <c r="BR437" s="68" t="str">
        <f>'Flight Data'!$A435</f>
        <v>G434</v>
      </c>
      <c r="BS437" s="68">
        <f>'Flight Data'!$B435</f>
        <v>2</v>
      </c>
      <c r="BT437" s="68">
        <f ca="1">ROUND(NORMINV($BY437,'Inputs and Outputs'!$C$18,'Inputs and Outputs'!$D$18),0)</f>
        <v>92</v>
      </c>
      <c r="BU437" s="68">
        <f t="shared" si="132"/>
        <v>105</v>
      </c>
      <c r="BV437" s="68">
        <f t="shared" ca="1" si="133"/>
        <v>92</v>
      </c>
      <c r="BW437" s="68">
        <f ca="1">IF(BV437-BS437&gt;'Inputs and Outputs'!$D$4,Five-BS437,0)</f>
        <v>0</v>
      </c>
      <c r="BX437" s="68">
        <f ca="1">BV437*'Inputs and Outputs'!$D$5-BW437*'Inputs and Outputs'!$D$6</f>
        <v>3680</v>
      </c>
      <c r="BY437" s="70">
        <f t="shared" ca="1" si="139"/>
        <v>6.2798995511985423E-2</v>
      </c>
      <c r="BZ437" s="68">
        <f t="shared" si="134"/>
        <v>25</v>
      </c>
      <c r="CA437" s="75">
        <f ca="1">BV437*'Inputs and Outputs'!$D$5-('Model Part B'!BW437*'Model Part B'!BZ437+BW437*Costperbumped)</f>
        <v>3680</v>
      </c>
    </row>
    <row r="438" spans="2:79" x14ac:dyDescent="0.2">
      <c r="B438" s="74">
        <v>435</v>
      </c>
      <c r="C438" s="68" t="s">
        <v>8</v>
      </c>
      <c r="D438" s="69">
        <v>44341</v>
      </c>
      <c r="E438" s="67" t="s">
        <v>0</v>
      </c>
      <c r="F438" s="68" t="str">
        <f>'Flight Data'!$A436</f>
        <v>G435</v>
      </c>
      <c r="G438" s="68">
        <f>'Flight Data'!$B436</f>
        <v>3</v>
      </c>
      <c r="H438" s="68">
        <f ca="1">ROUND(NORMINV($M438,'Inputs and Outputs'!$C$20,'Inputs and Outputs'!$D$20),0)</f>
        <v>112</v>
      </c>
      <c r="I438" s="68">
        <f t="shared" si="120"/>
        <v>101</v>
      </c>
      <c r="J438" s="68">
        <f t="shared" ca="1" si="121"/>
        <v>101</v>
      </c>
      <c r="K438" s="68">
        <f ca="1">IF(J438-G438&gt;'Inputs and Outputs'!$D$4,One-G438,0)</f>
        <v>0</v>
      </c>
      <c r="L438" s="68">
        <f ca="1">J438*'Inputs and Outputs'!$D$5-K438*'Inputs and Outputs'!$D$6</f>
        <v>4040</v>
      </c>
      <c r="M438" s="70">
        <f t="shared" ca="1" si="135"/>
        <v>0.90553600543278112</v>
      </c>
      <c r="N438" s="68">
        <f t="shared" si="122"/>
        <v>200</v>
      </c>
      <c r="O438" s="75">
        <f ca="1">J438*'Inputs and Outputs'!$D$5-('Model Part B'!K438*'Model Part B'!N438+K438*Costperbumped)</f>
        <v>4040</v>
      </c>
      <c r="R438" s="74">
        <v>435</v>
      </c>
      <c r="S438" s="68" t="s">
        <v>8</v>
      </c>
      <c r="T438" s="69">
        <v>44341</v>
      </c>
      <c r="U438" s="67" t="s">
        <v>0</v>
      </c>
      <c r="V438" s="68" t="str">
        <f>'Flight Data'!$A436</f>
        <v>G435</v>
      </c>
      <c r="W438" s="68">
        <f>'Flight Data'!$B436</f>
        <v>3</v>
      </c>
      <c r="X438" s="68">
        <f ca="1">ROUND(NORMINV($AC438,'Inputs and Outputs'!$C$20,'Inputs and Outputs'!$D$20),0)</f>
        <v>109</v>
      </c>
      <c r="Y438" s="68">
        <f t="shared" si="123"/>
        <v>102</v>
      </c>
      <c r="Z438" s="68">
        <f t="shared" ca="1" si="124"/>
        <v>102</v>
      </c>
      <c r="AA438" s="68">
        <f ca="1">IF(Z438-W438&gt;'Inputs and Outputs'!$D$4,One-W438,0)</f>
        <v>0</v>
      </c>
      <c r="AB438" s="68">
        <f ca="1">Z438*'Inputs and Outputs'!$D$5-AA438*'Inputs and Outputs'!$D$6</f>
        <v>4080</v>
      </c>
      <c r="AC438" s="70">
        <f t="shared" ca="1" si="136"/>
        <v>0.78309786254177693</v>
      </c>
      <c r="AD438" s="68">
        <f t="shared" si="125"/>
        <v>200</v>
      </c>
      <c r="AE438" s="75">
        <f ca="1">Z438*'Inputs and Outputs'!$D$5-('Model Part B'!AA438*'Model Part B'!AD438+AA438*Costperbumped)</f>
        <v>4080</v>
      </c>
      <c r="AH438" s="74">
        <v>435</v>
      </c>
      <c r="AI438" s="68" t="s">
        <v>8</v>
      </c>
      <c r="AJ438" s="69">
        <v>44341</v>
      </c>
      <c r="AK438" s="67" t="s">
        <v>0</v>
      </c>
      <c r="AL438" s="68" t="str">
        <f>'Flight Data'!$A436</f>
        <v>G435</v>
      </c>
      <c r="AM438" s="68">
        <f>'Flight Data'!$B436</f>
        <v>3</v>
      </c>
      <c r="AN438" s="68">
        <f ca="1">ROUND(NORMINV($AS438,'Inputs and Outputs'!$C$20,'Inputs and Outputs'!$D$20),0)</f>
        <v>112</v>
      </c>
      <c r="AO438" s="68">
        <f t="shared" si="126"/>
        <v>103</v>
      </c>
      <c r="AP438" s="68">
        <f t="shared" ca="1" si="127"/>
        <v>103</v>
      </c>
      <c r="AQ438" s="68">
        <f ca="1">IF(AP438-AM438&gt;'Inputs and Outputs'!$D$4,Three-AM438,0)</f>
        <v>0</v>
      </c>
      <c r="AR438" s="68">
        <f ca="1">AP438*'Inputs and Outputs'!$D$5-AQ438*'Inputs and Outputs'!$D$6</f>
        <v>4120</v>
      </c>
      <c r="AS438" s="70">
        <f t="shared" ca="1" si="137"/>
        <v>0.9254427276577375</v>
      </c>
      <c r="AT438" s="68">
        <f t="shared" si="128"/>
        <v>200</v>
      </c>
      <c r="AU438" s="75">
        <f ca="1">AP438*'Inputs and Outputs'!$D$5-('Model Part B'!AQ438*'Model Part B'!AT438+AQ438*Costperbumped)</f>
        <v>4120</v>
      </c>
      <c r="AX438" s="74">
        <v>435</v>
      </c>
      <c r="AY438" s="68" t="s">
        <v>8</v>
      </c>
      <c r="AZ438" s="69">
        <v>44341</v>
      </c>
      <c r="BA438" s="67" t="s">
        <v>0</v>
      </c>
      <c r="BB438" s="68" t="str">
        <f>'Flight Data'!$A436</f>
        <v>G435</v>
      </c>
      <c r="BC438" s="68">
        <f>'Flight Data'!$B436</f>
        <v>3</v>
      </c>
      <c r="BD438" s="68">
        <f ca="1">ROUND(NORMINV($BI438,'Inputs and Outputs'!$C$20,'Inputs and Outputs'!$D$20),0)</f>
        <v>101</v>
      </c>
      <c r="BE438" s="68">
        <f t="shared" si="129"/>
        <v>104</v>
      </c>
      <c r="BF438" s="68">
        <f t="shared" ca="1" si="130"/>
        <v>101</v>
      </c>
      <c r="BG438" s="68">
        <f ca="1">IF(BF438-BC438&gt;'Inputs and Outputs'!$D$4,Four-BC438,0)</f>
        <v>0</v>
      </c>
      <c r="BH438" s="68">
        <f ca="1">BF438*'Inputs and Outputs'!$D$5-BG438*'Inputs and Outputs'!$D$6</f>
        <v>4040</v>
      </c>
      <c r="BI438" s="70">
        <f t="shared" ca="1" si="138"/>
        <v>0.18903723752445634</v>
      </c>
      <c r="BJ438" s="68">
        <f t="shared" si="131"/>
        <v>200</v>
      </c>
      <c r="BK438" s="75">
        <f ca="1">BF438*'Inputs and Outputs'!$D$5-('Model Part B'!BG438*'Model Part B'!BJ438+BG438*Costperbumped)</f>
        <v>4040</v>
      </c>
      <c r="BN438" s="74">
        <v>435</v>
      </c>
      <c r="BO438" s="68" t="s">
        <v>8</v>
      </c>
      <c r="BP438" s="69">
        <v>44341</v>
      </c>
      <c r="BQ438" s="67" t="s">
        <v>0</v>
      </c>
      <c r="BR438" s="68" t="str">
        <f>'Flight Data'!$A436</f>
        <v>G435</v>
      </c>
      <c r="BS438" s="68">
        <f>'Flight Data'!$B436</f>
        <v>3</v>
      </c>
      <c r="BT438" s="68">
        <f ca="1">ROUND(NORMINV($BY438,'Inputs and Outputs'!$C$18,'Inputs and Outputs'!$D$18),0)</f>
        <v>93</v>
      </c>
      <c r="BU438" s="68">
        <f t="shared" si="132"/>
        <v>105</v>
      </c>
      <c r="BV438" s="68">
        <f t="shared" ca="1" si="133"/>
        <v>93</v>
      </c>
      <c r="BW438" s="68">
        <f ca="1">IF(BV438-BS438&gt;'Inputs and Outputs'!$D$4,Five-BS438,0)</f>
        <v>0</v>
      </c>
      <c r="BX438" s="68">
        <f ca="1">BV438*'Inputs and Outputs'!$D$5-BW438*'Inputs and Outputs'!$D$6</f>
        <v>3720</v>
      </c>
      <c r="BY438" s="70">
        <f t="shared" ca="1" si="139"/>
        <v>8.0796333176705426E-2</v>
      </c>
      <c r="BZ438" s="68">
        <f t="shared" si="134"/>
        <v>200</v>
      </c>
      <c r="CA438" s="75">
        <f ca="1">BV438*'Inputs and Outputs'!$D$5-('Model Part B'!BW438*'Model Part B'!BZ438+BW438*Costperbumped)</f>
        <v>3720</v>
      </c>
    </row>
    <row r="439" spans="2:79" x14ac:dyDescent="0.2">
      <c r="B439" s="74">
        <v>436</v>
      </c>
      <c r="C439" s="68" t="s">
        <v>7</v>
      </c>
      <c r="D439" s="69">
        <v>44342</v>
      </c>
      <c r="E439" s="67" t="s">
        <v>3</v>
      </c>
      <c r="F439" s="68" t="str">
        <f>'Flight Data'!$A437</f>
        <v>G436</v>
      </c>
      <c r="G439" s="68">
        <f>'Flight Data'!$B437</f>
        <v>5</v>
      </c>
      <c r="H439" s="68">
        <f ca="1">ROUND(NORMINV($M439,'Inputs and Outputs'!$C$18,'Inputs and Outputs'!$D$18),0)</f>
        <v>110</v>
      </c>
      <c r="I439" s="68">
        <f t="shared" si="120"/>
        <v>101</v>
      </c>
      <c r="J439" s="68">
        <f t="shared" ca="1" si="121"/>
        <v>101</v>
      </c>
      <c r="K439" s="68">
        <f ca="1">IF(J439-G439&gt;'Inputs and Outputs'!$D$4,One-G439,0)</f>
        <v>0</v>
      </c>
      <c r="L439" s="68">
        <f ca="1">J439*'Inputs and Outputs'!$D$5-K439*'Inputs and Outputs'!$D$6</f>
        <v>4040</v>
      </c>
      <c r="M439" s="70">
        <f t="shared" ca="1" si="135"/>
        <v>0.93103820301894014</v>
      </c>
      <c r="N439" s="68">
        <f t="shared" si="122"/>
        <v>25</v>
      </c>
      <c r="O439" s="75">
        <f ca="1">J439*'Inputs and Outputs'!$D$5-('Model Part B'!K439*'Model Part B'!N439+K439*Costperbumped)</f>
        <v>4040</v>
      </c>
      <c r="R439" s="74">
        <v>436</v>
      </c>
      <c r="S439" s="68" t="s">
        <v>7</v>
      </c>
      <c r="T439" s="69">
        <v>44342</v>
      </c>
      <c r="U439" s="67" t="s">
        <v>3</v>
      </c>
      <c r="V439" s="68" t="str">
        <f>'Flight Data'!$A437</f>
        <v>G436</v>
      </c>
      <c r="W439" s="68">
        <f>'Flight Data'!$B437</f>
        <v>5</v>
      </c>
      <c r="X439" s="68">
        <f ca="1">ROUND(NORMINV($AC439,'Inputs and Outputs'!$C$18,'Inputs and Outputs'!$D$18),0)</f>
        <v>107</v>
      </c>
      <c r="Y439" s="68">
        <f t="shared" si="123"/>
        <v>102</v>
      </c>
      <c r="Z439" s="68">
        <f t="shared" ca="1" si="124"/>
        <v>102</v>
      </c>
      <c r="AA439" s="68">
        <f ca="1">IF(Z439-W439&gt;'Inputs and Outputs'!$D$4,One-W439,0)</f>
        <v>0</v>
      </c>
      <c r="AB439" s="68">
        <f ca="1">Z439*'Inputs and Outputs'!$D$5-AA439*'Inputs and Outputs'!$D$6</f>
        <v>4080</v>
      </c>
      <c r="AC439" s="70">
        <f t="shared" ca="1" si="136"/>
        <v>0.82574458173818055</v>
      </c>
      <c r="AD439" s="68">
        <f t="shared" si="125"/>
        <v>25</v>
      </c>
      <c r="AE439" s="75">
        <f ca="1">Z439*'Inputs and Outputs'!$D$5-('Model Part B'!AA439*'Model Part B'!AD439+AA439*Costperbumped)</f>
        <v>4080</v>
      </c>
      <c r="AH439" s="74">
        <v>436</v>
      </c>
      <c r="AI439" s="68" t="s">
        <v>7</v>
      </c>
      <c r="AJ439" s="69">
        <v>44342</v>
      </c>
      <c r="AK439" s="67" t="s">
        <v>3</v>
      </c>
      <c r="AL439" s="68" t="str">
        <f>'Flight Data'!$A437</f>
        <v>G436</v>
      </c>
      <c r="AM439" s="68">
        <f>'Flight Data'!$B437</f>
        <v>5</v>
      </c>
      <c r="AN439" s="68">
        <f ca="1">ROUND(NORMINV($AS439,'Inputs and Outputs'!$C$18,'Inputs and Outputs'!$D$18),0)</f>
        <v>97</v>
      </c>
      <c r="AO439" s="68">
        <f t="shared" si="126"/>
        <v>103</v>
      </c>
      <c r="AP439" s="68">
        <f t="shared" ca="1" si="127"/>
        <v>97</v>
      </c>
      <c r="AQ439" s="68">
        <f ca="1">IF(AP439-AM439&gt;'Inputs and Outputs'!$D$4,Three-AM439,0)</f>
        <v>0</v>
      </c>
      <c r="AR439" s="68">
        <f ca="1">AP439*'Inputs and Outputs'!$D$5-AQ439*'Inputs and Outputs'!$D$6</f>
        <v>3880</v>
      </c>
      <c r="AS439" s="70">
        <f t="shared" ca="1" si="137"/>
        <v>0.26013764616199864</v>
      </c>
      <c r="AT439" s="68">
        <f t="shared" si="128"/>
        <v>25</v>
      </c>
      <c r="AU439" s="75">
        <f ca="1">AP439*'Inputs and Outputs'!$D$5-('Model Part B'!AQ439*'Model Part B'!AT439+AQ439*Costperbumped)</f>
        <v>3880</v>
      </c>
      <c r="AX439" s="74">
        <v>436</v>
      </c>
      <c r="AY439" s="68" t="s">
        <v>7</v>
      </c>
      <c r="AZ439" s="69">
        <v>44342</v>
      </c>
      <c r="BA439" s="67" t="s">
        <v>3</v>
      </c>
      <c r="BB439" s="68" t="str">
        <f>'Flight Data'!$A437</f>
        <v>G436</v>
      </c>
      <c r="BC439" s="68">
        <f>'Flight Data'!$B437</f>
        <v>5</v>
      </c>
      <c r="BD439" s="68">
        <f ca="1">ROUND(NORMINV($BI439,'Inputs and Outputs'!$C$18,'Inputs and Outputs'!$D$18),0)</f>
        <v>104</v>
      </c>
      <c r="BE439" s="68">
        <f t="shared" si="129"/>
        <v>104</v>
      </c>
      <c r="BF439" s="68">
        <f t="shared" ca="1" si="130"/>
        <v>104</v>
      </c>
      <c r="BG439" s="68">
        <f ca="1">IF(BF439-BC439&gt;'Inputs and Outputs'!$D$4,Four-BC439,0)</f>
        <v>0</v>
      </c>
      <c r="BH439" s="68">
        <f ca="1">BF439*'Inputs and Outputs'!$D$5-BG439*'Inputs and Outputs'!$D$6</f>
        <v>4160</v>
      </c>
      <c r="BI439" s="70">
        <f t="shared" ca="1" si="138"/>
        <v>0.71231562455547526</v>
      </c>
      <c r="BJ439" s="68">
        <f t="shared" si="131"/>
        <v>25</v>
      </c>
      <c r="BK439" s="75">
        <f ca="1">BF439*'Inputs and Outputs'!$D$5-('Model Part B'!BG439*'Model Part B'!BJ439+BG439*Costperbumped)</f>
        <v>4160</v>
      </c>
      <c r="BN439" s="74">
        <v>436</v>
      </c>
      <c r="BO439" s="68" t="s">
        <v>7</v>
      </c>
      <c r="BP439" s="69">
        <v>44342</v>
      </c>
      <c r="BQ439" s="67" t="s">
        <v>3</v>
      </c>
      <c r="BR439" s="68" t="str">
        <f>'Flight Data'!$A437</f>
        <v>G436</v>
      </c>
      <c r="BS439" s="68">
        <f>'Flight Data'!$B437</f>
        <v>5</v>
      </c>
      <c r="BT439" s="68">
        <f ca="1">ROUND(NORMINV($BY439,'Inputs and Outputs'!$C$18,'Inputs and Outputs'!$D$18),0)</f>
        <v>105</v>
      </c>
      <c r="BU439" s="68">
        <f t="shared" si="132"/>
        <v>105</v>
      </c>
      <c r="BV439" s="68">
        <f t="shared" ca="1" si="133"/>
        <v>105</v>
      </c>
      <c r="BW439" s="68">
        <f ca="1">IF(BV439-BS439&gt;'Inputs and Outputs'!$D$4,Five-BS439,0)</f>
        <v>0</v>
      </c>
      <c r="BX439" s="68">
        <f ca="1">BV439*'Inputs and Outputs'!$D$5-BW439*'Inputs and Outputs'!$D$6</f>
        <v>4200</v>
      </c>
      <c r="BY439" s="70">
        <f t="shared" ca="1" si="139"/>
        <v>0.76564618989349098</v>
      </c>
      <c r="BZ439" s="68">
        <f t="shared" si="134"/>
        <v>25</v>
      </c>
      <c r="CA439" s="75">
        <f ca="1">BV439*'Inputs and Outputs'!$D$5-('Model Part B'!BW439*'Model Part B'!BZ439+BW439*Costperbumped)</f>
        <v>4200</v>
      </c>
    </row>
    <row r="440" spans="2:79" x14ac:dyDescent="0.2">
      <c r="B440" s="74">
        <v>437</v>
      </c>
      <c r="C440" s="68" t="s">
        <v>7</v>
      </c>
      <c r="D440" s="69">
        <v>44342</v>
      </c>
      <c r="E440" s="67" t="s">
        <v>2</v>
      </c>
      <c r="F440" s="68" t="str">
        <f>'Flight Data'!$A438</f>
        <v>G437</v>
      </c>
      <c r="G440" s="68">
        <f>'Flight Data'!$B438</f>
        <v>2</v>
      </c>
      <c r="H440" s="68">
        <f ca="1">ROUND(NORMINV($M440,'Inputs and Outputs'!$C$19,'Inputs and Outputs'!$D$19),0)</f>
        <v>108</v>
      </c>
      <c r="I440" s="68">
        <f t="shared" si="120"/>
        <v>101</v>
      </c>
      <c r="J440" s="68">
        <f t="shared" ca="1" si="121"/>
        <v>101</v>
      </c>
      <c r="K440" s="68">
        <f ca="1">IF(J440-G440&gt;'Inputs and Outputs'!$D$4,One-G440,0)</f>
        <v>0</v>
      </c>
      <c r="L440" s="68">
        <f ca="1">J440*'Inputs and Outputs'!$D$5-K440*'Inputs and Outputs'!$D$6</f>
        <v>4040</v>
      </c>
      <c r="M440" s="70">
        <f t="shared" ca="1" si="135"/>
        <v>0.83882571392874872</v>
      </c>
      <c r="N440" s="68">
        <f t="shared" si="122"/>
        <v>25</v>
      </c>
      <c r="O440" s="75">
        <f ca="1">J440*'Inputs and Outputs'!$D$5-('Model Part B'!K440*'Model Part B'!N440+K440*Costperbumped)</f>
        <v>4040</v>
      </c>
      <c r="R440" s="74">
        <v>437</v>
      </c>
      <c r="S440" s="68" t="s">
        <v>7</v>
      </c>
      <c r="T440" s="69">
        <v>44342</v>
      </c>
      <c r="U440" s="67" t="s">
        <v>2</v>
      </c>
      <c r="V440" s="68" t="str">
        <f>'Flight Data'!$A438</f>
        <v>G437</v>
      </c>
      <c r="W440" s="68">
        <f>'Flight Data'!$B438</f>
        <v>2</v>
      </c>
      <c r="X440" s="68">
        <f ca="1">ROUND(NORMINV($AC440,'Inputs and Outputs'!$C$19,'Inputs and Outputs'!$D$19),0)</f>
        <v>102</v>
      </c>
      <c r="Y440" s="68">
        <f t="shared" si="123"/>
        <v>102</v>
      </c>
      <c r="Z440" s="68">
        <f t="shared" ca="1" si="124"/>
        <v>102</v>
      </c>
      <c r="AA440" s="68">
        <f ca="1">IF(Z440-W440&gt;'Inputs and Outputs'!$D$4,One-W440,0)</f>
        <v>0</v>
      </c>
      <c r="AB440" s="68">
        <f ca="1">Z440*'Inputs and Outputs'!$D$5-AA440*'Inputs and Outputs'!$D$6</f>
        <v>4080</v>
      </c>
      <c r="AC440" s="70">
        <f t="shared" ca="1" si="136"/>
        <v>0.43076620567155555</v>
      </c>
      <c r="AD440" s="68">
        <f t="shared" si="125"/>
        <v>25</v>
      </c>
      <c r="AE440" s="75">
        <f ca="1">Z440*'Inputs and Outputs'!$D$5-('Model Part B'!AA440*'Model Part B'!AD440+AA440*Costperbumped)</f>
        <v>4080</v>
      </c>
      <c r="AH440" s="74">
        <v>437</v>
      </c>
      <c r="AI440" s="68" t="s">
        <v>7</v>
      </c>
      <c r="AJ440" s="69">
        <v>44342</v>
      </c>
      <c r="AK440" s="67" t="s">
        <v>2</v>
      </c>
      <c r="AL440" s="68" t="str">
        <f>'Flight Data'!$A438</f>
        <v>G437</v>
      </c>
      <c r="AM440" s="68">
        <f>'Flight Data'!$B438</f>
        <v>2</v>
      </c>
      <c r="AN440" s="68">
        <f ca="1">ROUND(NORMINV($AS440,'Inputs and Outputs'!$C$19,'Inputs and Outputs'!$D$19),0)</f>
        <v>98</v>
      </c>
      <c r="AO440" s="68">
        <f t="shared" si="126"/>
        <v>103</v>
      </c>
      <c r="AP440" s="68">
        <f t="shared" ca="1" si="127"/>
        <v>98</v>
      </c>
      <c r="AQ440" s="68">
        <f ca="1">IF(AP440-AM440&gt;'Inputs and Outputs'!$D$4,Three-AM440,0)</f>
        <v>0</v>
      </c>
      <c r="AR440" s="68">
        <f ca="1">AP440*'Inputs and Outputs'!$D$5-AQ440*'Inputs and Outputs'!$D$6</f>
        <v>3920</v>
      </c>
      <c r="AS440" s="70">
        <f t="shared" ca="1" si="137"/>
        <v>0.1500497640852021</v>
      </c>
      <c r="AT440" s="68">
        <f t="shared" si="128"/>
        <v>25</v>
      </c>
      <c r="AU440" s="75">
        <f ca="1">AP440*'Inputs and Outputs'!$D$5-('Model Part B'!AQ440*'Model Part B'!AT440+AQ440*Costperbumped)</f>
        <v>3920</v>
      </c>
      <c r="AX440" s="74">
        <v>437</v>
      </c>
      <c r="AY440" s="68" t="s">
        <v>7</v>
      </c>
      <c r="AZ440" s="69">
        <v>44342</v>
      </c>
      <c r="BA440" s="67" t="s">
        <v>2</v>
      </c>
      <c r="BB440" s="68" t="str">
        <f>'Flight Data'!$A438</f>
        <v>G437</v>
      </c>
      <c r="BC440" s="68">
        <f>'Flight Data'!$B438</f>
        <v>2</v>
      </c>
      <c r="BD440" s="68">
        <f ca="1">ROUND(NORMINV($BI440,'Inputs and Outputs'!$C$19,'Inputs and Outputs'!$D$19),0)</f>
        <v>106</v>
      </c>
      <c r="BE440" s="68">
        <f t="shared" si="129"/>
        <v>104</v>
      </c>
      <c r="BF440" s="68">
        <f t="shared" ca="1" si="130"/>
        <v>104</v>
      </c>
      <c r="BG440" s="68">
        <f ca="1">IF(BF440-BC440&gt;'Inputs and Outputs'!$D$4,Four-BC440,0)</f>
        <v>2</v>
      </c>
      <c r="BH440" s="68">
        <f ca="1">BF440*'Inputs and Outputs'!$D$5-BG440*'Inputs and Outputs'!$D$6</f>
        <v>3960</v>
      </c>
      <c r="BI440" s="70">
        <f t="shared" ca="1" si="138"/>
        <v>0.74549458141918434</v>
      </c>
      <c r="BJ440" s="68">
        <f t="shared" si="131"/>
        <v>25</v>
      </c>
      <c r="BK440" s="75">
        <f ca="1">BF440*'Inputs and Outputs'!$D$5-('Model Part B'!BG440*'Model Part B'!BJ440+BG440*Costperbumped)</f>
        <v>3910</v>
      </c>
      <c r="BN440" s="74">
        <v>437</v>
      </c>
      <c r="BO440" s="68" t="s">
        <v>7</v>
      </c>
      <c r="BP440" s="69">
        <v>44342</v>
      </c>
      <c r="BQ440" s="67" t="s">
        <v>2</v>
      </c>
      <c r="BR440" s="68" t="str">
        <f>'Flight Data'!$A438</f>
        <v>G437</v>
      </c>
      <c r="BS440" s="68">
        <f>'Flight Data'!$B438</f>
        <v>2</v>
      </c>
      <c r="BT440" s="68">
        <f ca="1">ROUND(NORMINV($BY440,'Inputs and Outputs'!$C$18,'Inputs and Outputs'!$D$18),0)</f>
        <v>104</v>
      </c>
      <c r="BU440" s="68">
        <f t="shared" si="132"/>
        <v>105</v>
      </c>
      <c r="BV440" s="68">
        <f t="shared" ca="1" si="133"/>
        <v>104</v>
      </c>
      <c r="BW440" s="68">
        <f ca="1">IF(BV440-BS440&gt;'Inputs and Outputs'!$D$4,Five-BS440,0)</f>
        <v>3</v>
      </c>
      <c r="BX440" s="68">
        <f ca="1">BV440*'Inputs and Outputs'!$D$5-BW440*'Inputs and Outputs'!$D$6</f>
        <v>3860</v>
      </c>
      <c r="BY440" s="70">
        <f t="shared" ca="1" si="139"/>
        <v>0.71885784751428894</v>
      </c>
      <c r="BZ440" s="68">
        <f t="shared" si="134"/>
        <v>25</v>
      </c>
      <c r="CA440" s="75">
        <f ca="1">BV440*'Inputs and Outputs'!$D$5-('Model Part B'!BW440*'Model Part B'!BZ440+BW440*Costperbumped)</f>
        <v>3785</v>
      </c>
    </row>
    <row r="441" spans="2:79" x14ac:dyDescent="0.2">
      <c r="B441" s="74">
        <v>438</v>
      </c>
      <c r="C441" s="68" t="s">
        <v>7</v>
      </c>
      <c r="D441" s="69">
        <v>44342</v>
      </c>
      <c r="E441" s="67" t="s">
        <v>0</v>
      </c>
      <c r="F441" s="68" t="str">
        <f>'Flight Data'!$A439</f>
        <v>G438</v>
      </c>
      <c r="G441" s="68">
        <f>'Flight Data'!$B439</f>
        <v>0</v>
      </c>
      <c r="H441" s="68">
        <f ca="1">ROUND(NORMINV($M441,'Inputs and Outputs'!$C$20,'Inputs and Outputs'!$D$20),0)</f>
        <v>102</v>
      </c>
      <c r="I441" s="68">
        <f t="shared" si="120"/>
        <v>101</v>
      </c>
      <c r="J441" s="68">
        <f t="shared" ca="1" si="121"/>
        <v>101</v>
      </c>
      <c r="K441" s="68">
        <f ca="1">IF(J441-G441&gt;'Inputs and Outputs'!$D$4,One-G441,0)</f>
        <v>1</v>
      </c>
      <c r="L441" s="68">
        <f ca="1">J441*'Inputs and Outputs'!$D$5-K441*'Inputs and Outputs'!$D$6</f>
        <v>3940</v>
      </c>
      <c r="M441" s="70">
        <f t="shared" ca="1" si="135"/>
        <v>0.25265048130834744</v>
      </c>
      <c r="N441" s="68">
        <f t="shared" si="122"/>
        <v>200</v>
      </c>
      <c r="O441" s="75">
        <f ca="1">J441*'Inputs and Outputs'!$D$5-('Model Part B'!K441*'Model Part B'!N441+K441*Costperbumped)</f>
        <v>3740</v>
      </c>
      <c r="R441" s="74">
        <v>438</v>
      </c>
      <c r="S441" s="68" t="s">
        <v>7</v>
      </c>
      <c r="T441" s="69">
        <v>44342</v>
      </c>
      <c r="U441" s="67" t="s">
        <v>0</v>
      </c>
      <c r="V441" s="68" t="str">
        <f>'Flight Data'!$A439</f>
        <v>G438</v>
      </c>
      <c r="W441" s="68">
        <f>'Flight Data'!$B439</f>
        <v>0</v>
      </c>
      <c r="X441" s="68">
        <f ca="1">ROUND(NORMINV($AC441,'Inputs and Outputs'!$C$20,'Inputs and Outputs'!$D$20),0)</f>
        <v>108</v>
      </c>
      <c r="Y441" s="68">
        <f t="shared" si="123"/>
        <v>102</v>
      </c>
      <c r="Z441" s="68">
        <f t="shared" ca="1" si="124"/>
        <v>102</v>
      </c>
      <c r="AA441" s="68">
        <f ca="1">IF(Z441-W441&gt;'Inputs and Outputs'!$D$4,One-W441,0)</f>
        <v>1</v>
      </c>
      <c r="AB441" s="68">
        <f ca="1">Z441*'Inputs and Outputs'!$D$5-AA441*'Inputs and Outputs'!$D$6</f>
        <v>3980</v>
      </c>
      <c r="AC441" s="70">
        <f t="shared" ca="1" si="136"/>
        <v>0.73202848085951144</v>
      </c>
      <c r="AD441" s="68">
        <f t="shared" si="125"/>
        <v>200</v>
      </c>
      <c r="AE441" s="75">
        <f ca="1">Z441*'Inputs and Outputs'!$D$5-('Model Part B'!AA441*'Model Part B'!AD441+AA441*Costperbumped)</f>
        <v>3780</v>
      </c>
      <c r="AH441" s="74">
        <v>438</v>
      </c>
      <c r="AI441" s="68" t="s">
        <v>7</v>
      </c>
      <c r="AJ441" s="69">
        <v>44342</v>
      </c>
      <c r="AK441" s="67" t="s">
        <v>0</v>
      </c>
      <c r="AL441" s="68" t="str">
        <f>'Flight Data'!$A439</f>
        <v>G438</v>
      </c>
      <c r="AM441" s="68">
        <f>'Flight Data'!$B439</f>
        <v>0</v>
      </c>
      <c r="AN441" s="68">
        <f ca="1">ROUND(NORMINV($AS441,'Inputs and Outputs'!$C$20,'Inputs and Outputs'!$D$20),0)</f>
        <v>106</v>
      </c>
      <c r="AO441" s="68">
        <f t="shared" si="126"/>
        <v>103</v>
      </c>
      <c r="AP441" s="68">
        <f t="shared" ca="1" si="127"/>
        <v>103</v>
      </c>
      <c r="AQ441" s="68">
        <f ca="1">IF(AP441-AM441&gt;'Inputs and Outputs'!$D$4,Three-AM441,0)</f>
        <v>3</v>
      </c>
      <c r="AR441" s="68">
        <f ca="1">AP441*'Inputs and Outputs'!$D$5-AQ441*'Inputs and Outputs'!$D$6</f>
        <v>3820</v>
      </c>
      <c r="AS441" s="70">
        <f t="shared" ca="1" si="137"/>
        <v>0.60426007495129719</v>
      </c>
      <c r="AT441" s="68">
        <f t="shared" si="128"/>
        <v>200</v>
      </c>
      <c r="AU441" s="75">
        <f ca="1">AP441*'Inputs and Outputs'!$D$5-('Model Part B'!AQ441*'Model Part B'!AT441+AQ441*Costperbumped)</f>
        <v>3220</v>
      </c>
      <c r="AX441" s="74">
        <v>438</v>
      </c>
      <c r="AY441" s="68" t="s">
        <v>7</v>
      </c>
      <c r="AZ441" s="69">
        <v>44342</v>
      </c>
      <c r="BA441" s="67" t="s">
        <v>0</v>
      </c>
      <c r="BB441" s="68" t="str">
        <f>'Flight Data'!$A439</f>
        <v>G438</v>
      </c>
      <c r="BC441" s="68">
        <f>'Flight Data'!$B439</f>
        <v>0</v>
      </c>
      <c r="BD441" s="68">
        <f ca="1">ROUND(NORMINV($BI441,'Inputs and Outputs'!$C$20,'Inputs and Outputs'!$D$20),0)</f>
        <v>107</v>
      </c>
      <c r="BE441" s="68">
        <f t="shared" si="129"/>
        <v>104</v>
      </c>
      <c r="BF441" s="68">
        <f t="shared" ca="1" si="130"/>
        <v>104</v>
      </c>
      <c r="BG441" s="68">
        <f ca="1">IF(BF441-BC441&gt;'Inputs and Outputs'!$D$4,Four-BC441,0)</f>
        <v>4</v>
      </c>
      <c r="BH441" s="68">
        <f ca="1">BF441*'Inputs and Outputs'!$D$5-BG441*'Inputs and Outputs'!$D$6</f>
        <v>3760</v>
      </c>
      <c r="BI441" s="70">
        <f t="shared" ca="1" si="138"/>
        <v>0.67983085662791543</v>
      </c>
      <c r="BJ441" s="68">
        <f t="shared" si="131"/>
        <v>200</v>
      </c>
      <c r="BK441" s="75">
        <f ca="1">BF441*'Inputs and Outputs'!$D$5-('Model Part B'!BG441*'Model Part B'!BJ441+BG441*Costperbumped)</f>
        <v>2960</v>
      </c>
      <c r="BN441" s="74">
        <v>438</v>
      </c>
      <c r="BO441" s="68" t="s">
        <v>7</v>
      </c>
      <c r="BP441" s="69">
        <v>44342</v>
      </c>
      <c r="BQ441" s="67" t="s">
        <v>0</v>
      </c>
      <c r="BR441" s="68" t="str">
        <f>'Flight Data'!$A439</f>
        <v>G438</v>
      </c>
      <c r="BS441" s="68">
        <f>'Flight Data'!$B439</f>
        <v>0</v>
      </c>
      <c r="BT441" s="68">
        <f ca="1">ROUND(NORMINV($BY441,'Inputs and Outputs'!$C$18,'Inputs and Outputs'!$D$18),0)</f>
        <v>100</v>
      </c>
      <c r="BU441" s="68">
        <f t="shared" si="132"/>
        <v>105</v>
      </c>
      <c r="BV441" s="68">
        <f t="shared" ca="1" si="133"/>
        <v>100</v>
      </c>
      <c r="BW441" s="68">
        <f ca="1">IF(BV441-BS441&gt;'Inputs and Outputs'!$D$4,Five-BS441,0)</f>
        <v>0</v>
      </c>
      <c r="BX441" s="68">
        <f ca="1">BV441*'Inputs and Outputs'!$D$5-BW441*'Inputs and Outputs'!$D$6</f>
        <v>4000</v>
      </c>
      <c r="BY441" s="70">
        <f t="shared" ca="1" si="139"/>
        <v>0.42921362859136636</v>
      </c>
      <c r="BZ441" s="68">
        <f t="shared" si="134"/>
        <v>200</v>
      </c>
      <c r="CA441" s="75">
        <f ca="1">BV441*'Inputs and Outputs'!$D$5-('Model Part B'!BW441*'Model Part B'!BZ441+BW441*Costperbumped)</f>
        <v>4000</v>
      </c>
    </row>
    <row r="442" spans="2:79" x14ac:dyDescent="0.2">
      <c r="B442" s="74">
        <v>439</v>
      </c>
      <c r="C442" s="68" t="s">
        <v>6</v>
      </c>
      <c r="D442" s="69">
        <v>44343</v>
      </c>
      <c r="E442" s="67" t="s">
        <v>3</v>
      </c>
      <c r="F442" s="68" t="str">
        <f>'Flight Data'!$A440</f>
        <v>G439</v>
      </c>
      <c r="G442" s="68">
        <f>'Flight Data'!$B440</f>
        <v>4</v>
      </c>
      <c r="H442" s="68">
        <f ca="1">ROUND(NORMINV($M442,'Inputs and Outputs'!$C$18,'Inputs and Outputs'!$D$18),0)</f>
        <v>104</v>
      </c>
      <c r="I442" s="68">
        <f t="shared" si="120"/>
        <v>101</v>
      </c>
      <c r="J442" s="68">
        <f t="shared" ca="1" si="121"/>
        <v>101</v>
      </c>
      <c r="K442" s="68">
        <f ca="1">IF(J442-G442&gt;'Inputs and Outputs'!$D$4,One-G442,0)</f>
        <v>0</v>
      </c>
      <c r="L442" s="68">
        <f ca="1">J442*'Inputs and Outputs'!$D$5-K442*'Inputs and Outputs'!$D$6</f>
        <v>4040</v>
      </c>
      <c r="M442" s="70">
        <f t="shared" ca="1" si="135"/>
        <v>0.66897096250629506</v>
      </c>
      <c r="N442" s="68">
        <f t="shared" si="122"/>
        <v>25</v>
      </c>
      <c r="O442" s="75">
        <f ca="1">J442*'Inputs and Outputs'!$D$5-('Model Part B'!K442*'Model Part B'!N442+K442*Costperbumped)</f>
        <v>4040</v>
      </c>
      <c r="R442" s="74">
        <v>439</v>
      </c>
      <c r="S442" s="68" t="s">
        <v>6</v>
      </c>
      <c r="T442" s="69">
        <v>44343</v>
      </c>
      <c r="U442" s="67" t="s">
        <v>3</v>
      </c>
      <c r="V442" s="68" t="str">
        <f>'Flight Data'!$A440</f>
        <v>G439</v>
      </c>
      <c r="W442" s="68">
        <f>'Flight Data'!$B440</f>
        <v>4</v>
      </c>
      <c r="X442" s="68">
        <f ca="1">ROUND(NORMINV($AC442,'Inputs and Outputs'!$C$18,'Inputs and Outputs'!$D$18),0)</f>
        <v>114</v>
      </c>
      <c r="Y442" s="68">
        <f t="shared" si="123"/>
        <v>102</v>
      </c>
      <c r="Z442" s="68">
        <f t="shared" ca="1" si="124"/>
        <v>102</v>
      </c>
      <c r="AA442" s="68">
        <f ca="1">IF(Z442-W442&gt;'Inputs and Outputs'!$D$4,One-W442,0)</f>
        <v>0</v>
      </c>
      <c r="AB442" s="68">
        <f ca="1">Z442*'Inputs and Outputs'!$D$5-AA442*'Inputs and Outputs'!$D$6</f>
        <v>4080</v>
      </c>
      <c r="AC442" s="70">
        <f t="shared" ca="1" si="136"/>
        <v>0.98480098064332122</v>
      </c>
      <c r="AD442" s="68">
        <f t="shared" si="125"/>
        <v>25</v>
      </c>
      <c r="AE442" s="75">
        <f ca="1">Z442*'Inputs and Outputs'!$D$5-('Model Part B'!AA442*'Model Part B'!AD442+AA442*Costperbumped)</f>
        <v>4080</v>
      </c>
      <c r="AH442" s="74">
        <v>439</v>
      </c>
      <c r="AI442" s="68" t="s">
        <v>6</v>
      </c>
      <c r="AJ442" s="69">
        <v>44343</v>
      </c>
      <c r="AK442" s="67" t="s">
        <v>3</v>
      </c>
      <c r="AL442" s="68" t="str">
        <f>'Flight Data'!$A440</f>
        <v>G439</v>
      </c>
      <c r="AM442" s="68">
        <f>'Flight Data'!$B440</f>
        <v>4</v>
      </c>
      <c r="AN442" s="68">
        <f ca="1">ROUND(NORMINV($AS442,'Inputs and Outputs'!$C$18,'Inputs and Outputs'!$D$18),0)</f>
        <v>104</v>
      </c>
      <c r="AO442" s="68">
        <f t="shared" si="126"/>
        <v>103</v>
      </c>
      <c r="AP442" s="68">
        <f t="shared" ca="1" si="127"/>
        <v>103</v>
      </c>
      <c r="AQ442" s="68">
        <f ca="1">IF(AP442-AM442&gt;'Inputs and Outputs'!$D$4,Three-AM442,0)</f>
        <v>0</v>
      </c>
      <c r="AR442" s="68">
        <f ca="1">AP442*'Inputs and Outputs'!$D$5-AQ442*'Inputs and Outputs'!$D$6</f>
        <v>4120</v>
      </c>
      <c r="AS442" s="70">
        <f t="shared" ca="1" si="137"/>
        <v>0.71669583512861657</v>
      </c>
      <c r="AT442" s="68">
        <f t="shared" si="128"/>
        <v>25</v>
      </c>
      <c r="AU442" s="75">
        <f ca="1">AP442*'Inputs and Outputs'!$D$5-('Model Part B'!AQ442*'Model Part B'!AT442+AQ442*Costperbumped)</f>
        <v>4120</v>
      </c>
      <c r="AX442" s="74">
        <v>439</v>
      </c>
      <c r="AY442" s="68" t="s">
        <v>6</v>
      </c>
      <c r="AZ442" s="69">
        <v>44343</v>
      </c>
      <c r="BA442" s="67" t="s">
        <v>3</v>
      </c>
      <c r="BB442" s="68" t="str">
        <f>'Flight Data'!$A440</f>
        <v>G439</v>
      </c>
      <c r="BC442" s="68">
        <f>'Flight Data'!$B440</f>
        <v>4</v>
      </c>
      <c r="BD442" s="68">
        <f ca="1">ROUND(NORMINV($BI442,'Inputs and Outputs'!$C$18,'Inputs and Outputs'!$D$18),0)</f>
        <v>106</v>
      </c>
      <c r="BE442" s="68">
        <f t="shared" si="129"/>
        <v>104</v>
      </c>
      <c r="BF442" s="68">
        <f t="shared" ca="1" si="130"/>
        <v>104</v>
      </c>
      <c r="BG442" s="68">
        <f ca="1">IF(BF442-BC442&gt;'Inputs and Outputs'!$D$4,Four-BC442,0)</f>
        <v>0</v>
      </c>
      <c r="BH442" s="68">
        <f ca="1">BF442*'Inputs and Outputs'!$D$5-BG442*'Inputs and Outputs'!$D$6</f>
        <v>4160</v>
      </c>
      <c r="BI442" s="70">
        <f t="shared" ca="1" si="138"/>
        <v>0.79494526513336539</v>
      </c>
      <c r="BJ442" s="68">
        <f t="shared" si="131"/>
        <v>25</v>
      </c>
      <c r="BK442" s="75">
        <f ca="1">BF442*'Inputs and Outputs'!$D$5-('Model Part B'!BG442*'Model Part B'!BJ442+BG442*Costperbumped)</f>
        <v>4160</v>
      </c>
      <c r="BN442" s="74">
        <v>439</v>
      </c>
      <c r="BO442" s="68" t="s">
        <v>6</v>
      </c>
      <c r="BP442" s="69">
        <v>44343</v>
      </c>
      <c r="BQ442" s="67" t="s">
        <v>3</v>
      </c>
      <c r="BR442" s="68" t="str">
        <f>'Flight Data'!$A440</f>
        <v>G439</v>
      </c>
      <c r="BS442" s="68">
        <f>'Flight Data'!$B440</f>
        <v>4</v>
      </c>
      <c r="BT442" s="68">
        <f ca="1">ROUND(NORMINV($BY442,'Inputs and Outputs'!$C$18,'Inputs and Outputs'!$D$18),0)</f>
        <v>113</v>
      </c>
      <c r="BU442" s="68">
        <f t="shared" si="132"/>
        <v>105</v>
      </c>
      <c r="BV442" s="68">
        <f t="shared" ca="1" si="133"/>
        <v>105</v>
      </c>
      <c r="BW442" s="68">
        <f ca="1">IF(BV442-BS442&gt;'Inputs and Outputs'!$D$4,Five-BS442,0)</f>
        <v>1</v>
      </c>
      <c r="BX442" s="68">
        <f ca="1">BV442*'Inputs and Outputs'!$D$5-BW442*'Inputs and Outputs'!$D$6</f>
        <v>4100</v>
      </c>
      <c r="BY442" s="70">
        <f t="shared" ca="1" si="139"/>
        <v>0.97464272849923028</v>
      </c>
      <c r="BZ442" s="68">
        <f t="shared" si="134"/>
        <v>25</v>
      </c>
      <c r="CA442" s="75">
        <f ca="1">BV442*'Inputs and Outputs'!$D$5-('Model Part B'!BW442*'Model Part B'!BZ442+BW442*Costperbumped)</f>
        <v>4075</v>
      </c>
    </row>
    <row r="443" spans="2:79" x14ac:dyDescent="0.2">
      <c r="B443" s="74">
        <v>440</v>
      </c>
      <c r="C443" s="68" t="s">
        <v>6</v>
      </c>
      <c r="D443" s="69">
        <v>44343</v>
      </c>
      <c r="E443" s="67" t="s">
        <v>2</v>
      </c>
      <c r="F443" s="68" t="str">
        <f>'Flight Data'!$A441</f>
        <v>G440</v>
      </c>
      <c r="G443" s="68">
        <f>'Flight Data'!$B441</f>
        <v>2</v>
      </c>
      <c r="H443" s="68">
        <f ca="1">ROUND(NORMINV($M443,'Inputs and Outputs'!$C$19,'Inputs and Outputs'!$D$19),0)</f>
        <v>102</v>
      </c>
      <c r="I443" s="68">
        <f t="shared" si="120"/>
        <v>101</v>
      </c>
      <c r="J443" s="68">
        <f t="shared" ca="1" si="121"/>
        <v>101</v>
      </c>
      <c r="K443" s="68">
        <f ca="1">IF(J443-G443&gt;'Inputs and Outputs'!$D$4,One-G443,0)</f>
        <v>0</v>
      </c>
      <c r="L443" s="68">
        <f ca="1">J443*'Inputs and Outputs'!$D$5-K443*'Inputs and Outputs'!$D$6</f>
        <v>4040</v>
      </c>
      <c r="M443" s="70">
        <f t="shared" ca="1" si="135"/>
        <v>0.38269561168805122</v>
      </c>
      <c r="N443" s="68">
        <f t="shared" si="122"/>
        <v>25</v>
      </c>
      <c r="O443" s="75">
        <f ca="1">J443*'Inputs and Outputs'!$D$5-('Model Part B'!K443*'Model Part B'!N443+K443*Costperbumped)</f>
        <v>4040</v>
      </c>
      <c r="R443" s="74">
        <v>440</v>
      </c>
      <c r="S443" s="68" t="s">
        <v>6</v>
      </c>
      <c r="T443" s="69">
        <v>44343</v>
      </c>
      <c r="U443" s="67" t="s">
        <v>2</v>
      </c>
      <c r="V443" s="68" t="str">
        <f>'Flight Data'!$A441</f>
        <v>G440</v>
      </c>
      <c r="W443" s="68">
        <f>'Flight Data'!$B441</f>
        <v>2</v>
      </c>
      <c r="X443" s="68">
        <f ca="1">ROUND(NORMINV($AC443,'Inputs and Outputs'!$C$19,'Inputs and Outputs'!$D$19),0)</f>
        <v>98</v>
      </c>
      <c r="Y443" s="68">
        <f t="shared" si="123"/>
        <v>102</v>
      </c>
      <c r="Z443" s="68">
        <f t="shared" ca="1" si="124"/>
        <v>98</v>
      </c>
      <c r="AA443" s="68">
        <f ca="1">IF(Z443-W443&gt;'Inputs and Outputs'!$D$4,One-W443,0)</f>
        <v>0</v>
      </c>
      <c r="AB443" s="68">
        <f ca="1">Z443*'Inputs and Outputs'!$D$5-AA443*'Inputs and Outputs'!$D$6</f>
        <v>3920</v>
      </c>
      <c r="AC443" s="70">
        <f t="shared" ca="1" si="136"/>
        <v>0.13637261212855933</v>
      </c>
      <c r="AD443" s="68">
        <f t="shared" si="125"/>
        <v>25</v>
      </c>
      <c r="AE443" s="75">
        <f ca="1">Z443*'Inputs and Outputs'!$D$5-('Model Part B'!AA443*'Model Part B'!AD443+AA443*Costperbumped)</f>
        <v>3920</v>
      </c>
      <c r="AH443" s="74">
        <v>440</v>
      </c>
      <c r="AI443" s="68" t="s">
        <v>6</v>
      </c>
      <c r="AJ443" s="69">
        <v>44343</v>
      </c>
      <c r="AK443" s="67" t="s">
        <v>2</v>
      </c>
      <c r="AL443" s="68" t="str">
        <f>'Flight Data'!$A441</f>
        <v>G440</v>
      </c>
      <c r="AM443" s="68">
        <f>'Flight Data'!$B441</f>
        <v>2</v>
      </c>
      <c r="AN443" s="68">
        <f ca="1">ROUND(NORMINV($AS443,'Inputs and Outputs'!$C$19,'Inputs and Outputs'!$D$19),0)</f>
        <v>111</v>
      </c>
      <c r="AO443" s="68">
        <f t="shared" si="126"/>
        <v>103</v>
      </c>
      <c r="AP443" s="68">
        <f t="shared" ca="1" si="127"/>
        <v>103</v>
      </c>
      <c r="AQ443" s="68">
        <f ca="1">IF(AP443-AM443&gt;'Inputs and Outputs'!$D$4,Three-AM443,0)</f>
        <v>1</v>
      </c>
      <c r="AR443" s="68">
        <f ca="1">AP443*'Inputs and Outputs'!$D$5-AQ443*'Inputs and Outputs'!$D$6</f>
        <v>4020</v>
      </c>
      <c r="AS443" s="70">
        <f t="shared" ca="1" si="137"/>
        <v>0.93358182074188345</v>
      </c>
      <c r="AT443" s="68">
        <f t="shared" si="128"/>
        <v>25</v>
      </c>
      <c r="AU443" s="75">
        <f ca="1">AP443*'Inputs and Outputs'!$D$5-('Model Part B'!AQ443*'Model Part B'!AT443+AQ443*Costperbumped)</f>
        <v>3995</v>
      </c>
      <c r="AX443" s="74">
        <v>440</v>
      </c>
      <c r="AY443" s="68" t="s">
        <v>6</v>
      </c>
      <c r="AZ443" s="69">
        <v>44343</v>
      </c>
      <c r="BA443" s="67" t="s">
        <v>2</v>
      </c>
      <c r="BB443" s="68" t="str">
        <f>'Flight Data'!$A441</f>
        <v>G440</v>
      </c>
      <c r="BC443" s="68">
        <f>'Flight Data'!$B441</f>
        <v>2</v>
      </c>
      <c r="BD443" s="68">
        <f ca="1">ROUND(NORMINV($BI443,'Inputs and Outputs'!$C$19,'Inputs and Outputs'!$D$19),0)</f>
        <v>96</v>
      </c>
      <c r="BE443" s="68">
        <f t="shared" si="129"/>
        <v>104</v>
      </c>
      <c r="BF443" s="68">
        <f t="shared" ca="1" si="130"/>
        <v>96</v>
      </c>
      <c r="BG443" s="68">
        <f ca="1">IF(BF443-BC443&gt;'Inputs and Outputs'!$D$4,Four-BC443,0)</f>
        <v>0</v>
      </c>
      <c r="BH443" s="68">
        <f ca="1">BF443*'Inputs and Outputs'!$D$5-BG443*'Inputs and Outputs'!$D$6</f>
        <v>3840</v>
      </c>
      <c r="BI443" s="70">
        <f t="shared" ca="1" si="138"/>
        <v>8.0319849452337277E-2</v>
      </c>
      <c r="BJ443" s="68">
        <f t="shared" si="131"/>
        <v>25</v>
      </c>
      <c r="BK443" s="75">
        <f ca="1">BF443*'Inputs and Outputs'!$D$5-('Model Part B'!BG443*'Model Part B'!BJ443+BG443*Costperbumped)</f>
        <v>3840</v>
      </c>
      <c r="BN443" s="74">
        <v>440</v>
      </c>
      <c r="BO443" s="68" t="s">
        <v>6</v>
      </c>
      <c r="BP443" s="69">
        <v>44343</v>
      </c>
      <c r="BQ443" s="67" t="s">
        <v>2</v>
      </c>
      <c r="BR443" s="68" t="str">
        <f>'Flight Data'!$A441</f>
        <v>G440</v>
      </c>
      <c r="BS443" s="68">
        <f>'Flight Data'!$B441</f>
        <v>2</v>
      </c>
      <c r="BT443" s="68">
        <f ca="1">ROUND(NORMINV($BY443,'Inputs and Outputs'!$C$18,'Inputs and Outputs'!$D$18),0)</f>
        <v>103</v>
      </c>
      <c r="BU443" s="68">
        <f t="shared" si="132"/>
        <v>105</v>
      </c>
      <c r="BV443" s="68">
        <f t="shared" ca="1" si="133"/>
        <v>103</v>
      </c>
      <c r="BW443" s="68">
        <f ca="1">IF(BV443-BS443&gt;'Inputs and Outputs'!$D$4,Five-BS443,0)</f>
        <v>3</v>
      </c>
      <c r="BX443" s="68">
        <f ca="1">BV443*'Inputs and Outputs'!$D$5-BW443*'Inputs and Outputs'!$D$6</f>
        <v>3820</v>
      </c>
      <c r="BY443" s="70">
        <f t="shared" ca="1" si="139"/>
        <v>0.66117124129704363</v>
      </c>
      <c r="BZ443" s="68">
        <f t="shared" si="134"/>
        <v>25</v>
      </c>
      <c r="CA443" s="75">
        <f ca="1">BV443*'Inputs and Outputs'!$D$5-('Model Part B'!BW443*'Model Part B'!BZ443+BW443*Costperbumped)</f>
        <v>3745</v>
      </c>
    </row>
    <row r="444" spans="2:79" x14ac:dyDescent="0.2">
      <c r="B444" s="74">
        <v>441</v>
      </c>
      <c r="C444" s="68" t="s">
        <v>6</v>
      </c>
      <c r="D444" s="69">
        <v>44343</v>
      </c>
      <c r="E444" s="67" t="s">
        <v>0</v>
      </c>
      <c r="F444" s="68" t="str">
        <f>'Flight Data'!$A442</f>
        <v>G441</v>
      </c>
      <c r="G444" s="68">
        <f>'Flight Data'!$B442</f>
        <v>0</v>
      </c>
      <c r="H444" s="68">
        <f ca="1">ROUND(NORMINV($M444,'Inputs and Outputs'!$C$20,'Inputs and Outputs'!$D$20),0)</f>
        <v>105</v>
      </c>
      <c r="I444" s="68">
        <f t="shared" si="120"/>
        <v>101</v>
      </c>
      <c r="J444" s="68">
        <f t="shared" ca="1" si="121"/>
        <v>101</v>
      </c>
      <c r="K444" s="68">
        <f ca="1">IF(J444-G444&gt;'Inputs and Outputs'!$D$4,One-G444,0)</f>
        <v>1</v>
      </c>
      <c r="L444" s="68">
        <f ca="1">J444*'Inputs and Outputs'!$D$5-K444*'Inputs and Outputs'!$D$6</f>
        <v>3940</v>
      </c>
      <c r="M444" s="70">
        <f t="shared" ca="1" si="135"/>
        <v>0.48652418307097545</v>
      </c>
      <c r="N444" s="68">
        <f t="shared" si="122"/>
        <v>200</v>
      </c>
      <c r="O444" s="75">
        <f ca="1">J444*'Inputs and Outputs'!$D$5-('Model Part B'!K444*'Model Part B'!N444+K444*Costperbumped)</f>
        <v>3740</v>
      </c>
      <c r="R444" s="74">
        <v>441</v>
      </c>
      <c r="S444" s="68" t="s">
        <v>6</v>
      </c>
      <c r="T444" s="69">
        <v>44343</v>
      </c>
      <c r="U444" s="67" t="s">
        <v>0</v>
      </c>
      <c r="V444" s="68" t="str">
        <f>'Flight Data'!$A442</f>
        <v>G441</v>
      </c>
      <c r="W444" s="68">
        <f>'Flight Data'!$B442</f>
        <v>0</v>
      </c>
      <c r="X444" s="68">
        <f ca="1">ROUND(NORMINV($AC444,'Inputs and Outputs'!$C$20,'Inputs and Outputs'!$D$20),0)</f>
        <v>106</v>
      </c>
      <c r="Y444" s="68">
        <f t="shared" si="123"/>
        <v>102</v>
      </c>
      <c r="Z444" s="68">
        <f t="shared" ca="1" si="124"/>
        <v>102</v>
      </c>
      <c r="AA444" s="68">
        <f ca="1">IF(Z444-W444&gt;'Inputs and Outputs'!$D$4,One-W444,0)</f>
        <v>1</v>
      </c>
      <c r="AB444" s="68">
        <f ca="1">Z444*'Inputs and Outputs'!$D$5-AA444*'Inputs and Outputs'!$D$6</f>
        <v>3980</v>
      </c>
      <c r="AC444" s="70">
        <f t="shared" ca="1" si="136"/>
        <v>0.58867222474440895</v>
      </c>
      <c r="AD444" s="68">
        <f t="shared" si="125"/>
        <v>200</v>
      </c>
      <c r="AE444" s="75">
        <f ca="1">Z444*'Inputs and Outputs'!$D$5-('Model Part B'!AA444*'Model Part B'!AD444+AA444*Costperbumped)</f>
        <v>3780</v>
      </c>
      <c r="AH444" s="74">
        <v>441</v>
      </c>
      <c r="AI444" s="68" t="s">
        <v>6</v>
      </c>
      <c r="AJ444" s="69">
        <v>44343</v>
      </c>
      <c r="AK444" s="67" t="s">
        <v>0</v>
      </c>
      <c r="AL444" s="68" t="str">
        <f>'Flight Data'!$A442</f>
        <v>G441</v>
      </c>
      <c r="AM444" s="68">
        <f>'Flight Data'!$B442</f>
        <v>0</v>
      </c>
      <c r="AN444" s="68">
        <f ca="1">ROUND(NORMINV($AS444,'Inputs and Outputs'!$C$20,'Inputs and Outputs'!$D$20),0)</f>
        <v>104</v>
      </c>
      <c r="AO444" s="68">
        <f t="shared" si="126"/>
        <v>103</v>
      </c>
      <c r="AP444" s="68">
        <f t="shared" ca="1" si="127"/>
        <v>103</v>
      </c>
      <c r="AQ444" s="68">
        <f ca="1">IF(AP444-AM444&gt;'Inputs and Outputs'!$D$4,Three-AM444,0)</f>
        <v>3</v>
      </c>
      <c r="AR444" s="68">
        <f ca="1">AP444*'Inputs and Outputs'!$D$5-AQ444*'Inputs and Outputs'!$D$6</f>
        <v>3820</v>
      </c>
      <c r="AS444" s="70">
        <f t="shared" ca="1" si="137"/>
        <v>0.39955841443367346</v>
      </c>
      <c r="AT444" s="68">
        <f t="shared" si="128"/>
        <v>200</v>
      </c>
      <c r="AU444" s="75">
        <f ca="1">AP444*'Inputs and Outputs'!$D$5-('Model Part B'!AQ444*'Model Part B'!AT444+AQ444*Costperbumped)</f>
        <v>3220</v>
      </c>
      <c r="AX444" s="74">
        <v>441</v>
      </c>
      <c r="AY444" s="68" t="s">
        <v>6</v>
      </c>
      <c r="AZ444" s="69">
        <v>44343</v>
      </c>
      <c r="BA444" s="67" t="s">
        <v>0</v>
      </c>
      <c r="BB444" s="68" t="str">
        <f>'Flight Data'!$A442</f>
        <v>G441</v>
      </c>
      <c r="BC444" s="68">
        <f>'Flight Data'!$B442</f>
        <v>0</v>
      </c>
      <c r="BD444" s="68">
        <f ca="1">ROUND(NORMINV($BI444,'Inputs and Outputs'!$C$20,'Inputs and Outputs'!$D$20),0)</f>
        <v>107</v>
      </c>
      <c r="BE444" s="68">
        <f t="shared" si="129"/>
        <v>104</v>
      </c>
      <c r="BF444" s="68">
        <f t="shared" ca="1" si="130"/>
        <v>104</v>
      </c>
      <c r="BG444" s="68">
        <f ca="1">IF(BF444-BC444&gt;'Inputs and Outputs'!$D$4,Four-BC444,0)</f>
        <v>4</v>
      </c>
      <c r="BH444" s="68">
        <f ca="1">BF444*'Inputs and Outputs'!$D$5-BG444*'Inputs and Outputs'!$D$6</f>
        <v>3760</v>
      </c>
      <c r="BI444" s="70">
        <f t="shared" ca="1" si="138"/>
        <v>0.65452785567198124</v>
      </c>
      <c r="BJ444" s="68">
        <f t="shared" si="131"/>
        <v>200</v>
      </c>
      <c r="BK444" s="75">
        <f ca="1">BF444*'Inputs and Outputs'!$D$5-('Model Part B'!BG444*'Model Part B'!BJ444+BG444*Costperbumped)</f>
        <v>2960</v>
      </c>
      <c r="BN444" s="74">
        <v>441</v>
      </c>
      <c r="BO444" s="68" t="s">
        <v>6</v>
      </c>
      <c r="BP444" s="69">
        <v>44343</v>
      </c>
      <c r="BQ444" s="67" t="s">
        <v>0</v>
      </c>
      <c r="BR444" s="68" t="str">
        <f>'Flight Data'!$A442</f>
        <v>G441</v>
      </c>
      <c r="BS444" s="68">
        <f>'Flight Data'!$B442</f>
        <v>0</v>
      </c>
      <c r="BT444" s="68">
        <f ca="1">ROUND(NORMINV($BY444,'Inputs and Outputs'!$C$18,'Inputs and Outputs'!$D$18),0)</f>
        <v>112</v>
      </c>
      <c r="BU444" s="68">
        <f t="shared" si="132"/>
        <v>105</v>
      </c>
      <c r="BV444" s="68">
        <f t="shared" ca="1" si="133"/>
        <v>105</v>
      </c>
      <c r="BW444" s="68">
        <f ca="1">IF(BV444-BS444&gt;'Inputs and Outputs'!$D$4,Five-BS444,0)</f>
        <v>5</v>
      </c>
      <c r="BX444" s="68">
        <f ca="1">BV444*'Inputs and Outputs'!$D$5-BW444*'Inputs and Outputs'!$D$6</f>
        <v>3700</v>
      </c>
      <c r="BY444" s="70">
        <f t="shared" ca="1" si="139"/>
        <v>0.96366561573501475</v>
      </c>
      <c r="BZ444" s="68">
        <f t="shared" si="134"/>
        <v>200</v>
      </c>
      <c r="CA444" s="75">
        <f ca="1">BV444*'Inputs and Outputs'!$D$5-('Model Part B'!BW444*'Model Part B'!BZ444+BW444*Costperbumped)</f>
        <v>2700</v>
      </c>
    </row>
    <row r="445" spans="2:79" x14ac:dyDescent="0.2">
      <c r="B445" s="74">
        <v>442</v>
      </c>
      <c r="C445" s="68" t="s">
        <v>5</v>
      </c>
      <c r="D445" s="69">
        <v>44344</v>
      </c>
      <c r="E445" s="67" t="s">
        <v>3</v>
      </c>
      <c r="F445" s="68" t="str">
        <f>'Flight Data'!$A443</f>
        <v>G442</v>
      </c>
      <c r="G445" s="68">
        <f>'Flight Data'!$B443</f>
        <v>3</v>
      </c>
      <c r="H445" s="68">
        <f ca="1">ROUND(NORMINV($M445,'Inputs and Outputs'!$C$18,'Inputs and Outputs'!$D$18),0)</f>
        <v>98</v>
      </c>
      <c r="I445" s="68">
        <f t="shared" si="120"/>
        <v>101</v>
      </c>
      <c r="J445" s="68">
        <f t="shared" ca="1" si="121"/>
        <v>98</v>
      </c>
      <c r="K445" s="68">
        <f ca="1">IF(J445-G445&gt;'Inputs and Outputs'!$D$4,One-G445,0)</f>
        <v>0</v>
      </c>
      <c r="L445" s="68">
        <f ca="1">J445*'Inputs and Outputs'!$D$5-K445*'Inputs and Outputs'!$D$6</f>
        <v>3920</v>
      </c>
      <c r="M445" s="70">
        <f t="shared" ca="1" si="135"/>
        <v>0.32326568860891169</v>
      </c>
      <c r="N445" s="68">
        <f t="shared" si="122"/>
        <v>25</v>
      </c>
      <c r="O445" s="75">
        <f ca="1">J445*'Inputs and Outputs'!$D$5-('Model Part B'!K445*'Model Part B'!N445+K445*Costperbumped)</f>
        <v>3920</v>
      </c>
      <c r="R445" s="74">
        <v>442</v>
      </c>
      <c r="S445" s="68" t="s">
        <v>5</v>
      </c>
      <c r="T445" s="69">
        <v>44344</v>
      </c>
      <c r="U445" s="67" t="s">
        <v>3</v>
      </c>
      <c r="V445" s="68" t="str">
        <f>'Flight Data'!$A443</f>
        <v>G442</v>
      </c>
      <c r="W445" s="68">
        <f>'Flight Data'!$B443</f>
        <v>3</v>
      </c>
      <c r="X445" s="68">
        <f ca="1">ROUND(NORMINV($AC445,'Inputs and Outputs'!$C$18,'Inputs and Outputs'!$D$18),0)</f>
        <v>85</v>
      </c>
      <c r="Y445" s="68">
        <f t="shared" si="123"/>
        <v>102</v>
      </c>
      <c r="Z445" s="68">
        <f t="shared" ca="1" si="124"/>
        <v>85</v>
      </c>
      <c r="AA445" s="68">
        <f ca="1">IF(Z445-W445&gt;'Inputs and Outputs'!$D$4,One-W445,0)</f>
        <v>0</v>
      </c>
      <c r="AB445" s="68">
        <f ca="1">Z445*'Inputs and Outputs'!$D$5-AA445*'Inputs and Outputs'!$D$6</f>
        <v>3400</v>
      </c>
      <c r="AC445" s="70">
        <f t="shared" ca="1" si="136"/>
        <v>3.7133488915537249E-3</v>
      </c>
      <c r="AD445" s="68">
        <f t="shared" si="125"/>
        <v>25</v>
      </c>
      <c r="AE445" s="75">
        <f ca="1">Z445*'Inputs and Outputs'!$D$5-('Model Part B'!AA445*'Model Part B'!AD445+AA445*Costperbumped)</f>
        <v>3400</v>
      </c>
      <c r="AH445" s="74">
        <v>442</v>
      </c>
      <c r="AI445" s="68" t="s">
        <v>5</v>
      </c>
      <c r="AJ445" s="69">
        <v>44344</v>
      </c>
      <c r="AK445" s="67" t="s">
        <v>3</v>
      </c>
      <c r="AL445" s="68" t="str">
        <f>'Flight Data'!$A443</f>
        <v>G442</v>
      </c>
      <c r="AM445" s="68">
        <f>'Flight Data'!$B443</f>
        <v>3</v>
      </c>
      <c r="AN445" s="68">
        <f ca="1">ROUND(NORMINV($AS445,'Inputs and Outputs'!$C$18,'Inputs and Outputs'!$D$18),0)</f>
        <v>98</v>
      </c>
      <c r="AO445" s="68">
        <f t="shared" si="126"/>
        <v>103</v>
      </c>
      <c r="AP445" s="68">
        <f t="shared" ca="1" si="127"/>
        <v>98</v>
      </c>
      <c r="AQ445" s="68">
        <f ca="1">IF(AP445-AM445&gt;'Inputs and Outputs'!$D$4,Three-AM445,0)</f>
        <v>0</v>
      </c>
      <c r="AR445" s="68">
        <f ca="1">AP445*'Inputs and Outputs'!$D$5-AQ445*'Inputs and Outputs'!$D$6</f>
        <v>3920</v>
      </c>
      <c r="AS445" s="70">
        <f t="shared" ca="1" si="137"/>
        <v>0.29437440223814482</v>
      </c>
      <c r="AT445" s="68">
        <f t="shared" si="128"/>
        <v>25</v>
      </c>
      <c r="AU445" s="75">
        <f ca="1">AP445*'Inputs and Outputs'!$D$5-('Model Part B'!AQ445*'Model Part B'!AT445+AQ445*Costperbumped)</f>
        <v>3920</v>
      </c>
      <c r="AX445" s="74">
        <v>442</v>
      </c>
      <c r="AY445" s="68" t="s">
        <v>5</v>
      </c>
      <c r="AZ445" s="69">
        <v>44344</v>
      </c>
      <c r="BA445" s="67" t="s">
        <v>3</v>
      </c>
      <c r="BB445" s="68" t="str">
        <f>'Flight Data'!$A443</f>
        <v>G442</v>
      </c>
      <c r="BC445" s="68">
        <f>'Flight Data'!$B443</f>
        <v>3</v>
      </c>
      <c r="BD445" s="68">
        <f ca="1">ROUND(NORMINV($BI445,'Inputs and Outputs'!$C$18,'Inputs and Outputs'!$D$18),0)</f>
        <v>112</v>
      </c>
      <c r="BE445" s="68">
        <f t="shared" si="129"/>
        <v>104</v>
      </c>
      <c r="BF445" s="68">
        <f t="shared" ca="1" si="130"/>
        <v>104</v>
      </c>
      <c r="BG445" s="68">
        <f ca="1">IF(BF445-BC445&gt;'Inputs and Outputs'!$D$4,Four-BC445,0)</f>
        <v>1</v>
      </c>
      <c r="BH445" s="68">
        <f ca="1">BF445*'Inputs and Outputs'!$D$5-BG445*'Inputs and Outputs'!$D$6</f>
        <v>4060</v>
      </c>
      <c r="BI445" s="70">
        <f t="shared" ca="1" si="138"/>
        <v>0.96561358626811422</v>
      </c>
      <c r="BJ445" s="68">
        <f t="shared" si="131"/>
        <v>25</v>
      </c>
      <c r="BK445" s="75">
        <f ca="1">BF445*'Inputs and Outputs'!$D$5-('Model Part B'!BG445*'Model Part B'!BJ445+BG445*Costperbumped)</f>
        <v>4035</v>
      </c>
      <c r="BN445" s="74">
        <v>442</v>
      </c>
      <c r="BO445" s="68" t="s">
        <v>5</v>
      </c>
      <c r="BP445" s="69">
        <v>44344</v>
      </c>
      <c r="BQ445" s="67" t="s">
        <v>3</v>
      </c>
      <c r="BR445" s="68" t="str">
        <f>'Flight Data'!$A443</f>
        <v>G442</v>
      </c>
      <c r="BS445" s="68">
        <f>'Flight Data'!$B443</f>
        <v>3</v>
      </c>
      <c r="BT445" s="68">
        <f ca="1">ROUND(NORMINV($BY445,'Inputs and Outputs'!$C$18,'Inputs and Outputs'!$D$18),0)</f>
        <v>90</v>
      </c>
      <c r="BU445" s="68">
        <f t="shared" si="132"/>
        <v>105</v>
      </c>
      <c r="BV445" s="68">
        <f t="shared" ca="1" si="133"/>
        <v>90</v>
      </c>
      <c r="BW445" s="68">
        <f ca="1">IF(BV445-BS445&gt;'Inputs and Outputs'!$D$4,Five-BS445,0)</f>
        <v>0</v>
      </c>
      <c r="BX445" s="68">
        <f ca="1">BV445*'Inputs and Outputs'!$D$5-BW445*'Inputs and Outputs'!$D$6</f>
        <v>3600</v>
      </c>
      <c r="BY445" s="70">
        <f t="shared" ca="1" si="139"/>
        <v>3.3137193580565105E-2</v>
      </c>
      <c r="BZ445" s="68">
        <f t="shared" si="134"/>
        <v>25</v>
      </c>
      <c r="CA445" s="75">
        <f ca="1">BV445*'Inputs and Outputs'!$D$5-('Model Part B'!BW445*'Model Part B'!BZ445+BW445*Costperbumped)</f>
        <v>3600</v>
      </c>
    </row>
    <row r="446" spans="2:79" x14ac:dyDescent="0.2">
      <c r="B446" s="74">
        <v>443</v>
      </c>
      <c r="C446" s="68" t="s">
        <v>5</v>
      </c>
      <c r="D446" s="69">
        <v>44344</v>
      </c>
      <c r="E446" s="67" t="s">
        <v>2</v>
      </c>
      <c r="F446" s="68" t="str">
        <f>'Flight Data'!$A444</f>
        <v>G443</v>
      </c>
      <c r="G446" s="68">
        <f>'Flight Data'!$B444</f>
        <v>3</v>
      </c>
      <c r="H446" s="68">
        <f ca="1">ROUND(NORMINV($M446,'Inputs and Outputs'!$C$19,'Inputs and Outputs'!$D$19),0)</f>
        <v>106</v>
      </c>
      <c r="I446" s="68">
        <f t="shared" si="120"/>
        <v>101</v>
      </c>
      <c r="J446" s="68">
        <f t="shared" ca="1" si="121"/>
        <v>101</v>
      </c>
      <c r="K446" s="68">
        <f ca="1">IF(J446-G446&gt;'Inputs and Outputs'!$D$4,One-G446,0)</f>
        <v>0</v>
      </c>
      <c r="L446" s="68">
        <f ca="1">J446*'Inputs and Outputs'!$D$5-K446*'Inputs and Outputs'!$D$6</f>
        <v>4040</v>
      </c>
      <c r="M446" s="70">
        <f t="shared" ca="1" si="135"/>
        <v>0.70305810846386674</v>
      </c>
      <c r="N446" s="68">
        <f t="shared" si="122"/>
        <v>25</v>
      </c>
      <c r="O446" s="75">
        <f ca="1">J446*'Inputs and Outputs'!$D$5-('Model Part B'!K446*'Model Part B'!N446+K446*Costperbumped)</f>
        <v>4040</v>
      </c>
      <c r="R446" s="74">
        <v>443</v>
      </c>
      <c r="S446" s="68" t="s">
        <v>5</v>
      </c>
      <c r="T446" s="69">
        <v>44344</v>
      </c>
      <c r="U446" s="67" t="s">
        <v>2</v>
      </c>
      <c r="V446" s="68" t="str">
        <f>'Flight Data'!$A444</f>
        <v>G443</v>
      </c>
      <c r="W446" s="68">
        <f>'Flight Data'!$B444</f>
        <v>3</v>
      </c>
      <c r="X446" s="68">
        <f ca="1">ROUND(NORMINV($AC446,'Inputs and Outputs'!$C$19,'Inputs and Outputs'!$D$19),0)</f>
        <v>102</v>
      </c>
      <c r="Y446" s="68">
        <f t="shared" si="123"/>
        <v>102</v>
      </c>
      <c r="Z446" s="68">
        <f t="shared" ca="1" si="124"/>
        <v>102</v>
      </c>
      <c r="AA446" s="68">
        <f ca="1">IF(Z446-W446&gt;'Inputs and Outputs'!$D$4,One-W446,0)</f>
        <v>0</v>
      </c>
      <c r="AB446" s="68">
        <f ca="1">Z446*'Inputs and Outputs'!$D$5-AA446*'Inputs and Outputs'!$D$6</f>
        <v>4080</v>
      </c>
      <c r="AC446" s="70">
        <f t="shared" ca="1" si="136"/>
        <v>0.42575614355070801</v>
      </c>
      <c r="AD446" s="68">
        <f t="shared" si="125"/>
        <v>25</v>
      </c>
      <c r="AE446" s="75">
        <f ca="1">Z446*'Inputs and Outputs'!$D$5-('Model Part B'!AA446*'Model Part B'!AD446+AA446*Costperbumped)</f>
        <v>4080</v>
      </c>
      <c r="AH446" s="74">
        <v>443</v>
      </c>
      <c r="AI446" s="68" t="s">
        <v>5</v>
      </c>
      <c r="AJ446" s="69">
        <v>44344</v>
      </c>
      <c r="AK446" s="67" t="s">
        <v>2</v>
      </c>
      <c r="AL446" s="68" t="str">
        <f>'Flight Data'!$A444</f>
        <v>G443</v>
      </c>
      <c r="AM446" s="68">
        <f>'Flight Data'!$B444</f>
        <v>3</v>
      </c>
      <c r="AN446" s="68">
        <f ca="1">ROUND(NORMINV($AS446,'Inputs and Outputs'!$C$19,'Inputs and Outputs'!$D$19),0)</f>
        <v>110</v>
      </c>
      <c r="AO446" s="68">
        <f t="shared" si="126"/>
        <v>103</v>
      </c>
      <c r="AP446" s="68">
        <f t="shared" ca="1" si="127"/>
        <v>103</v>
      </c>
      <c r="AQ446" s="68">
        <f ca="1">IF(AP446-AM446&gt;'Inputs and Outputs'!$D$4,Three-AM446,0)</f>
        <v>0</v>
      </c>
      <c r="AR446" s="68">
        <f ca="1">AP446*'Inputs and Outputs'!$D$5-AQ446*'Inputs and Outputs'!$D$6</f>
        <v>4120</v>
      </c>
      <c r="AS446" s="70">
        <f t="shared" ca="1" si="137"/>
        <v>0.92918048588237157</v>
      </c>
      <c r="AT446" s="68">
        <f t="shared" si="128"/>
        <v>25</v>
      </c>
      <c r="AU446" s="75">
        <f ca="1">AP446*'Inputs and Outputs'!$D$5-('Model Part B'!AQ446*'Model Part B'!AT446+AQ446*Costperbumped)</f>
        <v>4120</v>
      </c>
      <c r="AX446" s="74">
        <v>443</v>
      </c>
      <c r="AY446" s="68" t="s">
        <v>5</v>
      </c>
      <c r="AZ446" s="69">
        <v>44344</v>
      </c>
      <c r="BA446" s="67" t="s">
        <v>2</v>
      </c>
      <c r="BB446" s="68" t="str">
        <f>'Flight Data'!$A444</f>
        <v>G443</v>
      </c>
      <c r="BC446" s="68">
        <f>'Flight Data'!$B444</f>
        <v>3</v>
      </c>
      <c r="BD446" s="68">
        <f ca="1">ROUND(NORMINV($BI446,'Inputs and Outputs'!$C$19,'Inputs and Outputs'!$D$19),0)</f>
        <v>103</v>
      </c>
      <c r="BE446" s="68">
        <f t="shared" si="129"/>
        <v>104</v>
      </c>
      <c r="BF446" s="68">
        <f t="shared" ca="1" si="130"/>
        <v>103</v>
      </c>
      <c r="BG446" s="68">
        <f ca="1">IF(BF446-BC446&gt;'Inputs and Outputs'!$D$4,Four-BC446,0)</f>
        <v>0</v>
      </c>
      <c r="BH446" s="68">
        <f ca="1">BF446*'Inputs and Outputs'!$D$5-BG446*'Inputs and Outputs'!$D$6</f>
        <v>4120</v>
      </c>
      <c r="BI446" s="70">
        <f t="shared" ca="1" si="138"/>
        <v>0.46344189299151994</v>
      </c>
      <c r="BJ446" s="68">
        <f t="shared" si="131"/>
        <v>25</v>
      </c>
      <c r="BK446" s="75">
        <f ca="1">BF446*'Inputs and Outputs'!$D$5-('Model Part B'!BG446*'Model Part B'!BJ446+BG446*Costperbumped)</f>
        <v>4120</v>
      </c>
      <c r="BN446" s="74">
        <v>443</v>
      </c>
      <c r="BO446" s="68" t="s">
        <v>5</v>
      </c>
      <c r="BP446" s="69">
        <v>44344</v>
      </c>
      <c r="BQ446" s="67" t="s">
        <v>2</v>
      </c>
      <c r="BR446" s="68" t="str">
        <f>'Flight Data'!$A444</f>
        <v>G443</v>
      </c>
      <c r="BS446" s="68">
        <f>'Flight Data'!$B444</f>
        <v>3</v>
      </c>
      <c r="BT446" s="68">
        <f ca="1">ROUND(NORMINV($BY446,'Inputs and Outputs'!$C$18,'Inputs and Outputs'!$D$18),0)</f>
        <v>105</v>
      </c>
      <c r="BU446" s="68">
        <f t="shared" si="132"/>
        <v>105</v>
      </c>
      <c r="BV446" s="68">
        <f t="shared" ca="1" si="133"/>
        <v>105</v>
      </c>
      <c r="BW446" s="68">
        <f ca="1">IF(BV446-BS446&gt;'Inputs and Outputs'!$D$4,Five-BS446,0)</f>
        <v>2</v>
      </c>
      <c r="BX446" s="68">
        <f ca="1">BV446*'Inputs and Outputs'!$D$5-BW446*'Inputs and Outputs'!$D$6</f>
        <v>4000</v>
      </c>
      <c r="BY446" s="70">
        <f t="shared" ca="1" si="139"/>
        <v>0.74988353643801831</v>
      </c>
      <c r="BZ446" s="68">
        <f t="shared" si="134"/>
        <v>25</v>
      </c>
      <c r="CA446" s="75">
        <f ca="1">BV446*'Inputs and Outputs'!$D$5-('Model Part B'!BW446*'Model Part B'!BZ446+BW446*Costperbumped)</f>
        <v>3950</v>
      </c>
    </row>
    <row r="447" spans="2:79" x14ac:dyDescent="0.2">
      <c r="B447" s="74">
        <v>444</v>
      </c>
      <c r="C447" s="68" t="s">
        <v>5</v>
      </c>
      <c r="D447" s="69">
        <v>44344</v>
      </c>
      <c r="E447" s="67" t="s">
        <v>0</v>
      </c>
      <c r="F447" s="68" t="str">
        <f>'Flight Data'!$A445</f>
        <v>G444</v>
      </c>
      <c r="G447" s="68">
        <f>'Flight Data'!$B445</f>
        <v>0</v>
      </c>
      <c r="H447" s="68">
        <f ca="1">ROUND(NORMINV($M447,'Inputs and Outputs'!$C$20,'Inputs and Outputs'!$D$20),0)</f>
        <v>108</v>
      </c>
      <c r="I447" s="68">
        <f t="shared" si="120"/>
        <v>101</v>
      </c>
      <c r="J447" s="68">
        <f t="shared" ca="1" si="121"/>
        <v>101</v>
      </c>
      <c r="K447" s="68">
        <f ca="1">IF(J447-G447&gt;'Inputs and Outputs'!$D$4,One-G447,0)</f>
        <v>1</v>
      </c>
      <c r="L447" s="68">
        <f ca="1">J447*'Inputs and Outputs'!$D$5-K447*'Inputs and Outputs'!$D$6</f>
        <v>3940</v>
      </c>
      <c r="M447" s="70">
        <f t="shared" ca="1" si="135"/>
        <v>0.7368637924500927</v>
      </c>
      <c r="N447" s="68">
        <f t="shared" si="122"/>
        <v>200</v>
      </c>
      <c r="O447" s="75">
        <f ca="1">J447*'Inputs and Outputs'!$D$5-('Model Part B'!K447*'Model Part B'!N447+K447*Costperbumped)</f>
        <v>3740</v>
      </c>
      <c r="R447" s="74">
        <v>444</v>
      </c>
      <c r="S447" s="68" t="s">
        <v>5</v>
      </c>
      <c r="T447" s="69">
        <v>44344</v>
      </c>
      <c r="U447" s="67" t="s">
        <v>0</v>
      </c>
      <c r="V447" s="68" t="str">
        <f>'Flight Data'!$A445</f>
        <v>G444</v>
      </c>
      <c r="W447" s="68">
        <f>'Flight Data'!$B445</f>
        <v>0</v>
      </c>
      <c r="X447" s="68">
        <f ca="1">ROUND(NORMINV($AC447,'Inputs and Outputs'!$C$20,'Inputs and Outputs'!$D$20),0)</f>
        <v>97</v>
      </c>
      <c r="Y447" s="68">
        <f t="shared" si="123"/>
        <v>102</v>
      </c>
      <c r="Z447" s="68">
        <f t="shared" ca="1" si="124"/>
        <v>97</v>
      </c>
      <c r="AA447" s="68">
        <f ca="1">IF(Z447-W447&gt;'Inputs and Outputs'!$D$4,One-W447,0)</f>
        <v>0</v>
      </c>
      <c r="AB447" s="68">
        <f ca="1">Z447*'Inputs and Outputs'!$D$5-AA447*'Inputs and Outputs'!$D$6</f>
        <v>3880</v>
      </c>
      <c r="AC447" s="70">
        <f t="shared" ca="1" si="136"/>
        <v>6.4517954749740758E-2</v>
      </c>
      <c r="AD447" s="68">
        <f t="shared" si="125"/>
        <v>200</v>
      </c>
      <c r="AE447" s="75">
        <f ca="1">Z447*'Inputs and Outputs'!$D$5-('Model Part B'!AA447*'Model Part B'!AD447+AA447*Costperbumped)</f>
        <v>3880</v>
      </c>
      <c r="AH447" s="74">
        <v>444</v>
      </c>
      <c r="AI447" s="68" t="s">
        <v>5</v>
      </c>
      <c r="AJ447" s="69">
        <v>44344</v>
      </c>
      <c r="AK447" s="67" t="s">
        <v>0</v>
      </c>
      <c r="AL447" s="68" t="str">
        <f>'Flight Data'!$A445</f>
        <v>G444</v>
      </c>
      <c r="AM447" s="68">
        <f>'Flight Data'!$B445</f>
        <v>0</v>
      </c>
      <c r="AN447" s="68">
        <f ca="1">ROUND(NORMINV($AS447,'Inputs and Outputs'!$C$20,'Inputs and Outputs'!$D$20),0)</f>
        <v>118</v>
      </c>
      <c r="AO447" s="68">
        <f t="shared" si="126"/>
        <v>103</v>
      </c>
      <c r="AP447" s="68">
        <f t="shared" ca="1" si="127"/>
        <v>103</v>
      </c>
      <c r="AQ447" s="68">
        <f ca="1">IF(AP447-AM447&gt;'Inputs and Outputs'!$D$4,Three-AM447,0)</f>
        <v>3</v>
      </c>
      <c r="AR447" s="68">
        <f ca="1">AP447*'Inputs and Outputs'!$D$5-AQ447*'Inputs and Outputs'!$D$6</f>
        <v>3820</v>
      </c>
      <c r="AS447" s="70">
        <f t="shared" ca="1" si="137"/>
        <v>0.99563311758944728</v>
      </c>
      <c r="AT447" s="68">
        <f t="shared" si="128"/>
        <v>200</v>
      </c>
      <c r="AU447" s="75">
        <f ca="1">AP447*'Inputs and Outputs'!$D$5-('Model Part B'!AQ447*'Model Part B'!AT447+AQ447*Costperbumped)</f>
        <v>3220</v>
      </c>
      <c r="AX447" s="74">
        <v>444</v>
      </c>
      <c r="AY447" s="68" t="s">
        <v>5</v>
      </c>
      <c r="AZ447" s="69">
        <v>44344</v>
      </c>
      <c r="BA447" s="67" t="s">
        <v>0</v>
      </c>
      <c r="BB447" s="68" t="str">
        <f>'Flight Data'!$A445</f>
        <v>G444</v>
      </c>
      <c r="BC447" s="68">
        <f>'Flight Data'!$B445</f>
        <v>0</v>
      </c>
      <c r="BD447" s="68">
        <f ca="1">ROUND(NORMINV($BI447,'Inputs and Outputs'!$C$20,'Inputs and Outputs'!$D$20),0)</f>
        <v>103</v>
      </c>
      <c r="BE447" s="68">
        <f t="shared" si="129"/>
        <v>104</v>
      </c>
      <c r="BF447" s="68">
        <f t="shared" ca="1" si="130"/>
        <v>103</v>
      </c>
      <c r="BG447" s="68">
        <f ca="1">IF(BF447-BC447&gt;'Inputs and Outputs'!$D$4,Four-BC447,0)</f>
        <v>4</v>
      </c>
      <c r="BH447" s="68">
        <f ca="1">BF447*'Inputs and Outputs'!$D$5-BG447*'Inputs and Outputs'!$D$6</f>
        <v>3720</v>
      </c>
      <c r="BI447" s="70">
        <f t="shared" ca="1" si="138"/>
        <v>0.34051390853040331</v>
      </c>
      <c r="BJ447" s="68">
        <f t="shared" si="131"/>
        <v>200</v>
      </c>
      <c r="BK447" s="75">
        <f ca="1">BF447*'Inputs and Outputs'!$D$5-('Model Part B'!BG447*'Model Part B'!BJ447+BG447*Costperbumped)</f>
        <v>2920</v>
      </c>
      <c r="BN447" s="74">
        <v>444</v>
      </c>
      <c r="BO447" s="68" t="s">
        <v>5</v>
      </c>
      <c r="BP447" s="69">
        <v>44344</v>
      </c>
      <c r="BQ447" s="67" t="s">
        <v>0</v>
      </c>
      <c r="BR447" s="68" t="str">
        <f>'Flight Data'!$A445</f>
        <v>G444</v>
      </c>
      <c r="BS447" s="68">
        <f>'Flight Data'!$B445</f>
        <v>0</v>
      </c>
      <c r="BT447" s="68">
        <f ca="1">ROUND(NORMINV($BY447,'Inputs and Outputs'!$C$18,'Inputs and Outputs'!$D$18),0)</f>
        <v>94</v>
      </c>
      <c r="BU447" s="68">
        <f t="shared" si="132"/>
        <v>105</v>
      </c>
      <c r="BV447" s="68">
        <f t="shared" ca="1" si="133"/>
        <v>94</v>
      </c>
      <c r="BW447" s="68">
        <f ca="1">IF(BV447-BS447&gt;'Inputs and Outputs'!$D$4,Five-BS447,0)</f>
        <v>0</v>
      </c>
      <c r="BX447" s="68">
        <f ca="1">BV447*'Inputs and Outputs'!$D$5-BW447*'Inputs and Outputs'!$D$6</f>
        <v>3760</v>
      </c>
      <c r="BY447" s="70">
        <f t="shared" ca="1" si="139"/>
        <v>0.11705331878714875</v>
      </c>
      <c r="BZ447" s="68">
        <f t="shared" si="134"/>
        <v>200</v>
      </c>
      <c r="CA447" s="75">
        <f ca="1">BV447*'Inputs and Outputs'!$D$5-('Model Part B'!BW447*'Model Part B'!BZ447+BW447*Costperbumped)</f>
        <v>3760</v>
      </c>
    </row>
    <row r="448" spans="2:79" x14ac:dyDescent="0.2">
      <c r="B448" s="74">
        <v>445</v>
      </c>
      <c r="C448" s="68" t="s">
        <v>4</v>
      </c>
      <c r="D448" s="69">
        <v>44345</v>
      </c>
      <c r="E448" s="67" t="s">
        <v>3</v>
      </c>
      <c r="F448" s="68" t="str">
        <f>'Flight Data'!$A446</f>
        <v>G445</v>
      </c>
      <c r="G448" s="68">
        <f>'Flight Data'!$B446</f>
        <v>3</v>
      </c>
      <c r="H448" s="68">
        <f ca="1">ROUND(NORMINV($M448,'Inputs and Outputs'!$C$18,'Inputs and Outputs'!$D$18),0)</f>
        <v>96</v>
      </c>
      <c r="I448" s="68">
        <f t="shared" si="120"/>
        <v>101</v>
      </c>
      <c r="J448" s="68">
        <f t="shared" ca="1" si="121"/>
        <v>96</v>
      </c>
      <c r="K448" s="68">
        <f ca="1">IF(J448-G448&gt;'Inputs and Outputs'!$D$4,One-G448,0)</f>
        <v>0</v>
      </c>
      <c r="L448" s="68">
        <f ca="1">J448*'Inputs and Outputs'!$D$5-K448*'Inputs and Outputs'!$D$6</f>
        <v>3840</v>
      </c>
      <c r="M448" s="70">
        <f t="shared" ca="1" si="135"/>
        <v>0.18078743392145458</v>
      </c>
      <c r="N448" s="68">
        <f t="shared" si="122"/>
        <v>25</v>
      </c>
      <c r="O448" s="75">
        <f ca="1">J448*'Inputs and Outputs'!$D$5-('Model Part B'!K448*'Model Part B'!N448+K448*Costperbumped)</f>
        <v>3840</v>
      </c>
      <c r="R448" s="74">
        <v>445</v>
      </c>
      <c r="S448" s="68" t="s">
        <v>4</v>
      </c>
      <c r="T448" s="69">
        <v>44345</v>
      </c>
      <c r="U448" s="67" t="s">
        <v>3</v>
      </c>
      <c r="V448" s="68" t="str">
        <f>'Flight Data'!$A446</f>
        <v>G445</v>
      </c>
      <c r="W448" s="68">
        <f>'Flight Data'!$B446</f>
        <v>3</v>
      </c>
      <c r="X448" s="68">
        <f ca="1">ROUND(NORMINV($AC448,'Inputs and Outputs'!$C$18,'Inputs and Outputs'!$D$18),0)</f>
        <v>103</v>
      </c>
      <c r="Y448" s="68">
        <f t="shared" si="123"/>
        <v>102</v>
      </c>
      <c r="Z448" s="68">
        <f t="shared" ca="1" si="124"/>
        <v>102</v>
      </c>
      <c r="AA448" s="68">
        <f ca="1">IF(Z448-W448&gt;'Inputs and Outputs'!$D$4,One-W448,0)</f>
        <v>0</v>
      </c>
      <c r="AB448" s="68">
        <f ca="1">Z448*'Inputs and Outputs'!$D$5-AA448*'Inputs and Outputs'!$D$6</f>
        <v>4080</v>
      </c>
      <c r="AC448" s="70">
        <f t="shared" ca="1" si="136"/>
        <v>0.65282922251106112</v>
      </c>
      <c r="AD448" s="68">
        <f t="shared" si="125"/>
        <v>25</v>
      </c>
      <c r="AE448" s="75">
        <f ca="1">Z448*'Inputs and Outputs'!$D$5-('Model Part B'!AA448*'Model Part B'!AD448+AA448*Costperbumped)</f>
        <v>4080</v>
      </c>
      <c r="AH448" s="74">
        <v>445</v>
      </c>
      <c r="AI448" s="68" t="s">
        <v>4</v>
      </c>
      <c r="AJ448" s="69">
        <v>44345</v>
      </c>
      <c r="AK448" s="67" t="s">
        <v>3</v>
      </c>
      <c r="AL448" s="68" t="str">
        <f>'Flight Data'!$A446</f>
        <v>G445</v>
      </c>
      <c r="AM448" s="68">
        <f>'Flight Data'!$B446</f>
        <v>3</v>
      </c>
      <c r="AN448" s="68">
        <f ca="1">ROUND(NORMINV($AS448,'Inputs and Outputs'!$C$18,'Inputs and Outputs'!$D$18),0)</f>
        <v>95</v>
      </c>
      <c r="AO448" s="68">
        <f t="shared" si="126"/>
        <v>103</v>
      </c>
      <c r="AP448" s="68">
        <f t="shared" ca="1" si="127"/>
        <v>95</v>
      </c>
      <c r="AQ448" s="68">
        <f ca="1">IF(AP448-AM448&gt;'Inputs and Outputs'!$D$4,Three-AM448,0)</f>
        <v>0</v>
      </c>
      <c r="AR448" s="68">
        <f ca="1">AP448*'Inputs and Outputs'!$D$5-AQ448*'Inputs and Outputs'!$D$6</f>
        <v>3800</v>
      </c>
      <c r="AS448" s="70">
        <f t="shared" ca="1" si="137"/>
        <v>0.17776434812446784</v>
      </c>
      <c r="AT448" s="68">
        <f t="shared" si="128"/>
        <v>25</v>
      </c>
      <c r="AU448" s="75">
        <f ca="1">AP448*'Inputs and Outputs'!$D$5-('Model Part B'!AQ448*'Model Part B'!AT448+AQ448*Costperbumped)</f>
        <v>3800</v>
      </c>
      <c r="AX448" s="74">
        <v>445</v>
      </c>
      <c r="AY448" s="68" t="s">
        <v>4</v>
      </c>
      <c r="AZ448" s="69">
        <v>44345</v>
      </c>
      <c r="BA448" s="67" t="s">
        <v>3</v>
      </c>
      <c r="BB448" s="68" t="str">
        <f>'Flight Data'!$A446</f>
        <v>G445</v>
      </c>
      <c r="BC448" s="68">
        <f>'Flight Data'!$B446</f>
        <v>3</v>
      </c>
      <c r="BD448" s="68">
        <f ca="1">ROUND(NORMINV($BI448,'Inputs and Outputs'!$C$18,'Inputs and Outputs'!$D$18),0)</f>
        <v>101</v>
      </c>
      <c r="BE448" s="68">
        <f t="shared" si="129"/>
        <v>104</v>
      </c>
      <c r="BF448" s="68">
        <f t="shared" ca="1" si="130"/>
        <v>101</v>
      </c>
      <c r="BG448" s="68">
        <f ca="1">IF(BF448-BC448&gt;'Inputs and Outputs'!$D$4,Four-BC448,0)</f>
        <v>0</v>
      </c>
      <c r="BH448" s="68">
        <f ca="1">BF448*'Inputs and Outputs'!$D$5-BG448*'Inputs and Outputs'!$D$6</f>
        <v>4040</v>
      </c>
      <c r="BI448" s="70">
        <f t="shared" ca="1" si="138"/>
        <v>0.51509714298963716</v>
      </c>
      <c r="BJ448" s="68">
        <f t="shared" si="131"/>
        <v>25</v>
      </c>
      <c r="BK448" s="75">
        <f ca="1">BF448*'Inputs and Outputs'!$D$5-('Model Part B'!BG448*'Model Part B'!BJ448+BG448*Costperbumped)</f>
        <v>4040</v>
      </c>
      <c r="BN448" s="74">
        <v>445</v>
      </c>
      <c r="BO448" s="68" t="s">
        <v>4</v>
      </c>
      <c r="BP448" s="69">
        <v>44345</v>
      </c>
      <c r="BQ448" s="67" t="s">
        <v>3</v>
      </c>
      <c r="BR448" s="68" t="str">
        <f>'Flight Data'!$A446</f>
        <v>G445</v>
      </c>
      <c r="BS448" s="68">
        <f>'Flight Data'!$B446</f>
        <v>3</v>
      </c>
      <c r="BT448" s="68">
        <f ca="1">ROUND(NORMINV($BY448,'Inputs and Outputs'!$C$18,'Inputs and Outputs'!$D$18),0)</f>
        <v>98</v>
      </c>
      <c r="BU448" s="68">
        <f t="shared" si="132"/>
        <v>105</v>
      </c>
      <c r="BV448" s="68">
        <f t="shared" ca="1" si="133"/>
        <v>98</v>
      </c>
      <c r="BW448" s="68">
        <f ca="1">IF(BV448-BS448&gt;'Inputs and Outputs'!$D$4,Five-BS448,0)</f>
        <v>0</v>
      </c>
      <c r="BX448" s="68">
        <f ca="1">BV448*'Inputs and Outputs'!$D$5-BW448*'Inputs and Outputs'!$D$6</f>
        <v>3920</v>
      </c>
      <c r="BY448" s="70">
        <f t="shared" ca="1" si="139"/>
        <v>0.30942232370840173</v>
      </c>
      <c r="BZ448" s="68">
        <f t="shared" si="134"/>
        <v>25</v>
      </c>
      <c r="CA448" s="75">
        <f ca="1">BV448*'Inputs and Outputs'!$D$5-('Model Part B'!BW448*'Model Part B'!BZ448+BW448*Costperbumped)</f>
        <v>3920</v>
      </c>
    </row>
    <row r="449" spans="2:79" x14ac:dyDescent="0.2">
      <c r="B449" s="74">
        <v>446</v>
      </c>
      <c r="C449" s="68" t="s">
        <v>4</v>
      </c>
      <c r="D449" s="69">
        <v>44345</v>
      </c>
      <c r="E449" s="67" t="s">
        <v>2</v>
      </c>
      <c r="F449" s="68" t="str">
        <f>'Flight Data'!$A447</f>
        <v>G446</v>
      </c>
      <c r="G449" s="68">
        <f>'Flight Data'!$B447</f>
        <v>4</v>
      </c>
      <c r="H449" s="68">
        <f ca="1">ROUND(NORMINV($M449,'Inputs and Outputs'!$C$19,'Inputs and Outputs'!$D$19),0)</f>
        <v>94</v>
      </c>
      <c r="I449" s="68">
        <f t="shared" si="120"/>
        <v>101</v>
      </c>
      <c r="J449" s="68">
        <f t="shared" ca="1" si="121"/>
        <v>94</v>
      </c>
      <c r="K449" s="68">
        <f ca="1">IF(J449-G449&gt;'Inputs and Outputs'!$D$4,One-G449,0)</f>
        <v>0</v>
      </c>
      <c r="L449" s="68">
        <f ca="1">J449*'Inputs and Outputs'!$D$5-K449*'Inputs and Outputs'!$D$6</f>
        <v>3760</v>
      </c>
      <c r="M449" s="70">
        <f t="shared" ca="1" si="135"/>
        <v>3.1604372311085593E-2</v>
      </c>
      <c r="N449" s="68">
        <f t="shared" si="122"/>
        <v>25</v>
      </c>
      <c r="O449" s="75">
        <f ca="1">J449*'Inputs and Outputs'!$D$5-('Model Part B'!K449*'Model Part B'!N449+K449*Costperbumped)</f>
        <v>3760</v>
      </c>
      <c r="R449" s="74">
        <v>446</v>
      </c>
      <c r="S449" s="68" t="s">
        <v>4</v>
      </c>
      <c r="T449" s="69">
        <v>44345</v>
      </c>
      <c r="U449" s="67" t="s">
        <v>2</v>
      </c>
      <c r="V449" s="68" t="str">
        <f>'Flight Data'!$A447</f>
        <v>G446</v>
      </c>
      <c r="W449" s="68">
        <f>'Flight Data'!$B447</f>
        <v>4</v>
      </c>
      <c r="X449" s="68">
        <f ca="1">ROUND(NORMINV($AC449,'Inputs and Outputs'!$C$19,'Inputs and Outputs'!$D$19),0)</f>
        <v>100</v>
      </c>
      <c r="Y449" s="68">
        <f t="shared" si="123"/>
        <v>102</v>
      </c>
      <c r="Z449" s="68">
        <f t="shared" ca="1" si="124"/>
        <v>100</v>
      </c>
      <c r="AA449" s="68">
        <f ca="1">IF(Z449-W449&gt;'Inputs and Outputs'!$D$4,One-W449,0)</f>
        <v>0</v>
      </c>
      <c r="AB449" s="68">
        <f ca="1">Z449*'Inputs and Outputs'!$D$5-AA449*'Inputs and Outputs'!$D$6</f>
        <v>4000</v>
      </c>
      <c r="AC449" s="70">
        <f t="shared" ca="1" si="136"/>
        <v>0.27195869388511218</v>
      </c>
      <c r="AD449" s="68">
        <f t="shared" si="125"/>
        <v>25</v>
      </c>
      <c r="AE449" s="75">
        <f ca="1">Z449*'Inputs and Outputs'!$D$5-('Model Part B'!AA449*'Model Part B'!AD449+AA449*Costperbumped)</f>
        <v>4000</v>
      </c>
      <c r="AH449" s="74">
        <v>446</v>
      </c>
      <c r="AI449" s="68" t="s">
        <v>4</v>
      </c>
      <c r="AJ449" s="69">
        <v>44345</v>
      </c>
      <c r="AK449" s="67" t="s">
        <v>2</v>
      </c>
      <c r="AL449" s="68" t="str">
        <f>'Flight Data'!$A447</f>
        <v>G446</v>
      </c>
      <c r="AM449" s="68">
        <f>'Flight Data'!$B447</f>
        <v>4</v>
      </c>
      <c r="AN449" s="68">
        <f ca="1">ROUND(NORMINV($AS449,'Inputs and Outputs'!$C$19,'Inputs and Outputs'!$D$19),0)</f>
        <v>94</v>
      </c>
      <c r="AO449" s="68">
        <f t="shared" si="126"/>
        <v>103</v>
      </c>
      <c r="AP449" s="68">
        <f t="shared" ca="1" si="127"/>
        <v>94</v>
      </c>
      <c r="AQ449" s="68">
        <f ca="1">IF(AP449-AM449&gt;'Inputs and Outputs'!$D$4,Three-AM449,0)</f>
        <v>0</v>
      </c>
      <c r="AR449" s="68">
        <f ca="1">AP449*'Inputs and Outputs'!$D$5-AQ449*'Inputs and Outputs'!$D$6</f>
        <v>3760</v>
      </c>
      <c r="AS449" s="70">
        <f t="shared" ca="1" si="137"/>
        <v>3.8279238857933606E-2</v>
      </c>
      <c r="AT449" s="68">
        <f t="shared" si="128"/>
        <v>25</v>
      </c>
      <c r="AU449" s="75">
        <f ca="1">AP449*'Inputs and Outputs'!$D$5-('Model Part B'!AQ449*'Model Part B'!AT449+AQ449*Costperbumped)</f>
        <v>3760</v>
      </c>
      <c r="AX449" s="74">
        <v>446</v>
      </c>
      <c r="AY449" s="68" t="s">
        <v>4</v>
      </c>
      <c r="AZ449" s="69">
        <v>44345</v>
      </c>
      <c r="BA449" s="67" t="s">
        <v>2</v>
      </c>
      <c r="BB449" s="68" t="str">
        <f>'Flight Data'!$A447</f>
        <v>G446</v>
      </c>
      <c r="BC449" s="68">
        <f>'Flight Data'!$B447</f>
        <v>4</v>
      </c>
      <c r="BD449" s="68">
        <f ca="1">ROUND(NORMINV($BI449,'Inputs and Outputs'!$C$19,'Inputs and Outputs'!$D$19),0)</f>
        <v>113</v>
      </c>
      <c r="BE449" s="68">
        <f t="shared" si="129"/>
        <v>104</v>
      </c>
      <c r="BF449" s="68">
        <f t="shared" ca="1" si="130"/>
        <v>104</v>
      </c>
      <c r="BG449" s="68">
        <f ca="1">IF(BF449-BC449&gt;'Inputs and Outputs'!$D$4,Four-BC449,0)</f>
        <v>0</v>
      </c>
      <c r="BH449" s="68">
        <f ca="1">BF449*'Inputs and Outputs'!$D$5-BG449*'Inputs and Outputs'!$D$6</f>
        <v>4160</v>
      </c>
      <c r="BI449" s="70">
        <f t="shared" ca="1" si="138"/>
        <v>0.98121043993570978</v>
      </c>
      <c r="BJ449" s="68">
        <f t="shared" si="131"/>
        <v>25</v>
      </c>
      <c r="BK449" s="75">
        <f ca="1">BF449*'Inputs and Outputs'!$D$5-('Model Part B'!BG449*'Model Part B'!BJ449+BG449*Costperbumped)</f>
        <v>4160</v>
      </c>
      <c r="BN449" s="74">
        <v>446</v>
      </c>
      <c r="BO449" s="68" t="s">
        <v>4</v>
      </c>
      <c r="BP449" s="69">
        <v>44345</v>
      </c>
      <c r="BQ449" s="67" t="s">
        <v>2</v>
      </c>
      <c r="BR449" s="68" t="str">
        <f>'Flight Data'!$A447</f>
        <v>G446</v>
      </c>
      <c r="BS449" s="68">
        <f>'Flight Data'!$B447</f>
        <v>4</v>
      </c>
      <c r="BT449" s="68">
        <f ca="1">ROUND(NORMINV($BY449,'Inputs and Outputs'!$C$18,'Inputs and Outputs'!$D$18),0)</f>
        <v>102</v>
      </c>
      <c r="BU449" s="68">
        <f t="shared" si="132"/>
        <v>105</v>
      </c>
      <c r="BV449" s="68">
        <f t="shared" ca="1" si="133"/>
        <v>102</v>
      </c>
      <c r="BW449" s="68">
        <f ca="1">IF(BV449-BS449&gt;'Inputs and Outputs'!$D$4,Five-BS449,0)</f>
        <v>0</v>
      </c>
      <c r="BX449" s="68">
        <f ca="1">BV449*'Inputs and Outputs'!$D$5-BW449*'Inputs and Outputs'!$D$6</f>
        <v>4080</v>
      </c>
      <c r="BY449" s="70">
        <f t="shared" ca="1" si="139"/>
        <v>0.5361664663184067</v>
      </c>
      <c r="BZ449" s="68">
        <f t="shared" si="134"/>
        <v>25</v>
      </c>
      <c r="CA449" s="75">
        <f ca="1">BV449*'Inputs and Outputs'!$D$5-('Model Part B'!BW449*'Model Part B'!BZ449+BW449*Costperbumped)</f>
        <v>4080</v>
      </c>
    </row>
    <row r="450" spans="2:79" x14ac:dyDescent="0.2">
      <c r="B450" s="74">
        <v>447</v>
      </c>
      <c r="C450" s="68" t="s">
        <v>4</v>
      </c>
      <c r="D450" s="69">
        <v>44345</v>
      </c>
      <c r="E450" s="67" t="s">
        <v>0</v>
      </c>
      <c r="F450" s="68" t="str">
        <f>'Flight Data'!$A448</f>
        <v>G447</v>
      </c>
      <c r="G450" s="68">
        <f>'Flight Data'!$B448</f>
        <v>0</v>
      </c>
      <c r="H450" s="68">
        <f ca="1">ROUND(NORMINV($M450,'Inputs and Outputs'!$C$20,'Inputs and Outputs'!$D$20),0)</f>
        <v>108</v>
      </c>
      <c r="I450" s="68">
        <f t="shared" si="120"/>
        <v>101</v>
      </c>
      <c r="J450" s="68">
        <f t="shared" ca="1" si="121"/>
        <v>101</v>
      </c>
      <c r="K450" s="68">
        <f ca="1">IF(J450-G450&gt;'Inputs and Outputs'!$D$4,One-G450,0)</f>
        <v>1</v>
      </c>
      <c r="L450" s="68">
        <f ca="1">J450*'Inputs and Outputs'!$D$5-K450*'Inputs and Outputs'!$D$6</f>
        <v>3940</v>
      </c>
      <c r="M450" s="70">
        <f t="shared" ca="1" si="135"/>
        <v>0.73869764995191023</v>
      </c>
      <c r="N450" s="68">
        <f t="shared" si="122"/>
        <v>200</v>
      </c>
      <c r="O450" s="75">
        <f ca="1">J450*'Inputs and Outputs'!$D$5-('Model Part B'!K450*'Model Part B'!N450+K450*Costperbumped)</f>
        <v>3740</v>
      </c>
      <c r="R450" s="74">
        <v>447</v>
      </c>
      <c r="S450" s="68" t="s">
        <v>4</v>
      </c>
      <c r="T450" s="69">
        <v>44345</v>
      </c>
      <c r="U450" s="67" t="s">
        <v>0</v>
      </c>
      <c r="V450" s="68" t="str">
        <f>'Flight Data'!$A448</f>
        <v>G447</v>
      </c>
      <c r="W450" s="68">
        <f>'Flight Data'!$B448</f>
        <v>0</v>
      </c>
      <c r="X450" s="68">
        <f ca="1">ROUND(NORMINV($AC450,'Inputs and Outputs'!$C$20,'Inputs and Outputs'!$D$20),0)</f>
        <v>99</v>
      </c>
      <c r="Y450" s="68">
        <f t="shared" si="123"/>
        <v>102</v>
      </c>
      <c r="Z450" s="68">
        <f t="shared" ca="1" si="124"/>
        <v>99</v>
      </c>
      <c r="AA450" s="68">
        <f ca="1">IF(Z450-W450&gt;'Inputs and Outputs'!$D$4,One-W450,0)</f>
        <v>0</v>
      </c>
      <c r="AB450" s="68">
        <f ca="1">Z450*'Inputs and Outputs'!$D$5-AA450*'Inputs and Outputs'!$D$6</f>
        <v>3960</v>
      </c>
      <c r="AC450" s="70">
        <f t="shared" ca="1" si="136"/>
        <v>0.10806794797474928</v>
      </c>
      <c r="AD450" s="68">
        <f t="shared" si="125"/>
        <v>200</v>
      </c>
      <c r="AE450" s="75">
        <f ca="1">Z450*'Inputs and Outputs'!$D$5-('Model Part B'!AA450*'Model Part B'!AD450+AA450*Costperbumped)</f>
        <v>3960</v>
      </c>
      <c r="AH450" s="74">
        <v>447</v>
      </c>
      <c r="AI450" s="68" t="s">
        <v>4</v>
      </c>
      <c r="AJ450" s="69">
        <v>44345</v>
      </c>
      <c r="AK450" s="67" t="s">
        <v>0</v>
      </c>
      <c r="AL450" s="68" t="str">
        <f>'Flight Data'!$A448</f>
        <v>G447</v>
      </c>
      <c r="AM450" s="68">
        <f>'Flight Data'!$B448</f>
        <v>0</v>
      </c>
      <c r="AN450" s="68">
        <f ca="1">ROUND(NORMINV($AS450,'Inputs and Outputs'!$C$20,'Inputs and Outputs'!$D$20),0)</f>
        <v>103</v>
      </c>
      <c r="AO450" s="68">
        <f t="shared" si="126"/>
        <v>103</v>
      </c>
      <c r="AP450" s="68">
        <f t="shared" ca="1" si="127"/>
        <v>103</v>
      </c>
      <c r="AQ450" s="68">
        <f ca="1">IF(AP450-AM450&gt;'Inputs and Outputs'!$D$4,Three-AM450,0)</f>
        <v>3</v>
      </c>
      <c r="AR450" s="68">
        <f ca="1">AP450*'Inputs and Outputs'!$D$5-AQ450*'Inputs and Outputs'!$D$6</f>
        <v>3820</v>
      </c>
      <c r="AS450" s="70">
        <f t="shared" ca="1" si="137"/>
        <v>0.34360224012201435</v>
      </c>
      <c r="AT450" s="68">
        <f t="shared" si="128"/>
        <v>200</v>
      </c>
      <c r="AU450" s="75">
        <f ca="1">AP450*'Inputs and Outputs'!$D$5-('Model Part B'!AQ450*'Model Part B'!AT450+AQ450*Costperbumped)</f>
        <v>3220</v>
      </c>
      <c r="AX450" s="74">
        <v>447</v>
      </c>
      <c r="AY450" s="68" t="s">
        <v>4</v>
      </c>
      <c r="AZ450" s="69">
        <v>44345</v>
      </c>
      <c r="BA450" s="67" t="s">
        <v>0</v>
      </c>
      <c r="BB450" s="68" t="str">
        <f>'Flight Data'!$A448</f>
        <v>G447</v>
      </c>
      <c r="BC450" s="68">
        <f>'Flight Data'!$B448</f>
        <v>0</v>
      </c>
      <c r="BD450" s="68">
        <f ca="1">ROUND(NORMINV($BI450,'Inputs and Outputs'!$C$20,'Inputs and Outputs'!$D$20),0)</f>
        <v>106</v>
      </c>
      <c r="BE450" s="68">
        <f t="shared" si="129"/>
        <v>104</v>
      </c>
      <c r="BF450" s="68">
        <f t="shared" ca="1" si="130"/>
        <v>104</v>
      </c>
      <c r="BG450" s="68">
        <f ca="1">IF(BF450-BC450&gt;'Inputs and Outputs'!$D$4,Four-BC450,0)</f>
        <v>4</v>
      </c>
      <c r="BH450" s="68">
        <f ca="1">BF450*'Inputs and Outputs'!$D$5-BG450*'Inputs and Outputs'!$D$6</f>
        <v>3760</v>
      </c>
      <c r="BI450" s="70">
        <f t="shared" ca="1" si="138"/>
        <v>0.56430131826295893</v>
      </c>
      <c r="BJ450" s="68">
        <f t="shared" si="131"/>
        <v>200</v>
      </c>
      <c r="BK450" s="75">
        <f ca="1">BF450*'Inputs and Outputs'!$D$5-('Model Part B'!BG450*'Model Part B'!BJ450+BG450*Costperbumped)</f>
        <v>2960</v>
      </c>
      <c r="BN450" s="74">
        <v>447</v>
      </c>
      <c r="BO450" s="68" t="s">
        <v>4</v>
      </c>
      <c r="BP450" s="69">
        <v>44345</v>
      </c>
      <c r="BQ450" s="67" t="s">
        <v>0</v>
      </c>
      <c r="BR450" s="68" t="str">
        <f>'Flight Data'!$A448</f>
        <v>G447</v>
      </c>
      <c r="BS450" s="68">
        <f>'Flight Data'!$B448</f>
        <v>0</v>
      </c>
      <c r="BT450" s="68">
        <f ca="1">ROUND(NORMINV($BY450,'Inputs and Outputs'!$C$18,'Inputs and Outputs'!$D$18),0)</f>
        <v>101</v>
      </c>
      <c r="BU450" s="68">
        <f t="shared" si="132"/>
        <v>105</v>
      </c>
      <c r="BV450" s="68">
        <f t="shared" ca="1" si="133"/>
        <v>101</v>
      </c>
      <c r="BW450" s="68">
        <f ca="1">IF(BV450-BS450&gt;'Inputs and Outputs'!$D$4,Five-BS450,0)</f>
        <v>5</v>
      </c>
      <c r="BX450" s="68">
        <f ca="1">BV450*'Inputs and Outputs'!$D$5-BW450*'Inputs and Outputs'!$D$6</f>
        <v>3540</v>
      </c>
      <c r="BY450" s="70">
        <f t="shared" ca="1" si="139"/>
        <v>0.50383754614247456</v>
      </c>
      <c r="BZ450" s="68">
        <f t="shared" si="134"/>
        <v>200</v>
      </c>
      <c r="CA450" s="75">
        <f ca="1">BV450*'Inputs and Outputs'!$D$5-('Model Part B'!BW450*'Model Part B'!BZ450+BW450*Costperbumped)</f>
        <v>2540</v>
      </c>
    </row>
    <row r="451" spans="2:79" x14ac:dyDescent="0.2">
      <c r="B451" s="74">
        <v>448</v>
      </c>
      <c r="C451" s="68" t="s">
        <v>1</v>
      </c>
      <c r="D451" s="69">
        <v>44346</v>
      </c>
      <c r="E451" s="67" t="s">
        <v>3</v>
      </c>
      <c r="F451" s="68" t="str">
        <f>'Flight Data'!$A449</f>
        <v>G448</v>
      </c>
      <c r="G451" s="68">
        <f>'Flight Data'!$B449</f>
        <v>5</v>
      </c>
      <c r="H451" s="68">
        <f ca="1">ROUND(NORMINV($M451,'Inputs and Outputs'!$C$18,'Inputs and Outputs'!$D$18),0)</f>
        <v>102</v>
      </c>
      <c r="I451" s="68">
        <f t="shared" si="120"/>
        <v>101</v>
      </c>
      <c r="J451" s="68">
        <f t="shared" ca="1" si="121"/>
        <v>101</v>
      </c>
      <c r="K451" s="68">
        <f ca="1">IF(J451-G451&gt;'Inputs and Outputs'!$D$4,One-G451,0)</f>
        <v>0</v>
      </c>
      <c r="L451" s="68">
        <f ca="1">J451*'Inputs and Outputs'!$D$5-K451*'Inputs and Outputs'!$D$6</f>
        <v>4040</v>
      </c>
      <c r="M451" s="70">
        <f t="shared" ca="1" si="135"/>
        <v>0.5563108742944991</v>
      </c>
      <c r="N451" s="68">
        <f t="shared" si="122"/>
        <v>25</v>
      </c>
      <c r="O451" s="75">
        <f ca="1">J451*'Inputs and Outputs'!$D$5-('Model Part B'!K451*'Model Part B'!N451+K451*Costperbumped)</f>
        <v>4040</v>
      </c>
      <c r="R451" s="74">
        <v>448</v>
      </c>
      <c r="S451" s="68" t="s">
        <v>1</v>
      </c>
      <c r="T451" s="69">
        <v>44346</v>
      </c>
      <c r="U451" s="67" t="s">
        <v>3</v>
      </c>
      <c r="V451" s="68" t="str">
        <f>'Flight Data'!$A449</f>
        <v>G448</v>
      </c>
      <c r="W451" s="68">
        <f>'Flight Data'!$B449</f>
        <v>5</v>
      </c>
      <c r="X451" s="68">
        <f ca="1">ROUND(NORMINV($AC451,'Inputs and Outputs'!$C$18,'Inputs and Outputs'!$D$18),0)</f>
        <v>102</v>
      </c>
      <c r="Y451" s="68">
        <f t="shared" si="123"/>
        <v>102</v>
      </c>
      <c r="Z451" s="68">
        <f t="shared" ca="1" si="124"/>
        <v>102</v>
      </c>
      <c r="AA451" s="68">
        <f ca="1">IF(Z451-W451&gt;'Inputs and Outputs'!$D$4,One-W451,0)</f>
        <v>0</v>
      </c>
      <c r="AB451" s="68">
        <f ca="1">Z451*'Inputs and Outputs'!$D$5-AA451*'Inputs and Outputs'!$D$6</f>
        <v>4080</v>
      </c>
      <c r="AC451" s="70">
        <f t="shared" ca="1" si="136"/>
        <v>0.58842920888981942</v>
      </c>
      <c r="AD451" s="68">
        <f t="shared" si="125"/>
        <v>25</v>
      </c>
      <c r="AE451" s="75">
        <f ca="1">Z451*'Inputs and Outputs'!$D$5-('Model Part B'!AA451*'Model Part B'!AD451+AA451*Costperbumped)</f>
        <v>4080</v>
      </c>
      <c r="AH451" s="74">
        <v>448</v>
      </c>
      <c r="AI451" s="68" t="s">
        <v>1</v>
      </c>
      <c r="AJ451" s="69">
        <v>44346</v>
      </c>
      <c r="AK451" s="67" t="s">
        <v>3</v>
      </c>
      <c r="AL451" s="68" t="str">
        <f>'Flight Data'!$A449</f>
        <v>G448</v>
      </c>
      <c r="AM451" s="68">
        <f>'Flight Data'!$B449</f>
        <v>5</v>
      </c>
      <c r="AN451" s="68">
        <f ca="1">ROUND(NORMINV($AS451,'Inputs and Outputs'!$C$18,'Inputs and Outputs'!$D$18),0)</f>
        <v>113</v>
      </c>
      <c r="AO451" s="68">
        <f t="shared" si="126"/>
        <v>103</v>
      </c>
      <c r="AP451" s="68">
        <f t="shared" ca="1" si="127"/>
        <v>103</v>
      </c>
      <c r="AQ451" s="68">
        <f ca="1">IF(AP451-AM451&gt;'Inputs and Outputs'!$D$4,Three-AM451,0)</f>
        <v>0</v>
      </c>
      <c r="AR451" s="68">
        <f ca="1">AP451*'Inputs and Outputs'!$D$5-AQ451*'Inputs and Outputs'!$D$6</f>
        <v>4120</v>
      </c>
      <c r="AS451" s="70">
        <f t="shared" ca="1" si="137"/>
        <v>0.97685945443231359</v>
      </c>
      <c r="AT451" s="68">
        <f t="shared" si="128"/>
        <v>25</v>
      </c>
      <c r="AU451" s="75">
        <f ca="1">AP451*'Inputs and Outputs'!$D$5-('Model Part B'!AQ451*'Model Part B'!AT451+AQ451*Costperbumped)</f>
        <v>4120</v>
      </c>
      <c r="AX451" s="74">
        <v>448</v>
      </c>
      <c r="AY451" s="68" t="s">
        <v>1</v>
      </c>
      <c r="AZ451" s="69">
        <v>44346</v>
      </c>
      <c r="BA451" s="67" t="s">
        <v>3</v>
      </c>
      <c r="BB451" s="68" t="str">
        <f>'Flight Data'!$A449</f>
        <v>G448</v>
      </c>
      <c r="BC451" s="68">
        <f>'Flight Data'!$B449</f>
        <v>5</v>
      </c>
      <c r="BD451" s="68">
        <f ca="1">ROUND(NORMINV($BI451,'Inputs and Outputs'!$C$18,'Inputs and Outputs'!$D$18),0)</f>
        <v>94</v>
      </c>
      <c r="BE451" s="68">
        <f t="shared" si="129"/>
        <v>104</v>
      </c>
      <c r="BF451" s="68">
        <f t="shared" ca="1" si="130"/>
        <v>94</v>
      </c>
      <c r="BG451" s="68">
        <f ca="1">IF(BF451-BC451&gt;'Inputs and Outputs'!$D$4,Four-BC451,0)</f>
        <v>0</v>
      </c>
      <c r="BH451" s="68">
        <f ca="1">BF451*'Inputs and Outputs'!$D$5-BG451*'Inputs and Outputs'!$D$6</f>
        <v>3760</v>
      </c>
      <c r="BI451" s="70">
        <f t="shared" ca="1" si="138"/>
        <v>0.11043746853046577</v>
      </c>
      <c r="BJ451" s="68">
        <f t="shared" si="131"/>
        <v>25</v>
      </c>
      <c r="BK451" s="75">
        <f ca="1">BF451*'Inputs and Outputs'!$D$5-('Model Part B'!BG451*'Model Part B'!BJ451+BG451*Costperbumped)</f>
        <v>3760</v>
      </c>
      <c r="BN451" s="74">
        <v>448</v>
      </c>
      <c r="BO451" s="68" t="s">
        <v>1</v>
      </c>
      <c r="BP451" s="69">
        <v>44346</v>
      </c>
      <c r="BQ451" s="67" t="s">
        <v>3</v>
      </c>
      <c r="BR451" s="68" t="str">
        <f>'Flight Data'!$A449</f>
        <v>G448</v>
      </c>
      <c r="BS451" s="68">
        <f>'Flight Data'!$B449</f>
        <v>5</v>
      </c>
      <c r="BT451" s="68">
        <f ca="1">ROUND(NORMINV($BY451,'Inputs and Outputs'!$C$18,'Inputs and Outputs'!$D$18),0)</f>
        <v>104</v>
      </c>
      <c r="BU451" s="68">
        <f t="shared" si="132"/>
        <v>105</v>
      </c>
      <c r="BV451" s="68">
        <f t="shared" ca="1" si="133"/>
        <v>104</v>
      </c>
      <c r="BW451" s="68">
        <f ca="1">IF(BV451-BS451&gt;'Inputs and Outputs'!$D$4,Five-BS451,0)</f>
        <v>0</v>
      </c>
      <c r="BX451" s="68">
        <f ca="1">BV451*'Inputs and Outputs'!$D$5-BW451*'Inputs and Outputs'!$D$6</f>
        <v>4160</v>
      </c>
      <c r="BY451" s="70">
        <f t="shared" ca="1" si="139"/>
        <v>0.66170465630101982</v>
      </c>
      <c r="BZ451" s="68">
        <f t="shared" si="134"/>
        <v>25</v>
      </c>
      <c r="CA451" s="75">
        <f ca="1">BV451*'Inputs and Outputs'!$D$5-('Model Part B'!BW451*'Model Part B'!BZ451+BW451*Costperbumped)</f>
        <v>4160</v>
      </c>
    </row>
    <row r="452" spans="2:79" x14ac:dyDescent="0.2">
      <c r="B452" s="74">
        <v>449</v>
      </c>
      <c r="C452" s="68" t="s">
        <v>1</v>
      </c>
      <c r="D452" s="69">
        <v>44346</v>
      </c>
      <c r="E452" s="67" t="s">
        <v>2</v>
      </c>
      <c r="F452" s="68" t="str">
        <f>'Flight Data'!$A450</f>
        <v>G449</v>
      </c>
      <c r="G452" s="68">
        <f>'Flight Data'!$B450</f>
        <v>3</v>
      </c>
      <c r="H452" s="68">
        <f ca="1">ROUND(NORMINV($M452,'Inputs and Outputs'!$C$19,'Inputs and Outputs'!$D$19),0)</f>
        <v>108</v>
      </c>
      <c r="I452" s="68">
        <f t="shared" ref="I452:I515" si="140">Capacity+One</f>
        <v>101</v>
      </c>
      <c r="J452" s="68">
        <f t="shared" ref="J452:J515" ca="1" si="141">MIN(H452,I452)</f>
        <v>101</v>
      </c>
      <c r="K452" s="68">
        <f ca="1">IF(J452-G452&gt;'Inputs and Outputs'!$D$4,One-G452,0)</f>
        <v>0</v>
      </c>
      <c r="L452" s="68">
        <f ca="1">J452*'Inputs and Outputs'!$D$5-K452*'Inputs and Outputs'!$D$6</f>
        <v>4040</v>
      </c>
      <c r="M452" s="70">
        <f t="shared" ca="1" si="135"/>
        <v>0.84738859140911293</v>
      </c>
      <c r="N452" s="68">
        <f t="shared" ref="N452:N515" si="142">IF(E452="7pm",200,25)</f>
        <v>25</v>
      </c>
      <c r="O452" s="75">
        <f ca="1">J452*'Inputs and Outputs'!$D$5-('Model Part B'!K452*'Model Part B'!N452+K452*Costperbumped)</f>
        <v>4040</v>
      </c>
      <c r="R452" s="74">
        <v>449</v>
      </c>
      <c r="S452" s="68" t="s">
        <v>1</v>
      </c>
      <c r="T452" s="69">
        <v>44346</v>
      </c>
      <c r="U452" s="67" t="s">
        <v>2</v>
      </c>
      <c r="V452" s="68" t="str">
        <f>'Flight Data'!$A450</f>
        <v>G449</v>
      </c>
      <c r="W452" s="68">
        <f>'Flight Data'!$B450</f>
        <v>3</v>
      </c>
      <c r="X452" s="68">
        <f ca="1">ROUND(NORMINV($AC452,'Inputs and Outputs'!$C$19,'Inputs and Outputs'!$D$19),0)</f>
        <v>100</v>
      </c>
      <c r="Y452" s="68">
        <f t="shared" ref="Y452:Y515" si="143">Capacity+Two</f>
        <v>102</v>
      </c>
      <c r="Z452" s="68">
        <f t="shared" ref="Z452:Z515" ca="1" si="144">MIN(X452,Y452)</f>
        <v>100</v>
      </c>
      <c r="AA452" s="68">
        <f ca="1">IF(Z452-W452&gt;'Inputs and Outputs'!$D$4,One-W452,0)</f>
        <v>0</v>
      </c>
      <c r="AB452" s="68">
        <f ca="1">Z452*'Inputs and Outputs'!$D$5-AA452*'Inputs and Outputs'!$D$6</f>
        <v>4000</v>
      </c>
      <c r="AC452" s="70">
        <f t="shared" ca="1" si="136"/>
        <v>0.27645727975763834</v>
      </c>
      <c r="AD452" s="68">
        <f t="shared" ref="AD452:AD515" si="145">IF(U452="7pm",200,25)</f>
        <v>25</v>
      </c>
      <c r="AE452" s="75">
        <f ca="1">Z452*'Inputs and Outputs'!$D$5-('Model Part B'!AA452*'Model Part B'!AD452+AA452*Costperbumped)</f>
        <v>4000</v>
      </c>
      <c r="AH452" s="74">
        <v>449</v>
      </c>
      <c r="AI452" s="68" t="s">
        <v>1</v>
      </c>
      <c r="AJ452" s="69">
        <v>44346</v>
      </c>
      <c r="AK452" s="67" t="s">
        <v>2</v>
      </c>
      <c r="AL452" s="68" t="str">
        <f>'Flight Data'!$A450</f>
        <v>G449</v>
      </c>
      <c r="AM452" s="68">
        <f>'Flight Data'!$B450</f>
        <v>3</v>
      </c>
      <c r="AN452" s="68">
        <f ca="1">ROUND(NORMINV($AS452,'Inputs and Outputs'!$C$19,'Inputs and Outputs'!$D$19),0)</f>
        <v>103</v>
      </c>
      <c r="AO452" s="68">
        <f t="shared" ref="AO452:AO515" si="146">Capacity+Three</f>
        <v>103</v>
      </c>
      <c r="AP452" s="68">
        <f t="shared" ref="AP452:AP515" ca="1" si="147">MIN(AN452,AO452)</f>
        <v>103</v>
      </c>
      <c r="AQ452" s="68">
        <f ca="1">IF(AP452-AM452&gt;'Inputs and Outputs'!$D$4,Three-AM452,0)</f>
        <v>0</v>
      </c>
      <c r="AR452" s="68">
        <f ca="1">AP452*'Inputs and Outputs'!$D$5-AQ452*'Inputs and Outputs'!$D$6</f>
        <v>4120</v>
      </c>
      <c r="AS452" s="70">
        <f t="shared" ca="1" si="137"/>
        <v>0.5240655217077661</v>
      </c>
      <c r="AT452" s="68">
        <f t="shared" ref="AT452:AT515" si="148">IF(AK452="7pm",200,25)</f>
        <v>25</v>
      </c>
      <c r="AU452" s="75">
        <f ca="1">AP452*'Inputs and Outputs'!$D$5-('Model Part B'!AQ452*'Model Part B'!AT452+AQ452*Costperbumped)</f>
        <v>4120</v>
      </c>
      <c r="AX452" s="74">
        <v>449</v>
      </c>
      <c r="AY452" s="68" t="s">
        <v>1</v>
      </c>
      <c r="AZ452" s="69">
        <v>44346</v>
      </c>
      <c r="BA452" s="67" t="s">
        <v>2</v>
      </c>
      <c r="BB452" s="68" t="str">
        <f>'Flight Data'!$A450</f>
        <v>G449</v>
      </c>
      <c r="BC452" s="68">
        <f>'Flight Data'!$B450</f>
        <v>3</v>
      </c>
      <c r="BD452" s="68">
        <f ca="1">ROUND(NORMINV($BI452,'Inputs and Outputs'!$C$19,'Inputs and Outputs'!$D$19),0)</f>
        <v>109</v>
      </c>
      <c r="BE452" s="68">
        <f t="shared" ref="BE452:BE515" si="149">Capacity+Four</f>
        <v>104</v>
      </c>
      <c r="BF452" s="68">
        <f t="shared" ref="BF452:BF515" ca="1" si="150">MIN(BD452,BE452)</f>
        <v>104</v>
      </c>
      <c r="BG452" s="68">
        <f ca="1">IF(BF452-BC452&gt;'Inputs and Outputs'!$D$4,Four-BC452,0)</f>
        <v>1</v>
      </c>
      <c r="BH452" s="68">
        <f ca="1">BF452*'Inputs and Outputs'!$D$5-BG452*'Inputs and Outputs'!$D$6</f>
        <v>4060</v>
      </c>
      <c r="BI452" s="70">
        <f t="shared" ca="1" si="138"/>
        <v>0.89694348408752234</v>
      </c>
      <c r="BJ452" s="68">
        <f t="shared" ref="BJ452:BJ515" si="151">IF(BA452="7pm",200,25)</f>
        <v>25</v>
      </c>
      <c r="BK452" s="75">
        <f ca="1">BF452*'Inputs and Outputs'!$D$5-('Model Part B'!BG452*'Model Part B'!BJ452+BG452*Costperbumped)</f>
        <v>4035</v>
      </c>
      <c r="BN452" s="74">
        <v>449</v>
      </c>
      <c r="BO452" s="68" t="s">
        <v>1</v>
      </c>
      <c r="BP452" s="69">
        <v>44346</v>
      </c>
      <c r="BQ452" s="67" t="s">
        <v>2</v>
      </c>
      <c r="BR452" s="68" t="str">
        <f>'Flight Data'!$A450</f>
        <v>G449</v>
      </c>
      <c r="BS452" s="68">
        <f>'Flight Data'!$B450</f>
        <v>3</v>
      </c>
      <c r="BT452" s="68">
        <f ca="1">ROUND(NORMINV($BY452,'Inputs and Outputs'!$C$18,'Inputs and Outputs'!$D$18),0)</f>
        <v>100</v>
      </c>
      <c r="BU452" s="68">
        <f t="shared" ref="BU452:BU515" si="152">Capacity+Five</f>
        <v>105</v>
      </c>
      <c r="BV452" s="68">
        <f t="shared" ref="BV452:BV515" ca="1" si="153">MIN(BT452,BU452)</f>
        <v>100</v>
      </c>
      <c r="BW452" s="68">
        <f ca="1">IF(BV452-BS452&gt;'Inputs and Outputs'!$D$4,Five-BS452,0)</f>
        <v>0</v>
      </c>
      <c r="BX452" s="68">
        <f ca="1">BV452*'Inputs and Outputs'!$D$5-BW452*'Inputs and Outputs'!$D$6</f>
        <v>4000</v>
      </c>
      <c r="BY452" s="70">
        <f t="shared" ca="1" si="139"/>
        <v>0.41593934843630431</v>
      </c>
      <c r="BZ452" s="68">
        <f t="shared" ref="BZ452:BZ515" si="154">IF(BQ452="7pm",200,25)</f>
        <v>25</v>
      </c>
      <c r="CA452" s="75">
        <f ca="1">BV452*'Inputs and Outputs'!$D$5-('Model Part B'!BW452*'Model Part B'!BZ452+BW452*Costperbumped)</f>
        <v>4000</v>
      </c>
    </row>
    <row r="453" spans="2:79" x14ac:dyDescent="0.2">
      <c r="B453" s="74">
        <v>450</v>
      </c>
      <c r="C453" s="68" t="s">
        <v>1</v>
      </c>
      <c r="D453" s="69">
        <v>44346</v>
      </c>
      <c r="E453" s="67" t="s">
        <v>0</v>
      </c>
      <c r="F453" s="68" t="str">
        <f>'Flight Data'!$A451</f>
        <v>G450</v>
      </c>
      <c r="G453" s="68">
        <f>'Flight Data'!$B451</f>
        <v>0</v>
      </c>
      <c r="H453" s="68">
        <f ca="1">ROUND(NORMINV($M453,'Inputs and Outputs'!$C$20,'Inputs and Outputs'!$D$20),0)</f>
        <v>103</v>
      </c>
      <c r="I453" s="68">
        <f t="shared" si="140"/>
        <v>101</v>
      </c>
      <c r="J453" s="68">
        <f t="shared" ca="1" si="141"/>
        <v>101</v>
      </c>
      <c r="K453" s="68">
        <f ca="1">IF(J453-G453&gt;'Inputs and Outputs'!$D$4,One-G453,0)</f>
        <v>1</v>
      </c>
      <c r="L453" s="68">
        <f ca="1">J453*'Inputs and Outputs'!$D$5-K453*'Inputs and Outputs'!$D$6</f>
        <v>3940</v>
      </c>
      <c r="M453" s="70">
        <f t="shared" ref="M453:M516" ca="1" si="155">RAND()</f>
        <v>0.33160024480569272</v>
      </c>
      <c r="N453" s="68">
        <f t="shared" si="142"/>
        <v>200</v>
      </c>
      <c r="O453" s="75">
        <f ca="1">J453*'Inputs and Outputs'!$D$5-('Model Part B'!K453*'Model Part B'!N453+K453*Costperbumped)</f>
        <v>3740</v>
      </c>
      <c r="R453" s="74">
        <v>450</v>
      </c>
      <c r="S453" s="68" t="s">
        <v>1</v>
      </c>
      <c r="T453" s="69">
        <v>44346</v>
      </c>
      <c r="U453" s="67" t="s">
        <v>0</v>
      </c>
      <c r="V453" s="68" t="str">
        <f>'Flight Data'!$A451</f>
        <v>G450</v>
      </c>
      <c r="W453" s="68">
        <f>'Flight Data'!$B451</f>
        <v>0</v>
      </c>
      <c r="X453" s="68">
        <f ca="1">ROUND(NORMINV($AC453,'Inputs and Outputs'!$C$20,'Inputs and Outputs'!$D$20),0)</f>
        <v>107</v>
      </c>
      <c r="Y453" s="68">
        <f t="shared" si="143"/>
        <v>102</v>
      </c>
      <c r="Z453" s="68">
        <f t="shared" ca="1" si="144"/>
        <v>102</v>
      </c>
      <c r="AA453" s="68">
        <f ca="1">IF(Z453-W453&gt;'Inputs and Outputs'!$D$4,One-W453,0)</f>
        <v>1</v>
      </c>
      <c r="AB453" s="68">
        <f ca="1">Z453*'Inputs and Outputs'!$D$5-AA453*'Inputs and Outputs'!$D$6</f>
        <v>3980</v>
      </c>
      <c r="AC453" s="70">
        <f t="shared" ref="AC453:AC516" ca="1" si="156">RAND()</f>
        <v>0.62882060415063556</v>
      </c>
      <c r="AD453" s="68">
        <f t="shared" si="145"/>
        <v>200</v>
      </c>
      <c r="AE453" s="75">
        <f ca="1">Z453*'Inputs and Outputs'!$D$5-('Model Part B'!AA453*'Model Part B'!AD453+AA453*Costperbumped)</f>
        <v>3780</v>
      </c>
      <c r="AH453" s="74">
        <v>450</v>
      </c>
      <c r="AI453" s="68" t="s">
        <v>1</v>
      </c>
      <c r="AJ453" s="69">
        <v>44346</v>
      </c>
      <c r="AK453" s="67" t="s">
        <v>0</v>
      </c>
      <c r="AL453" s="68" t="str">
        <f>'Flight Data'!$A451</f>
        <v>G450</v>
      </c>
      <c r="AM453" s="68">
        <f>'Flight Data'!$B451</f>
        <v>0</v>
      </c>
      <c r="AN453" s="68">
        <f ca="1">ROUND(NORMINV($AS453,'Inputs and Outputs'!$C$20,'Inputs and Outputs'!$D$20),0)</f>
        <v>110</v>
      </c>
      <c r="AO453" s="68">
        <f t="shared" si="146"/>
        <v>103</v>
      </c>
      <c r="AP453" s="68">
        <f t="shared" ca="1" si="147"/>
        <v>103</v>
      </c>
      <c r="AQ453" s="68">
        <f ca="1">IF(AP453-AM453&gt;'Inputs and Outputs'!$D$4,Three-AM453,0)</f>
        <v>3</v>
      </c>
      <c r="AR453" s="68">
        <f ca="1">AP453*'Inputs and Outputs'!$D$5-AQ453*'Inputs and Outputs'!$D$6</f>
        <v>3820</v>
      </c>
      <c r="AS453" s="70">
        <f t="shared" ref="AS453:AS516" ca="1" si="157">RAND()</f>
        <v>0.85321237088088442</v>
      </c>
      <c r="AT453" s="68">
        <f t="shared" si="148"/>
        <v>200</v>
      </c>
      <c r="AU453" s="75">
        <f ca="1">AP453*'Inputs and Outputs'!$D$5-('Model Part B'!AQ453*'Model Part B'!AT453+AQ453*Costperbumped)</f>
        <v>3220</v>
      </c>
      <c r="AX453" s="74">
        <v>450</v>
      </c>
      <c r="AY453" s="68" t="s">
        <v>1</v>
      </c>
      <c r="AZ453" s="69">
        <v>44346</v>
      </c>
      <c r="BA453" s="67" t="s">
        <v>0</v>
      </c>
      <c r="BB453" s="68" t="str">
        <f>'Flight Data'!$A451</f>
        <v>G450</v>
      </c>
      <c r="BC453" s="68">
        <f>'Flight Data'!$B451</f>
        <v>0</v>
      </c>
      <c r="BD453" s="68">
        <f ca="1">ROUND(NORMINV($BI453,'Inputs and Outputs'!$C$20,'Inputs and Outputs'!$D$20),0)</f>
        <v>105</v>
      </c>
      <c r="BE453" s="68">
        <f t="shared" si="149"/>
        <v>104</v>
      </c>
      <c r="BF453" s="68">
        <f t="shared" ca="1" si="150"/>
        <v>104</v>
      </c>
      <c r="BG453" s="68">
        <f ca="1">IF(BF453-BC453&gt;'Inputs and Outputs'!$D$4,Four-BC453,0)</f>
        <v>4</v>
      </c>
      <c r="BH453" s="68">
        <f ca="1">BF453*'Inputs and Outputs'!$D$5-BG453*'Inputs and Outputs'!$D$6</f>
        <v>3760</v>
      </c>
      <c r="BI453" s="70">
        <f t="shared" ref="BI453:BI516" ca="1" si="158">RAND()</f>
        <v>0.5193335491715626</v>
      </c>
      <c r="BJ453" s="68">
        <f t="shared" si="151"/>
        <v>200</v>
      </c>
      <c r="BK453" s="75">
        <f ca="1">BF453*'Inputs and Outputs'!$D$5-('Model Part B'!BG453*'Model Part B'!BJ453+BG453*Costperbumped)</f>
        <v>2960</v>
      </c>
      <c r="BN453" s="74">
        <v>450</v>
      </c>
      <c r="BO453" s="68" t="s">
        <v>1</v>
      </c>
      <c r="BP453" s="69">
        <v>44346</v>
      </c>
      <c r="BQ453" s="67" t="s">
        <v>0</v>
      </c>
      <c r="BR453" s="68" t="str">
        <f>'Flight Data'!$A451</f>
        <v>G450</v>
      </c>
      <c r="BS453" s="68">
        <f>'Flight Data'!$B451</f>
        <v>0</v>
      </c>
      <c r="BT453" s="68">
        <f ca="1">ROUND(NORMINV($BY453,'Inputs and Outputs'!$C$18,'Inputs and Outputs'!$D$18),0)</f>
        <v>104</v>
      </c>
      <c r="BU453" s="68">
        <f t="shared" si="152"/>
        <v>105</v>
      </c>
      <c r="BV453" s="68">
        <f t="shared" ca="1" si="153"/>
        <v>104</v>
      </c>
      <c r="BW453" s="68">
        <f ca="1">IF(BV453-BS453&gt;'Inputs and Outputs'!$D$4,Five-BS453,0)</f>
        <v>5</v>
      </c>
      <c r="BX453" s="68">
        <f ca="1">BV453*'Inputs and Outputs'!$D$5-BW453*'Inputs and Outputs'!$D$6</f>
        <v>3660</v>
      </c>
      <c r="BY453" s="70">
        <f t="shared" ref="BY453:BY516" ca="1" si="159">RAND()</f>
        <v>0.7144652119978866</v>
      </c>
      <c r="BZ453" s="68">
        <f t="shared" si="154"/>
        <v>200</v>
      </c>
      <c r="CA453" s="75">
        <f ca="1">BV453*'Inputs and Outputs'!$D$5-('Model Part B'!BW453*'Model Part B'!BZ453+BW453*Costperbumped)</f>
        <v>2660</v>
      </c>
    </row>
    <row r="454" spans="2:79" x14ac:dyDescent="0.2">
      <c r="B454" s="74">
        <v>451</v>
      </c>
      <c r="C454" s="68" t="s">
        <v>9</v>
      </c>
      <c r="D454" s="69">
        <v>44347</v>
      </c>
      <c r="E454" s="67" t="s">
        <v>3</v>
      </c>
      <c r="F454" s="68" t="str">
        <f>'Flight Data'!$A452</f>
        <v>G451</v>
      </c>
      <c r="G454" s="68">
        <f>'Flight Data'!$B452</f>
        <v>7</v>
      </c>
      <c r="H454" s="68">
        <f ca="1">ROUND(NORMINV($M454,'Inputs and Outputs'!$C$18,'Inputs and Outputs'!$D$18),0)</f>
        <v>99</v>
      </c>
      <c r="I454" s="68">
        <f t="shared" si="140"/>
        <v>101</v>
      </c>
      <c r="J454" s="68">
        <f t="shared" ca="1" si="141"/>
        <v>99</v>
      </c>
      <c r="K454" s="68">
        <f ca="1">IF(J454-G454&gt;'Inputs and Outputs'!$D$4,One-G454,0)</f>
        <v>0</v>
      </c>
      <c r="L454" s="68">
        <f ca="1">J454*'Inputs and Outputs'!$D$5-K454*'Inputs and Outputs'!$D$6</f>
        <v>3960</v>
      </c>
      <c r="M454" s="70">
        <f t="shared" ca="1" si="155"/>
        <v>0.36702769028566795</v>
      </c>
      <c r="N454" s="68">
        <f t="shared" si="142"/>
        <v>25</v>
      </c>
      <c r="O454" s="75">
        <f ca="1">J454*'Inputs and Outputs'!$D$5-('Model Part B'!K454*'Model Part B'!N454+K454*Costperbumped)</f>
        <v>3960</v>
      </c>
      <c r="R454" s="74">
        <v>451</v>
      </c>
      <c r="S454" s="68" t="s">
        <v>9</v>
      </c>
      <c r="T454" s="69">
        <v>44347</v>
      </c>
      <c r="U454" s="67" t="s">
        <v>3</v>
      </c>
      <c r="V454" s="68" t="str">
        <f>'Flight Data'!$A452</f>
        <v>G451</v>
      </c>
      <c r="W454" s="68">
        <f>'Flight Data'!$B452</f>
        <v>7</v>
      </c>
      <c r="X454" s="68">
        <f ca="1">ROUND(NORMINV($AC454,'Inputs and Outputs'!$C$18,'Inputs and Outputs'!$D$18),0)</f>
        <v>97</v>
      </c>
      <c r="Y454" s="68">
        <f t="shared" si="143"/>
        <v>102</v>
      </c>
      <c r="Z454" s="68">
        <f t="shared" ca="1" si="144"/>
        <v>97</v>
      </c>
      <c r="AA454" s="68">
        <f ca="1">IF(Z454-W454&gt;'Inputs and Outputs'!$D$4,One-W454,0)</f>
        <v>0</v>
      </c>
      <c r="AB454" s="68">
        <f ca="1">Z454*'Inputs and Outputs'!$D$5-AA454*'Inputs and Outputs'!$D$6</f>
        <v>3880</v>
      </c>
      <c r="AC454" s="70">
        <f t="shared" ca="1" si="156"/>
        <v>0.25050695766099751</v>
      </c>
      <c r="AD454" s="68">
        <f t="shared" si="145"/>
        <v>25</v>
      </c>
      <c r="AE454" s="75">
        <f ca="1">Z454*'Inputs and Outputs'!$D$5-('Model Part B'!AA454*'Model Part B'!AD454+AA454*Costperbumped)</f>
        <v>3880</v>
      </c>
      <c r="AH454" s="74">
        <v>451</v>
      </c>
      <c r="AI454" s="68" t="s">
        <v>9</v>
      </c>
      <c r="AJ454" s="69">
        <v>44347</v>
      </c>
      <c r="AK454" s="67" t="s">
        <v>3</v>
      </c>
      <c r="AL454" s="68" t="str">
        <f>'Flight Data'!$A452</f>
        <v>G451</v>
      </c>
      <c r="AM454" s="68">
        <f>'Flight Data'!$B452</f>
        <v>7</v>
      </c>
      <c r="AN454" s="68">
        <f ca="1">ROUND(NORMINV($AS454,'Inputs and Outputs'!$C$18,'Inputs and Outputs'!$D$18),0)</f>
        <v>101</v>
      </c>
      <c r="AO454" s="68">
        <f t="shared" si="146"/>
        <v>103</v>
      </c>
      <c r="AP454" s="68">
        <f t="shared" ca="1" si="147"/>
        <v>101</v>
      </c>
      <c r="AQ454" s="68">
        <f ca="1">IF(AP454-AM454&gt;'Inputs and Outputs'!$D$4,Three-AM454,0)</f>
        <v>0</v>
      </c>
      <c r="AR454" s="68">
        <f ca="1">AP454*'Inputs and Outputs'!$D$5-AQ454*'Inputs and Outputs'!$D$6</f>
        <v>4040</v>
      </c>
      <c r="AS454" s="70">
        <f t="shared" ca="1" si="157"/>
        <v>0.48179927005585499</v>
      </c>
      <c r="AT454" s="68">
        <f t="shared" si="148"/>
        <v>25</v>
      </c>
      <c r="AU454" s="75">
        <f ca="1">AP454*'Inputs and Outputs'!$D$5-('Model Part B'!AQ454*'Model Part B'!AT454+AQ454*Costperbumped)</f>
        <v>4040</v>
      </c>
      <c r="AX454" s="74">
        <v>451</v>
      </c>
      <c r="AY454" s="68" t="s">
        <v>9</v>
      </c>
      <c r="AZ454" s="69">
        <v>44347</v>
      </c>
      <c r="BA454" s="67" t="s">
        <v>3</v>
      </c>
      <c r="BB454" s="68" t="str">
        <f>'Flight Data'!$A452</f>
        <v>G451</v>
      </c>
      <c r="BC454" s="68">
        <f>'Flight Data'!$B452</f>
        <v>7</v>
      </c>
      <c r="BD454" s="68">
        <f ca="1">ROUND(NORMINV($BI454,'Inputs and Outputs'!$C$18,'Inputs and Outputs'!$D$18),0)</f>
        <v>92</v>
      </c>
      <c r="BE454" s="68">
        <f t="shared" si="149"/>
        <v>104</v>
      </c>
      <c r="BF454" s="68">
        <f t="shared" ca="1" si="150"/>
        <v>92</v>
      </c>
      <c r="BG454" s="68">
        <f ca="1">IF(BF454-BC454&gt;'Inputs and Outputs'!$D$4,Four-BC454,0)</f>
        <v>0</v>
      </c>
      <c r="BH454" s="68">
        <f ca="1">BF454*'Inputs and Outputs'!$D$5-BG454*'Inputs and Outputs'!$D$6</f>
        <v>3680</v>
      </c>
      <c r="BI454" s="70">
        <f t="shared" ca="1" si="158"/>
        <v>6.0666511704970283E-2</v>
      </c>
      <c r="BJ454" s="68">
        <f t="shared" si="151"/>
        <v>25</v>
      </c>
      <c r="BK454" s="75">
        <f ca="1">BF454*'Inputs and Outputs'!$D$5-('Model Part B'!BG454*'Model Part B'!BJ454+BG454*Costperbumped)</f>
        <v>3680</v>
      </c>
      <c r="BN454" s="74">
        <v>451</v>
      </c>
      <c r="BO454" s="68" t="s">
        <v>9</v>
      </c>
      <c r="BP454" s="69">
        <v>44347</v>
      </c>
      <c r="BQ454" s="67" t="s">
        <v>3</v>
      </c>
      <c r="BR454" s="68" t="str">
        <f>'Flight Data'!$A452</f>
        <v>G451</v>
      </c>
      <c r="BS454" s="68">
        <f>'Flight Data'!$B452</f>
        <v>7</v>
      </c>
      <c r="BT454" s="68">
        <f ca="1">ROUND(NORMINV($BY454,'Inputs and Outputs'!$C$18,'Inputs and Outputs'!$D$18),0)</f>
        <v>112</v>
      </c>
      <c r="BU454" s="68">
        <f t="shared" si="152"/>
        <v>105</v>
      </c>
      <c r="BV454" s="68">
        <f t="shared" ca="1" si="153"/>
        <v>105</v>
      </c>
      <c r="BW454" s="68">
        <f ca="1">IF(BV454-BS454&gt;'Inputs and Outputs'!$D$4,Five-BS454,0)</f>
        <v>0</v>
      </c>
      <c r="BX454" s="68">
        <f ca="1">BV454*'Inputs and Outputs'!$D$5-BW454*'Inputs and Outputs'!$D$6</f>
        <v>4200</v>
      </c>
      <c r="BY454" s="70">
        <f t="shared" ca="1" si="159"/>
        <v>0.97217625603861035</v>
      </c>
      <c r="BZ454" s="68">
        <f t="shared" si="154"/>
        <v>25</v>
      </c>
      <c r="CA454" s="75">
        <f ca="1">BV454*'Inputs and Outputs'!$D$5-('Model Part B'!BW454*'Model Part B'!BZ454+BW454*Costperbumped)</f>
        <v>4200</v>
      </c>
    </row>
    <row r="455" spans="2:79" x14ac:dyDescent="0.2">
      <c r="B455" s="74">
        <v>452</v>
      </c>
      <c r="C455" s="68" t="s">
        <v>9</v>
      </c>
      <c r="D455" s="69">
        <v>44347</v>
      </c>
      <c r="E455" s="67" t="s">
        <v>2</v>
      </c>
      <c r="F455" s="68" t="str">
        <f>'Flight Data'!$A453</f>
        <v>G452</v>
      </c>
      <c r="G455" s="68">
        <f>'Flight Data'!$B453</f>
        <v>5</v>
      </c>
      <c r="H455" s="68">
        <f ca="1">ROUND(NORMINV($M455,'Inputs and Outputs'!$C$19,'Inputs and Outputs'!$D$19),0)</f>
        <v>109</v>
      </c>
      <c r="I455" s="68">
        <f t="shared" si="140"/>
        <v>101</v>
      </c>
      <c r="J455" s="68">
        <f t="shared" ca="1" si="141"/>
        <v>101</v>
      </c>
      <c r="K455" s="68">
        <f ca="1">IF(J455-G455&gt;'Inputs and Outputs'!$D$4,One-G455,0)</f>
        <v>0</v>
      </c>
      <c r="L455" s="68">
        <f ca="1">J455*'Inputs and Outputs'!$D$5-K455*'Inputs and Outputs'!$D$6</f>
        <v>4040</v>
      </c>
      <c r="M455" s="70">
        <f t="shared" ca="1" si="155"/>
        <v>0.89681788106089144</v>
      </c>
      <c r="N455" s="68">
        <f t="shared" si="142"/>
        <v>25</v>
      </c>
      <c r="O455" s="75">
        <f ca="1">J455*'Inputs and Outputs'!$D$5-('Model Part B'!K455*'Model Part B'!N455+K455*Costperbumped)</f>
        <v>4040</v>
      </c>
      <c r="R455" s="74">
        <v>452</v>
      </c>
      <c r="S455" s="68" t="s">
        <v>9</v>
      </c>
      <c r="T455" s="69">
        <v>44347</v>
      </c>
      <c r="U455" s="67" t="s">
        <v>2</v>
      </c>
      <c r="V455" s="68" t="str">
        <f>'Flight Data'!$A453</f>
        <v>G452</v>
      </c>
      <c r="W455" s="68">
        <f>'Flight Data'!$B453</f>
        <v>5</v>
      </c>
      <c r="X455" s="68">
        <f ca="1">ROUND(NORMINV($AC455,'Inputs and Outputs'!$C$19,'Inputs and Outputs'!$D$19),0)</f>
        <v>92</v>
      </c>
      <c r="Y455" s="68">
        <f t="shared" si="143"/>
        <v>102</v>
      </c>
      <c r="Z455" s="68">
        <f t="shared" ca="1" si="144"/>
        <v>92</v>
      </c>
      <c r="AA455" s="68">
        <f ca="1">IF(Z455-W455&gt;'Inputs and Outputs'!$D$4,One-W455,0)</f>
        <v>0</v>
      </c>
      <c r="AB455" s="68">
        <f ca="1">Z455*'Inputs and Outputs'!$D$5-AA455*'Inputs and Outputs'!$D$6</f>
        <v>3680</v>
      </c>
      <c r="AC455" s="70">
        <f t="shared" ca="1" si="156"/>
        <v>1.7112203037305984E-2</v>
      </c>
      <c r="AD455" s="68">
        <f t="shared" si="145"/>
        <v>25</v>
      </c>
      <c r="AE455" s="75">
        <f ca="1">Z455*'Inputs and Outputs'!$D$5-('Model Part B'!AA455*'Model Part B'!AD455+AA455*Costperbumped)</f>
        <v>3680</v>
      </c>
      <c r="AH455" s="74">
        <v>452</v>
      </c>
      <c r="AI455" s="68" t="s">
        <v>9</v>
      </c>
      <c r="AJ455" s="69">
        <v>44347</v>
      </c>
      <c r="AK455" s="67" t="s">
        <v>2</v>
      </c>
      <c r="AL455" s="68" t="str">
        <f>'Flight Data'!$A453</f>
        <v>G452</v>
      </c>
      <c r="AM455" s="68">
        <f>'Flight Data'!$B453</f>
        <v>5</v>
      </c>
      <c r="AN455" s="68">
        <f ca="1">ROUND(NORMINV($AS455,'Inputs and Outputs'!$C$19,'Inputs and Outputs'!$D$19),0)</f>
        <v>101</v>
      </c>
      <c r="AO455" s="68">
        <f t="shared" si="146"/>
        <v>103</v>
      </c>
      <c r="AP455" s="68">
        <f t="shared" ca="1" si="147"/>
        <v>101</v>
      </c>
      <c r="AQ455" s="68">
        <f ca="1">IF(AP455-AM455&gt;'Inputs and Outputs'!$D$4,Three-AM455,0)</f>
        <v>0</v>
      </c>
      <c r="AR455" s="68">
        <f ca="1">AP455*'Inputs and Outputs'!$D$5-AQ455*'Inputs and Outputs'!$D$6</f>
        <v>4040</v>
      </c>
      <c r="AS455" s="70">
        <f t="shared" ca="1" si="157"/>
        <v>0.37640695552674164</v>
      </c>
      <c r="AT455" s="68">
        <f t="shared" si="148"/>
        <v>25</v>
      </c>
      <c r="AU455" s="75">
        <f ca="1">AP455*'Inputs and Outputs'!$D$5-('Model Part B'!AQ455*'Model Part B'!AT455+AQ455*Costperbumped)</f>
        <v>4040</v>
      </c>
      <c r="AX455" s="74">
        <v>452</v>
      </c>
      <c r="AY455" s="68" t="s">
        <v>9</v>
      </c>
      <c r="AZ455" s="69">
        <v>44347</v>
      </c>
      <c r="BA455" s="67" t="s">
        <v>2</v>
      </c>
      <c r="BB455" s="68" t="str">
        <f>'Flight Data'!$A453</f>
        <v>G452</v>
      </c>
      <c r="BC455" s="68">
        <f>'Flight Data'!$B453</f>
        <v>5</v>
      </c>
      <c r="BD455" s="68">
        <f ca="1">ROUND(NORMINV($BI455,'Inputs and Outputs'!$C$19,'Inputs and Outputs'!$D$19),0)</f>
        <v>105</v>
      </c>
      <c r="BE455" s="68">
        <f t="shared" si="149"/>
        <v>104</v>
      </c>
      <c r="BF455" s="68">
        <f t="shared" ca="1" si="150"/>
        <v>104</v>
      </c>
      <c r="BG455" s="68">
        <f ca="1">IF(BF455-BC455&gt;'Inputs and Outputs'!$D$4,Four-BC455,0)</f>
        <v>0</v>
      </c>
      <c r="BH455" s="68">
        <f ca="1">BF455*'Inputs and Outputs'!$D$5-BG455*'Inputs and Outputs'!$D$6</f>
        <v>4160</v>
      </c>
      <c r="BI455" s="70">
        <f t="shared" ca="1" si="158"/>
        <v>0.66057268443438233</v>
      </c>
      <c r="BJ455" s="68">
        <f t="shared" si="151"/>
        <v>25</v>
      </c>
      <c r="BK455" s="75">
        <f ca="1">BF455*'Inputs and Outputs'!$D$5-('Model Part B'!BG455*'Model Part B'!BJ455+BG455*Costperbumped)</f>
        <v>4160</v>
      </c>
      <c r="BN455" s="74">
        <v>452</v>
      </c>
      <c r="BO455" s="68" t="s">
        <v>9</v>
      </c>
      <c r="BP455" s="69">
        <v>44347</v>
      </c>
      <c r="BQ455" s="67" t="s">
        <v>2</v>
      </c>
      <c r="BR455" s="68" t="str">
        <f>'Flight Data'!$A453</f>
        <v>G452</v>
      </c>
      <c r="BS455" s="68">
        <f>'Flight Data'!$B453</f>
        <v>5</v>
      </c>
      <c r="BT455" s="68">
        <f ca="1">ROUND(NORMINV($BY455,'Inputs and Outputs'!$C$18,'Inputs and Outputs'!$D$18),0)</f>
        <v>102</v>
      </c>
      <c r="BU455" s="68">
        <f t="shared" si="152"/>
        <v>105</v>
      </c>
      <c r="BV455" s="68">
        <f t="shared" ca="1" si="153"/>
        <v>102</v>
      </c>
      <c r="BW455" s="68">
        <f ca="1">IF(BV455-BS455&gt;'Inputs and Outputs'!$D$4,Five-BS455,0)</f>
        <v>0</v>
      </c>
      <c r="BX455" s="68">
        <f ca="1">BV455*'Inputs and Outputs'!$D$5-BW455*'Inputs and Outputs'!$D$6</f>
        <v>4080</v>
      </c>
      <c r="BY455" s="70">
        <f t="shared" ca="1" si="159"/>
        <v>0.53478960714552515</v>
      </c>
      <c r="BZ455" s="68">
        <f t="shared" si="154"/>
        <v>25</v>
      </c>
      <c r="CA455" s="75">
        <f ca="1">BV455*'Inputs and Outputs'!$D$5-('Model Part B'!BW455*'Model Part B'!BZ455+BW455*Costperbumped)</f>
        <v>4080</v>
      </c>
    </row>
    <row r="456" spans="2:79" x14ac:dyDescent="0.2">
      <c r="B456" s="74">
        <v>453</v>
      </c>
      <c r="C456" s="68" t="s">
        <v>9</v>
      </c>
      <c r="D456" s="69">
        <v>44347</v>
      </c>
      <c r="E456" s="67" t="s">
        <v>0</v>
      </c>
      <c r="F456" s="68" t="str">
        <f>'Flight Data'!$A454</f>
        <v>G453</v>
      </c>
      <c r="G456" s="68">
        <f>'Flight Data'!$B454</f>
        <v>0</v>
      </c>
      <c r="H456" s="68">
        <f ca="1">ROUND(NORMINV($M456,'Inputs and Outputs'!$C$20,'Inputs and Outputs'!$D$20),0)</f>
        <v>102</v>
      </c>
      <c r="I456" s="68">
        <f t="shared" si="140"/>
        <v>101</v>
      </c>
      <c r="J456" s="68">
        <f t="shared" ca="1" si="141"/>
        <v>101</v>
      </c>
      <c r="K456" s="68">
        <f ca="1">IF(J456-G456&gt;'Inputs and Outputs'!$D$4,One-G456,0)</f>
        <v>1</v>
      </c>
      <c r="L456" s="68">
        <f ca="1">J456*'Inputs and Outputs'!$D$5-K456*'Inputs and Outputs'!$D$6</f>
        <v>3940</v>
      </c>
      <c r="M456" s="70">
        <f t="shared" ca="1" si="155"/>
        <v>0.26029559959388704</v>
      </c>
      <c r="N456" s="68">
        <f t="shared" si="142"/>
        <v>200</v>
      </c>
      <c r="O456" s="75">
        <f ca="1">J456*'Inputs and Outputs'!$D$5-('Model Part B'!K456*'Model Part B'!N456+K456*Costperbumped)</f>
        <v>3740</v>
      </c>
      <c r="R456" s="74">
        <v>453</v>
      </c>
      <c r="S456" s="68" t="s">
        <v>9</v>
      </c>
      <c r="T456" s="69">
        <v>44347</v>
      </c>
      <c r="U456" s="67" t="s">
        <v>0</v>
      </c>
      <c r="V456" s="68" t="str">
        <f>'Flight Data'!$A454</f>
        <v>G453</v>
      </c>
      <c r="W456" s="68">
        <f>'Flight Data'!$B454</f>
        <v>0</v>
      </c>
      <c r="X456" s="68">
        <f ca="1">ROUND(NORMINV($AC456,'Inputs and Outputs'!$C$20,'Inputs and Outputs'!$D$20),0)</f>
        <v>110</v>
      </c>
      <c r="Y456" s="68">
        <f t="shared" si="143"/>
        <v>102</v>
      </c>
      <c r="Z456" s="68">
        <f t="shared" ca="1" si="144"/>
        <v>102</v>
      </c>
      <c r="AA456" s="68">
        <f ca="1">IF(Z456-W456&gt;'Inputs and Outputs'!$D$4,One-W456,0)</f>
        <v>1</v>
      </c>
      <c r="AB456" s="68">
        <f ca="1">Z456*'Inputs and Outputs'!$D$5-AA456*'Inputs and Outputs'!$D$6</f>
        <v>3980</v>
      </c>
      <c r="AC456" s="70">
        <f t="shared" ca="1" si="156"/>
        <v>0.84483440694511491</v>
      </c>
      <c r="AD456" s="68">
        <f t="shared" si="145"/>
        <v>200</v>
      </c>
      <c r="AE456" s="75">
        <f ca="1">Z456*'Inputs and Outputs'!$D$5-('Model Part B'!AA456*'Model Part B'!AD456+AA456*Costperbumped)</f>
        <v>3780</v>
      </c>
      <c r="AH456" s="74">
        <v>453</v>
      </c>
      <c r="AI456" s="68" t="s">
        <v>9</v>
      </c>
      <c r="AJ456" s="69">
        <v>44347</v>
      </c>
      <c r="AK456" s="67" t="s">
        <v>0</v>
      </c>
      <c r="AL456" s="68" t="str">
        <f>'Flight Data'!$A454</f>
        <v>G453</v>
      </c>
      <c r="AM456" s="68">
        <f>'Flight Data'!$B454</f>
        <v>0</v>
      </c>
      <c r="AN456" s="68">
        <f ca="1">ROUND(NORMINV($AS456,'Inputs and Outputs'!$C$20,'Inputs and Outputs'!$D$20),0)</f>
        <v>104</v>
      </c>
      <c r="AO456" s="68">
        <f t="shared" si="146"/>
        <v>103</v>
      </c>
      <c r="AP456" s="68">
        <f t="shared" ca="1" si="147"/>
        <v>103</v>
      </c>
      <c r="AQ456" s="68">
        <f ca="1">IF(AP456-AM456&gt;'Inputs and Outputs'!$D$4,Three-AM456,0)</f>
        <v>3</v>
      </c>
      <c r="AR456" s="68">
        <f ca="1">AP456*'Inputs and Outputs'!$D$5-AQ456*'Inputs and Outputs'!$D$6</f>
        <v>3820</v>
      </c>
      <c r="AS456" s="70">
        <f t="shared" ca="1" si="157"/>
        <v>0.44219855218801818</v>
      </c>
      <c r="AT456" s="68">
        <f t="shared" si="148"/>
        <v>200</v>
      </c>
      <c r="AU456" s="75">
        <f ca="1">AP456*'Inputs and Outputs'!$D$5-('Model Part B'!AQ456*'Model Part B'!AT456+AQ456*Costperbumped)</f>
        <v>3220</v>
      </c>
      <c r="AX456" s="74">
        <v>453</v>
      </c>
      <c r="AY456" s="68" t="s">
        <v>9</v>
      </c>
      <c r="AZ456" s="69">
        <v>44347</v>
      </c>
      <c r="BA456" s="67" t="s">
        <v>0</v>
      </c>
      <c r="BB456" s="68" t="str">
        <f>'Flight Data'!$A454</f>
        <v>G453</v>
      </c>
      <c r="BC456" s="68">
        <f>'Flight Data'!$B454</f>
        <v>0</v>
      </c>
      <c r="BD456" s="68">
        <f ca="1">ROUND(NORMINV($BI456,'Inputs and Outputs'!$C$20,'Inputs and Outputs'!$D$20),0)</f>
        <v>108</v>
      </c>
      <c r="BE456" s="68">
        <f t="shared" si="149"/>
        <v>104</v>
      </c>
      <c r="BF456" s="68">
        <f t="shared" ca="1" si="150"/>
        <v>104</v>
      </c>
      <c r="BG456" s="68">
        <f ca="1">IF(BF456-BC456&gt;'Inputs and Outputs'!$D$4,Four-BC456,0)</f>
        <v>4</v>
      </c>
      <c r="BH456" s="68">
        <f ca="1">BF456*'Inputs and Outputs'!$D$5-BG456*'Inputs and Outputs'!$D$6</f>
        <v>3760</v>
      </c>
      <c r="BI456" s="70">
        <f t="shared" ca="1" si="158"/>
        <v>0.74104483961668099</v>
      </c>
      <c r="BJ456" s="68">
        <f t="shared" si="151"/>
        <v>200</v>
      </c>
      <c r="BK456" s="75">
        <f ca="1">BF456*'Inputs and Outputs'!$D$5-('Model Part B'!BG456*'Model Part B'!BJ456+BG456*Costperbumped)</f>
        <v>2960</v>
      </c>
      <c r="BN456" s="74">
        <v>453</v>
      </c>
      <c r="BO456" s="68" t="s">
        <v>9</v>
      </c>
      <c r="BP456" s="69">
        <v>44347</v>
      </c>
      <c r="BQ456" s="67" t="s">
        <v>0</v>
      </c>
      <c r="BR456" s="68" t="str">
        <f>'Flight Data'!$A454</f>
        <v>G453</v>
      </c>
      <c r="BS456" s="68">
        <f>'Flight Data'!$B454</f>
        <v>0</v>
      </c>
      <c r="BT456" s="68">
        <f ca="1">ROUND(NORMINV($BY456,'Inputs and Outputs'!$C$18,'Inputs and Outputs'!$D$18),0)</f>
        <v>101</v>
      </c>
      <c r="BU456" s="68">
        <f t="shared" si="152"/>
        <v>105</v>
      </c>
      <c r="BV456" s="68">
        <f t="shared" ca="1" si="153"/>
        <v>101</v>
      </c>
      <c r="BW456" s="68">
        <f ca="1">IF(BV456-BS456&gt;'Inputs and Outputs'!$D$4,Five-BS456,0)</f>
        <v>5</v>
      </c>
      <c r="BX456" s="68">
        <f ca="1">BV456*'Inputs and Outputs'!$D$5-BW456*'Inputs and Outputs'!$D$6</f>
        <v>3540</v>
      </c>
      <c r="BY456" s="70">
        <f t="shared" ca="1" si="159"/>
        <v>0.48734886201409333</v>
      </c>
      <c r="BZ456" s="68">
        <f t="shared" si="154"/>
        <v>200</v>
      </c>
      <c r="CA456" s="75">
        <f ca="1">BV456*'Inputs and Outputs'!$D$5-('Model Part B'!BW456*'Model Part B'!BZ456+BW456*Costperbumped)</f>
        <v>2540</v>
      </c>
    </row>
    <row r="457" spans="2:79" x14ac:dyDescent="0.2">
      <c r="B457" s="74">
        <v>454</v>
      </c>
      <c r="C457" s="68" t="s">
        <v>8</v>
      </c>
      <c r="D457" s="69">
        <v>44348</v>
      </c>
      <c r="E457" s="67" t="s">
        <v>3</v>
      </c>
      <c r="F457" s="68" t="str">
        <f>'Flight Data'!$A455</f>
        <v>G454</v>
      </c>
      <c r="G457" s="68">
        <f>'Flight Data'!$B455</f>
        <v>3</v>
      </c>
      <c r="H457" s="68">
        <f ca="1">ROUND(NORMINV($M457,'Inputs and Outputs'!$C$18,'Inputs and Outputs'!$D$18),0)</f>
        <v>105</v>
      </c>
      <c r="I457" s="68">
        <f t="shared" si="140"/>
        <v>101</v>
      </c>
      <c r="J457" s="68">
        <f t="shared" ca="1" si="141"/>
        <v>101</v>
      </c>
      <c r="K457" s="68">
        <f ca="1">IF(J457-G457&gt;'Inputs and Outputs'!$D$4,One-G457,0)</f>
        <v>0</v>
      </c>
      <c r="L457" s="68">
        <f ca="1">J457*'Inputs and Outputs'!$D$5-K457*'Inputs and Outputs'!$D$6</f>
        <v>4040</v>
      </c>
      <c r="M457" s="70">
        <f t="shared" ca="1" si="155"/>
        <v>0.73728137486235079</v>
      </c>
      <c r="N457" s="68">
        <f t="shared" si="142"/>
        <v>25</v>
      </c>
      <c r="O457" s="75">
        <f ca="1">J457*'Inputs and Outputs'!$D$5-('Model Part B'!K457*'Model Part B'!N457+K457*Costperbumped)</f>
        <v>4040</v>
      </c>
      <c r="R457" s="74">
        <v>454</v>
      </c>
      <c r="S457" s="68" t="s">
        <v>8</v>
      </c>
      <c r="T457" s="69">
        <v>44348</v>
      </c>
      <c r="U457" s="67" t="s">
        <v>3</v>
      </c>
      <c r="V457" s="68" t="str">
        <f>'Flight Data'!$A455</f>
        <v>G454</v>
      </c>
      <c r="W457" s="68">
        <f>'Flight Data'!$B455</f>
        <v>3</v>
      </c>
      <c r="X457" s="68">
        <f ca="1">ROUND(NORMINV($AC457,'Inputs and Outputs'!$C$18,'Inputs and Outputs'!$D$18),0)</f>
        <v>101</v>
      </c>
      <c r="Y457" s="68">
        <f t="shared" si="143"/>
        <v>102</v>
      </c>
      <c r="Z457" s="68">
        <f t="shared" ca="1" si="144"/>
        <v>101</v>
      </c>
      <c r="AA457" s="68">
        <f ca="1">IF(Z457-W457&gt;'Inputs and Outputs'!$D$4,One-W457,0)</f>
        <v>0</v>
      </c>
      <c r="AB457" s="68">
        <f ca="1">Z457*'Inputs and Outputs'!$D$5-AA457*'Inputs and Outputs'!$D$6</f>
        <v>4040</v>
      </c>
      <c r="AC457" s="70">
        <f t="shared" ca="1" si="156"/>
        <v>0.52016844863241607</v>
      </c>
      <c r="AD457" s="68">
        <f t="shared" si="145"/>
        <v>25</v>
      </c>
      <c r="AE457" s="75">
        <f ca="1">Z457*'Inputs and Outputs'!$D$5-('Model Part B'!AA457*'Model Part B'!AD457+AA457*Costperbumped)</f>
        <v>4040</v>
      </c>
      <c r="AH457" s="74">
        <v>454</v>
      </c>
      <c r="AI457" s="68" t="s">
        <v>8</v>
      </c>
      <c r="AJ457" s="69">
        <v>44348</v>
      </c>
      <c r="AK457" s="67" t="s">
        <v>3</v>
      </c>
      <c r="AL457" s="68" t="str">
        <f>'Flight Data'!$A455</f>
        <v>G454</v>
      </c>
      <c r="AM457" s="68">
        <f>'Flight Data'!$B455</f>
        <v>3</v>
      </c>
      <c r="AN457" s="68">
        <f ca="1">ROUND(NORMINV($AS457,'Inputs and Outputs'!$C$18,'Inputs and Outputs'!$D$18),0)</f>
        <v>99</v>
      </c>
      <c r="AO457" s="68">
        <f t="shared" si="146"/>
        <v>103</v>
      </c>
      <c r="AP457" s="68">
        <f t="shared" ca="1" si="147"/>
        <v>99</v>
      </c>
      <c r="AQ457" s="68">
        <f ca="1">IF(AP457-AM457&gt;'Inputs and Outputs'!$D$4,Three-AM457,0)</f>
        <v>0</v>
      </c>
      <c r="AR457" s="68">
        <f ca="1">AP457*'Inputs and Outputs'!$D$5-AQ457*'Inputs and Outputs'!$D$6</f>
        <v>3960</v>
      </c>
      <c r="AS457" s="70">
        <f t="shared" ca="1" si="157"/>
        <v>0.38949174569494605</v>
      </c>
      <c r="AT457" s="68">
        <f t="shared" si="148"/>
        <v>25</v>
      </c>
      <c r="AU457" s="75">
        <f ca="1">AP457*'Inputs and Outputs'!$D$5-('Model Part B'!AQ457*'Model Part B'!AT457+AQ457*Costperbumped)</f>
        <v>3960</v>
      </c>
      <c r="AX457" s="74">
        <v>454</v>
      </c>
      <c r="AY457" s="68" t="s">
        <v>8</v>
      </c>
      <c r="AZ457" s="69">
        <v>44348</v>
      </c>
      <c r="BA457" s="67" t="s">
        <v>3</v>
      </c>
      <c r="BB457" s="68" t="str">
        <f>'Flight Data'!$A455</f>
        <v>G454</v>
      </c>
      <c r="BC457" s="68">
        <f>'Flight Data'!$B455</f>
        <v>3</v>
      </c>
      <c r="BD457" s="68">
        <f ca="1">ROUND(NORMINV($BI457,'Inputs and Outputs'!$C$18,'Inputs and Outputs'!$D$18),0)</f>
        <v>99</v>
      </c>
      <c r="BE457" s="68">
        <f t="shared" si="149"/>
        <v>104</v>
      </c>
      <c r="BF457" s="68">
        <f t="shared" ca="1" si="150"/>
        <v>99</v>
      </c>
      <c r="BG457" s="68">
        <f ca="1">IF(BF457-BC457&gt;'Inputs and Outputs'!$D$4,Four-BC457,0)</f>
        <v>0</v>
      </c>
      <c r="BH457" s="68">
        <f ca="1">BF457*'Inputs and Outputs'!$D$5-BG457*'Inputs and Outputs'!$D$6</f>
        <v>3960</v>
      </c>
      <c r="BI457" s="70">
        <f t="shared" ca="1" si="158"/>
        <v>0.38121845165967583</v>
      </c>
      <c r="BJ457" s="68">
        <f t="shared" si="151"/>
        <v>25</v>
      </c>
      <c r="BK457" s="75">
        <f ca="1">BF457*'Inputs and Outputs'!$D$5-('Model Part B'!BG457*'Model Part B'!BJ457+BG457*Costperbumped)</f>
        <v>3960</v>
      </c>
      <c r="BN457" s="74">
        <v>454</v>
      </c>
      <c r="BO457" s="68" t="s">
        <v>8</v>
      </c>
      <c r="BP457" s="69">
        <v>44348</v>
      </c>
      <c r="BQ457" s="67" t="s">
        <v>3</v>
      </c>
      <c r="BR457" s="68" t="str">
        <f>'Flight Data'!$A455</f>
        <v>G454</v>
      </c>
      <c r="BS457" s="68">
        <f>'Flight Data'!$B455</f>
        <v>3</v>
      </c>
      <c r="BT457" s="68">
        <f ca="1">ROUND(NORMINV($BY457,'Inputs and Outputs'!$C$18,'Inputs and Outputs'!$D$18),0)</f>
        <v>104</v>
      </c>
      <c r="BU457" s="68">
        <f t="shared" si="152"/>
        <v>105</v>
      </c>
      <c r="BV457" s="68">
        <f t="shared" ca="1" si="153"/>
        <v>104</v>
      </c>
      <c r="BW457" s="68">
        <f ca="1">IF(BV457-BS457&gt;'Inputs and Outputs'!$D$4,Five-BS457,0)</f>
        <v>2</v>
      </c>
      <c r="BX457" s="68">
        <f ca="1">BV457*'Inputs and Outputs'!$D$5-BW457*'Inputs and Outputs'!$D$6</f>
        <v>3960</v>
      </c>
      <c r="BY457" s="70">
        <f t="shared" ca="1" si="159"/>
        <v>0.70012003755849017</v>
      </c>
      <c r="BZ457" s="68">
        <f t="shared" si="154"/>
        <v>25</v>
      </c>
      <c r="CA457" s="75">
        <f ca="1">BV457*'Inputs and Outputs'!$D$5-('Model Part B'!BW457*'Model Part B'!BZ457+BW457*Costperbumped)</f>
        <v>3910</v>
      </c>
    </row>
    <row r="458" spans="2:79" x14ac:dyDescent="0.2">
      <c r="B458" s="74">
        <v>455</v>
      </c>
      <c r="C458" s="68" t="s">
        <v>8</v>
      </c>
      <c r="D458" s="69">
        <v>44348</v>
      </c>
      <c r="E458" s="67" t="s">
        <v>2</v>
      </c>
      <c r="F458" s="68" t="str">
        <f>'Flight Data'!$A456</f>
        <v>G455</v>
      </c>
      <c r="G458" s="68">
        <f>'Flight Data'!$B456</f>
        <v>1</v>
      </c>
      <c r="H458" s="68">
        <f ca="1">ROUND(NORMINV($M458,'Inputs and Outputs'!$C$19,'Inputs and Outputs'!$D$19),0)</f>
        <v>99</v>
      </c>
      <c r="I458" s="68">
        <f t="shared" si="140"/>
        <v>101</v>
      </c>
      <c r="J458" s="68">
        <f t="shared" ca="1" si="141"/>
        <v>99</v>
      </c>
      <c r="K458" s="68">
        <f ca="1">IF(J458-G458&gt;'Inputs and Outputs'!$D$4,One-G458,0)</f>
        <v>0</v>
      </c>
      <c r="L458" s="68">
        <f ca="1">J458*'Inputs and Outputs'!$D$5-K458*'Inputs and Outputs'!$D$6</f>
        <v>3960</v>
      </c>
      <c r="M458" s="70">
        <f t="shared" ca="1" si="155"/>
        <v>0.24069011281292407</v>
      </c>
      <c r="N458" s="68">
        <f t="shared" si="142"/>
        <v>25</v>
      </c>
      <c r="O458" s="75">
        <f ca="1">J458*'Inputs and Outputs'!$D$5-('Model Part B'!K458*'Model Part B'!N458+K458*Costperbumped)</f>
        <v>3960</v>
      </c>
      <c r="R458" s="74">
        <v>455</v>
      </c>
      <c r="S458" s="68" t="s">
        <v>8</v>
      </c>
      <c r="T458" s="69">
        <v>44348</v>
      </c>
      <c r="U458" s="67" t="s">
        <v>2</v>
      </c>
      <c r="V458" s="68" t="str">
        <f>'Flight Data'!$A456</f>
        <v>G455</v>
      </c>
      <c r="W458" s="68">
        <f>'Flight Data'!$B456</f>
        <v>1</v>
      </c>
      <c r="X458" s="68">
        <f ca="1">ROUND(NORMINV($AC458,'Inputs and Outputs'!$C$19,'Inputs and Outputs'!$D$19),0)</f>
        <v>110</v>
      </c>
      <c r="Y458" s="68">
        <f t="shared" si="143"/>
        <v>102</v>
      </c>
      <c r="Z458" s="68">
        <f t="shared" ca="1" si="144"/>
        <v>102</v>
      </c>
      <c r="AA458" s="68">
        <f ca="1">IF(Z458-W458&gt;'Inputs and Outputs'!$D$4,One-W458,0)</f>
        <v>0</v>
      </c>
      <c r="AB458" s="68">
        <f ca="1">Z458*'Inputs and Outputs'!$D$5-AA458*'Inputs and Outputs'!$D$6</f>
        <v>4080</v>
      </c>
      <c r="AC458" s="70">
        <f t="shared" ca="1" si="156"/>
        <v>0.93164068212172002</v>
      </c>
      <c r="AD458" s="68">
        <f t="shared" si="145"/>
        <v>25</v>
      </c>
      <c r="AE458" s="75">
        <f ca="1">Z458*'Inputs and Outputs'!$D$5-('Model Part B'!AA458*'Model Part B'!AD458+AA458*Costperbumped)</f>
        <v>4080</v>
      </c>
      <c r="AH458" s="74">
        <v>455</v>
      </c>
      <c r="AI458" s="68" t="s">
        <v>8</v>
      </c>
      <c r="AJ458" s="69">
        <v>44348</v>
      </c>
      <c r="AK458" s="67" t="s">
        <v>2</v>
      </c>
      <c r="AL458" s="68" t="str">
        <f>'Flight Data'!$A456</f>
        <v>G455</v>
      </c>
      <c r="AM458" s="68">
        <f>'Flight Data'!$B456</f>
        <v>1</v>
      </c>
      <c r="AN458" s="68">
        <f ca="1">ROUND(NORMINV($AS458,'Inputs and Outputs'!$C$19,'Inputs and Outputs'!$D$19),0)</f>
        <v>109</v>
      </c>
      <c r="AO458" s="68">
        <f t="shared" si="146"/>
        <v>103</v>
      </c>
      <c r="AP458" s="68">
        <f t="shared" ca="1" si="147"/>
        <v>103</v>
      </c>
      <c r="AQ458" s="68">
        <f ca="1">IF(AP458-AM458&gt;'Inputs and Outputs'!$D$4,Three-AM458,0)</f>
        <v>2</v>
      </c>
      <c r="AR458" s="68">
        <f ca="1">AP458*'Inputs and Outputs'!$D$5-AQ458*'Inputs and Outputs'!$D$6</f>
        <v>3920</v>
      </c>
      <c r="AS458" s="70">
        <f t="shared" ca="1" si="157"/>
        <v>0.87570204779238892</v>
      </c>
      <c r="AT458" s="68">
        <f t="shared" si="148"/>
        <v>25</v>
      </c>
      <c r="AU458" s="75">
        <f ca="1">AP458*'Inputs and Outputs'!$D$5-('Model Part B'!AQ458*'Model Part B'!AT458+AQ458*Costperbumped)</f>
        <v>3870</v>
      </c>
      <c r="AX458" s="74">
        <v>455</v>
      </c>
      <c r="AY458" s="68" t="s">
        <v>8</v>
      </c>
      <c r="AZ458" s="69">
        <v>44348</v>
      </c>
      <c r="BA458" s="67" t="s">
        <v>2</v>
      </c>
      <c r="BB458" s="68" t="str">
        <f>'Flight Data'!$A456</f>
        <v>G455</v>
      </c>
      <c r="BC458" s="68">
        <f>'Flight Data'!$B456</f>
        <v>1</v>
      </c>
      <c r="BD458" s="68">
        <f ca="1">ROUND(NORMINV($BI458,'Inputs and Outputs'!$C$19,'Inputs and Outputs'!$D$19),0)</f>
        <v>102</v>
      </c>
      <c r="BE458" s="68">
        <f t="shared" si="149"/>
        <v>104</v>
      </c>
      <c r="BF458" s="68">
        <f t="shared" ca="1" si="150"/>
        <v>102</v>
      </c>
      <c r="BG458" s="68">
        <f ca="1">IF(BF458-BC458&gt;'Inputs and Outputs'!$D$4,Four-BC458,0)</f>
        <v>3</v>
      </c>
      <c r="BH458" s="68">
        <f ca="1">BF458*'Inputs and Outputs'!$D$5-BG458*'Inputs and Outputs'!$D$6</f>
        <v>3780</v>
      </c>
      <c r="BI458" s="70">
        <f t="shared" ca="1" si="158"/>
        <v>0.40910493317307928</v>
      </c>
      <c r="BJ458" s="68">
        <f t="shared" si="151"/>
        <v>25</v>
      </c>
      <c r="BK458" s="75">
        <f ca="1">BF458*'Inputs and Outputs'!$D$5-('Model Part B'!BG458*'Model Part B'!BJ458+BG458*Costperbumped)</f>
        <v>3705</v>
      </c>
      <c r="BN458" s="74">
        <v>455</v>
      </c>
      <c r="BO458" s="68" t="s">
        <v>8</v>
      </c>
      <c r="BP458" s="69">
        <v>44348</v>
      </c>
      <c r="BQ458" s="67" t="s">
        <v>2</v>
      </c>
      <c r="BR458" s="68" t="str">
        <f>'Flight Data'!$A456</f>
        <v>G455</v>
      </c>
      <c r="BS458" s="68">
        <f>'Flight Data'!$B456</f>
        <v>1</v>
      </c>
      <c r="BT458" s="68">
        <f ca="1">ROUND(NORMINV($BY458,'Inputs and Outputs'!$C$18,'Inputs and Outputs'!$D$18),0)</f>
        <v>110</v>
      </c>
      <c r="BU458" s="68">
        <f t="shared" si="152"/>
        <v>105</v>
      </c>
      <c r="BV458" s="68">
        <f t="shared" ca="1" si="153"/>
        <v>105</v>
      </c>
      <c r="BW458" s="68">
        <f ca="1">IF(BV458-BS458&gt;'Inputs and Outputs'!$D$4,Five-BS458,0)</f>
        <v>4</v>
      </c>
      <c r="BX458" s="68">
        <f ca="1">BV458*'Inputs and Outputs'!$D$5-BW458*'Inputs and Outputs'!$D$6</f>
        <v>3800</v>
      </c>
      <c r="BY458" s="70">
        <f t="shared" ca="1" si="159"/>
        <v>0.93199387416023882</v>
      </c>
      <c r="BZ458" s="68">
        <f t="shared" si="154"/>
        <v>25</v>
      </c>
      <c r="CA458" s="75">
        <f ca="1">BV458*'Inputs and Outputs'!$D$5-('Model Part B'!BW458*'Model Part B'!BZ458+BW458*Costperbumped)</f>
        <v>3700</v>
      </c>
    </row>
    <row r="459" spans="2:79" x14ac:dyDescent="0.2">
      <c r="B459" s="74">
        <v>456</v>
      </c>
      <c r="C459" s="68" t="s">
        <v>8</v>
      </c>
      <c r="D459" s="69">
        <v>44348</v>
      </c>
      <c r="E459" s="67" t="s">
        <v>0</v>
      </c>
      <c r="F459" s="68" t="str">
        <f>'Flight Data'!$A457</f>
        <v>G456</v>
      </c>
      <c r="G459" s="68">
        <f>'Flight Data'!$B457</f>
        <v>1</v>
      </c>
      <c r="H459" s="68">
        <f ca="1">ROUND(NORMINV($M459,'Inputs and Outputs'!$C$20,'Inputs and Outputs'!$D$20),0)</f>
        <v>103</v>
      </c>
      <c r="I459" s="68">
        <f t="shared" si="140"/>
        <v>101</v>
      </c>
      <c r="J459" s="68">
        <f t="shared" ca="1" si="141"/>
        <v>101</v>
      </c>
      <c r="K459" s="68">
        <f ca="1">IF(J459-G459&gt;'Inputs and Outputs'!$D$4,One-G459,0)</f>
        <v>0</v>
      </c>
      <c r="L459" s="68">
        <f ca="1">J459*'Inputs and Outputs'!$D$5-K459*'Inputs and Outputs'!$D$6</f>
        <v>4040</v>
      </c>
      <c r="M459" s="70">
        <f t="shared" ca="1" si="155"/>
        <v>0.3569564071589244</v>
      </c>
      <c r="N459" s="68">
        <f t="shared" si="142"/>
        <v>200</v>
      </c>
      <c r="O459" s="75">
        <f ca="1">J459*'Inputs and Outputs'!$D$5-('Model Part B'!K459*'Model Part B'!N459+K459*Costperbumped)</f>
        <v>4040</v>
      </c>
      <c r="R459" s="74">
        <v>456</v>
      </c>
      <c r="S459" s="68" t="s">
        <v>8</v>
      </c>
      <c r="T459" s="69">
        <v>44348</v>
      </c>
      <c r="U459" s="67" t="s">
        <v>0</v>
      </c>
      <c r="V459" s="68" t="str">
        <f>'Flight Data'!$A457</f>
        <v>G456</v>
      </c>
      <c r="W459" s="68">
        <f>'Flight Data'!$B457</f>
        <v>1</v>
      </c>
      <c r="X459" s="68">
        <f ca="1">ROUND(NORMINV($AC459,'Inputs and Outputs'!$C$20,'Inputs and Outputs'!$D$20),0)</f>
        <v>94</v>
      </c>
      <c r="Y459" s="68">
        <f t="shared" si="143"/>
        <v>102</v>
      </c>
      <c r="Z459" s="68">
        <f t="shared" ca="1" si="144"/>
        <v>94</v>
      </c>
      <c r="AA459" s="68">
        <f ca="1">IF(Z459-W459&gt;'Inputs and Outputs'!$D$4,One-W459,0)</f>
        <v>0</v>
      </c>
      <c r="AB459" s="68">
        <f ca="1">Z459*'Inputs and Outputs'!$D$5-AA459*'Inputs and Outputs'!$D$6</f>
        <v>3760</v>
      </c>
      <c r="AC459" s="70">
        <f t="shared" ca="1" si="156"/>
        <v>1.6363520441354806E-2</v>
      </c>
      <c r="AD459" s="68">
        <f t="shared" si="145"/>
        <v>200</v>
      </c>
      <c r="AE459" s="75">
        <f ca="1">Z459*'Inputs and Outputs'!$D$5-('Model Part B'!AA459*'Model Part B'!AD459+AA459*Costperbumped)</f>
        <v>3760</v>
      </c>
      <c r="AH459" s="74">
        <v>456</v>
      </c>
      <c r="AI459" s="68" t="s">
        <v>8</v>
      </c>
      <c r="AJ459" s="69">
        <v>44348</v>
      </c>
      <c r="AK459" s="67" t="s">
        <v>0</v>
      </c>
      <c r="AL459" s="68" t="str">
        <f>'Flight Data'!$A457</f>
        <v>G456</v>
      </c>
      <c r="AM459" s="68">
        <f>'Flight Data'!$B457</f>
        <v>1</v>
      </c>
      <c r="AN459" s="68">
        <f ca="1">ROUND(NORMINV($AS459,'Inputs and Outputs'!$C$20,'Inputs and Outputs'!$D$20),0)</f>
        <v>102</v>
      </c>
      <c r="AO459" s="68">
        <f t="shared" si="146"/>
        <v>103</v>
      </c>
      <c r="AP459" s="68">
        <f t="shared" ca="1" si="147"/>
        <v>102</v>
      </c>
      <c r="AQ459" s="68">
        <f ca="1">IF(AP459-AM459&gt;'Inputs and Outputs'!$D$4,Three-AM459,0)</f>
        <v>2</v>
      </c>
      <c r="AR459" s="68">
        <f ca="1">AP459*'Inputs and Outputs'!$D$5-AQ459*'Inputs and Outputs'!$D$6</f>
        <v>3880</v>
      </c>
      <c r="AS459" s="70">
        <f t="shared" ca="1" si="157"/>
        <v>0.26792509252086349</v>
      </c>
      <c r="AT459" s="68">
        <f t="shared" si="148"/>
        <v>200</v>
      </c>
      <c r="AU459" s="75">
        <f ca="1">AP459*'Inputs and Outputs'!$D$5-('Model Part B'!AQ459*'Model Part B'!AT459+AQ459*Costperbumped)</f>
        <v>3480</v>
      </c>
      <c r="AX459" s="74">
        <v>456</v>
      </c>
      <c r="AY459" s="68" t="s">
        <v>8</v>
      </c>
      <c r="AZ459" s="69">
        <v>44348</v>
      </c>
      <c r="BA459" s="67" t="s">
        <v>0</v>
      </c>
      <c r="BB459" s="68" t="str">
        <f>'Flight Data'!$A457</f>
        <v>G456</v>
      </c>
      <c r="BC459" s="68">
        <f>'Flight Data'!$B457</f>
        <v>1</v>
      </c>
      <c r="BD459" s="68">
        <f ca="1">ROUND(NORMINV($BI459,'Inputs and Outputs'!$C$20,'Inputs and Outputs'!$D$20),0)</f>
        <v>99</v>
      </c>
      <c r="BE459" s="68">
        <f t="shared" si="149"/>
        <v>104</v>
      </c>
      <c r="BF459" s="68">
        <f t="shared" ca="1" si="150"/>
        <v>99</v>
      </c>
      <c r="BG459" s="68">
        <f ca="1">IF(BF459-BC459&gt;'Inputs and Outputs'!$D$4,Four-BC459,0)</f>
        <v>0</v>
      </c>
      <c r="BH459" s="68">
        <f ca="1">BF459*'Inputs and Outputs'!$D$5-BG459*'Inputs and Outputs'!$D$6</f>
        <v>3960</v>
      </c>
      <c r="BI459" s="70">
        <f t="shared" ca="1" si="158"/>
        <v>0.12173888732671312</v>
      </c>
      <c r="BJ459" s="68">
        <f t="shared" si="151"/>
        <v>200</v>
      </c>
      <c r="BK459" s="75">
        <f ca="1">BF459*'Inputs and Outputs'!$D$5-('Model Part B'!BG459*'Model Part B'!BJ459+BG459*Costperbumped)</f>
        <v>3960</v>
      </c>
      <c r="BN459" s="74">
        <v>456</v>
      </c>
      <c r="BO459" s="68" t="s">
        <v>8</v>
      </c>
      <c r="BP459" s="69">
        <v>44348</v>
      </c>
      <c r="BQ459" s="67" t="s">
        <v>0</v>
      </c>
      <c r="BR459" s="68" t="str">
        <f>'Flight Data'!$A457</f>
        <v>G456</v>
      </c>
      <c r="BS459" s="68">
        <f>'Flight Data'!$B457</f>
        <v>1</v>
      </c>
      <c r="BT459" s="68">
        <f ca="1">ROUND(NORMINV($BY459,'Inputs and Outputs'!$C$18,'Inputs and Outputs'!$D$18),0)</f>
        <v>101</v>
      </c>
      <c r="BU459" s="68">
        <f t="shared" si="152"/>
        <v>105</v>
      </c>
      <c r="BV459" s="68">
        <f t="shared" ca="1" si="153"/>
        <v>101</v>
      </c>
      <c r="BW459" s="68">
        <f ca="1">IF(BV459-BS459&gt;'Inputs and Outputs'!$D$4,Five-BS459,0)</f>
        <v>0</v>
      </c>
      <c r="BX459" s="68">
        <f ca="1">BV459*'Inputs and Outputs'!$D$5-BW459*'Inputs and Outputs'!$D$6</f>
        <v>4040</v>
      </c>
      <c r="BY459" s="70">
        <f t="shared" ca="1" si="159"/>
        <v>0.50131706518065278</v>
      </c>
      <c r="BZ459" s="68">
        <f t="shared" si="154"/>
        <v>200</v>
      </c>
      <c r="CA459" s="75">
        <f ca="1">BV459*'Inputs and Outputs'!$D$5-('Model Part B'!BW459*'Model Part B'!BZ459+BW459*Costperbumped)</f>
        <v>4040</v>
      </c>
    </row>
    <row r="460" spans="2:79" x14ac:dyDescent="0.2">
      <c r="B460" s="74">
        <v>457</v>
      </c>
      <c r="C460" s="68" t="s">
        <v>7</v>
      </c>
      <c r="D460" s="69">
        <v>44349</v>
      </c>
      <c r="E460" s="67" t="s">
        <v>3</v>
      </c>
      <c r="F460" s="68" t="str">
        <f>'Flight Data'!$A458</f>
        <v>G457</v>
      </c>
      <c r="G460" s="68">
        <f>'Flight Data'!$B458</f>
        <v>4</v>
      </c>
      <c r="H460" s="68">
        <f ca="1">ROUND(NORMINV($M460,'Inputs and Outputs'!$C$18,'Inputs and Outputs'!$D$18),0)</f>
        <v>102</v>
      </c>
      <c r="I460" s="68">
        <f t="shared" si="140"/>
        <v>101</v>
      </c>
      <c r="J460" s="68">
        <f t="shared" ca="1" si="141"/>
        <v>101</v>
      </c>
      <c r="K460" s="68">
        <f ca="1">IF(J460-G460&gt;'Inputs and Outputs'!$D$4,One-G460,0)</f>
        <v>0</v>
      </c>
      <c r="L460" s="68">
        <f ca="1">J460*'Inputs and Outputs'!$D$5-K460*'Inputs and Outputs'!$D$6</f>
        <v>4040</v>
      </c>
      <c r="M460" s="70">
        <f t="shared" ca="1" si="155"/>
        <v>0.53549866383849198</v>
      </c>
      <c r="N460" s="68">
        <f t="shared" si="142"/>
        <v>25</v>
      </c>
      <c r="O460" s="75">
        <f ca="1">J460*'Inputs and Outputs'!$D$5-('Model Part B'!K460*'Model Part B'!N460+K460*Costperbumped)</f>
        <v>4040</v>
      </c>
      <c r="R460" s="74">
        <v>457</v>
      </c>
      <c r="S460" s="68" t="s">
        <v>7</v>
      </c>
      <c r="T460" s="69">
        <v>44349</v>
      </c>
      <c r="U460" s="67" t="s">
        <v>3</v>
      </c>
      <c r="V460" s="68" t="str">
        <f>'Flight Data'!$A458</f>
        <v>G457</v>
      </c>
      <c r="W460" s="68">
        <f>'Flight Data'!$B458</f>
        <v>4</v>
      </c>
      <c r="X460" s="68">
        <f ca="1">ROUND(NORMINV($AC460,'Inputs and Outputs'!$C$18,'Inputs and Outputs'!$D$18),0)</f>
        <v>106</v>
      </c>
      <c r="Y460" s="68">
        <f t="shared" si="143"/>
        <v>102</v>
      </c>
      <c r="Z460" s="68">
        <f t="shared" ca="1" si="144"/>
        <v>102</v>
      </c>
      <c r="AA460" s="68">
        <f ca="1">IF(Z460-W460&gt;'Inputs and Outputs'!$D$4,One-W460,0)</f>
        <v>0</v>
      </c>
      <c r="AB460" s="68">
        <f ca="1">Z460*'Inputs and Outputs'!$D$5-AA460*'Inputs and Outputs'!$D$6</f>
        <v>4080</v>
      </c>
      <c r="AC460" s="70">
        <f t="shared" ca="1" si="156"/>
        <v>0.81589813776680542</v>
      </c>
      <c r="AD460" s="68">
        <f t="shared" si="145"/>
        <v>25</v>
      </c>
      <c r="AE460" s="75">
        <f ca="1">Z460*'Inputs and Outputs'!$D$5-('Model Part B'!AA460*'Model Part B'!AD460+AA460*Costperbumped)</f>
        <v>4080</v>
      </c>
      <c r="AH460" s="74">
        <v>457</v>
      </c>
      <c r="AI460" s="68" t="s">
        <v>7</v>
      </c>
      <c r="AJ460" s="69">
        <v>44349</v>
      </c>
      <c r="AK460" s="67" t="s">
        <v>3</v>
      </c>
      <c r="AL460" s="68" t="str">
        <f>'Flight Data'!$A458</f>
        <v>G457</v>
      </c>
      <c r="AM460" s="68">
        <f>'Flight Data'!$B458</f>
        <v>4</v>
      </c>
      <c r="AN460" s="68">
        <f ca="1">ROUND(NORMINV($AS460,'Inputs and Outputs'!$C$18,'Inputs and Outputs'!$D$18),0)</f>
        <v>106</v>
      </c>
      <c r="AO460" s="68">
        <f t="shared" si="146"/>
        <v>103</v>
      </c>
      <c r="AP460" s="68">
        <f t="shared" ca="1" si="147"/>
        <v>103</v>
      </c>
      <c r="AQ460" s="68">
        <f ca="1">IF(AP460-AM460&gt;'Inputs and Outputs'!$D$4,Three-AM460,0)</f>
        <v>0</v>
      </c>
      <c r="AR460" s="68">
        <f ca="1">AP460*'Inputs and Outputs'!$D$5-AQ460*'Inputs and Outputs'!$D$6</f>
        <v>4120</v>
      </c>
      <c r="AS460" s="70">
        <f t="shared" ca="1" si="157"/>
        <v>0.78150478218587072</v>
      </c>
      <c r="AT460" s="68">
        <f t="shared" si="148"/>
        <v>25</v>
      </c>
      <c r="AU460" s="75">
        <f ca="1">AP460*'Inputs and Outputs'!$D$5-('Model Part B'!AQ460*'Model Part B'!AT460+AQ460*Costperbumped)</f>
        <v>4120</v>
      </c>
      <c r="AX460" s="74">
        <v>457</v>
      </c>
      <c r="AY460" s="68" t="s">
        <v>7</v>
      </c>
      <c r="AZ460" s="69">
        <v>44349</v>
      </c>
      <c r="BA460" s="67" t="s">
        <v>3</v>
      </c>
      <c r="BB460" s="68" t="str">
        <f>'Flight Data'!$A458</f>
        <v>G457</v>
      </c>
      <c r="BC460" s="68">
        <f>'Flight Data'!$B458</f>
        <v>4</v>
      </c>
      <c r="BD460" s="68">
        <f ca="1">ROUND(NORMINV($BI460,'Inputs and Outputs'!$C$18,'Inputs and Outputs'!$D$18),0)</f>
        <v>91</v>
      </c>
      <c r="BE460" s="68">
        <f t="shared" si="149"/>
        <v>104</v>
      </c>
      <c r="BF460" s="68">
        <f t="shared" ca="1" si="150"/>
        <v>91</v>
      </c>
      <c r="BG460" s="68">
        <f ca="1">IF(BF460-BC460&gt;'Inputs and Outputs'!$D$4,Four-BC460,0)</f>
        <v>0</v>
      </c>
      <c r="BH460" s="68">
        <f ca="1">BF460*'Inputs and Outputs'!$D$5-BG460*'Inputs and Outputs'!$D$6</f>
        <v>3640</v>
      </c>
      <c r="BI460" s="70">
        <f t="shared" ca="1" si="158"/>
        <v>4.9262110958551042E-2</v>
      </c>
      <c r="BJ460" s="68">
        <f t="shared" si="151"/>
        <v>25</v>
      </c>
      <c r="BK460" s="75">
        <f ca="1">BF460*'Inputs and Outputs'!$D$5-('Model Part B'!BG460*'Model Part B'!BJ460+BG460*Costperbumped)</f>
        <v>3640</v>
      </c>
      <c r="BN460" s="74">
        <v>457</v>
      </c>
      <c r="BO460" s="68" t="s">
        <v>7</v>
      </c>
      <c r="BP460" s="69">
        <v>44349</v>
      </c>
      <c r="BQ460" s="67" t="s">
        <v>3</v>
      </c>
      <c r="BR460" s="68" t="str">
        <f>'Flight Data'!$A458</f>
        <v>G457</v>
      </c>
      <c r="BS460" s="68">
        <f>'Flight Data'!$B458</f>
        <v>4</v>
      </c>
      <c r="BT460" s="68">
        <f ca="1">ROUND(NORMINV($BY460,'Inputs and Outputs'!$C$18,'Inputs and Outputs'!$D$18),0)</f>
        <v>103</v>
      </c>
      <c r="BU460" s="68">
        <f t="shared" si="152"/>
        <v>105</v>
      </c>
      <c r="BV460" s="68">
        <f t="shared" ca="1" si="153"/>
        <v>103</v>
      </c>
      <c r="BW460" s="68">
        <f ca="1">IF(BV460-BS460&gt;'Inputs and Outputs'!$D$4,Five-BS460,0)</f>
        <v>0</v>
      </c>
      <c r="BX460" s="68">
        <f ca="1">BV460*'Inputs and Outputs'!$D$5-BW460*'Inputs and Outputs'!$D$6</f>
        <v>4120</v>
      </c>
      <c r="BY460" s="70">
        <f t="shared" ca="1" si="159"/>
        <v>0.63986057891700487</v>
      </c>
      <c r="BZ460" s="68">
        <f t="shared" si="154"/>
        <v>25</v>
      </c>
      <c r="CA460" s="75">
        <f ca="1">BV460*'Inputs and Outputs'!$D$5-('Model Part B'!BW460*'Model Part B'!BZ460+BW460*Costperbumped)</f>
        <v>4120</v>
      </c>
    </row>
    <row r="461" spans="2:79" x14ac:dyDescent="0.2">
      <c r="B461" s="74">
        <v>458</v>
      </c>
      <c r="C461" s="68" t="s">
        <v>7</v>
      </c>
      <c r="D461" s="69">
        <v>44349</v>
      </c>
      <c r="E461" s="67" t="s">
        <v>2</v>
      </c>
      <c r="F461" s="68" t="str">
        <f>'Flight Data'!$A459</f>
        <v>G458</v>
      </c>
      <c r="G461" s="68">
        <f>'Flight Data'!$B459</f>
        <v>0</v>
      </c>
      <c r="H461" s="68">
        <f ca="1">ROUND(NORMINV($M461,'Inputs and Outputs'!$C$19,'Inputs and Outputs'!$D$19),0)</f>
        <v>111</v>
      </c>
      <c r="I461" s="68">
        <f t="shared" si="140"/>
        <v>101</v>
      </c>
      <c r="J461" s="68">
        <f t="shared" ca="1" si="141"/>
        <v>101</v>
      </c>
      <c r="K461" s="68">
        <f ca="1">IF(J461-G461&gt;'Inputs and Outputs'!$D$4,One-G461,0)</f>
        <v>1</v>
      </c>
      <c r="L461" s="68">
        <f ca="1">J461*'Inputs and Outputs'!$D$5-K461*'Inputs and Outputs'!$D$6</f>
        <v>3940</v>
      </c>
      <c r="M461" s="70">
        <f t="shared" ca="1" si="155"/>
        <v>0.94866128943626893</v>
      </c>
      <c r="N461" s="68">
        <f t="shared" si="142"/>
        <v>25</v>
      </c>
      <c r="O461" s="75">
        <f ca="1">J461*'Inputs and Outputs'!$D$5-('Model Part B'!K461*'Model Part B'!N461+K461*Costperbumped)</f>
        <v>3915</v>
      </c>
      <c r="R461" s="74">
        <v>458</v>
      </c>
      <c r="S461" s="68" t="s">
        <v>7</v>
      </c>
      <c r="T461" s="69">
        <v>44349</v>
      </c>
      <c r="U461" s="67" t="s">
        <v>2</v>
      </c>
      <c r="V461" s="68" t="str">
        <f>'Flight Data'!$A459</f>
        <v>G458</v>
      </c>
      <c r="W461" s="68">
        <f>'Flight Data'!$B459</f>
        <v>0</v>
      </c>
      <c r="X461" s="68">
        <f ca="1">ROUND(NORMINV($AC461,'Inputs and Outputs'!$C$19,'Inputs and Outputs'!$D$19),0)</f>
        <v>104</v>
      </c>
      <c r="Y461" s="68">
        <f t="shared" si="143"/>
        <v>102</v>
      </c>
      <c r="Z461" s="68">
        <f t="shared" ca="1" si="144"/>
        <v>102</v>
      </c>
      <c r="AA461" s="68">
        <f ca="1">IF(Z461-W461&gt;'Inputs and Outputs'!$D$4,One-W461,0)</f>
        <v>1</v>
      </c>
      <c r="AB461" s="68">
        <f ca="1">Z461*'Inputs and Outputs'!$D$5-AA461*'Inputs and Outputs'!$D$6</f>
        <v>3980</v>
      </c>
      <c r="AC461" s="70">
        <f t="shared" ca="1" si="156"/>
        <v>0.56004439285505381</v>
      </c>
      <c r="AD461" s="68">
        <f t="shared" si="145"/>
        <v>25</v>
      </c>
      <c r="AE461" s="75">
        <f ca="1">Z461*'Inputs and Outputs'!$D$5-('Model Part B'!AA461*'Model Part B'!AD461+AA461*Costperbumped)</f>
        <v>3955</v>
      </c>
      <c r="AH461" s="74">
        <v>458</v>
      </c>
      <c r="AI461" s="68" t="s">
        <v>7</v>
      </c>
      <c r="AJ461" s="69">
        <v>44349</v>
      </c>
      <c r="AK461" s="67" t="s">
        <v>2</v>
      </c>
      <c r="AL461" s="68" t="str">
        <f>'Flight Data'!$A459</f>
        <v>G458</v>
      </c>
      <c r="AM461" s="68">
        <f>'Flight Data'!$B459</f>
        <v>0</v>
      </c>
      <c r="AN461" s="68">
        <f ca="1">ROUND(NORMINV($AS461,'Inputs and Outputs'!$C$19,'Inputs and Outputs'!$D$19),0)</f>
        <v>103</v>
      </c>
      <c r="AO461" s="68">
        <f t="shared" si="146"/>
        <v>103</v>
      </c>
      <c r="AP461" s="68">
        <f t="shared" ca="1" si="147"/>
        <v>103</v>
      </c>
      <c r="AQ461" s="68">
        <f ca="1">IF(AP461-AM461&gt;'Inputs and Outputs'!$D$4,Three-AM461,0)</f>
        <v>3</v>
      </c>
      <c r="AR461" s="68">
        <f ca="1">AP461*'Inputs and Outputs'!$D$5-AQ461*'Inputs and Outputs'!$D$6</f>
        <v>3820</v>
      </c>
      <c r="AS461" s="70">
        <f t="shared" ca="1" si="157"/>
        <v>0.4816543449701618</v>
      </c>
      <c r="AT461" s="68">
        <f t="shared" si="148"/>
        <v>25</v>
      </c>
      <c r="AU461" s="75">
        <f ca="1">AP461*'Inputs and Outputs'!$D$5-('Model Part B'!AQ461*'Model Part B'!AT461+AQ461*Costperbumped)</f>
        <v>3745</v>
      </c>
      <c r="AX461" s="74">
        <v>458</v>
      </c>
      <c r="AY461" s="68" t="s">
        <v>7</v>
      </c>
      <c r="AZ461" s="69">
        <v>44349</v>
      </c>
      <c r="BA461" s="67" t="s">
        <v>2</v>
      </c>
      <c r="BB461" s="68" t="str">
        <f>'Flight Data'!$A459</f>
        <v>G458</v>
      </c>
      <c r="BC461" s="68">
        <f>'Flight Data'!$B459</f>
        <v>0</v>
      </c>
      <c r="BD461" s="68">
        <f ca="1">ROUND(NORMINV($BI461,'Inputs and Outputs'!$C$19,'Inputs and Outputs'!$D$19),0)</f>
        <v>101</v>
      </c>
      <c r="BE461" s="68">
        <f t="shared" si="149"/>
        <v>104</v>
      </c>
      <c r="BF461" s="68">
        <f t="shared" ca="1" si="150"/>
        <v>101</v>
      </c>
      <c r="BG461" s="68">
        <f ca="1">IF(BF461-BC461&gt;'Inputs and Outputs'!$D$4,Four-BC461,0)</f>
        <v>4</v>
      </c>
      <c r="BH461" s="68">
        <f ca="1">BF461*'Inputs and Outputs'!$D$5-BG461*'Inputs and Outputs'!$D$6</f>
        <v>3640</v>
      </c>
      <c r="BI461" s="70">
        <f t="shared" ca="1" si="158"/>
        <v>0.35460167272285192</v>
      </c>
      <c r="BJ461" s="68">
        <f t="shared" si="151"/>
        <v>25</v>
      </c>
      <c r="BK461" s="75">
        <f ca="1">BF461*'Inputs and Outputs'!$D$5-('Model Part B'!BG461*'Model Part B'!BJ461+BG461*Costperbumped)</f>
        <v>3540</v>
      </c>
      <c r="BN461" s="74">
        <v>458</v>
      </c>
      <c r="BO461" s="68" t="s">
        <v>7</v>
      </c>
      <c r="BP461" s="69">
        <v>44349</v>
      </c>
      <c r="BQ461" s="67" t="s">
        <v>2</v>
      </c>
      <c r="BR461" s="68" t="str">
        <f>'Flight Data'!$A459</f>
        <v>G458</v>
      </c>
      <c r="BS461" s="68">
        <f>'Flight Data'!$B459</f>
        <v>0</v>
      </c>
      <c r="BT461" s="68">
        <f ca="1">ROUND(NORMINV($BY461,'Inputs and Outputs'!$C$18,'Inputs and Outputs'!$D$18),0)</f>
        <v>100</v>
      </c>
      <c r="BU461" s="68">
        <f t="shared" si="152"/>
        <v>105</v>
      </c>
      <c r="BV461" s="68">
        <f t="shared" ca="1" si="153"/>
        <v>100</v>
      </c>
      <c r="BW461" s="68">
        <f ca="1">IF(BV461-BS461&gt;'Inputs and Outputs'!$D$4,Five-BS461,0)</f>
        <v>0</v>
      </c>
      <c r="BX461" s="68">
        <f ca="1">BV461*'Inputs and Outputs'!$D$5-BW461*'Inputs and Outputs'!$D$6</f>
        <v>4000</v>
      </c>
      <c r="BY461" s="70">
        <f t="shared" ca="1" si="159"/>
        <v>0.44818803808948993</v>
      </c>
      <c r="BZ461" s="68">
        <f t="shared" si="154"/>
        <v>25</v>
      </c>
      <c r="CA461" s="75">
        <f ca="1">BV461*'Inputs and Outputs'!$D$5-('Model Part B'!BW461*'Model Part B'!BZ461+BW461*Costperbumped)</f>
        <v>4000</v>
      </c>
    </row>
    <row r="462" spans="2:79" x14ac:dyDescent="0.2">
      <c r="B462" s="74">
        <v>459</v>
      </c>
      <c r="C462" s="68" t="s">
        <v>7</v>
      </c>
      <c r="D462" s="69">
        <v>44349</v>
      </c>
      <c r="E462" s="67" t="s">
        <v>0</v>
      </c>
      <c r="F462" s="68" t="str">
        <f>'Flight Data'!$A460</f>
        <v>G459</v>
      </c>
      <c r="G462" s="68">
        <f>'Flight Data'!$B460</f>
        <v>1</v>
      </c>
      <c r="H462" s="68">
        <f ca="1">ROUND(NORMINV($M462,'Inputs and Outputs'!$C$20,'Inputs and Outputs'!$D$20),0)</f>
        <v>103</v>
      </c>
      <c r="I462" s="68">
        <f t="shared" si="140"/>
        <v>101</v>
      </c>
      <c r="J462" s="68">
        <f t="shared" ca="1" si="141"/>
        <v>101</v>
      </c>
      <c r="K462" s="68">
        <f ca="1">IF(J462-G462&gt;'Inputs and Outputs'!$D$4,One-G462,0)</f>
        <v>0</v>
      </c>
      <c r="L462" s="68">
        <f ca="1">J462*'Inputs and Outputs'!$D$5-K462*'Inputs and Outputs'!$D$6</f>
        <v>4040</v>
      </c>
      <c r="M462" s="70">
        <f t="shared" ca="1" si="155"/>
        <v>0.31870123669251971</v>
      </c>
      <c r="N462" s="68">
        <f t="shared" si="142"/>
        <v>200</v>
      </c>
      <c r="O462" s="75">
        <f ca="1">J462*'Inputs and Outputs'!$D$5-('Model Part B'!K462*'Model Part B'!N462+K462*Costperbumped)</f>
        <v>4040</v>
      </c>
      <c r="R462" s="74">
        <v>459</v>
      </c>
      <c r="S462" s="68" t="s">
        <v>7</v>
      </c>
      <c r="T462" s="69">
        <v>44349</v>
      </c>
      <c r="U462" s="67" t="s">
        <v>0</v>
      </c>
      <c r="V462" s="68" t="str">
        <f>'Flight Data'!$A460</f>
        <v>G459</v>
      </c>
      <c r="W462" s="68">
        <f>'Flight Data'!$B460</f>
        <v>1</v>
      </c>
      <c r="X462" s="68">
        <f ca="1">ROUND(NORMINV($AC462,'Inputs and Outputs'!$C$20,'Inputs and Outputs'!$D$20),0)</f>
        <v>109</v>
      </c>
      <c r="Y462" s="68">
        <f t="shared" si="143"/>
        <v>102</v>
      </c>
      <c r="Z462" s="68">
        <f t="shared" ca="1" si="144"/>
        <v>102</v>
      </c>
      <c r="AA462" s="68">
        <f ca="1">IF(Z462-W462&gt;'Inputs and Outputs'!$D$4,One-W462,0)</f>
        <v>0</v>
      </c>
      <c r="AB462" s="68">
        <f ca="1">Z462*'Inputs and Outputs'!$D$5-AA462*'Inputs and Outputs'!$D$6</f>
        <v>4080</v>
      </c>
      <c r="AC462" s="70">
        <f t="shared" ca="1" si="156"/>
        <v>0.79284389048741877</v>
      </c>
      <c r="AD462" s="68">
        <f t="shared" si="145"/>
        <v>200</v>
      </c>
      <c r="AE462" s="75">
        <f ca="1">Z462*'Inputs and Outputs'!$D$5-('Model Part B'!AA462*'Model Part B'!AD462+AA462*Costperbumped)</f>
        <v>4080</v>
      </c>
      <c r="AH462" s="74">
        <v>459</v>
      </c>
      <c r="AI462" s="68" t="s">
        <v>7</v>
      </c>
      <c r="AJ462" s="69">
        <v>44349</v>
      </c>
      <c r="AK462" s="67" t="s">
        <v>0</v>
      </c>
      <c r="AL462" s="68" t="str">
        <f>'Flight Data'!$A460</f>
        <v>G459</v>
      </c>
      <c r="AM462" s="68">
        <f>'Flight Data'!$B460</f>
        <v>1</v>
      </c>
      <c r="AN462" s="68">
        <f ca="1">ROUND(NORMINV($AS462,'Inputs and Outputs'!$C$20,'Inputs and Outputs'!$D$20),0)</f>
        <v>104</v>
      </c>
      <c r="AO462" s="68">
        <f t="shared" si="146"/>
        <v>103</v>
      </c>
      <c r="AP462" s="68">
        <f t="shared" ca="1" si="147"/>
        <v>103</v>
      </c>
      <c r="AQ462" s="68">
        <f ca="1">IF(AP462-AM462&gt;'Inputs and Outputs'!$D$4,Three-AM462,0)</f>
        <v>2</v>
      </c>
      <c r="AR462" s="68">
        <f ca="1">AP462*'Inputs and Outputs'!$D$5-AQ462*'Inputs and Outputs'!$D$6</f>
        <v>3920</v>
      </c>
      <c r="AS462" s="70">
        <f t="shared" ca="1" si="157"/>
        <v>0.39086533221819342</v>
      </c>
      <c r="AT462" s="68">
        <f t="shared" si="148"/>
        <v>200</v>
      </c>
      <c r="AU462" s="75">
        <f ca="1">AP462*'Inputs and Outputs'!$D$5-('Model Part B'!AQ462*'Model Part B'!AT462+AQ462*Costperbumped)</f>
        <v>3520</v>
      </c>
      <c r="AX462" s="74">
        <v>459</v>
      </c>
      <c r="AY462" s="68" t="s">
        <v>7</v>
      </c>
      <c r="AZ462" s="69">
        <v>44349</v>
      </c>
      <c r="BA462" s="67" t="s">
        <v>0</v>
      </c>
      <c r="BB462" s="68" t="str">
        <f>'Flight Data'!$A460</f>
        <v>G459</v>
      </c>
      <c r="BC462" s="68">
        <f>'Flight Data'!$B460</f>
        <v>1</v>
      </c>
      <c r="BD462" s="68">
        <f ca="1">ROUND(NORMINV($BI462,'Inputs and Outputs'!$C$20,'Inputs and Outputs'!$D$20),0)</f>
        <v>102</v>
      </c>
      <c r="BE462" s="68">
        <f t="shared" si="149"/>
        <v>104</v>
      </c>
      <c r="BF462" s="68">
        <f t="shared" ca="1" si="150"/>
        <v>102</v>
      </c>
      <c r="BG462" s="68">
        <f ca="1">IF(BF462-BC462&gt;'Inputs and Outputs'!$D$4,Four-BC462,0)</f>
        <v>3</v>
      </c>
      <c r="BH462" s="68">
        <f ca="1">BF462*'Inputs and Outputs'!$D$5-BG462*'Inputs and Outputs'!$D$6</f>
        <v>3780</v>
      </c>
      <c r="BI462" s="70">
        <f t="shared" ca="1" si="158"/>
        <v>0.28967718410961252</v>
      </c>
      <c r="BJ462" s="68">
        <f t="shared" si="151"/>
        <v>200</v>
      </c>
      <c r="BK462" s="75">
        <f ca="1">BF462*'Inputs and Outputs'!$D$5-('Model Part B'!BG462*'Model Part B'!BJ462+BG462*Costperbumped)</f>
        <v>3180</v>
      </c>
      <c r="BN462" s="74">
        <v>459</v>
      </c>
      <c r="BO462" s="68" t="s">
        <v>7</v>
      </c>
      <c r="BP462" s="69">
        <v>44349</v>
      </c>
      <c r="BQ462" s="67" t="s">
        <v>0</v>
      </c>
      <c r="BR462" s="68" t="str">
        <f>'Flight Data'!$A460</f>
        <v>G459</v>
      </c>
      <c r="BS462" s="68">
        <f>'Flight Data'!$B460</f>
        <v>1</v>
      </c>
      <c r="BT462" s="68">
        <f ca="1">ROUND(NORMINV($BY462,'Inputs and Outputs'!$C$18,'Inputs and Outputs'!$D$18),0)</f>
        <v>97</v>
      </c>
      <c r="BU462" s="68">
        <f t="shared" si="152"/>
        <v>105</v>
      </c>
      <c r="BV462" s="68">
        <f t="shared" ca="1" si="153"/>
        <v>97</v>
      </c>
      <c r="BW462" s="68">
        <f ca="1">IF(BV462-BS462&gt;'Inputs and Outputs'!$D$4,Five-BS462,0)</f>
        <v>0</v>
      </c>
      <c r="BX462" s="68">
        <f ca="1">BV462*'Inputs and Outputs'!$D$5-BW462*'Inputs and Outputs'!$D$6</f>
        <v>3880</v>
      </c>
      <c r="BY462" s="70">
        <f t="shared" ca="1" si="159"/>
        <v>0.25166898083345524</v>
      </c>
      <c r="BZ462" s="68">
        <f t="shared" si="154"/>
        <v>200</v>
      </c>
      <c r="CA462" s="75">
        <f ca="1">BV462*'Inputs and Outputs'!$D$5-('Model Part B'!BW462*'Model Part B'!BZ462+BW462*Costperbumped)</f>
        <v>3880</v>
      </c>
    </row>
    <row r="463" spans="2:79" x14ac:dyDescent="0.2">
      <c r="B463" s="74">
        <v>460</v>
      </c>
      <c r="C463" s="68" t="s">
        <v>6</v>
      </c>
      <c r="D463" s="69">
        <v>44350</v>
      </c>
      <c r="E463" s="67" t="s">
        <v>3</v>
      </c>
      <c r="F463" s="68" t="str">
        <f>'Flight Data'!$A461</f>
        <v>G460</v>
      </c>
      <c r="G463" s="68">
        <f>'Flight Data'!$B461</f>
        <v>6</v>
      </c>
      <c r="H463" s="68">
        <f ca="1">ROUND(NORMINV($M463,'Inputs and Outputs'!$C$18,'Inputs and Outputs'!$D$18),0)</f>
        <v>103</v>
      </c>
      <c r="I463" s="68">
        <f t="shared" si="140"/>
        <v>101</v>
      </c>
      <c r="J463" s="68">
        <f t="shared" ca="1" si="141"/>
        <v>101</v>
      </c>
      <c r="K463" s="68">
        <f ca="1">IF(J463-G463&gt;'Inputs and Outputs'!$D$4,One-G463,0)</f>
        <v>0</v>
      </c>
      <c r="L463" s="68">
        <f ca="1">J463*'Inputs and Outputs'!$D$5-K463*'Inputs and Outputs'!$D$6</f>
        <v>4040</v>
      </c>
      <c r="M463" s="70">
        <f t="shared" ca="1" si="155"/>
        <v>0.60887348111046358</v>
      </c>
      <c r="N463" s="68">
        <f t="shared" si="142"/>
        <v>25</v>
      </c>
      <c r="O463" s="75">
        <f ca="1">J463*'Inputs and Outputs'!$D$5-('Model Part B'!K463*'Model Part B'!N463+K463*Costperbumped)</f>
        <v>4040</v>
      </c>
      <c r="R463" s="74">
        <v>460</v>
      </c>
      <c r="S463" s="68" t="s">
        <v>6</v>
      </c>
      <c r="T463" s="69">
        <v>44350</v>
      </c>
      <c r="U463" s="67" t="s">
        <v>3</v>
      </c>
      <c r="V463" s="68" t="str">
        <f>'Flight Data'!$A461</f>
        <v>G460</v>
      </c>
      <c r="W463" s="68">
        <f>'Flight Data'!$B461</f>
        <v>6</v>
      </c>
      <c r="X463" s="68">
        <f ca="1">ROUND(NORMINV($AC463,'Inputs and Outputs'!$C$18,'Inputs and Outputs'!$D$18),0)</f>
        <v>110</v>
      </c>
      <c r="Y463" s="68">
        <f t="shared" si="143"/>
        <v>102</v>
      </c>
      <c r="Z463" s="68">
        <f t="shared" ca="1" si="144"/>
        <v>102</v>
      </c>
      <c r="AA463" s="68">
        <f ca="1">IF(Z463-W463&gt;'Inputs and Outputs'!$D$4,One-W463,0)</f>
        <v>0</v>
      </c>
      <c r="AB463" s="68">
        <f ca="1">Z463*'Inputs and Outputs'!$D$5-AA463*'Inputs and Outputs'!$D$6</f>
        <v>4080</v>
      </c>
      <c r="AC463" s="70">
        <f t="shared" ca="1" si="156"/>
        <v>0.93051980463488382</v>
      </c>
      <c r="AD463" s="68">
        <f t="shared" si="145"/>
        <v>25</v>
      </c>
      <c r="AE463" s="75">
        <f ca="1">Z463*'Inputs and Outputs'!$D$5-('Model Part B'!AA463*'Model Part B'!AD463+AA463*Costperbumped)</f>
        <v>4080</v>
      </c>
      <c r="AH463" s="74">
        <v>460</v>
      </c>
      <c r="AI463" s="68" t="s">
        <v>6</v>
      </c>
      <c r="AJ463" s="69">
        <v>44350</v>
      </c>
      <c r="AK463" s="67" t="s">
        <v>3</v>
      </c>
      <c r="AL463" s="68" t="str">
        <f>'Flight Data'!$A461</f>
        <v>G460</v>
      </c>
      <c r="AM463" s="68">
        <f>'Flight Data'!$B461</f>
        <v>6</v>
      </c>
      <c r="AN463" s="68">
        <f ca="1">ROUND(NORMINV($AS463,'Inputs and Outputs'!$C$18,'Inputs and Outputs'!$D$18),0)</f>
        <v>105</v>
      </c>
      <c r="AO463" s="68">
        <f t="shared" si="146"/>
        <v>103</v>
      </c>
      <c r="AP463" s="68">
        <f t="shared" ca="1" si="147"/>
        <v>103</v>
      </c>
      <c r="AQ463" s="68">
        <f ca="1">IF(AP463-AM463&gt;'Inputs and Outputs'!$D$4,Three-AM463,0)</f>
        <v>0</v>
      </c>
      <c r="AR463" s="68">
        <f ca="1">AP463*'Inputs and Outputs'!$D$5-AQ463*'Inputs and Outputs'!$D$6</f>
        <v>4120</v>
      </c>
      <c r="AS463" s="70">
        <f t="shared" ca="1" si="157"/>
        <v>0.76532636877052418</v>
      </c>
      <c r="AT463" s="68">
        <f t="shared" si="148"/>
        <v>25</v>
      </c>
      <c r="AU463" s="75">
        <f ca="1">AP463*'Inputs and Outputs'!$D$5-('Model Part B'!AQ463*'Model Part B'!AT463+AQ463*Costperbumped)</f>
        <v>4120</v>
      </c>
      <c r="AX463" s="74">
        <v>460</v>
      </c>
      <c r="AY463" s="68" t="s">
        <v>6</v>
      </c>
      <c r="AZ463" s="69">
        <v>44350</v>
      </c>
      <c r="BA463" s="67" t="s">
        <v>3</v>
      </c>
      <c r="BB463" s="68" t="str">
        <f>'Flight Data'!$A461</f>
        <v>G460</v>
      </c>
      <c r="BC463" s="68">
        <f>'Flight Data'!$B461</f>
        <v>6</v>
      </c>
      <c r="BD463" s="68">
        <f ca="1">ROUND(NORMINV($BI463,'Inputs and Outputs'!$C$18,'Inputs and Outputs'!$D$18),0)</f>
        <v>93</v>
      </c>
      <c r="BE463" s="68">
        <f t="shared" si="149"/>
        <v>104</v>
      </c>
      <c r="BF463" s="68">
        <f t="shared" ca="1" si="150"/>
        <v>93</v>
      </c>
      <c r="BG463" s="68">
        <f ca="1">IF(BF463-BC463&gt;'Inputs and Outputs'!$D$4,Four-BC463,0)</f>
        <v>0</v>
      </c>
      <c r="BH463" s="68">
        <f ca="1">BF463*'Inputs and Outputs'!$D$5-BG463*'Inputs and Outputs'!$D$6</f>
        <v>3720</v>
      </c>
      <c r="BI463" s="70">
        <f t="shared" ca="1" si="158"/>
        <v>9.2930511601821086E-2</v>
      </c>
      <c r="BJ463" s="68">
        <f t="shared" si="151"/>
        <v>25</v>
      </c>
      <c r="BK463" s="75">
        <f ca="1">BF463*'Inputs and Outputs'!$D$5-('Model Part B'!BG463*'Model Part B'!BJ463+BG463*Costperbumped)</f>
        <v>3720</v>
      </c>
      <c r="BN463" s="74">
        <v>460</v>
      </c>
      <c r="BO463" s="68" t="s">
        <v>6</v>
      </c>
      <c r="BP463" s="69">
        <v>44350</v>
      </c>
      <c r="BQ463" s="67" t="s">
        <v>3</v>
      </c>
      <c r="BR463" s="68" t="str">
        <f>'Flight Data'!$A461</f>
        <v>G460</v>
      </c>
      <c r="BS463" s="68">
        <f>'Flight Data'!$B461</f>
        <v>6</v>
      </c>
      <c r="BT463" s="68">
        <f ca="1">ROUND(NORMINV($BY463,'Inputs and Outputs'!$C$18,'Inputs and Outputs'!$D$18),0)</f>
        <v>100</v>
      </c>
      <c r="BU463" s="68">
        <f t="shared" si="152"/>
        <v>105</v>
      </c>
      <c r="BV463" s="68">
        <f t="shared" ca="1" si="153"/>
        <v>100</v>
      </c>
      <c r="BW463" s="68">
        <f ca="1">IF(BV463-BS463&gt;'Inputs and Outputs'!$D$4,Five-BS463,0)</f>
        <v>0</v>
      </c>
      <c r="BX463" s="68">
        <f ca="1">BV463*'Inputs and Outputs'!$D$5-BW463*'Inputs and Outputs'!$D$6</f>
        <v>4000</v>
      </c>
      <c r="BY463" s="70">
        <f t="shared" ca="1" si="159"/>
        <v>0.45981811343340773</v>
      </c>
      <c r="BZ463" s="68">
        <f t="shared" si="154"/>
        <v>25</v>
      </c>
      <c r="CA463" s="75">
        <f ca="1">BV463*'Inputs and Outputs'!$D$5-('Model Part B'!BW463*'Model Part B'!BZ463+BW463*Costperbumped)</f>
        <v>4000</v>
      </c>
    </row>
    <row r="464" spans="2:79" x14ac:dyDescent="0.2">
      <c r="B464" s="74">
        <v>461</v>
      </c>
      <c r="C464" s="68" t="s">
        <v>6</v>
      </c>
      <c r="D464" s="69">
        <v>44350</v>
      </c>
      <c r="E464" s="67" t="s">
        <v>2</v>
      </c>
      <c r="F464" s="68" t="str">
        <f>'Flight Data'!$A462</f>
        <v>G461</v>
      </c>
      <c r="G464" s="68">
        <f>'Flight Data'!$B462</f>
        <v>2</v>
      </c>
      <c r="H464" s="68">
        <f ca="1">ROUND(NORMINV($M464,'Inputs and Outputs'!$C$19,'Inputs and Outputs'!$D$19),0)</f>
        <v>100</v>
      </c>
      <c r="I464" s="68">
        <f t="shared" si="140"/>
        <v>101</v>
      </c>
      <c r="J464" s="68">
        <f t="shared" ca="1" si="141"/>
        <v>100</v>
      </c>
      <c r="K464" s="68">
        <f ca="1">IF(J464-G464&gt;'Inputs and Outputs'!$D$4,One-G464,0)</f>
        <v>0</v>
      </c>
      <c r="L464" s="68">
        <f ca="1">J464*'Inputs and Outputs'!$D$5-K464*'Inputs and Outputs'!$D$6</f>
        <v>4000</v>
      </c>
      <c r="M464" s="70">
        <f t="shared" ca="1" si="155"/>
        <v>0.24397299999239686</v>
      </c>
      <c r="N464" s="68">
        <f t="shared" si="142"/>
        <v>25</v>
      </c>
      <c r="O464" s="75">
        <f ca="1">J464*'Inputs and Outputs'!$D$5-('Model Part B'!K464*'Model Part B'!N464+K464*Costperbumped)</f>
        <v>4000</v>
      </c>
      <c r="R464" s="74">
        <v>461</v>
      </c>
      <c r="S464" s="68" t="s">
        <v>6</v>
      </c>
      <c r="T464" s="69">
        <v>44350</v>
      </c>
      <c r="U464" s="67" t="s">
        <v>2</v>
      </c>
      <c r="V464" s="68" t="str">
        <f>'Flight Data'!$A462</f>
        <v>G461</v>
      </c>
      <c r="W464" s="68">
        <f>'Flight Data'!$B462</f>
        <v>2</v>
      </c>
      <c r="X464" s="68">
        <f ca="1">ROUND(NORMINV($AC464,'Inputs and Outputs'!$C$19,'Inputs and Outputs'!$D$19),0)</f>
        <v>111</v>
      </c>
      <c r="Y464" s="68">
        <f t="shared" si="143"/>
        <v>102</v>
      </c>
      <c r="Z464" s="68">
        <f t="shared" ca="1" si="144"/>
        <v>102</v>
      </c>
      <c r="AA464" s="68">
        <f ca="1">IF(Z464-W464&gt;'Inputs and Outputs'!$D$4,One-W464,0)</f>
        <v>0</v>
      </c>
      <c r="AB464" s="68">
        <f ca="1">Z464*'Inputs and Outputs'!$D$5-AA464*'Inputs and Outputs'!$D$6</f>
        <v>4080</v>
      </c>
      <c r="AC464" s="70">
        <f t="shared" ca="1" si="156"/>
        <v>0.94415070002118318</v>
      </c>
      <c r="AD464" s="68">
        <f t="shared" si="145"/>
        <v>25</v>
      </c>
      <c r="AE464" s="75">
        <f ca="1">Z464*'Inputs and Outputs'!$D$5-('Model Part B'!AA464*'Model Part B'!AD464+AA464*Costperbumped)</f>
        <v>4080</v>
      </c>
      <c r="AH464" s="74">
        <v>461</v>
      </c>
      <c r="AI464" s="68" t="s">
        <v>6</v>
      </c>
      <c r="AJ464" s="69">
        <v>44350</v>
      </c>
      <c r="AK464" s="67" t="s">
        <v>2</v>
      </c>
      <c r="AL464" s="68" t="str">
        <f>'Flight Data'!$A462</f>
        <v>G461</v>
      </c>
      <c r="AM464" s="68">
        <f>'Flight Data'!$B462</f>
        <v>2</v>
      </c>
      <c r="AN464" s="68">
        <f ca="1">ROUND(NORMINV($AS464,'Inputs and Outputs'!$C$19,'Inputs and Outputs'!$D$19),0)</f>
        <v>108</v>
      </c>
      <c r="AO464" s="68">
        <f t="shared" si="146"/>
        <v>103</v>
      </c>
      <c r="AP464" s="68">
        <f t="shared" ca="1" si="147"/>
        <v>103</v>
      </c>
      <c r="AQ464" s="68">
        <f ca="1">IF(AP464-AM464&gt;'Inputs and Outputs'!$D$4,Three-AM464,0)</f>
        <v>1</v>
      </c>
      <c r="AR464" s="68">
        <f ca="1">AP464*'Inputs and Outputs'!$D$5-AQ464*'Inputs and Outputs'!$D$6</f>
        <v>4020</v>
      </c>
      <c r="AS464" s="70">
        <f t="shared" ca="1" si="157"/>
        <v>0.86245427487729243</v>
      </c>
      <c r="AT464" s="68">
        <f t="shared" si="148"/>
        <v>25</v>
      </c>
      <c r="AU464" s="75">
        <f ca="1">AP464*'Inputs and Outputs'!$D$5-('Model Part B'!AQ464*'Model Part B'!AT464+AQ464*Costperbumped)</f>
        <v>3995</v>
      </c>
      <c r="AX464" s="74">
        <v>461</v>
      </c>
      <c r="AY464" s="68" t="s">
        <v>6</v>
      </c>
      <c r="AZ464" s="69">
        <v>44350</v>
      </c>
      <c r="BA464" s="67" t="s">
        <v>2</v>
      </c>
      <c r="BB464" s="68" t="str">
        <f>'Flight Data'!$A462</f>
        <v>G461</v>
      </c>
      <c r="BC464" s="68">
        <f>'Flight Data'!$B462</f>
        <v>2</v>
      </c>
      <c r="BD464" s="68">
        <f ca="1">ROUND(NORMINV($BI464,'Inputs and Outputs'!$C$19,'Inputs and Outputs'!$D$19),0)</f>
        <v>100</v>
      </c>
      <c r="BE464" s="68">
        <f t="shared" si="149"/>
        <v>104</v>
      </c>
      <c r="BF464" s="68">
        <f t="shared" ca="1" si="150"/>
        <v>100</v>
      </c>
      <c r="BG464" s="68">
        <f ca="1">IF(BF464-BC464&gt;'Inputs and Outputs'!$D$4,Four-BC464,0)</f>
        <v>0</v>
      </c>
      <c r="BH464" s="68">
        <f ca="1">BF464*'Inputs and Outputs'!$D$5-BG464*'Inputs and Outputs'!$D$6</f>
        <v>4000</v>
      </c>
      <c r="BI464" s="70">
        <f t="shared" ca="1" si="158"/>
        <v>0.26444586121758118</v>
      </c>
      <c r="BJ464" s="68">
        <f t="shared" si="151"/>
        <v>25</v>
      </c>
      <c r="BK464" s="75">
        <f ca="1">BF464*'Inputs and Outputs'!$D$5-('Model Part B'!BG464*'Model Part B'!BJ464+BG464*Costperbumped)</f>
        <v>4000</v>
      </c>
      <c r="BN464" s="74">
        <v>461</v>
      </c>
      <c r="BO464" s="68" t="s">
        <v>6</v>
      </c>
      <c r="BP464" s="69">
        <v>44350</v>
      </c>
      <c r="BQ464" s="67" t="s">
        <v>2</v>
      </c>
      <c r="BR464" s="68" t="str">
        <f>'Flight Data'!$A462</f>
        <v>G461</v>
      </c>
      <c r="BS464" s="68">
        <f>'Flight Data'!$B462</f>
        <v>2</v>
      </c>
      <c r="BT464" s="68">
        <f ca="1">ROUND(NORMINV($BY464,'Inputs and Outputs'!$C$18,'Inputs and Outputs'!$D$18),0)</f>
        <v>101</v>
      </c>
      <c r="BU464" s="68">
        <f t="shared" si="152"/>
        <v>105</v>
      </c>
      <c r="BV464" s="68">
        <f t="shared" ca="1" si="153"/>
        <v>101</v>
      </c>
      <c r="BW464" s="68">
        <f ca="1">IF(BV464-BS464&gt;'Inputs and Outputs'!$D$4,Five-BS464,0)</f>
        <v>0</v>
      </c>
      <c r="BX464" s="68">
        <f ca="1">BV464*'Inputs and Outputs'!$D$5-BW464*'Inputs and Outputs'!$D$6</f>
        <v>4040</v>
      </c>
      <c r="BY464" s="70">
        <f t="shared" ca="1" si="159"/>
        <v>0.53005615926513594</v>
      </c>
      <c r="BZ464" s="68">
        <f t="shared" si="154"/>
        <v>25</v>
      </c>
      <c r="CA464" s="75">
        <f ca="1">BV464*'Inputs and Outputs'!$D$5-('Model Part B'!BW464*'Model Part B'!BZ464+BW464*Costperbumped)</f>
        <v>4040</v>
      </c>
    </row>
    <row r="465" spans="2:79" x14ac:dyDescent="0.2">
      <c r="B465" s="74">
        <v>462</v>
      </c>
      <c r="C465" s="68" t="s">
        <v>6</v>
      </c>
      <c r="D465" s="69">
        <v>44350</v>
      </c>
      <c r="E465" s="67" t="s">
        <v>0</v>
      </c>
      <c r="F465" s="68" t="str">
        <f>'Flight Data'!$A463</f>
        <v>G462</v>
      </c>
      <c r="G465" s="68">
        <f>'Flight Data'!$B463</f>
        <v>2</v>
      </c>
      <c r="H465" s="68">
        <f ca="1">ROUND(NORMINV($M465,'Inputs and Outputs'!$C$20,'Inputs and Outputs'!$D$20),0)</f>
        <v>105</v>
      </c>
      <c r="I465" s="68">
        <f t="shared" si="140"/>
        <v>101</v>
      </c>
      <c r="J465" s="68">
        <f t="shared" ca="1" si="141"/>
        <v>101</v>
      </c>
      <c r="K465" s="68">
        <f ca="1">IF(J465-G465&gt;'Inputs and Outputs'!$D$4,One-G465,0)</f>
        <v>0</v>
      </c>
      <c r="L465" s="68">
        <f ca="1">J465*'Inputs and Outputs'!$D$5-K465*'Inputs and Outputs'!$D$6</f>
        <v>4040</v>
      </c>
      <c r="M465" s="70">
        <f t="shared" ca="1" si="155"/>
        <v>0.4894064272521732</v>
      </c>
      <c r="N465" s="68">
        <f t="shared" si="142"/>
        <v>200</v>
      </c>
      <c r="O465" s="75">
        <f ca="1">J465*'Inputs and Outputs'!$D$5-('Model Part B'!K465*'Model Part B'!N465+K465*Costperbumped)</f>
        <v>4040</v>
      </c>
      <c r="R465" s="74">
        <v>462</v>
      </c>
      <c r="S465" s="68" t="s">
        <v>6</v>
      </c>
      <c r="T465" s="69">
        <v>44350</v>
      </c>
      <c r="U465" s="67" t="s">
        <v>0</v>
      </c>
      <c r="V465" s="68" t="str">
        <f>'Flight Data'!$A463</f>
        <v>G462</v>
      </c>
      <c r="W465" s="68">
        <f>'Flight Data'!$B463</f>
        <v>2</v>
      </c>
      <c r="X465" s="68">
        <f ca="1">ROUND(NORMINV($AC465,'Inputs and Outputs'!$C$20,'Inputs and Outputs'!$D$20),0)</f>
        <v>111</v>
      </c>
      <c r="Y465" s="68">
        <f t="shared" si="143"/>
        <v>102</v>
      </c>
      <c r="Z465" s="68">
        <f t="shared" ca="1" si="144"/>
        <v>102</v>
      </c>
      <c r="AA465" s="68">
        <f ca="1">IF(Z465-W465&gt;'Inputs and Outputs'!$D$4,One-W465,0)</f>
        <v>0</v>
      </c>
      <c r="AB465" s="68">
        <f ca="1">Z465*'Inputs and Outputs'!$D$5-AA465*'Inputs and Outputs'!$D$6</f>
        <v>4080</v>
      </c>
      <c r="AC465" s="70">
        <f t="shared" ca="1" si="156"/>
        <v>0.88369008328418719</v>
      </c>
      <c r="AD465" s="68">
        <f t="shared" si="145"/>
        <v>200</v>
      </c>
      <c r="AE465" s="75">
        <f ca="1">Z465*'Inputs and Outputs'!$D$5-('Model Part B'!AA465*'Model Part B'!AD465+AA465*Costperbumped)</f>
        <v>4080</v>
      </c>
      <c r="AH465" s="74">
        <v>462</v>
      </c>
      <c r="AI465" s="68" t="s">
        <v>6</v>
      </c>
      <c r="AJ465" s="69">
        <v>44350</v>
      </c>
      <c r="AK465" s="67" t="s">
        <v>0</v>
      </c>
      <c r="AL465" s="68" t="str">
        <f>'Flight Data'!$A463</f>
        <v>G462</v>
      </c>
      <c r="AM465" s="68">
        <f>'Flight Data'!$B463</f>
        <v>2</v>
      </c>
      <c r="AN465" s="68">
        <f ca="1">ROUND(NORMINV($AS465,'Inputs and Outputs'!$C$20,'Inputs and Outputs'!$D$20),0)</f>
        <v>110</v>
      </c>
      <c r="AO465" s="68">
        <f t="shared" si="146"/>
        <v>103</v>
      </c>
      <c r="AP465" s="68">
        <f t="shared" ca="1" si="147"/>
        <v>103</v>
      </c>
      <c r="AQ465" s="68">
        <f ca="1">IF(AP465-AM465&gt;'Inputs and Outputs'!$D$4,Three-AM465,0)</f>
        <v>1</v>
      </c>
      <c r="AR465" s="68">
        <f ca="1">AP465*'Inputs and Outputs'!$D$5-AQ465*'Inputs and Outputs'!$D$6</f>
        <v>4020</v>
      </c>
      <c r="AS465" s="70">
        <f t="shared" ca="1" si="157"/>
        <v>0.83490172678013319</v>
      </c>
      <c r="AT465" s="68">
        <f t="shared" si="148"/>
        <v>200</v>
      </c>
      <c r="AU465" s="75">
        <f ca="1">AP465*'Inputs and Outputs'!$D$5-('Model Part B'!AQ465*'Model Part B'!AT465+AQ465*Costperbumped)</f>
        <v>3820</v>
      </c>
      <c r="AX465" s="74">
        <v>462</v>
      </c>
      <c r="AY465" s="68" t="s">
        <v>6</v>
      </c>
      <c r="AZ465" s="69">
        <v>44350</v>
      </c>
      <c r="BA465" s="67" t="s">
        <v>0</v>
      </c>
      <c r="BB465" s="68" t="str">
        <f>'Flight Data'!$A463</f>
        <v>G462</v>
      </c>
      <c r="BC465" s="68">
        <f>'Flight Data'!$B463</f>
        <v>2</v>
      </c>
      <c r="BD465" s="68">
        <f ca="1">ROUND(NORMINV($BI465,'Inputs and Outputs'!$C$20,'Inputs and Outputs'!$D$20),0)</f>
        <v>104</v>
      </c>
      <c r="BE465" s="68">
        <f t="shared" si="149"/>
        <v>104</v>
      </c>
      <c r="BF465" s="68">
        <f t="shared" ca="1" si="150"/>
        <v>104</v>
      </c>
      <c r="BG465" s="68">
        <f ca="1">IF(BF465-BC465&gt;'Inputs and Outputs'!$D$4,Four-BC465,0)</f>
        <v>2</v>
      </c>
      <c r="BH465" s="68">
        <f ca="1">BF465*'Inputs and Outputs'!$D$5-BG465*'Inputs and Outputs'!$D$6</f>
        <v>3960</v>
      </c>
      <c r="BI465" s="70">
        <f t="shared" ca="1" si="158"/>
        <v>0.41424354200936941</v>
      </c>
      <c r="BJ465" s="68">
        <f t="shared" si="151"/>
        <v>200</v>
      </c>
      <c r="BK465" s="75">
        <f ca="1">BF465*'Inputs and Outputs'!$D$5-('Model Part B'!BG465*'Model Part B'!BJ465+BG465*Costperbumped)</f>
        <v>3560</v>
      </c>
      <c r="BN465" s="74">
        <v>462</v>
      </c>
      <c r="BO465" s="68" t="s">
        <v>6</v>
      </c>
      <c r="BP465" s="69">
        <v>44350</v>
      </c>
      <c r="BQ465" s="67" t="s">
        <v>0</v>
      </c>
      <c r="BR465" s="68" t="str">
        <f>'Flight Data'!$A463</f>
        <v>G462</v>
      </c>
      <c r="BS465" s="68">
        <f>'Flight Data'!$B463</f>
        <v>2</v>
      </c>
      <c r="BT465" s="68">
        <f ca="1">ROUND(NORMINV($BY465,'Inputs and Outputs'!$C$18,'Inputs and Outputs'!$D$18),0)</f>
        <v>92</v>
      </c>
      <c r="BU465" s="68">
        <f t="shared" si="152"/>
        <v>105</v>
      </c>
      <c r="BV465" s="68">
        <f t="shared" ca="1" si="153"/>
        <v>92</v>
      </c>
      <c r="BW465" s="68">
        <f ca="1">IF(BV465-BS465&gt;'Inputs and Outputs'!$D$4,Five-BS465,0)</f>
        <v>0</v>
      </c>
      <c r="BX465" s="68">
        <f ca="1">BV465*'Inputs and Outputs'!$D$5-BW465*'Inputs and Outputs'!$D$6</f>
        <v>3680</v>
      </c>
      <c r="BY465" s="70">
        <f t="shared" ca="1" si="159"/>
        <v>6.3088568652223675E-2</v>
      </c>
      <c r="BZ465" s="68">
        <f t="shared" si="154"/>
        <v>200</v>
      </c>
      <c r="CA465" s="75">
        <f ca="1">BV465*'Inputs and Outputs'!$D$5-('Model Part B'!BW465*'Model Part B'!BZ465+BW465*Costperbumped)</f>
        <v>3680</v>
      </c>
    </row>
    <row r="466" spans="2:79" x14ac:dyDescent="0.2">
      <c r="B466" s="74">
        <v>463</v>
      </c>
      <c r="C466" s="68" t="s">
        <v>5</v>
      </c>
      <c r="D466" s="69">
        <v>44351</v>
      </c>
      <c r="E466" s="67" t="s">
        <v>3</v>
      </c>
      <c r="F466" s="68" t="str">
        <f>'Flight Data'!$A464</f>
        <v>G463</v>
      </c>
      <c r="G466" s="68">
        <f>'Flight Data'!$B464</f>
        <v>2</v>
      </c>
      <c r="H466" s="68">
        <f ca="1">ROUND(NORMINV($M466,'Inputs and Outputs'!$C$18,'Inputs and Outputs'!$D$18),0)</f>
        <v>96</v>
      </c>
      <c r="I466" s="68">
        <f t="shared" si="140"/>
        <v>101</v>
      </c>
      <c r="J466" s="68">
        <f t="shared" ca="1" si="141"/>
        <v>96</v>
      </c>
      <c r="K466" s="68">
        <f ca="1">IF(J466-G466&gt;'Inputs and Outputs'!$D$4,One-G466,0)</f>
        <v>0</v>
      </c>
      <c r="L466" s="68">
        <f ca="1">J466*'Inputs and Outputs'!$D$5-K466*'Inputs and Outputs'!$D$6</f>
        <v>3840</v>
      </c>
      <c r="M466" s="70">
        <f t="shared" ca="1" si="155"/>
        <v>0.21381112554575077</v>
      </c>
      <c r="N466" s="68">
        <f t="shared" si="142"/>
        <v>25</v>
      </c>
      <c r="O466" s="75">
        <f ca="1">J466*'Inputs and Outputs'!$D$5-('Model Part B'!K466*'Model Part B'!N466+K466*Costperbumped)</f>
        <v>3840</v>
      </c>
      <c r="R466" s="74">
        <v>463</v>
      </c>
      <c r="S466" s="68" t="s">
        <v>5</v>
      </c>
      <c r="T466" s="69">
        <v>44351</v>
      </c>
      <c r="U466" s="67" t="s">
        <v>3</v>
      </c>
      <c r="V466" s="68" t="str">
        <f>'Flight Data'!$A464</f>
        <v>G463</v>
      </c>
      <c r="W466" s="68">
        <f>'Flight Data'!$B464</f>
        <v>2</v>
      </c>
      <c r="X466" s="68">
        <f ca="1">ROUND(NORMINV($AC466,'Inputs and Outputs'!$C$18,'Inputs and Outputs'!$D$18),0)</f>
        <v>104</v>
      </c>
      <c r="Y466" s="68">
        <f t="shared" si="143"/>
        <v>102</v>
      </c>
      <c r="Z466" s="68">
        <f t="shared" ca="1" si="144"/>
        <v>102</v>
      </c>
      <c r="AA466" s="68">
        <f ca="1">IF(Z466-W466&gt;'Inputs and Outputs'!$D$4,One-W466,0)</f>
        <v>0</v>
      </c>
      <c r="AB466" s="68">
        <f ca="1">Z466*'Inputs and Outputs'!$D$5-AA466*'Inputs and Outputs'!$D$6</f>
        <v>4080</v>
      </c>
      <c r="AC466" s="70">
        <f t="shared" ca="1" si="156"/>
        <v>0.69306452874152358</v>
      </c>
      <c r="AD466" s="68">
        <f t="shared" si="145"/>
        <v>25</v>
      </c>
      <c r="AE466" s="75">
        <f ca="1">Z466*'Inputs and Outputs'!$D$5-('Model Part B'!AA466*'Model Part B'!AD466+AA466*Costperbumped)</f>
        <v>4080</v>
      </c>
      <c r="AH466" s="74">
        <v>463</v>
      </c>
      <c r="AI466" s="68" t="s">
        <v>5</v>
      </c>
      <c r="AJ466" s="69">
        <v>44351</v>
      </c>
      <c r="AK466" s="67" t="s">
        <v>3</v>
      </c>
      <c r="AL466" s="68" t="str">
        <f>'Flight Data'!$A464</f>
        <v>G463</v>
      </c>
      <c r="AM466" s="68">
        <f>'Flight Data'!$B464</f>
        <v>2</v>
      </c>
      <c r="AN466" s="68">
        <f ca="1">ROUND(NORMINV($AS466,'Inputs and Outputs'!$C$18,'Inputs and Outputs'!$D$18),0)</f>
        <v>100</v>
      </c>
      <c r="AO466" s="68">
        <f t="shared" si="146"/>
        <v>103</v>
      </c>
      <c r="AP466" s="68">
        <f t="shared" ca="1" si="147"/>
        <v>100</v>
      </c>
      <c r="AQ466" s="68">
        <f ca="1">IF(AP466-AM466&gt;'Inputs and Outputs'!$D$4,Three-AM466,0)</f>
        <v>0</v>
      </c>
      <c r="AR466" s="68">
        <f ca="1">AP466*'Inputs and Outputs'!$D$5-AQ466*'Inputs and Outputs'!$D$6</f>
        <v>4000</v>
      </c>
      <c r="AS466" s="70">
        <f t="shared" ca="1" si="157"/>
        <v>0.44144190942739769</v>
      </c>
      <c r="AT466" s="68">
        <f t="shared" si="148"/>
        <v>25</v>
      </c>
      <c r="AU466" s="75">
        <f ca="1">AP466*'Inputs and Outputs'!$D$5-('Model Part B'!AQ466*'Model Part B'!AT466+AQ466*Costperbumped)</f>
        <v>4000</v>
      </c>
      <c r="AX466" s="74">
        <v>463</v>
      </c>
      <c r="AY466" s="68" t="s">
        <v>5</v>
      </c>
      <c r="AZ466" s="69">
        <v>44351</v>
      </c>
      <c r="BA466" s="67" t="s">
        <v>3</v>
      </c>
      <c r="BB466" s="68" t="str">
        <f>'Flight Data'!$A464</f>
        <v>G463</v>
      </c>
      <c r="BC466" s="68">
        <f>'Flight Data'!$B464</f>
        <v>2</v>
      </c>
      <c r="BD466" s="68">
        <f ca="1">ROUND(NORMINV($BI466,'Inputs and Outputs'!$C$18,'Inputs and Outputs'!$D$18),0)</f>
        <v>88</v>
      </c>
      <c r="BE466" s="68">
        <f t="shared" si="149"/>
        <v>104</v>
      </c>
      <c r="BF466" s="68">
        <f t="shared" ca="1" si="150"/>
        <v>88</v>
      </c>
      <c r="BG466" s="68">
        <f ca="1">IF(BF466-BC466&gt;'Inputs and Outputs'!$D$4,Four-BC466,0)</f>
        <v>0</v>
      </c>
      <c r="BH466" s="68">
        <f ca="1">BF466*'Inputs and Outputs'!$D$5-BG466*'Inputs and Outputs'!$D$6</f>
        <v>3520</v>
      </c>
      <c r="BI466" s="70">
        <f t="shared" ca="1" si="158"/>
        <v>1.3964781462762366E-2</v>
      </c>
      <c r="BJ466" s="68">
        <f t="shared" si="151"/>
        <v>25</v>
      </c>
      <c r="BK466" s="75">
        <f ca="1">BF466*'Inputs and Outputs'!$D$5-('Model Part B'!BG466*'Model Part B'!BJ466+BG466*Costperbumped)</f>
        <v>3520</v>
      </c>
      <c r="BN466" s="74">
        <v>463</v>
      </c>
      <c r="BO466" s="68" t="s">
        <v>5</v>
      </c>
      <c r="BP466" s="69">
        <v>44351</v>
      </c>
      <c r="BQ466" s="67" t="s">
        <v>3</v>
      </c>
      <c r="BR466" s="68" t="str">
        <f>'Flight Data'!$A464</f>
        <v>G463</v>
      </c>
      <c r="BS466" s="68">
        <f>'Flight Data'!$B464</f>
        <v>2</v>
      </c>
      <c r="BT466" s="68">
        <f ca="1">ROUND(NORMINV($BY466,'Inputs and Outputs'!$C$18,'Inputs and Outputs'!$D$18),0)</f>
        <v>107</v>
      </c>
      <c r="BU466" s="68">
        <f t="shared" si="152"/>
        <v>105</v>
      </c>
      <c r="BV466" s="68">
        <f t="shared" ca="1" si="153"/>
        <v>105</v>
      </c>
      <c r="BW466" s="68">
        <f ca="1">IF(BV466-BS466&gt;'Inputs and Outputs'!$D$4,Five-BS466,0)</f>
        <v>3</v>
      </c>
      <c r="BX466" s="68">
        <f ca="1">BV466*'Inputs and Outputs'!$D$5-BW466*'Inputs and Outputs'!$D$6</f>
        <v>3900</v>
      </c>
      <c r="BY466" s="70">
        <f t="shared" ca="1" si="159"/>
        <v>0.84531797695862099</v>
      </c>
      <c r="BZ466" s="68">
        <f t="shared" si="154"/>
        <v>25</v>
      </c>
      <c r="CA466" s="75">
        <f ca="1">BV466*'Inputs and Outputs'!$D$5-('Model Part B'!BW466*'Model Part B'!BZ466+BW466*Costperbumped)</f>
        <v>3825</v>
      </c>
    </row>
    <row r="467" spans="2:79" x14ac:dyDescent="0.2">
      <c r="B467" s="74">
        <v>464</v>
      </c>
      <c r="C467" s="68" t="s">
        <v>5</v>
      </c>
      <c r="D467" s="69">
        <v>44351</v>
      </c>
      <c r="E467" s="67" t="s">
        <v>2</v>
      </c>
      <c r="F467" s="68" t="str">
        <f>'Flight Data'!$A465</f>
        <v>G464</v>
      </c>
      <c r="G467" s="68">
        <f>'Flight Data'!$B465</f>
        <v>2</v>
      </c>
      <c r="H467" s="68">
        <f ca="1">ROUND(NORMINV($M467,'Inputs and Outputs'!$C$19,'Inputs and Outputs'!$D$19),0)</f>
        <v>108</v>
      </c>
      <c r="I467" s="68">
        <f t="shared" si="140"/>
        <v>101</v>
      </c>
      <c r="J467" s="68">
        <f t="shared" ca="1" si="141"/>
        <v>101</v>
      </c>
      <c r="K467" s="68">
        <f ca="1">IF(J467-G467&gt;'Inputs and Outputs'!$D$4,One-G467,0)</f>
        <v>0</v>
      </c>
      <c r="L467" s="68">
        <f ca="1">J467*'Inputs and Outputs'!$D$5-K467*'Inputs and Outputs'!$D$6</f>
        <v>4040</v>
      </c>
      <c r="M467" s="70">
        <f t="shared" ca="1" si="155"/>
        <v>0.81996316009927028</v>
      </c>
      <c r="N467" s="68">
        <f t="shared" si="142"/>
        <v>25</v>
      </c>
      <c r="O467" s="75">
        <f ca="1">J467*'Inputs and Outputs'!$D$5-('Model Part B'!K467*'Model Part B'!N467+K467*Costperbumped)</f>
        <v>4040</v>
      </c>
      <c r="R467" s="74">
        <v>464</v>
      </c>
      <c r="S467" s="68" t="s">
        <v>5</v>
      </c>
      <c r="T467" s="69">
        <v>44351</v>
      </c>
      <c r="U467" s="67" t="s">
        <v>2</v>
      </c>
      <c r="V467" s="68" t="str">
        <f>'Flight Data'!$A465</f>
        <v>G464</v>
      </c>
      <c r="W467" s="68">
        <f>'Flight Data'!$B465</f>
        <v>2</v>
      </c>
      <c r="X467" s="68">
        <f ca="1">ROUND(NORMINV($AC467,'Inputs and Outputs'!$C$19,'Inputs and Outputs'!$D$19),0)</f>
        <v>98</v>
      </c>
      <c r="Y467" s="68">
        <f t="shared" si="143"/>
        <v>102</v>
      </c>
      <c r="Z467" s="68">
        <f t="shared" ca="1" si="144"/>
        <v>98</v>
      </c>
      <c r="AA467" s="68">
        <f ca="1">IF(Z467-W467&gt;'Inputs and Outputs'!$D$4,One-W467,0)</f>
        <v>0</v>
      </c>
      <c r="AB467" s="68">
        <f ca="1">Z467*'Inputs and Outputs'!$D$5-AA467*'Inputs and Outputs'!$D$6</f>
        <v>3920</v>
      </c>
      <c r="AC467" s="70">
        <f t="shared" ca="1" si="156"/>
        <v>0.17678583163663308</v>
      </c>
      <c r="AD467" s="68">
        <f t="shared" si="145"/>
        <v>25</v>
      </c>
      <c r="AE467" s="75">
        <f ca="1">Z467*'Inputs and Outputs'!$D$5-('Model Part B'!AA467*'Model Part B'!AD467+AA467*Costperbumped)</f>
        <v>3920</v>
      </c>
      <c r="AH467" s="74">
        <v>464</v>
      </c>
      <c r="AI467" s="68" t="s">
        <v>5</v>
      </c>
      <c r="AJ467" s="69">
        <v>44351</v>
      </c>
      <c r="AK467" s="67" t="s">
        <v>2</v>
      </c>
      <c r="AL467" s="68" t="str">
        <f>'Flight Data'!$A465</f>
        <v>G464</v>
      </c>
      <c r="AM467" s="68">
        <f>'Flight Data'!$B465</f>
        <v>2</v>
      </c>
      <c r="AN467" s="68">
        <f ca="1">ROUND(NORMINV($AS467,'Inputs and Outputs'!$C$19,'Inputs and Outputs'!$D$19),0)</f>
        <v>101</v>
      </c>
      <c r="AO467" s="68">
        <f t="shared" si="146"/>
        <v>103</v>
      </c>
      <c r="AP467" s="68">
        <f t="shared" ca="1" si="147"/>
        <v>101</v>
      </c>
      <c r="AQ467" s="68">
        <f ca="1">IF(AP467-AM467&gt;'Inputs and Outputs'!$D$4,Three-AM467,0)</f>
        <v>0</v>
      </c>
      <c r="AR467" s="68">
        <f ca="1">AP467*'Inputs and Outputs'!$D$5-AQ467*'Inputs and Outputs'!$D$6</f>
        <v>4040</v>
      </c>
      <c r="AS467" s="70">
        <f t="shared" ca="1" si="157"/>
        <v>0.31580038634564256</v>
      </c>
      <c r="AT467" s="68">
        <f t="shared" si="148"/>
        <v>25</v>
      </c>
      <c r="AU467" s="75">
        <f ca="1">AP467*'Inputs and Outputs'!$D$5-('Model Part B'!AQ467*'Model Part B'!AT467+AQ467*Costperbumped)</f>
        <v>4040</v>
      </c>
      <c r="AX467" s="74">
        <v>464</v>
      </c>
      <c r="AY467" s="68" t="s">
        <v>5</v>
      </c>
      <c r="AZ467" s="69">
        <v>44351</v>
      </c>
      <c r="BA467" s="67" t="s">
        <v>2</v>
      </c>
      <c r="BB467" s="68" t="str">
        <f>'Flight Data'!$A465</f>
        <v>G464</v>
      </c>
      <c r="BC467" s="68">
        <f>'Flight Data'!$B465</f>
        <v>2</v>
      </c>
      <c r="BD467" s="68">
        <f ca="1">ROUND(NORMINV($BI467,'Inputs and Outputs'!$C$19,'Inputs and Outputs'!$D$19),0)</f>
        <v>106</v>
      </c>
      <c r="BE467" s="68">
        <f t="shared" si="149"/>
        <v>104</v>
      </c>
      <c r="BF467" s="68">
        <f t="shared" ca="1" si="150"/>
        <v>104</v>
      </c>
      <c r="BG467" s="68">
        <f ca="1">IF(BF467-BC467&gt;'Inputs and Outputs'!$D$4,Four-BC467,0)</f>
        <v>2</v>
      </c>
      <c r="BH467" s="68">
        <f ca="1">BF467*'Inputs and Outputs'!$D$5-BG467*'Inputs and Outputs'!$D$6</f>
        <v>3960</v>
      </c>
      <c r="BI467" s="70">
        <f t="shared" ca="1" si="158"/>
        <v>0.73090064746598427</v>
      </c>
      <c r="BJ467" s="68">
        <f t="shared" si="151"/>
        <v>25</v>
      </c>
      <c r="BK467" s="75">
        <f ca="1">BF467*'Inputs and Outputs'!$D$5-('Model Part B'!BG467*'Model Part B'!BJ467+BG467*Costperbumped)</f>
        <v>3910</v>
      </c>
      <c r="BN467" s="74">
        <v>464</v>
      </c>
      <c r="BO467" s="68" t="s">
        <v>5</v>
      </c>
      <c r="BP467" s="69">
        <v>44351</v>
      </c>
      <c r="BQ467" s="67" t="s">
        <v>2</v>
      </c>
      <c r="BR467" s="68" t="str">
        <f>'Flight Data'!$A465</f>
        <v>G464</v>
      </c>
      <c r="BS467" s="68">
        <f>'Flight Data'!$B465</f>
        <v>2</v>
      </c>
      <c r="BT467" s="68">
        <f ca="1">ROUND(NORMINV($BY467,'Inputs and Outputs'!$C$18,'Inputs and Outputs'!$D$18),0)</f>
        <v>111</v>
      </c>
      <c r="BU467" s="68">
        <f t="shared" si="152"/>
        <v>105</v>
      </c>
      <c r="BV467" s="68">
        <f t="shared" ca="1" si="153"/>
        <v>105</v>
      </c>
      <c r="BW467" s="68">
        <f ca="1">IF(BV467-BS467&gt;'Inputs and Outputs'!$D$4,Five-BS467,0)</f>
        <v>3</v>
      </c>
      <c r="BX467" s="68">
        <f ca="1">BV467*'Inputs and Outputs'!$D$5-BW467*'Inputs and Outputs'!$D$6</f>
        <v>3900</v>
      </c>
      <c r="BY467" s="70">
        <f t="shared" ca="1" si="159"/>
        <v>0.95078799570048467</v>
      </c>
      <c r="BZ467" s="68">
        <f t="shared" si="154"/>
        <v>25</v>
      </c>
      <c r="CA467" s="75">
        <f ca="1">BV467*'Inputs and Outputs'!$D$5-('Model Part B'!BW467*'Model Part B'!BZ467+BW467*Costperbumped)</f>
        <v>3825</v>
      </c>
    </row>
    <row r="468" spans="2:79" x14ac:dyDescent="0.2">
      <c r="B468" s="74">
        <v>465</v>
      </c>
      <c r="C468" s="68" t="s">
        <v>5</v>
      </c>
      <c r="D468" s="69">
        <v>44351</v>
      </c>
      <c r="E468" s="67" t="s">
        <v>0</v>
      </c>
      <c r="F468" s="68" t="str">
        <f>'Flight Data'!$A466</f>
        <v>G465</v>
      </c>
      <c r="G468" s="68">
        <f>'Flight Data'!$B466</f>
        <v>0</v>
      </c>
      <c r="H468" s="68">
        <f ca="1">ROUND(NORMINV($M468,'Inputs and Outputs'!$C$20,'Inputs and Outputs'!$D$20),0)</f>
        <v>102</v>
      </c>
      <c r="I468" s="68">
        <f t="shared" si="140"/>
        <v>101</v>
      </c>
      <c r="J468" s="68">
        <f t="shared" ca="1" si="141"/>
        <v>101</v>
      </c>
      <c r="K468" s="68">
        <f ca="1">IF(J468-G468&gt;'Inputs and Outputs'!$D$4,One-G468,0)</f>
        <v>1</v>
      </c>
      <c r="L468" s="68">
        <f ca="1">J468*'Inputs and Outputs'!$D$5-K468*'Inputs and Outputs'!$D$6</f>
        <v>3940</v>
      </c>
      <c r="M468" s="70">
        <f t="shared" ca="1" si="155"/>
        <v>0.29330231262196316</v>
      </c>
      <c r="N468" s="68">
        <f t="shared" si="142"/>
        <v>200</v>
      </c>
      <c r="O468" s="75">
        <f ca="1">J468*'Inputs and Outputs'!$D$5-('Model Part B'!K468*'Model Part B'!N468+K468*Costperbumped)</f>
        <v>3740</v>
      </c>
      <c r="R468" s="74">
        <v>465</v>
      </c>
      <c r="S468" s="68" t="s">
        <v>5</v>
      </c>
      <c r="T468" s="69">
        <v>44351</v>
      </c>
      <c r="U468" s="67" t="s">
        <v>0</v>
      </c>
      <c r="V468" s="68" t="str">
        <f>'Flight Data'!$A466</f>
        <v>G465</v>
      </c>
      <c r="W468" s="68">
        <f>'Flight Data'!$B466</f>
        <v>0</v>
      </c>
      <c r="X468" s="68">
        <f ca="1">ROUND(NORMINV($AC468,'Inputs and Outputs'!$C$20,'Inputs and Outputs'!$D$20),0)</f>
        <v>101</v>
      </c>
      <c r="Y468" s="68">
        <f t="shared" si="143"/>
        <v>102</v>
      </c>
      <c r="Z468" s="68">
        <f t="shared" ca="1" si="144"/>
        <v>101</v>
      </c>
      <c r="AA468" s="68">
        <f ca="1">IF(Z468-W468&gt;'Inputs and Outputs'!$D$4,One-W468,0)</f>
        <v>1</v>
      </c>
      <c r="AB468" s="68">
        <f ca="1">Z468*'Inputs and Outputs'!$D$5-AA468*'Inputs and Outputs'!$D$6</f>
        <v>3940</v>
      </c>
      <c r="AC468" s="70">
        <f t="shared" ca="1" si="156"/>
        <v>0.23588540860872942</v>
      </c>
      <c r="AD468" s="68">
        <f t="shared" si="145"/>
        <v>200</v>
      </c>
      <c r="AE468" s="75">
        <f ca="1">Z468*'Inputs and Outputs'!$D$5-('Model Part B'!AA468*'Model Part B'!AD468+AA468*Costperbumped)</f>
        <v>3740</v>
      </c>
      <c r="AH468" s="74">
        <v>465</v>
      </c>
      <c r="AI468" s="68" t="s">
        <v>5</v>
      </c>
      <c r="AJ468" s="69">
        <v>44351</v>
      </c>
      <c r="AK468" s="67" t="s">
        <v>0</v>
      </c>
      <c r="AL468" s="68" t="str">
        <f>'Flight Data'!$A466</f>
        <v>G465</v>
      </c>
      <c r="AM468" s="68">
        <f>'Flight Data'!$B466</f>
        <v>0</v>
      </c>
      <c r="AN468" s="68">
        <f ca="1">ROUND(NORMINV($AS468,'Inputs and Outputs'!$C$20,'Inputs and Outputs'!$D$20),0)</f>
        <v>104</v>
      </c>
      <c r="AO468" s="68">
        <f t="shared" si="146"/>
        <v>103</v>
      </c>
      <c r="AP468" s="68">
        <f t="shared" ca="1" si="147"/>
        <v>103</v>
      </c>
      <c r="AQ468" s="68">
        <f ca="1">IF(AP468-AM468&gt;'Inputs and Outputs'!$D$4,Three-AM468,0)</f>
        <v>3</v>
      </c>
      <c r="AR468" s="68">
        <f ca="1">AP468*'Inputs and Outputs'!$D$5-AQ468*'Inputs and Outputs'!$D$6</f>
        <v>3820</v>
      </c>
      <c r="AS468" s="70">
        <f t="shared" ca="1" si="157"/>
        <v>0.4337007223933097</v>
      </c>
      <c r="AT468" s="68">
        <f t="shared" si="148"/>
        <v>200</v>
      </c>
      <c r="AU468" s="75">
        <f ca="1">AP468*'Inputs and Outputs'!$D$5-('Model Part B'!AQ468*'Model Part B'!AT468+AQ468*Costperbumped)</f>
        <v>3220</v>
      </c>
      <c r="AX468" s="74">
        <v>465</v>
      </c>
      <c r="AY468" s="68" t="s">
        <v>5</v>
      </c>
      <c r="AZ468" s="69">
        <v>44351</v>
      </c>
      <c r="BA468" s="67" t="s">
        <v>0</v>
      </c>
      <c r="BB468" s="68" t="str">
        <f>'Flight Data'!$A466</f>
        <v>G465</v>
      </c>
      <c r="BC468" s="68">
        <f>'Flight Data'!$B466</f>
        <v>0</v>
      </c>
      <c r="BD468" s="68">
        <f ca="1">ROUND(NORMINV($BI468,'Inputs and Outputs'!$C$20,'Inputs and Outputs'!$D$20),0)</f>
        <v>106</v>
      </c>
      <c r="BE468" s="68">
        <f t="shared" si="149"/>
        <v>104</v>
      </c>
      <c r="BF468" s="68">
        <f t="shared" ca="1" si="150"/>
        <v>104</v>
      </c>
      <c r="BG468" s="68">
        <f ca="1">IF(BF468-BC468&gt;'Inputs and Outputs'!$D$4,Four-BC468,0)</f>
        <v>4</v>
      </c>
      <c r="BH468" s="68">
        <f ca="1">BF468*'Inputs and Outputs'!$D$5-BG468*'Inputs and Outputs'!$D$6</f>
        <v>3760</v>
      </c>
      <c r="BI468" s="70">
        <f t="shared" ca="1" si="158"/>
        <v>0.5459886035691196</v>
      </c>
      <c r="BJ468" s="68">
        <f t="shared" si="151"/>
        <v>200</v>
      </c>
      <c r="BK468" s="75">
        <f ca="1">BF468*'Inputs and Outputs'!$D$5-('Model Part B'!BG468*'Model Part B'!BJ468+BG468*Costperbumped)</f>
        <v>2960</v>
      </c>
      <c r="BN468" s="74">
        <v>465</v>
      </c>
      <c r="BO468" s="68" t="s">
        <v>5</v>
      </c>
      <c r="BP468" s="69">
        <v>44351</v>
      </c>
      <c r="BQ468" s="67" t="s">
        <v>0</v>
      </c>
      <c r="BR468" s="68" t="str">
        <f>'Flight Data'!$A466</f>
        <v>G465</v>
      </c>
      <c r="BS468" s="68">
        <f>'Flight Data'!$B466</f>
        <v>0</v>
      </c>
      <c r="BT468" s="68">
        <f ca="1">ROUND(NORMINV($BY468,'Inputs and Outputs'!$C$18,'Inputs and Outputs'!$D$18),0)</f>
        <v>82</v>
      </c>
      <c r="BU468" s="68">
        <f t="shared" si="152"/>
        <v>105</v>
      </c>
      <c r="BV468" s="68">
        <f t="shared" ca="1" si="153"/>
        <v>82</v>
      </c>
      <c r="BW468" s="68">
        <f ca="1">IF(BV468-BS468&gt;'Inputs and Outputs'!$D$4,Five-BS468,0)</f>
        <v>0</v>
      </c>
      <c r="BX468" s="68">
        <f ca="1">BV468*'Inputs and Outputs'!$D$5-BW468*'Inputs and Outputs'!$D$6</f>
        <v>3280</v>
      </c>
      <c r="BY468" s="70">
        <f t="shared" ca="1" si="159"/>
        <v>1.0151003183914709E-3</v>
      </c>
      <c r="BZ468" s="68">
        <f t="shared" si="154"/>
        <v>200</v>
      </c>
      <c r="CA468" s="75">
        <f ca="1">BV468*'Inputs and Outputs'!$D$5-('Model Part B'!BW468*'Model Part B'!BZ468+BW468*Costperbumped)</f>
        <v>3280</v>
      </c>
    </row>
    <row r="469" spans="2:79" x14ac:dyDescent="0.2">
      <c r="B469" s="74">
        <v>466</v>
      </c>
      <c r="C469" s="68" t="s">
        <v>4</v>
      </c>
      <c r="D469" s="69">
        <v>44352</v>
      </c>
      <c r="E469" s="67" t="s">
        <v>3</v>
      </c>
      <c r="F469" s="68" t="str">
        <f>'Flight Data'!$A467</f>
        <v>G466</v>
      </c>
      <c r="G469" s="68">
        <f>'Flight Data'!$B467</f>
        <v>3</v>
      </c>
      <c r="H469" s="68">
        <f ca="1">ROUND(NORMINV($M469,'Inputs and Outputs'!$C$18,'Inputs and Outputs'!$D$18),0)</f>
        <v>97</v>
      </c>
      <c r="I469" s="68">
        <f t="shared" si="140"/>
        <v>101</v>
      </c>
      <c r="J469" s="68">
        <f t="shared" ca="1" si="141"/>
        <v>97</v>
      </c>
      <c r="K469" s="68">
        <f ca="1">IF(J469-G469&gt;'Inputs and Outputs'!$D$4,One-G469,0)</f>
        <v>0</v>
      </c>
      <c r="L469" s="68">
        <f ca="1">J469*'Inputs and Outputs'!$D$5-K469*'Inputs and Outputs'!$D$6</f>
        <v>3880</v>
      </c>
      <c r="M469" s="70">
        <f t="shared" ca="1" si="155"/>
        <v>0.27952182720298369</v>
      </c>
      <c r="N469" s="68">
        <f t="shared" si="142"/>
        <v>25</v>
      </c>
      <c r="O469" s="75">
        <f ca="1">J469*'Inputs and Outputs'!$D$5-('Model Part B'!K469*'Model Part B'!N469+K469*Costperbumped)</f>
        <v>3880</v>
      </c>
      <c r="R469" s="74">
        <v>466</v>
      </c>
      <c r="S469" s="68" t="s">
        <v>4</v>
      </c>
      <c r="T469" s="69">
        <v>44352</v>
      </c>
      <c r="U469" s="67" t="s">
        <v>3</v>
      </c>
      <c r="V469" s="68" t="str">
        <f>'Flight Data'!$A467</f>
        <v>G466</v>
      </c>
      <c r="W469" s="68">
        <f>'Flight Data'!$B467</f>
        <v>3</v>
      </c>
      <c r="X469" s="68">
        <f ca="1">ROUND(NORMINV($AC469,'Inputs and Outputs'!$C$18,'Inputs and Outputs'!$D$18),0)</f>
        <v>108</v>
      </c>
      <c r="Y469" s="68">
        <f t="shared" si="143"/>
        <v>102</v>
      </c>
      <c r="Z469" s="68">
        <f t="shared" ca="1" si="144"/>
        <v>102</v>
      </c>
      <c r="AA469" s="68">
        <f ca="1">IF(Z469-W469&gt;'Inputs and Outputs'!$D$4,One-W469,0)</f>
        <v>0</v>
      </c>
      <c r="AB469" s="68">
        <f ca="1">Z469*'Inputs and Outputs'!$D$5-AA469*'Inputs and Outputs'!$D$6</f>
        <v>4080</v>
      </c>
      <c r="AC469" s="70">
        <f t="shared" ca="1" si="156"/>
        <v>0.87600170711902225</v>
      </c>
      <c r="AD469" s="68">
        <f t="shared" si="145"/>
        <v>25</v>
      </c>
      <c r="AE469" s="75">
        <f ca="1">Z469*'Inputs and Outputs'!$D$5-('Model Part B'!AA469*'Model Part B'!AD469+AA469*Costperbumped)</f>
        <v>4080</v>
      </c>
      <c r="AH469" s="74">
        <v>466</v>
      </c>
      <c r="AI469" s="68" t="s">
        <v>4</v>
      </c>
      <c r="AJ469" s="69">
        <v>44352</v>
      </c>
      <c r="AK469" s="67" t="s">
        <v>3</v>
      </c>
      <c r="AL469" s="68" t="str">
        <f>'Flight Data'!$A467</f>
        <v>G466</v>
      </c>
      <c r="AM469" s="68">
        <f>'Flight Data'!$B467</f>
        <v>3</v>
      </c>
      <c r="AN469" s="68">
        <f ca="1">ROUND(NORMINV($AS469,'Inputs and Outputs'!$C$18,'Inputs and Outputs'!$D$18),0)</f>
        <v>109</v>
      </c>
      <c r="AO469" s="68">
        <f t="shared" si="146"/>
        <v>103</v>
      </c>
      <c r="AP469" s="68">
        <f t="shared" ca="1" si="147"/>
        <v>103</v>
      </c>
      <c r="AQ469" s="68">
        <f ca="1">IF(AP469-AM469&gt;'Inputs and Outputs'!$D$4,Three-AM469,0)</f>
        <v>0</v>
      </c>
      <c r="AR469" s="68">
        <f ca="1">AP469*'Inputs and Outputs'!$D$5-AQ469*'Inputs and Outputs'!$D$6</f>
        <v>4120</v>
      </c>
      <c r="AS469" s="70">
        <f t="shared" ca="1" si="157"/>
        <v>0.91859915633851985</v>
      </c>
      <c r="AT469" s="68">
        <f t="shared" si="148"/>
        <v>25</v>
      </c>
      <c r="AU469" s="75">
        <f ca="1">AP469*'Inputs and Outputs'!$D$5-('Model Part B'!AQ469*'Model Part B'!AT469+AQ469*Costperbumped)</f>
        <v>4120</v>
      </c>
      <c r="AX469" s="74">
        <v>466</v>
      </c>
      <c r="AY469" s="68" t="s">
        <v>4</v>
      </c>
      <c r="AZ469" s="69">
        <v>44352</v>
      </c>
      <c r="BA469" s="67" t="s">
        <v>3</v>
      </c>
      <c r="BB469" s="68" t="str">
        <f>'Flight Data'!$A467</f>
        <v>G466</v>
      </c>
      <c r="BC469" s="68">
        <f>'Flight Data'!$B467</f>
        <v>3</v>
      </c>
      <c r="BD469" s="68">
        <f ca="1">ROUND(NORMINV($BI469,'Inputs and Outputs'!$C$18,'Inputs and Outputs'!$D$18),0)</f>
        <v>98</v>
      </c>
      <c r="BE469" s="68">
        <f t="shared" si="149"/>
        <v>104</v>
      </c>
      <c r="BF469" s="68">
        <f t="shared" ca="1" si="150"/>
        <v>98</v>
      </c>
      <c r="BG469" s="68">
        <f ca="1">IF(BF469-BC469&gt;'Inputs and Outputs'!$D$4,Four-BC469,0)</f>
        <v>0</v>
      </c>
      <c r="BH469" s="68">
        <f ca="1">BF469*'Inputs and Outputs'!$D$5-BG469*'Inputs and Outputs'!$D$6</f>
        <v>3920</v>
      </c>
      <c r="BI469" s="70">
        <f t="shared" ca="1" si="158"/>
        <v>0.312214362392356</v>
      </c>
      <c r="BJ469" s="68">
        <f t="shared" si="151"/>
        <v>25</v>
      </c>
      <c r="BK469" s="75">
        <f ca="1">BF469*'Inputs and Outputs'!$D$5-('Model Part B'!BG469*'Model Part B'!BJ469+BG469*Costperbumped)</f>
        <v>3920</v>
      </c>
      <c r="BN469" s="74">
        <v>466</v>
      </c>
      <c r="BO469" s="68" t="s">
        <v>4</v>
      </c>
      <c r="BP469" s="69">
        <v>44352</v>
      </c>
      <c r="BQ469" s="67" t="s">
        <v>3</v>
      </c>
      <c r="BR469" s="68" t="str">
        <f>'Flight Data'!$A467</f>
        <v>G466</v>
      </c>
      <c r="BS469" s="68">
        <f>'Flight Data'!$B467</f>
        <v>3</v>
      </c>
      <c r="BT469" s="68">
        <f ca="1">ROUND(NORMINV($BY469,'Inputs and Outputs'!$C$18,'Inputs and Outputs'!$D$18),0)</f>
        <v>98</v>
      </c>
      <c r="BU469" s="68">
        <f t="shared" si="152"/>
        <v>105</v>
      </c>
      <c r="BV469" s="68">
        <f t="shared" ca="1" si="153"/>
        <v>98</v>
      </c>
      <c r="BW469" s="68">
        <f ca="1">IF(BV469-BS469&gt;'Inputs and Outputs'!$D$4,Five-BS469,0)</f>
        <v>0</v>
      </c>
      <c r="BX469" s="68">
        <f ca="1">BV469*'Inputs and Outputs'!$D$5-BW469*'Inputs and Outputs'!$D$6</f>
        <v>3920</v>
      </c>
      <c r="BY469" s="70">
        <f t="shared" ca="1" si="159"/>
        <v>0.33702139966892553</v>
      </c>
      <c r="BZ469" s="68">
        <f t="shared" si="154"/>
        <v>25</v>
      </c>
      <c r="CA469" s="75">
        <f ca="1">BV469*'Inputs and Outputs'!$D$5-('Model Part B'!BW469*'Model Part B'!BZ469+BW469*Costperbumped)</f>
        <v>3920</v>
      </c>
    </row>
    <row r="470" spans="2:79" x14ac:dyDescent="0.2">
      <c r="B470" s="74">
        <v>467</v>
      </c>
      <c r="C470" s="68" t="s">
        <v>4</v>
      </c>
      <c r="D470" s="69">
        <v>44352</v>
      </c>
      <c r="E470" s="67" t="s">
        <v>2</v>
      </c>
      <c r="F470" s="68" t="str">
        <f>'Flight Data'!$A468</f>
        <v>G467</v>
      </c>
      <c r="G470" s="68">
        <f>'Flight Data'!$B468</f>
        <v>4</v>
      </c>
      <c r="H470" s="68">
        <f ca="1">ROUND(NORMINV($M470,'Inputs and Outputs'!$C$19,'Inputs and Outputs'!$D$19),0)</f>
        <v>97</v>
      </c>
      <c r="I470" s="68">
        <f t="shared" si="140"/>
        <v>101</v>
      </c>
      <c r="J470" s="68">
        <f t="shared" ca="1" si="141"/>
        <v>97</v>
      </c>
      <c r="K470" s="68">
        <f ca="1">IF(J470-G470&gt;'Inputs and Outputs'!$D$4,One-G470,0)</f>
        <v>0</v>
      </c>
      <c r="L470" s="68">
        <f ca="1">J470*'Inputs and Outputs'!$D$5-K470*'Inputs and Outputs'!$D$6</f>
        <v>3880</v>
      </c>
      <c r="M470" s="70">
        <f t="shared" ca="1" si="155"/>
        <v>0.10659017591345665</v>
      </c>
      <c r="N470" s="68">
        <f t="shared" si="142"/>
        <v>25</v>
      </c>
      <c r="O470" s="75">
        <f ca="1">J470*'Inputs and Outputs'!$D$5-('Model Part B'!K470*'Model Part B'!N470+K470*Costperbumped)</f>
        <v>3880</v>
      </c>
      <c r="R470" s="74">
        <v>467</v>
      </c>
      <c r="S470" s="68" t="s">
        <v>4</v>
      </c>
      <c r="T470" s="69">
        <v>44352</v>
      </c>
      <c r="U470" s="67" t="s">
        <v>2</v>
      </c>
      <c r="V470" s="68" t="str">
        <f>'Flight Data'!$A468</f>
        <v>G467</v>
      </c>
      <c r="W470" s="68">
        <f>'Flight Data'!$B468</f>
        <v>4</v>
      </c>
      <c r="X470" s="68">
        <f ca="1">ROUND(NORMINV($AC470,'Inputs and Outputs'!$C$19,'Inputs and Outputs'!$D$19),0)</f>
        <v>105</v>
      </c>
      <c r="Y470" s="68">
        <f t="shared" si="143"/>
        <v>102</v>
      </c>
      <c r="Z470" s="68">
        <f t="shared" ca="1" si="144"/>
        <v>102</v>
      </c>
      <c r="AA470" s="68">
        <f ca="1">IF(Z470-W470&gt;'Inputs and Outputs'!$D$4,One-W470,0)</f>
        <v>0</v>
      </c>
      <c r="AB470" s="68">
        <f ca="1">Z470*'Inputs and Outputs'!$D$5-AA470*'Inputs and Outputs'!$D$6</f>
        <v>4080</v>
      </c>
      <c r="AC470" s="70">
        <f t="shared" ca="1" si="156"/>
        <v>0.66489858488373388</v>
      </c>
      <c r="AD470" s="68">
        <f t="shared" si="145"/>
        <v>25</v>
      </c>
      <c r="AE470" s="75">
        <f ca="1">Z470*'Inputs and Outputs'!$D$5-('Model Part B'!AA470*'Model Part B'!AD470+AA470*Costperbumped)</f>
        <v>4080</v>
      </c>
      <c r="AH470" s="74">
        <v>467</v>
      </c>
      <c r="AI470" s="68" t="s">
        <v>4</v>
      </c>
      <c r="AJ470" s="69">
        <v>44352</v>
      </c>
      <c r="AK470" s="67" t="s">
        <v>2</v>
      </c>
      <c r="AL470" s="68" t="str">
        <f>'Flight Data'!$A468</f>
        <v>G467</v>
      </c>
      <c r="AM470" s="68">
        <f>'Flight Data'!$B468</f>
        <v>4</v>
      </c>
      <c r="AN470" s="68">
        <f ca="1">ROUND(NORMINV($AS470,'Inputs and Outputs'!$C$19,'Inputs and Outputs'!$D$19),0)</f>
        <v>97</v>
      </c>
      <c r="AO470" s="68">
        <f t="shared" si="146"/>
        <v>103</v>
      </c>
      <c r="AP470" s="68">
        <f t="shared" ca="1" si="147"/>
        <v>97</v>
      </c>
      <c r="AQ470" s="68">
        <f ca="1">IF(AP470-AM470&gt;'Inputs and Outputs'!$D$4,Three-AM470,0)</f>
        <v>0</v>
      </c>
      <c r="AR470" s="68">
        <f ca="1">AP470*'Inputs and Outputs'!$D$5-AQ470*'Inputs and Outputs'!$D$6</f>
        <v>3880</v>
      </c>
      <c r="AS470" s="70">
        <f t="shared" ca="1" si="157"/>
        <v>9.6835465205232896E-2</v>
      </c>
      <c r="AT470" s="68">
        <f t="shared" si="148"/>
        <v>25</v>
      </c>
      <c r="AU470" s="75">
        <f ca="1">AP470*'Inputs and Outputs'!$D$5-('Model Part B'!AQ470*'Model Part B'!AT470+AQ470*Costperbumped)</f>
        <v>3880</v>
      </c>
      <c r="AX470" s="74">
        <v>467</v>
      </c>
      <c r="AY470" s="68" t="s">
        <v>4</v>
      </c>
      <c r="AZ470" s="69">
        <v>44352</v>
      </c>
      <c r="BA470" s="67" t="s">
        <v>2</v>
      </c>
      <c r="BB470" s="68" t="str">
        <f>'Flight Data'!$A468</f>
        <v>G467</v>
      </c>
      <c r="BC470" s="68">
        <f>'Flight Data'!$B468</f>
        <v>4</v>
      </c>
      <c r="BD470" s="68">
        <f ca="1">ROUND(NORMINV($BI470,'Inputs and Outputs'!$C$19,'Inputs and Outputs'!$D$19),0)</f>
        <v>98</v>
      </c>
      <c r="BE470" s="68">
        <f t="shared" si="149"/>
        <v>104</v>
      </c>
      <c r="BF470" s="68">
        <f t="shared" ca="1" si="150"/>
        <v>98</v>
      </c>
      <c r="BG470" s="68">
        <f ca="1">IF(BF470-BC470&gt;'Inputs and Outputs'!$D$4,Four-BC470,0)</f>
        <v>0</v>
      </c>
      <c r="BH470" s="68">
        <f ca="1">BF470*'Inputs and Outputs'!$D$5-BG470*'Inputs and Outputs'!$D$6</f>
        <v>3920</v>
      </c>
      <c r="BI470" s="70">
        <f t="shared" ca="1" si="158"/>
        <v>0.13846569856764457</v>
      </c>
      <c r="BJ470" s="68">
        <f t="shared" si="151"/>
        <v>25</v>
      </c>
      <c r="BK470" s="75">
        <f ca="1">BF470*'Inputs and Outputs'!$D$5-('Model Part B'!BG470*'Model Part B'!BJ470+BG470*Costperbumped)</f>
        <v>3920</v>
      </c>
      <c r="BN470" s="74">
        <v>467</v>
      </c>
      <c r="BO470" s="68" t="s">
        <v>4</v>
      </c>
      <c r="BP470" s="69">
        <v>44352</v>
      </c>
      <c r="BQ470" s="67" t="s">
        <v>2</v>
      </c>
      <c r="BR470" s="68" t="str">
        <f>'Flight Data'!$A468</f>
        <v>G467</v>
      </c>
      <c r="BS470" s="68">
        <f>'Flight Data'!$B468</f>
        <v>4</v>
      </c>
      <c r="BT470" s="68">
        <f ca="1">ROUND(NORMINV($BY470,'Inputs and Outputs'!$C$18,'Inputs and Outputs'!$D$18),0)</f>
        <v>95</v>
      </c>
      <c r="BU470" s="68">
        <f t="shared" si="152"/>
        <v>105</v>
      </c>
      <c r="BV470" s="68">
        <f t="shared" ca="1" si="153"/>
        <v>95</v>
      </c>
      <c r="BW470" s="68">
        <f ca="1">IF(BV470-BS470&gt;'Inputs and Outputs'!$D$4,Five-BS470,0)</f>
        <v>0</v>
      </c>
      <c r="BX470" s="68">
        <f ca="1">BV470*'Inputs and Outputs'!$D$5-BW470*'Inputs and Outputs'!$D$6</f>
        <v>3800</v>
      </c>
      <c r="BY470" s="70">
        <f t="shared" ca="1" si="159"/>
        <v>0.14243734442514433</v>
      </c>
      <c r="BZ470" s="68">
        <f t="shared" si="154"/>
        <v>25</v>
      </c>
      <c r="CA470" s="75">
        <f ca="1">BV470*'Inputs and Outputs'!$D$5-('Model Part B'!BW470*'Model Part B'!BZ470+BW470*Costperbumped)</f>
        <v>3800</v>
      </c>
    </row>
    <row r="471" spans="2:79" x14ac:dyDescent="0.2">
      <c r="B471" s="74">
        <v>468</v>
      </c>
      <c r="C471" s="68" t="s">
        <v>4</v>
      </c>
      <c r="D471" s="69">
        <v>44352</v>
      </c>
      <c r="E471" s="67" t="s">
        <v>0</v>
      </c>
      <c r="F471" s="68" t="str">
        <f>'Flight Data'!$A469</f>
        <v>G468</v>
      </c>
      <c r="G471" s="68">
        <f>'Flight Data'!$B469</f>
        <v>1</v>
      </c>
      <c r="H471" s="68">
        <f ca="1">ROUND(NORMINV($M471,'Inputs and Outputs'!$C$20,'Inputs and Outputs'!$D$20),0)</f>
        <v>89</v>
      </c>
      <c r="I471" s="68">
        <f t="shared" si="140"/>
        <v>101</v>
      </c>
      <c r="J471" s="68">
        <f t="shared" ca="1" si="141"/>
        <v>89</v>
      </c>
      <c r="K471" s="68">
        <f ca="1">IF(J471-G471&gt;'Inputs and Outputs'!$D$4,One-G471,0)</f>
        <v>0</v>
      </c>
      <c r="L471" s="68">
        <f ca="1">J471*'Inputs and Outputs'!$D$5-K471*'Inputs and Outputs'!$D$6</f>
        <v>3560</v>
      </c>
      <c r="M471" s="70">
        <f t="shared" ca="1" si="155"/>
        <v>7.7686860486225751E-4</v>
      </c>
      <c r="N471" s="68">
        <f t="shared" si="142"/>
        <v>200</v>
      </c>
      <c r="O471" s="75">
        <f ca="1">J471*'Inputs and Outputs'!$D$5-('Model Part B'!K471*'Model Part B'!N471+K471*Costperbumped)</f>
        <v>3560</v>
      </c>
      <c r="R471" s="74">
        <v>468</v>
      </c>
      <c r="S471" s="68" t="s">
        <v>4</v>
      </c>
      <c r="T471" s="69">
        <v>44352</v>
      </c>
      <c r="U471" s="67" t="s">
        <v>0</v>
      </c>
      <c r="V471" s="68" t="str">
        <f>'Flight Data'!$A469</f>
        <v>G468</v>
      </c>
      <c r="W471" s="68">
        <f>'Flight Data'!$B469</f>
        <v>1</v>
      </c>
      <c r="X471" s="68">
        <f ca="1">ROUND(NORMINV($AC471,'Inputs and Outputs'!$C$20,'Inputs and Outputs'!$D$20),0)</f>
        <v>110</v>
      </c>
      <c r="Y471" s="68">
        <f t="shared" si="143"/>
        <v>102</v>
      </c>
      <c r="Z471" s="68">
        <f t="shared" ca="1" si="144"/>
        <v>102</v>
      </c>
      <c r="AA471" s="68">
        <f ca="1">IF(Z471-W471&gt;'Inputs and Outputs'!$D$4,One-W471,0)</f>
        <v>0</v>
      </c>
      <c r="AB471" s="68">
        <f ca="1">Z471*'Inputs and Outputs'!$D$5-AA471*'Inputs and Outputs'!$D$6</f>
        <v>4080</v>
      </c>
      <c r="AC471" s="70">
        <f t="shared" ca="1" si="156"/>
        <v>0.83264591130007137</v>
      </c>
      <c r="AD471" s="68">
        <f t="shared" si="145"/>
        <v>200</v>
      </c>
      <c r="AE471" s="75">
        <f ca="1">Z471*'Inputs and Outputs'!$D$5-('Model Part B'!AA471*'Model Part B'!AD471+AA471*Costperbumped)</f>
        <v>4080</v>
      </c>
      <c r="AH471" s="74">
        <v>468</v>
      </c>
      <c r="AI471" s="68" t="s">
        <v>4</v>
      </c>
      <c r="AJ471" s="69">
        <v>44352</v>
      </c>
      <c r="AK471" s="67" t="s">
        <v>0</v>
      </c>
      <c r="AL471" s="68" t="str">
        <f>'Flight Data'!$A469</f>
        <v>G468</v>
      </c>
      <c r="AM471" s="68">
        <f>'Flight Data'!$B469</f>
        <v>1</v>
      </c>
      <c r="AN471" s="68">
        <f ca="1">ROUND(NORMINV($AS471,'Inputs and Outputs'!$C$20,'Inputs and Outputs'!$D$20),0)</f>
        <v>107</v>
      </c>
      <c r="AO471" s="68">
        <f t="shared" si="146"/>
        <v>103</v>
      </c>
      <c r="AP471" s="68">
        <f t="shared" ca="1" si="147"/>
        <v>103</v>
      </c>
      <c r="AQ471" s="68">
        <f ca="1">IF(AP471-AM471&gt;'Inputs and Outputs'!$D$4,Three-AM471,0)</f>
        <v>2</v>
      </c>
      <c r="AR471" s="68">
        <f ca="1">AP471*'Inputs and Outputs'!$D$5-AQ471*'Inputs and Outputs'!$D$6</f>
        <v>3920</v>
      </c>
      <c r="AS471" s="70">
        <f t="shared" ca="1" si="157"/>
        <v>0.6853915329643766</v>
      </c>
      <c r="AT471" s="68">
        <f t="shared" si="148"/>
        <v>200</v>
      </c>
      <c r="AU471" s="75">
        <f ca="1">AP471*'Inputs and Outputs'!$D$5-('Model Part B'!AQ471*'Model Part B'!AT471+AQ471*Costperbumped)</f>
        <v>3520</v>
      </c>
      <c r="AX471" s="74">
        <v>468</v>
      </c>
      <c r="AY471" s="68" t="s">
        <v>4</v>
      </c>
      <c r="AZ471" s="69">
        <v>44352</v>
      </c>
      <c r="BA471" s="67" t="s">
        <v>0</v>
      </c>
      <c r="BB471" s="68" t="str">
        <f>'Flight Data'!$A469</f>
        <v>G468</v>
      </c>
      <c r="BC471" s="68">
        <f>'Flight Data'!$B469</f>
        <v>1</v>
      </c>
      <c r="BD471" s="68">
        <f ca="1">ROUND(NORMINV($BI471,'Inputs and Outputs'!$C$20,'Inputs and Outputs'!$D$20),0)</f>
        <v>114</v>
      </c>
      <c r="BE471" s="68">
        <f t="shared" si="149"/>
        <v>104</v>
      </c>
      <c r="BF471" s="68">
        <f t="shared" ca="1" si="150"/>
        <v>104</v>
      </c>
      <c r="BG471" s="68">
        <f ca="1">IF(BF471-BC471&gt;'Inputs and Outputs'!$D$4,Four-BC471,0)</f>
        <v>3</v>
      </c>
      <c r="BH471" s="68">
        <f ca="1">BF471*'Inputs and Outputs'!$D$5-BG471*'Inputs and Outputs'!$D$6</f>
        <v>3860</v>
      </c>
      <c r="BI471" s="70">
        <f t="shared" ca="1" si="158"/>
        <v>0.96995464720048585</v>
      </c>
      <c r="BJ471" s="68">
        <f t="shared" si="151"/>
        <v>200</v>
      </c>
      <c r="BK471" s="75">
        <f ca="1">BF471*'Inputs and Outputs'!$D$5-('Model Part B'!BG471*'Model Part B'!BJ471+BG471*Costperbumped)</f>
        <v>3260</v>
      </c>
      <c r="BN471" s="74">
        <v>468</v>
      </c>
      <c r="BO471" s="68" t="s">
        <v>4</v>
      </c>
      <c r="BP471" s="69">
        <v>44352</v>
      </c>
      <c r="BQ471" s="67" t="s">
        <v>0</v>
      </c>
      <c r="BR471" s="68" t="str">
        <f>'Flight Data'!$A469</f>
        <v>G468</v>
      </c>
      <c r="BS471" s="68">
        <f>'Flight Data'!$B469</f>
        <v>1</v>
      </c>
      <c r="BT471" s="68">
        <f ca="1">ROUND(NORMINV($BY471,'Inputs and Outputs'!$C$18,'Inputs and Outputs'!$D$18),0)</f>
        <v>88</v>
      </c>
      <c r="BU471" s="68">
        <f t="shared" si="152"/>
        <v>105</v>
      </c>
      <c r="BV471" s="68">
        <f t="shared" ca="1" si="153"/>
        <v>88</v>
      </c>
      <c r="BW471" s="68">
        <f ca="1">IF(BV471-BS471&gt;'Inputs and Outputs'!$D$4,Five-BS471,0)</f>
        <v>0</v>
      </c>
      <c r="BX471" s="68">
        <f ca="1">BV471*'Inputs and Outputs'!$D$5-BW471*'Inputs and Outputs'!$D$6</f>
        <v>3520</v>
      </c>
      <c r="BY471" s="70">
        <f t="shared" ca="1" si="159"/>
        <v>1.427481330499436E-2</v>
      </c>
      <c r="BZ471" s="68">
        <f t="shared" si="154"/>
        <v>200</v>
      </c>
      <c r="CA471" s="75">
        <f ca="1">BV471*'Inputs and Outputs'!$D$5-('Model Part B'!BW471*'Model Part B'!BZ471+BW471*Costperbumped)</f>
        <v>3520</v>
      </c>
    </row>
    <row r="472" spans="2:79" x14ac:dyDescent="0.2">
      <c r="B472" s="74">
        <v>469</v>
      </c>
      <c r="C472" s="68" t="s">
        <v>1</v>
      </c>
      <c r="D472" s="69">
        <v>44353</v>
      </c>
      <c r="E472" s="67" t="s">
        <v>3</v>
      </c>
      <c r="F472" s="68" t="str">
        <f>'Flight Data'!$A470</f>
        <v>G469</v>
      </c>
      <c r="G472" s="68">
        <f>'Flight Data'!$B470</f>
        <v>2</v>
      </c>
      <c r="H472" s="68">
        <f ca="1">ROUND(NORMINV($M472,'Inputs and Outputs'!$C$18,'Inputs and Outputs'!$D$18),0)</f>
        <v>98</v>
      </c>
      <c r="I472" s="68">
        <f t="shared" si="140"/>
        <v>101</v>
      </c>
      <c r="J472" s="68">
        <f t="shared" ca="1" si="141"/>
        <v>98</v>
      </c>
      <c r="K472" s="68">
        <f ca="1">IF(J472-G472&gt;'Inputs and Outputs'!$D$4,One-G472,0)</f>
        <v>0</v>
      </c>
      <c r="L472" s="68">
        <f ca="1">J472*'Inputs and Outputs'!$D$5-K472*'Inputs and Outputs'!$D$6</f>
        <v>3920</v>
      </c>
      <c r="M472" s="70">
        <f t="shared" ca="1" si="155"/>
        <v>0.28591256194381753</v>
      </c>
      <c r="N472" s="68">
        <f t="shared" si="142"/>
        <v>25</v>
      </c>
      <c r="O472" s="75">
        <f ca="1">J472*'Inputs and Outputs'!$D$5-('Model Part B'!K472*'Model Part B'!N472+K472*Costperbumped)</f>
        <v>3920</v>
      </c>
      <c r="R472" s="74">
        <v>469</v>
      </c>
      <c r="S472" s="68" t="s">
        <v>1</v>
      </c>
      <c r="T472" s="69">
        <v>44353</v>
      </c>
      <c r="U472" s="67" t="s">
        <v>3</v>
      </c>
      <c r="V472" s="68" t="str">
        <f>'Flight Data'!$A470</f>
        <v>G469</v>
      </c>
      <c r="W472" s="68">
        <f>'Flight Data'!$B470</f>
        <v>2</v>
      </c>
      <c r="X472" s="68">
        <f ca="1">ROUND(NORMINV($AC472,'Inputs and Outputs'!$C$18,'Inputs and Outputs'!$D$18),0)</f>
        <v>97</v>
      </c>
      <c r="Y472" s="68">
        <f t="shared" si="143"/>
        <v>102</v>
      </c>
      <c r="Z472" s="68">
        <f t="shared" ca="1" si="144"/>
        <v>97</v>
      </c>
      <c r="AA472" s="68">
        <f ca="1">IF(Z472-W472&gt;'Inputs and Outputs'!$D$4,One-W472,0)</f>
        <v>0</v>
      </c>
      <c r="AB472" s="68">
        <f ca="1">Z472*'Inputs and Outputs'!$D$5-AA472*'Inputs and Outputs'!$D$6</f>
        <v>3880</v>
      </c>
      <c r="AC472" s="70">
        <f t="shared" ca="1" si="156"/>
        <v>0.25430280208844025</v>
      </c>
      <c r="AD472" s="68">
        <f t="shared" si="145"/>
        <v>25</v>
      </c>
      <c r="AE472" s="75">
        <f ca="1">Z472*'Inputs and Outputs'!$D$5-('Model Part B'!AA472*'Model Part B'!AD472+AA472*Costperbumped)</f>
        <v>3880</v>
      </c>
      <c r="AH472" s="74">
        <v>469</v>
      </c>
      <c r="AI472" s="68" t="s">
        <v>1</v>
      </c>
      <c r="AJ472" s="69">
        <v>44353</v>
      </c>
      <c r="AK472" s="67" t="s">
        <v>3</v>
      </c>
      <c r="AL472" s="68" t="str">
        <f>'Flight Data'!$A470</f>
        <v>G469</v>
      </c>
      <c r="AM472" s="68">
        <f>'Flight Data'!$B470</f>
        <v>2</v>
      </c>
      <c r="AN472" s="68">
        <f ca="1">ROUND(NORMINV($AS472,'Inputs and Outputs'!$C$18,'Inputs and Outputs'!$D$18),0)</f>
        <v>100</v>
      </c>
      <c r="AO472" s="68">
        <f t="shared" si="146"/>
        <v>103</v>
      </c>
      <c r="AP472" s="68">
        <f t="shared" ca="1" si="147"/>
        <v>100</v>
      </c>
      <c r="AQ472" s="68">
        <f ca="1">IF(AP472-AM472&gt;'Inputs and Outputs'!$D$4,Three-AM472,0)</f>
        <v>0</v>
      </c>
      <c r="AR472" s="68">
        <f ca="1">AP472*'Inputs and Outputs'!$D$5-AQ472*'Inputs and Outputs'!$D$6</f>
        <v>4000</v>
      </c>
      <c r="AS472" s="70">
        <f t="shared" ca="1" si="157"/>
        <v>0.4181200926679276</v>
      </c>
      <c r="AT472" s="68">
        <f t="shared" si="148"/>
        <v>25</v>
      </c>
      <c r="AU472" s="75">
        <f ca="1">AP472*'Inputs and Outputs'!$D$5-('Model Part B'!AQ472*'Model Part B'!AT472+AQ472*Costperbumped)</f>
        <v>4000</v>
      </c>
      <c r="AX472" s="74">
        <v>469</v>
      </c>
      <c r="AY472" s="68" t="s">
        <v>1</v>
      </c>
      <c r="AZ472" s="69">
        <v>44353</v>
      </c>
      <c r="BA472" s="67" t="s">
        <v>3</v>
      </c>
      <c r="BB472" s="68" t="str">
        <f>'Flight Data'!$A470</f>
        <v>G469</v>
      </c>
      <c r="BC472" s="68">
        <f>'Flight Data'!$B470</f>
        <v>2</v>
      </c>
      <c r="BD472" s="68">
        <f ca="1">ROUND(NORMINV($BI472,'Inputs and Outputs'!$C$18,'Inputs and Outputs'!$D$18),0)</f>
        <v>99</v>
      </c>
      <c r="BE472" s="68">
        <f t="shared" si="149"/>
        <v>104</v>
      </c>
      <c r="BF472" s="68">
        <f t="shared" ca="1" si="150"/>
        <v>99</v>
      </c>
      <c r="BG472" s="68">
        <f ca="1">IF(BF472-BC472&gt;'Inputs and Outputs'!$D$4,Four-BC472,0)</f>
        <v>0</v>
      </c>
      <c r="BH472" s="68">
        <f ca="1">BF472*'Inputs and Outputs'!$D$5-BG472*'Inputs and Outputs'!$D$6</f>
        <v>3960</v>
      </c>
      <c r="BI472" s="70">
        <f t="shared" ca="1" si="158"/>
        <v>0.38816484624113878</v>
      </c>
      <c r="BJ472" s="68">
        <f t="shared" si="151"/>
        <v>25</v>
      </c>
      <c r="BK472" s="75">
        <f ca="1">BF472*'Inputs and Outputs'!$D$5-('Model Part B'!BG472*'Model Part B'!BJ472+BG472*Costperbumped)</f>
        <v>3960</v>
      </c>
      <c r="BN472" s="74">
        <v>469</v>
      </c>
      <c r="BO472" s="68" t="s">
        <v>1</v>
      </c>
      <c r="BP472" s="69">
        <v>44353</v>
      </c>
      <c r="BQ472" s="67" t="s">
        <v>3</v>
      </c>
      <c r="BR472" s="68" t="str">
        <f>'Flight Data'!$A470</f>
        <v>G469</v>
      </c>
      <c r="BS472" s="68">
        <f>'Flight Data'!$B470</f>
        <v>2</v>
      </c>
      <c r="BT472" s="68">
        <f ca="1">ROUND(NORMINV($BY472,'Inputs and Outputs'!$C$18,'Inputs and Outputs'!$D$18),0)</f>
        <v>100</v>
      </c>
      <c r="BU472" s="68">
        <f t="shared" si="152"/>
        <v>105</v>
      </c>
      <c r="BV472" s="68">
        <f t="shared" ca="1" si="153"/>
        <v>100</v>
      </c>
      <c r="BW472" s="68">
        <f ca="1">IF(BV472-BS472&gt;'Inputs and Outputs'!$D$4,Five-BS472,0)</f>
        <v>0</v>
      </c>
      <c r="BX472" s="68">
        <f ca="1">BV472*'Inputs and Outputs'!$D$5-BW472*'Inputs and Outputs'!$D$6</f>
        <v>4000</v>
      </c>
      <c r="BY472" s="70">
        <f t="shared" ca="1" si="159"/>
        <v>0.43632493814499362</v>
      </c>
      <c r="BZ472" s="68">
        <f t="shared" si="154"/>
        <v>25</v>
      </c>
      <c r="CA472" s="75">
        <f ca="1">BV472*'Inputs and Outputs'!$D$5-('Model Part B'!BW472*'Model Part B'!BZ472+BW472*Costperbumped)</f>
        <v>4000</v>
      </c>
    </row>
    <row r="473" spans="2:79" x14ac:dyDescent="0.2">
      <c r="B473" s="74">
        <v>470</v>
      </c>
      <c r="C473" s="68" t="s">
        <v>1</v>
      </c>
      <c r="D473" s="69">
        <v>44353</v>
      </c>
      <c r="E473" s="67" t="s">
        <v>2</v>
      </c>
      <c r="F473" s="68" t="str">
        <f>'Flight Data'!$A471</f>
        <v>G470</v>
      </c>
      <c r="G473" s="68">
        <f>'Flight Data'!$B471</f>
        <v>6</v>
      </c>
      <c r="H473" s="68">
        <f ca="1">ROUND(NORMINV($M473,'Inputs and Outputs'!$C$19,'Inputs and Outputs'!$D$19),0)</f>
        <v>110</v>
      </c>
      <c r="I473" s="68">
        <f t="shared" si="140"/>
        <v>101</v>
      </c>
      <c r="J473" s="68">
        <f t="shared" ca="1" si="141"/>
        <v>101</v>
      </c>
      <c r="K473" s="68">
        <f ca="1">IF(J473-G473&gt;'Inputs and Outputs'!$D$4,One-G473,0)</f>
        <v>0</v>
      </c>
      <c r="L473" s="68">
        <f ca="1">J473*'Inputs and Outputs'!$D$5-K473*'Inputs and Outputs'!$D$6</f>
        <v>4040</v>
      </c>
      <c r="M473" s="70">
        <f t="shared" ca="1" si="155"/>
        <v>0.91633623998233593</v>
      </c>
      <c r="N473" s="68">
        <f t="shared" si="142"/>
        <v>25</v>
      </c>
      <c r="O473" s="75">
        <f ca="1">J473*'Inputs and Outputs'!$D$5-('Model Part B'!K473*'Model Part B'!N473+K473*Costperbumped)</f>
        <v>4040</v>
      </c>
      <c r="R473" s="74">
        <v>470</v>
      </c>
      <c r="S473" s="68" t="s">
        <v>1</v>
      </c>
      <c r="T473" s="69">
        <v>44353</v>
      </c>
      <c r="U473" s="67" t="s">
        <v>2</v>
      </c>
      <c r="V473" s="68" t="str">
        <f>'Flight Data'!$A471</f>
        <v>G470</v>
      </c>
      <c r="W473" s="68">
        <f>'Flight Data'!$B471</f>
        <v>6</v>
      </c>
      <c r="X473" s="68">
        <f ca="1">ROUND(NORMINV($AC473,'Inputs and Outputs'!$C$19,'Inputs and Outputs'!$D$19),0)</f>
        <v>117</v>
      </c>
      <c r="Y473" s="68">
        <f t="shared" si="143"/>
        <v>102</v>
      </c>
      <c r="Z473" s="68">
        <f t="shared" ca="1" si="144"/>
        <v>102</v>
      </c>
      <c r="AA473" s="68">
        <f ca="1">IF(Z473-W473&gt;'Inputs and Outputs'!$D$4,One-W473,0)</f>
        <v>0</v>
      </c>
      <c r="AB473" s="68">
        <f ca="1">Z473*'Inputs and Outputs'!$D$5-AA473*'Inputs and Outputs'!$D$6</f>
        <v>4080</v>
      </c>
      <c r="AC473" s="70">
        <f t="shared" ca="1" si="156"/>
        <v>0.9970721983777342</v>
      </c>
      <c r="AD473" s="68">
        <f t="shared" si="145"/>
        <v>25</v>
      </c>
      <c r="AE473" s="75">
        <f ca="1">Z473*'Inputs and Outputs'!$D$5-('Model Part B'!AA473*'Model Part B'!AD473+AA473*Costperbumped)</f>
        <v>4080</v>
      </c>
      <c r="AH473" s="74">
        <v>470</v>
      </c>
      <c r="AI473" s="68" t="s">
        <v>1</v>
      </c>
      <c r="AJ473" s="69">
        <v>44353</v>
      </c>
      <c r="AK473" s="67" t="s">
        <v>2</v>
      </c>
      <c r="AL473" s="68" t="str">
        <f>'Flight Data'!$A471</f>
        <v>G470</v>
      </c>
      <c r="AM473" s="68">
        <f>'Flight Data'!$B471</f>
        <v>6</v>
      </c>
      <c r="AN473" s="68">
        <f ca="1">ROUND(NORMINV($AS473,'Inputs and Outputs'!$C$19,'Inputs and Outputs'!$D$19),0)</f>
        <v>105</v>
      </c>
      <c r="AO473" s="68">
        <f t="shared" si="146"/>
        <v>103</v>
      </c>
      <c r="AP473" s="68">
        <f t="shared" ca="1" si="147"/>
        <v>103</v>
      </c>
      <c r="AQ473" s="68">
        <f ca="1">IF(AP473-AM473&gt;'Inputs and Outputs'!$D$4,Three-AM473,0)</f>
        <v>0</v>
      </c>
      <c r="AR473" s="68">
        <f ca="1">AP473*'Inputs and Outputs'!$D$5-AQ473*'Inputs and Outputs'!$D$6</f>
        <v>4120</v>
      </c>
      <c r="AS473" s="70">
        <f t="shared" ca="1" si="157"/>
        <v>0.64769310000996039</v>
      </c>
      <c r="AT473" s="68">
        <f t="shared" si="148"/>
        <v>25</v>
      </c>
      <c r="AU473" s="75">
        <f ca="1">AP473*'Inputs and Outputs'!$D$5-('Model Part B'!AQ473*'Model Part B'!AT473+AQ473*Costperbumped)</f>
        <v>4120</v>
      </c>
      <c r="AX473" s="74">
        <v>470</v>
      </c>
      <c r="AY473" s="68" t="s">
        <v>1</v>
      </c>
      <c r="AZ473" s="69">
        <v>44353</v>
      </c>
      <c r="BA473" s="67" t="s">
        <v>2</v>
      </c>
      <c r="BB473" s="68" t="str">
        <f>'Flight Data'!$A471</f>
        <v>G470</v>
      </c>
      <c r="BC473" s="68">
        <f>'Flight Data'!$B471</f>
        <v>6</v>
      </c>
      <c r="BD473" s="68">
        <f ca="1">ROUND(NORMINV($BI473,'Inputs and Outputs'!$C$19,'Inputs and Outputs'!$D$19),0)</f>
        <v>99</v>
      </c>
      <c r="BE473" s="68">
        <f t="shared" si="149"/>
        <v>104</v>
      </c>
      <c r="BF473" s="68">
        <f t="shared" ca="1" si="150"/>
        <v>99</v>
      </c>
      <c r="BG473" s="68">
        <f ca="1">IF(BF473-BC473&gt;'Inputs and Outputs'!$D$4,Four-BC473,0)</f>
        <v>0</v>
      </c>
      <c r="BH473" s="68">
        <f ca="1">BF473*'Inputs and Outputs'!$D$5-BG473*'Inputs and Outputs'!$D$6</f>
        <v>3960</v>
      </c>
      <c r="BI473" s="70">
        <f t="shared" ca="1" si="158"/>
        <v>0.19026578997520738</v>
      </c>
      <c r="BJ473" s="68">
        <f t="shared" si="151"/>
        <v>25</v>
      </c>
      <c r="BK473" s="75">
        <f ca="1">BF473*'Inputs and Outputs'!$D$5-('Model Part B'!BG473*'Model Part B'!BJ473+BG473*Costperbumped)</f>
        <v>3960</v>
      </c>
      <c r="BN473" s="74">
        <v>470</v>
      </c>
      <c r="BO473" s="68" t="s">
        <v>1</v>
      </c>
      <c r="BP473" s="69">
        <v>44353</v>
      </c>
      <c r="BQ473" s="67" t="s">
        <v>2</v>
      </c>
      <c r="BR473" s="68" t="str">
        <f>'Flight Data'!$A471</f>
        <v>G470</v>
      </c>
      <c r="BS473" s="68">
        <f>'Flight Data'!$B471</f>
        <v>6</v>
      </c>
      <c r="BT473" s="68">
        <f ca="1">ROUND(NORMINV($BY473,'Inputs and Outputs'!$C$18,'Inputs and Outputs'!$D$18),0)</f>
        <v>104</v>
      </c>
      <c r="BU473" s="68">
        <f t="shared" si="152"/>
        <v>105</v>
      </c>
      <c r="BV473" s="68">
        <f t="shared" ca="1" si="153"/>
        <v>104</v>
      </c>
      <c r="BW473" s="68">
        <f ca="1">IF(BV473-BS473&gt;'Inputs and Outputs'!$D$4,Five-BS473,0)</f>
        <v>0</v>
      </c>
      <c r="BX473" s="68">
        <f ca="1">BV473*'Inputs and Outputs'!$D$5-BW473*'Inputs and Outputs'!$D$6</f>
        <v>4160</v>
      </c>
      <c r="BY473" s="70">
        <f t="shared" ca="1" si="159"/>
        <v>0.6671760387242216</v>
      </c>
      <c r="BZ473" s="68">
        <f t="shared" si="154"/>
        <v>25</v>
      </c>
      <c r="CA473" s="75">
        <f ca="1">BV473*'Inputs and Outputs'!$D$5-('Model Part B'!BW473*'Model Part B'!BZ473+BW473*Costperbumped)</f>
        <v>4160</v>
      </c>
    </row>
    <row r="474" spans="2:79" x14ac:dyDescent="0.2">
      <c r="B474" s="74">
        <v>471</v>
      </c>
      <c r="C474" s="68" t="s">
        <v>1</v>
      </c>
      <c r="D474" s="69">
        <v>44353</v>
      </c>
      <c r="E474" s="67" t="s">
        <v>0</v>
      </c>
      <c r="F474" s="68" t="str">
        <f>'Flight Data'!$A472</f>
        <v>G471</v>
      </c>
      <c r="G474" s="68">
        <f>'Flight Data'!$B472</f>
        <v>2</v>
      </c>
      <c r="H474" s="68">
        <f ca="1">ROUND(NORMINV($M474,'Inputs and Outputs'!$C$20,'Inputs and Outputs'!$D$20),0)</f>
        <v>98</v>
      </c>
      <c r="I474" s="68">
        <f t="shared" si="140"/>
        <v>101</v>
      </c>
      <c r="J474" s="68">
        <f t="shared" ca="1" si="141"/>
        <v>98</v>
      </c>
      <c r="K474" s="68">
        <f ca="1">IF(J474-G474&gt;'Inputs and Outputs'!$D$4,One-G474,0)</f>
        <v>0</v>
      </c>
      <c r="L474" s="68">
        <f ca="1">J474*'Inputs and Outputs'!$D$5-K474*'Inputs and Outputs'!$D$6</f>
        <v>3920</v>
      </c>
      <c r="M474" s="70">
        <f t="shared" ca="1" si="155"/>
        <v>6.7211427790952571E-2</v>
      </c>
      <c r="N474" s="68">
        <f t="shared" si="142"/>
        <v>200</v>
      </c>
      <c r="O474" s="75">
        <f ca="1">J474*'Inputs and Outputs'!$D$5-('Model Part B'!K474*'Model Part B'!N474+K474*Costperbumped)</f>
        <v>3920</v>
      </c>
      <c r="R474" s="74">
        <v>471</v>
      </c>
      <c r="S474" s="68" t="s">
        <v>1</v>
      </c>
      <c r="T474" s="69">
        <v>44353</v>
      </c>
      <c r="U474" s="67" t="s">
        <v>0</v>
      </c>
      <c r="V474" s="68" t="str">
        <f>'Flight Data'!$A472</f>
        <v>G471</v>
      </c>
      <c r="W474" s="68">
        <f>'Flight Data'!$B472</f>
        <v>2</v>
      </c>
      <c r="X474" s="68">
        <f ca="1">ROUND(NORMINV($AC474,'Inputs and Outputs'!$C$20,'Inputs and Outputs'!$D$20),0)</f>
        <v>105</v>
      </c>
      <c r="Y474" s="68">
        <f t="shared" si="143"/>
        <v>102</v>
      </c>
      <c r="Z474" s="68">
        <f t="shared" ca="1" si="144"/>
        <v>102</v>
      </c>
      <c r="AA474" s="68">
        <f ca="1">IF(Z474-W474&gt;'Inputs and Outputs'!$D$4,One-W474,0)</f>
        <v>0</v>
      </c>
      <c r="AB474" s="68">
        <f ca="1">Z474*'Inputs and Outputs'!$D$5-AA474*'Inputs and Outputs'!$D$6</f>
        <v>4080</v>
      </c>
      <c r="AC474" s="70">
        <f t="shared" ca="1" si="156"/>
        <v>0.46091415483703491</v>
      </c>
      <c r="AD474" s="68">
        <f t="shared" si="145"/>
        <v>200</v>
      </c>
      <c r="AE474" s="75">
        <f ca="1">Z474*'Inputs and Outputs'!$D$5-('Model Part B'!AA474*'Model Part B'!AD474+AA474*Costperbumped)</f>
        <v>4080</v>
      </c>
      <c r="AH474" s="74">
        <v>471</v>
      </c>
      <c r="AI474" s="68" t="s">
        <v>1</v>
      </c>
      <c r="AJ474" s="69">
        <v>44353</v>
      </c>
      <c r="AK474" s="67" t="s">
        <v>0</v>
      </c>
      <c r="AL474" s="68" t="str">
        <f>'Flight Data'!$A472</f>
        <v>G471</v>
      </c>
      <c r="AM474" s="68">
        <f>'Flight Data'!$B472</f>
        <v>2</v>
      </c>
      <c r="AN474" s="68">
        <f ca="1">ROUND(NORMINV($AS474,'Inputs and Outputs'!$C$20,'Inputs and Outputs'!$D$20),0)</f>
        <v>106</v>
      </c>
      <c r="AO474" s="68">
        <f t="shared" si="146"/>
        <v>103</v>
      </c>
      <c r="AP474" s="68">
        <f t="shared" ca="1" si="147"/>
        <v>103</v>
      </c>
      <c r="AQ474" s="68">
        <f ca="1">IF(AP474-AM474&gt;'Inputs and Outputs'!$D$4,Three-AM474,0)</f>
        <v>1</v>
      </c>
      <c r="AR474" s="68">
        <f ca="1">AP474*'Inputs and Outputs'!$D$5-AQ474*'Inputs and Outputs'!$D$6</f>
        <v>4020</v>
      </c>
      <c r="AS474" s="70">
        <f t="shared" ca="1" si="157"/>
        <v>0.54539359316068303</v>
      </c>
      <c r="AT474" s="68">
        <f t="shared" si="148"/>
        <v>200</v>
      </c>
      <c r="AU474" s="75">
        <f ca="1">AP474*'Inputs and Outputs'!$D$5-('Model Part B'!AQ474*'Model Part B'!AT474+AQ474*Costperbumped)</f>
        <v>3820</v>
      </c>
      <c r="AX474" s="74">
        <v>471</v>
      </c>
      <c r="AY474" s="68" t="s">
        <v>1</v>
      </c>
      <c r="AZ474" s="69">
        <v>44353</v>
      </c>
      <c r="BA474" s="67" t="s">
        <v>0</v>
      </c>
      <c r="BB474" s="68" t="str">
        <f>'Flight Data'!$A472</f>
        <v>G471</v>
      </c>
      <c r="BC474" s="68">
        <f>'Flight Data'!$B472</f>
        <v>2</v>
      </c>
      <c r="BD474" s="68">
        <f ca="1">ROUND(NORMINV($BI474,'Inputs and Outputs'!$C$20,'Inputs and Outputs'!$D$20),0)</f>
        <v>104</v>
      </c>
      <c r="BE474" s="68">
        <f t="shared" si="149"/>
        <v>104</v>
      </c>
      <c r="BF474" s="68">
        <f t="shared" ca="1" si="150"/>
        <v>104</v>
      </c>
      <c r="BG474" s="68">
        <f ca="1">IF(BF474-BC474&gt;'Inputs and Outputs'!$D$4,Four-BC474,0)</f>
        <v>2</v>
      </c>
      <c r="BH474" s="68">
        <f ca="1">BF474*'Inputs and Outputs'!$D$5-BG474*'Inputs and Outputs'!$D$6</f>
        <v>3960</v>
      </c>
      <c r="BI474" s="70">
        <f t="shared" ca="1" si="158"/>
        <v>0.45559875826998142</v>
      </c>
      <c r="BJ474" s="68">
        <f t="shared" si="151"/>
        <v>200</v>
      </c>
      <c r="BK474" s="75">
        <f ca="1">BF474*'Inputs and Outputs'!$D$5-('Model Part B'!BG474*'Model Part B'!BJ474+BG474*Costperbumped)</f>
        <v>3560</v>
      </c>
      <c r="BN474" s="74">
        <v>471</v>
      </c>
      <c r="BO474" s="68" t="s">
        <v>1</v>
      </c>
      <c r="BP474" s="69">
        <v>44353</v>
      </c>
      <c r="BQ474" s="67" t="s">
        <v>0</v>
      </c>
      <c r="BR474" s="68" t="str">
        <f>'Flight Data'!$A472</f>
        <v>G471</v>
      </c>
      <c r="BS474" s="68">
        <f>'Flight Data'!$B472</f>
        <v>2</v>
      </c>
      <c r="BT474" s="68">
        <f ca="1">ROUND(NORMINV($BY474,'Inputs and Outputs'!$C$18,'Inputs and Outputs'!$D$18),0)</f>
        <v>115</v>
      </c>
      <c r="BU474" s="68">
        <f t="shared" si="152"/>
        <v>105</v>
      </c>
      <c r="BV474" s="68">
        <f t="shared" ca="1" si="153"/>
        <v>105</v>
      </c>
      <c r="BW474" s="68">
        <f ca="1">IF(BV474-BS474&gt;'Inputs and Outputs'!$D$4,Five-BS474,0)</f>
        <v>3</v>
      </c>
      <c r="BX474" s="68">
        <f ca="1">BV474*'Inputs and Outputs'!$D$5-BW474*'Inputs and Outputs'!$D$6</f>
        <v>3900</v>
      </c>
      <c r="BY474" s="70">
        <f t="shared" ca="1" si="159"/>
        <v>0.98782523191361837</v>
      </c>
      <c r="BZ474" s="68">
        <f t="shared" si="154"/>
        <v>200</v>
      </c>
      <c r="CA474" s="75">
        <f ca="1">BV474*'Inputs and Outputs'!$D$5-('Model Part B'!BW474*'Model Part B'!BZ474+BW474*Costperbumped)</f>
        <v>3300</v>
      </c>
    </row>
    <row r="475" spans="2:79" x14ac:dyDescent="0.2">
      <c r="B475" s="74">
        <v>472</v>
      </c>
      <c r="C475" s="68" t="s">
        <v>9</v>
      </c>
      <c r="D475" s="69">
        <v>44354</v>
      </c>
      <c r="E475" s="67" t="s">
        <v>3</v>
      </c>
      <c r="F475" s="68" t="str">
        <f>'Flight Data'!$A473</f>
        <v>G472</v>
      </c>
      <c r="G475" s="68">
        <f>'Flight Data'!$B473</f>
        <v>5</v>
      </c>
      <c r="H475" s="68">
        <f ca="1">ROUND(NORMINV($M475,'Inputs and Outputs'!$C$18,'Inputs and Outputs'!$D$18),0)</f>
        <v>100</v>
      </c>
      <c r="I475" s="68">
        <f t="shared" si="140"/>
        <v>101</v>
      </c>
      <c r="J475" s="68">
        <f t="shared" ca="1" si="141"/>
        <v>100</v>
      </c>
      <c r="K475" s="68">
        <f ca="1">IF(J475-G475&gt;'Inputs and Outputs'!$D$4,One-G475,0)</f>
        <v>0</v>
      </c>
      <c r="L475" s="68">
        <f ca="1">J475*'Inputs and Outputs'!$D$5-K475*'Inputs and Outputs'!$D$6</f>
        <v>4000</v>
      </c>
      <c r="M475" s="70">
        <f t="shared" ca="1" si="155"/>
        <v>0.42827686441160207</v>
      </c>
      <c r="N475" s="68">
        <f t="shared" si="142"/>
        <v>25</v>
      </c>
      <c r="O475" s="75">
        <f ca="1">J475*'Inputs and Outputs'!$D$5-('Model Part B'!K475*'Model Part B'!N475+K475*Costperbumped)</f>
        <v>4000</v>
      </c>
      <c r="R475" s="74">
        <v>472</v>
      </c>
      <c r="S475" s="68" t="s">
        <v>9</v>
      </c>
      <c r="T475" s="69">
        <v>44354</v>
      </c>
      <c r="U475" s="67" t="s">
        <v>3</v>
      </c>
      <c r="V475" s="68" t="str">
        <f>'Flight Data'!$A473</f>
        <v>G472</v>
      </c>
      <c r="W475" s="68">
        <f>'Flight Data'!$B473</f>
        <v>5</v>
      </c>
      <c r="X475" s="68">
        <f ca="1">ROUND(NORMINV($AC475,'Inputs and Outputs'!$C$18,'Inputs and Outputs'!$D$18),0)</f>
        <v>103</v>
      </c>
      <c r="Y475" s="68">
        <f t="shared" si="143"/>
        <v>102</v>
      </c>
      <c r="Z475" s="68">
        <f t="shared" ca="1" si="144"/>
        <v>102</v>
      </c>
      <c r="AA475" s="68">
        <f ca="1">IF(Z475-W475&gt;'Inputs and Outputs'!$D$4,One-W475,0)</f>
        <v>0</v>
      </c>
      <c r="AB475" s="68">
        <f ca="1">Z475*'Inputs and Outputs'!$D$5-AA475*'Inputs and Outputs'!$D$6</f>
        <v>4080</v>
      </c>
      <c r="AC475" s="70">
        <f t="shared" ca="1" si="156"/>
        <v>0.66010841883338001</v>
      </c>
      <c r="AD475" s="68">
        <f t="shared" si="145"/>
        <v>25</v>
      </c>
      <c r="AE475" s="75">
        <f ca="1">Z475*'Inputs and Outputs'!$D$5-('Model Part B'!AA475*'Model Part B'!AD475+AA475*Costperbumped)</f>
        <v>4080</v>
      </c>
      <c r="AH475" s="74">
        <v>472</v>
      </c>
      <c r="AI475" s="68" t="s">
        <v>9</v>
      </c>
      <c r="AJ475" s="69">
        <v>44354</v>
      </c>
      <c r="AK475" s="67" t="s">
        <v>3</v>
      </c>
      <c r="AL475" s="68" t="str">
        <f>'Flight Data'!$A473</f>
        <v>G472</v>
      </c>
      <c r="AM475" s="68">
        <f>'Flight Data'!$B473</f>
        <v>5</v>
      </c>
      <c r="AN475" s="68">
        <f ca="1">ROUND(NORMINV($AS475,'Inputs and Outputs'!$C$18,'Inputs and Outputs'!$D$18),0)</f>
        <v>100</v>
      </c>
      <c r="AO475" s="68">
        <f t="shared" si="146"/>
        <v>103</v>
      </c>
      <c r="AP475" s="68">
        <f t="shared" ca="1" si="147"/>
        <v>100</v>
      </c>
      <c r="AQ475" s="68">
        <f ca="1">IF(AP475-AM475&gt;'Inputs and Outputs'!$D$4,Three-AM475,0)</f>
        <v>0</v>
      </c>
      <c r="AR475" s="68">
        <f ca="1">AP475*'Inputs and Outputs'!$D$5-AQ475*'Inputs and Outputs'!$D$6</f>
        <v>4000</v>
      </c>
      <c r="AS475" s="70">
        <f t="shared" ca="1" si="157"/>
        <v>0.44482274756910545</v>
      </c>
      <c r="AT475" s="68">
        <f t="shared" si="148"/>
        <v>25</v>
      </c>
      <c r="AU475" s="75">
        <f ca="1">AP475*'Inputs and Outputs'!$D$5-('Model Part B'!AQ475*'Model Part B'!AT475+AQ475*Costperbumped)</f>
        <v>4000</v>
      </c>
      <c r="AX475" s="74">
        <v>472</v>
      </c>
      <c r="AY475" s="68" t="s">
        <v>9</v>
      </c>
      <c r="AZ475" s="69">
        <v>44354</v>
      </c>
      <c r="BA475" s="67" t="s">
        <v>3</v>
      </c>
      <c r="BB475" s="68" t="str">
        <f>'Flight Data'!$A473</f>
        <v>G472</v>
      </c>
      <c r="BC475" s="68">
        <f>'Flight Data'!$B473</f>
        <v>5</v>
      </c>
      <c r="BD475" s="68">
        <f ca="1">ROUND(NORMINV($BI475,'Inputs and Outputs'!$C$18,'Inputs and Outputs'!$D$18),0)</f>
        <v>109</v>
      </c>
      <c r="BE475" s="68">
        <f t="shared" si="149"/>
        <v>104</v>
      </c>
      <c r="BF475" s="68">
        <f t="shared" ca="1" si="150"/>
        <v>104</v>
      </c>
      <c r="BG475" s="68">
        <f ca="1">IF(BF475-BC475&gt;'Inputs and Outputs'!$D$4,Four-BC475,0)</f>
        <v>0</v>
      </c>
      <c r="BH475" s="68">
        <f ca="1">BF475*'Inputs and Outputs'!$D$5-BG475*'Inputs and Outputs'!$D$6</f>
        <v>4160</v>
      </c>
      <c r="BI475" s="70">
        <f t="shared" ca="1" si="158"/>
        <v>0.89593456726564336</v>
      </c>
      <c r="BJ475" s="68">
        <f t="shared" si="151"/>
        <v>25</v>
      </c>
      <c r="BK475" s="75">
        <f ca="1">BF475*'Inputs and Outputs'!$D$5-('Model Part B'!BG475*'Model Part B'!BJ475+BG475*Costperbumped)</f>
        <v>4160</v>
      </c>
      <c r="BN475" s="74">
        <v>472</v>
      </c>
      <c r="BO475" s="68" t="s">
        <v>9</v>
      </c>
      <c r="BP475" s="69">
        <v>44354</v>
      </c>
      <c r="BQ475" s="67" t="s">
        <v>3</v>
      </c>
      <c r="BR475" s="68" t="str">
        <f>'Flight Data'!$A473</f>
        <v>G472</v>
      </c>
      <c r="BS475" s="68">
        <f>'Flight Data'!$B473</f>
        <v>5</v>
      </c>
      <c r="BT475" s="68">
        <f ca="1">ROUND(NORMINV($BY475,'Inputs and Outputs'!$C$18,'Inputs and Outputs'!$D$18),0)</f>
        <v>102</v>
      </c>
      <c r="BU475" s="68">
        <f t="shared" si="152"/>
        <v>105</v>
      </c>
      <c r="BV475" s="68">
        <f t="shared" ca="1" si="153"/>
        <v>102</v>
      </c>
      <c r="BW475" s="68">
        <f ca="1">IF(BV475-BS475&gt;'Inputs and Outputs'!$D$4,Five-BS475,0)</f>
        <v>0</v>
      </c>
      <c r="BX475" s="68">
        <f ca="1">BV475*'Inputs and Outputs'!$D$5-BW475*'Inputs and Outputs'!$D$6</f>
        <v>4080</v>
      </c>
      <c r="BY475" s="70">
        <f t="shared" ca="1" si="159"/>
        <v>0.57433393716456471</v>
      </c>
      <c r="BZ475" s="68">
        <f t="shared" si="154"/>
        <v>25</v>
      </c>
      <c r="CA475" s="75">
        <f ca="1">BV475*'Inputs and Outputs'!$D$5-('Model Part B'!BW475*'Model Part B'!BZ475+BW475*Costperbumped)</f>
        <v>4080</v>
      </c>
    </row>
    <row r="476" spans="2:79" x14ac:dyDescent="0.2">
      <c r="B476" s="74">
        <v>473</v>
      </c>
      <c r="C476" s="68" t="s">
        <v>9</v>
      </c>
      <c r="D476" s="69">
        <v>44354</v>
      </c>
      <c r="E476" s="67" t="s">
        <v>2</v>
      </c>
      <c r="F476" s="68" t="str">
        <f>'Flight Data'!$A474</f>
        <v>G473</v>
      </c>
      <c r="G476" s="68">
        <f>'Flight Data'!$B474</f>
        <v>1</v>
      </c>
      <c r="H476" s="68">
        <f ca="1">ROUND(NORMINV($M476,'Inputs and Outputs'!$C$19,'Inputs and Outputs'!$D$19),0)</f>
        <v>101</v>
      </c>
      <c r="I476" s="68">
        <f t="shared" si="140"/>
        <v>101</v>
      </c>
      <c r="J476" s="68">
        <f t="shared" ca="1" si="141"/>
        <v>101</v>
      </c>
      <c r="K476" s="68">
        <f ca="1">IF(J476-G476&gt;'Inputs and Outputs'!$D$4,One-G476,0)</f>
        <v>0</v>
      </c>
      <c r="L476" s="68">
        <f ca="1">J476*'Inputs and Outputs'!$D$5-K476*'Inputs and Outputs'!$D$6</f>
        <v>4040</v>
      </c>
      <c r="M476" s="70">
        <f t="shared" ca="1" si="155"/>
        <v>0.35864421655365963</v>
      </c>
      <c r="N476" s="68">
        <f t="shared" si="142"/>
        <v>25</v>
      </c>
      <c r="O476" s="75">
        <f ca="1">J476*'Inputs and Outputs'!$D$5-('Model Part B'!K476*'Model Part B'!N476+K476*Costperbumped)</f>
        <v>4040</v>
      </c>
      <c r="R476" s="74">
        <v>473</v>
      </c>
      <c r="S476" s="68" t="s">
        <v>9</v>
      </c>
      <c r="T476" s="69">
        <v>44354</v>
      </c>
      <c r="U476" s="67" t="s">
        <v>2</v>
      </c>
      <c r="V476" s="68" t="str">
        <f>'Flight Data'!$A474</f>
        <v>G473</v>
      </c>
      <c r="W476" s="68">
        <f>'Flight Data'!$B474</f>
        <v>1</v>
      </c>
      <c r="X476" s="68">
        <f ca="1">ROUND(NORMINV($AC476,'Inputs and Outputs'!$C$19,'Inputs and Outputs'!$D$19),0)</f>
        <v>118</v>
      </c>
      <c r="Y476" s="68">
        <f t="shared" si="143"/>
        <v>102</v>
      </c>
      <c r="Z476" s="68">
        <f t="shared" ca="1" si="144"/>
        <v>102</v>
      </c>
      <c r="AA476" s="68">
        <f ca="1">IF(Z476-W476&gt;'Inputs and Outputs'!$D$4,One-W476,0)</f>
        <v>0</v>
      </c>
      <c r="AB476" s="68">
        <f ca="1">Z476*'Inputs and Outputs'!$D$5-AA476*'Inputs and Outputs'!$D$6</f>
        <v>4080</v>
      </c>
      <c r="AC476" s="70">
        <f t="shared" ca="1" si="156"/>
        <v>0.99840930932815652</v>
      </c>
      <c r="AD476" s="68">
        <f t="shared" si="145"/>
        <v>25</v>
      </c>
      <c r="AE476" s="75">
        <f ca="1">Z476*'Inputs and Outputs'!$D$5-('Model Part B'!AA476*'Model Part B'!AD476+AA476*Costperbumped)</f>
        <v>4080</v>
      </c>
      <c r="AH476" s="74">
        <v>473</v>
      </c>
      <c r="AI476" s="68" t="s">
        <v>9</v>
      </c>
      <c r="AJ476" s="69">
        <v>44354</v>
      </c>
      <c r="AK476" s="67" t="s">
        <v>2</v>
      </c>
      <c r="AL476" s="68" t="str">
        <f>'Flight Data'!$A474</f>
        <v>G473</v>
      </c>
      <c r="AM476" s="68">
        <f>'Flight Data'!$B474</f>
        <v>1</v>
      </c>
      <c r="AN476" s="68">
        <f ca="1">ROUND(NORMINV($AS476,'Inputs and Outputs'!$C$19,'Inputs and Outputs'!$D$19),0)</f>
        <v>94</v>
      </c>
      <c r="AO476" s="68">
        <f t="shared" si="146"/>
        <v>103</v>
      </c>
      <c r="AP476" s="68">
        <f t="shared" ca="1" si="147"/>
        <v>94</v>
      </c>
      <c r="AQ476" s="68">
        <f ca="1">IF(AP476-AM476&gt;'Inputs and Outputs'!$D$4,Three-AM476,0)</f>
        <v>0</v>
      </c>
      <c r="AR476" s="68">
        <f ca="1">AP476*'Inputs and Outputs'!$D$5-AQ476*'Inputs and Outputs'!$D$6</f>
        <v>3760</v>
      </c>
      <c r="AS476" s="70">
        <f t="shared" ca="1" si="157"/>
        <v>2.9470971911682242E-2</v>
      </c>
      <c r="AT476" s="68">
        <f t="shared" si="148"/>
        <v>25</v>
      </c>
      <c r="AU476" s="75">
        <f ca="1">AP476*'Inputs and Outputs'!$D$5-('Model Part B'!AQ476*'Model Part B'!AT476+AQ476*Costperbumped)</f>
        <v>3760</v>
      </c>
      <c r="AX476" s="74">
        <v>473</v>
      </c>
      <c r="AY476" s="68" t="s">
        <v>9</v>
      </c>
      <c r="AZ476" s="69">
        <v>44354</v>
      </c>
      <c r="BA476" s="67" t="s">
        <v>2</v>
      </c>
      <c r="BB476" s="68" t="str">
        <f>'Flight Data'!$A474</f>
        <v>G473</v>
      </c>
      <c r="BC476" s="68">
        <f>'Flight Data'!$B474</f>
        <v>1</v>
      </c>
      <c r="BD476" s="68">
        <f ca="1">ROUND(NORMINV($BI476,'Inputs and Outputs'!$C$19,'Inputs and Outputs'!$D$19),0)</f>
        <v>100</v>
      </c>
      <c r="BE476" s="68">
        <f t="shared" si="149"/>
        <v>104</v>
      </c>
      <c r="BF476" s="68">
        <f t="shared" ca="1" si="150"/>
        <v>100</v>
      </c>
      <c r="BG476" s="68">
        <f ca="1">IF(BF476-BC476&gt;'Inputs and Outputs'!$D$4,Four-BC476,0)</f>
        <v>0</v>
      </c>
      <c r="BH476" s="68">
        <f ca="1">BF476*'Inputs and Outputs'!$D$5-BG476*'Inputs and Outputs'!$D$6</f>
        <v>4000</v>
      </c>
      <c r="BI476" s="70">
        <f t="shared" ca="1" si="158"/>
        <v>0.26447172130108987</v>
      </c>
      <c r="BJ476" s="68">
        <f t="shared" si="151"/>
        <v>25</v>
      </c>
      <c r="BK476" s="75">
        <f ca="1">BF476*'Inputs and Outputs'!$D$5-('Model Part B'!BG476*'Model Part B'!BJ476+BG476*Costperbumped)</f>
        <v>4000</v>
      </c>
      <c r="BN476" s="74">
        <v>473</v>
      </c>
      <c r="BO476" s="68" t="s">
        <v>9</v>
      </c>
      <c r="BP476" s="69">
        <v>44354</v>
      </c>
      <c r="BQ476" s="67" t="s">
        <v>2</v>
      </c>
      <c r="BR476" s="68" t="str">
        <f>'Flight Data'!$A474</f>
        <v>G473</v>
      </c>
      <c r="BS476" s="68">
        <f>'Flight Data'!$B474</f>
        <v>1</v>
      </c>
      <c r="BT476" s="68">
        <f ca="1">ROUND(NORMINV($BY476,'Inputs and Outputs'!$C$18,'Inputs and Outputs'!$D$18),0)</f>
        <v>101</v>
      </c>
      <c r="BU476" s="68">
        <f t="shared" si="152"/>
        <v>105</v>
      </c>
      <c r="BV476" s="68">
        <f t="shared" ca="1" si="153"/>
        <v>101</v>
      </c>
      <c r="BW476" s="68">
        <f ca="1">IF(BV476-BS476&gt;'Inputs and Outputs'!$D$4,Five-BS476,0)</f>
        <v>0</v>
      </c>
      <c r="BX476" s="68">
        <f ca="1">BV476*'Inputs and Outputs'!$D$5-BW476*'Inputs and Outputs'!$D$6</f>
        <v>4040</v>
      </c>
      <c r="BY476" s="70">
        <f t="shared" ca="1" si="159"/>
        <v>0.52482883275510184</v>
      </c>
      <c r="BZ476" s="68">
        <f t="shared" si="154"/>
        <v>25</v>
      </c>
      <c r="CA476" s="75">
        <f ca="1">BV476*'Inputs and Outputs'!$D$5-('Model Part B'!BW476*'Model Part B'!BZ476+BW476*Costperbumped)</f>
        <v>4040</v>
      </c>
    </row>
    <row r="477" spans="2:79" x14ac:dyDescent="0.2">
      <c r="B477" s="74">
        <v>474</v>
      </c>
      <c r="C477" s="68" t="s">
        <v>9</v>
      </c>
      <c r="D477" s="69">
        <v>44354</v>
      </c>
      <c r="E477" s="67" t="s">
        <v>0</v>
      </c>
      <c r="F477" s="68" t="str">
        <f>'Flight Data'!$A475</f>
        <v>G474</v>
      </c>
      <c r="G477" s="68">
        <f>'Flight Data'!$B475</f>
        <v>1</v>
      </c>
      <c r="H477" s="68">
        <f ca="1">ROUND(NORMINV($M477,'Inputs and Outputs'!$C$20,'Inputs and Outputs'!$D$20),0)</f>
        <v>102</v>
      </c>
      <c r="I477" s="68">
        <f t="shared" si="140"/>
        <v>101</v>
      </c>
      <c r="J477" s="68">
        <f t="shared" ca="1" si="141"/>
        <v>101</v>
      </c>
      <c r="K477" s="68">
        <f ca="1">IF(J477-G477&gt;'Inputs and Outputs'!$D$4,One-G477,0)</f>
        <v>0</v>
      </c>
      <c r="L477" s="68">
        <f ca="1">J477*'Inputs and Outputs'!$D$5-K477*'Inputs and Outputs'!$D$6</f>
        <v>4040</v>
      </c>
      <c r="M477" s="70">
        <f t="shared" ca="1" si="155"/>
        <v>0.27316533549988065</v>
      </c>
      <c r="N477" s="68">
        <f t="shared" si="142"/>
        <v>200</v>
      </c>
      <c r="O477" s="75">
        <f ca="1">J477*'Inputs and Outputs'!$D$5-('Model Part B'!K477*'Model Part B'!N477+K477*Costperbumped)</f>
        <v>4040</v>
      </c>
      <c r="R477" s="74">
        <v>474</v>
      </c>
      <c r="S477" s="68" t="s">
        <v>9</v>
      </c>
      <c r="T477" s="69">
        <v>44354</v>
      </c>
      <c r="U477" s="67" t="s">
        <v>0</v>
      </c>
      <c r="V477" s="68" t="str">
        <f>'Flight Data'!$A475</f>
        <v>G474</v>
      </c>
      <c r="W477" s="68">
        <f>'Flight Data'!$B475</f>
        <v>1</v>
      </c>
      <c r="X477" s="68">
        <f ca="1">ROUND(NORMINV($AC477,'Inputs and Outputs'!$C$20,'Inputs and Outputs'!$D$20),0)</f>
        <v>94</v>
      </c>
      <c r="Y477" s="68">
        <f t="shared" si="143"/>
        <v>102</v>
      </c>
      <c r="Z477" s="68">
        <f t="shared" ca="1" si="144"/>
        <v>94</v>
      </c>
      <c r="AA477" s="68">
        <f ca="1">IF(Z477-W477&gt;'Inputs and Outputs'!$D$4,One-W477,0)</f>
        <v>0</v>
      </c>
      <c r="AB477" s="68">
        <f ca="1">Z477*'Inputs and Outputs'!$D$5-AA477*'Inputs and Outputs'!$D$6</f>
        <v>3760</v>
      </c>
      <c r="AC477" s="70">
        <f t="shared" ca="1" si="156"/>
        <v>1.098831397355593E-2</v>
      </c>
      <c r="AD477" s="68">
        <f t="shared" si="145"/>
        <v>200</v>
      </c>
      <c r="AE477" s="75">
        <f ca="1">Z477*'Inputs and Outputs'!$D$5-('Model Part B'!AA477*'Model Part B'!AD477+AA477*Costperbumped)</f>
        <v>3760</v>
      </c>
      <c r="AH477" s="74">
        <v>474</v>
      </c>
      <c r="AI477" s="68" t="s">
        <v>9</v>
      </c>
      <c r="AJ477" s="69">
        <v>44354</v>
      </c>
      <c r="AK477" s="67" t="s">
        <v>0</v>
      </c>
      <c r="AL477" s="68" t="str">
        <f>'Flight Data'!$A475</f>
        <v>G474</v>
      </c>
      <c r="AM477" s="68">
        <f>'Flight Data'!$B475</f>
        <v>1</v>
      </c>
      <c r="AN477" s="68">
        <f ca="1">ROUND(NORMINV($AS477,'Inputs and Outputs'!$C$20,'Inputs and Outputs'!$D$20),0)</f>
        <v>101</v>
      </c>
      <c r="AO477" s="68">
        <f t="shared" si="146"/>
        <v>103</v>
      </c>
      <c r="AP477" s="68">
        <f t="shared" ca="1" si="147"/>
        <v>101</v>
      </c>
      <c r="AQ477" s="68">
        <f ca="1">IF(AP477-AM477&gt;'Inputs and Outputs'!$D$4,Three-AM477,0)</f>
        <v>0</v>
      </c>
      <c r="AR477" s="68">
        <f ca="1">AP477*'Inputs and Outputs'!$D$5-AQ477*'Inputs and Outputs'!$D$6</f>
        <v>4040</v>
      </c>
      <c r="AS477" s="70">
        <f t="shared" ca="1" si="157"/>
        <v>0.23377059226146313</v>
      </c>
      <c r="AT477" s="68">
        <f t="shared" si="148"/>
        <v>200</v>
      </c>
      <c r="AU477" s="75">
        <f ca="1">AP477*'Inputs and Outputs'!$D$5-('Model Part B'!AQ477*'Model Part B'!AT477+AQ477*Costperbumped)</f>
        <v>4040</v>
      </c>
      <c r="AX477" s="74">
        <v>474</v>
      </c>
      <c r="AY477" s="68" t="s">
        <v>9</v>
      </c>
      <c r="AZ477" s="69">
        <v>44354</v>
      </c>
      <c r="BA477" s="67" t="s">
        <v>0</v>
      </c>
      <c r="BB477" s="68" t="str">
        <f>'Flight Data'!$A475</f>
        <v>G474</v>
      </c>
      <c r="BC477" s="68">
        <f>'Flight Data'!$B475</f>
        <v>1</v>
      </c>
      <c r="BD477" s="68">
        <f ca="1">ROUND(NORMINV($BI477,'Inputs and Outputs'!$C$20,'Inputs and Outputs'!$D$20),0)</f>
        <v>101</v>
      </c>
      <c r="BE477" s="68">
        <f t="shared" si="149"/>
        <v>104</v>
      </c>
      <c r="BF477" s="68">
        <f t="shared" ca="1" si="150"/>
        <v>101</v>
      </c>
      <c r="BG477" s="68">
        <f ca="1">IF(BF477-BC477&gt;'Inputs and Outputs'!$D$4,Four-BC477,0)</f>
        <v>0</v>
      </c>
      <c r="BH477" s="68">
        <f ca="1">BF477*'Inputs and Outputs'!$D$5-BG477*'Inputs and Outputs'!$D$6</f>
        <v>4040</v>
      </c>
      <c r="BI477" s="70">
        <f t="shared" ca="1" si="158"/>
        <v>0.22505319497952969</v>
      </c>
      <c r="BJ477" s="68">
        <f t="shared" si="151"/>
        <v>200</v>
      </c>
      <c r="BK477" s="75">
        <f ca="1">BF477*'Inputs and Outputs'!$D$5-('Model Part B'!BG477*'Model Part B'!BJ477+BG477*Costperbumped)</f>
        <v>4040</v>
      </c>
      <c r="BN477" s="74">
        <v>474</v>
      </c>
      <c r="BO477" s="68" t="s">
        <v>9</v>
      </c>
      <c r="BP477" s="69">
        <v>44354</v>
      </c>
      <c r="BQ477" s="67" t="s">
        <v>0</v>
      </c>
      <c r="BR477" s="68" t="str">
        <f>'Flight Data'!$A475</f>
        <v>G474</v>
      </c>
      <c r="BS477" s="68">
        <f>'Flight Data'!$B475</f>
        <v>1</v>
      </c>
      <c r="BT477" s="68">
        <f ca="1">ROUND(NORMINV($BY477,'Inputs and Outputs'!$C$18,'Inputs and Outputs'!$D$18),0)</f>
        <v>93</v>
      </c>
      <c r="BU477" s="68">
        <f t="shared" si="152"/>
        <v>105</v>
      </c>
      <c r="BV477" s="68">
        <f t="shared" ca="1" si="153"/>
        <v>93</v>
      </c>
      <c r="BW477" s="68">
        <f ca="1">IF(BV477-BS477&gt;'Inputs and Outputs'!$D$4,Five-BS477,0)</f>
        <v>0</v>
      </c>
      <c r="BX477" s="68">
        <f ca="1">BV477*'Inputs and Outputs'!$D$5-BW477*'Inputs and Outputs'!$D$6</f>
        <v>3720</v>
      </c>
      <c r="BY477" s="70">
        <f t="shared" ca="1" si="159"/>
        <v>0.10318297193816139</v>
      </c>
      <c r="BZ477" s="68">
        <f t="shared" si="154"/>
        <v>200</v>
      </c>
      <c r="CA477" s="75">
        <f ca="1">BV477*'Inputs and Outputs'!$D$5-('Model Part B'!BW477*'Model Part B'!BZ477+BW477*Costperbumped)</f>
        <v>3720</v>
      </c>
    </row>
    <row r="478" spans="2:79" x14ac:dyDescent="0.2">
      <c r="B478" s="74">
        <v>475</v>
      </c>
      <c r="C478" s="68" t="s">
        <v>8</v>
      </c>
      <c r="D478" s="69">
        <v>44355</v>
      </c>
      <c r="E478" s="67" t="s">
        <v>3</v>
      </c>
      <c r="F478" s="68" t="str">
        <f>'Flight Data'!$A476</f>
        <v>G475</v>
      </c>
      <c r="G478" s="68">
        <f>'Flight Data'!$B476</f>
        <v>3</v>
      </c>
      <c r="H478" s="68">
        <f ca="1">ROUND(NORMINV($M478,'Inputs and Outputs'!$C$18,'Inputs and Outputs'!$D$18),0)</f>
        <v>110</v>
      </c>
      <c r="I478" s="68">
        <f t="shared" si="140"/>
        <v>101</v>
      </c>
      <c r="J478" s="68">
        <f t="shared" ca="1" si="141"/>
        <v>101</v>
      </c>
      <c r="K478" s="68">
        <f ca="1">IF(J478-G478&gt;'Inputs and Outputs'!$D$4,One-G478,0)</f>
        <v>0</v>
      </c>
      <c r="L478" s="68">
        <f ca="1">J478*'Inputs and Outputs'!$D$5-K478*'Inputs and Outputs'!$D$6</f>
        <v>4040</v>
      </c>
      <c r="M478" s="70">
        <f t="shared" ca="1" si="155"/>
        <v>0.92940311844458612</v>
      </c>
      <c r="N478" s="68">
        <f t="shared" si="142"/>
        <v>25</v>
      </c>
      <c r="O478" s="75">
        <f ca="1">J478*'Inputs and Outputs'!$D$5-('Model Part B'!K478*'Model Part B'!N478+K478*Costperbumped)</f>
        <v>4040</v>
      </c>
      <c r="R478" s="74">
        <v>475</v>
      </c>
      <c r="S478" s="68" t="s">
        <v>8</v>
      </c>
      <c r="T478" s="69">
        <v>44355</v>
      </c>
      <c r="U478" s="67" t="s">
        <v>3</v>
      </c>
      <c r="V478" s="68" t="str">
        <f>'Flight Data'!$A476</f>
        <v>G475</v>
      </c>
      <c r="W478" s="68">
        <f>'Flight Data'!$B476</f>
        <v>3</v>
      </c>
      <c r="X478" s="68">
        <f ca="1">ROUND(NORMINV($AC478,'Inputs and Outputs'!$C$18,'Inputs and Outputs'!$D$18),0)</f>
        <v>94</v>
      </c>
      <c r="Y478" s="68">
        <f t="shared" si="143"/>
        <v>102</v>
      </c>
      <c r="Z478" s="68">
        <f t="shared" ca="1" si="144"/>
        <v>94</v>
      </c>
      <c r="AA478" s="68">
        <f ca="1">IF(Z478-W478&gt;'Inputs and Outputs'!$D$4,One-W478,0)</f>
        <v>0</v>
      </c>
      <c r="AB478" s="68">
        <f ca="1">Z478*'Inputs and Outputs'!$D$5-AA478*'Inputs and Outputs'!$D$6</f>
        <v>3760</v>
      </c>
      <c r="AC478" s="70">
        <f t="shared" ca="1" si="156"/>
        <v>0.11763033103334741</v>
      </c>
      <c r="AD478" s="68">
        <f t="shared" si="145"/>
        <v>25</v>
      </c>
      <c r="AE478" s="75">
        <f ca="1">Z478*'Inputs and Outputs'!$D$5-('Model Part B'!AA478*'Model Part B'!AD478+AA478*Costperbumped)</f>
        <v>3760</v>
      </c>
      <c r="AH478" s="74">
        <v>475</v>
      </c>
      <c r="AI478" s="68" t="s">
        <v>8</v>
      </c>
      <c r="AJ478" s="69">
        <v>44355</v>
      </c>
      <c r="AK478" s="67" t="s">
        <v>3</v>
      </c>
      <c r="AL478" s="68" t="str">
        <f>'Flight Data'!$A476</f>
        <v>G475</v>
      </c>
      <c r="AM478" s="68">
        <f>'Flight Data'!$B476</f>
        <v>3</v>
      </c>
      <c r="AN478" s="68">
        <f ca="1">ROUND(NORMINV($AS478,'Inputs and Outputs'!$C$18,'Inputs and Outputs'!$D$18),0)</f>
        <v>91</v>
      </c>
      <c r="AO478" s="68">
        <f t="shared" si="146"/>
        <v>103</v>
      </c>
      <c r="AP478" s="68">
        <f t="shared" ca="1" si="147"/>
        <v>91</v>
      </c>
      <c r="AQ478" s="68">
        <f ca="1">IF(AP478-AM478&gt;'Inputs and Outputs'!$D$4,Three-AM478,0)</f>
        <v>0</v>
      </c>
      <c r="AR478" s="68">
        <f ca="1">AP478*'Inputs and Outputs'!$D$5-AQ478*'Inputs and Outputs'!$D$6</f>
        <v>3640</v>
      </c>
      <c r="AS478" s="70">
        <f t="shared" ca="1" si="157"/>
        <v>4.4599030401685003E-2</v>
      </c>
      <c r="AT478" s="68">
        <f t="shared" si="148"/>
        <v>25</v>
      </c>
      <c r="AU478" s="75">
        <f ca="1">AP478*'Inputs and Outputs'!$D$5-('Model Part B'!AQ478*'Model Part B'!AT478+AQ478*Costperbumped)</f>
        <v>3640</v>
      </c>
      <c r="AX478" s="74">
        <v>475</v>
      </c>
      <c r="AY478" s="68" t="s">
        <v>8</v>
      </c>
      <c r="AZ478" s="69">
        <v>44355</v>
      </c>
      <c r="BA478" s="67" t="s">
        <v>3</v>
      </c>
      <c r="BB478" s="68" t="str">
        <f>'Flight Data'!$A476</f>
        <v>G475</v>
      </c>
      <c r="BC478" s="68">
        <f>'Flight Data'!$B476</f>
        <v>3</v>
      </c>
      <c r="BD478" s="68">
        <f ca="1">ROUND(NORMINV($BI478,'Inputs and Outputs'!$C$18,'Inputs and Outputs'!$D$18),0)</f>
        <v>100</v>
      </c>
      <c r="BE478" s="68">
        <f t="shared" si="149"/>
        <v>104</v>
      </c>
      <c r="BF478" s="68">
        <f t="shared" ca="1" si="150"/>
        <v>100</v>
      </c>
      <c r="BG478" s="68">
        <f ca="1">IF(BF478-BC478&gt;'Inputs and Outputs'!$D$4,Four-BC478,0)</f>
        <v>0</v>
      </c>
      <c r="BH478" s="68">
        <f ca="1">BF478*'Inputs and Outputs'!$D$5-BG478*'Inputs and Outputs'!$D$6</f>
        <v>4000</v>
      </c>
      <c r="BI478" s="70">
        <f t="shared" ca="1" si="158"/>
        <v>0.43380194259450222</v>
      </c>
      <c r="BJ478" s="68">
        <f t="shared" si="151"/>
        <v>25</v>
      </c>
      <c r="BK478" s="75">
        <f ca="1">BF478*'Inputs and Outputs'!$D$5-('Model Part B'!BG478*'Model Part B'!BJ478+BG478*Costperbumped)</f>
        <v>4000</v>
      </c>
      <c r="BN478" s="74">
        <v>475</v>
      </c>
      <c r="BO478" s="68" t="s">
        <v>8</v>
      </c>
      <c r="BP478" s="69">
        <v>44355</v>
      </c>
      <c r="BQ478" s="67" t="s">
        <v>3</v>
      </c>
      <c r="BR478" s="68" t="str">
        <f>'Flight Data'!$A476</f>
        <v>G475</v>
      </c>
      <c r="BS478" s="68">
        <f>'Flight Data'!$B476</f>
        <v>3</v>
      </c>
      <c r="BT478" s="68">
        <f ca="1">ROUND(NORMINV($BY478,'Inputs and Outputs'!$C$18,'Inputs and Outputs'!$D$18),0)</f>
        <v>101</v>
      </c>
      <c r="BU478" s="68">
        <f t="shared" si="152"/>
        <v>105</v>
      </c>
      <c r="BV478" s="68">
        <f t="shared" ca="1" si="153"/>
        <v>101</v>
      </c>
      <c r="BW478" s="68">
        <f ca="1">IF(BV478-BS478&gt;'Inputs and Outputs'!$D$4,Five-BS478,0)</f>
        <v>0</v>
      </c>
      <c r="BX478" s="68">
        <f ca="1">BV478*'Inputs and Outputs'!$D$5-BW478*'Inputs and Outputs'!$D$6</f>
        <v>4040</v>
      </c>
      <c r="BY478" s="70">
        <f t="shared" ca="1" si="159"/>
        <v>0.51268734642247216</v>
      </c>
      <c r="BZ478" s="68">
        <f t="shared" si="154"/>
        <v>25</v>
      </c>
      <c r="CA478" s="75">
        <f ca="1">BV478*'Inputs and Outputs'!$D$5-('Model Part B'!BW478*'Model Part B'!BZ478+BW478*Costperbumped)</f>
        <v>4040</v>
      </c>
    </row>
    <row r="479" spans="2:79" x14ac:dyDescent="0.2">
      <c r="B479" s="74">
        <v>476</v>
      </c>
      <c r="C479" s="68" t="s">
        <v>8</v>
      </c>
      <c r="D479" s="69">
        <v>44355</v>
      </c>
      <c r="E479" s="67" t="s">
        <v>2</v>
      </c>
      <c r="F479" s="68" t="str">
        <f>'Flight Data'!$A477</f>
        <v>G476</v>
      </c>
      <c r="G479" s="68">
        <f>'Flight Data'!$B477</f>
        <v>0</v>
      </c>
      <c r="H479" s="68">
        <f ca="1">ROUND(NORMINV($M479,'Inputs and Outputs'!$C$19,'Inputs and Outputs'!$D$19),0)</f>
        <v>108</v>
      </c>
      <c r="I479" s="68">
        <f t="shared" si="140"/>
        <v>101</v>
      </c>
      <c r="J479" s="68">
        <f t="shared" ca="1" si="141"/>
        <v>101</v>
      </c>
      <c r="K479" s="68">
        <f ca="1">IF(J479-G479&gt;'Inputs and Outputs'!$D$4,One-G479,0)</f>
        <v>1</v>
      </c>
      <c r="L479" s="68">
        <f ca="1">J479*'Inputs and Outputs'!$D$5-K479*'Inputs and Outputs'!$D$6</f>
        <v>3940</v>
      </c>
      <c r="M479" s="70">
        <f t="shared" ca="1" si="155"/>
        <v>0.86285368994665967</v>
      </c>
      <c r="N479" s="68">
        <f t="shared" si="142"/>
        <v>25</v>
      </c>
      <c r="O479" s="75">
        <f ca="1">J479*'Inputs and Outputs'!$D$5-('Model Part B'!K479*'Model Part B'!N479+K479*Costperbumped)</f>
        <v>3915</v>
      </c>
      <c r="R479" s="74">
        <v>476</v>
      </c>
      <c r="S479" s="68" t="s">
        <v>8</v>
      </c>
      <c r="T479" s="69">
        <v>44355</v>
      </c>
      <c r="U479" s="67" t="s">
        <v>2</v>
      </c>
      <c r="V479" s="68" t="str">
        <f>'Flight Data'!$A477</f>
        <v>G476</v>
      </c>
      <c r="W479" s="68">
        <f>'Flight Data'!$B477</f>
        <v>0</v>
      </c>
      <c r="X479" s="68">
        <f ca="1">ROUND(NORMINV($AC479,'Inputs and Outputs'!$C$19,'Inputs and Outputs'!$D$19),0)</f>
        <v>106</v>
      </c>
      <c r="Y479" s="68">
        <f t="shared" si="143"/>
        <v>102</v>
      </c>
      <c r="Z479" s="68">
        <f t="shared" ca="1" si="144"/>
        <v>102</v>
      </c>
      <c r="AA479" s="68">
        <f ca="1">IF(Z479-W479&gt;'Inputs and Outputs'!$D$4,One-W479,0)</f>
        <v>1</v>
      </c>
      <c r="AB479" s="68">
        <f ca="1">Z479*'Inputs and Outputs'!$D$5-AA479*'Inputs and Outputs'!$D$6</f>
        <v>3980</v>
      </c>
      <c r="AC479" s="70">
        <f t="shared" ca="1" si="156"/>
        <v>0.74185501240048246</v>
      </c>
      <c r="AD479" s="68">
        <f t="shared" si="145"/>
        <v>25</v>
      </c>
      <c r="AE479" s="75">
        <f ca="1">Z479*'Inputs and Outputs'!$D$5-('Model Part B'!AA479*'Model Part B'!AD479+AA479*Costperbumped)</f>
        <v>3955</v>
      </c>
      <c r="AH479" s="74">
        <v>476</v>
      </c>
      <c r="AI479" s="68" t="s">
        <v>8</v>
      </c>
      <c r="AJ479" s="69">
        <v>44355</v>
      </c>
      <c r="AK479" s="67" t="s">
        <v>2</v>
      </c>
      <c r="AL479" s="68" t="str">
        <f>'Flight Data'!$A477</f>
        <v>G476</v>
      </c>
      <c r="AM479" s="68">
        <f>'Flight Data'!$B477</f>
        <v>0</v>
      </c>
      <c r="AN479" s="68">
        <f ca="1">ROUND(NORMINV($AS479,'Inputs and Outputs'!$C$19,'Inputs and Outputs'!$D$19),0)</f>
        <v>102</v>
      </c>
      <c r="AO479" s="68">
        <f t="shared" si="146"/>
        <v>103</v>
      </c>
      <c r="AP479" s="68">
        <f t="shared" ca="1" si="147"/>
        <v>102</v>
      </c>
      <c r="AQ479" s="68">
        <f ca="1">IF(AP479-AM479&gt;'Inputs and Outputs'!$D$4,Three-AM479,0)</f>
        <v>3</v>
      </c>
      <c r="AR479" s="68">
        <f ca="1">AP479*'Inputs and Outputs'!$D$5-AQ479*'Inputs and Outputs'!$D$6</f>
        <v>3780</v>
      </c>
      <c r="AS479" s="70">
        <f t="shared" ca="1" si="157"/>
        <v>0.4563683121926253</v>
      </c>
      <c r="AT479" s="68">
        <f t="shared" si="148"/>
        <v>25</v>
      </c>
      <c r="AU479" s="75">
        <f ca="1">AP479*'Inputs and Outputs'!$D$5-('Model Part B'!AQ479*'Model Part B'!AT479+AQ479*Costperbumped)</f>
        <v>3705</v>
      </c>
      <c r="AX479" s="74">
        <v>476</v>
      </c>
      <c r="AY479" s="68" t="s">
        <v>8</v>
      </c>
      <c r="AZ479" s="69">
        <v>44355</v>
      </c>
      <c r="BA479" s="67" t="s">
        <v>2</v>
      </c>
      <c r="BB479" s="68" t="str">
        <f>'Flight Data'!$A477</f>
        <v>G476</v>
      </c>
      <c r="BC479" s="68">
        <f>'Flight Data'!$B477</f>
        <v>0</v>
      </c>
      <c r="BD479" s="68">
        <f ca="1">ROUND(NORMINV($BI479,'Inputs and Outputs'!$C$19,'Inputs and Outputs'!$D$19),0)</f>
        <v>102</v>
      </c>
      <c r="BE479" s="68">
        <f t="shared" si="149"/>
        <v>104</v>
      </c>
      <c r="BF479" s="68">
        <f t="shared" ca="1" si="150"/>
        <v>102</v>
      </c>
      <c r="BG479" s="68">
        <f ca="1">IF(BF479-BC479&gt;'Inputs and Outputs'!$D$4,Four-BC479,0)</f>
        <v>4</v>
      </c>
      <c r="BH479" s="68">
        <f ca="1">BF479*'Inputs and Outputs'!$D$5-BG479*'Inputs and Outputs'!$D$6</f>
        <v>3680</v>
      </c>
      <c r="BI479" s="70">
        <f t="shared" ca="1" si="158"/>
        <v>0.45490658722056332</v>
      </c>
      <c r="BJ479" s="68">
        <f t="shared" si="151"/>
        <v>25</v>
      </c>
      <c r="BK479" s="75">
        <f ca="1">BF479*'Inputs and Outputs'!$D$5-('Model Part B'!BG479*'Model Part B'!BJ479+BG479*Costperbumped)</f>
        <v>3580</v>
      </c>
      <c r="BN479" s="74">
        <v>476</v>
      </c>
      <c r="BO479" s="68" t="s">
        <v>8</v>
      </c>
      <c r="BP479" s="69">
        <v>44355</v>
      </c>
      <c r="BQ479" s="67" t="s">
        <v>2</v>
      </c>
      <c r="BR479" s="68" t="str">
        <f>'Flight Data'!$A477</f>
        <v>G476</v>
      </c>
      <c r="BS479" s="68">
        <f>'Flight Data'!$B477</f>
        <v>0</v>
      </c>
      <c r="BT479" s="68">
        <f ca="1">ROUND(NORMINV($BY479,'Inputs and Outputs'!$C$18,'Inputs and Outputs'!$D$18),0)</f>
        <v>93</v>
      </c>
      <c r="BU479" s="68">
        <f t="shared" si="152"/>
        <v>105</v>
      </c>
      <c r="BV479" s="68">
        <f t="shared" ca="1" si="153"/>
        <v>93</v>
      </c>
      <c r="BW479" s="68">
        <f ca="1">IF(BV479-BS479&gt;'Inputs and Outputs'!$D$4,Five-BS479,0)</f>
        <v>0</v>
      </c>
      <c r="BX479" s="68">
        <f ca="1">BV479*'Inputs and Outputs'!$D$5-BW479*'Inputs and Outputs'!$D$6</f>
        <v>3720</v>
      </c>
      <c r="BY479" s="70">
        <f t="shared" ca="1" si="159"/>
        <v>9.5883073759619131E-2</v>
      </c>
      <c r="BZ479" s="68">
        <f t="shared" si="154"/>
        <v>25</v>
      </c>
      <c r="CA479" s="75">
        <f ca="1">BV479*'Inputs and Outputs'!$D$5-('Model Part B'!BW479*'Model Part B'!BZ479+BW479*Costperbumped)</f>
        <v>3720</v>
      </c>
    </row>
    <row r="480" spans="2:79" x14ac:dyDescent="0.2">
      <c r="B480" s="74">
        <v>477</v>
      </c>
      <c r="C480" s="68" t="s">
        <v>8</v>
      </c>
      <c r="D480" s="69">
        <v>44355</v>
      </c>
      <c r="E480" s="67" t="s">
        <v>0</v>
      </c>
      <c r="F480" s="68" t="str">
        <f>'Flight Data'!$A478</f>
        <v>G477</v>
      </c>
      <c r="G480" s="68">
        <f>'Flight Data'!$B478</f>
        <v>0</v>
      </c>
      <c r="H480" s="68">
        <f ca="1">ROUND(NORMINV($M480,'Inputs and Outputs'!$C$20,'Inputs and Outputs'!$D$20),0)</f>
        <v>106</v>
      </c>
      <c r="I480" s="68">
        <f t="shared" si="140"/>
        <v>101</v>
      </c>
      <c r="J480" s="68">
        <f t="shared" ca="1" si="141"/>
        <v>101</v>
      </c>
      <c r="K480" s="68">
        <f ca="1">IF(J480-G480&gt;'Inputs and Outputs'!$D$4,One-G480,0)</f>
        <v>1</v>
      </c>
      <c r="L480" s="68">
        <f ca="1">J480*'Inputs and Outputs'!$D$5-K480*'Inputs and Outputs'!$D$6</f>
        <v>3940</v>
      </c>
      <c r="M480" s="70">
        <f t="shared" ca="1" si="155"/>
        <v>0.56715393802586334</v>
      </c>
      <c r="N480" s="68">
        <f t="shared" si="142"/>
        <v>200</v>
      </c>
      <c r="O480" s="75">
        <f ca="1">J480*'Inputs and Outputs'!$D$5-('Model Part B'!K480*'Model Part B'!N480+K480*Costperbumped)</f>
        <v>3740</v>
      </c>
      <c r="R480" s="74">
        <v>477</v>
      </c>
      <c r="S480" s="68" t="s">
        <v>8</v>
      </c>
      <c r="T480" s="69">
        <v>44355</v>
      </c>
      <c r="U480" s="67" t="s">
        <v>0</v>
      </c>
      <c r="V480" s="68" t="str">
        <f>'Flight Data'!$A478</f>
        <v>G477</v>
      </c>
      <c r="W480" s="68">
        <f>'Flight Data'!$B478</f>
        <v>0</v>
      </c>
      <c r="X480" s="68">
        <f ca="1">ROUND(NORMINV($AC480,'Inputs and Outputs'!$C$20,'Inputs and Outputs'!$D$20),0)</f>
        <v>109</v>
      </c>
      <c r="Y480" s="68">
        <f t="shared" si="143"/>
        <v>102</v>
      </c>
      <c r="Z480" s="68">
        <f t="shared" ca="1" si="144"/>
        <v>102</v>
      </c>
      <c r="AA480" s="68">
        <f ca="1">IF(Z480-W480&gt;'Inputs and Outputs'!$D$4,One-W480,0)</f>
        <v>1</v>
      </c>
      <c r="AB480" s="68">
        <f ca="1">Z480*'Inputs and Outputs'!$D$5-AA480*'Inputs and Outputs'!$D$6</f>
        <v>3980</v>
      </c>
      <c r="AC480" s="70">
        <f t="shared" ca="1" si="156"/>
        <v>0.80541012937252376</v>
      </c>
      <c r="AD480" s="68">
        <f t="shared" si="145"/>
        <v>200</v>
      </c>
      <c r="AE480" s="75">
        <f ca="1">Z480*'Inputs and Outputs'!$D$5-('Model Part B'!AA480*'Model Part B'!AD480+AA480*Costperbumped)</f>
        <v>3780</v>
      </c>
      <c r="AH480" s="74">
        <v>477</v>
      </c>
      <c r="AI480" s="68" t="s">
        <v>8</v>
      </c>
      <c r="AJ480" s="69">
        <v>44355</v>
      </c>
      <c r="AK480" s="67" t="s">
        <v>0</v>
      </c>
      <c r="AL480" s="68" t="str">
        <f>'Flight Data'!$A478</f>
        <v>G477</v>
      </c>
      <c r="AM480" s="68">
        <f>'Flight Data'!$B478</f>
        <v>0</v>
      </c>
      <c r="AN480" s="68">
        <f ca="1">ROUND(NORMINV($AS480,'Inputs and Outputs'!$C$20,'Inputs and Outputs'!$D$20),0)</f>
        <v>103</v>
      </c>
      <c r="AO480" s="68">
        <f t="shared" si="146"/>
        <v>103</v>
      </c>
      <c r="AP480" s="68">
        <f t="shared" ca="1" si="147"/>
        <v>103</v>
      </c>
      <c r="AQ480" s="68">
        <f ca="1">IF(AP480-AM480&gt;'Inputs and Outputs'!$D$4,Three-AM480,0)</f>
        <v>3</v>
      </c>
      <c r="AR480" s="68">
        <f ca="1">AP480*'Inputs and Outputs'!$D$5-AQ480*'Inputs and Outputs'!$D$6</f>
        <v>3820</v>
      </c>
      <c r="AS480" s="70">
        <f t="shared" ca="1" si="157"/>
        <v>0.3814005548169076</v>
      </c>
      <c r="AT480" s="68">
        <f t="shared" si="148"/>
        <v>200</v>
      </c>
      <c r="AU480" s="75">
        <f ca="1">AP480*'Inputs and Outputs'!$D$5-('Model Part B'!AQ480*'Model Part B'!AT480+AQ480*Costperbumped)</f>
        <v>3220</v>
      </c>
      <c r="AX480" s="74">
        <v>477</v>
      </c>
      <c r="AY480" s="68" t="s">
        <v>8</v>
      </c>
      <c r="AZ480" s="69">
        <v>44355</v>
      </c>
      <c r="BA480" s="67" t="s">
        <v>0</v>
      </c>
      <c r="BB480" s="68" t="str">
        <f>'Flight Data'!$A478</f>
        <v>G477</v>
      </c>
      <c r="BC480" s="68">
        <f>'Flight Data'!$B478</f>
        <v>0</v>
      </c>
      <c r="BD480" s="68">
        <f ca="1">ROUND(NORMINV($BI480,'Inputs and Outputs'!$C$20,'Inputs and Outputs'!$D$20),0)</f>
        <v>98</v>
      </c>
      <c r="BE480" s="68">
        <f t="shared" si="149"/>
        <v>104</v>
      </c>
      <c r="BF480" s="68">
        <f t="shared" ca="1" si="150"/>
        <v>98</v>
      </c>
      <c r="BG480" s="68">
        <f ca="1">IF(BF480-BC480&gt;'Inputs and Outputs'!$D$4,Four-BC480,0)</f>
        <v>0</v>
      </c>
      <c r="BH480" s="68">
        <f ca="1">BF480*'Inputs and Outputs'!$D$5-BG480*'Inputs and Outputs'!$D$6</f>
        <v>3920</v>
      </c>
      <c r="BI480" s="70">
        <f t="shared" ca="1" si="158"/>
        <v>7.7791876385468472E-2</v>
      </c>
      <c r="BJ480" s="68">
        <f t="shared" si="151"/>
        <v>200</v>
      </c>
      <c r="BK480" s="75">
        <f ca="1">BF480*'Inputs and Outputs'!$D$5-('Model Part B'!BG480*'Model Part B'!BJ480+BG480*Costperbumped)</f>
        <v>3920</v>
      </c>
      <c r="BN480" s="74">
        <v>477</v>
      </c>
      <c r="BO480" s="68" t="s">
        <v>8</v>
      </c>
      <c r="BP480" s="69">
        <v>44355</v>
      </c>
      <c r="BQ480" s="67" t="s">
        <v>0</v>
      </c>
      <c r="BR480" s="68" t="str">
        <f>'Flight Data'!$A478</f>
        <v>G477</v>
      </c>
      <c r="BS480" s="68">
        <f>'Flight Data'!$B478</f>
        <v>0</v>
      </c>
      <c r="BT480" s="68">
        <f ca="1">ROUND(NORMINV($BY480,'Inputs and Outputs'!$C$18,'Inputs and Outputs'!$D$18),0)</f>
        <v>108</v>
      </c>
      <c r="BU480" s="68">
        <f t="shared" si="152"/>
        <v>105</v>
      </c>
      <c r="BV480" s="68">
        <f t="shared" ca="1" si="153"/>
        <v>105</v>
      </c>
      <c r="BW480" s="68">
        <f ca="1">IF(BV480-BS480&gt;'Inputs and Outputs'!$D$4,Five-BS480,0)</f>
        <v>5</v>
      </c>
      <c r="BX480" s="68">
        <f ca="1">BV480*'Inputs and Outputs'!$D$5-BW480*'Inputs and Outputs'!$D$6</f>
        <v>3700</v>
      </c>
      <c r="BY480" s="70">
        <f t="shared" ca="1" si="159"/>
        <v>0.87262183340488975</v>
      </c>
      <c r="BZ480" s="68">
        <f t="shared" si="154"/>
        <v>200</v>
      </c>
      <c r="CA480" s="75">
        <f ca="1">BV480*'Inputs and Outputs'!$D$5-('Model Part B'!BW480*'Model Part B'!BZ480+BW480*Costperbumped)</f>
        <v>2700</v>
      </c>
    </row>
    <row r="481" spans="2:79" x14ac:dyDescent="0.2">
      <c r="B481" s="74">
        <v>478</v>
      </c>
      <c r="C481" s="68" t="s">
        <v>7</v>
      </c>
      <c r="D481" s="69">
        <v>44356</v>
      </c>
      <c r="E481" s="67" t="s">
        <v>3</v>
      </c>
      <c r="F481" s="68" t="str">
        <f>'Flight Data'!$A479</f>
        <v>G478</v>
      </c>
      <c r="G481" s="68">
        <f>'Flight Data'!$B479</f>
        <v>7</v>
      </c>
      <c r="H481" s="68">
        <f ca="1">ROUND(NORMINV($M481,'Inputs and Outputs'!$C$18,'Inputs and Outputs'!$D$18),0)</f>
        <v>105</v>
      </c>
      <c r="I481" s="68">
        <f t="shared" si="140"/>
        <v>101</v>
      </c>
      <c r="J481" s="68">
        <f t="shared" ca="1" si="141"/>
        <v>101</v>
      </c>
      <c r="K481" s="68">
        <f ca="1">IF(J481-G481&gt;'Inputs and Outputs'!$D$4,One-G481,0)</f>
        <v>0</v>
      </c>
      <c r="L481" s="68">
        <f ca="1">J481*'Inputs and Outputs'!$D$5-K481*'Inputs and Outputs'!$D$6</f>
        <v>4040</v>
      </c>
      <c r="M481" s="70">
        <f t="shared" ca="1" si="155"/>
        <v>0.75653487142906006</v>
      </c>
      <c r="N481" s="68">
        <f t="shared" si="142"/>
        <v>25</v>
      </c>
      <c r="O481" s="75">
        <f ca="1">J481*'Inputs and Outputs'!$D$5-('Model Part B'!K481*'Model Part B'!N481+K481*Costperbumped)</f>
        <v>4040</v>
      </c>
      <c r="R481" s="74">
        <v>478</v>
      </c>
      <c r="S481" s="68" t="s">
        <v>7</v>
      </c>
      <c r="T481" s="69">
        <v>44356</v>
      </c>
      <c r="U481" s="67" t="s">
        <v>3</v>
      </c>
      <c r="V481" s="68" t="str">
        <f>'Flight Data'!$A479</f>
        <v>G478</v>
      </c>
      <c r="W481" s="68">
        <f>'Flight Data'!$B479</f>
        <v>7</v>
      </c>
      <c r="X481" s="68">
        <f ca="1">ROUND(NORMINV($AC481,'Inputs and Outputs'!$C$18,'Inputs and Outputs'!$D$18),0)</f>
        <v>107</v>
      </c>
      <c r="Y481" s="68">
        <f t="shared" si="143"/>
        <v>102</v>
      </c>
      <c r="Z481" s="68">
        <f t="shared" ca="1" si="144"/>
        <v>102</v>
      </c>
      <c r="AA481" s="68">
        <f ca="1">IF(Z481-W481&gt;'Inputs and Outputs'!$D$4,One-W481,0)</f>
        <v>0</v>
      </c>
      <c r="AB481" s="68">
        <f ca="1">Z481*'Inputs and Outputs'!$D$5-AA481*'Inputs and Outputs'!$D$6</f>
        <v>4080</v>
      </c>
      <c r="AC481" s="70">
        <f t="shared" ca="1" si="156"/>
        <v>0.83955350592586664</v>
      </c>
      <c r="AD481" s="68">
        <f t="shared" si="145"/>
        <v>25</v>
      </c>
      <c r="AE481" s="75">
        <f ca="1">Z481*'Inputs and Outputs'!$D$5-('Model Part B'!AA481*'Model Part B'!AD481+AA481*Costperbumped)</f>
        <v>4080</v>
      </c>
      <c r="AH481" s="74">
        <v>478</v>
      </c>
      <c r="AI481" s="68" t="s">
        <v>7</v>
      </c>
      <c r="AJ481" s="69">
        <v>44356</v>
      </c>
      <c r="AK481" s="67" t="s">
        <v>3</v>
      </c>
      <c r="AL481" s="68" t="str">
        <f>'Flight Data'!$A479</f>
        <v>G478</v>
      </c>
      <c r="AM481" s="68">
        <f>'Flight Data'!$B479</f>
        <v>7</v>
      </c>
      <c r="AN481" s="68">
        <f ca="1">ROUND(NORMINV($AS481,'Inputs and Outputs'!$C$18,'Inputs and Outputs'!$D$18),0)</f>
        <v>100</v>
      </c>
      <c r="AO481" s="68">
        <f t="shared" si="146"/>
        <v>103</v>
      </c>
      <c r="AP481" s="68">
        <f t="shared" ca="1" si="147"/>
        <v>100</v>
      </c>
      <c r="AQ481" s="68">
        <f ca="1">IF(AP481-AM481&gt;'Inputs and Outputs'!$D$4,Three-AM481,0)</f>
        <v>0</v>
      </c>
      <c r="AR481" s="68">
        <f ca="1">AP481*'Inputs and Outputs'!$D$5-AQ481*'Inputs and Outputs'!$D$6</f>
        <v>4000</v>
      </c>
      <c r="AS481" s="70">
        <f t="shared" ca="1" si="157"/>
        <v>0.45430117378950352</v>
      </c>
      <c r="AT481" s="68">
        <f t="shared" si="148"/>
        <v>25</v>
      </c>
      <c r="AU481" s="75">
        <f ca="1">AP481*'Inputs and Outputs'!$D$5-('Model Part B'!AQ481*'Model Part B'!AT481+AQ481*Costperbumped)</f>
        <v>4000</v>
      </c>
      <c r="AX481" s="74">
        <v>478</v>
      </c>
      <c r="AY481" s="68" t="s">
        <v>7</v>
      </c>
      <c r="AZ481" s="69">
        <v>44356</v>
      </c>
      <c r="BA481" s="67" t="s">
        <v>3</v>
      </c>
      <c r="BB481" s="68" t="str">
        <f>'Flight Data'!$A479</f>
        <v>G478</v>
      </c>
      <c r="BC481" s="68">
        <f>'Flight Data'!$B479</f>
        <v>7</v>
      </c>
      <c r="BD481" s="68">
        <f ca="1">ROUND(NORMINV($BI481,'Inputs and Outputs'!$C$18,'Inputs and Outputs'!$D$18),0)</f>
        <v>101</v>
      </c>
      <c r="BE481" s="68">
        <f t="shared" si="149"/>
        <v>104</v>
      </c>
      <c r="BF481" s="68">
        <f t="shared" ca="1" si="150"/>
        <v>101</v>
      </c>
      <c r="BG481" s="68">
        <f ca="1">IF(BF481-BC481&gt;'Inputs and Outputs'!$D$4,Four-BC481,0)</f>
        <v>0</v>
      </c>
      <c r="BH481" s="68">
        <f ca="1">BF481*'Inputs and Outputs'!$D$5-BG481*'Inputs and Outputs'!$D$6</f>
        <v>4040</v>
      </c>
      <c r="BI481" s="70">
        <f t="shared" ca="1" si="158"/>
        <v>0.47328333970989789</v>
      </c>
      <c r="BJ481" s="68">
        <f t="shared" si="151"/>
        <v>25</v>
      </c>
      <c r="BK481" s="75">
        <f ca="1">BF481*'Inputs and Outputs'!$D$5-('Model Part B'!BG481*'Model Part B'!BJ481+BG481*Costperbumped)</f>
        <v>4040</v>
      </c>
      <c r="BN481" s="74">
        <v>478</v>
      </c>
      <c r="BO481" s="68" t="s">
        <v>7</v>
      </c>
      <c r="BP481" s="69">
        <v>44356</v>
      </c>
      <c r="BQ481" s="67" t="s">
        <v>3</v>
      </c>
      <c r="BR481" s="68" t="str">
        <f>'Flight Data'!$A479</f>
        <v>G478</v>
      </c>
      <c r="BS481" s="68">
        <f>'Flight Data'!$B479</f>
        <v>7</v>
      </c>
      <c r="BT481" s="68">
        <f ca="1">ROUND(NORMINV($BY481,'Inputs and Outputs'!$C$18,'Inputs and Outputs'!$D$18),0)</f>
        <v>107</v>
      </c>
      <c r="BU481" s="68">
        <f t="shared" si="152"/>
        <v>105</v>
      </c>
      <c r="BV481" s="68">
        <f t="shared" ca="1" si="153"/>
        <v>105</v>
      </c>
      <c r="BW481" s="68">
        <f ca="1">IF(BV481-BS481&gt;'Inputs and Outputs'!$D$4,Five-BS481,0)</f>
        <v>0</v>
      </c>
      <c r="BX481" s="68">
        <f ca="1">BV481*'Inputs and Outputs'!$D$5-BW481*'Inputs and Outputs'!$D$6</f>
        <v>4200</v>
      </c>
      <c r="BY481" s="70">
        <f t="shared" ca="1" si="159"/>
        <v>0.82990565246286951</v>
      </c>
      <c r="BZ481" s="68">
        <f t="shared" si="154"/>
        <v>25</v>
      </c>
      <c r="CA481" s="75">
        <f ca="1">BV481*'Inputs and Outputs'!$D$5-('Model Part B'!BW481*'Model Part B'!BZ481+BW481*Costperbumped)</f>
        <v>4200</v>
      </c>
    </row>
    <row r="482" spans="2:79" x14ac:dyDescent="0.2">
      <c r="B482" s="74">
        <v>479</v>
      </c>
      <c r="C482" s="68" t="s">
        <v>7</v>
      </c>
      <c r="D482" s="69">
        <v>44356</v>
      </c>
      <c r="E482" s="67" t="s">
        <v>2</v>
      </c>
      <c r="F482" s="68" t="str">
        <f>'Flight Data'!$A480</f>
        <v>G479</v>
      </c>
      <c r="G482" s="68">
        <f>'Flight Data'!$B480</f>
        <v>5</v>
      </c>
      <c r="H482" s="68">
        <f ca="1">ROUND(NORMINV($M482,'Inputs and Outputs'!$C$19,'Inputs and Outputs'!$D$19),0)</f>
        <v>105</v>
      </c>
      <c r="I482" s="68">
        <f t="shared" si="140"/>
        <v>101</v>
      </c>
      <c r="J482" s="68">
        <f t="shared" ca="1" si="141"/>
        <v>101</v>
      </c>
      <c r="K482" s="68">
        <f ca="1">IF(J482-G482&gt;'Inputs and Outputs'!$D$4,One-G482,0)</f>
        <v>0</v>
      </c>
      <c r="L482" s="68">
        <f ca="1">J482*'Inputs and Outputs'!$D$5-K482*'Inputs and Outputs'!$D$6</f>
        <v>4040</v>
      </c>
      <c r="M482" s="70">
        <f t="shared" ca="1" si="155"/>
        <v>0.63340725737796533</v>
      </c>
      <c r="N482" s="68">
        <f t="shared" si="142"/>
        <v>25</v>
      </c>
      <c r="O482" s="75">
        <f ca="1">J482*'Inputs and Outputs'!$D$5-('Model Part B'!K482*'Model Part B'!N482+K482*Costperbumped)</f>
        <v>4040</v>
      </c>
      <c r="R482" s="74">
        <v>479</v>
      </c>
      <c r="S482" s="68" t="s">
        <v>7</v>
      </c>
      <c r="T482" s="69">
        <v>44356</v>
      </c>
      <c r="U482" s="67" t="s">
        <v>2</v>
      </c>
      <c r="V482" s="68" t="str">
        <f>'Flight Data'!$A480</f>
        <v>G479</v>
      </c>
      <c r="W482" s="68">
        <f>'Flight Data'!$B480</f>
        <v>5</v>
      </c>
      <c r="X482" s="68">
        <f ca="1">ROUND(NORMINV($AC482,'Inputs and Outputs'!$C$19,'Inputs and Outputs'!$D$19),0)</f>
        <v>108</v>
      </c>
      <c r="Y482" s="68">
        <f t="shared" si="143"/>
        <v>102</v>
      </c>
      <c r="Z482" s="68">
        <f t="shared" ca="1" si="144"/>
        <v>102</v>
      </c>
      <c r="AA482" s="68">
        <f ca="1">IF(Z482-W482&gt;'Inputs and Outputs'!$D$4,One-W482,0)</f>
        <v>0</v>
      </c>
      <c r="AB482" s="68">
        <f ca="1">Z482*'Inputs and Outputs'!$D$5-AA482*'Inputs and Outputs'!$D$6</f>
        <v>4080</v>
      </c>
      <c r="AC482" s="70">
        <f t="shared" ca="1" si="156"/>
        <v>0.8464062097748688</v>
      </c>
      <c r="AD482" s="68">
        <f t="shared" si="145"/>
        <v>25</v>
      </c>
      <c r="AE482" s="75">
        <f ca="1">Z482*'Inputs and Outputs'!$D$5-('Model Part B'!AA482*'Model Part B'!AD482+AA482*Costperbumped)</f>
        <v>4080</v>
      </c>
      <c r="AH482" s="74">
        <v>479</v>
      </c>
      <c r="AI482" s="68" t="s">
        <v>7</v>
      </c>
      <c r="AJ482" s="69">
        <v>44356</v>
      </c>
      <c r="AK482" s="67" t="s">
        <v>2</v>
      </c>
      <c r="AL482" s="68" t="str">
        <f>'Flight Data'!$A480</f>
        <v>G479</v>
      </c>
      <c r="AM482" s="68">
        <f>'Flight Data'!$B480</f>
        <v>5</v>
      </c>
      <c r="AN482" s="68">
        <f ca="1">ROUND(NORMINV($AS482,'Inputs and Outputs'!$C$19,'Inputs and Outputs'!$D$19),0)</f>
        <v>103</v>
      </c>
      <c r="AO482" s="68">
        <f t="shared" si="146"/>
        <v>103</v>
      </c>
      <c r="AP482" s="68">
        <f t="shared" ca="1" si="147"/>
        <v>103</v>
      </c>
      <c r="AQ482" s="68">
        <f ca="1">IF(AP482-AM482&gt;'Inputs and Outputs'!$D$4,Three-AM482,0)</f>
        <v>0</v>
      </c>
      <c r="AR482" s="68">
        <f ca="1">AP482*'Inputs and Outputs'!$D$5-AQ482*'Inputs and Outputs'!$D$6</f>
        <v>4120</v>
      </c>
      <c r="AS482" s="70">
        <f t="shared" ca="1" si="157"/>
        <v>0.46979486724791253</v>
      </c>
      <c r="AT482" s="68">
        <f t="shared" si="148"/>
        <v>25</v>
      </c>
      <c r="AU482" s="75">
        <f ca="1">AP482*'Inputs and Outputs'!$D$5-('Model Part B'!AQ482*'Model Part B'!AT482+AQ482*Costperbumped)</f>
        <v>4120</v>
      </c>
      <c r="AX482" s="74">
        <v>479</v>
      </c>
      <c r="AY482" s="68" t="s">
        <v>7</v>
      </c>
      <c r="AZ482" s="69">
        <v>44356</v>
      </c>
      <c r="BA482" s="67" t="s">
        <v>2</v>
      </c>
      <c r="BB482" s="68" t="str">
        <f>'Flight Data'!$A480</f>
        <v>G479</v>
      </c>
      <c r="BC482" s="68">
        <f>'Flight Data'!$B480</f>
        <v>5</v>
      </c>
      <c r="BD482" s="68">
        <f ca="1">ROUND(NORMINV($BI482,'Inputs and Outputs'!$C$19,'Inputs and Outputs'!$D$19),0)</f>
        <v>104</v>
      </c>
      <c r="BE482" s="68">
        <f t="shared" si="149"/>
        <v>104</v>
      </c>
      <c r="BF482" s="68">
        <f t="shared" ca="1" si="150"/>
        <v>104</v>
      </c>
      <c r="BG482" s="68">
        <f ca="1">IF(BF482-BC482&gt;'Inputs and Outputs'!$D$4,Four-BC482,0)</f>
        <v>0</v>
      </c>
      <c r="BH482" s="68">
        <f ca="1">BF482*'Inputs and Outputs'!$D$5-BG482*'Inputs and Outputs'!$D$6</f>
        <v>4160</v>
      </c>
      <c r="BI482" s="70">
        <f t="shared" ca="1" si="158"/>
        <v>0.54297320191279608</v>
      </c>
      <c r="BJ482" s="68">
        <f t="shared" si="151"/>
        <v>25</v>
      </c>
      <c r="BK482" s="75">
        <f ca="1">BF482*'Inputs and Outputs'!$D$5-('Model Part B'!BG482*'Model Part B'!BJ482+BG482*Costperbumped)</f>
        <v>4160</v>
      </c>
      <c r="BN482" s="74">
        <v>479</v>
      </c>
      <c r="BO482" s="68" t="s">
        <v>7</v>
      </c>
      <c r="BP482" s="69">
        <v>44356</v>
      </c>
      <c r="BQ482" s="67" t="s">
        <v>2</v>
      </c>
      <c r="BR482" s="68" t="str">
        <f>'Flight Data'!$A480</f>
        <v>G479</v>
      </c>
      <c r="BS482" s="68">
        <f>'Flight Data'!$B480</f>
        <v>5</v>
      </c>
      <c r="BT482" s="68">
        <f ca="1">ROUND(NORMINV($BY482,'Inputs and Outputs'!$C$18,'Inputs and Outputs'!$D$18),0)</f>
        <v>96</v>
      </c>
      <c r="BU482" s="68">
        <f t="shared" si="152"/>
        <v>105</v>
      </c>
      <c r="BV482" s="68">
        <f t="shared" ca="1" si="153"/>
        <v>96</v>
      </c>
      <c r="BW482" s="68">
        <f ca="1">IF(BV482-BS482&gt;'Inputs and Outputs'!$D$4,Five-BS482,0)</f>
        <v>0</v>
      </c>
      <c r="BX482" s="68">
        <f ca="1">BV482*'Inputs and Outputs'!$D$5-BW482*'Inputs and Outputs'!$D$6</f>
        <v>3840</v>
      </c>
      <c r="BY482" s="70">
        <f t="shared" ca="1" si="159"/>
        <v>0.19932311053548291</v>
      </c>
      <c r="BZ482" s="68">
        <f t="shared" si="154"/>
        <v>25</v>
      </c>
      <c r="CA482" s="75">
        <f ca="1">BV482*'Inputs and Outputs'!$D$5-('Model Part B'!BW482*'Model Part B'!BZ482+BW482*Costperbumped)</f>
        <v>3840</v>
      </c>
    </row>
    <row r="483" spans="2:79" x14ac:dyDescent="0.2">
      <c r="B483" s="74">
        <v>480</v>
      </c>
      <c r="C483" s="68" t="s">
        <v>7</v>
      </c>
      <c r="D483" s="69">
        <v>44356</v>
      </c>
      <c r="E483" s="67" t="s">
        <v>0</v>
      </c>
      <c r="F483" s="68" t="str">
        <f>'Flight Data'!$A481</f>
        <v>G480</v>
      </c>
      <c r="G483" s="68">
        <f>'Flight Data'!$B481</f>
        <v>0</v>
      </c>
      <c r="H483" s="68">
        <f ca="1">ROUND(NORMINV($M483,'Inputs and Outputs'!$C$20,'Inputs and Outputs'!$D$20),0)</f>
        <v>114</v>
      </c>
      <c r="I483" s="68">
        <f t="shared" si="140"/>
        <v>101</v>
      </c>
      <c r="J483" s="68">
        <f t="shared" ca="1" si="141"/>
        <v>101</v>
      </c>
      <c r="K483" s="68">
        <f ca="1">IF(J483-G483&gt;'Inputs and Outputs'!$D$4,One-G483,0)</f>
        <v>1</v>
      </c>
      <c r="L483" s="68">
        <f ca="1">J483*'Inputs and Outputs'!$D$5-K483*'Inputs and Outputs'!$D$6</f>
        <v>3940</v>
      </c>
      <c r="M483" s="70">
        <f t="shared" ca="1" si="155"/>
        <v>0.95972292332918385</v>
      </c>
      <c r="N483" s="68">
        <f t="shared" si="142"/>
        <v>200</v>
      </c>
      <c r="O483" s="75">
        <f ca="1">J483*'Inputs and Outputs'!$D$5-('Model Part B'!K483*'Model Part B'!N483+K483*Costperbumped)</f>
        <v>3740</v>
      </c>
      <c r="R483" s="74">
        <v>480</v>
      </c>
      <c r="S483" s="68" t="s">
        <v>7</v>
      </c>
      <c r="T483" s="69">
        <v>44356</v>
      </c>
      <c r="U483" s="67" t="s">
        <v>0</v>
      </c>
      <c r="V483" s="68" t="str">
        <f>'Flight Data'!$A481</f>
        <v>G480</v>
      </c>
      <c r="W483" s="68">
        <f>'Flight Data'!$B481</f>
        <v>0</v>
      </c>
      <c r="X483" s="68">
        <f ca="1">ROUND(NORMINV($AC483,'Inputs and Outputs'!$C$20,'Inputs and Outputs'!$D$20),0)</f>
        <v>107</v>
      </c>
      <c r="Y483" s="68">
        <f t="shared" si="143"/>
        <v>102</v>
      </c>
      <c r="Z483" s="68">
        <f t="shared" ca="1" si="144"/>
        <v>102</v>
      </c>
      <c r="AA483" s="68">
        <f ca="1">IF(Z483-W483&gt;'Inputs and Outputs'!$D$4,One-W483,0)</f>
        <v>1</v>
      </c>
      <c r="AB483" s="68">
        <f ca="1">Z483*'Inputs and Outputs'!$D$5-AA483*'Inputs and Outputs'!$D$6</f>
        <v>3980</v>
      </c>
      <c r="AC483" s="70">
        <f t="shared" ca="1" si="156"/>
        <v>0.64655734030125922</v>
      </c>
      <c r="AD483" s="68">
        <f t="shared" si="145"/>
        <v>200</v>
      </c>
      <c r="AE483" s="75">
        <f ca="1">Z483*'Inputs and Outputs'!$D$5-('Model Part B'!AA483*'Model Part B'!AD483+AA483*Costperbumped)</f>
        <v>3780</v>
      </c>
      <c r="AH483" s="74">
        <v>480</v>
      </c>
      <c r="AI483" s="68" t="s">
        <v>7</v>
      </c>
      <c r="AJ483" s="69">
        <v>44356</v>
      </c>
      <c r="AK483" s="67" t="s">
        <v>0</v>
      </c>
      <c r="AL483" s="68" t="str">
        <f>'Flight Data'!$A481</f>
        <v>G480</v>
      </c>
      <c r="AM483" s="68">
        <f>'Flight Data'!$B481</f>
        <v>0</v>
      </c>
      <c r="AN483" s="68">
        <f ca="1">ROUND(NORMINV($AS483,'Inputs and Outputs'!$C$20,'Inputs and Outputs'!$D$20),0)</f>
        <v>102</v>
      </c>
      <c r="AO483" s="68">
        <f t="shared" si="146"/>
        <v>103</v>
      </c>
      <c r="AP483" s="68">
        <f t="shared" ca="1" si="147"/>
        <v>102</v>
      </c>
      <c r="AQ483" s="68">
        <f ca="1">IF(AP483-AM483&gt;'Inputs and Outputs'!$D$4,Three-AM483,0)</f>
        <v>3</v>
      </c>
      <c r="AR483" s="68">
        <f ca="1">AP483*'Inputs and Outputs'!$D$5-AQ483*'Inputs and Outputs'!$D$6</f>
        <v>3780</v>
      </c>
      <c r="AS483" s="70">
        <f t="shared" ca="1" si="157"/>
        <v>0.28028917672878195</v>
      </c>
      <c r="AT483" s="68">
        <f t="shared" si="148"/>
        <v>200</v>
      </c>
      <c r="AU483" s="75">
        <f ca="1">AP483*'Inputs and Outputs'!$D$5-('Model Part B'!AQ483*'Model Part B'!AT483+AQ483*Costperbumped)</f>
        <v>3180</v>
      </c>
      <c r="AX483" s="74">
        <v>480</v>
      </c>
      <c r="AY483" s="68" t="s">
        <v>7</v>
      </c>
      <c r="AZ483" s="69">
        <v>44356</v>
      </c>
      <c r="BA483" s="67" t="s">
        <v>0</v>
      </c>
      <c r="BB483" s="68" t="str">
        <f>'Flight Data'!$A481</f>
        <v>G480</v>
      </c>
      <c r="BC483" s="68">
        <f>'Flight Data'!$B481</f>
        <v>0</v>
      </c>
      <c r="BD483" s="68">
        <f ca="1">ROUND(NORMINV($BI483,'Inputs and Outputs'!$C$20,'Inputs and Outputs'!$D$20),0)</f>
        <v>105</v>
      </c>
      <c r="BE483" s="68">
        <f t="shared" si="149"/>
        <v>104</v>
      </c>
      <c r="BF483" s="68">
        <f t="shared" ca="1" si="150"/>
        <v>104</v>
      </c>
      <c r="BG483" s="68">
        <f ca="1">IF(BF483-BC483&gt;'Inputs and Outputs'!$D$4,Four-BC483,0)</f>
        <v>4</v>
      </c>
      <c r="BH483" s="68">
        <f ca="1">BF483*'Inputs and Outputs'!$D$5-BG483*'Inputs and Outputs'!$D$6</f>
        <v>3760</v>
      </c>
      <c r="BI483" s="70">
        <f t="shared" ca="1" si="158"/>
        <v>0.48226821079495752</v>
      </c>
      <c r="BJ483" s="68">
        <f t="shared" si="151"/>
        <v>200</v>
      </c>
      <c r="BK483" s="75">
        <f ca="1">BF483*'Inputs and Outputs'!$D$5-('Model Part B'!BG483*'Model Part B'!BJ483+BG483*Costperbumped)</f>
        <v>2960</v>
      </c>
      <c r="BN483" s="74">
        <v>480</v>
      </c>
      <c r="BO483" s="68" t="s">
        <v>7</v>
      </c>
      <c r="BP483" s="69">
        <v>44356</v>
      </c>
      <c r="BQ483" s="67" t="s">
        <v>0</v>
      </c>
      <c r="BR483" s="68" t="str">
        <f>'Flight Data'!$A481</f>
        <v>G480</v>
      </c>
      <c r="BS483" s="68">
        <f>'Flight Data'!$B481</f>
        <v>0</v>
      </c>
      <c r="BT483" s="68">
        <f ca="1">ROUND(NORMINV($BY483,'Inputs and Outputs'!$C$18,'Inputs and Outputs'!$D$18),0)</f>
        <v>103</v>
      </c>
      <c r="BU483" s="68">
        <f t="shared" si="152"/>
        <v>105</v>
      </c>
      <c r="BV483" s="68">
        <f t="shared" ca="1" si="153"/>
        <v>103</v>
      </c>
      <c r="BW483" s="68">
        <f ca="1">IF(BV483-BS483&gt;'Inputs and Outputs'!$D$4,Five-BS483,0)</f>
        <v>5</v>
      </c>
      <c r="BX483" s="68">
        <f ca="1">BV483*'Inputs and Outputs'!$D$5-BW483*'Inputs and Outputs'!$D$6</f>
        <v>3620</v>
      </c>
      <c r="BY483" s="70">
        <f t="shared" ca="1" si="159"/>
        <v>0.62129279373564439</v>
      </c>
      <c r="BZ483" s="68">
        <f t="shared" si="154"/>
        <v>200</v>
      </c>
      <c r="CA483" s="75">
        <f ca="1">BV483*'Inputs and Outputs'!$D$5-('Model Part B'!BW483*'Model Part B'!BZ483+BW483*Costperbumped)</f>
        <v>2620</v>
      </c>
    </row>
    <row r="484" spans="2:79" x14ac:dyDescent="0.2">
      <c r="B484" s="74">
        <v>481</v>
      </c>
      <c r="C484" s="68" t="s">
        <v>6</v>
      </c>
      <c r="D484" s="69">
        <v>44357</v>
      </c>
      <c r="E484" s="67" t="s">
        <v>3</v>
      </c>
      <c r="F484" s="68" t="str">
        <f>'Flight Data'!$A482</f>
        <v>G481</v>
      </c>
      <c r="G484" s="68">
        <f>'Flight Data'!$B482</f>
        <v>4</v>
      </c>
      <c r="H484" s="68">
        <f ca="1">ROUND(NORMINV($M484,'Inputs and Outputs'!$C$18,'Inputs and Outputs'!$D$18),0)</f>
        <v>102</v>
      </c>
      <c r="I484" s="68">
        <f t="shared" si="140"/>
        <v>101</v>
      </c>
      <c r="J484" s="68">
        <f t="shared" ca="1" si="141"/>
        <v>101</v>
      </c>
      <c r="K484" s="68">
        <f ca="1">IF(J484-G484&gt;'Inputs and Outputs'!$D$4,One-G484,0)</f>
        <v>0</v>
      </c>
      <c r="L484" s="68">
        <f ca="1">J484*'Inputs and Outputs'!$D$5-K484*'Inputs and Outputs'!$D$6</f>
        <v>4040</v>
      </c>
      <c r="M484" s="70">
        <f t="shared" ca="1" si="155"/>
        <v>0.55434437422729632</v>
      </c>
      <c r="N484" s="68">
        <f t="shared" si="142"/>
        <v>25</v>
      </c>
      <c r="O484" s="75">
        <f ca="1">J484*'Inputs and Outputs'!$D$5-('Model Part B'!K484*'Model Part B'!N484+K484*Costperbumped)</f>
        <v>4040</v>
      </c>
      <c r="R484" s="74">
        <v>481</v>
      </c>
      <c r="S484" s="68" t="s">
        <v>6</v>
      </c>
      <c r="T484" s="69">
        <v>44357</v>
      </c>
      <c r="U484" s="67" t="s">
        <v>3</v>
      </c>
      <c r="V484" s="68" t="str">
        <f>'Flight Data'!$A482</f>
        <v>G481</v>
      </c>
      <c r="W484" s="68">
        <f>'Flight Data'!$B482</f>
        <v>4</v>
      </c>
      <c r="X484" s="68">
        <f ca="1">ROUND(NORMINV($AC484,'Inputs and Outputs'!$C$18,'Inputs and Outputs'!$D$18),0)</f>
        <v>101</v>
      </c>
      <c r="Y484" s="68">
        <f t="shared" si="143"/>
        <v>102</v>
      </c>
      <c r="Z484" s="68">
        <f t="shared" ca="1" si="144"/>
        <v>101</v>
      </c>
      <c r="AA484" s="68">
        <f ca="1">IF(Z484-W484&gt;'Inputs and Outputs'!$D$4,One-W484,0)</f>
        <v>0</v>
      </c>
      <c r="AB484" s="68">
        <f ca="1">Z484*'Inputs and Outputs'!$D$5-AA484*'Inputs and Outputs'!$D$6</f>
        <v>4040</v>
      </c>
      <c r="AC484" s="70">
        <f t="shared" ca="1" si="156"/>
        <v>0.4821474540997065</v>
      </c>
      <c r="AD484" s="68">
        <f t="shared" si="145"/>
        <v>25</v>
      </c>
      <c r="AE484" s="75">
        <f ca="1">Z484*'Inputs and Outputs'!$D$5-('Model Part B'!AA484*'Model Part B'!AD484+AA484*Costperbumped)</f>
        <v>4040</v>
      </c>
      <c r="AH484" s="74">
        <v>481</v>
      </c>
      <c r="AI484" s="68" t="s">
        <v>6</v>
      </c>
      <c r="AJ484" s="69">
        <v>44357</v>
      </c>
      <c r="AK484" s="67" t="s">
        <v>3</v>
      </c>
      <c r="AL484" s="68" t="str">
        <f>'Flight Data'!$A482</f>
        <v>G481</v>
      </c>
      <c r="AM484" s="68">
        <f>'Flight Data'!$B482</f>
        <v>4</v>
      </c>
      <c r="AN484" s="68">
        <f ca="1">ROUND(NORMINV($AS484,'Inputs and Outputs'!$C$18,'Inputs and Outputs'!$D$18),0)</f>
        <v>109</v>
      </c>
      <c r="AO484" s="68">
        <f t="shared" si="146"/>
        <v>103</v>
      </c>
      <c r="AP484" s="68">
        <f t="shared" ca="1" si="147"/>
        <v>103</v>
      </c>
      <c r="AQ484" s="68">
        <f ca="1">IF(AP484-AM484&gt;'Inputs and Outputs'!$D$4,Three-AM484,0)</f>
        <v>0</v>
      </c>
      <c r="AR484" s="68">
        <f ca="1">AP484*'Inputs and Outputs'!$D$5-AQ484*'Inputs and Outputs'!$D$6</f>
        <v>4120</v>
      </c>
      <c r="AS484" s="70">
        <f t="shared" ca="1" si="157"/>
        <v>0.90376856282162887</v>
      </c>
      <c r="AT484" s="68">
        <f t="shared" si="148"/>
        <v>25</v>
      </c>
      <c r="AU484" s="75">
        <f ca="1">AP484*'Inputs and Outputs'!$D$5-('Model Part B'!AQ484*'Model Part B'!AT484+AQ484*Costperbumped)</f>
        <v>4120</v>
      </c>
      <c r="AX484" s="74">
        <v>481</v>
      </c>
      <c r="AY484" s="68" t="s">
        <v>6</v>
      </c>
      <c r="AZ484" s="69">
        <v>44357</v>
      </c>
      <c r="BA484" s="67" t="s">
        <v>3</v>
      </c>
      <c r="BB484" s="68" t="str">
        <f>'Flight Data'!$A482</f>
        <v>G481</v>
      </c>
      <c r="BC484" s="68">
        <f>'Flight Data'!$B482</f>
        <v>4</v>
      </c>
      <c r="BD484" s="68">
        <f ca="1">ROUND(NORMINV($BI484,'Inputs and Outputs'!$C$18,'Inputs and Outputs'!$D$18),0)</f>
        <v>91</v>
      </c>
      <c r="BE484" s="68">
        <f t="shared" si="149"/>
        <v>104</v>
      </c>
      <c r="BF484" s="68">
        <f t="shared" ca="1" si="150"/>
        <v>91</v>
      </c>
      <c r="BG484" s="68">
        <f ca="1">IF(BF484-BC484&gt;'Inputs and Outputs'!$D$4,Four-BC484,0)</f>
        <v>0</v>
      </c>
      <c r="BH484" s="68">
        <f ca="1">BF484*'Inputs and Outputs'!$D$5-BG484*'Inputs and Outputs'!$D$6</f>
        <v>3640</v>
      </c>
      <c r="BI484" s="70">
        <f t="shared" ca="1" si="158"/>
        <v>4.2190992880652867E-2</v>
      </c>
      <c r="BJ484" s="68">
        <f t="shared" si="151"/>
        <v>25</v>
      </c>
      <c r="BK484" s="75">
        <f ca="1">BF484*'Inputs and Outputs'!$D$5-('Model Part B'!BG484*'Model Part B'!BJ484+BG484*Costperbumped)</f>
        <v>3640</v>
      </c>
      <c r="BN484" s="74">
        <v>481</v>
      </c>
      <c r="BO484" s="68" t="s">
        <v>6</v>
      </c>
      <c r="BP484" s="69">
        <v>44357</v>
      </c>
      <c r="BQ484" s="67" t="s">
        <v>3</v>
      </c>
      <c r="BR484" s="68" t="str">
        <f>'Flight Data'!$A482</f>
        <v>G481</v>
      </c>
      <c r="BS484" s="68">
        <f>'Flight Data'!$B482</f>
        <v>4</v>
      </c>
      <c r="BT484" s="68">
        <f ca="1">ROUND(NORMINV($BY484,'Inputs and Outputs'!$C$18,'Inputs and Outputs'!$D$18),0)</f>
        <v>103</v>
      </c>
      <c r="BU484" s="68">
        <f t="shared" si="152"/>
        <v>105</v>
      </c>
      <c r="BV484" s="68">
        <f t="shared" ca="1" si="153"/>
        <v>103</v>
      </c>
      <c r="BW484" s="68">
        <f ca="1">IF(BV484-BS484&gt;'Inputs and Outputs'!$D$4,Five-BS484,0)</f>
        <v>0</v>
      </c>
      <c r="BX484" s="68">
        <f ca="1">BV484*'Inputs and Outputs'!$D$5-BW484*'Inputs and Outputs'!$D$6</f>
        <v>4120</v>
      </c>
      <c r="BY484" s="70">
        <f t="shared" ca="1" si="159"/>
        <v>0.63648227988781181</v>
      </c>
      <c r="BZ484" s="68">
        <f t="shared" si="154"/>
        <v>25</v>
      </c>
      <c r="CA484" s="75">
        <f ca="1">BV484*'Inputs and Outputs'!$D$5-('Model Part B'!BW484*'Model Part B'!BZ484+BW484*Costperbumped)</f>
        <v>4120</v>
      </c>
    </row>
    <row r="485" spans="2:79" x14ac:dyDescent="0.2">
      <c r="B485" s="74">
        <v>482</v>
      </c>
      <c r="C485" s="68" t="s">
        <v>6</v>
      </c>
      <c r="D485" s="69">
        <v>44357</v>
      </c>
      <c r="E485" s="67" t="s">
        <v>2</v>
      </c>
      <c r="F485" s="68" t="str">
        <f>'Flight Data'!$A483</f>
        <v>G482</v>
      </c>
      <c r="G485" s="68">
        <f>'Flight Data'!$B483</f>
        <v>3</v>
      </c>
      <c r="H485" s="68">
        <f ca="1">ROUND(NORMINV($M485,'Inputs and Outputs'!$C$19,'Inputs and Outputs'!$D$19),0)</f>
        <v>106</v>
      </c>
      <c r="I485" s="68">
        <f t="shared" si="140"/>
        <v>101</v>
      </c>
      <c r="J485" s="68">
        <f t="shared" ca="1" si="141"/>
        <v>101</v>
      </c>
      <c r="K485" s="68">
        <f ca="1">IF(J485-G485&gt;'Inputs and Outputs'!$D$4,One-G485,0)</f>
        <v>0</v>
      </c>
      <c r="L485" s="68">
        <f ca="1">J485*'Inputs and Outputs'!$D$5-K485*'Inputs and Outputs'!$D$6</f>
        <v>4040</v>
      </c>
      <c r="M485" s="70">
        <f t="shared" ca="1" si="155"/>
        <v>0.75208687772868155</v>
      </c>
      <c r="N485" s="68">
        <f t="shared" si="142"/>
        <v>25</v>
      </c>
      <c r="O485" s="75">
        <f ca="1">J485*'Inputs and Outputs'!$D$5-('Model Part B'!K485*'Model Part B'!N485+K485*Costperbumped)</f>
        <v>4040</v>
      </c>
      <c r="R485" s="74">
        <v>482</v>
      </c>
      <c r="S485" s="68" t="s">
        <v>6</v>
      </c>
      <c r="T485" s="69">
        <v>44357</v>
      </c>
      <c r="U485" s="67" t="s">
        <v>2</v>
      </c>
      <c r="V485" s="68" t="str">
        <f>'Flight Data'!$A483</f>
        <v>G482</v>
      </c>
      <c r="W485" s="68">
        <f>'Flight Data'!$B483</f>
        <v>3</v>
      </c>
      <c r="X485" s="68">
        <f ca="1">ROUND(NORMINV($AC485,'Inputs and Outputs'!$C$19,'Inputs and Outputs'!$D$19),0)</f>
        <v>102</v>
      </c>
      <c r="Y485" s="68">
        <f t="shared" si="143"/>
        <v>102</v>
      </c>
      <c r="Z485" s="68">
        <f t="shared" ca="1" si="144"/>
        <v>102</v>
      </c>
      <c r="AA485" s="68">
        <f ca="1">IF(Z485-W485&gt;'Inputs and Outputs'!$D$4,One-W485,0)</f>
        <v>0</v>
      </c>
      <c r="AB485" s="68">
        <f ca="1">Z485*'Inputs and Outputs'!$D$5-AA485*'Inputs and Outputs'!$D$6</f>
        <v>4080</v>
      </c>
      <c r="AC485" s="70">
        <f t="shared" ca="1" si="156"/>
        <v>0.44345073737823426</v>
      </c>
      <c r="AD485" s="68">
        <f t="shared" si="145"/>
        <v>25</v>
      </c>
      <c r="AE485" s="75">
        <f ca="1">Z485*'Inputs and Outputs'!$D$5-('Model Part B'!AA485*'Model Part B'!AD485+AA485*Costperbumped)</f>
        <v>4080</v>
      </c>
      <c r="AH485" s="74">
        <v>482</v>
      </c>
      <c r="AI485" s="68" t="s">
        <v>6</v>
      </c>
      <c r="AJ485" s="69">
        <v>44357</v>
      </c>
      <c r="AK485" s="67" t="s">
        <v>2</v>
      </c>
      <c r="AL485" s="68" t="str">
        <f>'Flight Data'!$A483</f>
        <v>G482</v>
      </c>
      <c r="AM485" s="68">
        <f>'Flight Data'!$B483</f>
        <v>3</v>
      </c>
      <c r="AN485" s="68">
        <f ca="1">ROUND(NORMINV($AS485,'Inputs and Outputs'!$C$19,'Inputs and Outputs'!$D$19),0)</f>
        <v>104</v>
      </c>
      <c r="AO485" s="68">
        <f t="shared" si="146"/>
        <v>103</v>
      </c>
      <c r="AP485" s="68">
        <f t="shared" ca="1" si="147"/>
        <v>103</v>
      </c>
      <c r="AQ485" s="68">
        <f ca="1">IF(AP485-AM485&gt;'Inputs and Outputs'!$D$4,Three-AM485,0)</f>
        <v>0</v>
      </c>
      <c r="AR485" s="68">
        <f ca="1">AP485*'Inputs and Outputs'!$D$5-AQ485*'Inputs and Outputs'!$D$6</f>
        <v>4120</v>
      </c>
      <c r="AS485" s="70">
        <f t="shared" ca="1" si="157"/>
        <v>0.60309370722671407</v>
      </c>
      <c r="AT485" s="68">
        <f t="shared" si="148"/>
        <v>25</v>
      </c>
      <c r="AU485" s="75">
        <f ca="1">AP485*'Inputs and Outputs'!$D$5-('Model Part B'!AQ485*'Model Part B'!AT485+AQ485*Costperbumped)</f>
        <v>4120</v>
      </c>
      <c r="AX485" s="74">
        <v>482</v>
      </c>
      <c r="AY485" s="68" t="s">
        <v>6</v>
      </c>
      <c r="AZ485" s="69">
        <v>44357</v>
      </c>
      <c r="BA485" s="67" t="s">
        <v>2</v>
      </c>
      <c r="BB485" s="68" t="str">
        <f>'Flight Data'!$A483</f>
        <v>G482</v>
      </c>
      <c r="BC485" s="68">
        <f>'Flight Data'!$B483</f>
        <v>3</v>
      </c>
      <c r="BD485" s="68">
        <f ca="1">ROUND(NORMINV($BI485,'Inputs and Outputs'!$C$19,'Inputs and Outputs'!$D$19),0)</f>
        <v>100</v>
      </c>
      <c r="BE485" s="68">
        <f t="shared" si="149"/>
        <v>104</v>
      </c>
      <c r="BF485" s="68">
        <f t="shared" ca="1" si="150"/>
        <v>100</v>
      </c>
      <c r="BG485" s="68">
        <f ca="1">IF(BF485-BC485&gt;'Inputs and Outputs'!$D$4,Four-BC485,0)</f>
        <v>0</v>
      </c>
      <c r="BH485" s="68">
        <f ca="1">BF485*'Inputs and Outputs'!$D$5-BG485*'Inputs and Outputs'!$D$6</f>
        <v>4000</v>
      </c>
      <c r="BI485" s="70">
        <f t="shared" ca="1" si="158"/>
        <v>0.26404888058092557</v>
      </c>
      <c r="BJ485" s="68">
        <f t="shared" si="151"/>
        <v>25</v>
      </c>
      <c r="BK485" s="75">
        <f ca="1">BF485*'Inputs and Outputs'!$D$5-('Model Part B'!BG485*'Model Part B'!BJ485+BG485*Costperbumped)</f>
        <v>4000</v>
      </c>
      <c r="BN485" s="74">
        <v>482</v>
      </c>
      <c r="BO485" s="68" t="s">
        <v>6</v>
      </c>
      <c r="BP485" s="69">
        <v>44357</v>
      </c>
      <c r="BQ485" s="67" t="s">
        <v>2</v>
      </c>
      <c r="BR485" s="68" t="str">
        <f>'Flight Data'!$A483</f>
        <v>G482</v>
      </c>
      <c r="BS485" s="68">
        <f>'Flight Data'!$B483</f>
        <v>3</v>
      </c>
      <c r="BT485" s="68">
        <f ca="1">ROUND(NORMINV($BY485,'Inputs and Outputs'!$C$18,'Inputs and Outputs'!$D$18),0)</f>
        <v>99</v>
      </c>
      <c r="BU485" s="68">
        <f t="shared" si="152"/>
        <v>105</v>
      </c>
      <c r="BV485" s="68">
        <f t="shared" ca="1" si="153"/>
        <v>99</v>
      </c>
      <c r="BW485" s="68">
        <f ca="1">IF(BV485-BS485&gt;'Inputs and Outputs'!$D$4,Five-BS485,0)</f>
        <v>0</v>
      </c>
      <c r="BX485" s="68">
        <f ca="1">BV485*'Inputs and Outputs'!$D$5-BW485*'Inputs and Outputs'!$D$6</f>
        <v>3960</v>
      </c>
      <c r="BY485" s="70">
        <f t="shared" ca="1" si="159"/>
        <v>0.37238223154183914</v>
      </c>
      <c r="BZ485" s="68">
        <f t="shared" si="154"/>
        <v>25</v>
      </c>
      <c r="CA485" s="75">
        <f ca="1">BV485*'Inputs and Outputs'!$D$5-('Model Part B'!BW485*'Model Part B'!BZ485+BW485*Costperbumped)</f>
        <v>3960</v>
      </c>
    </row>
    <row r="486" spans="2:79" x14ac:dyDescent="0.2">
      <c r="B486" s="74">
        <v>483</v>
      </c>
      <c r="C486" s="68" t="s">
        <v>6</v>
      </c>
      <c r="D486" s="69">
        <v>44357</v>
      </c>
      <c r="E486" s="67" t="s">
        <v>0</v>
      </c>
      <c r="F486" s="68" t="str">
        <f>'Flight Data'!$A484</f>
        <v>G483</v>
      </c>
      <c r="G486" s="68">
        <f>'Flight Data'!$B484</f>
        <v>1</v>
      </c>
      <c r="H486" s="68">
        <f ca="1">ROUND(NORMINV($M486,'Inputs and Outputs'!$C$20,'Inputs and Outputs'!$D$20),0)</f>
        <v>101</v>
      </c>
      <c r="I486" s="68">
        <f t="shared" si="140"/>
        <v>101</v>
      </c>
      <c r="J486" s="68">
        <f t="shared" ca="1" si="141"/>
        <v>101</v>
      </c>
      <c r="K486" s="68">
        <f ca="1">IF(J486-G486&gt;'Inputs and Outputs'!$D$4,One-G486,0)</f>
        <v>0</v>
      </c>
      <c r="L486" s="68">
        <f ca="1">J486*'Inputs and Outputs'!$D$5-K486*'Inputs and Outputs'!$D$6</f>
        <v>4040</v>
      </c>
      <c r="M486" s="70">
        <f t="shared" ca="1" si="155"/>
        <v>0.19890921898730063</v>
      </c>
      <c r="N486" s="68">
        <f t="shared" si="142"/>
        <v>200</v>
      </c>
      <c r="O486" s="75">
        <f ca="1">J486*'Inputs and Outputs'!$D$5-('Model Part B'!K486*'Model Part B'!N486+K486*Costperbumped)</f>
        <v>4040</v>
      </c>
      <c r="R486" s="74">
        <v>483</v>
      </c>
      <c r="S486" s="68" t="s">
        <v>6</v>
      </c>
      <c r="T486" s="69">
        <v>44357</v>
      </c>
      <c r="U486" s="67" t="s">
        <v>0</v>
      </c>
      <c r="V486" s="68" t="str">
        <f>'Flight Data'!$A484</f>
        <v>G483</v>
      </c>
      <c r="W486" s="68">
        <f>'Flight Data'!$B484</f>
        <v>1</v>
      </c>
      <c r="X486" s="68">
        <f ca="1">ROUND(NORMINV($AC486,'Inputs and Outputs'!$C$20,'Inputs and Outputs'!$D$20),0)</f>
        <v>94</v>
      </c>
      <c r="Y486" s="68">
        <f t="shared" si="143"/>
        <v>102</v>
      </c>
      <c r="Z486" s="68">
        <f t="shared" ca="1" si="144"/>
        <v>94</v>
      </c>
      <c r="AA486" s="68">
        <f ca="1">IF(Z486-W486&gt;'Inputs and Outputs'!$D$4,One-W486,0)</f>
        <v>0</v>
      </c>
      <c r="AB486" s="68">
        <f ca="1">Z486*'Inputs and Outputs'!$D$5-AA486*'Inputs and Outputs'!$D$6</f>
        <v>3760</v>
      </c>
      <c r="AC486" s="70">
        <f t="shared" ca="1" si="156"/>
        <v>1.1516806827549853E-2</v>
      </c>
      <c r="AD486" s="68">
        <f t="shared" si="145"/>
        <v>200</v>
      </c>
      <c r="AE486" s="75">
        <f ca="1">Z486*'Inputs and Outputs'!$D$5-('Model Part B'!AA486*'Model Part B'!AD486+AA486*Costperbumped)</f>
        <v>3760</v>
      </c>
      <c r="AH486" s="74">
        <v>483</v>
      </c>
      <c r="AI486" s="68" t="s">
        <v>6</v>
      </c>
      <c r="AJ486" s="69">
        <v>44357</v>
      </c>
      <c r="AK486" s="67" t="s">
        <v>0</v>
      </c>
      <c r="AL486" s="68" t="str">
        <f>'Flight Data'!$A484</f>
        <v>G483</v>
      </c>
      <c r="AM486" s="68">
        <f>'Flight Data'!$B484</f>
        <v>1</v>
      </c>
      <c r="AN486" s="68">
        <f ca="1">ROUND(NORMINV($AS486,'Inputs and Outputs'!$C$20,'Inputs and Outputs'!$D$20),0)</f>
        <v>105</v>
      </c>
      <c r="AO486" s="68">
        <f t="shared" si="146"/>
        <v>103</v>
      </c>
      <c r="AP486" s="68">
        <f t="shared" ca="1" si="147"/>
        <v>103</v>
      </c>
      <c r="AQ486" s="68">
        <f ca="1">IF(AP486-AM486&gt;'Inputs and Outputs'!$D$4,Three-AM486,0)</f>
        <v>2</v>
      </c>
      <c r="AR486" s="68">
        <f ca="1">AP486*'Inputs and Outputs'!$D$5-AQ486*'Inputs and Outputs'!$D$6</f>
        <v>3920</v>
      </c>
      <c r="AS486" s="70">
        <f t="shared" ca="1" si="157"/>
        <v>0.47208373663613445</v>
      </c>
      <c r="AT486" s="68">
        <f t="shared" si="148"/>
        <v>200</v>
      </c>
      <c r="AU486" s="75">
        <f ca="1">AP486*'Inputs and Outputs'!$D$5-('Model Part B'!AQ486*'Model Part B'!AT486+AQ486*Costperbumped)</f>
        <v>3520</v>
      </c>
      <c r="AX486" s="74">
        <v>483</v>
      </c>
      <c r="AY486" s="68" t="s">
        <v>6</v>
      </c>
      <c r="AZ486" s="69">
        <v>44357</v>
      </c>
      <c r="BA486" s="67" t="s">
        <v>0</v>
      </c>
      <c r="BB486" s="68" t="str">
        <f>'Flight Data'!$A484</f>
        <v>G483</v>
      </c>
      <c r="BC486" s="68">
        <f>'Flight Data'!$B484</f>
        <v>1</v>
      </c>
      <c r="BD486" s="68">
        <f ca="1">ROUND(NORMINV($BI486,'Inputs and Outputs'!$C$20,'Inputs and Outputs'!$D$20),0)</f>
        <v>100</v>
      </c>
      <c r="BE486" s="68">
        <f t="shared" si="149"/>
        <v>104</v>
      </c>
      <c r="BF486" s="68">
        <f t="shared" ca="1" si="150"/>
        <v>100</v>
      </c>
      <c r="BG486" s="68">
        <f ca="1">IF(BF486-BC486&gt;'Inputs and Outputs'!$D$4,Four-BC486,0)</f>
        <v>0</v>
      </c>
      <c r="BH486" s="68">
        <f ca="1">BF486*'Inputs and Outputs'!$D$5-BG486*'Inputs and Outputs'!$D$6</f>
        <v>4000</v>
      </c>
      <c r="BI486" s="70">
        <f t="shared" ca="1" si="158"/>
        <v>0.15823050853812126</v>
      </c>
      <c r="BJ486" s="68">
        <f t="shared" si="151"/>
        <v>200</v>
      </c>
      <c r="BK486" s="75">
        <f ca="1">BF486*'Inputs and Outputs'!$D$5-('Model Part B'!BG486*'Model Part B'!BJ486+BG486*Costperbumped)</f>
        <v>4000</v>
      </c>
      <c r="BN486" s="74">
        <v>483</v>
      </c>
      <c r="BO486" s="68" t="s">
        <v>6</v>
      </c>
      <c r="BP486" s="69">
        <v>44357</v>
      </c>
      <c r="BQ486" s="67" t="s">
        <v>0</v>
      </c>
      <c r="BR486" s="68" t="str">
        <f>'Flight Data'!$A484</f>
        <v>G483</v>
      </c>
      <c r="BS486" s="68">
        <f>'Flight Data'!$B484</f>
        <v>1</v>
      </c>
      <c r="BT486" s="68">
        <f ca="1">ROUND(NORMINV($BY486,'Inputs and Outputs'!$C$18,'Inputs and Outputs'!$D$18),0)</f>
        <v>100</v>
      </c>
      <c r="BU486" s="68">
        <f t="shared" si="152"/>
        <v>105</v>
      </c>
      <c r="BV486" s="68">
        <f t="shared" ca="1" si="153"/>
        <v>100</v>
      </c>
      <c r="BW486" s="68">
        <f ca="1">IF(BV486-BS486&gt;'Inputs and Outputs'!$D$4,Five-BS486,0)</f>
        <v>0</v>
      </c>
      <c r="BX486" s="68">
        <f ca="1">BV486*'Inputs and Outputs'!$D$5-BW486*'Inputs and Outputs'!$D$6</f>
        <v>4000</v>
      </c>
      <c r="BY486" s="70">
        <f t="shared" ca="1" si="159"/>
        <v>0.40757060386704402</v>
      </c>
      <c r="BZ486" s="68">
        <f t="shared" si="154"/>
        <v>200</v>
      </c>
      <c r="CA486" s="75">
        <f ca="1">BV486*'Inputs and Outputs'!$D$5-('Model Part B'!BW486*'Model Part B'!BZ486+BW486*Costperbumped)</f>
        <v>4000</v>
      </c>
    </row>
    <row r="487" spans="2:79" x14ac:dyDescent="0.2">
      <c r="B487" s="74">
        <v>484</v>
      </c>
      <c r="C487" s="68" t="s">
        <v>5</v>
      </c>
      <c r="D487" s="69">
        <v>44358</v>
      </c>
      <c r="E487" s="67" t="s">
        <v>3</v>
      </c>
      <c r="F487" s="68" t="str">
        <f>'Flight Data'!$A485</f>
        <v>G484</v>
      </c>
      <c r="G487" s="68">
        <f>'Flight Data'!$B485</f>
        <v>3</v>
      </c>
      <c r="H487" s="68">
        <f ca="1">ROUND(NORMINV($M487,'Inputs and Outputs'!$C$18,'Inputs and Outputs'!$D$18),0)</f>
        <v>97</v>
      </c>
      <c r="I487" s="68">
        <f t="shared" si="140"/>
        <v>101</v>
      </c>
      <c r="J487" s="68">
        <f t="shared" ca="1" si="141"/>
        <v>97</v>
      </c>
      <c r="K487" s="68">
        <f ca="1">IF(J487-G487&gt;'Inputs and Outputs'!$D$4,One-G487,0)</f>
        <v>0</v>
      </c>
      <c r="L487" s="68">
        <f ca="1">J487*'Inputs and Outputs'!$D$5-K487*'Inputs and Outputs'!$D$6</f>
        <v>3880</v>
      </c>
      <c r="M487" s="70">
        <f t="shared" ca="1" si="155"/>
        <v>0.26062948418010912</v>
      </c>
      <c r="N487" s="68">
        <f t="shared" si="142"/>
        <v>25</v>
      </c>
      <c r="O487" s="75">
        <f ca="1">J487*'Inputs and Outputs'!$D$5-('Model Part B'!K487*'Model Part B'!N487+K487*Costperbumped)</f>
        <v>3880</v>
      </c>
      <c r="R487" s="74">
        <v>484</v>
      </c>
      <c r="S487" s="68" t="s">
        <v>5</v>
      </c>
      <c r="T487" s="69">
        <v>44358</v>
      </c>
      <c r="U487" s="67" t="s">
        <v>3</v>
      </c>
      <c r="V487" s="68" t="str">
        <f>'Flight Data'!$A485</f>
        <v>G484</v>
      </c>
      <c r="W487" s="68">
        <f>'Flight Data'!$B485</f>
        <v>3</v>
      </c>
      <c r="X487" s="68">
        <f ca="1">ROUND(NORMINV($AC487,'Inputs and Outputs'!$C$18,'Inputs and Outputs'!$D$18),0)</f>
        <v>89</v>
      </c>
      <c r="Y487" s="68">
        <f t="shared" si="143"/>
        <v>102</v>
      </c>
      <c r="Z487" s="68">
        <f t="shared" ca="1" si="144"/>
        <v>89</v>
      </c>
      <c r="AA487" s="68">
        <f ca="1">IF(Z487-W487&gt;'Inputs and Outputs'!$D$4,One-W487,0)</f>
        <v>0</v>
      </c>
      <c r="AB487" s="68">
        <f ca="1">Z487*'Inputs and Outputs'!$D$5-AA487*'Inputs and Outputs'!$D$6</f>
        <v>3560</v>
      </c>
      <c r="AC487" s="70">
        <f t="shared" ca="1" si="156"/>
        <v>2.1087604013429018E-2</v>
      </c>
      <c r="AD487" s="68">
        <f t="shared" si="145"/>
        <v>25</v>
      </c>
      <c r="AE487" s="75">
        <f ca="1">Z487*'Inputs and Outputs'!$D$5-('Model Part B'!AA487*'Model Part B'!AD487+AA487*Costperbumped)</f>
        <v>3560</v>
      </c>
      <c r="AH487" s="74">
        <v>484</v>
      </c>
      <c r="AI487" s="68" t="s">
        <v>5</v>
      </c>
      <c r="AJ487" s="69">
        <v>44358</v>
      </c>
      <c r="AK487" s="67" t="s">
        <v>3</v>
      </c>
      <c r="AL487" s="68" t="str">
        <f>'Flight Data'!$A485</f>
        <v>G484</v>
      </c>
      <c r="AM487" s="68">
        <f>'Flight Data'!$B485</f>
        <v>3</v>
      </c>
      <c r="AN487" s="68">
        <f ca="1">ROUND(NORMINV($AS487,'Inputs and Outputs'!$C$18,'Inputs and Outputs'!$D$18),0)</f>
        <v>105</v>
      </c>
      <c r="AO487" s="68">
        <f t="shared" si="146"/>
        <v>103</v>
      </c>
      <c r="AP487" s="68">
        <f t="shared" ca="1" si="147"/>
        <v>103</v>
      </c>
      <c r="AQ487" s="68">
        <f ca="1">IF(AP487-AM487&gt;'Inputs and Outputs'!$D$4,Three-AM487,0)</f>
        <v>0</v>
      </c>
      <c r="AR487" s="68">
        <f ca="1">AP487*'Inputs and Outputs'!$D$5-AQ487*'Inputs and Outputs'!$D$6</f>
        <v>4120</v>
      </c>
      <c r="AS487" s="70">
        <f t="shared" ca="1" si="157"/>
        <v>0.75854305496275465</v>
      </c>
      <c r="AT487" s="68">
        <f t="shared" si="148"/>
        <v>25</v>
      </c>
      <c r="AU487" s="75">
        <f ca="1">AP487*'Inputs and Outputs'!$D$5-('Model Part B'!AQ487*'Model Part B'!AT487+AQ487*Costperbumped)</f>
        <v>4120</v>
      </c>
      <c r="AX487" s="74">
        <v>484</v>
      </c>
      <c r="AY487" s="68" t="s">
        <v>5</v>
      </c>
      <c r="AZ487" s="69">
        <v>44358</v>
      </c>
      <c r="BA487" s="67" t="s">
        <v>3</v>
      </c>
      <c r="BB487" s="68" t="str">
        <f>'Flight Data'!$A485</f>
        <v>G484</v>
      </c>
      <c r="BC487" s="68">
        <f>'Flight Data'!$B485</f>
        <v>3</v>
      </c>
      <c r="BD487" s="68">
        <f ca="1">ROUND(NORMINV($BI487,'Inputs and Outputs'!$C$18,'Inputs and Outputs'!$D$18),0)</f>
        <v>98</v>
      </c>
      <c r="BE487" s="68">
        <f t="shared" si="149"/>
        <v>104</v>
      </c>
      <c r="BF487" s="68">
        <f t="shared" ca="1" si="150"/>
        <v>98</v>
      </c>
      <c r="BG487" s="68">
        <f ca="1">IF(BF487-BC487&gt;'Inputs and Outputs'!$D$4,Four-BC487,0)</f>
        <v>0</v>
      </c>
      <c r="BH487" s="68">
        <f ca="1">BF487*'Inputs and Outputs'!$D$5-BG487*'Inputs and Outputs'!$D$6</f>
        <v>3920</v>
      </c>
      <c r="BI487" s="70">
        <f t="shared" ca="1" si="158"/>
        <v>0.29892535479342397</v>
      </c>
      <c r="BJ487" s="68">
        <f t="shared" si="151"/>
        <v>25</v>
      </c>
      <c r="BK487" s="75">
        <f ca="1">BF487*'Inputs and Outputs'!$D$5-('Model Part B'!BG487*'Model Part B'!BJ487+BG487*Costperbumped)</f>
        <v>3920</v>
      </c>
      <c r="BN487" s="74">
        <v>484</v>
      </c>
      <c r="BO487" s="68" t="s">
        <v>5</v>
      </c>
      <c r="BP487" s="69">
        <v>44358</v>
      </c>
      <c r="BQ487" s="67" t="s">
        <v>3</v>
      </c>
      <c r="BR487" s="68" t="str">
        <f>'Flight Data'!$A485</f>
        <v>G484</v>
      </c>
      <c r="BS487" s="68">
        <f>'Flight Data'!$B485</f>
        <v>3</v>
      </c>
      <c r="BT487" s="68">
        <f ca="1">ROUND(NORMINV($BY487,'Inputs and Outputs'!$C$18,'Inputs and Outputs'!$D$18),0)</f>
        <v>104</v>
      </c>
      <c r="BU487" s="68">
        <f t="shared" si="152"/>
        <v>105</v>
      </c>
      <c r="BV487" s="68">
        <f t="shared" ca="1" si="153"/>
        <v>104</v>
      </c>
      <c r="BW487" s="68">
        <f ca="1">IF(BV487-BS487&gt;'Inputs and Outputs'!$D$4,Five-BS487,0)</f>
        <v>2</v>
      </c>
      <c r="BX487" s="68">
        <f ca="1">BV487*'Inputs and Outputs'!$D$5-BW487*'Inputs and Outputs'!$D$6</f>
        <v>3960</v>
      </c>
      <c r="BY487" s="70">
        <f t="shared" ca="1" si="159"/>
        <v>0.68283162301693201</v>
      </c>
      <c r="BZ487" s="68">
        <f t="shared" si="154"/>
        <v>25</v>
      </c>
      <c r="CA487" s="75">
        <f ca="1">BV487*'Inputs and Outputs'!$D$5-('Model Part B'!BW487*'Model Part B'!BZ487+BW487*Costperbumped)</f>
        <v>3910</v>
      </c>
    </row>
    <row r="488" spans="2:79" x14ac:dyDescent="0.2">
      <c r="B488" s="74">
        <v>485</v>
      </c>
      <c r="C488" s="68" t="s">
        <v>5</v>
      </c>
      <c r="D488" s="69">
        <v>44358</v>
      </c>
      <c r="E488" s="67" t="s">
        <v>2</v>
      </c>
      <c r="F488" s="68" t="str">
        <f>'Flight Data'!$A486</f>
        <v>G485</v>
      </c>
      <c r="G488" s="68">
        <f>'Flight Data'!$B486</f>
        <v>5</v>
      </c>
      <c r="H488" s="68">
        <f ca="1">ROUND(NORMINV($M488,'Inputs and Outputs'!$C$19,'Inputs and Outputs'!$D$19),0)</f>
        <v>98</v>
      </c>
      <c r="I488" s="68">
        <f t="shared" si="140"/>
        <v>101</v>
      </c>
      <c r="J488" s="68">
        <f t="shared" ca="1" si="141"/>
        <v>98</v>
      </c>
      <c r="K488" s="68">
        <f ca="1">IF(J488-G488&gt;'Inputs and Outputs'!$D$4,One-G488,0)</f>
        <v>0</v>
      </c>
      <c r="L488" s="68">
        <f ca="1">J488*'Inputs and Outputs'!$D$5-K488*'Inputs and Outputs'!$D$6</f>
        <v>3920</v>
      </c>
      <c r="M488" s="70">
        <f t="shared" ca="1" si="155"/>
        <v>0.15681147259617123</v>
      </c>
      <c r="N488" s="68">
        <f t="shared" si="142"/>
        <v>25</v>
      </c>
      <c r="O488" s="75">
        <f ca="1">J488*'Inputs and Outputs'!$D$5-('Model Part B'!K488*'Model Part B'!N488+K488*Costperbumped)</f>
        <v>3920</v>
      </c>
      <c r="R488" s="74">
        <v>485</v>
      </c>
      <c r="S488" s="68" t="s">
        <v>5</v>
      </c>
      <c r="T488" s="69">
        <v>44358</v>
      </c>
      <c r="U488" s="67" t="s">
        <v>2</v>
      </c>
      <c r="V488" s="68" t="str">
        <f>'Flight Data'!$A486</f>
        <v>G485</v>
      </c>
      <c r="W488" s="68">
        <f>'Flight Data'!$B486</f>
        <v>5</v>
      </c>
      <c r="X488" s="68">
        <f ca="1">ROUND(NORMINV($AC488,'Inputs and Outputs'!$C$19,'Inputs and Outputs'!$D$19),0)</f>
        <v>95</v>
      </c>
      <c r="Y488" s="68">
        <f t="shared" si="143"/>
        <v>102</v>
      </c>
      <c r="Z488" s="68">
        <f t="shared" ca="1" si="144"/>
        <v>95</v>
      </c>
      <c r="AA488" s="68">
        <f ca="1">IF(Z488-W488&gt;'Inputs and Outputs'!$D$4,One-W488,0)</f>
        <v>0</v>
      </c>
      <c r="AB488" s="68">
        <f ca="1">Z488*'Inputs and Outputs'!$D$5-AA488*'Inputs and Outputs'!$D$6</f>
        <v>3800</v>
      </c>
      <c r="AC488" s="70">
        <f t="shared" ca="1" si="156"/>
        <v>6.2882852439826165E-2</v>
      </c>
      <c r="AD488" s="68">
        <f t="shared" si="145"/>
        <v>25</v>
      </c>
      <c r="AE488" s="75">
        <f ca="1">Z488*'Inputs and Outputs'!$D$5-('Model Part B'!AA488*'Model Part B'!AD488+AA488*Costperbumped)</f>
        <v>3800</v>
      </c>
      <c r="AH488" s="74">
        <v>485</v>
      </c>
      <c r="AI488" s="68" t="s">
        <v>5</v>
      </c>
      <c r="AJ488" s="69">
        <v>44358</v>
      </c>
      <c r="AK488" s="67" t="s">
        <v>2</v>
      </c>
      <c r="AL488" s="68" t="str">
        <f>'Flight Data'!$A486</f>
        <v>G485</v>
      </c>
      <c r="AM488" s="68">
        <f>'Flight Data'!$B486</f>
        <v>5</v>
      </c>
      <c r="AN488" s="68">
        <f ca="1">ROUND(NORMINV($AS488,'Inputs and Outputs'!$C$19,'Inputs and Outputs'!$D$19),0)</f>
        <v>96</v>
      </c>
      <c r="AO488" s="68">
        <f t="shared" si="146"/>
        <v>103</v>
      </c>
      <c r="AP488" s="68">
        <f t="shared" ca="1" si="147"/>
        <v>96</v>
      </c>
      <c r="AQ488" s="68">
        <f ca="1">IF(AP488-AM488&gt;'Inputs and Outputs'!$D$4,Three-AM488,0)</f>
        <v>0</v>
      </c>
      <c r="AR488" s="68">
        <f ca="1">AP488*'Inputs and Outputs'!$D$5-AQ488*'Inputs and Outputs'!$D$6</f>
        <v>3840</v>
      </c>
      <c r="AS488" s="70">
        <f t="shared" ca="1" si="157"/>
        <v>8.2320806972258409E-2</v>
      </c>
      <c r="AT488" s="68">
        <f t="shared" si="148"/>
        <v>25</v>
      </c>
      <c r="AU488" s="75">
        <f ca="1">AP488*'Inputs and Outputs'!$D$5-('Model Part B'!AQ488*'Model Part B'!AT488+AQ488*Costperbumped)</f>
        <v>3840</v>
      </c>
      <c r="AX488" s="74">
        <v>485</v>
      </c>
      <c r="AY488" s="68" t="s">
        <v>5</v>
      </c>
      <c r="AZ488" s="69">
        <v>44358</v>
      </c>
      <c r="BA488" s="67" t="s">
        <v>2</v>
      </c>
      <c r="BB488" s="68" t="str">
        <f>'Flight Data'!$A486</f>
        <v>G485</v>
      </c>
      <c r="BC488" s="68">
        <f>'Flight Data'!$B486</f>
        <v>5</v>
      </c>
      <c r="BD488" s="68">
        <f ca="1">ROUND(NORMINV($BI488,'Inputs and Outputs'!$C$19,'Inputs and Outputs'!$D$19),0)</f>
        <v>98</v>
      </c>
      <c r="BE488" s="68">
        <f t="shared" si="149"/>
        <v>104</v>
      </c>
      <c r="BF488" s="68">
        <f t="shared" ca="1" si="150"/>
        <v>98</v>
      </c>
      <c r="BG488" s="68">
        <f ca="1">IF(BF488-BC488&gt;'Inputs and Outputs'!$D$4,Four-BC488,0)</f>
        <v>0</v>
      </c>
      <c r="BH488" s="68">
        <f ca="1">BF488*'Inputs and Outputs'!$D$5-BG488*'Inputs and Outputs'!$D$6</f>
        <v>3920</v>
      </c>
      <c r="BI488" s="70">
        <f t="shared" ca="1" si="158"/>
        <v>0.15895044438649009</v>
      </c>
      <c r="BJ488" s="68">
        <f t="shared" si="151"/>
        <v>25</v>
      </c>
      <c r="BK488" s="75">
        <f ca="1">BF488*'Inputs and Outputs'!$D$5-('Model Part B'!BG488*'Model Part B'!BJ488+BG488*Costperbumped)</f>
        <v>3920</v>
      </c>
      <c r="BN488" s="74">
        <v>485</v>
      </c>
      <c r="BO488" s="68" t="s">
        <v>5</v>
      </c>
      <c r="BP488" s="69">
        <v>44358</v>
      </c>
      <c r="BQ488" s="67" t="s">
        <v>2</v>
      </c>
      <c r="BR488" s="68" t="str">
        <f>'Flight Data'!$A486</f>
        <v>G485</v>
      </c>
      <c r="BS488" s="68">
        <f>'Flight Data'!$B486</f>
        <v>5</v>
      </c>
      <c r="BT488" s="68">
        <f ca="1">ROUND(NORMINV($BY488,'Inputs and Outputs'!$C$18,'Inputs and Outputs'!$D$18),0)</f>
        <v>102</v>
      </c>
      <c r="BU488" s="68">
        <f t="shared" si="152"/>
        <v>105</v>
      </c>
      <c r="BV488" s="68">
        <f t="shared" ca="1" si="153"/>
        <v>102</v>
      </c>
      <c r="BW488" s="68">
        <f ca="1">IF(BV488-BS488&gt;'Inputs and Outputs'!$D$4,Five-BS488,0)</f>
        <v>0</v>
      </c>
      <c r="BX488" s="68">
        <f ca="1">BV488*'Inputs and Outputs'!$D$5-BW488*'Inputs and Outputs'!$D$6</f>
        <v>4080</v>
      </c>
      <c r="BY488" s="70">
        <f t="shared" ca="1" si="159"/>
        <v>0.58556862199106596</v>
      </c>
      <c r="BZ488" s="68">
        <f t="shared" si="154"/>
        <v>25</v>
      </c>
      <c r="CA488" s="75">
        <f ca="1">BV488*'Inputs and Outputs'!$D$5-('Model Part B'!BW488*'Model Part B'!BZ488+BW488*Costperbumped)</f>
        <v>4080</v>
      </c>
    </row>
    <row r="489" spans="2:79" x14ac:dyDescent="0.2">
      <c r="B489" s="74">
        <v>486</v>
      </c>
      <c r="C489" s="68" t="s">
        <v>5</v>
      </c>
      <c r="D489" s="69">
        <v>44358</v>
      </c>
      <c r="E489" s="67" t="s">
        <v>0</v>
      </c>
      <c r="F489" s="68" t="str">
        <f>'Flight Data'!$A487</f>
        <v>G486</v>
      </c>
      <c r="G489" s="68">
        <f>'Flight Data'!$B487</f>
        <v>1</v>
      </c>
      <c r="H489" s="68">
        <f ca="1">ROUND(NORMINV($M489,'Inputs and Outputs'!$C$20,'Inputs and Outputs'!$D$20),0)</f>
        <v>104</v>
      </c>
      <c r="I489" s="68">
        <f t="shared" si="140"/>
        <v>101</v>
      </c>
      <c r="J489" s="68">
        <f t="shared" ca="1" si="141"/>
        <v>101</v>
      </c>
      <c r="K489" s="68">
        <f ca="1">IF(J489-G489&gt;'Inputs and Outputs'!$D$4,One-G489,0)</f>
        <v>0</v>
      </c>
      <c r="L489" s="68">
        <f ca="1">J489*'Inputs and Outputs'!$D$5-K489*'Inputs and Outputs'!$D$6</f>
        <v>4040</v>
      </c>
      <c r="M489" s="70">
        <f t="shared" ca="1" si="155"/>
        <v>0.44865162925473845</v>
      </c>
      <c r="N489" s="68">
        <f t="shared" si="142"/>
        <v>200</v>
      </c>
      <c r="O489" s="75">
        <f ca="1">J489*'Inputs and Outputs'!$D$5-('Model Part B'!K489*'Model Part B'!N489+K489*Costperbumped)</f>
        <v>4040</v>
      </c>
      <c r="R489" s="74">
        <v>486</v>
      </c>
      <c r="S489" s="68" t="s">
        <v>5</v>
      </c>
      <c r="T489" s="69">
        <v>44358</v>
      </c>
      <c r="U489" s="67" t="s">
        <v>0</v>
      </c>
      <c r="V489" s="68" t="str">
        <f>'Flight Data'!$A487</f>
        <v>G486</v>
      </c>
      <c r="W489" s="68">
        <f>'Flight Data'!$B487</f>
        <v>1</v>
      </c>
      <c r="X489" s="68">
        <f ca="1">ROUND(NORMINV($AC489,'Inputs and Outputs'!$C$20,'Inputs and Outputs'!$D$20),0)</f>
        <v>98</v>
      </c>
      <c r="Y489" s="68">
        <f t="shared" si="143"/>
        <v>102</v>
      </c>
      <c r="Z489" s="68">
        <f t="shared" ca="1" si="144"/>
        <v>98</v>
      </c>
      <c r="AA489" s="68">
        <f ca="1">IF(Z489-W489&gt;'Inputs and Outputs'!$D$4,One-W489,0)</f>
        <v>0</v>
      </c>
      <c r="AB489" s="68">
        <f ca="1">Z489*'Inputs and Outputs'!$D$5-AA489*'Inputs and Outputs'!$D$6</f>
        <v>3920</v>
      </c>
      <c r="AC489" s="70">
        <f t="shared" ca="1" si="156"/>
        <v>7.126788661797212E-2</v>
      </c>
      <c r="AD489" s="68">
        <f t="shared" si="145"/>
        <v>200</v>
      </c>
      <c r="AE489" s="75">
        <f ca="1">Z489*'Inputs and Outputs'!$D$5-('Model Part B'!AA489*'Model Part B'!AD489+AA489*Costperbumped)</f>
        <v>3920</v>
      </c>
      <c r="AH489" s="74">
        <v>486</v>
      </c>
      <c r="AI489" s="68" t="s">
        <v>5</v>
      </c>
      <c r="AJ489" s="69">
        <v>44358</v>
      </c>
      <c r="AK489" s="67" t="s">
        <v>0</v>
      </c>
      <c r="AL489" s="68" t="str">
        <f>'Flight Data'!$A487</f>
        <v>G486</v>
      </c>
      <c r="AM489" s="68">
        <f>'Flight Data'!$B487</f>
        <v>1</v>
      </c>
      <c r="AN489" s="68">
        <f ca="1">ROUND(NORMINV($AS489,'Inputs and Outputs'!$C$20,'Inputs and Outputs'!$D$20),0)</f>
        <v>104</v>
      </c>
      <c r="AO489" s="68">
        <f t="shared" si="146"/>
        <v>103</v>
      </c>
      <c r="AP489" s="68">
        <f t="shared" ca="1" si="147"/>
        <v>103</v>
      </c>
      <c r="AQ489" s="68">
        <f ca="1">IF(AP489-AM489&gt;'Inputs and Outputs'!$D$4,Three-AM489,0)</f>
        <v>2</v>
      </c>
      <c r="AR489" s="68">
        <f ca="1">AP489*'Inputs and Outputs'!$D$5-AQ489*'Inputs and Outputs'!$D$6</f>
        <v>3920</v>
      </c>
      <c r="AS489" s="70">
        <f t="shared" ca="1" si="157"/>
        <v>0.4390901522208488</v>
      </c>
      <c r="AT489" s="68">
        <f t="shared" si="148"/>
        <v>200</v>
      </c>
      <c r="AU489" s="75">
        <f ca="1">AP489*'Inputs and Outputs'!$D$5-('Model Part B'!AQ489*'Model Part B'!AT489+AQ489*Costperbumped)</f>
        <v>3520</v>
      </c>
      <c r="AX489" s="74">
        <v>486</v>
      </c>
      <c r="AY489" s="68" t="s">
        <v>5</v>
      </c>
      <c r="AZ489" s="69">
        <v>44358</v>
      </c>
      <c r="BA489" s="67" t="s">
        <v>0</v>
      </c>
      <c r="BB489" s="68" t="str">
        <f>'Flight Data'!$A487</f>
        <v>G486</v>
      </c>
      <c r="BC489" s="68">
        <f>'Flight Data'!$B487</f>
        <v>1</v>
      </c>
      <c r="BD489" s="68">
        <f ca="1">ROUND(NORMINV($BI489,'Inputs and Outputs'!$C$20,'Inputs and Outputs'!$D$20),0)</f>
        <v>101</v>
      </c>
      <c r="BE489" s="68">
        <f t="shared" si="149"/>
        <v>104</v>
      </c>
      <c r="BF489" s="68">
        <f t="shared" ca="1" si="150"/>
        <v>101</v>
      </c>
      <c r="BG489" s="68">
        <f ca="1">IF(BF489-BC489&gt;'Inputs and Outputs'!$D$4,Four-BC489,0)</f>
        <v>0</v>
      </c>
      <c r="BH489" s="68">
        <f ca="1">BF489*'Inputs and Outputs'!$D$5-BG489*'Inputs and Outputs'!$D$6</f>
        <v>4040</v>
      </c>
      <c r="BI489" s="70">
        <f t="shared" ca="1" si="158"/>
        <v>0.23858580967678988</v>
      </c>
      <c r="BJ489" s="68">
        <f t="shared" si="151"/>
        <v>200</v>
      </c>
      <c r="BK489" s="75">
        <f ca="1">BF489*'Inputs and Outputs'!$D$5-('Model Part B'!BG489*'Model Part B'!BJ489+BG489*Costperbumped)</f>
        <v>4040</v>
      </c>
      <c r="BN489" s="74">
        <v>486</v>
      </c>
      <c r="BO489" s="68" t="s">
        <v>5</v>
      </c>
      <c r="BP489" s="69">
        <v>44358</v>
      </c>
      <c r="BQ489" s="67" t="s">
        <v>0</v>
      </c>
      <c r="BR489" s="68" t="str">
        <f>'Flight Data'!$A487</f>
        <v>G486</v>
      </c>
      <c r="BS489" s="68">
        <f>'Flight Data'!$B487</f>
        <v>1</v>
      </c>
      <c r="BT489" s="68">
        <f ca="1">ROUND(NORMINV($BY489,'Inputs and Outputs'!$C$18,'Inputs and Outputs'!$D$18),0)</f>
        <v>96</v>
      </c>
      <c r="BU489" s="68">
        <f t="shared" si="152"/>
        <v>105</v>
      </c>
      <c r="BV489" s="68">
        <f t="shared" ca="1" si="153"/>
        <v>96</v>
      </c>
      <c r="BW489" s="68">
        <f ca="1">IF(BV489-BS489&gt;'Inputs and Outputs'!$D$4,Five-BS489,0)</f>
        <v>0</v>
      </c>
      <c r="BX489" s="68">
        <f ca="1">BV489*'Inputs and Outputs'!$D$5-BW489*'Inputs and Outputs'!$D$6</f>
        <v>3840</v>
      </c>
      <c r="BY489" s="70">
        <f t="shared" ca="1" si="159"/>
        <v>0.21751027550955548</v>
      </c>
      <c r="BZ489" s="68">
        <f t="shared" si="154"/>
        <v>200</v>
      </c>
      <c r="CA489" s="75">
        <f ca="1">BV489*'Inputs and Outputs'!$D$5-('Model Part B'!BW489*'Model Part B'!BZ489+BW489*Costperbumped)</f>
        <v>3840</v>
      </c>
    </row>
    <row r="490" spans="2:79" x14ac:dyDescent="0.2">
      <c r="B490" s="74">
        <v>487</v>
      </c>
      <c r="C490" s="68" t="s">
        <v>4</v>
      </c>
      <c r="D490" s="69">
        <v>44359</v>
      </c>
      <c r="E490" s="67" t="s">
        <v>3</v>
      </c>
      <c r="F490" s="68" t="str">
        <f>'Flight Data'!$A488</f>
        <v>G487</v>
      </c>
      <c r="G490" s="68">
        <f>'Flight Data'!$B488</f>
        <v>4</v>
      </c>
      <c r="H490" s="68">
        <f ca="1">ROUND(NORMINV($M490,'Inputs and Outputs'!$C$18,'Inputs and Outputs'!$D$18),0)</f>
        <v>108</v>
      </c>
      <c r="I490" s="68">
        <f t="shared" si="140"/>
        <v>101</v>
      </c>
      <c r="J490" s="68">
        <f t="shared" ca="1" si="141"/>
        <v>101</v>
      </c>
      <c r="K490" s="68">
        <f ca="1">IF(J490-G490&gt;'Inputs and Outputs'!$D$4,One-G490,0)</f>
        <v>0</v>
      </c>
      <c r="L490" s="68">
        <f ca="1">J490*'Inputs and Outputs'!$D$5-K490*'Inputs and Outputs'!$D$6</f>
        <v>4040</v>
      </c>
      <c r="M490" s="70">
        <f t="shared" ca="1" si="155"/>
        <v>0.86527671662901706</v>
      </c>
      <c r="N490" s="68">
        <f t="shared" si="142"/>
        <v>25</v>
      </c>
      <c r="O490" s="75">
        <f ca="1">J490*'Inputs and Outputs'!$D$5-('Model Part B'!K490*'Model Part B'!N490+K490*Costperbumped)</f>
        <v>4040</v>
      </c>
      <c r="R490" s="74">
        <v>487</v>
      </c>
      <c r="S490" s="68" t="s">
        <v>4</v>
      </c>
      <c r="T490" s="69">
        <v>44359</v>
      </c>
      <c r="U490" s="67" t="s">
        <v>3</v>
      </c>
      <c r="V490" s="68" t="str">
        <f>'Flight Data'!$A488</f>
        <v>G487</v>
      </c>
      <c r="W490" s="68">
        <f>'Flight Data'!$B488</f>
        <v>4</v>
      </c>
      <c r="X490" s="68">
        <f ca="1">ROUND(NORMINV($AC490,'Inputs and Outputs'!$C$18,'Inputs and Outputs'!$D$18),0)</f>
        <v>100</v>
      </c>
      <c r="Y490" s="68">
        <f t="shared" si="143"/>
        <v>102</v>
      </c>
      <c r="Z490" s="68">
        <f t="shared" ca="1" si="144"/>
        <v>100</v>
      </c>
      <c r="AA490" s="68">
        <f ca="1">IF(Z490-W490&gt;'Inputs and Outputs'!$D$4,One-W490,0)</f>
        <v>0</v>
      </c>
      <c r="AB490" s="68">
        <f ca="1">Z490*'Inputs and Outputs'!$D$5-AA490*'Inputs and Outputs'!$D$6</f>
        <v>4000</v>
      </c>
      <c r="AC490" s="70">
        <f t="shared" ca="1" si="156"/>
        <v>0.46079229538604305</v>
      </c>
      <c r="AD490" s="68">
        <f t="shared" si="145"/>
        <v>25</v>
      </c>
      <c r="AE490" s="75">
        <f ca="1">Z490*'Inputs and Outputs'!$D$5-('Model Part B'!AA490*'Model Part B'!AD490+AA490*Costperbumped)</f>
        <v>4000</v>
      </c>
      <c r="AH490" s="74">
        <v>487</v>
      </c>
      <c r="AI490" s="68" t="s">
        <v>4</v>
      </c>
      <c r="AJ490" s="69">
        <v>44359</v>
      </c>
      <c r="AK490" s="67" t="s">
        <v>3</v>
      </c>
      <c r="AL490" s="68" t="str">
        <f>'Flight Data'!$A488</f>
        <v>G487</v>
      </c>
      <c r="AM490" s="68">
        <f>'Flight Data'!$B488</f>
        <v>4</v>
      </c>
      <c r="AN490" s="68">
        <f ca="1">ROUND(NORMINV($AS490,'Inputs and Outputs'!$C$18,'Inputs and Outputs'!$D$18),0)</f>
        <v>101</v>
      </c>
      <c r="AO490" s="68">
        <f t="shared" si="146"/>
        <v>103</v>
      </c>
      <c r="AP490" s="68">
        <f t="shared" ca="1" si="147"/>
        <v>101</v>
      </c>
      <c r="AQ490" s="68">
        <f ca="1">IF(AP490-AM490&gt;'Inputs and Outputs'!$D$4,Three-AM490,0)</f>
        <v>0</v>
      </c>
      <c r="AR490" s="68">
        <f ca="1">AP490*'Inputs and Outputs'!$D$5-AQ490*'Inputs and Outputs'!$D$6</f>
        <v>4040</v>
      </c>
      <c r="AS490" s="70">
        <f t="shared" ca="1" si="157"/>
        <v>0.52271833888908681</v>
      </c>
      <c r="AT490" s="68">
        <f t="shared" si="148"/>
        <v>25</v>
      </c>
      <c r="AU490" s="75">
        <f ca="1">AP490*'Inputs and Outputs'!$D$5-('Model Part B'!AQ490*'Model Part B'!AT490+AQ490*Costperbumped)</f>
        <v>4040</v>
      </c>
      <c r="AX490" s="74">
        <v>487</v>
      </c>
      <c r="AY490" s="68" t="s">
        <v>4</v>
      </c>
      <c r="AZ490" s="69">
        <v>44359</v>
      </c>
      <c r="BA490" s="67" t="s">
        <v>3</v>
      </c>
      <c r="BB490" s="68" t="str">
        <f>'Flight Data'!$A488</f>
        <v>G487</v>
      </c>
      <c r="BC490" s="68">
        <f>'Flight Data'!$B488</f>
        <v>4</v>
      </c>
      <c r="BD490" s="68">
        <f ca="1">ROUND(NORMINV($BI490,'Inputs and Outputs'!$C$18,'Inputs and Outputs'!$D$18),0)</f>
        <v>102</v>
      </c>
      <c r="BE490" s="68">
        <f t="shared" si="149"/>
        <v>104</v>
      </c>
      <c r="BF490" s="68">
        <f t="shared" ca="1" si="150"/>
        <v>102</v>
      </c>
      <c r="BG490" s="68">
        <f ca="1">IF(BF490-BC490&gt;'Inputs and Outputs'!$D$4,Four-BC490,0)</f>
        <v>0</v>
      </c>
      <c r="BH490" s="68">
        <f ca="1">BF490*'Inputs and Outputs'!$D$5-BG490*'Inputs and Outputs'!$D$6</f>
        <v>4080</v>
      </c>
      <c r="BI490" s="70">
        <f t="shared" ca="1" si="158"/>
        <v>0.59836892043572598</v>
      </c>
      <c r="BJ490" s="68">
        <f t="shared" si="151"/>
        <v>25</v>
      </c>
      <c r="BK490" s="75">
        <f ca="1">BF490*'Inputs and Outputs'!$D$5-('Model Part B'!BG490*'Model Part B'!BJ490+BG490*Costperbumped)</f>
        <v>4080</v>
      </c>
      <c r="BN490" s="74">
        <v>487</v>
      </c>
      <c r="BO490" s="68" t="s">
        <v>4</v>
      </c>
      <c r="BP490" s="69">
        <v>44359</v>
      </c>
      <c r="BQ490" s="67" t="s">
        <v>3</v>
      </c>
      <c r="BR490" s="68" t="str">
        <f>'Flight Data'!$A488</f>
        <v>G487</v>
      </c>
      <c r="BS490" s="68">
        <f>'Flight Data'!$B488</f>
        <v>4</v>
      </c>
      <c r="BT490" s="68">
        <f ca="1">ROUND(NORMINV($BY490,'Inputs and Outputs'!$C$18,'Inputs and Outputs'!$D$18),0)</f>
        <v>106</v>
      </c>
      <c r="BU490" s="68">
        <f t="shared" si="152"/>
        <v>105</v>
      </c>
      <c r="BV490" s="68">
        <f t="shared" ca="1" si="153"/>
        <v>105</v>
      </c>
      <c r="BW490" s="68">
        <f ca="1">IF(BV490-BS490&gt;'Inputs and Outputs'!$D$4,Five-BS490,0)</f>
        <v>1</v>
      </c>
      <c r="BX490" s="68">
        <f ca="1">BV490*'Inputs and Outputs'!$D$5-BW490*'Inputs and Outputs'!$D$6</f>
        <v>4100</v>
      </c>
      <c r="BY490" s="70">
        <f t="shared" ca="1" si="159"/>
        <v>0.80941937021437438</v>
      </c>
      <c r="BZ490" s="68">
        <f t="shared" si="154"/>
        <v>25</v>
      </c>
      <c r="CA490" s="75">
        <f ca="1">BV490*'Inputs and Outputs'!$D$5-('Model Part B'!BW490*'Model Part B'!BZ490+BW490*Costperbumped)</f>
        <v>4075</v>
      </c>
    </row>
    <row r="491" spans="2:79" x14ac:dyDescent="0.2">
      <c r="B491" s="74">
        <v>488</v>
      </c>
      <c r="C491" s="68" t="s">
        <v>4</v>
      </c>
      <c r="D491" s="69">
        <v>44359</v>
      </c>
      <c r="E491" s="67" t="s">
        <v>2</v>
      </c>
      <c r="F491" s="68" t="str">
        <f>'Flight Data'!$A489</f>
        <v>G488</v>
      </c>
      <c r="G491" s="68">
        <f>'Flight Data'!$B489</f>
        <v>4</v>
      </c>
      <c r="H491" s="68">
        <f ca="1">ROUND(NORMINV($M491,'Inputs and Outputs'!$C$19,'Inputs and Outputs'!$D$19),0)</f>
        <v>107</v>
      </c>
      <c r="I491" s="68">
        <f t="shared" si="140"/>
        <v>101</v>
      </c>
      <c r="J491" s="68">
        <f t="shared" ca="1" si="141"/>
        <v>101</v>
      </c>
      <c r="K491" s="68">
        <f ca="1">IF(J491-G491&gt;'Inputs and Outputs'!$D$4,One-G491,0)</f>
        <v>0</v>
      </c>
      <c r="L491" s="68">
        <f ca="1">J491*'Inputs and Outputs'!$D$5-K491*'Inputs and Outputs'!$D$6</f>
        <v>4040</v>
      </c>
      <c r="M491" s="70">
        <f t="shared" ca="1" si="155"/>
        <v>0.7665866991797623</v>
      </c>
      <c r="N491" s="68">
        <f t="shared" si="142"/>
        <v>25</v>
      </c>
      <c r="O491" s="75">
        <f ca="1">J491*'Inputs and Outputs'!$D$5-('Model Part B'!K491*'Model Part B'!N491+K491*Costperbumped)</f>
        <v>4040</v>
      </c>
      <c r="R491" s="74">
        <v>488</v>
      </c>
      <c r="S491" s="68" t="s">
        <v>4</v>
      </c>
      <c r="T491" s="69">
        <v>44359</v>
      </c>
      <c r="U491" s="67" t="s">
        <v>2</v>
      </c>
      <c r="V491" s="68" t="str">
        <f>'Flight Data'!$A489</f>
        <v>G488</v>
      </c>
      <c r="W491" s="68">
        <f>'Flight Data'!$B489</f>
        <v>4</v>
      </c>
      <c r="X491" s="68">
        <f ca="1">ROUND(NORMINV($AC491,'Inputs and Outputs'!$C$19,'Inputs and Outputs'!$D$19),0)</f>
        <v>116</v>
      </c>
      <c r="Y491" s="68">
        <f t="shared" si="143"/>
        <v>102</v>
      </c>
      <c r="Z491" s="68">
        <f t="shared" ca="1" si="144"/>
        <v>102</v>
      </c>
      <c r="AA491" s="68">
        <f ca="1">IF(Z491-W491&gt;'Inputs and Outputs'!$D$4,One-W491,0)</f>
        <v>0</v>
      </c>
      <c r="AB491" s="68">
        <f ca="1">Z491*'Inputs and Outputs'!$D$5-AA491*'Inputs and Outputs'!$D$6</f>
        <v>4080</v>
      </c>
      <c r="AC491" s="70">
        <f t="shared" ca="1" si="156"/>
        <v>0.9946250660149798</v>
      </c>
      <c r="AD491" s="68">
        <f t="shared" si="145"/>
        <v>25</v>
      </c>
      <c r="AE491" s="75">
        <f ca="1">Z491*'Inputs and Outputs'!$D$5-('Model Part B'!AA491*'Model Part B'!AD491+AA491*Costperbumped)</f>
        <v>4080</v>
      </c>
      <c r="AH491" s="74">
        <v>488</v>
      </c>
      <c r="AI491" s="68" t="s">
        <v>4</v>
      </c>
      <c r="AJ491" s="69">
        <v>44359</v>
      </c>
      <c r="AK491" s="67" t="s">
        <v>2</v>
      </c>
      <c r="AL491" s="68" t="str">
        <f>'Flight Data'!$A489</f>
        <v>G488</v>
      </c>
      <c r="AM491" s="68">
        <f>'Flight Data'!$B489</f>
        <v>4</v>
      </c>
      <c r="AN491" s="68">
        <f ca="1">ROUND(NORMINV($AS491,'Inputs and Outputs'!$C$19,'Inputs and Outputs'!$D$19),0)</f>
        <v>106</v>
      </c>
      <c r="AO491" s="68">
        <f t="shared" si="146"/>
        <v>103</v>
      </c>
      <c r="AP491" s="68">
        <f t="shared" ca="1" si="147"/>
        <v>103</v>
      </c>
      <c r="AQ491" s="68">
        <f ca="1">IF(AP491-AM491&gt;'Inputs and Outputs'!$D$4,Three-AM491,0)</f>
        <v>0</v>
      </c>
      <c r="AR491" s="68">
        <f ca="1">AP491*'Inputs and Outputs'!$D$5-AQ491*'Inputs and Outputs'!$D$6</f>
        <v>4120</v>
      </c>
      <c r="AS491" s="70">
        <f t="shared" ca="1" si="157"/>
        <v>0.70541949564838269</v>
      </c>
      <c r="AT491" s="68">
        <f t="shared" si="148"/>
        <v>25</v>
      </c>
      <c r="AU491" s="75">
        <f ca="1">AP491*'Inputs and Outputs'!$D$5-('Model Part B'!AQ491*'Model Part B'!AT491+AQ491*Costperbumped)</f>
        <v>4120</v>
      </c>
      <c r="AX491" s="74">
        <v>488</v>
      </c>
      <c r="AY491" s="68" t="s">
        <v>4</v>
      </c>
      <c r="AZ491" s="69">
        <v>44359</v>
      </c>
      <c r="BA491" s="67" t="s">
        <v>2</v>
      </c>
      <c r="BB491" s="68" t="str">
        <f>'Flight Data'!$A489</f>
        <v>G488</v>
      </c>
      <c r="BC491" s="68">
        <f>'Flight Data'!$B489</f>
        <v>4</v>
      </c>
      <c r="BD491" s="68">
        <f ca="1">ROUND(NORMINV($BI491,'Inputs and Outputs'!$C$19,'Inputs and Outputs'!$D$19),0)</f>
        <v>108</v>
      </c>
      <c r="BE491" s="68">
        <f t="shared" si="149"/>
        <v>104</v>
      </c>
      <c r="BF491" s="68">
        <f t="shared" ca="1" si="150"/>
        <v>104</v>
      </c>
      <c r="BG491" s="68">
        <f ca="1">IF(BF491-BC491&gt;'Inputs and Outputs'!$D$4,Four-BC491,0)</f>
        <v>0</v>
      </c>
      <c r="BH491" s="68">
        <f ca="1">BF491*'Inputs and Outputs'!$D$5-BG491*'Inputs and Outputs'!$D$6</f>
        <v>4160</v>
      </c>
      <c r="BI491" s="70">
        <f t="shared" ca="1" si="158"/>
        <v>0.86255358972493157</v>
      </c>
      <c r="BJ491" s="68">
        <f t="shared" si="151"/>
        <v>25</v>
      </c>
      <c r="BK491" s="75">
        <f ca="1">BF491*'Inputs and Outputs'!$D$5-('Model Part B'!BG491*'Model Part B'!BJ491+BG491*Costperbumped)</f>
        <v>4160</v>
      </c>
      <c r="BN491" s="74">
        <v>488</v>
      </c>
      <c r="BO491" s="68" t="s">
        <v>4</v>
      </c>
      <c r="BP491" s="69">
        <v>44359</v>
      </c>
      <c r="BQ491" s="67" t="s">
        <v>2</v>
      </c>
      <c r="BR491" s="68" t="str">
        <f>'Flight Data'!$A489</f>
        <v>G488</v>
      </c>
      <c r="BS491" s="68">
        <f>'Flight Data'!$B489</f>
        <v>4</v>
      </c>
      <c r="BT491" s="68">
        <f ca="1">ROUND(NORMINV($BY491,'Inputs and Outputs'!$C$18,'Inputs and Outputs'!$D$18),0)</f>
        <v>94</v>
      </c>
      <c r="BU491" s="68">
        <f t="shared" si="152"/>
        <v>105</v>
      </c>
      <c r="BV491" s="68">
        <f t="shared" ca="1" si="153"/>
        <v>94</v>
      </c>
      <c r="BW491" s="68">
        <f ca="1">IF(BV491-BS491&gt;'Inputs and Outputs'!$D$4,Five-BS491,0)</f>
        <v>0</v>
      </c>
      <c r="BX491" s="68">
        <f ca="1">BV491*'Inputs and Outputs'!$D$5-BW491*'Inputs and Outputs'!$D$6</f>
        <v>3760</v>
      </c>
      <c r="BY491" s="70">
        <f t="shared" ca="1" si="159"/>
        <v>0.13060964818783394</v>
      </c>
      <c r="BZ491" s="68">
        <f t="shared" si="154"/>
        <v>25</v>
      </c>
      <c r="CA491" s="75">
        <f ca="1">BV491*'Inputs and Outputs'!$D$5-('Model Part B'!BW491*'Model Part B'!BZ491+BW491*Costperbumped)</f>
        <v>3760</v>
      </c>
    </row>
    <row r="492" spans="2:79" x14ac:dyDescent="0.2">
      <c r="B492" s="74">
        <v>489</v>
      </c>
      <c r="C492" s="68" t="s">
        <v>4</v>
      </c>
      <c r="D492" s="69">
        <v>44359</v>
      </c>
      <c r="E492" s="67" t="s">
        <v>0</v>
      </c>
      <c r="F492" s="68" t="str">
        <f>'Flight Data'!$A490</f>
        <v>G489</v>
      </c>
      <c r="G492" s="68">
        <f>'Flight Data'!$B490</f>
        <v>0</v>
      </c>
      <c r="H492" s="68">
        <f ca="1">ROUND(NORMINV($M492,'Inputs and Outputs'!$C$20,'Inputs and Outputs'!$D$20),0)</f>
        <v>107</v>
      </c>
      <c r="I492" s="68">
        <f t="shared" si="140"/>
        <v>101</v>
      </c>
      <c r="J492" s="68">
        <f t="shared" ca="1" si="141"/>
        <v>101</v>
      </c>
      <c r="K492" s="68">
        <f ca="1">IF(J492-G492&gt;'Inputs and Outputs'!$D$4,One-G492,0)</f>
        <v>1</v>
      </c>
      <c r="L492" s="68">
        <f ca="1">J492*'Inputs and Outputs'!$D$5-K492*'Inputs and Outputs'!$D$6</f>
        <v>3940</v>
      </c>
      <c r="M492" s="70">
        <f t="shared" ca="1" si="155"/>
        <v>0.62892479728824013</v>
      </c>
      <c r="N492" s="68">
        <f t="shared" si="142"/>
        <v>200</v>
      </c>
      <c r="O492" s="75">
        <f ca="1">J492*'Inputs and Outputs'!$D$5-('Model Part B'!K492*'Model Part B'!N492+K492*Costperbumped)</f>
        <v>3740</v>
      </c>
      <c r="R492" s="74">
        <v>489</v>
      </c>
      <c r="S492" s="68" t="s">
        <v>4</v>
      </c>
      <c r="T492" s="69">
        <v>44359</v>
      </c>
      <c r="U492" s="67" t="s">
        <v>0</v>
      </c>
      <c r="V492" s="68" t="str">
        <f>'Flight Data'!$A490</f>
        <v>G489</v>
      </c>
      <c r="W492" s="68">
        <f>'Flight Data'!$B490</f>
        <v>0</v>
      </c>
      <c r="X492" s="68">
        <f ca="1">ROUND(NORMINV($AC492,'Inputs and Outputs'!$C$20,'Inputs and Outputs'!$D$20),0)</f>
        <v>101</v>
      </c>
      <c r="Y492" s="68">
        <f t="shared" si="143"/>
        <v>102</v>
      </c>
      <c r="Z492" s="68">
        <f t="shared" ca="1" si="144"/>
        <v>101</v>
      </c>
      <c r="AA492" s="68">
        <f ca="1">IF(Z492-W492&gt;'Inputs and Outputs'!$D$4,One-W492,0)</f>
        <v>1</v>
      </c>
      <c r="AB492" s="68">
        <f ca="1">Z492*'Inputs and Outputs'!$D$5-AA492*'Inputs and Outputs'!$D$6</f>
        <v>3940</v>
      </c>
      <c r="AC492" s="70">
        <f t="shared" ca="1" si="156"/>
        <v>0.2266701136762469</v>
      </c>
      <c r="AD492" s="68">
        <f t="shared" si="145"/>
        <v>200</v>
      </c>
      <c r="AE492" s="75">
        <f ca="1">Z492*'Inputs and Outputs'!$D$5-('Model Part B'!AA492*'Model Part B'!AD492+AA492*Costperbumped)</f>
        <v>3740</v>
      </c>
      <c r="AH492" s="74">
        <v>489</v>
      </c>
      <c r="AI492" s="68" t="s">
        <v>4</v>
      </c>
      <c r="AJ492" s="69">
        <v>44359</v>
      </c>
      <c r="AK492" s="67" t="s">
        <v>0</v>
      </c>
      <c r="AL492" s="68" t="str">
        <f>'Flight Data'!$A490</f>
        <v>G489</v>
      </c>
      <c r="AM492" s="68">
        <f>'Flight Data'!$B490</f>
        <v>0</v>
      </c>
      <c r="AN492" s="68">
        <f ca="1">ROUND(NORMINV($AS492,'Inputs and Outputs'!$C$20,'Inputs and Outputs'!$D$20),0)</f>
        <v>113</v>
      </c>
      <c r="AO492" s="68">
        <f t="shared" si="146"/>
        <v>103</v>
      </c>
      <c r="AP492" s="68">
        <f t="shared" ca="1" si="147"/>
        <v>103</v>
      </c>
      <c r="AQ492" s="68">
        <f ca="1">IF(AP492-AM492&gt;'Inputs and Outputs'!$D$4,Three-AM492,0)</f>
        <v>3</v>
      </c>
      <c r="AR492" s="68">
        <f ca="1">AP492*'Inputs and Outputs'!$D$5-AQ492*'Inputs and Outputs'!$D$6</f>
        <v>3820</v>
      </c>
      <c r="AS492" s="70">
        <f t="shared" ca="1" si="157"/>
        <v>0.95159985336925013</v>
      </c>
      <c r="AT492" s="68">
        <f t="shared" si="148"/>
        <v>200</v>
      </c>
      <c r="AU492" s="75">
        <f ca="1">AP492*'Inputs and Outputs'!$D$5-('Model Part B'!AQ492*'Model Part B'!AT492+AQ492*Costperbumped)</f>
        <v>3220</v>
      </c>
      <c r="AX492" s="74">
        <v>489</v>
      </c>
      <c r="AY492" s="68" t="s">
        <v>4</v>
      </c>
      <c r="AZ492" s="69">
        <v>44359</v>
      </c>
      <c r="BA492" s="67" t="s">
        <v>0</v>
      </c>
      <c r="BB492" s="68" t="str">
        <f>'Flight Data'!$A490</f>
        <v>G489</v>
      </c>
      <c r="BC492" s="68">
        <f>'Flight Data'!$B490</f>
        <v>0</v>
      </c>
      <c r="BD492" s="68">
        <f ca="1">ROUND(NORMINV($BI492,'Inputs and Outputs'!$C$20,'Inputs and Outputs'!$D$20),0)</f>
        <v>104</v>
      </c>
      <c r="BE492" s="68">
        <f t="shared" si="149"/>
        <v>104</v>
      </c>
      <c r="BF492" s="68">
        <f t="shared" ca="1" si="150"/>
        <v>104</v>
      </c>
      <c r="BG492" s="68">
        <f ca="1">IF(BF492-BC492&gt;'Inputs and Outputs'!$D$4,Four-BC492,0)</f>
        <v>4</v>
      </c>
      <c r="BH492" s="68">
        <f ca="1">BF492*'Inputs and Outputs'!$D$5-BG492*'Inputs and Outputs'!$D$6</f>
        <v>3760</v>
      </c>
      <c r="BI492" s="70">
        <f t="shared" ca="1" si="158"/>
        <v>0.41937979368328004</v>
      </c>
      <c r="BJ492" s="68">
        <f t="shared" si="151"/>
        <v>200</v>
      </c>
      <c r="BK492" s="75">
        <f ca="1">BF492*'Inputs and Outputs'!$D$5-('Model Part B'!BG492*'Model Part B'!BJ492+BG492*Costperbumped)</f>
        <v>2960</v>
      </c>
      <c r="BN492" s="74">
        <v>489</v>
      </c>
      <c r="BO492" s="68" t="s">
        <v>4</v>
      </c>
      <c r="BP492" s="69">
        <v>44359</v>
      </c>
      <c r="BQ492" s="67" t="s">
        <v>0</v>
      </c>
      <c r="BR492" s="68" t="str">
        <f>'Flight Data'!$A490</f>
        <v>G489</v>
      </c>
      <c r="BS492" s="68">
        <f>'Flight Data'!$B490</f>
        <v>0</v>
      </c>
      <c r="BT492" s="68">
        <f ca="1">ROUND(NORMINV($BY492,'Inputs and Outputs'!$C$18,'Inputs and Outputs'!$D$18),0)</f>
        <v>100</v>
      </c>
      <c r="BU492" s="68">
        <f t="shared" si="152"/>
        <v>105</v>
      </c>
      <c r="BV492" s="68">
        <f t="shared" ca="1" si="153"/>
        <v>100</v>
      </c>
      <c r="BW492" s="68">
        <f ca="1">IF(BV492-BS492&gt;'Inputs and Outputs'!$D$4,Five-BS492,0)</f>
        <v>0</v>
      </c>
      <c r="BX492" s="68">
        <f ca="1">BV492*'Inputs and Outputs'!$D$5-BW492*'Inputs and Outputs'!$D$6</f>
        <v>4000</v>
      </c>
      <c r="BY492" s="70">
        <f t="shared" ca="1" si="159"/>
        <v>0.40582454025994896</v>
      </c>
      <c r="BZ492" s="68">
        <f t="shared" si="154"/>
        <v>200</v>
      </c>
      <c r="CA492" s="75">
        <f ca="1">BV492*'Inputs and Outputs'!$D$5-('Model Part B'!BW492*'Model Part B'!BZ492+BW492*Costperbumped)</f>
        <v>4000</v>
      </c>
    </row>
    <row r="493" spans="2:79" x14ac:dyDescent="0.2">
      <c r="B493" s="74">
        <v>490</v>
      </c>
      <c r="C493" s="68" t="s">
        <v>1</v>
      </c>
      <c r="D493" s="69">
        <v>44360</v>
      </c>
      <c r="E493" s="67" t="s">
        <v>3</v>
      </c>
      <c r="F493" s="68" t="str">
        <f>'Flight Data'!$A491</f>
        <v>G490</v>
      </c>
      <c r="G493" s="68">
        <f>'Flight Data'!$B491</f>
        <v>6</v>
      </c>
      <c r="H493" s="68">
        <f ca="1">ROUND(NORMINV($M493,'Inputs and Outputs'!$C$18,'Inputs and Outputs'!$D$18),0)</f>
        <v>102</v>
      </c>
      <c r="I493" s="68">
        <f t="shared" si="140"/>
        <v>101</v>
      </c>
      <c r="J493" s="68">
        <f t="shared" ca="1" si="141"/>
        <v>101</v>
      </c>
      <c r="K493" s="68">
        <f ca="1">IF(J493-G493&gt;'Inputs and Outputs'!$D$4,One-G493,0)</f>
        <v>0</v>
      </c>
      <c r="L493" s="68">
        <f ca="1">J493*'Inputs and Outputs'!$D$5-K493*'Inputs and Outputs'!$D$6</f>
        <v>4040</v>
      </c>
      <c r="M493" s="70">
        <f t="shared" ca="1" si="155"/>
        <v>0.5585818198342094</v>
      </c>
      <c r="N493" s="68">
        <f t="shared" si="142"/>
        <v>25</v>
      </c>
      <c r="O493" s="75">
        <f ca="1">J493*'Inputs and Outputs'!$D$5-('Model Part B'!K493*'Model Part B'!N493+K493*Costperbumped)</f>
        <v>4040</v>
      </c>
      <c r="R493" s="74">
        <v>490</v>
      </c>
      <c r="S493" s="68" t="s">
        <v>1</v>
      </c>
      <c r="T493" s="69">
        <v>44360</v>
      </c>
      <c r="U493" s="67" t="s">
        <v>3</v>
      </c>
      <c r="V493" s="68" t="str">
        <f>'Flight Data'!$A491</f>
        <v>G490</v>
      </c>
      <c r="W493" s="68">
        <f>'Flight Data'!$B491</f>
        <v>6</v>
      </c>
      <c r="X493" s="68">
        <f ca="1">ROUND(NORMINV($AC493,'Inputs and Outputs'!$C$18,'Inputs and Outputs'!$D$18),0)</f>
        <v>92</v>
      </c>
      <c r="Y493" s="68">
        <f t="shared" si="143"/>
        <v>102</v>
      </c>
      <c r="Z493" s="68">
        <f t="shared" ca="1" si="144"/>
        <v>92</v>
      </c>
      <c r="AA493" s="68">
        <f ca="1">IF(Z493-W493&gt;'Inputs and Outputs'!$D$4,One-W493,0)</f>
        <v>0</v>
      </c>
      <c r="AB493" s="68">
        <f ca="1">Z493*'Inputs and Outputs'!$D$5-AA493*'Inputs and Outputs'!$D$6</f>
        <v>3680</v>
      </c>
      <c r="AC493" s="70">
        <f t="shared" ca="1" si="156"/>
        <v>7.5520043179850616E-2</v>
      </c>
      <c r="AD493" s="68">
        <f t="shared" si="145"/>
        <v>25</v>
      </c>
      <c r="AE493" s="75">
        <f ca="1">Z493*'Inputs and Outputs'!$D$5-('Model Part B'!AA493*'Model Part B'!AD493+AA493*Costperbumped)</f>
        <v>3680</v>
      </c>
      <c r="AH493" s="74">
        <v>490</v>
      </c>
      <c r="AI493" s="68" t="s">
        <v>1</v>
      </c>
      <c r="AJ493" s="69">
        <v>44360</v>
      </c>
      <c r="AK493" s="67" t="s">
        <v>3</v>
      </c>
      <c r="AL493" s="68" t="str">
        <f>'Flight Data'!$A491</f>
        <v>G490</v>
      </c>
      <c r="AM493" s="68">
        <f>'Flight Data'!$B491</f>
        <v>6</v>
      </c>
      <c r="AN493" s="68">
        <f ca="1">ROUND(NORMINV($AS493,'Inputs and Outputs'!$C$18,'Inputs and Outputs'!$D$18),0)</f>
        <v>101</v>
      </c>
      <c r="AO493" s="68">
        <f t="shared" si="146"/>
        <v>103</v>
      </c>
      <c r="AP493" s="68">
        <f t="shared" ca="1" si="147"/>
        <v>101</v>
      </c>
      <c r="AQ493" s="68">
        <f ca="1">IF(AP493-AM493&gt;'Inputs and Outputs'!$D$4,Three-AM493,0)</f>
        <v>0</v>
      </c>
      <c r="AR493" s="68">
        <f ca="1">AP493*'Inputs and Outputs'!$D$5-AQ493*'Inputs and Outputs'!$D$6</f>
        <v>4040</v>
      </c>
      <c r="AS493" s="70">
        <f t="shared" ca="1" si="157"/>
        <v>0.49335889347609196</v>
      </c>
      <c r="AT493" s="68">
        <f t="shared" si="148"/>
        <v>25</v>
      </c>
      <c r="AU493" s="75">
        <f ca="1">AP493*'Inputs and Outputs'!$D$5-('Model Part B'!AQ493*'Model Part B'!AT493+AQ493*Costperbumped)</f>
        <v>4040</v>
      </c>
      <c r="AX493" s="74">
        <v>490</v>
      </c>
      <c r="AY493" s="68" t="s">
        <v>1</v>
      </c>
      <c r="AZ493" s="69">
        <v>44360</v>
      </c>
      <c r="BA493" s="67" t="s">
        <v>3</v>
      </c>
      <c r="BB493" s="68" t="str">
        <f>'Flight Data'!$A491</f>
        <v>G490</v>
      </c>
      <c r="BC493" s="68">
        <f>'Flight Data'!$B491</f>
        <v>6</v>
      </c>
      <c r="BD493" s="68">
        <f ca="1">ROUND(NORMINV($BI493,'Inputs and Outputs'!$C$18,'Inputs and Outputs'!$D$18),0)</f>
        <v>92</v>
      </c>
      <c r="BE493" s="68">
        <f t="shared" si="149"/>
        <v>104</v>
      </c>
      <c r="BF493" s="68">
        <f t="shared" ca="1" si="150"/>
        <v>92</v>
      </c>
      <c r="BG493" s="68">
        <f ca="1">IF(BF493-BC493&gt;'Inputs and Outputs'!$D$4,Four-BC493,0)</f>
        <v>0</v>
      </c>
      <c r="BH493" s="68">
        <f ca="1">BF493*'Inputs and Outputs'!$D$5-BG493*'Inputs and Outputs'!$D$6</f>
        <v>3680</v>
      </c>
      <c r="BI493" s="70">
        <f t="shared" ca="1" si="158"/>
        <v>6.1625875374192618E-2</v>
      </c>
      <c r="BJ493" s="68">
        <f t="shared" si="151"/>
        <v>25</v>
      </c>
      <c r="BK493" s="75">
        <f ca="1">BF493*'Inputs and Outputs'!$D$5-('Model Part B'!BG493*'Model Part B'!BJ493+BG493*Costperbumped)</f>
        <v>3680</v>
      </c>
      <c r="BN493" s="74">
        <v>490</v>
      </c>
      <c r="BO493" s="68" t="s">
        <v>1</v>
      </c>
      <c r="BP493" s="69">
        <v>44360</v>
      </c>
      <c r="BQ493" s="67" t="s">
        <v>3</v>
      </c>
      <c r="BR493" s="68" t="str">
        <f>'Flight Data'!$A491</f>
        <v>G490</v>
      </c>
      <c r="BS493" s="68">
        <f>'Flight Data'!$B491</f>
        <v>6</v>
      </c>
      <c r="BT493" s="68">
        <f ca="1">ROUND(NORMINV($BY493,'Inputs and Outputs'!$C$18,'Inputs and Outputs'!$D$18),0)</f>
        <v>103</v>
      </c>
      <c r="BU493" s="68">
        <f t="shared" si="152"/>
        <v>105</v>
      </c>
      <c r="BV493" s="68">
        <f t="shared" ca="1" si="153"/>
        <v>103</v>
      </c>
      <c r="BW493" s="68">
        <f ca="1">IF(BV493-BS493&gt;'Inputs and Outputs'!$D$4,Five-BS493,0)</f>
        <v>0</v>
      </c>
      <c r="BX493" s="68">
        <f ca="1">BV493*'Inputs and Outputs'!$D$5-BW493*'Inputs and Outputs'!$D$6</f>
        <v>4120</v>
      </c>
      <c r="BY493" s="70">
        <f t="shared" ca="1" si="159"/>
        <v>0.63379417649532765</v>
      </c>
      <c r="BZ493" s="68">
        <f t="shared" si="154"/>
        <v>25</v>
      </c>
      <c r="CA493" s="75">
        <f ca="1">BV493*'Inputs and Outputs'!$D$5-('Model Part B'!BW493*'Model Part B'!BZ493+BW493*Costperbumped)</f>
        <v>4120</v>
      </c>
    </row>
    <row r="494" spans="2:79" x14ac:dyDescent="0.2">
      <c r="B494" s="74">
        <v>491</v>
      </c>
      <c r="C494" s="68" t="s">
        <v>1</v>
      </c>
      <c r="D494" s="69">
        <v>44360</v>
      </c>
      <c r="E494" s="67" t="s">
        <v>2</v>
      </c>
      <c r="F494" s="68" t="str">
        <f>'Flight Data'!$A492</f>
        <v>G491</v>
      </c>
      <c r="G494" s="68">
        <f>'Flight Data'!$B492</f>
        <v>2</v>
      </c>
      <c r="H494" s="68">
        <f ca="1">ROUND(NORMINV($M494,'Inputs and Outputs'!$C$19,'Inputs and Outputs'!$D$19),0)</f>
        <v>103</v>
      </c>
      <c r="I494" s="68">
        <f t="shared" si="140"/>
        <v>101</v>
      </c>
      <c r="J494" s="68">
        <f t="shared" ca="1" si="141"/>
        <v>101</v>
      </c>
      <c r="K494" s="68">
        <f ca="1">IF(J494-G494&gt;'Inputs and Outputs'!$D$4,One-G494,0)</f>
        <v>0</v>
      </c>
      <c r="L494" s="68">
        <f ca="1">J494*'Inputs and Outputs'!$D$5-K494*'Inputs and Outputs'!$D$6</f>
        <v>4040</v>
      </c>
      <c r="M494" s="70">
        <f t="shared" ca="1" si="155"/>
        <v>0.48847551727254512</v>
      </c>
      <c r="N494" s="68">
        <f t="shared" si="142"/>
        <v>25</v>
      </c>
      <c r="O494" s="75">
        <f ca="1">J494*'Inputs and Outputs'!$D$5-('Model Part B'!K494*'Model Part B'!N494+K494*Costperbumped)</f>
        <v>4040</v>
      </c>
      <c r="R494" s="74">
        <v>491</v>
      </c>
      <c r="S494" s="68" t="s">
        <v>1</v>
      </c>
      <c r="T494" s="69">
        <v>44360</v>
      </c>
      <c r="U494" s="67" t="s">
        <v>2</v>
      </c>
      <c r="V494" s="68" t="str">
        <f>'Flight Data'!$A492</f>
        <v>G491</v>
      </c>
      <c r="W494" s="68">
        <f>'Flight Data'!$B492</f>
        <v>2</v>
      </c>
      <c r="X494" s="68">
        <f ca="1">ROUND(NORMINV($AC494,'Inputs and Outputs'!$C$19,'Inputs and Outputs'!$D$19),0)</f>
        <v>105</v>
      </c>
      <c r="Y494" s="68">
        <f t="shared" si="143"/>
        <v>102</v>
      </c>
      <c r="Z494" s="68">
        <f t="shared" ca="1" si="144"/>
        <v>102</v>
      </c>
      <c r="AA494" s="68">
        <f ca="1">IF(Z494-W494&gt;'Inputs and Outputs'!$D$4,One-W494,0)</f>
        <v>0</v>
      </c>
      <c r="AB494" s="68">
        <f ca="1">Z494*'Inputs and Outputs'!$D$5-AA494*'Inputs and Outputs'!$D$6</f>
        <v>4080</v>
      </c>
      <c r="AC494" s="70">
        <f t="shared" ca="1" si="156"/>
        <v>0.6649770787560122</v>
      </c>
      <c r="AD494" s="68">
        <f t="shared" si="145"/>
        <v>25</v>
      </c>
      <c r="AE494" s="75">
        <f ca="1">Z494*'Inputs and Outputs'!$D$5-('Model Part B'!AA494*'Model Part B'!AD494+AA494*Costperbumped)</f>
        <v>4080</v>
      </c>
      <c r="AH494" s="74">
        <v>491</v>
      </c>
      <c r="AI494" s="68" t="s">
        <v>1</v>
      </c>
      <c r="AJ494" s="69">
        <v>44360</v>
      </c>
      <c r="AK494" s="67" t="s">
        <v>2</v>
      </c>
      <c r="AL494" s="68" t="str">
        <f>'Flight Data'!$A492</f>
        <v>G491</v>
      </c>
      <c r="AM494" s="68">
        <f>'Flight Data'!$B492</f>
        <v>2</v>
      </c>
      <c r="AN494" s="68">
        <f ca="1">ROUND(NORMINV($AS494,'Inputs and Outputs'!$C$19,'Inputs and Outputs'!$D$19),0)</f>
        <v>100</v>
      </c>
      <c r="AO494" s="68">
        <f t="shared" si="146"/>
        <v>103</v>
      </c>
      <c r="AP494" s="68">
        <f t="shared" ca="1" si="147"/>
        <v>100</v>
      </c>
      <c r="AQ494" s="68">
        <f ca="1">IF(AP494-AM494&gt;'Inputs and Outputs'!$D$4,Three-AM494,0)</f>
        <v>0</v>
      </c>
      <c r="AR494" s="68">
        <f ca="1">AP494*'Inputs and Outputs'!$D$5-AQ494*'Inputs and Outputs'!$D$6</f>
        <v>4000</v>
      </c>
      <c r="AS494" s="70">
        <f t="shared" ca="1" si="157"/>
        <v>0.28979250799018141</v>
      </c>
      <c r="AT494" s="68">
        <f t="shared" si="148"/>
        <v>25</v>
      </c>
      <c r="AU494" s="75">
        <f ca="1">AP494*'Inputs and Outputs'!$D$5-('Model Part B'!AQ494*'Model Part B'!AT494+AQ494*Costperbumped)</f>
        <v>4000</v>
      </c>
      <c r="AX494" s="74">
        <v>491</v>
      </c>
      <c r="AY494" s="68" t="s">
        <v>1</v>
      </c>
      <c r="AZ494" s="69">
        <v>44360</v>
      </c>
      <c r="BA494" s="67" t="s">
        <v>2</v>
      </c>
      <c r="BB494" s="68" t="str">
        <f>'Flight Data'!$A492</f>
        <v>G491</v>
      </c>
      <c r="BC494" s="68">
        <f>'Flight Data'!$B492</f>
        <v>2</v>
      </c>
      <c r="BD494" s="68">
        <f ca="1">ROUND(NORMINV($BI494,'Inputs and Outputs'!$C$19,'Inputs and Outputs'!$D$19),0)</f>
        <v>105</v>
      </c>
      <c r="BE494" s="68">
        <f t="shared" si="149"/>
        <v>104</v>
      </c>
      <c r="BF494" s="68">
        <f t="shared" ca="1" si="150"/>
        <v>104</v>
      </c>
      <c r="BG494" s="68">
        <f ca="1">IF(BF494-BC494&gt;'Inputs and Outputs'!$D$4,Four-BC494,0)</f>
        <v>2</v>
      </c>
      <c r="BH494" s="68">
        <f ca="1">BF494*'Inputs and Outputs'!$D$5-BG494*'Inputs and Outputs'!$D$6</f>
        <v>3960</v>
      </c>
      <c r="BI494" s="70">
        <f t="shared" ca="1" si="158"/>
        <v>0.62483215008709569</v>
      </c>
      <c r="BJ494" s="68">
        <f t="shared" si="151"/>
        <v>25</v>
      </c>
      <c r="BK494" s="75">
        <f ca="1">BF494*'Inputs and Outputs'!$D$5-('Model Part B'!BG494*'Model Part B'!BJ494+BG494*Costperbumped)</f>
        <v>3910</v>
      </c>
      <c r="BN494" s="74">
        <v>491</v>
      </c>
      <c r="BO494" s="68" t="s">
        <v>1</v>
      </c>
      <c r="BP494" s="69">
        <v>44360</v>
      </c>
      <c r="BQ494" s="67" t="s">
        <v>2</v>
      </c>
      <c r="BR494" s="68" t="str">
        <f>'Flight Data'!$A492</f>
        <v>G491</v>
      </c>
      <c r="BS494" s="68">
        <f>'Flight Data'!$B492</f>
        <v>2</v>
      </c>
      <c r="BT494" s="68">
        <f ca="1">ROUND(NORMINV($BY494,'Inputs and Outputs'!$C$18,'Inputs and Outputs'!$D$18),0)</f>
        <v>104</v>
      </c>
      <c r="BU494" s="68">
        <f t="shared" si="152"/>
        <v>105</v>
      </c>
      <c r="BV494" s="68">
        <f t="shared" ca="1" si="153"/>
        <v>104</v>
      </c>
      <c r="BW494" s="68">
        <f ca="1">IF(BV494-BS494&gt;'Inputs and Outputs'!$D$4,Five-BS494,0)</f>
        <v>3</v>
      </c>
      <c r="BX494" s="68">
        <f ca="1">BV494*'Inputs and Outputs'!$D$5-BW494*'Inputs and Outputs'!$D$6</f>
        <v>3860</v>
      </c>
      <c r="BY494" s="70">
        <f t="shared" ca="1" si="159"/>
        <v>0.66309013189213994</v>
      </c>
      <c r="BZ494" s="68">
        <f t="shared" si="154"/>
        <v>25</v>
      </c>
      <c r="CA494" s="75">
        <f ca="1">BV494*'Inputs and Outputs'!$D$5-('Model Part B'!BW494*'Model Part B'!BZ494+BW494*Costperbumped)</f>
        <v>3785</v>
      </c>
    </row>
    <row r="495" spans="2:79" x14ac:dyDescent="0.2">
      <c r="B495" s="74">
        <v>492</v>
      </c>
      <c r="C495" s="68" t="s">
        <v>1</v>
      </c>
      <c r="D495" s="69">
        <v>44360</v>
      </c>
      <c r="E495" s="67" t="s">
        <v>0</v>
      </c>
      <c r="F495" s="68" t="str">
        <f>'Flight Data'!$A493</f>
        <v>G492</v>
      </c>
      <c r="G495" s="68">
        <f>'Flight Data'!$B493</f>
        <v>0</v>
      </c>
      <c r="H495" s="68">
        <f ca="1">ROUND(NORMINV($M495,'Inputs and Outputs'!$C$20,'Inputs and Outputs'!$D$20),0)</f>
        <v>106</v>
      </c>
      <c r="I495" s="68">
        <f t="shared" si="140"/>
        <v>101</v>
      </c>
      <c r="J495" s="68">
        <f t="shared" ca="1" si="141"/>
        <v>101</v>
      </c>
      <c r="K495" s="68">
        <f ca="1">IF(J495-G495&gt;'Inputs and Outputs'!$D$4,One-G495,0)</f>
        <v>1</v>
      </c>
      <c r="L495" s="68">
        <f ca="1">J495*'Inputs and Outputs'!$D$5-K495*'Inputs and Outputs'!$D$6</f>
        <v>3940</v>
      </c>
      <c r="M495" s="70">
        <f t="shared" ca="1" si="155"/>
        <v>0.57102387892082018</v>
      </c>
      <c r="N495" s="68">
        <f t="shared" si="142"/>
        <v>200</v>
      </c>
      <c r="O495" s="75">
        <f ca="1">J495*'Inputs and Outputs'!$D$5-('Model Part B'!K495*'Model Part B'!N495+K495*Costperbumped)</f>
        <v>3740</v>
      </c>
      <c r="R495" s="74">
        <v>492</v>
      </c>
      <c r="S495" s="68" t="s">
        <v>1</v>
      </c>
      <c r="T495" s="69">
        <v>44360</v>
      </c>
      <c r="U495" s="67" t="s">
        <v>0</v>
      </c>
      <c r="V495" s="68" t="str">
        <f>'Flight Data'!$A493</f>
        <v>G492</v>
      </c>
      <c r="W495" s="68">
        <f>'Flight Data'!$B493</f>
        <v>0</v>
      </c>
      <c r="X495" s="68">
        <f ca="1">ROUND(NORMINV($AC495,'Inputs and Outputs'!$C$20,'Inputs and Outputs'!$D$20),0)</f>
        <v>101</v>
      </c>
      <c r="Y495" s="68">
        <f t="shared" si="143"/>
        <v>102</v>
      </c>
      <c r="Z495" s="68">
        <f t="shared" ca="1" si="144"/>
        <v>101</v>
      </c>
      <c r="AA495" s="68">
        <f ca="1">IF(Z495-W495&gt;'Inputs and Outputs'!$D$4,One-W495,0)</f>
        <v>1</v>
      </c>
      <c r="AB495" s="68">
        <f ca="1">Z495*'Inputs and Outputs'!$D$5-AA495*'Inputs and Outputs'!$D$6</f>
        <v>3940</v>
      </c>
      <c r="AC495" s="70">
        <f t="shared" ca="1" si="156"/>
        <v>0.23659124120604291</v>
      </c>
      <c r="AD495" s="68">
        <f t="shared" si="145"/>
        <v>200</v>
      </c>
      <c r="AE495" s="75">
        <f ca="1">Z495*'Inputs and Outputs'!$D$5-('Model Part B'!AA495*'Model Part B'!AD495+AA495*Costperbumped)</f>
        <v>3740</v>
      </c>
      <c r="AH495" s="74">
        <v>492</v>
      </c>
      <c r="AI495" s="68" t="s">
        <v>1</v>
      </c>
      <c r="AJ495" s="69">
        <v>44360</v>
      </c>
      <c r="AK495" s="67" t="s">
        <v>0</v>
      </c>
      <c r="AL495" s="68" t="str">
        <f>'Flight Data'!$A493</f>
        <v>G492</v>
      </c>
      <c r="AM495" s="68">
        <f>'Flight Data'!$B493</f>
        <v>0</v>
      </c>
      <c r="AN495" s="68">
        <f ca="1">ROUND(NORMINV($AS495,'Inputs and Outputs'!$C$20,'Inputs and Outputs'!$D$20),0)</f>
        <v>107</v>
      </c>
      <c r="AO495" s="68">
        <f t="shared" si="146"/>
        <v>103</v>
      </c>
      <c r="AP495" s="68">
        <f t="shared" ca="1" si="147"/>
        <v>103</v>
      </c>
      <c r="AQ495" s="68">
        <f ca="1">IF(AP495-AM495&gt;'Inputs and Outputs'!$D$4,Three-AM495,0)</f>
        <v>3</v>
      </c>
      <c r="AR495" s="68">
        <f ca="1">AP495*'Inputs and Outputs'!$D$5-AQ495*'Inputs and Outputs'!$D$6</f>
        <v>3820</v>
      </c>
      <c r="AS495" s="70">
        <f t="shared" ca="1" si="157"/>
        <v>0.65474962299409578</v>
      </c>
      <c r="AT495" s="68">
        <f t="shared" si="148"/>
        <v>200</v>
      </c>
      <c r="AU495" s="75">
        <f ca="1">AP495*'Inputs and Outputs'!$D$5-('Model Part B'!AQ495*'Model Part B'!AT495+AQ495*Costperbumped)</f>
        <v>3220</v>
      </c>
      <c r="AX495" s="74">
        <v>492</v>
      </c>
      <c r="AY495" s="68" t="s">
        <v>1</v>
      </c>
      <c r="AZ495" s="69">
        <v>44360</v>
      </c>
      <c r="BA495" s="67" t="s">
        <v>0</v>
      </c>
      <c r="BB495" s="68" t="str">
        <f>'Flight Data'!$A493</f>
        <v>G492</v>
      </c>
      <c r="BC495" s="68">
        <f>'Flight Data'!$B493</f>
        <v>0</v>
      </c>
      <c r="BD495" s="68">
        <f ca="1">ROUND(NORMINV($BI495,'Inputs and Outputs'!$C$20,'Inputs and Outputs'!$D$20),0)</f>
        <v>108</v>
      </c>
      <c r="BE495" s="68">
        <f t="shared" si="149"/>
        <v>104</v>
      </c>
      <c r="BF495" s="68">
        <f t="shared" ca="1" si="150"/>
        <v>104</v>
      </c>
      <c r="BG495" s="68">
        <f ca="1">IF(BF495-BC495&gt;'Inputs and Outputs'!$D$4,Four-BC495,0)</f>
        <v>4</v>
      </c>
      <c r="BH495" s="68">
        <f ca="1">BF495*'Inputs and Outputs'!$D$5-BG495*'Inputs and Outputs'!$D$6</f>
        <v>3760</v>
      </c>
      <c r="BI495" s="70">
        <f t="shared" ca="1" si="158"/>
        <v>0.69620120306447775</v>
      </c>
      <c r="BJ495" s="68">
        <f t="shared" si="151"/>
        <v>200</v>
      </c>
      <c r="BK495" s="75">
        <f ca="1">BF495*'Inputs and Outputs'!$D$5-('Model Part B'!BG495*'Model Part B'!BJ495+BG495*Costperbumped)</f>
        <v>2960</v>
      </c>
      <c r="BN495" s="74">
        <v>492</v>
      </c>
      <c r="BO495" s="68" t="s">
        <v>1</v>
      </c>
      <c r="BP495" s="69">
        <v>44360</v>
      </c>
      <c r="BQ495" s="67" t="s">
        <v>0</v>
      </c>
      <c r="BR495" s="68" t="str">
        <f>'Flight Data'!$A493</f>
        <v>G492</v>
      </c>
      <c r="BS495" s="68">
        <f>'Flight Data'!$B493</f>
        <v>0</v>
      </c>
      <c r="BT495" s="68">
        <f ca="1">ROUND(NORMINV($BY495,'Inputs and Outputs'!$C$18,'Inputs and Outputs'!$D$18),0)</f>
        <v>95</v>
      </c>
      <c r="BU495" s="68">
        <f t="shared" si="152"/>
        <v>105</v>
      </c>
      <c r="BV495" s="68">
        <f t="shared" ca="1" si="153"/>
        <v>95</v>
      </c>
      <c r="BW495" s="68">
        <f ca="1">IF(BV495-BS495&gt;'Inputs and Outputs'!$D$4,Five-BS495,0)</f>
        <v>0</v>
      </c>
      <c r="BX495" s="68">
        <f ca="1">BV495*'Inputs and Outputs'!$D$5-BW495*'Inputs and Outputs'!$D$6</f>
        <v>3800</v>
      </c>
      <c r="BY495" s="70">
        <f t="shared" ca="1" si="159"/>
        <v>0.17316136280118077</v>
      </c>
      <c r="BZ495" s="68">
        <f t="shared" si="154"/>
        <v>200</v>
      </c>
      <c r="CA495" s="75">
        <f ca="1">BV495*'Inputs and Outputs'!$D$5-('Model Part B'!BW495*'Model Part B'!BZ495+BW495*Costperbumped)</f>
        <v>3800</v>
      </c>
    </row>
    <row r="496" spans="2:79" x14ac:dyDescent="0.2">
      <c r="B496" s="74">
        <v>493</v>
      </c>
      <c r="C496" s="68" t="s">
        <v>9</v>
      </c>
      <c r="D496" s="69">
        <v>44361</v>
      </c>
      <c r="E496" s="67" t="s">
        <v>3</v>
      </c>
      <c r="F496" s="68" t="str">
        <f>'Flight Data'!$A494</f>
        <v>G493</v>
      </c>
      <c r="G496" s="68">
        <f>'Flight Data'!$B494</f>
        <v>3</v>
      </c>
      <c r="H496" s="68">
        <f ca="1">ROUND(NORMINV($M496,'Inputs and Outputs'!$C$18,'Inputs and Outputs'!$D$18),0)</f>
        <v>112</v>
      </c>
      <c r="I496" s="68">
        <f t="shared" si="140"/>
        <v>101</v>
      </c>
      <c r="J496" s="68">
        <f t="shared" ca="1" si="141"/>
        <v>101</v>
      </c>
      <c r="K496" s="68">
        <f ca="1">IF(J496-G496&gt;'Inputs and Outputs'!$D$4,One-G496,0)</f>
        <v>0</v>
      </c>
      <c r="L496" s="68">
        <f ca="1">J496*'Inputs and Outputs'!$D$5-K496*'Inputs and Outputs'!$D$6</f>
        <v>4040</v>
      </c>
      <c r="M496" s="70">
        <f t="shared" ca="1" si="155"/>
        <v>0.96274625048909879</v>
      </c>
      <c r="N496" s="68">
        <f t="shared" si="142"/>
        <v>25</v>
      </c>
      <c r="O496" s="75">
        <f ca="1">J496*'Inputs and Outputs'!$D$5-('Model Part B'!K496*'Model Part B'!N496+K496*Costperbumped)</f>
        <v>4040</v>
      </c>
      <c r="R496" s="74">
        <v>493</v>
      </c>
      <c r="S496" s="68" t="s">
        <v>9</v>
      </c>
      <c r="T496" s="69">
        <v>44361</v>
      </c>
      <c r="U496" s="67" t="s">
        <v>3</v>
      </c>
      <c r="V496" s="68" t="str">
        <f>'Flight Data'!$A494</f>
        <v>G493</v>
      </c>
      <c r="W496" s="68">
        <f>'Flight Data'!$B494</f>
        <v>3</v>
      </c>
      <c r="X496" s="68">
        <f ca="1">ROUND(NORMINV($AC496,'Inputs and Outputs'!$C$18,'Inputs and Outputs'!$D$18),0)</f>
        <v>99</v>
      </c>
      <c r="Y496" s="68">
        <f t="shared" si="143"/>
        <v>102</v>
      </c>
      <c r="Z496" s="68">
        <f t="shared" ca="1" si="144"/>
        <v>99</v>
      </c>
      <c r="AA496" s="68">
        <f ca="1">IF(Z496-W496&gt;'Inputs and Outputs'!$D$4,One-W496,0)</f>
        <v>0</v>
      </c>
      <c r="AB496" s="68">
        <f ca="1">Z496*'Inputs and Outputs'!$D$5-AA496*'Inputs and Outputs'!$D$6</f>
        <v>3960</v>
      </c>
      <c r="AC496" s="70">
        <f t="shared" ca="1" si="156"/>
        <v>0.36557508187363563</v>
      </c>
      <c r="AD496" s="68">
        <f t="shared" si="145"/>
        <v>25</v>
      </c>
      <c r="AE496" s="75">
        <f ca="1">Z496*'Inputs and Outputs'!$D$5-('Model Part B'!AA496*'Model Part B'!AD496+AA496*Costperbumped)</f>
        <v>3960</v>
      </c>
      <c r="AH496" s="74">
        <v>493</v>
      </c>
      <c r="AI496" s="68" t="s">
        <v>9</v>
      </c>
      <c r="AJ496" s="69">
        <v>44361</v>
      </c>
      <c r="AK496" s="67" t="s">
        <v>3</v>
      </c>
      <c r="AL496" s="68" t="str">
        <f>'Flight Data'!$A494</f>
        <v>G493</v>
      </c>
      <c r="AM496" s="68">
        <f>'Flight Data'!$B494</f>
        <v>3</v>
      </c>
      <c r="AN496" s="68">
        <f ca="1">ROUND(NORMINV($AS496,'Inputs and Outputs'!$C$18,'Inputs and Outputs'!$D$18),0)</f>
        <v>102</v>
      </c>
      <c r="AO496" s="68">
        <f t="shared" si="146"/>
        <v>103</v>
      </c>
      <c r="AP496" s="68">
        <f t="shared" ca="1" si="147"/>
        <v>102</v>
      </c>
      <c r="AQ496" s="68">
        <f ca="1">IF(AP496-AM496&gt;'Inputs and Outputs'!$D$4,Three-AM496,0)</f>
        <v>0</v>
      </c>
      <c r="AR496" s="68">
        <f ca="1">AP496*'Inputs and Outputs'!$D$5-AQ496*'Inputs and Outputs'!$D$6</f>
        <v>4080</v>
      </c>
      <c r="AS496" s="70">
        <f t="shared" ca="1" si="157"/>
        <v>0.56504764117140693</v>
      </c>
      <c r="AT496" s="68">
        <f t="shared" si="148"/>
        <v>25</v>
      </c>
      <c r="AU496" s="75">
        <f ca="1">AP496*'Inputs and Outputs'!$D$5-('Model Part B'!AQ496*'Model Part B'!AT496+AQ496*Costperbumped)</f>
        <v>4080</v>
      </c>
      <c r="AX496" s="74">
        <v>493</v>
      </c>
      <c r="AY496" s="68" t="s">
        <v>9</v>
      </c>
      <c r="AZ496" s="69">
        <v>44361</v>
      </c>
      <c r="BA496" s="67" t="s">
        <v>3</v>
      </c>
      <c r="BB496" s="68" t="str">
        <f>'Flight Data'!$A494</f>
        <v>G493</v>
      </c>
      <c r="BC496" s="68">
        <f>'Flight Data'!$B494</f>
        <v>3</v>
      </c>
      <c r="BD496" s="68">
        <f ca="1">ROUND(NORMINV($BI496,'Inputs and Outputs'!$C$18,'Inputs and Outputs'!$D$18),0)</f>
        <v>103</v>
      </c>
      <c r="BE496" s="68">
        <f t="shared" si="149"/>
        <v>104</v>
      </c>
      <c r="BF496" s="68">
        <f t="shared" ca="1" si="150"/>
        <v>103</v>
      </c>
      <c r="BG496" s="68">
        <f ca="1">IF(BF496-BC496&gt;'Inputs and Outputs'!$D$4,Four-BC496,0)</f>
        <v>0</v>
      </c>
      <c r="BH496" s="68">
        <f ca="1">BF496*'Inputs and Outputs'!$D$5-BG496*'Inputs and Outputs'!$D$6</f>
        <v>4120</v>
      </c>
      <c r="BI496" s="70">
        <f t="shared" ca="1" si="158"/>
        <v>0.63772864144882446</v>
      </c>
      <c r="BJ496" s="68">
        <f t="shared" si="151"/>
        <v>25</v>
      </c>
      <c r="BK496" s="75">
        <f ca="1">BF496*'Inputs and Outputs'!$D$5-('Model Part B'!BG496*'Model Part B'!BJ496+BG496*Costperbumped)</f>
        <v>4120</v>
      </c>
      <c r="BN496" s="74">
        <v>493</v>
      </c>
      <c r="BO496" s="68" t="s">
        <v>9</v>
      </c>
      <c r="BP496" s="69">
        <v>44361</v>
      </c>
      <c r="BQ496" s="67" t="s">
        <v>3</v>
      </c>
      <c r="BR496" s="68" t="str">
        <f>'Flight Data'!$A494</f>
        <v>G493</v>
      </c>
      <c r="BS496" s="68">
        <f>'Flight Data'!$B494</f>
        <v>3</v>
      </c>
      <c r="BT496" s="68">
        <f ca="1">ROUND(NORMINV($BY496,'Inputs and Outputs'!$C$18,'Inputs and Outputs'!$D$18),0)</f>
        <v>100</v>
      </c>
      <c r="BU496" s="68">
        <f t="shared" si="152"/>
        <v>105</v>
      </c>
      <c r="BV496" s="68">
        <f t="shared" ca="1" si="153"/>
        <v>100</v>
      </c>
      <c r="BW496" s="68">
        <f ca="1">IF(BV496-BS496&gt;'Inputs and Outputs'!$D$4,Five-BS496,0)</f>
        <v>0</v>
      </c>
      <c r="BX496" s="68">
        <f ca="1">BV496*'Inputs and Outputs'!$D$5-BW496*'Inputs and Outputs'!$D$6</f>
        <v>4000</v>
      </c>
      <c r="BY496" s="70">
        <f t="shared" ca="1" si="159"/>
        <v>0.42571449230613712</v>
      </c>
      <c r="BZ496" s="68">
        <f t="shared" si="154"/>
        <v>25</v>
      </c>
      <c r="CA496" s="75">
        <f ca="1">BV496*'Inputs and Outputs'!$D$5-('Model Part B'!BW496*'Model Part B'!BZ496+BW496*Costperbumped)</f>
        <v>4000</v>
      </c>
    </row>
    <row r="497" spans="2:79" x14ac:dyDescent="0.2">
      <c r="B497" s="74">
        <v>494</v>
      </c>
      <c r="C497" s="68" t="s">
        <v>9</v>
      </c>
      <c r="D497" s="69">
        <v>44361</v>
      </c>
      <c r="E497" s="67" t="s">
        <v>2</v>
      </c>
      <c r="F497" s="68" t="str">
        <f>'Flight Data'!$A495</f>
        <v>G494</v>
      </c>
      <c r="G497" s="68">
        <f>'Flight Data'!$B495</f>
        <v>2</v>
      </c>
      <c r="H497" s="68">
        <f ca="1">ROUND(NORMINV($M497,'Inputs and Outputs'!$C$19,'Inputs and Outputs'!$D$19),0)</f>
        <v>112</v>
      </c>
      <c r="I497" s="68">
        <f t="shared" si="140"/>
        <v>101</v>
      </c>
      <c r="J497" s="68">
        <f t="shared" ca="1" si="141"/>
        <v>101</v>
      </c>
      <c r="K497" s="68">
        <f ca="1">IF(J497-G497&gt;'Inputs and Outputs'!$D$4,One-G497,0)</f>
        <v>0</v>
      </c>
      <c r="L497" s="68">
        <f ca="1">J497*'Inputs and Outputs'!$D$5-K497*'Inputs and Outputs'!$D$6</f>
        <v>4040</v>
      </c>
      <c r="M497" s="70">
        <f t="shared" ca="1" si="155"/>
        <v>0.95972326956584075</v>
      </c>
      <c r="N497" s="68">
        <f t="shared" si="142"/>
        <v>25</v>
      </c>
      <c r="O497" s="75">
        <f ca="1">J497*'Inputs and Outputs'!$D$5-('Model Part B'!K497*'Model Part B'!N497+K497*Costperbumped)</f>
        <v>4040</v>
      </c>
      <c r="R497" s="74">
        <v>494</v>
      </c>
      <c r="S497" s="68" t="s">
        <v>9</v>
      </c>
      <c r="T497" s="69">
        <v>44361</v>
      </c>
      <c r="U497" s="67" t="s">
        <v>2</v>
      </c>
      <c r="V497" s="68" t="str">
        <f>'Flight Data'!$A495</f>
        <v>G494</v>
      </c>
      <c r="W497" s="68">
        <f>'Flight Data'!$B495</f>
        <v>2</v>
      </c>
      <c r="X497" s="68">
        <f ca="1">ROUND(NORMINV($AC497,'Inputs and Outputs'!$C$19,'Inputs and Outputs'!$D$19),0)</f>
        <v>94</v>
      </c>
      <c r="Y497" s="68">
        <f t="shared" si="143"/>
        <v>102</v>
      </c>
      <c r="Z497" s="68">
        <f t="shared" ca="1" si="144"/>
        <v>94</v>
      </c>
      <c r="AA497" s="68">
        <f ca="1">IF(Z497-W497&gt;'Inputs and Outputs'!$D$4,One-W497,0)</f>
        <v>0</v>
      </c>
      <c r="AB497" s="68">
        <f ca="1">Z497*'Inputs and Outputs'!$D$5-AA497*'Inputs and Outputs'!$D$6</f>
        <v>3760</v>
      </c>
      <c r="AC497" s="70">
        <f t="shared" ca="1" si="156"/>
        <v>2.9373294598262101E-2</v>
      </c>
      <c r="AD497" s="68">
        <f t="shared" si="145"/>
        <v>25</v>
      </c>
      <c r="AE497" s="75">
        <f ca="1">Z497*'Inputs and Outputs'!$D$5-('Model Part B'!AA497*'Model Part B'!AD497+AA497*Costperbumped)</f>
        <v>3760</v>
      </c>
      <c r="AH497" s="74">
        <v>494</v>
      </c>
      <c r="AI497" s="68" t="s">
        <v>9</v>
      </c>
      <c r="AJ497" s="69">
        <v>44361</v>
      </c>
      <c r="AK497" s="67" t="s">
        <v>2</v>
      </c>
      <c r="AL497" s="68" t="str">
        <f>'Flight Data'!$A495</f>
        <v>G494</v>
      </c>
      <c r="AM497" s="68">
        <f>'Flight Data'!$B495</f>
        <v>2</v>
      </c>
      <c r="AN497" s="68">
        <f ca="1">ROUND(NORMINV($AS497,'Inputs and Outputs'!$C$19,'Inputs and Outputs'!$D$19),0)</f>
        <v>102</v>
      </c>
      <c r="AO497" s="68">
        <f t="shared" si="146"/>
        <v>103</v>
      </c>
      <c r="AP497" s="68">
        <f t="shared" ca="1" si="147"/>
        <v>102</v>
      </c>
      <c r="AQ497" s="68">
        <f ca="1">IF(AP497-AM497&gt;'Inputs and Outputs'!$D$4,Three-AM497,0)</f>
        <v>0</v>
      </c>
      <c r="AR497" s="68">
        <f ca="1">AP497*'Inputs and Outputs'!$D$5-AQ497*'Inputs and Outputs'!$D$6</f>
        <v>4080</v>
      </c>
      <c r="AS497" s="70">
        <f t="shared" ca="1" si="157"/>
        <v>0.43986974877237828</v>
      </c>
      <c r="AT497" s="68">
        <f t="shared" si="148"/>
        <v>25</v>
      </c>
      <c r="AU497" s="75">
        <f ca="1">AP497*'Inputs and Outputs'!$D$5-('Model Part B'!AQ497*'Model Part B'!AT497+AQ497*Costperbumped)</f>
        <v>4080</v>
      </c>
      <c r="AX497" s="74">
        <v>494</v>
      </c>
      <c r="AY497" s="68" t="s">
        <v>9</v>
      </c>
      <c r="AZ497" s="69">
        <v>44361</v>
      </c>
      <c r="BA497" s="67" t="s">
        <v>2</v>
      </c>
      <c r="BB497" s="68" t="str">
        <f>'Flight Data'!$A495</f>
        <v>G494</v>
      </c>
      <c r="BC497" s="68">
        <f>'Flight Data'!$B495</f>
        <v>2</v>
      </c>
      <c r="BD497" s="68">
        <f ca="1">ROUND(NORMINV($BI497,'Inputs and Outputs'!$C$19,'Inputs and Outputs'!$D$19),0)</f>
        <v>103</v>
      </c>
      <c r="BE497" s="68">
        <f t="shared" si="149"/>
        <v>104</v>
      </c>
      <c r="BF497" s="68">
        <f t="shared" ca="1" si="150"/>
        <v>103</v>
      </c>
      <c r="BG497" s="68">
        <f ca="1">IF(BF497-BC497&gt;'Inputs and Outputs'!$D$4,Four-BC497,0)</f>
        <v>2</v>
      </c>
      <c r="BH497" s="68">
        <f ca="1">BF497*'Inputs and Outputs'!$D$5-BG497*'Inputs and Outputs'!$D$6</f>
        <v>3920</v>
      </c>
      <c r="BI497" s="70">
        <f t="shared" ca="1" si="158"/>
        <v>0.47895264603864274</v>
      </c>
      <c r="BJ497" s="68">
        <f t="shared" si="151"/>
        <v>25</v>
      </c>
      <c r="BK497" s="75">
        <f ca="1">BF497*'Inputs and Outputs'!$D$5-('Model Part B'!BG497*'Model Part B'!BJ497+BG497*Costperbumped)</f>
        <v>3870</v>
      </c>
      <c r="BN497" s="74">
        <v>494</v>
      </c>
      <c r="BO497" s="68" t="s">
        <v>9</v>
      </c>
      <c r="BP497" s="69">
        <v>44361</v>
      </c>
      <c r="BQ497" s="67" t="s">
        <v>2</v>
      </c>
      <c r="BR497" s="68" t="str">
        <f>'Flight Data'!$A495</f>
        <v>G494</v>
      </c>
      <c r="BS497" s="68">
        <f>'Flight Data'!$B495</f>
        <v>2</v>
      </c>
      <c r="BT497" s="68">
        <f ca="1">ROUND(NORMINV($BY497,'Inputs and Outputs'!$C$18,'Inputs and Outputs'!$D$18),0)</f>
        <v>96</v>
      </c>
      <c r="BU497" s="68">
        <f t="shared" si="152"/>
        <v>105</v>
      </c>
      <c r="BV497" s="68">
        <f t="shared" ca="1" si="153"/>
        <v>96</v>
      </c>
      <c r="BW497" s="68">
        <f ca="1">IF(BV497-BS497&gt;'Inputs and Outputs'!$D$4,Five-BS497,0)</f>
        <v>0</v>
      </c>
      <c r="BX497" s="68">
        <f ca="1">BV497*'Inputs and Outputs'!$D$5-BW497*'Inputs and Outputs'!$D$6</f>
        <v>3840</v>
      </c>
      <c r="BY497" s="70">
        <f t="shared" ca="1" si="159"/>
        <v>0.21942592148783435</v>
      </c>
      <c r="BZ497" s="68">
        <f t="shared" si="154"/>
        <v>25</v>
      </c>
      <c r="CA497" s="75">
        <f ca="1">BV497*'Inputs and Outputs'!$D$5-('Model Part B'!BW497*'Model Part B'!BZ497+BW497*Costperbumped)</f>
        <v>3840</v>
      </c>
    </row>
    <row r="498" spans="2:79" x14ac:dyDescent="0.2">
      <c r="B498" s="74">
        <v>495</v>
      </c>
      <c r="C498" s="68" t="s">
        <v>9</v>
      </c>
      <c r="D498" s="69">
        <v>44361</v>
      </c>
      <c r="E498" s="67" t="s">
        <v>0</v>
      </c>
      <c r="F498" s="68" t="str">
        <f>'Flight Data'!$A496</f>
        <v>G495</v>
      </c>
      <c r="G498" s="68">
        <f>'Flight Data'!$B496</f>
        <v>5</v>
      </c>
      <c r="H498" s="68">
        <f ca="1">ROUND(NORMINV($M498,'Inputs and Outputs'!$C$20,'Inputs and Outputs'!$D$20),0)</f>
        <v>112</v>
      </c>
      <c r="I498" s="68">
        <f t="shared" si="140"/>
        <v>101</v>
      </c>
      <c r="J498" s="68">
        <f t="shared" ca="1" si="141"/>
        <v>101</v>
      </c>
      <c r="K498" s="68">
        <f ca="1">IF(J498-G498&gt;'Inputs and Outputs'!$D$4,One-G498,0)</f>
        <v>0</v>
      </c>
      <c r="L498" s="68">
        <f ca="1">J498*'Inputs and Outputs'!$D$5-K498*'Inputs and Outputs'!$D$6</f>
        <v>4040</v>
      </c>
      <c r="M498" s="70">
        <f t="shared" ca="1" si="155"/>
        <v>0.93226371720588497</v>
      </c>
      <c r="N498" s="68">
        <f t="shared" si="142"/>
        <v>200</v>
      </c>
      <c r="O498" s="75">
        <f ca="1">J498*'Inputs and Outputs'!$D$5-('Model Part B'!K498*'Model Part B'!N498+K498*Costperbumped)</f>
        <v>4040</v>
      </c>
      <c r="R498" s="74">
        <v>495</v>
      </c>
      <c r="S498" s="68" t="s">
        <v>9</v>
      </c>
      <c r="T498" s="69">
        <v>44361</v>
      </c>
      <c r="U498" s="67" t="s">
        <v>0</v>
      </c>
      <c r="V498" s="68" t="str">
        <f>'Flight Data'!$A496</f>
        <v>G495</v>
      </c>
      <c r="W498" s="68">
        <f>'Flight Data'!$B496</f>
        <v>5</v>
      </c>
      <c r="X498" s="68">
        <f ca="1">ROUND(NORMINV($AC498,'Inputs and Outputs'!$C$20,'Inputs and Outputs'!$D$20),0)</f>
        <v>109</v>
      </c>
      <c r="Y498" s="68">
        <f t="shared" si="143"/>
        <v>102</v>
      </c>
      <c r="Z498" s="68">
        <f t="shared" ca="1" si="144"/>
        <v>102</v>
      </c>
      <c r="AA498" s="68">
        <f ca="1">IF(Z498-W498&gt;'Inputs and Outputs'!$D$4,One-W498,0)</f>
        <v>0</v>
      </c>
      <c r="AB498" s="68">
        <f ca="1">Z498*'Inputs and Outputs'!$D$5-AA498*'Inputs and Outputs'!$D$6</f>
        <v>4080</v>
      </c>
      <c r="AC498" s="70">
        <f t="shared" ca="1" si="156"/>
        <v>0.80960785658420675</v>
      </c>
      <c r="AD498" s="68">
        <f t="shared" si="145"/>
        <v>200</v>
      </c>
      <c r="AE498" s="75">
        <f ca="1">Z498*'Inputs and Outputs'!$D$5-('Model Part B'!AA498*'Model Part B'!AD498+AA498*Costperbumped)</f>
        <v>4080</v>
      </c>
      <c r="AH498" s="74">
        <v>495</v>
      </c>
      <c r="AI498" s="68" t="s">
        <v>9</v>
      </c>
      <c r="AJ498" s="69">
        <v>44361</v>
      </c>
      <c r="AK498" s="67" t="s">
        <v>0</v>
      </c>
      <c r="AL498" s="68" t="str">
        <f>'Flight Data'!$A496</f>
        <v>G495</v>
      </c>
      <c r="AM498" s="68">
        <f>'Flight Data'!$B496</f>
        <v>5</v>
      </c>
      <c r="AN498" s="68">
        <f ca="1">ROUND(NORMINV($AS498,'Inputs and Outputs'!$C$20,'Inputs and Outputs'!$D$20),0)</f>
        <v>102</v>
      </c>
      <c r="AO498" s="68">
        <f t="shared" si="146"/>
        <v>103</v>
      </c>
      <c r="AP498" s="68">
        <f t="shared" ca="1" si="147"/>
        <v>102</v>
      </c>
      <c r="AQ498" s="68">
        <f ca="1">IF(AP498-AM498&gt;'Inputs and Outputs'!$D$4,Three-AM498,0)</f>
        <v>0</v>
      </c>
      <c r="AR498" s="68">
        <f ca="1">AP498*'Inputs and Outputs'!$D$5-AQ498*'Inputs and Outputs'!$D$6</f>
        <v>4080</v>
      </c>
      <c r="AS498" s="70">
        <f t="shared" ca="1" si="157"/>
        <v>0.24570547117700603</v>
      </c>
      <c r="AT498" s="68">
        <f t="shared" si="148"/>
        <v>200</v>
      </c>
      <c r="AU498" s="75">
        <f ca="1">AP498*'Inputs and Outputs'!$D$5-('Model Part B'!AQ498*'Model Part B'!AT498+AQ498*Costperbumped)</f>
        <v>4080</v>
      </c>
      <c r="AX498" s="74">
        <v>495</v>
      </c>
      <c r="AY498" s="68" t="s">
        <v>9</v>
      </c>
      <c r="AZ498" s="69">
        <v>44361</v>
      </c>
      <c r="BA498" s="67" t="s">
        <v>0</v>
      </c>
      <c r="BB498" s="68" t="str">
        <f>'Flight Data'!$A496</f>
        <v>G495</v>
      </c>
      <c r="BC498" s="68">
        <f>'Flight Data'!$B496</f>
        <v>5</v>
      </c>
      <c r="BD498" s="68">
        <f ca="1">ROUND(NORMINV($BI498,'Inputs and Outputs'!$C$20,'Inputs and Outputs'!$D$20),0)</f>
        <v>97</v>
      </c>
      <c r="BE498" s="68">
        <f t="shared" si="149"/>
        <v>104</v>
      </c>
      <c r="BF498" s="68">
        <f t="shared" ca="1" si="150"/>
        <v>97</v>
      </c>
      <c r="BG498" s="68">
        <f ca="1">IF(BF498-BC498&gt;'Inputs and Outputs'!$D$4,Four-BC498,0)</f>
        <v>0</v>
      </c>
      <c r="BH498" s="68">
        <f ca="1">BF498*'Inputs and Outputs'!$D$5-BG498*'Inputs and Outputs'!$D$6</f>
        <v>3880</v>
      </c>
      <c r="BI498" s="70">
        <f t="shared" ca="1" si="158"/>
        <v>6.240718462392969E-2</v>
      </c>
      <c r="BJ498" s="68">
        <f t="shared" si="151"/>
        <v>200</v>
      </c>
      <c r="BK498" s="75">
        <f ca="1">BF498*'Inputs and Outputs'!$D$5-('Model Part B'!BG498*'Model Part B'!BJ498+BG498*Costperbumped)</f>
        <v>3880</v>
      </c>
      <c r="BN498" s="74">
        <v>495</v>
      </c>
      <c r="BO498" s="68" t="s">
        <v>9</v>
      </c>
      <c r="BP498" s="69">
        <v>44361</v>
      </c>
      <c r="BQ498" s="67" t="s">
        <v>0</v>
      </c>
      <c r="BR498" s="68" t="str">
        <f>'Flight Data'!$A496</f>
        <v>G495</v>
      </c>
      <c r="BS498" s="68">
        <f>'Flight Data'!$B496</f>
        <v>5</v>
      </c>
      <c r="BT498" s="68">
        <f ca="1">ROUND(NORMINV($BY498,'Inputs and Outputs'!$C$18,'Inputs and Outputs'!$D$18),0)</f>
        <v>101</v>
      </c>
      <c r="BU498" s="68">
        <f t="shared" si="152"/>
        <v>105</v>
      </c>
      <c r="BV498" s="68">
        <f t="shared" ca="1" si="153"/>
        <v>101</v>
      </c>
      <c r="BW498" s="68">
        <f ca="1">IF(BV498-BS498&gt;'Inputs and Outputs'!$D$4,Five-BS498,0)</f>
        <v>0</v>
      </c>
      <c r="BX498" s="68">
        <f ca="1">BV498*'Inputs and Outputs'!$D$5-BW498*'Inputs and Outputs'!$D$6</f>
        <v>4040</v>
      </c>
      <c r="BY498" s="70">
        <f t="shared" ca="1" si="159"/>
        <v>0.52058474182409376</v>
      </c>
      <c r="BZ498" s="68">
        <f t="shared" si="154"/>
        <v>200</v>
      </c>
      <c r="CA498" s="75">
        <f ca="1">BV498*'Inputs and Outputs'!$D$5-('Model Part B'!BW498*'Model Part B'!BZ498+BW498*Costperbumped)</f>
        <v>4040</v>
      </c>
    </row>
    <row r="499" spans="2:79" x14ac:dyDescent="0.2">
      <c r="B499" s="74">
        <v>496</v>
      </c>
      <c r="C499" s="68" t="s">
        <v>8</v>
      </c>
      <c r="D499" s="69">
        <v>44362</v>
      </c>
      <c r="E499" s="67" t="s">
        <v>3</v>
      </c>
      <c r="F499" s="68" t="str">
        <f>'Flight Data'!$A497</f>
        <v>G496</v>
      </c>
      <c r="G499" s="68">
        <f>'Flight Data'!$B497</f>
        <v>4</v>
      </c>
      <c r="H499" s="68">
        <f ca="1">ROUND(NORMINV($M499,'Inputs and Outputs'!$C$18,'Inputs and Outputs'!$D$18),0)</f>
        <v>94</v>
      </c>
      <c r="I499" s="68">
        <f t="shared" si="140"/>
        <v>101</v>
      </c>
      <c r="J499" s="68">
        <f t="shared" ca="1" si="141"/>
        <v>94</v>
      </c>
      <c r="K499" s="68">
        <f ca="1">IF(J499-G499&gt;'Inputs and Outputs'!$D$4,One-G499,0)</f>
        <v>0</v>
      </c>
      <c r="L499" s="68">
        <f ca="1">J499*'Inputs and Outputs'!$D$5-K499*'Inputs and Outputs'!$D$6</f>
        <v>3760</v>
      </c>
      <c r="M499" s="70">
        <f t="shared" ca="1" si="155"/>
        <v>0.12576596122490791</v>
      </c>
      <c r="N499" s="68">
        <f t="shared" si="142"/>
        <v>25</v>
      </c>
      <c r="O499" s="75">
        <f ca="1">J499*'Inputs and Outputs'!$D$5-('Model Part B'!K499*'Model Part B'!N499+K499*Costperbumped)</f>
        <v>3760</v>
      </c>
      <c r="R499" s="74">
        <v>496</v>
      </c>
      <c r="S499" s="68" t="s">
        <v>8</v>
      </c>
      <c r="T499" s="69">
        <v>44362</v>
      </c>
      <c r="U499" s="67" t="s">
        <v>3</v>
      </c>
      <c r="V499" s="68" t="str">
        <f>'Flight Data'!$A497</f>
        <v>G496</v>
      </c>
      <c r="W499" s="68">
        <f>'Flight Data'!$B497</f>
        <v>4</v>
      </c>
      <c r="X499" s="68">
        <f ca="1">ROUND(NORMINV($AC499,'Inputs and Outputs'!$C$18,'Inputs and Outputs'!$D$18),0)</f>
        <v>100</v>
      </c>
      <c r="Y499" s="68">
        <f t="shared" si="143"/>
        <v>102</v>
      </c>
      <c r="Z499" s="68">
        <f t="shared" ca="1" si="144"/>
        <v>100</v>
      </c>
      <c r="AA499" s="68">
        <f ca="1">IF(Z499-W499&gt;'Inputs and Outputs'!$D$4,One-W499,0)</f>
        <v>0</v>
      </c>
      <c r="AB499" s="68">
        <f ca="1">Z499*'Inputs and Outputs'!$D$5-AA499*'Inputs and Outputs'!$D$6</f>
        <v>4000</v>
      </c>
      <c r="AC499" s="70">
        <f t="shared" ca="1" si="156"/>
        <v>0.45895620271815085</v>
      </c>
      <c r="AD499" s="68">
        <f t="shared" si="145"/>
        <v>25</v>
      </c>
      <c r="AE499" s="75">
        <f ca="1">Z499*'Inputs and Outputs'!$D$5-('Model Part B'!AA499*'Model Part B'!AD499+AA499*Costperbumped)</f>
        <v>4000</v>
      </c>
      <c r="AH499" s="74">
        <v>496</v>
      </c>
      <c r="AI499" s="68" t="s">
        <v>8</v>
      </c>
      <c r="AJ499" s="69">
        <v>44362</v>
      </c>
      <c r="AK499" s="67" t="s">
        <v>3</v>
      </c>
      <c r="AL499" s="68" t="str">
        <f>'Flight Data'!$A497</f>
        <v>G496</v>
      </c>
      <c r="AM499" s="68">
        <f>'Flight Data'!$B497</f>
        <v>4</v>
      </c>
      <c r="AN499" s="68">
        <f ca="1">ROUND(NORMINV($AS499,'Inputs and Outputs'!$C$18,'Inputs and Outputs'!$D$18),0)</f>
        <v>107</v>
      </c>
      <c r="AO499" s="68">
        <f t="shared" si="146"/>
        <v>103</v>
      </c>
      <c r="AP499" s="68">
        <f t="shared" ca="1" si="147"/>
        <v>103</v>
      </c>
      <c r="AQ499" s="68">
        <f ca="1">IF(AP499-AM499&gt;'Inputs and Outputs'!$D$4,Three-AM499,0)</f>
        <v>0</v>
      </c>
      <c r="AR499" s="68">
        <f ca="1">AP499*'Inputs and Outputs'!$D$5-AQ499*'Inputs and Outputs'!$D$6</f>
        <v>4120</v>
      </c>
      <c r="AS499" s="70">
        <f t="shared" ca="1" si="157"/>
        <v>0.84243058302343854</v>
      </c>
      <c r="AT499" s="68">
        <f t="shared" si="148"/>
        <v>25</v>
      </c>
      <c r="AU499" s="75">
        <f ca="1">AP499*'Inputs and Outputs'!$D$5-('Model Part B'!AQ499*'Model Part B'!AT499+AQ499*Costperbumped)</f>
        <v>4120</v>
      </c>
      <c r="AX499" s="74">
        <v>496</v>
      </c>
      <c r="AY499" s="68" t="s">
        <v>8</v>
      </c>
      <c r="AZ499" s="69">
        <v>44362</v>
      </c>
      <c r="BA499" s="67" t="s">
        <v>3</v>
      </c>
      <c r="BB499" s="68" t="str">
        <f>'Flight Data'!$A497</f>
        <v>G496</v>
      </c>
      <c r="BC499" s="68">
        <f>'Flight Data'!$B497</f>
        <v>4</v>
      </c>
      <c r="BD499" s="68">
        <f ca="1">ROUND(NORMINV($BI499,'Inputs and Outputs'!$C$18,'Inputs and Outputs'!$D$18),0)</f>
        <v>101</v>
      </c>
      <c r="BE499" s="68">
        <f t="shared" si="149"/>
        <v>104</v>
      </c>
      <c r="BF499" s="68">
        <f t="shared" ca="1" si="150"/>
        <v>101</v>
      </c>
      <c r="BG499" s="68">
        <f ca="1">IF(BF499-BC499&gt;'Inputs and Outputs'!$D$4,Four-BC499,0)</f>
        <v>0</v>
      </c>
      <c r="BH499" s="68">
        <f ca="1">BF499*'Inputs and Outputs'!$D$5-BG499*'Inputs and Outputs'!$D$6</f>
        <v>4040</v>
      </c>
      <c r="BI499" s="70">
        <f t="shared" ca="1" si="158"/>
        <v>0.52829703038206999</v>
      </c>
      <c r="BJ499" s="68">
        <f t="shared" si="151"/>
        <v>25</v>
      </c>
      <c r="BK499" s="75">
        <f ca="1">BF499*'Inputs and Outputs'!$D$5-('Model Part B'!BG499*'Model Part B'!BJ499+BG499*Costperbumped)</f>
        <v>4040</v>
      </c>
      <c r="BN499" s="74">
        <v>496</v>
      </c>
      <c r="BO499" s="68" t="s">
        <v>8</v>
      </c>
      <c r="BP499" s="69">
        <v>44362</v>
      </c>
      <c r="BQ499" s="67" t="s">
        <v>3</v>
      </c>
      <c r="BR499" s="68" t="str">
        <f>'Flight Data'!$A497</f>
        <v>G496</v>
      </c>
      <c r="BS499" s="68">
        <f>'Flight Data'!$B497</f>
        <v>4</v>
      </c>
      <c r="BT499" s="68">
        <f ca="1">ROUND(NORMINV($BY499,'Inputs and Outputs'!$C$18,'Inputs and Outputs'!$D$18),0)</f>
        <v>104</v>
      </c>
      <c r="BU499" s="68">
        <f t="shared" si="152"/>
        <v>105</v>
      </c>
      <c r="BV499" s="68">
        <f t="shared" ca="1" si="153"/>
        <v>104</v>
      </c>
      <c r="BW499" s="68">
        <f ca="1">IF(BV499-BS499&gt;'Inputs and Outputs'!$D$4,Five-BS499,0)</f>
        <v>0</v>
      </c>
      <c r="BX499" s="68">
        <f ca="1">BV499*'Inputs and Outputs'!$D$5-BW499*'Inputs and Outputs'!$D$6</f>
        <v>4160</v>
      </c>
      <c r="BY499" s="70">
        <f t="shared" ca="1" si="159"/>
        <v>0.71450746932799647</v>
      </c>
      <c r="BZ499" s="68">
        <f t="shared" si="154"/>
        <v>25</v>
      </c>
      <c r="CA499" s="75">
        <f ca="1">BV499*'Inputs and Outputs'!$D$5-('Model Part B'!BW499*'Model Part B'!BZ499+BW499*Costperbumped)</f>
        <v>4160</v>
      </c>
    </row>
    <row r="500" spans="2:79" x14ac:dyDescent="0.2">
      <c r="B500" s="74">
        <v>497</v>
      </c>
      <c r="C500" s="68" t="s">
        <v>8</v>
      </c>
      <c r="D500" s="69">
        <v>44362</v>
      </c>
      <c r="E500" s="67" t="s">
        <v>2</v>
      </c>
      <c r="F500" s="68" t="str">
        <f>'Flight Data'!$A498</f>
        <v>G497</v>
      </c>
      <c r="G500" s="68">
        <f>'Flight Data'!$B498</f>
        <v>6</v>
      </c>
      <c r="H500" s="68">
        <f ca="1">ROUND(NORMINV($M500,'Inputs and Outputs'!$C$19,'Inputs and Outputs'!$D$19),0)</f>
        <v>100</v>
      </c>
      <c r="I500" s="68">
        <f t="shared" si="140"/>
        <v>101</v>
      </c>
      <c r="J500" s="68">
        <f t="shared" ca="1" si="141"/>
        <v>100</v>
      </c>
      <c r="K500" s="68">
        <f ca="1">IF(J500-G500&gt;'Inputs and Outputs'!$D$4,One-G500,0)</f>
        <v>0</v>
      </c>
      <c r="L500" s="68">
        <f ca="1">J500*'Inputs and Outputs'!$D$5-K500*'Inputs and Outputs'!$D$6</f>
        <v>4000</v>
      </c>
      <c r="M500" s="70">
        <f t="shared" ca="1" si="155"/>
        <v>0.25700379325094325</v>
      </c>
      <c r="N500" s="68">
        <f t="shared" si="142"/>
        <v>25</v>
      </c>
      <c r="O500" s="75">
        <f ca="1">J500*'Inputs and Outputs'!$D$5-('Model Part B'!K500*'Model Part B'!N500+K500*Costperbumped)</f>
        <v>4000</v>
      </c>
      <c r="R500" s="74">
        <v>497</v>
      </c>
      <c r="S500" s="68" t="s">
        <v>8</v>
      </c>
      <c r="T500" s="69">
        <v>44362</v>
      </c>
      <c r="U500" s="67" t="s">
        <v>2</v>
      </c>
      <c r="V500" s="68" t="str">
        <f>'Flight Data'!$A498</f>
        <v>G497</v>
      </c>
      <c r="W500" s="68">
        <f>'Flight Data'!$B498</f>
        <v>6</v>
      </c>
      <c r="X500" s="68">
        <f ca="1">ROUND(NORMINV($AC500,'Inputs and Outputs'!$C$19,'Inputs and Outputs'!$D$19),0)</f>
        <v>99</v>
      </c>
      <c r="Y500" s="68">
        <f t="shared" si="143"/>
        <v>102</v>
      </c>
      <c r="Z500" s="68">
        <f t="shared" ca="1" si="144"/>
        <v>99</v>
      </c>
      <c r="AA500" s="68">
        <f ca="1">IF(Z500-W500&gt;'Inputs and Outputs'!$D$4,One-W500,0)</f>
        <v>0</v>
      </c>
      <c r="AB500" s="68">
        <f ca="1">Z500*'Inputs and Outputs'!$D$5-AA500*'Inputs and Outputs'!$D$6</f>
        <v>3960</v>
      </c>
      <c r="AC500" s="70">
        <f t="shared" ca="1" si="156"/>
        <v>0.2370210529185679</v>
      </c>
      <c r="AD500" s="68">
        <f t="shared" si="145"/>
        <v>25</v>
      </c>
      <c r="AE500" s="75">
        <f ca="1">Z500*'Inputs and Outputs'!$D$5-('Model Part B'!AA500*'Model Part B'!AD500+AA500*Costperbumped)</f>
        <v>3960</v>
      </c>
      <c r="AH500" s="74">
        <v>497</v>
      </c>
      <c r="AI500" s="68" t="s">
        <v>8</v>
      </c>
      <c r="AJ500" s="69">
        <v>44362</v>
      </c>
      <c r="AK500" s="67" t="s">
        <v>2</v>
      </c>
      <c r="AL500" s="68" t="str">
        <f>'Flight Data'!$A498</f>
        <v>G497</v>
      </c>
      <c r="AM500" s="68">
        <f>'Flight Data'!$B498</f>
        <v>6</v>
      </c>
      <c r="AN500" s="68">
        <f ca="1">ROUND(NORMINV($AS500,'Inputs and Outputs'!$C$19,'Inputs and Outputs'!$D$19),0)</f>
        <v>95</v>
      </c>
      <c r="AO500" s="68">
        <f t="shared" si="146"/>
        <v>103</v>
      </c>
      <c r="AP500" s="68">
        <f t="shared" ca="1" si="147"/>
        <v>95</v>
      </c>
      <c r="AQ500" s="68">
        <f ca="1">IF(AP500-AM500&gt;'Inputs and Outputs'!$D$4,Three-AM500,0)</f>
        <v>0</v>
      </c>
      <c r="AR500" s="68">
        <f ca="1">AP500*'Inputs and Outputs'!$D$5-AQ500*'Inputs and Outputs'!$D$6</f>
        <v>3800</v>
      </c>
      <c r="AS500" s="70">
        <f t="shared" ca="1" si="157"/>
        <v>4.6368600718540542E-2</v>
      </c>
      <c r="AT500" s="68">
        <f t="shared" si="148"/>
        <v>25</v>
      </c>
      <c r="AU500" s="75">
        <f ca="1">AP500*'Inputs and Outputs'!$D$5-('Model Part B'!AQ500*'Model Part B'!AT500+AQ500*Costperbumped)</f>
        <v>3800</v>
      </c>
      <c r="AX500" s="74">
        <v>497</v>
      </c>
      <c r="AY500" s="68" t="s">
        <v>8</v>
      </c>
      <c r="AZ500" s="69">
        <v>44362</v>
      </c>
      <c r="BA500" s="67" t="s">
        <v>2</v>
      </c>
      <c r="BB500" s="68" t="str">
        <f>'Flight Data'!$A498</f>
        <v>G497</v>
      </c>
      <c r="BC500" s="68">
        <f>'Flight Data'!$B498</f>
        <v>6</v>
      </c>
      <c r="BD500" s="68">
        <f ca="1">ROUND(NORMINV($BI500,'Inputs and Outputs'!$C$19,'Inputs and Outputs'!$D$19),0)</f>
        <v>102</v>
      </c>
      <c r="BE500" s="68">
        <f t="shared" si="149"/>
        <v>104</v>
      </c>
      <c r="BF500" s="68">
        <f t="shared" ca="1" si="150"/>
        <v>102</v>
      </c>
      <c r="BG500" s="68">
        <f ca="1">IF(BF500-BC500&gt;'Inputs and Outputs'!$D$4,Four-BC500,0)</f>
        <v>0</v>
      </c>
      <c r="BH500" s="68">
        <f ca="1">BF500*'Inputs and Outputs'!$D$5-BG500*'Inputs and Outputs'!$D$6</f>
        <v>4080</v>
      </c>
      <c r="BI500" s="70">
        <f t="shared" ca="1" si="158"/>
        <v>0.44953124271662248</v>
      </c>
      <c r="BJ500" s="68">
        <f t="shared" si="151"/>
        <v>25</v>
      </c>
      <c r="BK500" s="75">
        <f ca="1">BF500*'Inputs and Outputs'!$D$5-('Model Part B'!BG500*'Model Part B'!BJ500+BG500*Costperbumped)</f>
        <v>4080</v>
      </c>
      <c r="BN500" s="74">
        <v>497</v>
      </c>
      <c r="BO500" s="68" t="s">
        <v>8</v>
      </c>
      <c r="BP500" s="69">
        <v>44362</v>
      </c>
      <c r="BQ500" s="67" t="s">
        <v>2</v>
      </c>
      <c r="BR500" s="68" t="str">
        <f>'Flight Data'!$A498</f>
        <v>G497</v>
      </c>
      <c r="BS500" s="68">
        <f>'Flight Data'!$B498</f>
        <v>6</v>
      </c>
      <c r="BT500" s="68">
        <f ca="1">ROUND(NORMINV($BY500,'Inputs and Outputs'!$C$18,'Inputs and Outputs'!$D$18),0)</f>
        <v>108</v>
      </c>
      <c r="BU500" s="68">
        <f t="shared" si="152"/>
        <v>105</v>
      </c>
      <c r="BV500" s="68">
        <f t="shared" ca="1" si="153"/>
        <v>105</v>
      </c>
      <c r="BW500" s="68">
        <f ca="1">IF(BV500-BS500&gt;'Inputs and Outputs'!$D$4,Five-BS500,0)</f>
        <v>0</v>
      </c>
      <c r="BX500" s="68">
        <f ca="1">BV500*'Inputs and Outputs'!$D$5-BW500*'Inputs and Outputs'!$D$6</f>
        <v>4200</v>
      </c>
      <c r="BY500" s="70">
        <f t="shared" ca="1" si="159"/>
        <v>0.89222264447707123</v>
      </c>
      <c r="BZ500" s="68">
        <f t="shared" si="154"/>
        <v>25</v>
      </c>
      <c r="CA500" s="75">
        <f ca="1">BV500*'Inputs and Outputs'!$D$5-('Model Part B'!BW500*'Model Part B'!BZ500+BW500*Costperbumped)</f>
        <v>4200</v>
      </c>
    </row>
    <row r="501" spans="2:79" x14ac:dyDescent="0.2">
      <c r="B501" s="74">
        <v>498</v>
      </c>
      <c r="C501" s="68" t="s">
        <v>8</v>
      </c>
      <c r="D501" s="69">
        <v>44362</v>
      </c>
      <c r="E501" s="67" t="s">
        <v>0</v>
      </c>
      <c r="F501" s="68" t="str">
        <f>'Flight Data'!$A499</f>
        <v>G498</v>
      </c>
      <c r="G501" s="68">
        <f>'Flight Data'!$B499</f>
        <v>2</v>
      </c>
      <c r="H501" s="68">
        <f ca="1">ROUND(NORMINV($M501,'Inputs and Outputs'!$C$20,'Inputs and Outputs'!$D$20),0)</f>
        <v>102</v>
      </c>
      <c r="I501" s="68">
        <f t="shared" si="140"/>
        <v>101</v>
      </c>
      <c r="J501" s="68">
        <f t="shared" ca="1" si="141"/>
        <v>101</v>
      </c>
      <c r="K501" s="68">
        <f ca="1">IF(J501-G501&gt;'Inputs and Outputs'!$D$4,One-G501,0)</f>
        <v>0</v>
      </c>
      <c r="L501" s="68">
        <f ca="1">J501*'Inputs and Outputs'!$D$5-K501*'Inputs and Outputs'!$D$6</f>
        <v>4040</v>
      </c>
      <c r="M501" s="70">
        <f t="shared" ca="1" si="155"/>
        <v>0.28845275797453807</v>
      </c>
      <c r="N501" s="68">
        <f t="shared" si="142"/>
        <v>200</v>
      </c>
      <c r="O501" s="75">
        <f ca="1">J501*'Inputs and Outputs'!$D$5-('Model Part B'!K501*'Model Part B'!N501+K501*Costperbumped)</f>
        <v>4040</v>
      </c>
      <c r="R501" s="74">
        <v>498</v>
      </c>
      <c r="S501" s="68" t="s">
        <v>8</v>
      </c>
      <c r="T501" s="69">
        <v>44362</v>
      </c>
      <c r="U501" s="67" t="s">
        <v>0</v>
      </c>
      <c r="V501" s="68" t="str">
        <f>'Flight Data'!$A499</f>
        <v>G498</v>
      </c>
      <c r="W501" s="68">
        <f>'Flight Data'!$B499</f>
        <v>2</v>
      </c>
      <c r="X501" s="68">
        <f ca="1">ROUND(NORMINV($AC501,'Inputs and Outputs'!$C$20,'Inputs and Outputs'!$D$20),0)</f>
        <v>103</v>
      </c>
      <c r="Y501" s="68">
        <f t="shared" si="143"/>
        <v>102</v>
      </c>
      <c r="Z501" s="68">
        <f t="shared" ca="1" si="144"/>
        <v>102</v>
      </c>
      <c r="AA501" s="68">
        <f ca="1">IF(Z501-W501&gt;'Inputs and Outputs'!$D$4,One-W501,0)</f>
        <v>0</v>
      </c>
      <c r="AB501" s="68">
        <f ca="1">Z501*'Inputs and Outputs'!$D$5-AA501*'Inputs and Outputs'!$D$6</f>
        <v>4080</v>
      </c>
      <c r="AC501" s="70">
        <f t="shared" ca="1" si="156"/>
        <v>0.33174792880212289</v>
      </c>
      <c r="AD501" s="68">
        <f t="shared" si="145"/>
        <v>200</v>
      </c>
      <c r="AE501" s="75">
        <f ca="1">Z501*'Inputs and Outputs'!$D$5-('Model Part B'!AA501*'Model Part B'!AD501+AA501*Costperbumped)</f>
        <v>4080</v>
      </c>
      <c r="AH501" s="74">
        <v>498</v>
      </c>
      <c r="AI501" s="68" t="s">
        <v>8</v>
      </c>
      <c r="AJ501" s="69">
        <v>44362</v>
      </c>
      <c r="AK501" s="67" t="s">
        <v>0</v>
      </c>
      <c r="AL501" s="68" t="str">
        <f>'Flight Data'!$A499</f>
        <v>G498</v>
      </c>
      <c r="AM501" s="68">
        <f>'Flight Data'!$B499</f>
        <v>2</v>
      </c>
      <c r="AN501" s="68">
        <f ca="1">ROUND(NORMINV($AS501,'Inputs and Outputs'!$C$20,'Inputs and Outputs'!$D$20),0)</f>
        <v>107</v>
      </c>
      <c r="AO501" s="68">
        <f t="shared" si="146"/>
        <v>103</v>
      </c>
      <c r="AP501" s="68">
        <f t="shared" ca="1" si="147"/>
        <v>103</v>
      </c>
      <c r="AQ501" s="68">
        <f ca="1">IF(AP501-AM501&gt;'Inputs and Outputs'!$D$4,Three-AM501,0)</f>
        <v>1</v>
      </c>
      <c r="AR501" s="68">
        <f ca="1">AP501*'Inputs and Outputs'!$D$5-AQ501*'Inputs and Outputs'!$D$6</f>
        <v>4020</v>
      </c>
      <c r="AS501" s="70">
        <f t="shared" ca="1" si="157"/>
        <v>0.66575099311885466</v>
      </c>
      <c r="AT501" s="68">
        <f t="shared" si="148"/>
        <v>200</v>
      </c>
      <c r="AU501" s="75">
        <f ca="1">AP501*'Inputs and Outputs'!$D$5-('Model Part B'!AQ501*'Model Part B'!AT501+AQ501*Costperbumped)</f>
        <v>3820</v>
      </c>
      <c r="AX501" s="74">
        <v>498</v>
      </c>
      <c r="AY501" s="68" t="s">
        <v>8</v>
      </c>
      <c r="AZ501" s="69">
        <v>44362</v>
      </c>
      <c r="BA501" s="67" t="s">
        <v>0</v>
      </c>
      <c r="BB501" s="68" t="str">
        <f>'Flight Data'!$A499</f>
        <v>G498</v>
      </c>
      <c r="BC501" s="68">
        <f>'Flight Data'!$B499</f>
        <v>2</v>
      </c>
      <c r="BD501" s="68">
        <f ca="1">ROUND(NORMINV($BI501,'Inputs and Outputs'!$C$20,'Inputs and Outputs'!$D$20),0)</f>
        <v>95</v>
      </c>
      <c r="BE501" s="68">
        <f t="shared" si="149"/>
        <v>104</v>
      </c>
      <c r="BF501" s="68">
        <f t="shared" ca="1" si="150"/>
        <v>95</v>
      </c>
      <c r="BG501" s="68">
        <f ca="1">IF(BF501-BC501&gt;'Inputs and Outputs'!$D$4,Four-BC501,0)</f>
        <v>0</v>
      </c>
      <c r="BH501" s="68">
        <f ca="1">BF501*'Inputs and Outputs'!$D$5-BG501*'Inputs and Outputs'!$D$6</f>
        <v>3800</v>
      </c>
      <c r="BI501" s="70">
        <f t="shared" ca="1" si="158"/>
        <v>1.8840162284179507E-2</v>
      </c>
      <c r="BJ501" s="68">
        <f t="shared" si="151"/>
        <v>200</v>
      </c>
      <c r="BK501" s="75">
        <f ca="1">BF501*'Inputs and Outputs'!$D$5-('Model Part B'!BG501*'Model Part B'!BJ501+BG501*Costperbumped)</f>
        <v>3800</v>
      </c>
      <c r="BN501" s="74">
        <v>498</v>
      </c>
      <c r="BO501" s="68" t="s">
        <v>8</v>
      </c>
      <c r="BP501" s="69">
        <v>44362</v>
      </c>
      <c r="BQ501" s="67" t="s">
        <v>0</v>
      </c>
      <c r="BR501" s="68" t="str">
        <f>'Flight Data'!$A499</f>
        <v>G498</v>
      </c>
      <c r="BS501" s="68">
        <f>'Flight Data'!$B499</f>
        <v>2</v>
      </c>
      <c r="BT501" s="68">
        <f ca="1">ROUND(NORMINV($BY501,'Inputs and Outputs'!$C$18,'Inputs and Outputs'!$D$18),0)</f>
        <v>93</v>
      </c>
      <c r="BU501" s="68">
        <f t="shared" si="152"/>
        <v>105</v>
      </c>
      <c r="BV501" s="68">
        <f t="shared" ca="1" si="153"/>
        <v>93</v>
      </c>
      <c r="BW501" s="68">
        <f ca="1">IF(BV501-BS501&gt;'Inputs and Outputs'!$D$4,Five-BS501,0)</f>
        <v>0</v>
      </c>
      <c r="BX501" s="68">
        <f ca="1">BV501*'Inputs and Outputs'!$D$5-BW501*'Inputs and Outputs'!$D$6</f>
        <v>3720</v>
      </c>
      <c r="BY501" s="70">
        <f t="shared" ca="1" si="159"/>
        <v>9.8605903789743654E-2</v>
      </c>
      <c r="BZ501" s="68">
        <f t="shared" si="154"/>
        <v>200</v>
      </c>
      <c r="CA501" s="75">
        <f ca="1">BV501*'Inputs and Outputs'!$D$5-('Model Part B'!BW501*'Model Part B'!BZ501+BW501*Costperbumped)</f>
        <v>3720</v>
      </c>
    </row>
    <row r="502" spans="2:79" x14ac:dyDescent="0.2">
      <c r="B502" s="74">
        <v>499</v>
      </c>
      <c r="C502" s="68" t="s">
        <v>7</v>
      </c>
      <c r="D502" s="69">
        <v>44363</v>
      </c>
      <c r="E502" s="67" t="s">
        <v>3</v>
      </c>
      <c r="F502" s="68" t="str">
        <f>'Flight Data'!$A500</f>
        <v>G499</v>
      </c>
      <c r="G502" s="68">
        <f>'Flight Data'!$B500</f>
        <v>4</v>
      </c>
      <c r="H502" s="68">
        <f ca="1">ROUND(NORMINV($M502,'Inputs and Outputs'!$C$18,'Inputs and Outputs'!$D$18),0)</f>
        <v>100</v>
      </c>
      <c r="I502" s="68">
        <f t="shared" si="140"/>
        <v>101</v>
      </c>
      <c r="J502" s="68">
        <f t="shared" ca="1" si="141"/>
        <v>100</v>
      </c>
      <c r="K502" s="68">
        <f ca="1">IF(J502-G502&gt;'Inputs and Outputs'!$D$4,One-G502,0)</f>
        <v>0</v>
      </c>
      <c r="L502" s="68">
        <f ca="1">J502*'Inputs and Outputs'!$D$5-K502*'Inputs and Outputs'!$D$6</f>
        <v>4000</v>
      </c>
      <c r="M502" s="70">
        <f t="shared" ca="1" si="155"/>
        <v>0.42992427067023287</v>
      </c>
      <c r="N502" s="68">
        <f t="shared" si="142"/>
        <v>25</v>
      </c>
      <c r="O502" s="75">
        <f ca="1">J502*'Inputs and Outputs'!$D$5-('Model Part B'!K502*'Model Part B'!N502+K502*Costperbumped)</f>
        <v>4000</v>
      </c>
      <c r="R502" s="74">
        <v>499</v>
      </c>
      <c r="S502" s="68" t="s">
        <v>7</v>
      </c>
      <c r="T502" s="69">
        <v>44363</v>
      </c>
      <c r="U502" s="67" t="s">
        <v>3</v>
      </c>
      <c r="V502" s="68" t="str">
        <f>'Flight Data'!$A500</f>
        <v>G499</v>
      </c>
      <c r="W502" s="68">
        <f>'Flight Data'!$B500</f>
        <v>4</v>
      </c>
      <c r="X502" s="68">
        <f ca="1">ROUND(NORMINV($AC502,'Inputs and Outputs'!$C$18,'Inputs and Outputs'!$D$18),0)</f>
        <v>102</v>
      </c>
      <c r="Y502" s="68">
        <f t="shared" si="143"/>
        <v>102</v>
      </c>
      <c r="Z502" s="68">
        <f t="shared" ca="1" si="144"/>
        <v>102</v>
      </c>
      <c r="AA502" s="68">
        <f ca="1">IF(Z502-W502&gt;'Inputs and Outputs'!$D$4,One-W502,0)</f>
        <v>0</v>
      </c>
      <c r="AB502" s="68">
        <f ca="1">Z502*'Inputs and Outputs'!$D$5-AA502*'Inputs and Outputs'!$D$6</f>
        <v>4080</v>
      </c>
      <c r="AC502" s="70">
        <f t="shared" ca="1" si="156"/>
        <v>0.53457184246779044</v>
      </c>
      <c r="AD502" s="68">
        <f t="shared" si="145"/>
        <v>25</v>
      </c>
      <c r="AE502" s="75">
        <f ca="1">Z502*'Inputs and Outputs'!$D$5-('Model Part B'!AA502*'Model Part B'!AD502+AA502*Costperbumped)</f>
        <v>4080</v>
      </c>
      <c r="AH502" s="74">
        <v>499</v>
      </c>
      <c r="AI502" s="68" t="s">
        <v>7</v>
      </c>
      <c r="AJ502" s="69">
        <v>44363</v>
      </c>
      <c r="AK502" s="67" t="s">
        <v>3</v>
      </c>
      <c r="AL502" s="68" t="str">
        <f>'Flight Data'!$A500</f>
        <v>G499</v>
      </c>
      <c r="AM502" s="68">
        <f>'Flight Data'!$B500</f>
        <v>4</v>
      </c>
      <c r="AN502" s="68">
        <f ca="1">ROUND(NORMINV($AS502,'Inputs and Outputs'!$C$18,'Inputs and Outputs'!$D$18),0)</f>
        <v>100</v>
      </c>
      <c r="AO502" s="68">
        <f t="shared" si="146"/>
        <v>103</v>
      </c>
      <c r="AP502" s="68">
        <f t="shared" ca="1" si="147"/>
        <v>100</v>
      </c>
      <c r="AQ502" s="68">
        <f ca="1">IF(AP502-AM502&gt;'Inputs and Outputs'!$D$4,Three-AM502,0)</f>
        <v>0</v>
      </c>
      <c r="AR502" s="68">
        <f ca="1">AP502*'Inputs and Outputs'!$D$5-AQ502*'Inputs and Outputs'!$D$6</f>
        <v>4000</v>
      </c>
      <c r="AS502" s="70">
        <f t="shared" ca="1" si="157"/>
        <v>0.44173337680046221</v>
      </c>
      <c r="AT502" s="68">
        <f t="shared" si="148"/>
        <v>25</v>
      </c>
      <c r="AU502" s="75">
        <f ca="1">AP502*'Inputs and Outputs'!$D$5-('Model Part B'!AQ502*'Model Part B'!AT502+AQ502*Costperbumped)</f>
        <v>4000</v>
      </c>
      <c r="AX502" s="74">
        <v>499</v>
      </c>
      <c r="AY502" s="68" t="s">
        <v>7</v>
      </c>
      <c r="AZ502" s="69">
        <v>44363</v>
      </c>
      <c r="BA502" s="67" t="s">
        <v>3</v>
      </c>
      <c r="BB502" s="68" t="str">
        <f>'Flight Data'!$A500</f>
        <v>G499</v>
      </c>
      <c r="BC502" s="68">
        <f>'Flight Data'!$B500</f>
        <v>4</v>
      </c>
      <c r="BD502" s="68">
        <f ca="1">ROUND(NORMINV($BI502,'Inputs and Outputs'!$C$18,'Inputs and Outputs'!$D$18),0)</f>
        <v>101</v>
      </c>
      <c r="BE502" s="68">
        <f t="shared" si="149"/>
        <v>104</v>
      </c>
      <c r="BF502" s="68">
        <f t="shared" ca="1" si="150"/>
        <v>101</v>
      </c>
      <c r="BG502" s="68">
        <f ca="1">IF(BF502-BC502&gt;'Inputs and Outputs'!$D$4,Four-BC502,0)</f>
        <v>0</v>
      </c>
      <c r="BH502" s="68">
        <f ca="1">BF502*'Inputs and Outputs'!$D$5-BG502*'Inputs and Outputs'!$D$6</f>
        <v>4040</v>
      </c>
      <c r="BI502" s="70">
        <f t="shared" ca="1" si="158"/>
        <v>0.48864905114438439</v>
      </c>
      <c r="BJ502" s="68">
        <f t="shared" si="151"/>
        <v>25</v>
      </c>
      <c r="BK502" s="75">
        <f ca="1">BF502*'Inputs and Outputs'!$D$5-('Model Part B'!BG502*'Model Part B'!BJ502+BG502*Costperbumped)</f>
        <v>4040</v>
      </c>
      <c r="BN502" s="74">
        <v>499</v>
      </c>
      <c r="BO502" s="68" t="s">
        <v>7</v>
      </c>
      <c r="BP502" s="69">
        <v>44363</v>
      </c>
      <c r="BQ502" s="67" t="s">
        <v>3</v>
      </c>
      <c r="BR502" s="68" t="str">
        <f>'Flight Data'!$A500</f>
        <v>G499</v>
      </c>
      <c r="BS502" s="68">
        <f>'Flight Data'!$B500</f>
        <v>4</v>
      </c>
      <c r="BT502" s="68">
        <f ca="1">ROUND(NORMINV($BY502,'Inputs and Outputs'!$C$18,'Inputs and Outputs'!$D$18),0)</f>
        <v>109</v>
      </c>
      <c r="BU502" s="68">
        <f t="shared" si="152"/>
        <v>105</v>
      </c>
      <c r="BV502" s="68">
        <f t="shared" ca="1" si="153"/>
        <v>105</v>
      </c>
      <c r="BW502" s="68">
        <f ca="1">IF(BV502-BS502&gt;'Inputs and Outputs'!$D$4,Five-BS502,0)</f>
        <v>1</v>
      </c>
      <c r="BX502" s="68">
        <f ca="1">BV502*'Inputs and Outputs'!$D$5-BW502*'Inputs and Outputs'!$D$6</f>
        <v>4100</v>
      </c>
      <c r="BY502" s="70">
        <f t="shared" ca="1" si="159"/>
        <v>0.91488992934332325</v>
      </c>
      <c r="BZ502" s="68">
        <f t="shared" si="154"/>
        <v>25</v>
      </c>
      <c r="CA502" s="75">
        <f ca="1">BV502*'Inputs and Outputs'!$D$5-('Model Part B'!BW502*'Model Part B'!BZ502+BW502*Costperbumped)</f>
        <v>4075</v>
      </c>
    </row>
    <row r="503" spans="2:79" x14ac:dyDescent="0.2">
      <c r="B503" s="74">
        <v>500</v>
      </c>
      <c r="C503" s="68" t="s">
        <v>7</v>
      </c>
      <c r="D503" s="69">
        <v>44363</v>
      </c>
      <c r="E503" s="67" t="s">
        <v>2</v>
      </c>
      <c r="F503" s="68" t="str">
        <f>'Flight Data'!$A501</f>
        <v>G500</v>
      </c>
      <c r="G503" s="68">
        <f>'Flight Data'!$B501</f>
        <v>0</v>
      </c>
      <c r="H503" s="68">
        <f ca="1">ROUND(NORMINV($M503,'Inputs and Outputs'!$C$19,'Inputs and Outputs'!$D$19),0)</f>
        <v>102</v>
      </c>
      <c r="I503" s="68">
        <f t="shared" si="140"/>
        <v>101</v>
      </c>
      <c r="J503" s="68">
        <f t="shared" ca="1" si="141"/>
        <v>101</v>
      </c>
      <c r="K503" s="68">
        <f ca="1">IF(J503-G503&gt;'Inputs and Outputs'!$D$4,One-G503,0)</f>
        <v>1</v>
      </c>
      <c r="L503" s="68">
        <f ca="1">J503*'Inputs and Outputs'!$D$5-K503*'Inputs and Outputs'!$D$6</f>
        <v>3940</v>
      </c>
      <c r="M503" s="70">
        <f t="shared" ca="1" si="155"/>
        <v>0.38876242630141356</v>
      </c>
      <c r="N503" s="68">
        <f t="shared" si="142"/>
        <v>25</v>
      </c>
      <c r="O503" s="75">
        <f ca="1">J503*'Inputs and Outputs'!$D$5-('Model Part B'!K503*'Model Part B'!N503+K503*Costperbumped)</f>
        <v>3915</v>
      </c>
      <c r="R503" s="74">
        <v>500</v>
      </c>
      <c r="S503" s="68" t="s">
        <v>7</v>
      </c>
      <c r="T503" s="69">
        <v>44363</v>
      </c>
      <c r="U503" s="67" t="s">
        <v>2</v>
      </c>
      <c r="V503" s="68" t="str">
        <f>'Flight Data'!$A501</f>
        <v>G500</v>
      </c>
      <c r="W503" s="68">
        <f>'Flight Data'!$B501</f>
        <v>0</v>
      </c>
      <c r="X503" s="68">
        <f ca="1">ROUND(NORMINV($AC503,'Inputs and Outputs'!$C$19,'Inputs and Outputs'!$D$19),0)</f>
        <v>102</v>
      </c>
      <c r="Y503" s="68">
        <f t="shared" si="143"/>
        <v>102</v>
      </c>
      <c r="Z503" s="68">
        <f t="shared" ca="1" si="144"/>
        <v>102</v>
      </c>
      <c r="AA503" s="68">
        <f ca="1">IF(Z503-W503&gt;'Inputs and Outputs'!$D$4,One-W503,0)</f>
        <v>1</v>
      </c>
      <c r="AB503" s="68">
        <f ca="1">Z503*'Inputs and Outputs'!$D$5-AA503*'Inputs and Outputs'!$D$6</f>
        <v>3980</v>
      </c>
      <c r="AC503" s="70">
        <f t="shared" ca="1" si="156"/>
        <v>0.39695864146945037</v>
      </c>
      <c r="AD503" s="68">
        <f t="shared" si="145"/>
        <v>25</v>
      </c>
      <c r="AE503" s="75">
        <f ca="1">Z503*'Inputs and Outputs'!$D$5-('Model Part B'!AA503*'Model Part B'!AD503+AA503*Costperbumped)</f>
        <v>3955</v>
      </c>
      <c r="AH503" s="74">
        <v>500</v>
      </c>
      <c r="AI503" s="68" t="s">
        <v>7</v>
      </c>
      <c r="AJ503" s="69">
        <v>44363</v>
      </c>
      <c r="AK503" s="67" t="s">
        <v>2</v>
      </c>
      <c r="AL503" s="68" t="str">
        <f>'Flight Data'!$A501</f>
        <v>G500</v>
      </c>
      <c r="AM503" s="68">
        <f>'Flight Data'!$B501</f>
        <v>0</v>
      </c>
      <c r="AN503" s="68">
        <f ca="1">ROUND(NORMINV($AS503,'Inputs and Outputs'!$C$19,'Inputs and Outputs'!$D$19),0)</f>
        <v>99</v>
      </c>
      <c r="AO503" s="68">
        <f t="shared" si="146"/>
        <v>103</v>
      </c>
      <c r="AP503" s="68">
        <f t="shared" ca="1" si="147"/>
        <v>99</v>
      </c>
      <c r="AQ503" s="68">
        <f ca="1">IF(AP503-AM503&gt;'Inputs and Outputs'!$D$4,Three-AM503,0)</f>
        <v>0</v>
      </c>
      <c r="AR503" s="68">
        <f ca="1">AP503*'Inputs and Outputs'!$D$5-AQ503*'Inputs and Outputs'!$D$6</f>
        <v>3960</v>
      </c>
      <c r="AS503" s="70">
        <f t="shared" ca="1" si="157"/>
        <v>0.19357772653082372</v>
      </c>
      <c r="AT503" s="68">
        <f t="shared" si="148"/>
        <v>25</v>
      </c>
      <c r="AU503" s="75">
        <f ca="1">AP503*'Inputs and Outputs'!$D$5-('Model Part B'!AQ503*'Model Part B'!AT503+AQ503*Costperbumped)</f>
        <v>3960</v>
      </c>
      <c r="AX503" s="74">
        <v>500</v>
      </c>
      <c r="AY503" s="68" t="s">
        <v>7</v>
      </c>
      <c r="AZ503" s="69">
        <v>44363</v>
      </c>
      <c r="BA503" s="67" t="s">
        <v>2</v>
      </c>
      <c r="BB503" s="68" t="str">
        <f>'Flight Data'!$A501</f>
        <v>G500</v>
      </c>
      <c r="BC503" s="68">
        <f>'Flight Data'!$B501</f>
        <v>0</v>
      </c>
      <c r="BD503" s="68">
        <f ca="1">ROUND(NORMINV($BI503,'Inputs and Outputs'!$C$19,'Inputs and Outputs'!$D$19),0)</f>
        <v>103</v>
      </c>
      <c r="BE503" s="68">
        <f t="shared" si="149"/>
        <v>104</v>
      </c>
      <c r="BF503" s="68">
        <f t="shared" ca="1" si="150"/>
        <v>103</v>
      </c>
      <c r="BG503" s="68">
        <f ca="1">IF(BF503-BC503&gt;'Inputs and Outputs'!$D$4,Four-BC503,0)</f>
        <v>4</v>
      </c>
      <c r="BH503" s="68">
        <f ca="1">BF503*'Inputs and Outputs'!$D$5-BG503*'Inputs and Outputs'!$D$6</f>
        <v>3720</v>
      </c>
      <c r="BI503" s="70">
        <f t="shared" ca="1" si="158"/>
        <v>0.47786562142322908</v>
      </c>
      <c r="BJ503" s="68">
        <f t="shared" si="151"/>
        <v>25</v>
      </c>
      <c r="BK503" s="75">
        <f ca="1">BF503*'Inputs and Outputs'!$D$5-('Model Part B'!BG503*'Model Part B'!BJ503+BG503*Costperbumped)</f>
        <v>3620</v>
      </c>
      <c r="BN503" s="74">
        <v>500</v>
      </c>
      <c r="BO503" s="68" t="s">
        <v>7</v>
      </c>
      <c r="BP503" s="69">
        <v>44363</v>
      </c>
      <c r="BQ503" s="67" t="s">
        <v>2</v>
      </c>
      <c r="BR503" s="68" t="str">
        <f>'Flight Data'!$A501</f>
        <v>G500</v>
      </c>
      <c r="BS503" s="68">
        <f>'Flight Data'!$B501</f>
        <v>0</v>
      </c>
      <c r="BT503" s="68">
        <f ca="1">ROUND(NORMINV($BY503,'Inputs and Outputs'!$C$18,'Inputs and Outputs'!$D$18),0)</f>
        <v>103</v>
      </c>
      <c r="BU503" s="68">
        <f t="shared" si="152"/>
        <v>105</v>
      </c>
      <c r="BV503" s="68">
        <f t="shared" ca="1" si="153"/>
        <v>103</v>
      </c>
      <c r="BW503" s="68">
        <f ca="1">IF(BV503-BS503&gt;'Inputs and Outputs'!$D$4,Five-BS503,0)</f>
        <v>5</v>
      </c>
      <c r="BX503" s="68">
        <f ca="1">BV503*'Inputs and Outputs'!$D$5-BW503*'Inputs and Outputs'!$D$6</f>
        <v>3620</v>
      </c>
      <c r="BY503" s="70">
        <f t="shared" ca="1" si="159"/>
        <v>0.61535480415208177</v>
      </c>
      <c r="BZ503" s="68">
        <f t="shared" si="154"/>
        <v>25</v>
      </c>
      <c r="CA503" s="75">
        <f ca="1">BV503*'Inputs and Outputs'!$D$5-('Model Part B'!BW503*'Model Part B'!BZ503+BW503*Costperbumped)</f>
        <v>3495</v>
      </c>
    </row>
    <row r="504" spans="2:79" x14ac:dyDescent="0.2">
      <c r="B504" s="74">
        <v>501</v>
      </c>
      <c r="C504" s="68" t="s">
        <v>7</v>
      </c>
      <c r="D504" s="69">
        <v>44363</v>
      </c>
      <c r="E504" s="67" t="s">
        <v>0</v>
      </c>
      <c r="F504" s="68" t="str">
        <f>'Flight Data'!$A502</f>
        <v>G501</v>
      </c>
      <c r="G504" s="68">
        <f>'Flight Data'!$B502</f>
        <v>0</v>
      </c>
      <c r="H504" s="68">
        <f ca="1">ROUND(NORMINV($M504,'Inputs and Outputs'!$C$20,'Inputs and Outputs'!$D$20),0)</f>
        <v>109</v>
      </c>
      <c r="I504" s="68">
        <f t="shared" si="140"/>
        <v>101</v>
      </c>
      <c r="J504" s="68">
        <f t="shared" ca="1" si="141"/>
        <v>101</v>
      </c>
      <c r="K504" s="68">
        <f ca="1">IF(J504-G504&gt;'Inputs and Outputs'!$D$4,One-G504,0)</f>
        <v>1</v>
      </c>
      <c r="L504" s="68">
        <f ca="1">J504*'Inputs and Outputs'!$D$5-K504*'Inputs and Outputs'!$D$6</f>
        <v>3940</v>
      </c>
      <c r="M504" s="70">
        <f t="shared" ca="1" si="155"/>
        <v>0.80926148345447979</v>
      </c>
      <c r="N504" s="68">
        <f t="shared" si="142"/>
        <v>200</v>
      </c>
      <c r="O504" s="75">
        <f ca="1">J504*'Inputs and Outputs'!$D$5-('Model Part B'!K504*'Model Part B'!N504+K504*Costperbumped)</f>
        <v>3740</v>
      </c>
      <c r="R504" s="74">
        <v>501</v>
      </c>
      <c r="S504" s="68" t="s">
        <v>7</v>
      </c>
      <c r="T504" s="69">
        <v>44363</v>
      </c>
      <c r="U504" s="67" t="s">
        <v>0</v>
      </c>
      <c r="V504" s="68" t="str">
        <f>'Flight Data'!$A502</f>
        <v>G501</v>
      </c>
      <c r="W504" s="68">
        <f>'Flight Data'!$B502</f>
        <v>0</v>
      </c>
      <c r="X504" s="68">
        <f ca="1">ROUND(NORMINV($AC504,'Inputs and Outputs'!$C$20,'Inputs and Outputs'!$D$20),0)</f>
        <v>112</v>
      </c>
      <c r="Y504" s="68">
        <f t="shared" si="143"/>
        <v>102</v>
      </c>
      <c r="Z504" s="68">
        <f t="shared" ca="1" si="144"/>
        <v>102</v>
      </c>
      <c r="AA504" s="68">
        <f ca="1">IF(Z504-W504&gt;'Inputs and Outputs'!$D$4,One-W504,0)</f>
        <v>1</v>
      </c>
      <c r="AB504" s="68">
        <f ca="1">Z504*'Inputs and Outputs'!$D$5-AA504*'Inputs and Outputs'!$D$6</f>
        <v>3980</v>
      </c>
      <c r="AC504" s="70">
        <f t="shared" ca="1" si="156"/>
        <v>0.91899540073741248</v>
      </c>
      <c r="AD504" s="68">
        <f t="shared" si="145"/>
        <v>200</v>
      </c>
      <c r="AE504" s="75">
        <f ca="1">Z504*'Inputs and Outputs'!$D$5-('Model Part B'!AA504*'Model Part B'!AD504+AA504*Costperbumped)</f>
        <v>3780</v>
      </c>
      <c r="AH504" s="74">
        <v>501</v>
      </c>
      <c r="AI504" s="68" t="s">
        <v>7</v>
      </c>
      <c r="AJ504" s="69">
        <v>44363</v>
      </c>
      <c r="AK504" s="67" t="s">
        <v>0</v>
      </c>
      <c r="AL504" s="68" t="str">
        <f>'Flight Data'!$A502</f>
        <v>G501</v>
      </c>
      <c r="AM504" s="68">
        <f>'Flight Data'!$B502</f>
        <v>0</v>
      </c>
      <c r="AN504" s="68">
        <f ca="1">ROUND(NORMINV($AS504,'Inputs and Outputs'!$C$20,'Inputs and Outputs'!$D$20),0)</f>
        <v>113</v>
      </c>
      <c r="AO504" s="68">
        <f t="shared" si="146"/>
        <v>103</v>
      </c>
      <c r="AP504" s="68">
        <f t="shared" ca="1" si="147"/>
        <v>103</v>
      </c>
      <c r="AQ504" s="68">
        <f ca="1">IF(AP504-AM504&gt;'Inputs and Outputs'!$D$4,Three-AM504,0)</f>
        <v>3</v>
      </c>
      <c r="AR504" s="68">
        <f ca="1">AP504*'Inputs and Outputs'!$D$5-AQ504*'Inputs and Outputs'!$D$6</f>
        <v>3820</v>
      </c>
      <c r="AS504" s="70">
        <f t="shared" ca="1" si="157"/>
        <v>0.93557957626563559</v>
      </c>
      <c r="AT504" s="68">
        <f t="shared" si="148"/>
        <v>200</v>
      </c>
      <c r="AU504" s="75">
        <f ca="1">AP504*'Inputs and Outputs'!$D$5-('Model Part B'!AQ504*'Model Part B'!AT504+AQ504*Costperbumped)</f>
        <v>3220</v>
      </c>
      <c r="AX504" s="74">
        <v>501</v>
      </c>
      <c r="AY504" s="68" t="s">
        <v>7</v>
      </c>
      <c r="AZ504" s="69">
        <v>44363</v>
      </c>
      <c r="BA504" s="67" t="s">
        <v>0</v>
      </c>
      <c r="BB504" s="68" t="str">
        <f>'Flight Data'!$A502</f>
        <v>G501</v>
      </c>
      <c r="BC504" s="68">
        <f>'Flight Data'!$B502</f>
        <v>0</v>
      </c>
      <c r="BD504" s="68">
        <f ca="1">ROUND(NORMINV($BI504,'Inputs and Outputs'!$C$20,'Inputs and Outputs'!$D$20),0)</f>
        <v>104</v>
      </c>
      <c r="BE504" s="68">
        <f t="shared" si="149"/>
        <v>104</v>
      </c>
      <c r="BF504" s="68">
        <f t="shared" ca="1" si="150"/>
        <v>104</v>
      </c>
      <c r="BG504" s="68">
        <f ca="1">IF(BF504-BC504&gt;'Inputs and Outputs'!$D$4,Four-BC504,0)</f>
        <v>4</v>
      </c>
      <c r="BH504" s="68">
        <f ca="1">BF504*'Inputs and Outputs'!$D$5-BG504*'Inputs and Outputs'!$D$6</f>
        <v>3760</v>
      </c>
      <c r="BI504" s="70">
        <f t="shared" ca="1" si="158"/>
        <v>0.39288001610676826</v>
      </c>
      <c r="BJ504" s="68">
        <f t="shared" si="151"/>
        <v>200</v>
      </c>
      <c r="BK504" s="75">
        <f ca="1">BF504*'Inputs and Outputs'!$D$5-('Model Part B'!BG504*'Model Part B'!BJ504+BG504*Costperbumped)</f>
        <v>2960</v>
      </c>
      <c r="BN504" s="74">
        <v>501</v>
      </c>
      <c r="BO504" s="68" t="s">
        <v>7</v>
      </c>
      <c r="BP504" s="69">
        <v>44363</v>
      </c>
      <c r="BQ504" s="67" t="s">
        <v>0</v>
      </c>
      <c r="BR504" s="68" t="str">
        <f>'Flight Data'!$A502</f>
        <v>G501</v>
      </c>
      <c r="BS504" s="68">
        <f>'Flight Data'!$B502</f>
        <v>0</v>
      </c>
      <c r="BT504" s="68">
        <f ca="1">ROUND(NORMINV($BY504,'Inputs and Outputs'!$C$18,'Inputs and Outputs'!$D$18),0)</f>
        <v>94</v>
      </c>
      <c r="BU504" s="68">
        <f t="shared" si="152"/>
        <v>105</v>
      </c>
      <c r="BV504" s="68">
        <f t="shared" ca="1" si="153"/>
        <v>94</v>
      </c>
      <c r="BW504" s="68">
        <f ca="1">IF(BV504-BS504&gt;'Inputs and Outputs'!$D$4,Five-BS504,0)</f>
        <v>0</v>
      </c>
      <c r="BX504" s="68">
        <f ca="1">BV504*'Inputs and Outputs'!$D$5-BW504*'Inputs and Outputs'!$D$6</f>
        <v>3760</v>
      </c>
      <c r="BY504" s="70">
        <f t="shared" ca="1" si="159"/>
        <v>0.12208433227469728</v>
      </c>
      <c r="BZ504" s="68">
        <f t="shared" si="154"/>
        <v>200</v>
      </c>
      <c r="CA504" s="75">
        <f ca="1">BV504*'Inputs and Outputs'!$D$5-('Model Part B'!BW504*'Model Part B'!BZ504+BW504*Costperbumped)</f>
        <v>3760</v>
      </c>
    </row>
    <row r="505" spans="2:79" x14ac:dyDescent="0.2">
      <c r="B505" s="74">
        <v>502</v>
      </c>
      <c r="C505" s="68" t="s">
        <v>6</v>
      </c>
      <c r="D505" s="69">
        <v>44364</v>
      </c>
      <c r="E505" s="67" t="s">
        <v>3</v>
      </c>
      <c r="F505" s="68" t="str">
        <f>'Flight Data'!$A503</f>
        <v>G502</v>
      </c>
      <c r="G505" s="68">
        <f>'Flight Data'!$B503</f>
        <v>1</v>
      </c>
      <c r="H505" s="68">
        <f ca="1">ROUND(NORMINV($M505,'Inputs and Outputs'!$C$18,'Inputs and Outputs'!$D$18),0)</f>
        <v>100</v>
      </c>
      <c r="I505" s="68">
        <f t="shared" si="140"/>
        <v>101</v>
      </c>
      <c r="J505" s="68">
        <f t="shared" ca="1" si="141"/>
        <v>100</v>
      </c>
      <c r="K505" s="68">
        <f ca="1">IF(J505-G505&gt;'Inputs and Outputs'!$D$4,One-G505,0)</f>
        <v>0</v>
      </c>
      <c r="L505" s="68">
        <f ca="1">J505*'Inputs and Outputs'!$D$5-K505*'Inputs and Outputs'!$D$6</f>
        <v>4000</v>
      </c>
      <c r="M505" s="70">
        <f t="shared" ca="1" si="155"/>
        <v>0.46024389777989905</v>
      </c>
      <c r="N505" s="68">
        <f t="shared" si="142"/>
        <v>25</v>
      </c>
      <c r="O505" s="75">
        <f ca="1">J505*'Inputs and Outputs'!$D$5-('Model Part B'!K505*'Model Part B'!N505+K505*Costperbumped)</f>
        <v>4000</v>
      </c>
      <c r="R505" s="74">
        <v>502</v>
      </c>
      <c r="S505" s="68" t="s">
        <v>6</v>
      </c>
      <c r="T505" s="69">
        <v>44364</v>
      </c>
      <c r="U505" s="67" t="s">
        <v>3</v>
      </c>
      <c r="V505" s="68" t="str">
        <f>'Flight Data'!$A503</f>
        <v>G502</v>
      </c>
      <c r="W505" s="68">
        <f>'Flight Data'!$B503</f>
        <v>1</v>
      </c>
      <c r="X505" s="68">
        <f ca="1">ROUND(NORMINV($AC505,'Inputs and Outputs'!$C$18,'Inputs and Outputs'!$D$18),0)</f>
        <v>98</v>
      </c>
      <c r="Y505" s="68">
        <f t="shared" si="143"/>
        <v>102</v>
      </c>
      <c r="Z505" s="68">
        <f t="shared" ca="1" si="144"/>
        <v>98</v>
      </c>
      <c r="AA505" s="68">
        <f ca="1">IF(Z505-W505&gt;'Inputs and Outputs'!$D$4,One-W505,0)</f>
        <v>0</v>
      </c>
      <c r="AB505" s="68">
        <f ca="1">Z505*'Inputs and Outputs'!$D$5-AA505*'Inputs and Outputs'!$D$6</f>
        <v>3920</v>
      </c>
      <c r="AC505" s="70">
        <f t="shared" ca="1" si="156"/>
        <v>0.3001328632455077</v>
      </c>
      <c r="AD505" s="68">
        <f t="shared" si="145"/>
        <v>25</v>
      </c>
      <c r="AE505" s="75">
        <f ca="1">Z505*'Inputs and Outputs'!$D$5-('Model Part B'!AA505*'Model Part B'!AD505+AA505*Costperbumped)</f>
        <v>3920</v>
      </c>
      <c r="AH505" s="74">
        <v>502</v>
      </c>
      <c r="AI505" s="68" t="s">
        <v>6</v>
      </c>
      <c r="AJ505" s="69">
        <v>44364</v>
      </c>
      <c r="AK505" s="67" t="s">
        <v>3</v>
      </c>
      <c r="AL505" s="68" t="str">
        <f>'Flight Data'!$A503</f>
        <v>G502</v>
      </c>
      <c r="AM505" s="68">
        <f>'Flight Data'!$B503</f>
        <v>1</v>
      </c>
      <c r="AN505" s="68">
        <f ca="1">ROUND(NORMINV($AS505,'Inputs and Outputs'!$C$18,'Inputs and Outputs'!$D$18),0)</f>
        <v>100</v>
      </c>
      <c r="AO505" s="68">
        <f t="shared" si="146"/>
        <v>103</v>
      </c>
      <c r="AP505" s="68">
        <f t="shared" ca="1" si="147"/>
        <v>100</v>
      </c>
      <c r="AQ505" s="68">
        <f ca="1">IF(AP505-AM505&gt;'Inputs and Outputs'!$D$4,Three-AM505,0)</f>
        <v>0</v>
      </c>
      <c r="AR505" s="68">
        <f ca="1">AP505*'Inputs and Outputs'!$D$5-AQ505*'Inputs and Outputs'!$D$6</f>
        <v>4000</v>
      </c>
      <c r="AS505" s="70">
        <f t="shared" ca="1" si="157"/>
        <v>0.44687473622382612</v>
      </c>
      <c r="AT505" s="68">
        <f t="shared" si="148"/>
        <v>25</v>
      </c>
      <c r="AU505" s="75">
        <f ca="1">AP505*'Inputs and Outputs'!$D$5-('Model Part B'!AQ505*'Model Part B'!AT505+AQ505*Costperbumped)</f>
        <v>4000</v>
      </c>
      <c r="AX505" s="74">
        <v>502</v>
      </c>
      <c r="AY505" s="68" t="s">
        <v>6</v>
      </c>
      <c r="AZ505" s="69">
        <v>44364</v>
      </c>
      <c r="BA505" s="67" t="s">
        <v>3</v>
      </c>
      <c r="BB505" s="68" t="str">
        <f>'Flight Data'!$A503</f>
        <v>G502</v>
      </c>
      <c r="BC505" s="68">
        <f>'Flight Data'!$B503</f>
        <v>1</v>
      </c>
      <c r="BD505" s="68">
        <f ca="1">ROUND(NORMINV($BI505,'Inputs and Outputs'!$C$18,'Inputs and Outputs'!$D$18),0)</f>
        <v>105</v>
      </c>
      <c r="BE505" s="68">
        <f t="shared" si="149"/>
        <v>104</v>
      </c>
      <c r="BF505" s="68">
        <f t="shared" ca="1" si="150"/>
        <v>104</v>
      </c>
      <c r="BG505" s="68">
        <f ca="1">IF(BF505-BC505&gt;'Inputs and Outputs'!$D$4,Four-BC505,0)</f>
        <v>3</v>
      </c>
      <c r="BH505" s="68">
        <f ca="1">BF505*'Inputs and Outputs'!$D$5-BG505*'Inputs and Outputs'!$D$6</f>
        <v>3860</v>
      </c>
      <c r="BI505" s="70">
        <f t="shared" ca="1" si="158"/>
        <v>0.77122190294312265</v>
      </c>
      <c r="BJ505" s="68">
        <f t="shared" si="151"/>
        <v>25</v>
      </c>
      <c r="BK505" s="75">
        <f ca="1">BF505*'Inputs and Outputs'!$D$5-('Model Part B'!BG505*'Model Part B'!BJ505+BG505*Costperbumped)</f>
        <v>3785</v>
      </c>
      <c r="BN505" s="74">
        <v>502</v>
      </c>
      <c r="BO505" s="68" t="s">
        <v>6</v>
      </c>
      <c r="BP505" s="69">
        <v>44364</v>
      </c>
      <c r="BQ505" s="67" t="s">
        <v>3</v>
      </c>
      <c r="BR505" s="68" t="str">
        <f>'Flight Data'!$A503</f>
        <v>G502</v>
      </c>
      <c r="BS505" s="68">
        <f>'Flight Data'!$B503</f>
        <v>1</v>
      </c>
      <c r="BT505" s="68">
        <f ca="1">ROUND(NORMINV($BY505,'Inputs and Outputs'!$C$18,'Inputs and Outputs'!$D$18),0)</f>
        <v>107</v>
      </c>
      <c r="BU505" s="68">
        <f t="shared" si="152"/>
        <v>105</v>
      </c>
      <c r="BV505" s="68">
        <f t="shared" ca="1" si="153"/>
        <v>105</v>
      </c>
      <c r="BW505" s="68">
        <f ca="1">IF(BV505-BS505&gt;'Inputs and Outputs'!$D$4,Five-BS505,0)</f>
        <v>4</v>
      </c>
      <c r="BX505" s="68">
        <f ca="1">BV505*'Inputs and Outputs'!$D$5-BW505*'Inputs and Outputs'!$D$6</f>
        <v>3800</v>
      </c>
      <c r="BY505" s="70">
        <f t="shared" ca="1" si="159"/>
        <v>0.85026188971910566</v>
      </c>
      <c r="BZ505" s="68">
        <f t="shared" si="154"/>
        <v>25</v>
      </c>
      <c r="CA505" s="75">
        <f ca="1">BV505*'Inputs and Outputs'!$D$5-('Model Part B'!BW505*'Model Part B'!BZ505+BW505*Costperbumped)</f>
        <v>3700</v>
      </c>
    </row>
    <row r="506" spans="2:79" x14ac:dyDescent="0.2">
      <c r="B506" s="74">
        <v>503</v>
      </c>
      <c r="C506" s="68" t="s">
        <v>6</v>
      </c>
      <c r="D506" s="69">
        <v>44364</v>
      </c>
      <c r="E506" s="67" t="s">
        <v>2</v>
      </c>
      <c r="F506" s="68" t="str">
        <f>'Flight Data'!$A504</f>
        <v>G503</v>
      </c>
      <c r="G506" s="68">
        <f>'Flight Data'!$B504</f>
        <v>5</v>
      </c>
      <c r="H506" s="68">
        <f ca="1">ROUND(NORMINV($M506,'Inputs and Outputs'!$C$19,'Inputs and Outputs'!$D$19),0)</f>
        <v>100</v>
      </c>
      <c r="I506" s="68">
        <f t="shared" si="140"/>
        <v>101</v>
      </c>
      <c r="J506" s="68">
        <f t="shared" ca="1" si="141"/>
        <v>100</v>
      </c>
      <c r="K506" s="68">
        <f ca="1">IF(J506-G506&gt;'Inputs and Outputs'!$D$4,One-G506,0)</f>
        <v>0</v>
      </c>
      <c r="L506" s="68">
        <f ca="1">J506*'Inputs and Outputs'!$D$5-K506*'Inputs and Outputs'!$D$6</f>
        <v>4000</v>
      </c>
      <c r="M506" s="70">
        <f t="shared" ca="1" si="155"/>
        <v>0.29027793838252858</v>
      </c>
      <c r="N506" s="68">
        <f t="shared" si="142"/>
        <v>25</v>
      </c>
      <c r="O506" s="75">
        <f ca="1">J506*'Inputs and Outputs'!$D$5-('Model Part B'!K506*'Model Part B'!N506+K506*Costperbumped)</f>
        <v>4000</v>
      </c>
      <c r="R506" s="74">
        <v>503</v>
      </c>
      <c r="S506" s="68" t="s">
        <v>6</v>
      </c>
      <c r="T506" s="69">
        <v>44364</v>
      </c>
      <c r="U506" s="67" t="s">
        <v>2</v>
      </c>
      <c r="V506" s="68" t="str">
        <f>'Flight Data'!$A504</f>
        <v>G503</v>
      </c>
      <c r="W506" s="68">
        <f>'Flight Data'!$B504</f>
        <v>5</v>
      </c>
      <c r="X506" s="68">
        <f ca="1">ROUND(NORMINV($AC506,'Inputs and Outputs'!$C$19,'Inputs and Outputs'!$D$19),0)</f>
        <v>98</v>
      </c>
      <c r="Y506" s="68">
        <f t="shared" si="143"/>
        <v>102</v>
      </c>
      <c r="Z506" s="68">
        <f t="shared" ca="1" si="144"/>
        <v>98</v>
      </c>
      <c r="AA506" s="68">
        <f ca="1">IF(Z506-W506&gt;'Inputs and Outputs'!$D$4,One-W506,0)</f>
        <v>0</v>
      </c>
      <c r="AB506" s="68">
        <f ca="1">Z506*'Inputs and Outputs'!$D$5-AA506*'Inputs and Outputs'!$D$6</f>
        <v>3920</v>
      </c>
      <c r="AC506" s="70">
        <f t="shared" ca="1" si="156"/>
        <v>0.17898290871547851</v>
      </c>
      <c r="AD506" s="68">
        <f t="shared" si="145"/>
        <v>25</v>
      </c>
      <c r="AE506" s="75">
        <f ca="1">Z506*'Inputs and Outputs'!$D$5-('Model Part B'!AA506*'Model Part B'!AD506+AA506*Costperbumped)</f>
        <v>3920</v>
      </c>
      <c r="AH506" s="74">
        <v>503</v>
      </c>
      <c r="AI506" s="68" t="s">
        <v>6</v>
      </c>
      <c r="AJ506" s="69">
        <v>44364</v>
      </c>
      <c r="AK506" s="67" t="s">
        <v>2</v>
      </c>
      <c r="AL506" s="68" t="str">
        <f>'Flight Data'!$A504</f>
        <v>G503</v>
      </c>
      <c r="AM506" s="68">
        <f>'Flight Data'!$B504</f>
        <v>5</v>
      </c>
      <c r="AN506" s="68">
        <f ca="1">ROUND(NORMINV($AS506,'Inputs and Outputs'!$C$19,'Inputs and Outputs'!$D$19),0)</f>
        <v>95</v>
      </c>
      <c r="AO506" s="68">
        <f t="shared" si="146"/>
        <v>103</v>
      </c>
      <c r="AP506" s="68">
        <f t="shared" ca="1" si="147"/>
        <v>95</v>
      </c>
      <c r="AQ506" s="68">
        <f ca="1">IF(AP506-AM506&gt;'Inputs and Outputs'!$D$4,Three-AM506,0)</f>
        <v>0</v>
      </c>
      <c r="AR506" s="68">
        <f ca="1">AP506*'Inputs and Outputs'!$D$5-AQ506*'Inputs and Outputs'!$D$6</f>
        <v>3800</v>
      </c>
      <c r="AS506" s="70">
        <f t="shared" ca="1" si="157"/>
        <v>4.8485559841667913E-2</v>
      </c>
      <c r="AT506" s="68">
        <f t="shared" si="148"/>
        <v>25</v>
      </c>
      <c r="AU506" s="75">
        <f ca="1">AP506*'Inputs and Outputs'!$D$5-('Model Part B'!AQ506*'Model Part B'!AT506+AQ506*Costperbumped)</f>
        <v>3800</v>
      </c>
      <c r="AX506" s="74">
        <v>503</v>
      </c>
      <c r="AY506" s="68" t="s">
        <v>6</v>
      </c>
      <c r="AZ506" s="69">
        <v>44364</v>
      </c>
      <c r="BA506" s="67" t="s">
        <v>2</v>
      </c>
      <c r="BB506" s="68" t="str">
        <f>'Flight Data'!$A504</f>
        <v>G503</v>
      </c>
      <c r="BC506" s="68">
        <f>'Flight Data'!$B504</f>
        <v>5</v>
      </c>
      <c r="BD506" s="68">
        <f ca="1">ROUND(NORMINV($BI506,'Inputs and Outputs'!$C$19,'Inputs and Outputs'!$D$19),0)</f>
        <v>104</v>
      </c>
      <c r="BE506" s="68">
        <f t="shared" si="149"/>
        <v>104</v>
      </c>
      <c r="BF506" s="68">
        <f t="shared" ca="1" si="150"/>
        <v>104</v>
      </c>
      <c r="BG506" s="68">
        <f ca="1">IF(BF506-BC506&gt;'Inputs and Outputs'!$D$4,Four-BC506,0)</f>
        <v>0</v>
      </c>
      <c r="BH506" s="68">
        <f ca="1">BF506*'Inputs and Outputs'!$D$5-BG506*'Inputs and Outputs'!$D$6</f>
        <v>4160</v>
      </c>
      <c r="BI506" s="70">
        <f t="shared" ca="1" si="158"/>
        <v>0.54120061269588915</v>
      </c>
      <c r="BJ506" s="68">
        <f t="shared" si="151"/>
        <v>25</v>
      </c>
      <c r="BK506" s="75">
        <f ca="1">BF506*'Inputs and Outputs'!$D$5-('Model Part B'!BG506*'Model Part B'!BJ506+BG506*Costperbumped)</f>
        <v>4160</v>
      </c>
      <c r="BN506" s="74">
        <v>503</v>
      </c>
      <c r="BO506" s="68" t="s">
        <v>6</v>
      </c>
      <c r="BP506" s="69">
        <v>44364</v>
      </c>
      <c r="BQ506" s="67" t="s">
        <v>2</v>
      </c>
      <c r="BR506" s="68" t="str">
        <f>'Flight Data'!$A504</f>
        <v>G503</v>
      </c>
      <c r="BS506" s="68">
        <f>'Flight Data'!$B504</f>
        <v>5</v>
      </c>
      <c r="BT506" s="68">
        <f ca="1">ROUND(NORMINV($BY506,'Inputs and Outputs'!$C$18,'Inputs and Outputs'!$D$18),0)</f>
        <v>101</v>
      </c>
      <c r="BU506" s="68">
        <f t="shared" si="152"/>
        <v>105</v>
      </c>
      <c r="BV506" s="68">
        <f t="shared" ca="1" si="153"/>
        <v>101</v>
      </c>
      <c r="BW506" s="68">
        <f ca="1">IF(BV506-BS506&gt;'Inputs and Outputs'!$D$4,Five-BS506,0)</f>
        <v>0</v>
      </c>
      <c r="BX506" s="68">
        <f ca="1">BV506*'Inputs and Outputs'!$D$5-BW506*'Inputs and Outputs'!$D$6</f>
        <v>4040</v>
      </c>
      <c r="BY506" s="70">
        <f t="shared" ca="1" si="159"/>
        <v>0.47829014325489028</v>
      </c>
      <c r="BZ506" s="68">
        <f t="shared" si="154"/>
        <v>25</v>
      </c>
      <c r="CA506" s="75">
        <f ca="1">BV506*'Inputs and Outputs'!$D$5-('Model Part B'!BW506*'Model Part B'!BZ506+BW506*Costperbumped)</f>
        <v>4040</v>
      </c>
    </row>
    <row r="507" spans="2:79" x14ac:dyDescent="0.2">
      <c r="B507" s="74">
        <v>504</v>
      </c>
      <c r="C507" s="68" t="s">
        <v>6</v>
      </c>
      <c r="D507" s="69">
        <v>44364</v>
      </c>
      <c r="E507" s="67" t="s">
        <v>0</v>
      </c>
      <c r="F507" s="68" t="str">
        <f>'Flight Data'!$A505</f>
        <v>G504</v>
      </c>
      <c r="G507" s="68">
        <f>'Flight Data'!$B505</f>
        <v>1</v>
      </c>
      <c r="H507" s="68">
        <f ca="1">ROUND(NORMINV($M507,'Inputs and Outputs'!$C$20,'Inputs and Outputs'!$D$20),0)</f>
        <v>98</v>
      </c>
      <c r="I507" s="68">
        <f t="shared" si="140"/>
        <v>101</v>
      </c>
      <c r="J507" s="68">
        <f t="shared" ca="1" si="141"/>
        <v>98</v>
      </c>
      <c r="K507" s="68">
        <f ca="1">IF(J507-G507&gt;'Inputs and Outputs'!$D$4,One-G507,0)</f>
        <v>0</v>
      </c>
      <c r="L507" s="68">
        <f ca="1">J507*'Inputs and Outputs'!$D$5-K507*'Inputs and Outputs'!$D$6</f>
        <v>3920</v>
      </c>
      <c r="M507" s="70">
        <f t="shared" ca="1" si="155"/>
        <v>7.0288052620190222E-2</v>
      </c>
      <c r="N507" s="68">
        <f t="shared" si="142"/>
        <v>200</v>
      </c>
      <c r="O507" s="75">
        <f ca="1">J507*'Inputs and Outputs'!$D$5-('Model Part B'!K507*'Model Part B'!N507+K507*Costperbumped)</f>
        <v>3920</v>
      </c>
      <c r="R507" s="74">
        <v>504</v>
      </c>
      <c r="S507" s="68" t="s">
        <v>6</v>
      </c>
      <c r="T507" s="69">
        <v>44364</v>
      </c>
      <c r="U507" s="67" t="s">
        <v>0</v>
      </c>
      <c r="V507" s="68" t="str">
        <f>'Flight Data'!$A505</f>
        <v>G504</v>
      </c>
      <c r="W507" s="68">
        <f>'Flight Data'!$B505</f>
        <v>1</v>
      </c>
      <c r="X507" s="68">
        <f ca="1">ROUND(NORMINV($AC507,'Inputs and Outputs'!$C$20,'Inputs and Outputs'!$D$20),0)</f>
        <v>102</v>
      </c>
      <c r="Y507" s="68">
        <f t="shared" si="143"/>
        <v>102</v>
      </c>
      <c r="Z507" s="68">
        <f t="shared" ca="1" si="144"/>
        <v>102</v>
      </c>
      <c r="AA507" s="68">
        <f ca="1">IF(Z507-W507&gt;'Inputs and Outputs'!$D$4,One-W507,0)</f>
        <v>0</v>
      </c>
      <c r="AB507" s="68">
        <f ca="1">Z507*'Inputs and Outputs'!$D$5-AA507*'Inputs and Outputs'!$D$6</f>
        <v>4080</v>
      </c>
      <c r="AC507" s="70">
        <f t="shared" ca="1" si="156"/>
        <v>0.27972164231298546</v>
      </c>
      <c r="AD507" s="68">
        <f t="shared" si="145"/>
        <v>200</v>
      </c>
      <c r="AE507" s="75">
        <f ca="1">Z507*'Inputs and Outputs'!$D$5-('Model Part B'!AA507*'Model Part B'!AD507+AA507*Costperbumped)</f>
        <v>4080</v>
      </c>
      <c r="AH507" s="74">
        <v>504</v>
      </c>
      <c r="AI507" s="68" t="s">
        <v>6</v>
      </c>
      <c r="AJ507" s="69">
        <v>44364</v>
      </c>
      <c r="AK507" s="67" t="s">
        <v>0</v>
      </c>
      <c r="AL507" s="68" t="str">
        <f>'Flight Data'!$A505</f>
        <v>G504</v>
      </c>
      <c r="AM507" s="68">
        <f>'Flight Data'!$B505</f>
        <v>1</v>
      </c>
      <c r="AN507" s="68">
        <f ca="1">ROUND(NORMINV($AS507,'Inputs and Outputs'!$C$20,'Inputs and Outputs'!$D$20),0)</f>
        <v>100</v>
      </c>
      <c r="AO507" s="68">
        <f t="shared" si="146"/>
        <v>103</v>
      </c>
      <c r="AP507" s="68">
        <f t="shared" ca="1" si="147"/>
        <v>100</v>
      </c>
      <c r="AQ507" s="68">
        <f ca="1">IF(AP507-AM507&gt;'Inputs and Outputs'!$D$4,Three-AM507,0)</f>
        <v>0</v>
      </c>
      <c r="AR507" s="68">
        <f ca="1">AP507*'Inputs and Outputs'!$D$5-AQ507*'Inputs and Outputs'!$D$6</f>
        <v>4000</v>
      </c>
      <c r="AS507" s="70">
        <f t="shared" ca="1" si="157"/>
        <v>0.16025547888240377</v>
      </c>
      <c r="AT507" s="68">
        <f t="shared" si="148"/>
        <v>200</v>
      </c>
      <c r="AU507" s="75">
        <f ca="1">AP507*'Inputs and Outputs'!$D$5-('Model Part B'!AQ507*'Model Part B'!AT507+AQ507*Costperbumped)</f>
        <v>4000</v>
      </c>
      <c r="AX507" s="74">
        <v>504</v>
      </c>
      <c r="AY507" s="68" t="s">
        <v>6</v>
      </c>
      <c r="AZ507" s="69">
        <v>44364</v>
      </c>
      <c r="BA507" s="67" t="s">
        <v>0</v>
      </c>
      <c r="BB507" s="68" t="str">
        <f>'Flight Data'!$A505</f>
        <v>G504</v>
      </c>
      <c r="BC507" s="68">
        <f>'Flight Data'!$B505</f>
        <v>1</v>
      </c>
      <c r="BD507" s="68">
        <f ca="1">ROUND(NORMINV($BI507,'Inputs and Outputs'!$C$20,'Inputs and Outputs'!$D$20),0)</f>
        <v>97</v>
      </c>
      <c r="BE507" s="68">
        <f t="shared" si="149"/>
        <v>104</v>
      </c>
      <c r="BF507" s="68">
        <f t="shared" ca="1" si="150"/>
        <v>97</v>
      </c>
      <c r="BG507" s="68">
        <f ca="1">IF(BF507-BC507&gt;'Inputs and Outputs'!$D$4,Four-BC507,0)</f>
        <v>0</v>
      </c>
      <c r="BH507" s="68">
        <f ca="1">BF507*'Inputs and Outputs'!$D$5-BG507*'Inputs and Outputs'!$D$6</f>
        <v>3880</v>
      </c>
      <c r="BI507" s="70">
        <f t="shared" ca="1" si="158"/>
        <v>5.4648717668379088E-2</v>
      </c>
      <c r="BJ507" s="68">
        <f t="shared" si="151"/>
        <v>200</v>
      </c>
      <c r="BK507" s="75">
        <f ca="1">BF507*'Inputs and Outputs'!$D$5-('Model Part B'!BG507*'Model Part B'!BJ507+BG507*Costperbumped)</f>
        <v>3880</v>
      </c>
      <c r="BN507" s="74">
        <v>504</v>
      </c>
      <c r="BO507" s="68" t="s">
        <v>6</v>
      </c>
      <c r="BP507" s="69">
        <v>44364</v>
      </c>
      <c r="BQ507" s="67" t="s">
        <v>0</v>
      </c>
      <c r="BR507" s="68" t="str">
        <f>'Flight Data'!$A505</f>
        <v>G504</v>
      </c>
      <c r="BS507" s="68">
        <f>'Flight Data'!$B505</f>
        <v>1</v>
      </c>
      <c r="BT507" s="68">
        <f ca="1">ROUND(NORMINV($BY507,'Inputs and Outputs'!$C$18,'Inputs and Outputs'!$D$18),0)</f>
        <v>89</v>
      </c>
      <c r="BU507" s="68">
        <f t="shared" si="152"/>
        <v>105</v>
      </c>
      <c r="BV507" s="68">
        <f t="shared" ca="1" si="153"/>
        <v>89</v>
      </c>
      <c r="BW507" s="68">
        <f ca="1">IF(BV507-BS507&gt;'Inputs and Outputs'!$D$4,Five-BS507,0)</f>
        <v>0</v>
      </c>
      <c r="BX507" s="68">
        <f ca="1">BV507*'Inputs and Outputs'!$D$5-BW507*'Inputs and Outputs'!$D$6</f>
        <v>3560</v>
      </c>
      <c r="BY507" s="70">
        <f t="shared" ca="1" si="159"/>
        <v>1.8938158942190197E-2</v>
      </c>
      <c r="BZ507" s="68">
        <f t="shared" si="154"/>
        <v>200</v>
      </c>
      <c r="CA507" s="75">
        <f ca="1">BV507*'Inputs and Outputs'!$D$5-('Model Part B'!BW507*'Model Part B'!BZ507+BW507*Costperbumped)</f>
        <v>3560</v>
      </c>
    </row>
    <row r="508" spans="2:79" x14ac:dyDescent="0.2">
      <c r="B508" s="74">
        <v>505</v>
      </c>
      <c r="C508" s="68" t="s">
        <v>5</v>
      </c>
      <c r="D508" s="69">
        <v>44365</v>
      </c>
      <c r="E508" s="67" t="s">
        <v>3</v>
      </c>
      <c r="F508" s="68" t="str">
        <f>'Flight Data'!$A506</f>
        <v>G505</v>
      </c>
      <c r="G508" s="68">
        <f>'Flight Data'!$B506</f>
        <v>3</v>
      </c>
      <c r="H508" s="68">
        <f ca="1">ROUND(NORMINV($M508,'Inputs and Outputs'!$C$18,'Inputs and Outputs'!$D$18),0)</f>
        <v>99</v>
      </c>
      <c r="I508" s="68">
        <f t="shared" si="140"/>
        <v>101</v>
      </c>
      <c r="J508" s="68">
        <f t="shared" ca="1" si="141"/>
        <v>99</v>
      </c>
      <c r="K508" s="68">
        <f ca="1">IF(J508-G508&gt;'Inputs and Outputs'!$D$4,One-G508,0)</f>
        <v>0</v>
      </c>
      <c r="L508" s="68">
        <f ca="1">J508*'Inputs and Outputs'!$D$5-K508*'Inputs and Outputs'!$D$6</f>
        <v>3960</v>
      </c>
      <c r="M508" s="70">
        <f t="shared" ca="1" si="155"/>
        <v>0.35883979465574822</v>
      </c>
      <c r="N508" s="68">
        <f t="shared" si="142"/>
        <v>25</v>
      </c>
      <c r="O508" s="75">
        <f ca="1">J508*'Inputs and Outputs'!$D$5-('Model Part B'!K508*'Model Part B'!N508+K508*Costperbumped)</f>
        <v>3960</v>
      </c>
      <c r="R508" s="74">
        <v>505</v>
      </c>
      <c r="S508" s="68" t="s">
        <v>5</v>
      </c>
      <c r="T508" s="69">
        <v>44365</v>
      </c>
      <c r="U508" s="67" t="s">
        <v>3</v>
      </c>
      <c r="V508" s="68" t="str">
        <f>'Flight Data'!$A506</f>
        <v>G505</v>
      </c>
      <c r="W508" s="68">
        <f>'Flight Data'!$B506</f>
        <v>3</v>
      </c>
      <c r="X508" s="68">
        <f ca="1">ROUND(NORMINV($AC508,'Inputs and Outputs'!$C$18,'Inputs and Outputs'!$D$18),0)</f>
        <v>106</v>
      </c>
      <c r="Y508" s="68">
        <f t="shared" si="143"/>
        <v>102</v>
      </c>
      <c r="Z508" s="68">
        <f t="shared" ca="1" si="144"/>
        <v>102</v>
      </c>
      <c r="AA508" s="68">
        <f ca="1">IF(Z508-W508&gt;'Inputs and Outputs'!$D$4,One-W508,0)</f>
        <v>0</v>
      </c>
      <c r="AB508" s="68">
        <f ca="1">Z508*'Inputs and Outputs'!$D$5-AA508*'Inputs and Outputs'!$D$6</f>
        <v>4080</v>
      </c>
      <c r="AC508" s="70">
        <f t="shared" ca="1" si="156"/>
        <v>0.78400603060414686</v>
      </c>
      <c r="AD508" s="68">
        <f t="shared" si="145"/>
        <v>25</v>
      </c>
      <c r="AE508" s="75">
        <f ca="1">Z508*'Inputs and Outputs'!$D$5-('Model Part B'!AA508*'Model Part B'!AD508+AA508*Costperbumped)</f>
        <v>4080</v>
      </c>
      <c r="AH508" s="74">
        <v>505</v>
      </c>
      <c r="AI508" s="68" t="s">
        <v>5</v>
      </c>
      <c r="AJ508" s="69">
        <v>44365</v>
      </c>
      <c r="AK508" s="67" t="s">
        <v>3</v>
      </c>
      <c r="AL508" s="68" t="str">
        <f>'Flight Data'!$A506</f>
        <v>G505</v>
      </c>
      <c r="AM508" s="68">
        <f>'Flight Data'!$B506</f>
        <v>3</v>
      </c>
      <c r="AN508" s="68">
        <f ca="1">ROUND(NORMINV($AS508,'Inputs and Outputs'!$C$18,'Inputs and Outputs'!$D$18),0)</f>
        <v>97</v>
      </c>
      <c r="AO508" s="68">
        <f t="shared" si="146"/>
        <v>103</v>
      </c>
      <c r="AP508" s="68">
        <f t="shared" ca="1" si="147"/>
        <v>97</v>
      </c>
      <c r="AQ508" s="68">
        <f ca="1">IF(AP508-AM508&gt;'Inputs and Outputs'!$D$4,Three-AM508,0)</f>
        <v>0</v>
      </c>
      <c r="AR508" s="68">
        <f ca="1">AP508*'Inputs and Outputs'!$D$5-AQ508*'Inputs and Outputs'!$D$6</f>
        <v>3880</v>
      </c>
      <c r="AS508" s="70">
        <f t="shared" ca="1" si="157"/>
        <v>0.23932161204740665</v>
      </c>
      <c r="AT508" s="68">
        <f t="shared" si="148"/>
        <v>25</v>
      </c>
      <c r="AU508" s="75">
        <f ca="1">AP508*'Inputs and Outputs'!$D$5-('Model Part B'!AQ508*'Model Part B'!AT508+AQ508*Costperbumped)</f>
        <v>3880</v>
      </c>
      <c r="AX508" s="74">
        <v>505</v>
      </c>
      <c r="AY508" s="68" t="s">
        <v>5</v>
      </c>
      <c r="AZ508" s="69">
        <v>44365</v>
      </c>
      <c r="BA508" s="67" t="s">
        <v>3</v>
      </c>
      <c r="BB508" s="68" t="str">
        <f>'Flight Data'!$A506</f>
        <v>G505</v>
      </c>
      <c r="BC508" s="68">
        <f>'Flight Data'!$B506</f>
        <v>3</v>
      </c>
      <c r="BD508" s="68">
        <f ca="1">ROUND(NORMINV($BI508,'Inputs and Outputs'!$C$18,'Inputs and Outputs'!$D$18),0)</f>
        <v>99</v>
      </c>
      <c r="BE508" s="68">
        <f t="shared" si="149"/>
        <v>104</v>
      </c>
      <c r="BF508" s="68">
        <f t="shared" ca="1" si="150"/>
        <v>99</v>
      </c>
      <c r="BG508" s="68">
        <f ca="1">IF(BF508-BC508&gt;'Inputs and Outputs'!$D$4,Four-BC508,0)</f>
        <v>0</v>
      </c>
      <c r="BH508" s="68">
        <f ca="1">BF508*'Inputs and Outputs'!$D$5-BG508*'Inputs and Outputs'!$D$6</f>
        <v>3960</v>
      </c>
      <c r="BI508" s="70">
        <f t="shared" ca="1" si="158"/>
        <v>0.39355436888026418</v>
      </c>
      <c r="BJ508" s="68">
        <f t="shared" si="151"/>
        <v>25</v>
      </c>
      <c r="BK508" s="75">
        <f ca="1">BF508*'Inputs and Outputs'!$D$5-('Model Part B'!BG508*'Model Part B'!BJ508+BG508*Costperbumped)</f>
        <v>3960</v>
      </c>
      <c r="BN508" s="74">
        <v>505</v>
      </c>
      <c r="BO508" s="68" t="s">
        <v>5</v>
      </c>
      <c r="BP508" s="69">
        <v>44365</v>
      </c>
      <c r="BQ508" s="67" t="s">
        <v>3</v>
      </c>
      <c r="BR508" s="68" t="str">
        <f>'Flight Data'!$A506</f>
        <v>G505</v>
      </c>
      <c r="BS508" s="68">
        <f>'Flight Data'!$B506</f>
        <v>3</v>
      </c>
      <c r="BT508" s="68">
        <f ca="1">ROUND(NORMINV($BY508,'Inputs and Outputs'!$C$18,'Inputs and Outputs'!$D$18),0)</f>
        <v>105</v>
      </c>
      <c r="BU508" s="68">
        <f t="shared" si="152"/>
        <v>105</v>
      </c>
      <c r="BV508" s="68">
        <f t="shared" ca="1" si="153"/>
        <v>105</v>
      </c>
      <c r="BW508" s="68">
        <f ca="1">IF(BV508-BS508&gt;'Inputs and Outputs'!$D$4,Five-BS508,0)</f>
        <v>2</v>
      </c>
      <c r="BX508" s="68">
        <f ca="1">BV508*'Inputs and Outputs'!$D$5-BW508*'Inputs and Outputs'!$D$6</f>
        <v>4000</v>
      </c>
      <c r="BY508" s="70">
        <f t="shared" ca="1" si="159"/>
        <v>0.7380153924602384</v>
      </c>
      <c r="BZ508" s="68">
        <f t="shared" si="154"/>
        <v>25</v>
      </c>
      <c r="CA508" s="75">
        <f ca="1">BV508*'Inputs and Outputs'!$D$5-('Model Part B'!BW508*'Model Part B'!BZ508+BW508*Costperbumped)</f>
        <v>3950</v>
      </c>
    </row>
    <row r="509" spans="2:79" x14ac:dyDescent="0.2">
      <c r="B509" s="74">
        <v>506</v>
      </c>
      <c r="C509" s="68" t="s">
        <v>5</v>
      </c>
      <c r="D509" s="69">
        <v>44365</v>
      </c>
      <c r="E509" s="67" t="s">
        <v>2</v>
      </c>
      <c r="F509" s="68" t="str">
        <f>'Flight Data'!$A507</f>
        <v>G506</v>
      </c>
      <c r="G509" s="68">
        <f>'Flight Data'!$B507</f>
        <v>3</v>
      </c>
      <c r="H509" s="68">
        <f ca="1">ROUND(NORMINV($M509,'Inputs and Outputs'!$C$19,'Inputs and Outputs'!$D$19),0)</f>
        <v>99</v>
      </c>
      <c r="I509" s="68">
        <f t="shared" si="140"/>
        <v>101</v>
      </c>
      <c r="J509" s="68">
        <f t="shared" ca="1" si="141"/>
        <v>99</v>
      </c>
      <c r="K509" s="68">
        <f ca="1">IF(J509-G509&gt;'Inputs and Outputs'!$D$4,One-G509,0)</f>
        <v>0</v>
      </c>
      <c r="L509" s="68">
        <f ca="1">J509*'Inputs and Outputs'!$D$5-K509*'Inputs and Outputs'!$D$6</f>
        <v>3960</v>
      </c>
      <c r="M509" s="70">
        <f t="shared" ca="1" si="155"/>
        <v>0.24008502270124288</v>
      </c>
      <c r="N509" s="68">
        <f t="shared" si="142"/>
        <v>25</v>
      </c>
      <c r="O509" s="75">
        <f ca="1">J509*'Inputs and Outputs'!$D$5-('Model Part B'!K509*'Model Part B'!N509+K509*Costperbumped)</f>
        <v>3960</v>
      </c>
      <c r="R509" s="74">
        <v>506</v>
      </c>
      <c r="S509" s="68" t="s">
        <v>5</v>
      </c>
      <c r="T509" s="69">
        <v>44365</v>
      </c>
      <c r="U509" s="67" t="s">
        <v>2</v>
      </c>
      <c r="V509" s="68" t="str">
        <f>'Flight Data'!$A507</f>
        <v>G506</v>
      </c>
      <c r="W509" s="68">
        <f>'Flight Data'!$B507</f>
        <v>3</v>
      </c>
      <c r="X509" s="68">
        <f ca="1">ROUND(NORMINV($AC509,'Inputs and Outputs'!$C$19,'Inputs and Outputs'!$D$19),0)</f>
        <v>100</v>
      </c>
      <c r="Y509" s="68">
        <f t="shared" si="143"/>
        <v>102</v>
      </c>
      <c r="Z509" s="68">
        <f t="shared" ca="1" si="144"/>
        <v>100</v>
      </c>
      <c r="AA509" s="68">
        <f ca="1">IF(Z509-W509&gt;'Inputs and Outputs'!$D$4,One-W509,0)</f>
        <v>0</v>
      </c>
      <c r="AB509" s="68">
        <f ca="1">Z509*'Inputs and Outputs'!$D$5-AA509*'Inputs and Outputs'!$D$6</f>
        <v>4000</v>
      </c>
      <c r="AC509" s="70">
        <f t="shared" ca="1" si="156"/>
        <v>0.25767913869015402</v>
      </c>
      <c r="AD509" s="68">
        <f t="shared" si="145"/>
        <v>25</v>
      </c>
      <c r="AE509" s="75">
        <f ca="1">Z509*'Inputs and Outputs'!$D$5-('Model Part B'!AA509*'Model Part B'!AD509+AA509*Costperbumped)</f>
        <v>4000</v>
      </c>
      <c r="AH509" s="74">
        <v>506</v>
      </c>
      <c r="AI509" s="68" t="s">
        <v>5</v>
      </c>
      <c r="AJ509" s="69">
        <v>44365</v>
      </c>
      <c r="AK509" s="67" t="s">
        <v>2</v>
      </c>
      <c r="AL509" s="68" t="str">
        <f>'Flight Data'!$A507</f>
        <v>G506</v>
      </c>
      <c r="AM509" s="68">
        <f>'Flight Data'!$B507</f>
        <v>3</v>
      </c>
      <c r="AN509" s="68">
        <f ca="1">ROUND(NORMINV($AS509,'Inputs and Outputs'!$C$19,'Inputs and Outputs'!$D$19),0)</f>
        <v>101</v>
      </c>
      <c r="AO509" s="68">
        <f t="shared" si="146"/>
        <v>103</v>
      </c>
      <c r="AP509" s="68">
        <f t="shared" ca="1" si="147"/>
        <v>101</v>
      </c>
      <c r="AQ509" s="68">
        <f ca="1">IF(AP509-AM509&gt;'Inputs and Outputs'!$D$4,Three-AM509,0)</f>
        <v>0</v>
      </c>
      <c r="AR509" s="68">
        <f ca="1">AP509*'Inputs and Outputs'!$D$5-AQ509*'Inputs and Outputs'!$D$6</f>
        <v>4040</v>
      </c>
      <c r="AS509" s="70">
        <f t="shared" ca="1" si="157"/>
        <v>0.31182290802148183</v>
      </c>
      <c r="AT509" s="68">
        <f t="shared" si="148"/>
        <v>25</v>
      </c>
      <c r="AU509" s="75">
        <f ca="1">AP509*'Inputs and Outputs'!$D$5-('Model Part B'!AQ509*'Model Part B'!AT509+AQ509*Costperbumped)</f>
        <v>4040</v>
      </c>
      <c r="AX509" s="74">
        <v>506</v>
      </c>
      <c r="AY509" s="68" t="s">
        <v>5</v>
      </c>
      <c r="AZ509" s="69">
        <v>44365</v>
      </c>
      <c r="BA509" s="67" t="s">
        <v>2</v>
      </c>
      <c r="BB509" s="68" t="str">
        <f>'Flight Data'!$A507</f>
        <v>G506</v>
      </c>
      <c r="BC509" s="68">
        <f>'Flight Data'!$B507</f>
        <v>3</v>
      </c>
      <c r="BD509" s="68">
        <f ca="1">ROUND(NORMINV($BI509,'Inputs and Outputs'!$C$19,'Inputs and Outputs'!$D$19),0)</f>
        <v>106</v>
      </c>
      <c r="BE509" s="68">
        <f t="shared" si="149"/>
        <v>104</v>
      </c>
      <c r="BF509" s="68">
        <f t="shared" ca="1" si="150"/>
        <v>104</v>
      </c>
      <c r="BG509" s="68">
        <f ca="1">IF(BF509-BC509&gt;'Inputs and Outputs'!$D$4,Four-BC509,0)</f>
        <v>1</v>
      </c>
      <c r="BH509" s="68">
        <f ca="1">BF509*'Inputs and Outputs'!$D$5-BG509*'Inputs and Outputs'!$D$6</f>
        <v>4060</v>
      </c>
      <c r="BI509" s="70">
        <f t="shared" ca="1" si="158"/>
        <v>0.69451646256761546</v>
      </c>
      <c r="BJ509" s="68">
        <f t="shared" si="151"/>
        <v>25</v>
      </c>
      <c r="BK509" s="75">
        <f ca="1">BF509*'Inputs and Outputs'!$D$5-('Model Part B'!BG509*'Model Part B'!BJ509+BG509*Costperbumped)</f>
        <v>4035</v>
      </c>
      <c r="BN509" s="74">
        <v>506</v>
      </c>
      <c r="BO509" s="68" t="s">
        <v>5</v>
      </c>
      <c r="BP509" s="69">
        <v>44365</v>
      </c>
      <c r="BQ509" s="67" t="s">
        <v>2</v>
      </c>
      <c r="BR509" s="68" t="str">
        <f>'Flight Data'!$A507</f>
        <v>G506</v>
      </c>
      <c r="BS509" s="68">
        <f>'Flight Data'!$B507</f>
        <v>3</v>
      </c>
      <c r="BT509" s="68">
        <f ca="1">ROUND(NORMINV($BY509,'Inputs and Outputs'!$C$18,'Inputs and Outputs'!$D$18),0)</f>
        <v>92</v>
      </c>
      <c r="BU509" s="68">
        <f t="shared" si="152"/>
        <v>105</v>
      </c>
      <c r="BV509" s="68">
        <f t="shared" ca="1" si="153"/>
        <v>92</v>
      </c>
      <c r="BW509" s="68">
        <f ca="1">IF(BV509-BS509&gt;'Inputs and Outputs'!$D$4,Five-BS509,0)</f>
        <v>0</v>
      </c>
      <c r="BX509" s="68">
        <f ca="1">BV509*'Inputs and Outputs'!$D$5-BW509*'Inputs and Outputs'!$D$6</f>
        <v>3680</v>
      </c>
      <c r="BY509" s="70">
        <f t="shared" ca="1" si="159"/>
        <v>6.046451204817116E-2</v>
      </c>
      <c r="BZ509" s="68">
        <f t="shared" si="154"/>
        <v>25</v>
      </c>
      <c r="CA509" s="75">
        <f ca="1">BV509*'Inputs and Outputs'!$D$5-('Model Part B'!BW509*'Model Part B'!BZ509+BW509*Costperbumped)</f>
        <v>3680</v>
      </c>
    </row>
    <row r="510" spans="2:79" x14ac:dyDescent="0.2">
      <c r="B510" s="74">
        <v>507</v>
      </c>
      <c r="C510" s="68" t="s">
        <v>5</v>
      </c>
      <c r="D510" s="69">
        <v>44365</v>
      </c>
      <c r="E510" s="67" t="s">
        <v>0</v>
      </c>
      <c r="F510" s="68" t="str">
        <f>'Flight Data'!$A508</f>
        <v>G507</v>
      </c>
      <c r="G510" s="68">
        <f>'Flight Data'!$B508</f>
        <v>0</v>
      </c>
      <c r="H510" s="68">
        <f ca="1">ROUND(NORMINV($M510,'Inputs and Outputs'!$C$20,'Inputs and Outputs'!$D$20),0)</f>
        <v>99</v>
      </c>
      <c r="I510" s="68">
        <f t="shared" si="140"/>
        <v>101</v>
      </c>
      <c r="J510" s="68">
        <f t="shared" ca="1" si="141"/>
        <v>99</v>
      </c>
      <c r="K510" s="68">
        <f ca="1">IF(J510-G510&gt;'Inputs and Outputs'!$D$4,One-G510,0)</f>
        <v>0</v>
      </c>
      <c r="L510" s="68">
        <f ca="1">J510*'Inputs and Outputs'!$D$5-K510*'Inputs and Outputs'!$D$6</f>
        <v>3960</v>
      </c>
      <c r="M510" s="70">
        <f t="shared" ca="1" si="155"/>
        <v>0.13400638095375972</v>
      </c>
      <c r="N510" s="68">
        <f t="shared" si="142"/>
        <v>200</v>
      </c>
      <c r="O510" s="75">
        <f ca="1">J510*'Inputs and Outputs'!$D$5-('Model Part B'!K510*'Model Part B'!N510+K510*Costperbumped)</f>
        <v>3960</v>
      </c>
      <c r="R510" s="74">
        <v>507</v>
      </c>
      <c r="S510" s="68" t="s">
        <v>5</v>
      </c>
      <c r="T510" s="69">
        <v>44365</v>
      </c>
      <c r="U510" s="67" t="s">
        <v>0</v>
      </c>
      <c r="V510" s="68" t="str">
        <f>'Flight Data'!$A508</f>
        <v>G507</v>
      </c>
      <c r="W510" s="68">
        <f>'Flight Data'!$B508</f>
        <v>0</v>
      </c>
      <c r="X510" s="68">
        <f ca="1">ROUND(NORMINV($AC510,'Inputs and Outputs'!$C$20,'Inputs and Outputs'!$D$20),0)</f>
        <v>103</v>
      </c>
      <c r="Y510" s="68">
        <f t="shared" si="143"/>
        <v>102</v>
      </c>
      <c r="Z510" s="68">
        <f t="shared" ca="1" si="144"/>
        <v>102</v>
      </c>
      <c r="AA510" s="68">
        <f ca="1">IF(Z510-W510&gt;'Inputs and Outputs'!$D$4,One-W510,0)</f>
        <v>1</v>
      </c>
      <c r="AB510" s="68">
        <f ca="1">Z510*'Inputs and Outputs'!$D$5-AA510*'Inputs and Outputs'!$D$6</f>
        <v>3980</v>
      </c>
      <c r="AC510" s="70">
        <f t="shared" ca="1" si="156"/>
        <v>0.35442710817639289</v>
      </c>
      <c r="AD510" s="68">
        <f t="shared" si="145"/>
        <v>200</v>
      </c>
      <c r="AE510" s="75">
        <f ca="1">Z510*'Inputs and Outputs'!$D$5-('Model Part B'!AA510*'Model Part B'!AD510+AA510*Costperbumped)</f>
        <v>3780</v>
      </c>
      <c r="AH510" s="74">
        <v>507</v>
      </c>
      <c r="AI510" s="68" t="s">
        <v>5</v>
      </c>
      <c r="AJ510" s="69">
        <v>44365</v>
      </c>
      <c r="AK510" s="67" t="s">
        <v>0</v>
      </c>
      <c r="AL510" s="68" t="str">
        <f>'Flight Data'!$A508</f>
        <v>G507</v>
      </c>
      <c r="AM510" s="68">
        <f>'Flight Data'!$B508</f>
        <v>0</v>
      </c>
      <c r="AN510" s="68">
        <f ca="1">ROUND(NORMINV($AS510,'Inputs and Outputs'!$C$20,'Inputs and Outputs'!$D$20),0)</f>
        <v>112</v>
      </c>
      <c r="AO510" s="68">
        <f t="shared" si="146"/>
        <v>103</v>
      </c>
      <c r="AP510" s="68">
        <f t="shared" ca="1" si="147"/>
        <v>103</v>
      </c>
      <c r="AQ510" s="68">
        <f ca="1">IF(AP510-AM510&gt;'Inputs and Outputs'!$D$4,Three-AM510,0)</f>
        <v>3</v>
      </c>
      <c r="AR510" s="68">
        <f ca="1">AP510*'Inputs and Outputs'!$D$5-AQ510*'Inputs and Outputs'!$D$6</f>
        <v>3820</v>
      </c>
      <c r="AS510" s="70">
        <f t="shared" ca="1" si="157"/>
        <v>0.92326338876973602</v>
      </c>
      <c r="AT510" s="68">
        <f t="shared" si="148"/>
        <v>200</v>
      </c>
      <c r="AU510" s="75">
        <f ca="1">AP510*'Inputs and Outputs'!$D$5-('Model Part B'!AQ510*'Model Part B'!AT510+AQ510*Costperbumped)</f>
        <v>3220</v>
      </c>
      <c r="AX510" s="74">
        <v>507</v>
      </c>
      <c r="AY510" s="68" t="s">
        <v>5</v>
      </c>
      <c r="AZ510" s="69">
        <v>44365</v>
      </c>
      <c r="BA510" s="67" t="s">
        <v>0</v>
      </c>
      <c r="BB510" s="68" t="str">
        <f>'Flight Data'!$A508</f>
        <v>G507</v>
      </c>
      <c r="BC510" s="68">
        <f>'Flight Data'!$B508</f>
        <v>0</v>
      </c>
      <c r="BD510" s="68">
        <f ca="1">ROUND(NORMINV($BI510,'Inputs and Outputs'!$C$20,'Inputs and Outputs'!$D$20),0)</f>
        <v>96</v>
      </c>
      <c r="BE510" s="68">
        <f t="shared" si="149"/>
        <v>104</v>
      </c>
      <c r="BF510" s="68">
        <f t="shared" ca="1" si="150"/>
        <v>96</v>
      </c>
      <c r="BG510" s="68">
        <f ca="1">IF(BF510-BC510&gt;'Inputs and Outputs'!$D$4,Four-BC510,0)</f>
        <v>0</v>
      </c>
      <c r="BH510" s="68">
        <f ca="1">BF510*'Inputs and Outputs'!$D$5-BG510*'Inputs and Outputs'!$D$6</f>
        <v>3840</v>
      </c>
      <c r="BI510" s="70">
        <f t="shared" ca="1" si="158"/>
        <v>4.3857104937040425E-2</v>
      </c>
      <c r="BJ510" s="68">
        <f t="shared" si="151"/>
        <v>200</v>
      </c>
      <c r="BK510" s="75">
        <f ca="1">BF510*'Inputs and Outputs'!$D$5-('Model Part B'!BG510*'Model Part B'!BJ510+BG510*Costperbumped)</f>
        <v>3840</v>
      </c>
      <c r="BN510" s="74">
        <v>507</v>
      </c>
      <c r="BO510" s="68" t="s">
        <v>5</v>
      </c>
      <c r="BP510" s="69">
        <v>44365</v>
      </c>
      <c r="BQ510" s="67" t="s">
        <v>0</v>
      </c>
      <c r="BR510" s="68" t="str">
        <f>'Flight Data'!$A508</f>
        <v>G507</v>
      </c>
      <c r="BS510" s="68">
        <f>'Flight Data'!$B508</f>
        <v>0</v>
      </c>
      <c r="BT510" s="68">
        <f ca="1">ROUND(NORMINV($BY510,'Inputs and Outputs'!$C$18,'Inputs and Outputs'!$D$18),0)</f>
        <v>110</v>
      </c>
      <c r="BU510" s="68">
        <f t="shared" si="152"/>
        <v>105</v>
      </c>
      <c r="BV510" s="68">
        <f t="shared" ca="1" si="153"/>
        <v>105</v>
      </c>
      <c r="BW510" s="68">
        <f ca="1">IF(BV510-BS510&gt;'Inputs and Outputs'!$D$4,Five-BS510,0)</f>
        <v>5</v>
      </c>
      <c r="BX510" s="68">
        <f ca="1">BV510*'Inputs and Outputs'!$D$5-BW510*'Inputs and Outputs'!$D$6</f>
        <v>3700</v>
      </c>
      <c r="BY510" s="70">
        <f t="shared" ca="1" si="159"/>
        <v>0.93863358447856382</v>
      </c>
      <c r="BZ510" s="68">
        <f t="shared" si="154"/>
        <v>200</v>
      </c>
      <c r="CA510" s="75">
        <f ca="1">BV510*'Inputs and Outputs'!$D$5-('Model Part B'!BW510*'Model Part B'!BZ510+BW510*Costperbumped)</f>
        <v>2700</v>
      </c>
    </row>
    <row r="511" spans="2:79" x14ac:dyDescent="0.2">
      <c r="B511" s="74">
        <v>508</v>
      </c>
      <c r="C511" s="68" t="s">
        <v>4</v>
      </c>
      <c r="D511" s="69">
        <v>44366</v>
      </c>
      <c r="E511" s="67" t="s">
        <v>3</v>
      </c>
      <c r="F511" s="68" t="str">
        <f>'Flight Data'!$A509</f>
        <v>G508</v>
      </c>
      <c r="G511" s="68">
        <f>'Flight Data'!$B509</f>
        <v>1</v>
      </c>
      <c r="H511" s="68">
        <f ca="1">ROUND(NORMINV($M511,'Inputs and Outputs'!$C$18,'Inputs and Outputs'!$D$18),0)</f>
        <v>104</v>
      </c>
      <c r="I511" s="68">
        <f t="shared" si="140"/>
        <v>101</v>
      </c>
      <c r="J511" s="68">
        <f t="shared" ca="1" si="141"/>
        <v>101</v>
      </c>
      <c r="K511" s="68">
        <f ca="1">IF(J511-G511&gt;'Inputs and Outputs'!$D$4,One-G511,0)</f>
        <v>0</v>
      </c>
      <c r="L511" s="68">
        <f ca="1">J511*'Inputs and Outputs'!$D$5-K511*'Inputs and Outputs'!$D$6</f>
        <v>4040</v>
      </c>
      <c r="M511" s="70">
        <f t="shared" ca="1" si="155"/>
        <v>0.71494835367772303</v>
      </c>
      <c r="N511" s="68">
        <f t="shared" si="142"/>
        <v>25</v>
      </c>
      <c r="O511" s="75">
        <f ca="1">J511*'Inputs and Outputs'!$D$5-('Model Part B'!K511*'Model Part B'!N511+K511*Costperbumped)</f>
        <v>4040</v>
      </c>
      <c r="R511" s="74">
        <v>508</v>
      </c>
      <c r="S511" s="68" t="s">
        <v>4</v>
      </c>
      <c r="T511" s="69">
        <v>44366</v>
      </c>
      <c r="U511" s="67" t="s">
        <v>3</v>
      </c>
      <c r="V511" s="68" t="str">
        <f>'Flight Data'!$A509</f>
        <v>G508</v>
      </c>
      <c r="W511" s="68">
        <f>'Flight Data'!$B509</f>
        <v>1</v>
      </c>
      <c r="X511" s="68">
        <f ca="1">ROUND(NORMINV($AC511,'Inputs and Outputs'!$C$18,'Inputs and Outputs'!$D$18),0)</f>
        <v>99</v>
      </c>
      <c r="Y511" s="68">
        <f t="shared" si="143"/>
        <v>102</v>
      </c>
      <c r="Z511" s="68">
        <f t="shared" ca="1" si="144"/>
        <v>99</v>
      </c>
      <c r="AA511" s="68">
        <f ca="1">IF(Z511-W511&gt;'Inputs and Outputs'!$D$4,One-W511,0)</f>
        <v>0</v>
      </c>
      <c r="AB511" s="68">
        <f ca="1">Z511*'Inputs and Outputs'!$D$5-AA511*'Inputs and Outputs'!$D$6</f>
        <v>3960</v>
      </c>
      <c r="AC511" s="70">
        <f t="shared" ca="1" si="156"/>
        <v>0.3871173755415902</v>
      </c>
      <c r="AD511" s="68">
        <f t="shared" si="145"/>
        <v>25</v>
      </c>
      <c r="AE511" s="75">
        <f ca="1">Z511*'Inputs and Outputs'!$D$5-('Model Part B'!AA511*'Model Part B'!AD511+AA511*Costperbumped)</f>
        <v>3960</v>
      </c>
      <c r="AH511" s="74">
        <v>508</v>
      </c>
      <c r="AI511" s="68" t="s">
        <v>4</v>
      </c>
      <c r="AJ511" s="69">
        <v>44366</v>
      </c>
      <c r="AK511" s="67" t="s">
        <v>3</v>
      </c>
      <c r="AL511" s="68" t="str">
        <f>'Flight Data'!$A509</f>
        <v>G508</v>
      </c>
      <c r="AM511" s="68">
        <f>'Flight Data'!$B509</f>
        <v>1</v>
      </c>
      <c r="AN511" s="68">
        <f ca="1">ROUND(NORMINV($AS511,'Inputs and Outputs'!$C$18,'Inputs and Outputs'!$D$18),0)</f>
        <v>95</v>
      </c>
      <c r="AO511" s="68">
        <f t="shared" si="146"/>
        <v>103</v>
      </c>
      <c r="AP511" s="68">
        <f t="shared" ca="1" si="147"/>
        <v>95</v>
      </c>
      <c r="AQ511" s="68">
        <f ca="1">IF(AP511-AM511&gt;'Inputs and Outputs'!$D$4,Three-AM511,0)</f>
        <v>0</v>
      </c>
      <c r="AR511" s="68">
        <f ca="1">AP511*'Inputs and Outputs'!$D$5-AQ511*'Inputs and Outputs'!$D$6</f>
        <v>3800</v>
      </c>
      <c r="AS511" s="70">
        <f t="shared" ca="1" si="157"/>
        <v>0.15043544752093929</v>
      </c>
      <c r="AT511" s="68">
        <f t="shared" si="148"/>
        <v>25</v>
      </c>
      <c r="AU511" s="75">
        <f ca="1">AP511*'Inputs and Outputs'!$D$5-('Model Part B'!AQ511*'Model Part B'!AT511+AQ511*Costperbumped)</f>
        <v>3800</v>
      </c>
      <c r="AX511" s="74">
        <v>508</v>
      </c>
      <c r="AY511" s="68" t="s">
        <v>4</v>
      </c>
      <c r="AZ511" s="69">
        <v>44366</v>
      </c>
      <c r="BA511" s="67" t="s">
        <v>3</v>
      </c>
      <c r="BB511" s="68" t="str">
        <f>'Flight Data'!$A509</f>
        <v>G508</v>
      </c>
      <c r="BC511" s="68">
        <f>'Flight Data'!$B509</f>
        <v>1</v>
      </c>
      <c r="BD511" s="68">
        <f ca="1">ROUND(NORMINV($BI511,'Inputs and Outputs'!$C$18,'Inputs and Outputs'!$D$18),0)</f>
        <v>96</v>
      </c>
      <c r="BE511" s="68">
        <f t="shared" si="149"/>
        <v>104</v>
      </c>
      <c r="BF511" s="68">
        <f t="shared" ca="1" si="150"/>
        <v>96</v>
      </c>
      <c r="BG511" s="68">
        <f ca="1">IF(BF511-BC511&gt;'Inputs and Outputs'!$D$4,Four-BC511,0)</f>
        <v>0</v>
      </c>
      <c r="BH511" s="68">
        <f ca="1">BF511*'Inputs and Outputs'!$D$5-BG511*'Inputs and Outputs'!$D$6</f>
        <v>3840</v>
      </c>
      <c r="BI511" s="70">
        <f t="shared" ca="1" si="158"/>
        <v>0.21088954417188066</v>
      </c>
      <c r="BJ511" s="68">
        <f t="shared" si="151"/>
        <v>25</v>
      </c>
      <c r="BK511" s="75">
        <f ca="1">BF511*'Inputs and Outputs'!$D$5-('Model Part B'!BG511*'Model Part B'!BJ511+BG511*Costperbumped)</f>
        <v>3840</v>
      </c>
      <c r="BN511" s="74">
        <v>508</v>
      </c>
      <c r="BO511" s="68" t="s">
        <v>4</v>
      </c>
      <c r="BP511" s="69">
        <v>44366</v>
      </c>
      <c r="BQ511" s="67" t="s">
        <v>3</v>
      </c>
      <c r="BR511" s="68" t="str">
        <f>'Flight Data'!$A509</f>
        <v>G508</v>
      </c>
      <c r="BS511" s="68">
        <f>'Flight Data'!$B509</f>
        <v>1</v>
      </c>
      <c r="BT511" s="68">
        <f ca="1">ROUND(NORMINV($BY511,'Inputs and Outputs'!$C$18,'Inputs and Outputs'!$D$18),0)</f>
        <v>96</v>
      </c>
      <c r="BU511" s="68">
        <f t="shared" si="152"/>
        <v>105</v>
      </c>
      <c r="BV511" s="68">
        <f t="shared" ca="1" si="153"/>
        <v>96</v>
      </c>
      <c r="BW511" s="68">
        <f ca="1">IF(BV511-BS511&gt;'Inputs and Outputs'!$D$4,Five-BS511,0)</f>
        <v>0</v>
      </c>
      <c r="BX511" s="68">
        <f ca="1">BV511*'Inputs and Outputs'!$D$5-BW511*'Inputs and Outputs'!$D$6</f>
        <v>3840</v>
      </c>
      <c r="BY511" s="70">
        <f t="shared" ca="1" si="159"/>
        <v>0.21448431684071378</v>
      </c>
      <c r="BZ511" s="68">
        <f t="shared" si="154"/>
        <v>25</v>
      </c>
      <c r="CA511" s="75">
        <f ca="1">BV511*'Inputs and Outputs'!$D$5-('Model Part B'!BW511*'Model Part B'!BZ511+BW511*Costperbumped)</f>
        <v>3840</v>
      </c>
    </row>
    <row r="512" spans="2:79" x14ac:dyDescent="0.2">
      <c r="B512" s="74">
        <v>509</v>
      </c>
      <c r="C512" s="68" t="s">
        <v>4</v>
      </c>
      <c r="D512" s="69">
        <v>44366</v>
      </c>
      <c r="E512" s="67" t="s">
        <v>2</v>
      </c>
      <c r="F512" s="68" t="str">
        <f>'Flight Data'!$A510</f>
        <v>G509</v>
      </c>
      <c r="G512" s="68">
        <f>'Flight Data'!$B510</f>
        <v>0</v>
      </c>
      <c r="H512" s="68">
        <f ca="1">ROUND(NORMINV($M512,'Inputs and Outputs'!$C$19,'Inputs and Outputs'!$D$19),0)</f>
        <v>103</v>
      </c>
      <c r="I512" s="68">
        <f t="shared" si="140"/>
        <v>101</v>
      </c>
      <c r="J512" s="68">
        <f t="shared" ca="1" si="141"/>
        <v>101</v>
      </c>
      <c r="K512" s="68">
        <f ca="1">IF(J512-G512&gt;'Inputs and Outputs'!$D$4,One-G512,0)</f>
        <v>1</v>
      </c>
      <c r="L512" s="68">
        <f ca="1">J512*'Inputs and Outputs'!$D$5-K512*'Inputs and Outputs'!$D$6</f>
        <v>3940</v>
      </c>
      <c r="M512" s="70">
        <f t="shared" ca="1" si="155"/>
        <v>0.46917157807295462</v>
      </c>
      <c r="N512" s="68">
        <f t="shared" si="142"/>
        <v>25</v>
      </c>
      <c r="O512" s="75">
        <f ca="1">J512*'Inputs and Outputs'!$D$5-('Model Part B'!K512*'Model Part B'!N512+K512*Costperbumped)</f>
        <v>3915</v>
      </c>
      <c r="R512" s="74">
        <v>509</v>
      </c>
      <c r="S512" s="68" t="s">
        <v>4</v>
      </c>
      <c r="T512" s="69">
        <v>44366</v>
      </c>
      <c r="U512" s="67" t="s">
        <v>2</v>
      </c>
      <c r="V512" s="68" t="str">
        <f>'Flight Data'!$A510</f>
        <v>G509</v>
      </c>
      <c r="W512" s="68">
        <f>'Flight Data'!$B510</f>
        <v>0</v>
      </c>
      <c r="X512" s="68">
        <f ca="1">ROUND(NORMINV($AC512,'Inputs and Outputs'!$C$19,'Inputs and Outputs'!$D$19),0)</f>
        <v>100</v>
      </c>
      <c r="Y512" s="68">
        <f t="shared" si="143"/>
        <v>102</v>
      </c>
      <c r="Z512" s="68">
        <f t="shared" ca="1" si="144"/>
        <v>100</v>
      </c>
      <c r="AA512" s="68">
        <f ca="1">IF(Z512-W512&gt;'Inputs and Outputs'!$D$4,One-W512,0)</f>
        <v>0</v>
      </c>
      <c r="AB512" s="68">
        <f ca="1">Z512*'Inputs and Outputs'!$D$5-AA512*'Inputs and Outputs'!$D$6</f>
        <v>4000</v>
      </c>
      <c r="AC512" s="70">
        <f t="shared" ca="1" si="156"/>
        <v>0.24800985253496666</v>
      </c>
      <c r="AD512" s="68">
        <f t="shared" si="145"/>
        <v>25</v>
      </c>
      <c r="AE512" s="75">
        <f ca="1">Z512*'Inputs and Outputs'!$D$5-('Model Part B'!AA512*'Model Part B'!AD512+AA512*Costperbumped)</f>
        <v>4000</v>
      </c>
      <c r="AH512" s="74">
        <v>509</v>
      </c>
      <c r="AI512" s="68" t="s">
        <v>4</v>
      </c>
      <c r="AJ512" s="69">
        <v>44366</v>
      </c>
      <c r="AK512" s="67" t="s">
        <v>2</v>
      </c>
      <c r="AL512" s="68" t="str">
        <f>'Flight Data'!$A510</f>
        <v>G509</v>
      </c>
      <c r="AM512" s="68">
        <f>'Flight Data'!$B510</f>
        <v>0</v>
      </c>
      <c r="AN512" s="68">
        <f ca="1">ROUND(NORMINV($AS512,'Inputs and Outputs'!$C$19,'Inputs and Outputs'!$D$19),0)</f>
        <v>93</v>
      </c>
      <c r="AO512" s="68">
        <f t="shared" si="146"/>
        <v>103</v>
      </c>
      <c r="AP512" s="68">
        <f t="shared" ca="1" si="147"/>
        <v>93</v>
      </c>
      <c r="AQ512" s="68">
        <f ca="1">IF(AP512-AM512&gt;'Inputs and Outputs'!$D$4,Three-AM512,0)</f>
        <v>0</v>
      </c>
      <c r="AR512" s="68">
        <f ca="1">AP512*'Inputs and Outputs'!$D$5-AQ512*'Inputs and Outputs'!$D$6</f>
        <v>3720</v>
      </c>
      <c r="AS512" s="70">
        <f t="shared" ca="1" si="157"/>
        <v>1.8866470232046462E-2</v>
      </c>
      <c r="AT512" s="68">
        <f t="shared" si="148"/>
        <v>25</v>
      </c>
      <c r="AU512" s="75">
        <f ca="1">AP512*'Inputs and Outputs'!$D$5-('Model Part B'!AQ512*'Model Part B'!AT512+AQ512*Costperbumped)</f>
        <v>3720</v>
      </c>
      <c r="AX512" s="74">
        <v>509</v>
      </c>
      <c r="AY512" s="68" t="s">
        <v>4</v>
      </c>
      <c r="AZ512" s="69">
        <v>44366</v>
      </c>
      <c r="BA512" s="67" t="s">
        <v>2</v>
      </c>
      <c r="BB512" s="68" t="str">
        <f>'Flight Data'!$A510</f>
        <v>G509</v>
      </c>
      <c r="BC512" s="68">
        <f>'Flight Data'!$B510</f>
        <v>0</v>
      </c>
      <c r="BD512" s="68">
        <f ca="1">ROUND(NORMINV($BI512,'Inputs and Outputs'!$C$19,'Inputs and Outputs'!$D$19),0)</f>
        <v>107</v>
      </c>
      <c r="BE512" s="68">
        <f t="shared" si="149"/>
        <v>104</v>
      </c>
      <c r="BF512" s="68">
        <f t="shared" ca="1" si="150"/>
        <v>104</v>
      </c>
      <c r="BG512" s="68">
        <f ca="1">IF(BF512-BC512&gt;'Inputs and Outputs'!$D$4,Four-BC512,0)</f>
        <v>4</v>
      </c>
      <c r="BH512" s="68">
        <f ca="1">BF512*'Inputs and Outputs'!$D$5-BG512*'Inputs and Outputs'!$D$6</f>
        <v>3760</v>
      </c>
      <c r="BI512" s="70">
        <f t="shared" ca="1" si="158"/>
        <v>0.80409036641580034</v>
      </c>
      <c r="BJ512" s="68">
        <f t="shared" si="151"/>
        <v>25</v>
      </c>
      <c r="BK512" s="75">
        <f ca="1">BF512*'Inputs and Outputs'!$D$5-('Model Part B'!BG512*'Model Part B'!BJ512+BG512*Costperbumped)</f>
        <v>3660</v>
      </c>
      <c r="BN512" s="74">
        <v>509</v>
      </c>
      <c r="BO512" s="68" t="s">
        <v>4</v>
      </c>
      <c r="BP512" s="69">
        <v>44366</v>
      </c>
      <c r="BQ512" s="67" t="s">
        <v>2</v>
      </c>
      <c r="BR512" s="68" t="str">
        <f>'Flight Data'!$A510</f>
        <v>G509</v>
      </c>
      <c r="BS512" s="68">
        <f>'Flight Data'!$B510</f>
        <v>0</v>
      </c>
      <c r="BT512" s="68">
        <f ca="1">ROUND(NORMINV($BY512,'Inputs and Outputs'!$C$18,'Inputs and Outputs'!$D$18),0)</f>
        <v>107</v>
      </c>
      <c r="BU512" s="68">
        <f t="shared" si="152"/>
        <v>105</v>
      </c>
      <c r="BV512" s="68">
        <f t="shared" ca="1" si="153"/>
        <v>105</v>
      </c>
      <c r="BW512" s="68">
        <f ca="1">IF(BV512-BS512&gt;'Inputs and Outputs'!$D$4,Five-BS512,0)</f>
        <v>5</v>
      </c>
      <c r="BX512" s="68">
        <f ca="1">BV512*'Inputs and Outputs'!$D$5-BW512*'Inputs and Outputs'!$D$6</f>
        <v>3700</v>
      </c>
      <c r="BY512" s="70">
        <f t="shared" ca="1" si="159"/>
        <v>0.83161388316122753</v>
      </c>
      <c r="BZ512" s="68">
        <f t="shared" si="154"/>
        <v>25</v>
      </c>
      <c r="CA512" s="75">
        <f ca="1">BV512*'Inputs and Outputs'!$D$5-('Model Part B'!BW512*'Model Part B'!BZ512+BW512*Costperbumped)</f>
        <v>3575</v>
      </c>
    </row>
    <row r="513" spans="2:79" x14ac:dyDescent="0.2">
      <c r="B513" s="74">
        <v>510</v>
      </c>
      <c r="C513" s="68" t="s">
        <v>4</v>
      </c>
      <c r="D513" s="69">
        <v>44366</v>
      </c>
      <c r="E513" s="67" t="s">
        <v>0</v>
      </c>
      <c r="F513" s="68" t="str">
        <f>'Flight Data'!$A511</f>
        <v>G510</v>
      </c>
      <c r="G513" s="68">
        <f>'Flight Data'!$B511</f>
        <v>3</v>
      </c>
      <c r="H513" s="68">
        <f ca="1">ROUND(NORMINV($M513,'Inputs and Outputs'!$C$20,'Inputs and Outputs'!$D$20),0)</f>
        <v>105</v>
      </c>
      <c r="I513" s="68">
        <f t="shared" si="140"/>
        <v>101</v>
      </c>
      <c r="J513" s="68">
        <f t="shared" ca="1" si="141"/>
        <v>101</v>
      </c>
      <c r="K513" s="68">
        <f ca="1">IF(J513-G513&gt;'Inputs and Outputs'!$D$4,One-G513,0)</f>
        <v>0</v>
      </c>
      <c r="L513" s="68">
        <f ca="1">J513*'Inputs and Outputs'!$D$5-K513*'Inputs and Outputs'!$D$6</f>
        <v>4040</v>
      </c>
      <c r="M513" s="70">
        <f t="shared" ca="1" si="155"/>
        <v>0.49690795428985901</v>
      </c>
      <c r="N513" s="68">
        <f t="shared" si="142"/>
        <v>200</v>
      </c>
      <c r="O513" s="75">
        <f ca="1">J513*'Inputs and Outputs'!$D$5-('Model Part B'!K513*'Model Part B'!N513+K513*Costperbumped)</f>
        <v>4040</v>
      </c>
      <c r="R513" s="74">
        <v>510</v>
      </c>
      <c r="S513" s="68" t="s">
        <v>4</v>
      </c>
      <c r="T513" s="69">
        <v>44366</v>
      </c>
      <c r="U513" s="67" t="s">
        <v>0</v>
      </c>
      <c r="V513" s="68" t="str">
        <f>'Flight Data'!$A511</f>
        <v>G510</v>
      </c>
      <c r="W513" s="68">
        <f>'Flight Data'!$B511</f>
        <v>3</v>
      </c>
      <c r="X513" s="68">
        <f ca="1">ROUND(NORMINV($AC513,'Inputs and Outputs'!$C$20,'Inputs and Outputs'!$D$20),0)</f>
        <v>100</v>
      </c>
      <c r="Y513" s="68">
        <f t="shared" si="143"/>
        <v>102</v>
      </c>
      <c r="Z513" s="68">
        <f t="shared" ca="1" si="144"/>
        <v>100</v>
      </c>
      <c r="AA513" s="68">
        <f ca="1">IF(Z513-W513&gt;'Inputs and Outputs'!$D$4,One-W513,0)</f>
        <v>0</v>
      </c>
      <c r="AB513" s="68">
        <f ca="1">Z513*'Inputs and Outputs'!$D$5-AA513*'Inputs and Outputs'!$D$6</f>
        <v>4000</v>
      </c>
      <c r="AC513" s="70">
        <f t="shared" ca="1" si="156"/>
        <v>0.14062122393840437</v>
      </c>
      <c r="AD513" s="68">
        <f t="shared" si="145"/>
        <v>200</v>
      </c>
      <c r="AE513" s="75">
        <f ca="1">Z513*'Inputs and Outputs'!$D$5-('Model Part B'!AA513*'Model Part B'!AD513+AA513*Costperbumped)</f>
        <v>4000</v>
      </c>
      <c r="AH513" s="74">
        <v>510</v>
      </c>
      <c r="AI513" s="68" t="s">
        <v>4</v>
      </c>
      <c r="AJ513" s="69">
        <v>44366</v>
      </c>
      <c r="AK513" s="67" t="s">
        <v>0</v>
      </c>
      <c r="AL513" s="68" t="str">
        <f>'Flight Data'!$A511</f>
        <v>G510</v>
      </c>
      <c r="AM513" s="68">
        <f>'Flight Data'!$B511</f>
        <v>3</v>
      </c>
      <c r="AN513" s="68">
        <f ca="1">ROUND(NORMINV($AS513,'Inputs and Outputs'!$C$20,'Inputs and Outputs'!$D$20),0)</f>
        <v>105</v>
      </c>
      <c r="AO513" s="68">
        <f t="shared" si="146"/>
        <v>103</v>
      </c>
      <c r="AP513" s="68">
        <f t="shared" ca="1" si="147"/>
        <v>103</v>
      </c>
      <c r="AQ513" s="68">
        <f ca="1">IF(AP513-AM513&gt;'Inputs and Outputs'!$D$4,Three-AM513,0)</f>
        <v>0</v>
      </c>
      <c r="AR513" s="68">
        <f ca="1">AP513*'Inputs and Outputs'!$D$5-AQ513*'Inputs and Outputs'!$D$6</f>
        <v>4120</v>
      </c>
      <c r="AS513" s="70">
        <f t="shared" ca="1" si="157"/>
        <v>0.5214933379045168</v>
      </c>
      <c r="AT513" s="68">
        <f t="shared" si="148"/>
        <v>200</v>
      </c>
      <c r="AU513" s="75">
        <f ca="1">AP513*'Inputs and Outputs'!$D$5-('Model Part B'!AQ513*'Model Part B'!AT513+AQ513*Costperbumped)</f>
        <v>4120</v>
      </c>
      <c r="AX513" s="74">
        <v>510</v>
      </c>
      <c r="AY513" s="68" t="s">
        <v>4</v>
      </c>
      <c r="AZ513" s="69">
        <v>44366</v>
      </c>
      <c r="BA513" s="67" t="s">
        <v>0</v>
      </c>
      <c r="BB513" s="68" t="str">
        <f>'Flight Data'!$A511</f>
        <v>G510</v>
      </c>
      <c r="BC513" s="68">
        <f>'Flight Data'!$B511</f>
        <v>3</v>
      </c>
      <c r="BD513" s="68">
        <f ca="1">ROUND(NORMINV($BI513,'Inputs and Outputs'!$C$20,'Inputs and Outputs'!$D$20),0)</f>
        <v>109</v>
      </c>
      <c r="BE513" s="68">
        <f t="shared" si="149"/>
        <v>104</v>
      </c>
      <c r="BF513" s="68">
        <f t="shared" ca="1" si="150"/>
        <v>104</v>
      </c>
      <c r="BG513" s="68">
        <f ca="1">IF(BF513-BC513&gt;'Inputs and Outputs'!$D$4,Four-BC513,0)</f>
        <v>1</v>
      </c>
      <c r="BH513" s="68">
        <f ca="1">BF513*'Inputs and Outputs'!$D$5-BG513*'Inputs and Outputs'!$D$6</f>
        <v>4060</v>
      </c>
      <c r="BI513" s="70">
        <f t="shared" ca="1" si="158"/>
        <v>0.76064835648122153</v>
      </c>
      <c r="BJ513" s="68">
        <f t="shared" si="151"/>
        <v>200</v>
      </c>
      <c r="BK513" s="75">
        <f ca="1">BF513*'Inputs and Outputs'!$D$5-('Model Part B'!BG513*'Model Part B'!BJ513+BG513*Costperbumped)</f>
        <v>3860</v>
      </c>
      <c r="BN513" s="74">
        <v>510</v>
      </c>
      <c r="BO513" s="68" t="s">
        <v>4</v>
      </c>
      <c r="BP513" s="69">
        <v>44366</v>
      </c>
      <c r="BQ513" s="67" t="s">
        <v>0</v>
      </c>
      <c r="BR513" s="68" t="str">
        <f>'Flight Data'!$A511</f>
        <v>G510</v>
      </c>
      <c r="BS513" s="68">
        <f>'Flight Data'!$B511</f>
        <v>3</v>
      </c>
      <c r="BT513" s="68">
        <f ca="1">ROUND(NORMINV($BY513,'Inputs and Outputs'!$C$18,'Inputs and Outputs'!$D$18),0)</f>
        <v>104</v>
      </c>
      <c r="BU513" s="68">
        <f t="shared" si="152"/>
        <v>105</v>
      </c>
      <c r="BV513" s="68">
        <f t="shared" ca="1" si="153"/>
        <v>104</v>
      </c>
      <c r="BW513" s="68">
        <f ca="1">IF(BV513-BS513&gt;'Inputs and Outputs'!$D$4,Five-BS513,0)</f>
        <v>2</v>
      </c>
      <c r="BX513" s="68">
        <f ca="1">BV513*'Inputs and Outputs'!$D$5-BW513*'Inputs and Outputs'!$D$6</f>
        <v>3960</v>
      </c>
      <c r="BY513" s="70">
        <f t="shared" ca="1" si="159"/>
        <v>0.70218251049678404</v>
      </c>
      <c r="BZ513" s="68">
        <f t="shared" si="154"/>
        <v>200</v>
      </c>
      <c r="CA513" s="75">
        <f ca="1">BV513*'Inputs and Outputs'!$D$5-('Model Part B'!BW513*'Model Part B'!BZ513+BW513*Costperbumped)</f>
        <v>3560</v>
      </c>
    </row>
    <row r="514" spans="2:79" x14ac:dyDescent="0.2">
      <c r="B514" s="74">
        <v>511</v>
      </c>
      <c r="C514" s="68" t="s">
        <v>1</v>
      </c>
      <c r="D514" s="69">
        <v>44367</v>
      </c>
      <c r="E514" s="67" t="s">
        <v>3</v>
      </c>
      <c r="F514" s="68" t="str">
        <f>'Flight Data'!$A512</f>
        <v>G511</v>
      </c>
      <c r="G514" s="68">
        <f>'Flight Data'!$B512</f>
        <v>6</v>
      </c>
      <c r="H514" s="68">
        <f ca="1">ROUND(NORMINV($M514,'Inputs and Outputs'!$C$18,'Inputs and Outputs'!$D$18),0)</f>
        <v>106</v>
      </c>
      <c r="I514" s="68">
        <f t="shared" si="140"/>
        <v>101</v>
      </c>
      <c r="J514" s="68">
        <f t="shared" ca="1" si="141"/>
        <v>101</v>
      </c>
      <c r="K514" s="68">
        <f ca="1">IF(J514-G514&gt;'Inputs and Outputs'!$D$4,One-G514,0)</f>
        <v>0</v>
      </c>
      <c r="L514" s="68">
        <f ca="1">J514*'Inputs and Outputs'!$D$5-K514*'Inputs and Outputs'!$D$6</f>
        <v>4040</v>
      </c>
      <c r="M514" s="70">
        <f t="shared" ca="1" si="155"/>
        <v>0.77680832403648015</v>
      </c>
      <c r="N514" s="68">
        <f t="shared" si="142"/>
        <v>25</v>
      </c>
      <c r="O514" s="75">
        <f ca="1">J514*'Inputs and Outputs'!$D$5-('Model Part B'!K514*'Model Part B'!N514+K514*Costperbumped)</f>
        <v>4040</v>
      </c>
      <c r="R514" s="74">
        <v>511</v>
      </c>
      <c r="S514" s="68" t="s">
        <v>1</v>
      </c>
      <c r="T514" s="69">
        <v>44367</v>
      </c>
      <c r="U514" s="67" t="s">
        <v>3</v>
      </c>
      <c r="V514" s="68" t="str">
        <f>'Flight Data'!$A512</f>
        <v>G511</v>
      </c>
      <c r="W514" s="68">
        <f>'Flight Data'!$B512</f>
        <v>6</v>
      </c>
      <c r="X514" s="68">
        <f ca="1">ROUND(NORMINV($AC514,'Inputs and Outputs'!$C$18,'Inputs and Outputs'!$D$18),0)</f>
        <v>99</v>
      </c>
      <c r="Y514" s="68">
        <f t="shared" si="143"/>
        <v>102</v>
      </c>
      <c r="Z514" s="68">
        <f t="shared" ca="1" si="144"/>
        <v>99</v>
      </c>
      <c r="AA514" s="68">
        <f ca="1">IF(Z514-W514&gt;'Inputs and Outputs'!$D$4,One-W514,0)</f>
        <v>0</v>
      </c>
      <c r="AB514" s="68">
        <f ca="1">Z514*'Inputs and Outputs'!$D$5-AA514*'Inputs and Outputs'!$D$6</f>
        <v>3960</v>
      </c>
      <c r="AC514" s="70">
        <f t="shared" ca="1" si="156"/>
        <v>0.37489783137088417</v>
      </c>
      <c r="AD514" s="68">
        <f t="shared" si="145"/>
        <v>25</v>
      </c>
      <c r="AE514" s="75">
        <f ca="1">Z514*'Inputs and Outputs'!$D$5-('Model Part B'!AA514*'Model Part B'!AD514+AA514*Costperbumped)</f>
        <v>3960</v>
      </c>
      <c r="AH514" s="74">
        <v>511</v>
      </c>
      <c r="AI514" s="68" t="s">
        <v>1</v>
      </c>
      <c r="AJ514" s="69">
        <v>44367</v>
      </c>
      <c r="AK514" s="67" t="s">
        <v>3</v>
      </c>
      <c r="AL514" s="68" t="str">
        <f>'Flight Data'!$A512</f>
        <v>G511</v>
      </c>
      <c r="AM514" s="68">
        <f>'Flight Data'!$B512</f>
        <v>6</v>
      </c>
      <c r="AN514" s="68">
        <f ca="1">ROUND(NORMINV($AS514,'Inputs and Outputs'!$C$18,'Inputs and Outputs'!$D$18),0)</f>
        <v>98</v>
      </c>
      <c r="AO514" s="68">
        <f t="shared" si="146"/>
        <v>103</v>
      </c>
      <c r="AP514" s="68">
        <f t="shared" ca="1" si="147"/>
        <v>98</v>
      </c>
      <c r="AQ514" s="68">
        <f ca="1">IF(AP514-AM514&gt;'Inputs and Outputs'!$D$4,Three-AM514,0)</f>
        <v>0</v>
      </c>
      <c r="AR514" s="68">
        <f ca="1">AP514*'Inputs and Outputs'!$D$5-AQ514*'Inputs and Outputs'!$D$6</f>
        <v>3920</v>
      </c>
      <c r="AS514" s="70">
        <f t="shared" ca="1" si="157"/>
        <v>0.28729313689680391</v>
      </c>
      <c r="AT514" s="68">
        <f t="shared" si="148"/>
        <v>25</v>
      </c>
      <c r="AU514" s="75">
        <f ca="1">AP514*'Inputs and Outputs'!$D$5-('Model Part B'!AQ514*'Model Part B'!AT514+AQ514*Costperbumped)</f>
        <v>3920</v>
      </c>
      <c r="AX514" s="74">
        <v>511</v>
      </c>
      <c r="AY514" s="68" t="s">
        <v>1</v>
      </c>
      <c r="AZ514" s="69">
        <v>44367</v>
      </c>
      <c r="BA514" s="67" t="s">
        <v>3</v>
      </c>
      <c r="BB514" s="68" t="str">
        <f>'Flight Data'!$A512</f>
        <v>G511</v>
      </c>
      <c r="BC514" s="68">
        <f>'Flight Data'!$B512</f>
        <v>6</v>
      </c>
      <c r="BD514" s="68">
        <f ca="1">ROUND(NORMINV($BI514,'Inputs and Outputs'!$C$18,'Inputs and Outputs'!$D$18),0)</f>
        <v>101</v>
      </c>
      <c r="BE514" s="68">
        <f t="shared" si="149"/>
        <v>104</v>
      </c>
      <c r="BF514" s="68">
        <f t="shared" ca="1" si="150"/>
        <v>101</v>
      </c>
      <c r="BG514" s="68">
        <f ca="1">IF(BF514-BC514&gt;'Inputs and Outputs'!$D$4,Four-BC514,0)</f>
        <v>0</v>
      </c>
      <c r="BH514" s="68">
        <f ca="1">BF514*'Inputs and Outputs'!$D$5-BG514*'Inputs and Outputs'!$D$6</f>
        <v>4040</v>
      </c>
      <c r="BI514" s="70">
        <f t="shared" ca="1" si="158"/>
        <v>0.48984232150521978</v>
      </c>
      <c r="BJ514" s="68">
        <f t="shared" si="151"/>
        <v>25</v>
      </c>
      <c r="BK514" s="75">
        <f ca="1">BF514*'Inputs and Outputs'!$D$5-('Model Part B'!BG514*'Model Part B'!BJ514+BG514*Costperbumped)</f>
        <v>4040</v>
      </c>
      <c r="BN514" s="74">
        <v>511</v>
      </c>
      <c r="BO514" s="68" t="s">
        <v>1</v>
      </c>
      <c r="BP514" s="69">
        <v>44367</v>
      </c>
      <c r="BQ514" s="67" t="s">
        <v>3</v>
      </c>
      <c r="BR514" s="68" t="str">
        <f>'Flight Data'!$A512</f>
        <v>G511</v>
      </c>
      <c r="BS514" s="68">
        <f>'Flight Data'!$B512</f>
        <v>6</v>
      </c>
      <c r="BT514" s="68">
        <f ca="1">ROUND(NORMINV($BY514,'Inputs and Outputs'!$C$18,'Inputs and Outputs'!$D$18),0)</f>
        <v>104</v>
      </c>
      <c r="BU514" s="68">
        <f t="shared" si="152"/>
        <v>105</v>
      </c>
      <c r="BV514" s="68">
        <f t="shared" ca="1" si="153"/>
        <v>104</v>
      </c>
      <c r="BW514" s="68">
        <f ca="1">IF(BV514-BS514&gt;'Inputs and Outputs'!$D$4,Five-BS514,0)</f>
        <v>0</v>
      </c>
      <c r="BX514" s="68">
        <f ca="1">BV514*'Inputs and Outputs'!$D$5-BW514*'Inputs and Outputs'!$D$6</f>
        <v>4160</v>
      </c>
      <c r="BY514" s="70">
        <f t="shared" ca="1" si="159"/>
        <v>0.7106081795322845</v>
      </c>
      <c r="BZ514" s="68">
        <f t="shared" si="154"/>
        <v>25</v>
      </c>
      <c r="CA514" s="75">
        <f ca="1">BV514*'Inputs and Outputs'!$D$5-('Model Part B'!BW514*'Model Part B'!BZ514+BW514*Costperbumped)</f>
        <v>4160</v>
      </c>
    </row>
    <row r="515" spans="2:79" x14ac:dyDescent="0.2">
      <c r="B515" s="74">
        <v>512</v>
      </c>
      <c r="C515" s="68" t="s">
        <v>1</v>
      </c>
      <c r="D515" s="69">
        <v>44367</v>
      </c>
      <c r="E515" s="67" t="s">
        <v>2</v>
      </c>
      <c r="F515" s="68" t="str">
        <f>'Flight Data'!$A513</f>
        <v>G512</v>
      </c>
      <c r="G515" s="68">
        <f>'Flight Data'!$B513</f>
        <v>4</v>
      </c>
      <c r="H515" s="68">
        <f ca="1">ROUND(NORMINV($M515,'Inputs and Outputs'!$C$19,'Inputs and Outputs'!$D$19),0)</f>
        <v>101</v>
      </c>
      <c r="I515" s="68">
        <f t="shared" si="140"/>
        <v>101</v>
      </c>
      <c r="J515" s="68">
        <f t="shared" ca="1" si="141"/>
        <v>101</v>
      </c>
      <c r="K515" s="68">
        <f ca="1">IF(J515-G515&gt;'Inputs and Outputs'!$D$4,One-G515,0)</f>
        <v>0</v>
      </c>
      <c r="L515" s="68">
        <f ca="1">J515*'Inputs and Outputs'!$D$5-K515*'Inputs and Outputs'!$D$6</f>
        <v>4040</v>
      </c>
      <c r="M515" s="70">
        <f t="shared" ca="1" si="155"/>
        <v>0.35712751639186024</v>
      </c>
      <c r="N515" s="68">
        <f t="shared" si="142"/>
        <v>25</v>
      </c>
      <c r="O515" s="75">
        <f ca="1">J515*'Inputs and Outputs'!$D$5-('Model Part B'!K515*'Model Part B'!N515+K515*Costperbumped)</f>
        <v>4040</v>
      </c>
      <c r="R515" s="74">
        <v>512</v>
      </c>
      <c r="S515" s="68" t="s">
        <v>1</v>
      </c>
      <c r="T515" s="69">
        <v>44367</v>
      </c>
      <c r="U515" s="67" t="s">
        <v>2</v>
      </c>
      <c r="V515" s="68" t="str">
        <f>'Flight Data'!$A513</f>
        <v>G512</v>
      </c>
      <c r="W515" s="68">
        <f>'Flight Data'!$B513</f>
        <v>4</v>
      </c>
      <c r="X515" s="68">
        <f ca="1">ROUND(NORMINV($AC515,'Inputs and Outputs'!$C$19,'Inputs and Outputs'!$D$19),0)</f>
        <v>105</v>
      </c>
      <c r="Y515" s="68">
        <f t="shared" si="143"/>
        <v>102</v>
      </c>
      <c r="Z515" s="68">
        <f t="shared" ca="1" si="144"/>
        <v>102</v>
      </c>
      <c r="AA515" s="68">
        <f ca="1">IF(Z515-W515&gt;'Inputs and Outputs'!$D$4,One-W515,0)</f>
        <v>0</v>
      </c>
      <c r="AB515" s="68">
        <f ca="1">Z515*'Inputs and Outputs'!$D$5-AA515*'Inputs and Outputs'!$D$6</f>
        <v>4080</v>
      </c>
      <c r="AC515" s="70">
        <f t="shared" ca="1" si="156"/>
        <v>0.65669372231323464</v>
      </c>
      <c r="AD515" s="68">
        <f t="shared" si="145"/>
        <v>25</v>
      </c>
      <c r="AE515" s="75">
        <f ca="1">Z515*'Inputs and Outputs'!$D$5-('Model Part B'!AA515*'Model Part B'!AD515+AA515*Costperbumped)</f>
        <v>4080</v>
      </c>
      <c r="AH515" s="74">
        <v>512</v>
      </c>
      <c r="AI515" s="68" t="s">
        <v>1</v>
      </c>
      <c r="AJ515" s="69">
        <v>44367</v>
      </c>
      <c r="AK515" s="67" t="s">
        <v>2</v>
      </c>
      <c r="AL515" s="68" t="str">
        <f>'Flight Data'!$A513</f>
        <v>G512</v>
      </c>
      <c r="AM515" s="68">
        <f>'Flight Data'!$B513</f>
        <v>4</v>
      </c>
      <c r="AN515" s="68">
        <f ca="1">ROUND(NORMINV($AS515,'Inputs and Outputs'!$C$19,'Inputs and Outputs'!$D$19),0)</f>
        <v>113</v>
      </c>
      <c r="AO515" s="68">
        <f t="shared" si="146"/>
        <v>103</v>
      </c>
      <c r="AP515" s="68">
        <f t="shared" ca="1" si="147"/>
        <v>103</v>
      </c>
      <c r="AQ515" s="68">
        <f ca="1">IF(AP515-AM515&gt;'Inputs and Outputs'!$D$4,Three-AM515,0)</f>
        <v>0</v>
      </c>
      <c r="AR515" s="68">
        <f ca="1">AP515*'Inputs and Outputs'!$D$5-AQ515*'Inputs and Outputs'!$D$6</f>
        <v>4120</v>
      </c>
      <c r="AS515" s="70">
        <f t="shared" ca="1" si="157"/>
        <v>0.97206541528633306</v>
      </c>
      <c r="AT515" s="68">
        <f t="shared" si="148"/>
        <v>25</v>
      </c>
      <c r="AU515" s="75">
        <f ca="1">AP515*'Inputs and Outputs'!$D$5-('Model Part B'!AQ515*'Model Part B'!AT515+AQ515*Costperbumped)</f>
        <v>4120</v>
      </c>
      <c r="AX515" s="74">
        <v>512</v>
      </c>
      <c r="AY515" s="68" t="s">
        <v>1</v>
      </c>
      <c r="AZ515" s="69">
        <v>44367</v>
      </c>
      <c r="BA515" s="67" t="s">
        <v>2</v>
      </c>
      <c r="BB515" s="68" t="str">
        <f>'Flight Data'!$A513</f>
        <v>G512</v>
      </c>
      <c r="BC515" s="68">
        <f>'Flight Data'!$B513</f>
        <v>4</v>
      </c>
      <c r="BD515" s="68">
        <f ca="1">ROUND(NORMINV($BI515,'Inputs and Outputs'!$C$19,'Inputs and Outputs'!$D$19),0)</f>
        <v>102</v>
      </c>
      <c r="BE515" s="68">
        <f t="shared" si="149"/>
        <v>104</v>
      </c>
      <c r="BF515" s="68">
        <f t="shared" ca="1" si="150"/>
        <v>102</v>
      </c>
      <c r="BG515" s="68">
        <f ca="1">IF(BF515-BC515&gt;'Inputs and Outputs'!$D$4,Four-BC515,0)</f>
        <v>0</v>
      </c>
      <c r="BH515" s="68">
        <f ca="1">BF515*'Inputs and Outputs'!$D$5-BG515*'Inputs and Outputs'!$D$6</f>
        <v>4080</v>
      </c>
      <c r="BI515" s="70">
        <f t="shared" ca="1" si="158"/>
        <v>0.43808065271166174</v>
      </c>
      <c r="BJ515" s="68">
        <f t="shared" si="151"/>
        <v>25</v>
      </c>
      <c r="BK515" s="75">
        <f ca="1">BF515*'Inputs and Outputs'!$D$5-('Model Part B'!BG515*'Model Part B'!BJ515+BG515*Costperbumped)</f>
        <v>4080</v>
      </c>
      <c r="BN515" s="74">
        <v>512</v>
      </c>
      <c r="BO515" s="68" t="s">
        <v>1</v>
      </c>
      <c r="BP515" s="69">
        <v>44367</v>
      </c>
      <c r="BQ515" s="67" t="s">
        <v>2</v>
      </c>
      <c r="BR515" s="68" t="str">
        <f>'Flight Data'!$A513</f>
        <v>G512</v>
      </c>
      <c r="BS515" s="68">
        <f>'Flight Data'!$B513</f>
        <v>4</v>
      </c>
      <c r="BT515" s="68">
        <f ca="1">ROUND(NORMINV($BY515,'Inputs and Outputs'!$C$18,'Inputs and Outputs'!$D$18),0)</f>
        <v>107</v>
      </c>
      <c r="BU515" s="68">
        <f t="shared" si="152"/>
        <v>105</v>
      </c>
      <c r="BV515" s="68">
        <f t="shared" ca="1" si="153"/>
        <v>105</v>
      </c>
      <c r="BW515" s="68">
        <f ca="1">IF(BV515-BS515&gt;'Inputs and Outputs'!$D$4,Five-BS515,0)</f>
        <v>1</v>
      </c>
      <c r="BX515" s="68">
        <f ca="1">BV515*'Inputs and Outputs'!$D$5-BW515*'Inputs and Outputs'!$D$6</f>
        <v>4100</v>
      </c>
      <c r="BY515" s="70">
        <f t="shared" ca="1" si="159"/>
        <v>0.84199018986783369</v>
      </c>
      <c r="BZ515" s="68">
        <f t="shared" si="154"/>
        <v>25</v>
      </c>
      <c r="CA515" s="75">
        <f ca="1">BV515*'Inputs and Outputs'!$D$5-('Model Part B'!BW515*'Model Part B'!BZ515+BW515*Costperbumped)</f>
        <v>4075</v>
      </c>
    </row>
    <row r="516" spans="2:79" x14ac:dyDescent="0.2">
      <c r="B516" s="74">
        <v>513</v>
      </c>
      <c r="C516" s="68" t="s">
        <v>1</v>
      </c>
      <c r="D516" s="69">
        <v>44367</v>
      </c>
      <c r="E516" s="67" t="s">
        <v>0</v>
      </c>
      <c r="F516" s="68" t="str">
        <f>'Flight Data'!$A514</f>
        <v>G513</v>
      </c>
      <c r="G516" s="68">
        <f>'Flight Data'!$B514</f>
        <v>2</v>
      </c>
      <c r="H516" s="68">
        <f ca="1">ROUND(NORMINV($M516,'Inputs and Outputs'!$C$20,'Inputs and Outputs'!$D$20),0)</f>
        <v>98</v>
      </c>
      <c r="I516" s="68">
        <f t="shared" ref="I516:I579" si="160">Capacity+One</f>
        <v>101</v>
      </c>
      <c r="J516" s="68">
        <f t="shared" ref="J516:J579" ca="1" si="161">MIN(H516,I516)</f>
        <v>98</v>
      </c>
      <c r="K516" s="68">
        <f ca="1">IF(J516-G516&gt;'Inputs and Outputs'!$D$4,One-G516,0)</f>
        <v>0</v>
      </c>
      <c r="L516" s="68">
        <f ca="1">J516*'Inputs and Outputs'!$D$5-K516*'Inputs and Outputs'!$D$6</f>
        <v>3920</v>
      </c>
      <c r="M516" s="70">
        <f t="shared" ca="1" si="155"/>
        <v>7.4426394674448226E-2</v>
      </c>
      <c r="N516" s="68">
        <f t="shared" ref="N516:N579" si="162">IF(E516="7pm",200,25)</f>
        <v>200</v>
      </c>
      <c r="O516" s="75">
        <f ca="1">J516*'Inputs and Outputs'!$D$5-('Model Part B'!K516*'Model Part B'!N516+K516*Costperbumped)</f>
        <v>3920</v>
      </c>
      <c r="R516" s="74">
        <v>513</v>
      </c>
      <c r="S516" s="68" t="s">
        <v>1</v>
      </c>
      <c r="T516" s="69">
        <v>44367</v>
      </c>
      <c r="U516" s="67" t="s">
        <v>0</v>
      </c>
      <c r="V516" s="68" t="str">
        <f>'Flight Data'!$A514</f>
        <v>G513</v>
      </c>
      <c r="W516" s="68">
        <f>'Flight Data'!$B514</f>
        <v>2</v>
      </c>
      <c r="X516" s="68">
        <f ca="1">ROUND(NORMINV($AC516,'Inputs and Outputs'!$C$20,'Inputs and Outputs'!$D$20),0)</f>
        <v>113</v>
      </c>
      <c r="Y516" s="68">
        <f t="shared" ref="Y516:Y579" si="163">Capacity+Two</f>
        <v>102</v>
      </c>
      <c r="Z516" s="68">
        <f t="shared" ref="Z516:Z579" ca="1" si="164">MIN(X516,Y516)</f>
        <v>102</v>
      </c>
      <c r="AA516" s="68">
        <f ca="1">IF(Z516-W516&gt;'Inputs and Outputs'!$D$4,One-W516,0)</f>
        <v>0</v>
      </c>
      <c r="AB516" s="68">
        <f ca="1">Z516*'Inputs and Outputs'!$D$5-AA516*'Inputs and Outputs'!$D$6</f>
        <v>4080</v>
      </c>
      <c r="AC516" s="70">
        <f t="shared" ca="1" si="156"/>
        <v>0.93385327768936199</v>
      </c>
      <c r="AD516" s="68">
        <f t="shared" ref="AD516:AD579" si="165">IF(U516="7pm",200,25)</f>
        <v>200</v>
      </c>
      <c r="AE516" s="75">
        <f ca="1">Z516*'Inputs and Outputs'!$D$5-('Model Part B'!AA516*'Model Part B'!AD516+AA516*Costperbumped)</f>
        <v>4080</v>
      </c>
      <c r="AH516" s="74">
        <v>513</v>
      </c>
      <c r="AI516" s="68" t="s">
        <v>1</v>
      </c>
      <c r="AJ516" s="69">
        <v>44367</v>
      </c>
      <c r="AK516" s="67" t="s">
        <v>0</v>
      </c>
      <c r="AL516" s="68" t="str">
        <f>'Flight Data'!$A514</f>
        <v>G513</v>
      </c>
      <c r="AM516" s="68">
        <f>'Flight Data'!$B514</f>
        <v>2</v>
      </c>
      <c r="AN516" s="68">
        <f ca="1">ROUND(NORMINV($AS516,'Inputs and Outputs'!$C$20,'Inputs and Outputs'!$D$20),0)</f>
        <v>107</v>
      </c>
      <c r="AO516" s="68">
        <f t="shared" ref="AO516:AO579" si="166">Capacity+Three</f>
        <v>103</v>
      </c>
      <c r="AP516" s="68">
        <f t="shared" ref="AP516:AP579" ca="1" si="167">MIN(AN516,AO516)</f>
        <v>103</v>
      </c>
      <c r="AQ516" s="68">
        <f ca="1">IF(AP516-AM516&gt;'Inputs and Outputs'!$D$4,Three-AM516,0)</f>
        <v>1</v>
      </c>
      <c r="AR516" s="68">
        <f ca="1">AP516*'Inputs and Outputs'!$D$5-AQ516*'Inputs and Outputs'!$D$6</f>
        <v>4020</v>
      </c>
      <c r="AS516" s="70">
        <f t="shared" ca="1" si="157"/>
        <v>0.69127854601254901</v>
      </c>
      <c r="AT516" s="68">
        <f t="shared" ref="AT516:AT579" si="168">IF(AK516="7pm",200,25)</f>
        <v>200</v>
      </c>
      <c r="AU516" s="75">
        <f ca="1">AP516*'Inputs and Outputs'!$D$5-('Model Part B'!AQ516*'Model Part B'!AT516+AQ516*Costperbumped)</f>
        <v>3820</v>
      </c>
      <c r="AX516" s="74">
        <v>513</v>
      </c>
      <c r="AY516" s="68" t="s">
        <v>1</v>
      </c>
      <c r="AZ516" s="69">
        <v>44367</v>
      </c>
      <c r="BA516" s="67" t="s">
        <v>0</v>
      </c>
      <c r="BB516" s="68" t="str">
        <f>'Flight Data'!$A514</f>
        <v>G513</v>
      </c>
      <c r="BC516" s="68">
        <f>'Flight Data'!$B514</f>
        <v>2</v>
      </c>
      <c r="BD516" s="68">
        <f ca="1">ROUND(NORMINV($BI516,'Inputs and Outputs'!$C$20,'Inputs and Outputs'!$D$20),0)</f>
        <v>99</v>
      </c>
      <c r="BE516" s="68">
        <f t="shared" ref="BE516:BE579" si="169">Capacity+Four</f>
        <v>104</v>
      </c>
      <c r="BF516" s="68">
        <f t="shared" ref="BF516:BF579" ca="1" si="170">MIN(BD516,BE516)</f>
        <v>99</v>
      </c>
      <c r="BG516" s="68">
        <f ca="1">IF(BF516-BC516&gt;'Inputs and Outputs'!$D$4,Four-BC516,0)</f>
        <v>0</v>
      </c>
      <c r="BH516" s="68">
        <f ca="1">BF516*'Inputs and Outputs'!$D$5-BG516*'Inputs and Outputs'!$D$6</f>
        <v>3960</v>
      </c>
      <c r="BI516" s="70">
        <f t="shared" ca="1" si="158"/>
        <v>0.10985856113328996</v>
      </c>
      <c r="BJ516" s="68">
        <f t="shared" ref="BJ516:BJ579" si="171">IF(BA516="7pm",200,25)</f>
        <v>200</v>
      </c>
      <c r="BK516" s="75">
        <f ca="1">BF516*'Inputs and Outputs'!$D$5-('Model Part B'!BG516*'Model Part B'!BJ516+BG516*Costperbumped)</f>
        <v>3960</v>
      </c>
      <c r="BN516" s="74">
        <v>513</v>
      </c>
      <c r="BO516" s="68" t="s">
        <v>1</v>
      </c>
      <c r="BP516" s="69">
        <v>44367</v>
      </c>
      <c r="BQ516" s="67" t="s">
        <v>0</v>
      </c>
      <c r="BR516" s="68" t="str">
        <f>'Flight Data'!$A514</f>
        <v>G513</v>
      </c>
      <c r="BS516" s="68">
        <f>'Flight Data'!$B514</f>
        <v>2</v>
      </c>
      <c r="BT516" s="68">
        <f ca="1">ROUND(NORMINV($BY516,'Inputs and Outputs'!$C$18,'Inputs and Outputs'!$D$18),0)</f>
        <v>101</v>
      </c>
      <c r="BU516" s="68">
        <f t="shared" ref="BU516:BU579" si="172">Capacity+Five</f>
        <v>105</v>
      </c>
      <c r="BV516" s="68">
        <f t="shared" ref="BV516:BV579" ca="1" si="173">MIN(BT516,BU516)</f>
        <v>101</v>
      </c>
      <c r="BW516" s="68">
        <f ca="1">IF(BV516-BS516&gt;'Inputs and Outputs'!$D$4,Five-BS516,0)</f>
        <v>0</v>
      </c>
      <c r="BX516" s="68">
        <f ca="1">BV516*'Inputs and Outputs'!$D$5-BW516*'Inputs and Outputs'!$D$6</f>
        <v>4040</v>
      </c>
      <c r="BY516" s="70">
        <f t="shared" ca="1" si="159"/>
        <v>0.52021911079471916</v>
      </c>
      <c r="BZ516" s="68">
        <f t="shared" ref="BZ516:BZ579" si="174">IF(BQ516="7pm",200,25)</f>
        <v>200</v>
      </c>
      <c r="CA516" s="75">
        <f ca="1">BV516*'Inputs and Outputs'!$D$5-('Model Part B'!BW516*'Model Part B'!BZ516+BW516*Costperbumped)</f>
        <v>4040</v>
      </c>
    </row>
    <row r="517" spans="2:79" x14ac:dyDescent="0.2">
      <c r="B517" s="74">
        <v>514</v>
      </c>
      <c r="C517" s="68" t="s">
        <v>9</v>
      </c>
      <c r="D517" s="69">
        <v>44368</v>
      </c>
      <c r="E517" s="67" t="s">
        <v>3</v>
      </c>
      <c r="F517" s="68" t="str">
        <f>'Flight Data'!$A515</f>
        <v>G514</v>
      </c>
      <c r="G517" s="68">
        <f>'Flight Data'!$B515</f>
        <v>4</v>
      </c>
      <c r="H517" s="68">
        <f ca="1">ROUND(NORMINV($M517,'Inputs and Outputs'!$C$18,'Inputs and Outputs'!$D$18),0)</f>
        <v>86</v>
      </c>
      <c r="I517" s="68">
        <f t="shared" si="160"/>
        <v>101</v>
      </c>
      <c r="J517" s="68">
        <f t="shared" ca="1" si="161"/>
        <v>86</v>
      </c>
      <c r="K517" s="68">
        <f ca="1">IF(J517-G517&gt;'Inputs and Outputs'!$D$4,One-G517,0)</f>
        <v>0</v>
      </c>
      <c r="L517" s="68">
        <f ca="1">J517*'Inputs and Outputs'!$D$5-K517*'Inputs and Outputs'!$D$6</f>
        <v>3440</v>
      </c>
      <c r="M517" s="70">
        <f t="shared" ref="M517:M580" ca="1" si="175">RAND()</f>
        <v>5.5019940434998249E-3</v>
      </c>
      <c r="N517" s="68">
        <f t="shared" si="162"/>
        <v>25</v>
      </c>
      <c r="O517" s="75">
        <f ca="1">J517*'Inputs and Outputs'!$D$5-('Model Part B'!K517*'Model Part B'!N517+K517*Costperbumped)</f>
        <v>3440</v>
      </c>
      <c r="R517" s="74">
        <v>514</v>
      </c>
      <c r="S517" s="68" t="s">
        <v>9</v>
      </c>
      <c r="T517" s="69">
        <v>44368</v>
      </c>
      <c r="U517" s="67" t="s">
        <v>3</v>
      </c>
      <c r="V517" s="68" t="str">
        <f>'Flight Data'!$A515</f>
        <v>G514</v>
      </c>
      <c r="W517" s="68">
        <f>'Flight Data'!$B515</f>
        <v>4</v>
      </c>
      <c r="X517" s="68">
        <f ca="1">ROUND(NORMINV($AC517,'Inputs and Outputs'!$C$18,'Inputs and Outputs'!$D$18),0)</f>
        <v>109</v>
      </c>
      <c r="Y517" s="68">
        <f t="shared" si="163"/>
        <v>102</v>
      </c>
      <c r="Z517" s="68">
        <f t="shared" ca="1" si="164"/>
        <v>102</v>
      </c>
      <c r="AA517" s="68">
        <f ca="1">IF(Z517-W517&gt;'Inputs and Outputs'!$D$4,One-W517,0)</f>
        <v>0</v>
      </c>
      <c r="AB517" s="68">
        <f ca="1">Z517*'Inputs and Outputs'!$D$5-AA517*'Inputs and Outputs'!$D$6</f>
        <v>4080</v>
      </c>
      <c r="AC517" s="70">
        <f t="shared" ref="AC517:AC580" ca="1" si="176">RAND()</f>
        <v>0.90918423235595036</v>
      </c>
      <c r="AD517" s="68">
        <f t="shared" si="165"/>
        <v>25</v>
      </c>
      <c r="AE517" s="75">
        <f ca="1">Z517*'Inputs and Outputs'!$D$5-('Model Part B'!AA517*'Model Part B'!AD517+AA517*Costperbumped)</f>
        <v>4080</v>
      </c>
      <c r="AH517" s="74">
        <v>514</v>
      </c>
      <c r="AI517" s="68" t="s">
        <v>9</v>
      </c>
      <c r="AJ517" s="69">
        <v>44368</v>
      </c>
      <c r="AK517" s="67" t="s">
        <v>3</v>
      </c>
      <c r="AL517" s="68" t="str">
        <f>'Flight Data'!$A515</f>
        <v>G514</v>
      </c>
      <c r="AM517" s="68">
        <f>'Flight Data'!$B515</f>
        <v>4</v>
      </c>
      <c r="AN517" s="68">
        <f ca="1">ROUND(NORMINV($AS517,'Inputs and Outputs'!$C$18,'Inputs and Outputs'!$D$18),0)</f>
        <v>92</v>
      </c>
      <c r="AO517" s="68">
        <f t="shared" si="166"/>
        <v>103</v>
      </c>
      <c r="AP517" s="68">
        <f t="shared" ca="1" si="167"/>
        <v>92</v>
      </c>
      <c r="AQ517" s="68">
        <f ca="1">IF(AP517-AM517&gt;'Inputs and Outputs'!$D$4,Three-AM517,0)</f>
        <v>0</v>
      </c>
      <c r="AR517" s="68">
        <f ca="1">AP517*'Inputs and Outputs'!$D$5-AQ517*'Inputs and Outputs'!$D$6</f>
        <v>3680</v>
      </c>
      <c r="AS517" s="70">
        <f t="shared" ref="AS517:AS580" ca="1" si="177">RAND()</f>
        <v>7.1615244306047376E-2</v>
      </c>
      <c r="AT517" s="68">
        <f t="shared" si="168"/>
        <v>25</v>
      </c>
      <c r="AU517" s="75">
        <f ca="1">AP517*'Inputs and Outputs'!$D$5-('Model Part B'!AQ517*'Model Part B'!AT517+AQ517*Costperbumped)</f>
        <v>3680</v>
      </c>
      <c r="AX517" s="74">
        <v>514</v>
      </c>
      <c r="AY517" s="68" t="s">
        <v>9</v>
      </c>
      <c r="AZ517" s="69">
        <v>44368</v>
      </c>
      <c r="BA517" s="67" t="s">
        <v>3</v>
      </c>
      <c r="BB517" s="68" t="str">
        <f>'Flight Data'!$A515</f>
        <v>G514</v>
      </c>
      <c r="BC517" s="68">
        <f>'Flight Data'!$B515</f>
        <v>4</v>
      </c>
      <c r="BD517" s="68">
        <f ca="1">ROUND(NORMINV($BI517,'Inputs and Outputs'!$C$18,'Inputs and Outputs'!$D$18),0)</f>
        <v>100</v>
      </c>
      <c r="BE517" s="68">
        <f t="shared" si="169"/>
        <v>104</v>
      </c>
      <c r="BF517" s="68">
        <f t="shared" ca="1" si="170"/>
        <v>100</v>
      </c>
      <c r="BG517" s="68">
        <f ca="1">IF(BF517-BC517&gt;'Inputs and Outputs'!$D$4,Four-BC517,0)</f>
        <v>0</v>
      </c>
      <c r="BH517" s="68">
        <f ca="1">BF517*'Inputs and Outputs'!$D$5-BG517*'Inputs and Outputs'!$D$6</f>
        <v>4000</v>
      </c>
      <c r="BI517" s="70">
        <f t="shared" ref="BI517:BI580" ca="1" si="178">RAND()</f>
        <v>0.43344162483930204</v>
      </c>
      <c r="BJ517" s="68">
        <f t="shared" si="171"/>
        <v>25</v>
      </c>
      <c r="BK517" s="75">
        <f ca="1">BF517*'Inputs and Outputs'!$D$5-('Model Part B'!BG517*'Model Part B'!BJ517+BG517*Costperbumped)</f>
        <v>4000</v>
      </c>
      <c r="BN517" s="74">
        <v>514</v>
      </c>
      <c r="BO517" s="68" t="s">
        <v>9</v>
      </c>
      <c r="BP517" s="69">
        <v>44368</v>
      </c>
      <c r="BQ517" s="67" t="s">
        <v>3</v>
      </c>
      <c r="BR517" s="68" t="str">
        <f>'Flight Data'!$A515</f>
        <v>G514</v>
      </c>
      <c r="BS517" s="68">
        <f>'Flight Data'!$B515</f>
        <v>4</v>
      </c>
      <c r="BT517" s="68">
        <f ca="1">ROUND(NORMINV($BY517,'Inputs and Outputs'!$C$18,'Inputs and Outputs'!$D$18),0)</f>
        <v>106</v>
      </c>
      <c r="BU517" s="68">
        <f t="shared" si="172"/>
        <v>105</v>
      </c>
      <c r="BV517" s="68">
        <f t="shared" ca="1" si="173"/>
        <v>105</v>
      </c>
      <c r="BW517" s="68">
        <f ca="1">IF(BV517-BS517&gt;'Inputs and Outputs'!$D$4,Five-BS517,0)</f>
        <v>1</v>
      </c>
      <c r="BX517" s="68">
        <f ca="1">BV517*'Inputs and Outputs'!$D$5-BW517*'Inputs and Outputs'!$D$6</f>
        <v>4100</v>
      </c>
      <c r="BY517" s="70">
        <f t="shared" ref="BY517:BY580" ca="1" si="179">RAND()</f>
        <v>0.77449744182876756</v>
      </c>
      <c r="BZ517" s="68">
        <f t="shared" si="174"/>
        <v>25</v>
      </c>
      <c r="CA517" s="75">
        <f ca="1">BV517*'Inputs and Outputs'!$D$5-('Model Part B'!BW517*'Model Part B'!BZ517+BW517*Costperbumped)</f>
        <v>4075</v>
      </c>
    </row>
    <row r="518" spans="2:79" x14ac:dyDescent="0.2">
      <c r="B518" s="74">
        <v>515</v>
      </c>
      <c r="C518" s="68" t="s">
        <v>9</v>
      </c>
      <c r="D518" s="69">
        <v>44368</v>
      </c>
      <c r="E518" s="67" t="s">
        <v>2</v>
      </c>
      <c r="F518" s="68" t="str">
        <f>'Flight Data'!$A516</f>
        <v>G515</v>
      </c>
      <c r="G518" s="68">
        <f>'Flight Data'!$B516</f>
        <v>0</v>
      </c>
      <c r="H518" s="68">
        <f ca="1">ROUND(NORMINV($M518,'Inputs and Outputs'!$C$19,'Inputs and Outputs'!$D$19),0)</f>
        <v>100</v>
      </c>
      <c r="I518" s="68">
        <f t="shared" si="160"/>
        <v>101</v>
      </c>
      <c r="J518" s="68">
        <f t="shared" ca="1" si="161"/>
        <v>100</v>
      </c>
      <c r="K518" s="68">
        <f ca="1">IF(J518-G518&gt;'Inputs and Outputs'!$D$4,One-G518,0)</f>
        <v>0</v>
      </c>
      <c r="L518" s="68">
        <f ca="1">J518*'Inputs and Outputs'!$D$5-K518*'Inputs and Outputs'!$D$6</f>
        <v>4000</v>
      </c>
      <c r="M518" s="70">
        <f t="shared" ca="1" si="175"/>
        <v>0.26385475475802322</v>
      </c>
      <c r="N518" s="68">
        <f t="shared" si="162"/>
        <v>25</v>
      </c>
      <c r="O518" s="75">
        <f ca="1">J518*'Inputs and Outputs'!$D$5-('Model Part B'!K518*'Model Part B'!N518+K518*Costperbumped)</f>
        <v>4000</v>
      </c>
      <c r="R518" s="74">
        <v>515</v>
      </c>
      <c r="S518" s="68" t="s">
        <v>9</v>
      </c>
      <c r="T518" s="69">
        <v>44368</v>
      </c>
      <c r="U518" s="67" t="s">
        <v>2</v>
      </c>
      <c r="V518" s="68" t="str">
        <f>'Flight Data'!$A516</f>
        <v>G515</v>
      </c>
      <c r="W518" s="68">
        <f>'Flight Data'!$B516</f>
        <v>0</v>
      </c>
      <c r="X518" s="68">
        <f ca="1">ROUND(NORMINV($AC518,'Inputs and Outputs'!$C$19,'Inputs and Outputs'!$D$19),0)</f>
        <v>102</v>
      </c>
      <c r="Y518" s="68">
        <f t="shared" si="163"/>
        <v>102</v>
      </c>
      <c r="Z518" s="68">
        <f t="shared" ca="1" si="164"/>
        <v>102</v>
      </c>
      <c r="AA518" s="68">
        <f ca="1">IF(Z518-W518&gt;'Inputs and Outputs'!$D$4,One-W518,0)</f>
        <v>1</v>
      </c>
      <c r="AB518" s="68">
        <f ca="1">Z518*'Inputs and Outputs'!$D$5-AA518*'Inputs and Outputs'!$D$6</f>
        <v>3980</v>
      </c>
      <c r="AC518" s="70">
        <f t="shared" ca="1" si="176"/>
        <v>0.41108747525458411</v>
      </c>
      <c r="AD518" s="68">
        <f t="shared" si="165"/>
        <v>25</v>
      </c>
      <c r="AE518" s="75">
        <f ca="1">Z518*'Inputs and Outputs'!$D$5-('Model Part B'!AA518*'Model Part B'!AD518+AA518*Costperbumped)</f>
        <v>3955</v>
      </c>
      <c r="AH518" s="74">
        <v>515</v>
      </c>
      <c r="AI518" s="68" t="s">
        <v>9</v>
      </c>
      <c r="AJ518" s="69">
        <v>44368</v>
      </c>
      <c r="AK518" s="67" t="s">
        <v>2</v>
      </c>
      <c r="AL518" s="68" t="str">
        <f>'Flight Data'!$A516</f>
        <v>G515</v>
      </c>
      <c r="AM518" s="68">
        <f>'Flight Data'!$B516</f>
        <v>0</v>
      </c>
      <c r="AN518" s="68">
        <f ca="1">ROUND(NORMINV($AS518,'Inputs and Outputs'!$C$19,'Inputs and Outputs'!$D$19),0)</f>
        <v>103</v>
      </c>
      <c r="AO518" s="68">
        <f t="shared" si="166"/>
        <v>103</v>
      </c>
      <c r="AP518" s="68">
        <f t="shared" ca="1" si="167"/>
        <v>103</v>
      </c>
      <c r="AQ518" s="68">
        <f ca="1">IF(AP518-AM518&gt;'Inputs and Outputs'!$D$4,Three-AM518,0)</f>
        <v>3</v>
      </c>
      <c r="AR518" s="68">
        <f ca="1">AP518*'Inputs and Outputs'!$D$5-AQ518*'Inputs and Outputs'!$D$6</f>
        <v>3820</v>
      </c>
      <c r="AS518" s="70">
        <f t="shared" ca="1" si="177"/>
        <v>0.52002564625916647</v>
      </c>
      <c r="AT518" s="68">
        <f t="shared" si="168"/>
        <v>25</v>
      </c>
      <c r="AU518" s="75">
        <f ca="1">AP518*'Inputs and Outputs'!$D$5-('Model Part B'!AQ518*'Model Part B'!AT518+AQ518*Costperbumped)</f>
        <v>3745</v>
      </c>
      <c r="AX518" s="74">
        <v>515</v>
      </c>
      <c r="AY518" s="68" t="s">
        <v>9</v>
      </c>
      <c r="AZ518" s="69">
        <v>44368</v>
      </c>
      <c r="BA518" s="67" t="s">
        <v>2</v>
      </c>
      <c r="BB518" s="68" t="str">
        <f>'Flight Data'!$A516</f>
        <v>G515</v>
      </c>
      <c r="BC518" s="68">
        <f>'Flight Data'!$B516</f>
        <v>0</v>
      </c>
      <c r="BD518" s="68">
        <f ca="1">ROUND(NORMINV($BI518,'Inputs and Outputs'!$C$19,'Inputs and Outputs'!$D$19),0)</f>
        <v>106</v>
      </c>
      <c r="BE518" s="68">
        <f t="shared" si="169"/>
        <v>104</v>
      </c>
      <c r="BF518" s="68">
        <f t="shared" ca="1" si="170"/>
        <v>104</v>
      </c>
      <c r="BG518" s="68">
        <f ca="1">IF(BF518-BC518&gt;'Inputs and Outputs'!$D$4,Four-BC518,0)</f>
        <v>4</v>
      </c>
      <c r="BH518" s="68">
        <f ca="1">BF518*'Inputs and Outputs'!$D$5-BG518*'Inputs and Outputs'!$D$6</f>
        <v>3760</v>
      </c>
      <c r="BI518" s="70">
        <f t="shared" ca="1" si="178"/>
        <v>0.69187823888285871</v>
      </c>
      <c r="BJ518" s="68">
        <f t="shared" si="171"/>
        <v>25</v>
      </c>
      <c r="BK518" s="75">
        <f ca="1">BF518*'Inputs and Outputs'!$D$5-('Model Part B'!BG518*'Model Part B'!BJ518+BG518*Costperbumped)</f>
        <v>3660</v>
      </c>
      <c r="BN518" s="74">
        <v>515</v>
      </c>
      <c r="BO518" s="68" t="s">
        <v>9</v>
      </c>
      <c r="BP518" s="69">
        <v>44368</v>
      </c>
      <c r="BQ518" s="67" t="s">
        <v>2</v>
      </c>
      <c r="BR518" s="68" t="str">
        <f>'Flight Data'!$A516</f>
        <v>G515</v>
      </c>
      <c r="BS518" s="68">
        <f>'Flight Data'!$B516</f>
        <v>0</v>
      </c>
      <c r="BT518" s="68">
        <f ca="1">ROUND(NORMINV($BY518,'Inputs and Outputs'!$C$18,'Inputs and Outputs'!$D$18),0)</f>
        <v>100</v>
      </c>
      <c r="BU518" s="68">
        <f t="shared" si="172"/>
        <v>105</v>
      </c>
      <c r="BV518" s="68">
        <f t="shared" ca="1" si="173"/>
        <v>100</v>
      </c>
      <c r="BW518" s="68">
        <f ca="1">IF(BV518-BS518&gt;'Inputs and Outputs'!$D$4,Five-BS518,0)</f>
        <v>0</v>
      </c>
      <c r="BX518" s="68">
        <f ca="1">BV518*'Inputs and Outputs'!$D$5-BW518*'Inputs and Outputs'!$D$6</f>
        <v>4000</v>
      </c>
      <c r="BY518" s="70">
        <f t="shared" ca="1" si="179"/>
        <v>0.4096570691678395</v>
      </c>
      <c r="BZ518" s="68">
        <f t="shared" si="174"/>
        <v>25</v>
      </c>
      <c r="CA518" s="75">
        <f ca="1">BV518*'Inputs and Outputs'!$D$5-('Model Part B'!BW518*'Model Part B'!BZ518+BW518*Costperbumped)</f>
        <v>4000</v>
      </c>
    </row>
    <row r="519" spans="2:79" x14ac:dyDescent="0.2">
      <c r="B519" s="74">
        <v>516</v>
      </c>
      <c r="C519" s="68" t="s">
        <v>9</v>
      </c>
      <c r="D519" s="69">
        <v>44368</v>
      </c>
      <c r="E519" s="67" t="s">
        <v>0</v>
      </c>
      <c r="F519" s="68" t="str">
        <f>'Flight Data'!$A517</f>
        <v>G516</v>
      </c>
      <c r="G519" s="68">
        <f>'Flight Data'!$B517</f>
        <v>0</v>
      </c>
      <c r="H519" s="68">
        <f ca="1">ROUND(NORMINV($M519,'Inputs and Outputs'!$C$20,'Inputs and Outputs'!$D$20),0)</f>
        <v>109</v>
      </c>
      <c r="I519" s="68">
        <f t="shared" si="160"/>
        <v>101</v>
      </c>
      <c r="J519" s="68">
        <f t="shared" ca="1" si="161"/>
        <v>101</v>
      </c>
      <c r="K519" s="68">
        <f ca="1">IF(J519-G519&gt;'Inputs and Outputs'!$D$4,One-G519,0)</f>
        <v>1</v>
      </c>
      <c r="L519" s="68">
        <f ca="1">J519*'Inputs and Outputs'!$D$5-K519*'Inputs and Outputs'!$D$6</f>
        <v>3940</v>
      </c>
      <c r="M519" s="70">
        <f t="shared" ca="1" si="175"/>
        <v>0.80330288062921484</v>
      </c>
      <c r="N519" s="68">
        <f t="shared" si="162"/>
        <v>200</v>
      </c>
      <c r="O519" s="75">
        <f ca="1">J519*'Inputs and Outputs'!$D$5-('Model Part B'!K519*'Model Part B'!N519+K519*Costperbumped)</f>
        <v>3740</v>
      </c>
      <c r="R519" s="74">
        <v>516</v>
      </c>
      <c r="S519" s="68" t="s">
        <v>9</v>
      </c>
      <c r="T519" s="69">
        <v>44368</v>
      </c>
      <c r="U519" s="67" t="s">
        <v>0</v>
      </c>
      <c r="V519" s="68" t="str">
        <f>'Flight Data'!$A517</f>
        <v>G516</v>
      </c>
      <c r="W519" s="68">
        <f>'Flight Data'!$B517</f>
        <v>0</v>
      </c>
      <c r="X519" s="68">
        <f ca="1">ROUND(NORMINV($AC519,'Inputs and Outputs'!$C$20,'Inputs and Outputs'!$D$20),0)</f>
        <v>103</v>
      </c>
      <c r="Y519" s="68">
        <f t="shared" si="163"/>
        <v>102</v>
      </c>
      <c r="Z519" s="68">
        <f t="shared" ca="1" si="164"/>
        <v>102</v>
      </c>
      <c r="AA519" s="68">
        <f ca="1">IF(Z519-W519&gt;'Inputs and Outputs'!$D$4,One-W519,0)</f>
        <v>1</v>
      </c>
      <c r="AB519" s="68">
        <f ca="1">Z519*'Inputs and Outputs'!$D$5-AA519*'Inputs and Outputs'!$D$6</f>
        <v>3980</v>
      </c>
      <c r="AC519" s="70">
        <f t="shared" ca="1" si="176"/>
        <v>0.36103353276719019</v>
      </c>
      <c r="AD519" s="68">
        <f t="shared" si="165"/>
        <v>200</v>
      </c>
      <c r="AE519" s="75">
        <f ca="1">Z519*'Inputs and Outputs'!$D$5-('Model Part B'!AA519*'Model Part B'!AD519+AA519*Costperbumped)</f>
        <v>3780</v>
      </c>
      <c r="AH519" s="74">
        <v>516</v>
      </c>
      <c r="AI519" s="68" t="s">
        <v>9</v>
      </c>
      <c r="AJ519" s="69">
        <v>44368</v>
      </c>
      <c r="AK519" s="67" t="s">
        <v>0</v>
      </c>
      <c r="AL519" s="68" t="str">
        <f>'Flight Data'!$A517</f>
        <v>G516</v>
      </c>
      <c r="AM519" s="68">
        <f>'Flight Data'!$B517</f>
        <v>0</v>
      </c>
      <c r="AN519" s="68">
        <f ca="1">ROUND(NORMINV($AS519,'Inputs and Outputs'!$C$20,'Inputs and Outputs'!$D$20),0)</f>
        <v>102</v>
      </c>
      <c r="AO519" s="68">
        <f t="shared" si="166"/>
        <v>103</v>
      </c>
      <c r="AP519" s="68">
        <f t="shared" ca="1" si="167"/>
        <v>102</v>
      </c>
      <c r="AQ519" s="68">
        <f ca="1">IF(AP519-AM519&gt;'Inputs and Outputs'!$D$4,Three-AM519,0)</f>
        <v>3</v>
      </c>
      <c r="AR519" s="68">
        <f ca="1">AP519*'Inputs and Outputs'!$D$5-AQ519*'Inputs and Outputs'!$D$6</f>
        <v>3780</v>
      </c>
      <c r="AS519" s="70">
        <f t="shared" ca="1" si="177"/>
        <v>0.25740800566481792</v>
      </c>
      <c r="AT519" s="68">
        <f t="shared" si="168"/>
        <v>200</v>
      </c>
      <c r="AU519" s="75">
        <f ca="1">AP519*'Inputs and Outputs'!$D$5-('Model Part B'!AQ519*'Model Part B'!AT519+AQ519*Costperbumped)</f>
        <v>3180</v>
      </c>
      <c r="AX519" s="74">
        <v>516</v>
      </c>
      <c r="AY519" s="68" t="s">
        <v>9</v>
      </c>
      <c r="AZ519" s="69">
        <v>44368</v>
      </c>
      <c r="BA519" s="67" t="s">
        <v>0</v>
      </c>
      <c r="BB519" s="68" t="str">
        <f>'Flight Data'!$A517</f>
        <v>G516</v>
      </c>
      <c r="BC519" s="68">
        <f>'Flight Data'!$B517</f>
        <v>0</v>
      </c>
      <c r="BD519" s="68">
        <f ca="1">ROUND(NORMINV($BI519,'Inputs and Outputs'!$C$20,'Inputs and Outputs'!$D$20),0)</f>
        <v>105</v>
      </c>
      <c r="BE519" s="68">
        <f t="shared" si="169"/>
        <v>104</v>
      </c>
      <c r="BF519" s="68">
        <f t="shared" ca="1" si="170"/>
        <v>104</v>
      </c>
      <c r="BG519" s="68">
        <f ca="1">IF(BF519-BC519&gt;'Inputs and Outputs'!$D$4,Four-BC519,0)</f>
        <v>4</v>
      </c>
      <c r="BH519" s="68">
        <f ca="1">BF519*'Inputs and Outputs'!$D$5-BG519*'Inputs and Outputs'!$D$6</f>
        <v>3760</v>
      </c>
      <c r="BI519" s="70">
        <f t="shared" ca="1" si="178"/>
        <v>0.50480022538683345</v>
      </c>
      <c r="BJ519" s="68">
        <f t="shared" si="171"/>
        <v>200</v>
      </c>
      <c r="BK519" s="75">
        <f ca="1">BF519*'Inputs and Outputs'!$D$5-('Model Part B'!BG519*'Model Part B'!BJ519+BG519*Costperbumped)</f>
        <v>2960</v>
      </c>
      <c r="BN519" s="74">
        <v>516</v>
      </c>
      <c r="BO519" s="68" t="s">
        <v>9</v>
      </c>
      <c r="BP519" s="69">
        <v>44368</v>
      </c>
      <c r="BQ519" s="67" t="s">
        <v>0</v>
      </c>
      <c r="BR519" s="68" t="str">
        <f>'Flight Data'!$A517</f>
        <v>G516</v>
      </c>
      <c r="BS519" s="68">
        <f>'Flight Data'!$B517</f>
        <v>0</v>
      </c>
      <c r="BT519" s="68">
        <f ca="1">ROUND(NORMINV($BY519,'Inputs and Outputs'!$C$18,'Inputs and Outputs'!$D$18),0)</f>
        <v>112</v>
      </c>
      <c r="BU519" s="68">
        <f t="shared" si="172"/>
        <v>105</v>
      </c>
      <c r="BV519" s="68">
        <f t="shared" ca="1" si="173"/>
        <v>105</v>
      </c>
      <c r="BW519" s="68">
        <f ca="1">IF(BV519-BS519&gt;'Inputs and Outputs'!$D$4,Five-BS519,0)</f>
        <v>5</v>
      </c>
      <c r="BX519" s="68">
        <f ca="1">BV519*'Inputs and Outputs'!$D$5-BW519*'Inputs and Outputs'!$D$6</f>
        <v>3700</v>
      </c>
      <c r="BY519" s="70">
        <f t="shared" ca="1" si="179"/>
        <v>0.96077669547365696</v>
      </c>
      <c r="BZ519" s="68">
        <f t="shared" si="174"/>
        <v>200</v>
      </c>
      <c r="CA519" s="75">
        <f ca="1">BV519*'Inputs and Outputs'!$D$5-('Model Part B'!BW519*'Model Part B'!BZ519+BW519*Costperbumped)</f>
        <v>2700</v>
      </c>
    </row>
    <row r="520" spans="2:79" x14ac:dyDescent="0.2">
      <c r="B520" s="74">
        <v>517</v>
      </c>
      <c r="C520" s="68" t="s">
        <v>8</v>
      </c>
      <c r="D520" s="69">
        <v>44369</v>
      </c>
      <c r="E520" s="67" t="s">
        <v>3</v>
      </c>
      <c r="F520" s="68" t="str">
        <f>'Flight Data'!$A518</f>
        <v>G517</v>
      </c>
      <c r="G520" s="68">
        <f>'Flight Data'!$B518</f>
        <v>4</v>
      </c>
      <c r="H520" s="68">
        <f ca="1">ROUND(NORMINV($M520,'Inputs and Outputs'!$C$18,'Inputs and Outputs'!$D$18),0)</f>
        <v>98</v>
      </c>
      <c r="I520" s="68">
        <f t="shared" si="160"/>
        <v>101</v>
      </c>
      <c r="J520" s="68">
        <f t="shared" ca="1" si="161"/>
        <v>98</v>
      </c>
      <c r="K520" s="68">
        <f ca="1">IF(J520-G520&gt;'Inputs and Outputs'!$D$4,One-G520,0)</f>
        <v>0</v>
      </c>
      <c r="L520" s="68">
        <f ca="1">J520*'Inputs and Outputs'!$D$5-K520*'Inputs and Outputs'!$D$6</f>
        <v>3920</v>
      </c>
      <c r="M520" s="70">
        <f t="shared" ca="1" si="175"/>
        <v>0.31819158769493727</v>
      </c>
      <c r="N520" s="68">
        <f t="shared" si="162"/>
        <v>25</v>
      </c>
      <c r="O520" s="75">
        <f ca="1">J520*'Inputs and Outputs'!$D$5-('Model Part B'!K520*'Model Part B'!N520+K520*Costperbumped)</f>
        <v>3920</v>
      </c>
      <c r="R520" s="74">
        <v>517</v>
      </c>
      <c r="S520" s="68" t="s">
        <v>8</v>
      </c>
      <c r="T520" s="69">
        <v>44369</v>
      </c>
      <c r="U520" s="67" t="s">
        <v>3</v>
      </c>
      <c r="V520" s="68" t="str">
        <f>'Flight Data'!$A518</f>
        <v>G517</v>
      </c>
      <c r="W520" s="68">
        <f>'Flight Data'!$B518</f>
        <v>4</v>
      </c>
      <c r="X520" s="68">
        <f ca="1">ROUND(NORMINV($AC520,'Inputs and Outputs'!$C$18,'Inputs and Outputs'!$D$18),0)</f>
        <v>89</v>
      </c>
      <c r="Y520" s="68">
        <f t="shared" si="163"/>
        <v>102</v>
      </c>
      <c r="Z520" s="68">
        <f t="shared" ca="1" si="164"/>
        <v>89</v>
      </c>
      <c r="AA520" s="68">
        <f ca="1">IF(Z520-W520&gt;'Inputs and Outputs'!$D$4,One-W520,0)</f>
        <v>0</v>
      </c>
      <c r="AB520" s="68">
        <f ca="1">Z520*'Inputs and Outputs'!$D$5-AA520*'Inputs and Outputs'!$D$6</f>
        <v>3560</v>
      </c>
      <c r="AC520" s="70">
        <f t="shared" ca="1" si="176"/>
        <v>1.8712116843580318E-2</v>
      </c>
      <c r="AD520" s="68">
        <f t="shared" si="165"/>
        <v>25</v>
      </c>
      <c r="AE520" s="75">
        <f ca="1">Z520*'Inputs and Outputs'!$D$5-('Model Part B'!AA520*'Model Part B'!AD520+AA520*Costperbumped)</f>
        <v>3560</v>
      </c>
      <c r="AH520" s="74">
        <v>517</v>
      </c>
      <c r="AI520" s="68" t="s">
        <v>8</v>
      </c>
      <c r="AJ520" s="69">
        <v>44369</v>
      </c>
      <c r="AK520" s="67" t="s">
        <v>3</v>
      </c>
      <c r="AL520" s="68" t="str">
        <f>'Flight Data'!$A518</f>
        <v>G517</v>
      </c>
      <c r="AM520" s="68">
        <f>'Flight Data'!$B518</f>
        <v>4</v>
      </c>
      <c r="AN520" s="68">
        <f ca="1">ROUND(NORMINV($AS520,'Inputs and Outputs'!$C$18,'Inputs and Outputs'!$D$18),0)</f>
        <v>105</v>
      </c>
      <c r="AO520" s="68">
        <f t="shared" si="166"/>
        <v>103</v>
      </c>
      <c r="AP520" s="68">
        <f t="shared" ca="1" si="167"/>
        <v>103</v>
      </c>
      <c r="AQ520" s="68">
        <f ca="1">IF(AP520-AM520&gt;'Inputs and Outputs'!$D$4,Three-AM520,0)</f>
        <v>0</v>
      </c>
      <c r="AR520" s="68">
        <f ca="1">AP520*'Inputs and Outputs'!$D$5-AQ520*'Inputs and Outputs'!$D$6</f>
        <v>4120</v>
      </c>
      <c r="AS520" s="70">
        <f t="shared" ca="1" si="177"/>
        <v>0.72650859465644668</v>
      </c>
      <c r="AT520" s="68">
        <f t="shared" si="168"/>
        <v>25</v>
      </c>
      <c r="AU520" s="75">
        <f ca="1">AP520*'Inputs and Outputs'!$D$5-('Model Part B'!AQ520*'Model Part B'!AT520+AQ520*Costperbumped)</f>
        <v>4120</v>
      </c>
      <c r="AX520" s="74">
        <v>517</v>
      </c>
      <c r="AY520" s="68" t="s">
        <v>8</v>
      </c>
      <c r="AZ520" s="69">
        <v>44369</v>
      </c>
      <c r="BA520" s="67" t="s">
        <v>3</v>
      </c>
      <c r="BB520" s="68" t="str">
        <f>'Flight Data'!$A518</f>
        <v>G517</v>
      </c>
      <c r="BC520" s="68">
        <f>'Flight Data'!$B518</f>
        <v>4</v>
      </c>
      <c r="BD520" s="68">
        <f ca="1">ROUND(NORMINV($BI520,'Inputs and Outputs'!$C$18,'Inputs and Outputs'!$D$18),0)</f>
        <v>99</v>
      </c>
      <c r="BE520" s="68">
        <f t="shared" si="169"/>
        <v>104</v>
      </c>
      <c r="BF520" s="68">
        <f t="shared" ca="1" si="170"/>
        <v>99</v>
      </c>
      <c r="BG520" s="68">
        <f ca="1">IF(BF520-BC520&gt;'Inputs and Outputs'!$D$4,Four-BC520,0)</f>
        <v>0</v>
      </c>
      <c r="BH520" s="68">
        <f ca="1">BF520*'Inputs and Outputs'!$D$5-BG520*'Inputs and Outputs'!$D$6</f>
        <v>3960</v>
      </c>
      <c r="BI520" s="70">
        <f t="shared" ca="1" si="178"/>
        <v>0.35059485093628306</v>
      </c>
      <c r="BJ520" s="68">
        <f t="shared" si="171"/>
        <v>25</v>
      </c>
      <c r="BK520" s="75">
        <f ca="1">BF520*'Inputs and Outputs'!$D$5-('Model Part B'!BG520*'Model Part B'!BJ520+BG520*Costperbumped)</f>
        <v>3960</v>
      </c>
      <c r="BN520" s="74">
        <v>517</v>
      </c>
      <c r="BO520" s="68" t="s">
        <v>8</v>
      </c>
      <c r="BP520" s="69">
        <v>44369</v>
      </c>
      <c r="BQ520" s="67" t="s">
        <v>3</v>
      </c>
      <c r="BR520" s="68" t="str">
        <f>'Flight Data'!$A518</f>
        <v>G517</v>
      </c>
      <c r="BS520" s="68">
        <f>'Flight Data'!$B518</f>
        <v>4</v>
      </c>
      <c r="BT520" s="68">
        <f ca="1">ROUND(NORMINV($BY520,'Inputs and Outputs'!$C$18,'Inputs and Outputs'!$D$18),0)</f>
        <v>102</v>
      </c>
      <c r="BU520" s="68">
        <f t="shared" si="172"/>
        <v>105</v>
      </c>
      <c r="BV520" s="68">
        <f t="shared" ca="1" si="173"/>
        <v>102</v>
      </c>
      <c r="BW520" s="68">
        <f ca="1">IF(BV520-BS520&gt;'Inputs and Outputs'!$D$4,Five-BS520,0)</f>
        <v>0</v>
      </c>
      <c r="BX520" s="68">
        <f ca="1">BV520*'Inputs and Outputs'!$D$5-BW520*'Inputs and Outputs'!$D$6</f>
        <v>4080</v>
      </c>
      <c r="BY520" s="70">
        <f t="shared" ca="1" si="179"/>
        <v>0.54977307415601695</v>
      </c>
      <c r="BZ520" s="68">
        <f t="shared" si="174"/>
        <v>25</v>
      </c>
      <c r="CA520" s="75">
        <f ca="1">BV520*'Inputs and Outputs'!$D$5-('Model Part B'!BW520*'Model Part B'!BZ520+BW520*Costperbumped)</f>
        <v>4080</v>
      </c>
    </row>
    <row r="521" spans="2:79" x14ac:dyDescent="0.2">
      <c r="B521" s="74">
        <v>518</v>
      </c>
      <c r="C521" s="68" t="s">
        <v>8</v>
      </c>
      <c r="D521" s="69">
        <v>44369</v>
      </c>
      <c r="E521" s="67" t="s">
        <v>2</v>
      </c>
      <c r="F521" s="68" t="str">
        <f>'Flight Data'!$A519</f>
        <v>G518</v>
      </c>
      <c r="G521" s="68">
        <f>'Flight Data'!$B519</f>
        <v>1</v>
      </c>
      <c r="H521" s="68">
        <f ca="1">ROUND(NORMINV($M521,'Inputs and Outputs'!$C$19,'Inputs and Outputs'!$D$19),0)</f>
        <v>108</v>
      </c>
      <c r="I521" s="68">
        <f t="shared" si="160"/>
        <v>101</v>
      </c>
      <c r="J521" s="68">
        <f t="shared" ca="1" si="161"/>
        <v>101</v>
      </c>
      <c r="K521" s="68">
        <f ca="1">IF(J521-G521&gt;'Inputs and Outputs'!$D$4,One-G521,0)</f>
        <v>0</v>
      </c>
      <c r="L521" s="68">
        <f ca="1">J521*'Inputs and Outputs'!$D$5-K521*'Inputs and Outputs'!$D$6</f>
        <v>4040</v>
      </c>
      <c r="M521" s="70">
        <f t="shared" ca="1" si="175"/>
        <v>0.84833863264070697</v>
      </c>
      <c r="N521" s="68">
        <f t="shared" si="162"/>
        <v>25</v>
      </c>
      <c r="O521" s="75">
        <f ca="1">J521*'Inputs and Outputs'!$D$5-('Model Part B'!K521*'Model Part B'!N521+K521*Costperbumped)</f>
        <v>4040</v>
      </c>
      <c r="R521" s="74">
        <v>518</v>
      </c>
      <c r="S521" s="68" t="s">
        <v>8</v>
      </c>
      <c r="T521" s="69">
        <v>44369</v>
      </c>
      <c r="U521" s="67" t="s">
        <v>2</v>
      </c>
      <c r="V521" s="68" t="str">
        <f>'Flight Data'!$A519</f>
        <v>G518</v>
      </c>
      <c r="W521" s="68">
        <f>'Flight Data'!$B519</f>
        <v>1</v>
      </c>
      <c r="X521" s="68">
        <f ca="1">ROUND(NORMINV($AC521,'Inputs and Outputs'!$C$19,'Inputs and Outputs'!$D$19),0)</f>
        <v>97</v>
      </c>
      <c r="Y521" s="68">
        <f t="shared" si="163"/>
        <v>102</v>
      </c>
      <c r="Z521" s="68">
        <f t="shared" ca="1" si="164"/>
        <v>97</v>
      </c>
      <c r="AA521" s="68">
        <f ca="1">IF(Z521-W521&gt;'Inputs and Outputs'!$D$4,One-W521,0)</f>
        <v>0</v>
      </c>
      <c r="AB521" s="68">
        <f ca="1">Z521*'Inputs and Outputs'!$D$5-AA521*'Inputs and Outputs'!$D$6</f>
        <v>3880</v>
      </c>
      <c r="AC521" s="70">
        <f t="shared" ca="1" si="176"/>
        <v>0.11488595455000461</v>
      </c>
      <c r="AD521" s="68">
        <f t="shared" si="165"/>
        <v>25</v>
      </c>
      <c r="AE521" s="75">
        <f ca="1">Z521*'Inputs and Outputs'!$D$5-('Model Part B'!AA521*'Model Part B'!AD521+AA521*Costperbumped)</f>
        <v>3880</v>
      </c>
      <c r="AH521" s="74">
        <v>518</v>
      </c>
      <c r="AI521" s="68" t="s">
        <v>8</v>
      </c>
      <c r="AJ521" s="69">
        <v>44369</v>
      </c>
      <c r="AK521" s="67" t="s">
        <v>2</v>
      </c>
      <c r="AL521" s="68" t="str">
        <f>'Flight Data'!$A519</f>
        <v>G518</v>
      </c>
      <c r="AM521" s="68">
        <f>'Flight Data'!$B519</f>
        <v>1</v>
      </c>
      <c r="AN521" s="68">
        <f ca="1">ROUND(NORMINV($AS521,'Inputs and Outputs'!$C$19,'Inputs and Outputs'!$D$19),0)</f>
        <v>105</v>
      </c>
      <c r="AO521" s="68">
        <f t="shared" si="166"/>
        <v>103</v>
      </c>
      <c r="AP521" s="68">
        <f t="shared" ca="1" si="167"/>
        <v>103</v>
      </c>
      <c r="AQ521" s="68">
        <f ca="1">IF(AP521-AM521&gt;'Inputs and Outputs'!$D$4,Three-AM521,0)</f>
        <v>2</v>
      </c>
      <c r="AR521" s="68">
        <f ca="1">AP521*'Inputs and Outputs'!$D$5-AQ521*'Inputs and Outputs'!$D$6</f>
        <v>3920</v>
      </c>
      <c r="AS521" s="70">
        <f t="shared" ca="1" si="177"/>
        <v>0.63332644582794184</v>
      </c>
      <c r="AT521" s="68">
        <f t="shared" si="168"/>
        <v>25</v>
      </c>
      <c r="AU521" s="75">
        <f ca="1">AP521*'Inputs and Outputs'!$D$5-('Model Part B'!AQ521*'Model Part B'!AT521+AQ521*Costperbumped)</f>
        <v>3870</v>
      </c>
      <c r="AX521" s="74">
        <v>518</v>
      </c>
      <c r="AY521" s="68" t="s">
        <v>8</v>
      </c>
      <c r="AZ521" s="69">
        <v>44369</v>
      </c>
      <c r="BA521" s="67" t="s">
        <v>2</v>
      </c>
      <c r="BB521" s="68" t="str">
        <f>'Flight Data'!$A519</f>
        <v>G518</v>
      </c>
      <c r="BC521" s="68">
        <f>'Flight Data'!$B519</f>
        <v>1</v>
      </c>
      <c r="BD521" s="68">
        <f ca="1">ROUND(NORMINV($BI521,'Inputs and Outputs'!$C$19,'Inputs and Outputs'!$D$19),0)</f>
        <v>110</v>
      </c>
      <c r="BE521" s="68">
        <f t="shared" si="169"/>
        <v>104</v>
      </c>
      <c r="BF521" s="68">
        <f t="shared" ca="1" si="170"/>
        <v>104</v>
      </c>
      <c r="BG521" s="68">
        <f ca="1">IF(BF521-BC521&gt;'Inputs and Outputs'!$D$4,Four-BC521,0)</f>
        <v>3</v>
      </c>
      <c r="BH521" s="68">
        <f ca="1">BF521*'Inputs and Outputs'!$D$5-BG521*'Inputs and Outputs'!$D$6</f>
        <v>3860</v>
      </c>
      <c r="BI521" s="70">
        <f t="shared" ca="1" si="178"/>
        <v>0.90577533934805643</v>
      </c>
      <c r="BJ521" s="68">
        <f t="shared" si="171"/>
        <v>25</v>
      </c>
      <c r="BK521" s="75">
        <f ca="1">BF521*'Inputs and Outputs'!$D$5-('Model Part B'!BG521*'Model Part B'!BJ521+BG521*Costperbumped)</f>
        <v>3785</v>
      </c>
      <c r="BN521" s="74">
        <v>518</v>
      </c>
      <c r="BO521" s="68" t="s">
        <v>8</v>
      </c>
      <c r="BP521" s="69">
        <v>44369</v>
      </c>
      <c r="BQ521" s="67" t="s">
        <v>2</v>
      </c>
      <c r="BR521" s="68" t="str">
        <f>'Flight Data'!$A519</f>
        <v>G518</v>
      </c>
      <c r="BS521" s="68">
        <f>'Flight Data'!$B519</f>
        <v>1</v>
      </c>
      <c r="BT521" s="68">
        <f ca="1">ROUND(NORMINV($BY521,'Inputs and Outputs'!$C$18,'Inputs and Outputs'!$D$18),0)</f>
        <v>105</v>
      </c>
      <c r="BU521" s="68">
        <f t="shared" si="172"/>
        <v>105</v>
      </c>
      <c r="BV521" s="68">
        <f t="shared" ca="1" si="173"/>
        <v>105</v>
      </c>
      <c r="BW521" s="68">
        <f ca="1">IF(BV521-BS521&gt;'Inputs and Outputs'!$D$4,Five-BS521,0)</f>
        <v>4</v>
      </c>
      <c r="BX521" s="68">
        <f ca="1">BV521*'Inputs and Outputs'!$D$5-BW521*'Inputs and Outputs'!$D$6</f>
        <v>3800</v>
      </c>
      <c r="BY521" s="70">
        <f t="shared" ca="1" si="179"/>
        <v>0.75099312017936593</v>
      </c>
      <c r="BZ521" s="68">
        <f t="shared" si="174"/>
        <v>25</v>
      </c>
      <c r="CA521" s="75">
        <f ca="1">BV521*'Inputs and Outputs'!$D$5-('Model Part B'!BW521*'Model Part B'!BZ521+BW521*Costperbumped)</f>
        <v>3700</v>
      </c>
    </row>
    <row r="522" spans="2:79" x14ac:dyDescent="0.2">
      <c r="B522" s="74">
        <v>519</v>
      </c>
      <c r="C522" s="68" t="s">
        <v>8</v>
      </c>
      <c r="D522" s="69">
        <v>44369</v>
      </c>
      <c r="E522" s="67" t="s">
        <v>0</v>
      </c>
      <c r="F522" s="68" t="str">
        <f>'Flight Data'!$A520</f>
        <v>G519</v>
      </c>
      <c r="G522" s="68">
        <f>'Flight Data'!$B520</f>
        <v>1</v>
      </c>
      <c r="H522" s="68">
        <f ca="1">ROUND(NORMINV($M522,'Inputs and Outputs'!$C$20,'Inputs and Outputs'!$D$20),0)</f>
        <v>102</v>
      </c>
      <c r="I522" s="68">
        <f t="shared" si="160"/>
        <v>101</v>
      </c>
      <c r="J522" s="68">
        <f t="shared" ca="1" si="161"/>
        <v>101</v>
      </c>
      <c r="K522" s="68">
        <f ca="1">IF(J522-G522&gt;'Inputs and Outputs'!$D$4,One-G522,0)</f>
        <v>0</v>
      </c>
      <c r="L522" s="68">
        <f ca="1">J522*'Inputs and Outputs'!$D$5-K522*'Inputs and Outputs'!$D$6</f>
        <v>4040</v>
      </c>
      <c r="M522" s="70">
        <f t="shared" ca="1" si="175"/>
        <v>0.30710554311187133</v>
      </c>
      <c r="N522" s="68">
        <f t="shared" si="162"/>
        <v>200</v>
      </c>
      <c r="O522" s="75">
        <f ca="1">J522*'Inputs and Outputs'!$D$5-('Model Part B'!K522*'Model Part B'!N522+K522*Costperbumped)</f>
        <v>4040</v>
      </c>
      <c r="R522" s="74">
        <v>519</v>
      </c>
      <c r="S522" s="68" t="s">
        <v>8</v>
      </c>
      <c r="T522" s="69">
        <v>44369</v>
      </c>
      <c r="U522" s="67" t="s">
        <v>0</v>
      </c>
      <c r="V522" s="68" t="str">
        <f>'Flight Data'!$A520</f>
        <v>G519</v>
      </c>
      <c r="W522" s="68">
        <f>'Flight Data'!$B520</f>
        <v>1</v>
      </c>
      <c r="X522" s="68">
        <f ca="1">ROUND(NORMINV($AC522,'Inputs and Outputs'!$C$20,'Inputs and Outputs'!$D$20),0)</f>
        <v>105</v>
      </c>
      <c r="Y522" s="68">
        <f t="shared" si="163"/>
        <v>102</v>
      </c>
      <c r="Z522" s="68">
        <f t="shared" ca="1" si="164"/>
        <v>102</v>
      </c>
      <c r="AA522" s="68">
        <f ca="1">IF(Z522-W522&gt;'Inputs and Outputs'!$D$4,One-W522,0)</f>
        <v>0</v>
      </c>
      <c r="AB522" s="68">
        <f ca="1">Z522*'Inputs and Outputs'!$D$5-AA522*'Inputs and Outputs'!$D$6</f>
        <v>4080</v>
      </c>
      <c r="AC522" s="70">
        <f t="shared" ca="1" si="176"/>
        <v>0.52931418477482406</v>
      </c>
      <c r="AD522" s="68">
        <f t="shared" si="165"/>
        <v>200</v>
      </c>
      <c r="AE522" s="75">
        <f ca="1">Z522*'Inputs and Outputs'!$D$5-('Model Part B'!AA522*'Model Part B'!AD522+AA522*Costperbumped)</f>
        <v>4080</v>
      </c>
      <c r="AH522" s="74">
        <v>519</v>
      </c>
      <c r="AI522" s="68" t="s">
        <v>8</v>
      </c>
      <c r="AJ522" s="69">
        <v>44369</v>
      </c>
      <c r="AK522" s="67" t="s">
        <v>0</v>
      </c>
      <c r="AL522" s="68" t="str">
        <f>'Flight Data'!$A520</f>
        <v>G519</v>
      </c>
      <c r="AM522" s="68">
        <f>'Flight Data'!$B520</f>
        <v>1</v>
      </c>
      <c r="AN522" s="68">
        <f ca="1">ROUND(NORMINV($AS522,'Inputs and Outputs'!$C$20,'Inputs and Outputs'!$D$20),0)</f>
        <v>103</v>
      </c>
      <c r="AO522" s="68">
        <f t="shared" si="166"/>
        <v>103</v>
      </c>
      <c r="AP522" s="68">
        <f t="shared" ca="1" si="167"/>
        <v>103</v>
      </c>
      <c r="AQ522" s="68">
        <f ca="1">IF(AP522-AM522&gt;'Inputs and Outputs'!$D$4,Three-AM522,0)</f>
        <v>2</v>
      </c>
      <c r="AR522" s="68">
        <f ca="1">AP522*'Inputs and Outputs'!$D$5-AQ522*'Inputs and Outputs'!$D$6</f>
        <v>3920</v>
      </c>
      <c r="AS522" s="70">
        <f t="shared" ca="1" si="177"/>
        <v>0.31129164967290557</v>
      </c>
      <c r="AT522" s="68">
        <f t="shared" si="168"/>
        <v>200</v>
      </c>
      <c r="AU522" s="75">
        <f ca="1">AP522*'Inputs and Outputs'!$D$5-('Model Part B'!AQ522*'Model Part B'!AT522+AQ522*Costperbumped)</f>
        <v>3520</v>
      </c>
      <c r="AX522" s="74">
        <v>519</v>
      </c>
      <c r="AY522" s="68" t="s">
        <v>8</v>
      </c>
      <c r="AZ522" s="69">
        <v>44369</v>
      </c>
      <c r="BA522" s="67" t="s">
        <v>0</v>
      </c>
      <c r="BB522" s="68" t="str">
        <f>'Flight Data'!$A520</f>
        <v>G519</v>
      </c>
      <c r="BC522" s="68">
        <f>'Flight Data'!$B520</f>
        <v>1</v>
      </c>
      <c r="BD522" s="68">
        <f ca="1">ROUND(NORMINV($BI522,'Inputs and Outputs'!$C$20,'Inputs and Outputs'!$D$20),0)</f>
        <v>101</v>
      </c>
      <c r="BE522" s="68">
        <f t="shared" si="169"/>
        <v>104</v>
      </c>
      <c r="BF522" s="68">
        <f t="shared" ca="1" si="170"/>
        <v>101</v>
      </c>
      <c r="BG522" s="68">
        <f ca="1">IF(BF522-BC522&gt;'Inputs and Outputs'!$D$4,Four-BC522,0)</f>
        <v>0</v>
      </c>
      <c r="BH522" s="68">
        <f ca="1">BF522*'Inputs and Outputs'!$D$5-BG522*'Inputs and Outputs'!$D$6</f>
        <v>4040</v>
      </c>
      <c r="BI522" s="70">
        <f t="shared" ca="1" si="178"/>
        <v>0.23001056124516195</v>
      </c>
      <c r="BJ522" s="68">
        <f t="shared" si="171"/>
        <v>200</v>
      </c>
      <c r="BK522" s="75">
        <f ca="1">BF522*'Inputs and Outputs'!$D$5-('Model Part B'!BG522*'Model Part B'!BJ522+BG522*Costperbumped)</f>
        <v>4040</v>
      </c>
      <c r="BN522" s="74">
        <v>519</v>
      </c>
      <c r="BO522" s="68" t="s">
        <v>8</v>
      </c>
      <c r="BP522" s="69">
        <v>44369</v>
      </c>
      <c r="BQ522" s="67" t="s">
        <v>0</v>
      </c>
      <c r="BR522" s="68" t="str">
        <f>'Flight Data'!$A520</f>
        <v>G519</v>
      </c>
      <c r="BS522" s="68">
        <f>'Flight Data'!$B520</f>
        <v>1</v>
      </c>
      <c r="BT522" s="68">
        <f ca="1">ROUND(NORMINV($BY522,'Inputs and Outputs'!$C$18,'Inputs and Outputs'!$D$18),0)</f>
        <v>102</v>
      </c>
      <c r="BU522" s="68">
        <f t="shared" si="172"/>
        <v>105</v>
      </c>
      <c r="BV522" s="68">
        <f t="shared" ca="1" si="173"/>
        <v>102</v>
      </c>
      <c r="BW522" s="68">
        <f ca="1">IF(BV522-BS522&gt;'Inputs and Outputs'!$D$4,Five-BS522,0)</f>
        <v>4</v>
      </c>
      <c r="BX522" s="68">
        <f ca="1">BV522*'Inputs and Outputs'!$D$5-BW522*'Inputs and Outputs'!$D$6</f>
        <v>3680</v>
      </c>
      <c r="BY522" s="70">
        <f t="shared" ca="1" si="179"/>
        <v>0.56174233428169684</v>
      </c>
      <c r="BZ522" s="68">
        <f t="shared" si="174"/>
        <v>200</v>
      </c>
      <c r="CA522" s="75">
        <f ca="1">BV522*'Inputs and Outputs'!$D$5-('Model Part B'!BW522*'Model Part B'!BZ522+BW522*Costperbumped)</f>
        <v>2880</v>
      </c>
    </row>
    <row r="523" spans="2:79" x14ac:dyDescent="0.2">
      <c r="B523" s="74">
        <v>520</v>
      </c>
      <c r="C523" s="68" t="s">
        <v>7</v>
      </c>
      <c r="D523" s="69">
        <v>44370</v>
      </c>
      <c r="E523" s="67" t="s">
        <v>3</v>
      </c>
      <c r="F523" s="68" t="str">
        <f>'Flight Data'!$A521</f>
        <v>G520</v>
      </c>
      <c r="G523" s="68">
        <f>'Flight Data'!$B521</f>
        <v>4</v>
      </c>
      <c r="H523" s="68">
        <f ca="1">ROUND(NORMINV($M523,'Inputs and Outputs'!$C$18,'Inputs and Outputs'!$D$18),0)</f>
        <v>107</v>
      </c>
      <c r="I523" s="68">
        <f t="shared" si="160"/>
        <v>101</v>
      </c>
      <c r="J523" s="68">
        <f t="shared" ca="1" si="161"/>
        <v>101</v>
      </c>
      <c r="K523" s="68">
        <f ca="1">IF(J523-G523&gt;'Inputs and Outputs'!$D$4,One-G523,0)</f>
        <v>0</v>
      </c>
      <c r="L523" s="68">
        <f ca="1">J523*'Inputs and Outputs'!$D$5-K523*'Inputs and Outputs'!$D$6</f>
        <v>4040</v>
      </c>
      <c r="M523" s="70">
        <f t="shared" ca="1" si="175"/>
        <v>0.85254932943723527</v>
      </c>
      <c r="N523" s="68">
        <f t="shared" si="162"/>
        <v>25</v>
      </c>
      <c r="O523" s="75">
        <f ca="1">J523*'Inputs and Outputs'!$D$5-('Model Part B'!K523*'Model Part B'!N523+K523*Costperbumped)</f>
        <v>4040</v>
      </c>
      <c r="R523" s="74">
        <v>520</v>
      </c>
      <c r="S523" s="68" t="s">
        <v>7</v>
      </c>
      <c r="T523" s="69">
        <v>44370</v>
      </c>
      <c r="U523" s="67" t="s">
        <v>3</v>
      </c>
      <c r="V523" s="68" t="str">
        <f>'Flight Data'!$A521</f>
        <v>G520</v>
      </c>
      <c r="W523" s="68">
        <f>'Flight Data'!$B521</f>
        <v>4</v>
      </c>
      <c r="X523" s="68">
        <f ca="1">ROUND(NORMINV($AC523,'Inputs and Outputs'!$C$18,'Inputs and Outputs'!$D$18),0)</f>
        <v>93</v>
      </c>
      <c r="Y523" s="68">
        <f t="shared" si="163"/>
        <v>102</v>
      </c>
      <c r="Z523" s="68">
        <f t="shared" ca="1" si="164"/>
        <v>93</v>
      </c>
      <c r="AA523" s="68">
        <f ca="1">IF(Z523-W523&gt;'Inputs and Outputs'!$D$4,One-W523,0)</f>
        <v>0</v>
      </c>
      <c r="AB523" s="68">
        <f ca="1">Z523*'Inputs and Outputs'!$D$5-AA523*'Inputs and Outputs'!$D$6</f>
        <v>3720</v>
      </c>
      <c r="AC523" s="70">
        <f t="shared" ca="1" si="176"/>
        <v>8.3026420291026803E-2</v>
      </c>
      <c r="AD523" s="68">
        <f t="shared" si="165"/>
        <v>25</v>
      </c>
      <c r="AE523" s="75">
        <f ca="1">Z523*'Inputs and Outputs'!$D$5-('Model Part B'!AA523*'Model Part B'!AD523+AA523*Costperbumped)</f>
        <v>3720</v>
      </c>
      <c r="AH523" s="74">
        <v>520</v>
      </c>
      <c r="AI523" s="68" t="s">
        <v>7</v>
      </c>
      <c r="AJ523" s="69">
        <v>44370</v>
      </c>
      <c r="AK523" s="67" t="s">
        <v>3</v>
      </c>
      <c r="AL523" s="68" t="str">
        <f>'Flight Data'!$A521</f>
        <v>G520</v>
      </c>
      <c r="AM523" s="68">
        <f>'Flight Data'!$B521</f>
        <v>4</v>
      </c>
      <c r="AN523" s="68">
        <f ca="1">ROUND(NORMINV($AS523,'Inputs and Outputs'!$C$18,'Inputs and Outputs'!$D$18),0)</f>
        <v>101</v>
      </c>
      <c r="AO523" s="68">
        <f t="shared" si="166"/>
        <v>103</v>
      </c>
      <c r="AP523" s="68">
        <f t="shared" ca="1" si="167"/>
        <v>101</v>
      </c>
      <c r="AQ523" s="68">
        <f ca="1">IF(AP523-AM523&gt;'Inputs and Outputs'!$D$4,Three-AM523,0)</f>
        <v>0</v>
      </c>
      <c r="AR523" s="68">
        <f ca="1">AP523*'Inputs and Outputs'!$D$5-AQ523*'Inputs and Outputs'!$D$6</f>
        <v>4040</v>
      </c>
      <c r="AS523" s="70">
        <f t="shared" ca="1" si="177"/>
        <v>0.50622637077599597</v>
      </c>
      <c r="AT523" s="68">
        <f t="shared" si="168"/>
        <v>25</v>
      </c>
      <c r="AU523" s="75">
        <f ca="1">AP523*'Inputs and Outputs'!$D$5-('Model Part B'!AQ523*'Model Part B'!AT523+AQ523*Costperbumped)</f>
        <v>4040</v>
      </c>
      <c r="AX523" s="74">
        <v>520</v>
      </c>
      <c r="AY523" s="68" t="s">
        <v>7</v>
      </c>
      <c r="AZ523" s="69">
        <v>44370</v>
      </c>
      <c r="BA523" s="67" t="s">
        <v>3</v>
      </c>
      <c r="BB523" s="68" t="str">
        <f>'Flight Data'!$A521</f>
        <v>G520</v>
      </c>
      <c r="BC523" s="68">
        <f>'Flight Data'!$B521</f>
        <v>4</v>
      </c>
      <c r="BD523" s="68">
        <f ca="1">ROUND(NORMINV($BI523,'Inputs and Outputs'!$C$18,'Inputs and Outputs'!$D$18),0)</f>
        <v>99</v>
      </c>
      <c r="BE523" s="68">
        <f t="shared" si="169"/>
        <v>104</v>
      </c>
      <c r="BF523" s="68">
        <f t="shared" ca="1" si="170"/>
        <v>99</v>
      </c>
      <c r="BG523" s="68">
        <f ca="1">IF(BF523-BC523&gt;'Inputs and Outputs'!$D$4,Four-BC523,0)</f>
        <v>0</v>
      </c>
      <c r="BH523" s="68">
        <f ca="1">BF523*'Inputs and Outputs'!$D$5-BG523*'Inputs and Outputs'!$D$6</f>
        <v>3960</v>
      </c>
      <c r="BI523" s="70">
        <f t="shared" ca="1" si="178"/>
        <v>0.38209674777771685</v>
      </c>
      <c r="BJ523" s="68">
        <f t="shared" si="171"/>
        <v>25</v>
      </c>
      <c r="BK523" s="75">
        <f ca="1">BF523*'Inputs and Outputs'!$D$5-('Model Part B'!BG523*'Model Part B'!BJ523+BG523*Costperbumped)</f>
        <v>3960</v>
      </c>
      <c r="BN523" s="74">
        <v>520</v>
      </c>
      <c r="BO523" s="68" t="s">
        <v>7</v>
      </c>
      <c r="BP523" s="69">
        <v>44370</v>
      </c>
      <c r="BQ523" s="67" t="s">
        <v>3</v>
      </c>
      <c r="BR523" s="68" t="str">
        <f>'Flight Data'!$A521</f>
        <v>G520</v>
      </c>
      <c r="BS523" s="68">
        <f>'Flight Data'!$B521</f>
        <v>4</v>
      </c>
      <c r="BT523" s="68">
        <f ca="1">ROUND(NORMINV($BY523,'Inputs and Outputs'!$C$18,'Inputs and Outputs'!$D$18),0)</f>
        <v>102</v>
      </c>
      <c r="BU523" s="68">
        <f t="shared" si="172"/>
        <v>105</v>
      </c>
      <c r="BV523" s="68">
        <f t="shared" ca="1" si="173"/>
        <v>102</v>
      </c>
      <c r="BW523" s="68">
        <f ca="1">IF(BV523-BS523&gt;'Inputs and Outputs'!$D$4,Five-BS523,0)</f>
        <v>0</v>
      </c>
      <c r="BX523" s="68">
        <f ca="1">BV523*'Inputs and Outputs'!$D$5-BW523*'Inputs and Outputs'!$D$6</f>
        <v>4080</v>
      </c>
      <c r="BY523" s="70">
        <f t="shared" ca="1" si="179"/>
        <v>0.57115546941234729</v>
      </c>
      <c r="BZ523" s="68">
        <f t="shared" si="174"/>
        <v>25</v>
      </c>
      <c r="CA523" s="75">
        <f ca="1">BV523*'Inputs and Outputs'!$D$5-('Model Part B'!BW523*'Model Part B'!BZ523+BW523*Costperbumped)</f>
        <v>4080</v>
      </c>
    </row>
    <row r="524" spans="2:79" x14ac:dyDescent="0.2">
      <c r="B524" s="74">
        <v>521</v>
      </c>
      <c r="C524" s="68" t="s">
        <v>7</v>
      </c>
      <c r="D524" s="69">
        <v>44370</v>
      </c>
      <c r="E524" s="67" t="s">
        <v>2</v>
      </c>
      <c r="F524" s="68" t="str">
        <f>'Flight Data'!$A522</f>
        <v>G521</v>
      </c>
      <c r="G524" s="68">
        <f>'Flight Data'!$B522</f>
        <v>2</v>
      </c>
      <c r="H524" s="68">
        <f ca="1">ROUND(NORMINV($M524,'Inputs and Outputs'!$C$19,'Inputs and Outputs'!$D$19),0)</f>
        <v>110</v>
      </c>
      <c r="I524" s="68">
        <f t="shared" si="160"/>
        <v>101</v>
      </c>
      <c r="J524" s="68">
        <f t="shared" ca="1" si="161"/>
        <v>101</v>
      </c>
      <c r="K524" s="68">
        <f ca="1">IF(J524-G524&gt;'Inputs and Outputs'!$D$4,One-G524,0)</f>
        <v>0</v>
      </c>
      <c r="L524" s="68">
        <f ca="1">J524*'Inputs and Outputs'!$D$5-K524*'Inputs and Outputs'!$D$6</f>
        <v>4040</v>
      </c>
      <c r="M524" s="70">
        <f t="shared" ca="1" si="175"/>
        <v>0.90711650281559397</v>
      </c>
      <c r="N524" s="68">
        <f t="shared" si="162"/>
        <v>25</v>
      </c>
      <c r="O524" s="75">
        <f ca="1">J524*'Inputs and Outputs'!$D$5-('Model Part B'!K524*'Model Part B'!N524+K524*Costperbumped)</f>
        <v>4040</v>
      </c>
      <c r="R524" s="74">
        <v>521</v>
      </c>
      <c r="S524" s="68" t="s">
        <v>7</v>
      </c>
      <c r="T524" s="69">
        <v>44370</v>
      </c>
      <c r="U524" s="67" t="s">
        <v>2</v>
      </c>
      <c r="V524" s="68" t="str">
        <f>'Flight Data'!$A522</f>
        <v>G521</v>
      </c>
      <c r="W524" s="68">
        <f>'Flight Data'!$B522</f>
        <v>2</v>
      </c>
      <c r="X524" s="68">
        <f ca="1">ROUND(NORMINV($AC524,'Inputs and Outputs'!$C$19,'Inputs and Outputs'!$D$19),0)</f>
        <v>114</v>
      </c>
      <c r="Y524" s="68">
        <f t="shared" si="163"/>
        <v>102</v>
      </c>
      <c r="Z524" s="68">
        <f t="shared" ca="1" si="164"/>
        <v>102</v>
      </c>
      <c r="AA524" s="68">
        <f ca="1">IF(Z524-W524&gt;'Inputs and Outputs'!$D$4,One-W524,0)</f>
        <v>0</v>
      </c>
      <c r="AB524" s="68">
        <f ca="1">Z524*'Inputs and Outputs'!$D$5-AA524*'Inputs and Outputs'!$D$6</f>
        <v>4080</v>
      </c>
      <c r="AC524" s="70">
        <f t="shared" ca="1" si="176"/>
        <v>0.98766579234971208</v>
      </c>
      <c r="AD524" s="68">
        <f t="shared" si="165"/>
        <v>25</v>
      </c>
      <c r="AE524" s="75">
        <f ca="1">Z524*'Inputs and Outputs'!$D$5-('Model Part B'!AA524*'Model Part B'!AD524+AA524*Costperbumped)</f>
        <v>4080</v>
      </c>
      <c r="AH524" s="74">
        <v>521</v>
      </c>
      <c r="AI524" s="68" t="s">
        <v>7</v>
      </c>
      <c r="AJ524" s="69">
        <v>44370</v>
      </c>
      <c r="AK524" s="67" t="s">
        <v>2</v>
      </c>
      <c r="AL524" s="68" t="str">
        <f>'Flight Data'!$A522</f>
        <v>G521</v>
      </c>
      <c r="AM524" s="68">
        <f>'Flight Data'!$B522</f>
        <v>2</v>
      </c>
      <c r="AN524" s="68">
        <f ca="1">ROUND(NORMINV($AS524,'Inputs and Outputs'!$C$19,'Inputs and Outputs'!$D$19),0)</f>
        <v>96</v>
      </c>
      <c r="AO524" s="68">
        <f t="shared" si="166"/>
        <v>103</v>
      </c>
      <c r="AP524" s="68">
        <f t="shared" ca="1" si="167"/>
        <v>96</v>
      </c>
      <c r="AQ524" s="68">
        <f ca="1">IF(AP524-AM524&gt;'Inputs and Outputs'!$D$4,Three-AM524,0)</f>
        <v>0</v>
      </c>
      <c r="AR524" s="68">
        <f ca="1">AP524*'Inputs and Outputs'!$D$5-AQ524*'Inputs and Outputs'!$D$6</f>
        <v>3840</v>
      </c>
      <c r="AS524" s="70">
        <f t="shared" ca="1" si="177"/>
        <v>9.0577994802098827E-2</v>
      </c>
      <c r="AT524" s="68">
        <f t="shared" si="168"/>
        <v>25</v>
      </c>
      <c r="AU524" s="75">
        <f ca="1">AP524*'Inputs and Outputs'!$D$5-('Model Part B'!AQ524*'Model Part B'!AT524+AQ524*Costperbumped)</f>
        <v>3840</v>
      </c>
      <c r="AX524" s="74">
        <v>521</v>
      </c>
      <c r="AY524" s="68" t="s">
        <v>7</v>
      </c>
      <c r="AZ524" s="69">
        <v>44370</v>
      </c>
      <c r="BA524" s="67" t="s">
        <v>2</v>
      </c>
      <c r="BB524" s="68" t="str">
        <f>'Flight Data'!$A522</f>
        <v>G521</v>
      </c>
      <c r="BC524" s="68">
        <f>'Flight Data'!$B522</f>
        <v>2</v>
      </c>
      <c r="BD524" s="68">
        <f ca="1">ROUND(NORMINV($BI524,'Inputs and Outputs'!$C$19,'Inputs and Outputs'!$D$19),0)</f>
        <v>102</v>
      </c>
      <c r="BE524" s="68">
        <f t="shared" si="169"/>
        <v>104</v>
      </c>
      <c r="BF524" s="68">
        <f t="shared" ca="1" si="170"/>
        <v>102</v>
      </c>
      <c r="BG524" s="68">
        <f ca="1">IF(BF524-BC524&gt;'Inputs and Outputs'!$D$4,Four-BC524,0)</f>
        <v>0</v>
      </c>
      <c r="BH524" s="68">
        <f ca="1">BF524*'Inputs and Outputs'!$D$5-BG524*'Inputs and Outputs'!$D$6</f>
        <v>4080</v>
      </c>
      <c r="BI524" s="70">
        <f t="shared" ca="1" si="178"/>
        <v>0.41109132487244704</v>
      </c>
      <c r="BJ524" s="68">
        <f t="shared" si="171"/>
        <v>25</v>
      </c>
      <c r="BK524" s="75">
        <f ca="1">BF524*'Inputs and Outputs'!$D$5-('Model Part B'!BG524*'Model Part B'!BJ524+BG524*Costperbumped)</f>
        <v>4080</v>
      </c>
      <c r="BN524" s="74">
        <v>521</v>
      </c>
      <c r="BO524" s="68" t="s">
        <v>7</v>
      </c>
      <c r="BP524" s="69">
        <v>44370</v>
      </c>
      <c r="BQ524" s="67" t="s">
        <v>2</v>
      </c>
      <c r="BR524" s="68" t="str">
        <f>'Flight Data'!$A522</f>
        <v>G521</v>
      </c>
      <c r="BS524" s="68">
        <f>'Flight Data'!$B522</f>
        <v>2</v>
      </c>
      <c r="BT524" s="68">
        <f ca="1">ROUND(NORMINV($BY524,'Inputs and Outputs'!$C$18,'Inputs and Outputs'!$D$18),0)</f>
        <v>101</v>
      </c>
      <c r="BU524" s="68">
        <f t="shared" si="172"/>
        <v>105</v>
      </c>
      <c r="BV524" s="68">
        <f t="shared" ca="1" si="173"/>
        <v>101</v>
      </c>
      <c r="BW524" s="68">
        <f ca="1">IF(BV524-BS524&gt;'Inputs and Outputs'!$D$4,Five-BS524,0)</f>
        <v>0</v>
      </c>
      <c r="BX524" s="68">
        <f ca="1">BV524*'Inputs and Outputs'!$D$5-BW524*'Inputs and Outputs'!$D$6</f>
        <v>4040</v>
      </c>
      <c r="BY524" s="70">
        <f t="shared" ca="1" si="179"/>
        <v>0.49895198873892255</v>
      </c>
      <c r="BZ524" s="68">
        <f t="shared" si="174"/>
        <v>25</v>
      </c>
      <c r="CA524" s="75">
        <f ca="1">BV524*'Inputs and Outputs'!$D$5-('Model Part B'!BW524*'Model Part B'!BZ524+BW524*Costperbumped)</f>
        <v>4040</v>
      </c>
    </row>
    <row r="525" spans="2:79" x14ac:dyDescent="0.2">
      <c r="B525" s="74">
        <v>522</v>
      </c>
      <c r="C525" s="68" t="s">
        <v>7</v>
      </c>
      <c r="D525" s="69">
        <v>44370</v>
      </c>
      <c r="E525" s="67" t="s">
        <v>0</v>
      </c>
      <c r="F525" s="68" t="str">
        <f>'Flight Data'!$A523</f>
        <v>G522</v>
      </c>
      <c r="G525" s="68">
        <f>'Flight Data'!$B523</f>
        <v>0</v>
      </c>
      <c r="H525" s="68">
        <f ca="1">ROUND(NORMINV($M525,'Inputs and Outputs'!$C$20,'Inputs and Outputs'!$D$20),0)</f>
        <v>106</v>
      </c>
      <c r="I525" s="68">
        <f t="shared" si="160"/>
        <v>101</v>
      </c>
      <c r="J525" s="68">
        <f t="shared" ca="1" si="161"/>
        <v>101</v>
      </c>
      <c r="K525" s="68">
        <f ca="1">IF(J525-G525&gt;'Inputs and Outputs'!$D$4,One-G525,0)</f>
        <v>1</v>
      </c>
      <c r="L525" s="68">
        <f ca="1">J525*'Inputs and Outputs'!$D$5-K525*'Inputs and Outputs'!$D$6</f>
        <v>3940</v>
      </c>
      <c r="M525" s="70">
        <f t="shared" ca="1" si="175"/>
        <v>0.56681727661243253</v>
      </c>
      <c r="N525" s="68">
        <f t="shared" si="162"/>
        <v>200</v>
      </c>
      <c r="O525" s="75">
        <f ca="1">J525*'Inputs and Outputs'!$D$5-('Model Part B'!K525*'Model Part B'!N525+K525*Costperbumped)</f>
        <v>3740</v>
      </c>
      <c r="R525" s="74">
        <v>522</v>
      </c>
      <c r="S525" s="68" t="s">
        <v>7</v>
      </c>
      <c r="T525" s="69">
        <v>44370</v>
      </c>
      <c r="U525" s="67" t="s">
        <v>0</v>
      </c>
      <c r="V525" s="68" t="str">
        <f>'Flight Data'!$A523</f>
        <v>G522</v>
      </c>
      <c r="W525" s="68">
        <f>'Flight Data'!$B523</f>
        <v>0</v>
      </c>
      <c r="X525" s="68">
        <f ca="1">ROUND(NORMINV($AC525,'Inputs and Outputs'!$C$20,'Inputs and Outputs'!$D$20),0)</f>
        <v>113</v>
      </c>
      <c r="Y525" s="68">
        <f t="shared" si="163"/>
        <v>102</v>
      </c>
      <c r="Z525" s="68">
        <f t="shared" ca="1" si="164"/>
        <v>102</v>
      </c>
      <c r="AA525" s="68">
        <f ca="1">IF(Z525-W525&gt;'Inputs and Outputs'!$D$4,One-W525,0)</f>
        <v>1</v>
      </c>
      <c r="AB525" s="68">
        <f ca="1">Z525*'Inputs and Outputs'!$D$5-AA525*'Inputs and Outputs'!$D$6</f>
        <v>3980</v>
      </c>
      <c r="AC525" s="70">
        <f t="shared" ca="1" si="176"/>
        <v>0.94372909827801077</v>
      </c>
      <c r="AD525" s="68">
        <f t="shared" si="165"/>
        <v>200</v>
      </c>
      <c r="AE525" s="75">
        <f ca="1">Z525*'Inputs and Outputs'!$D$5-('Model Part B'!AA525*'Model Part B'!AD525+AA525*Costperbumped)</f>
        <v>3780</v>
      </c>
      <c r="AH525" s="74">
        <v>522</v>
      </c>
      <c r="AI525" s="68" t="s">
        <v>7</v>
      </c>
      <c r="AJ525" s="69">
        <v>44370</v>
      </c>
      <c r="AK525" s="67" t="s">
        <v>0</v>
      </c>
      <c r="AL525" s="68" t="str">
        <f>'Flight Data'!$A523</f>
        <v>G522</v>
      </c>
      <c r="AM525" s="68">
        <f>'Flight Data'!$B523</f>
        <v>0</v>
      </c>
      <c r="AN525" s="68">
        <f ca="1">ROUND(NORMINV($AS525,'Inputs and Outputs'!$C$20,'Inputs and Outputs'!$D$20),0)</f>
        <v>112</v>
      </c>
      <c r="AO525" s="68">
        <f t="shared" si="166"/>
        <v>103</v>
      </c>
      <c r="AP525" s="68">
        <f t="shared" ca="1" si="167"/>
        <v>103</v>
      </c>
      <c r="AQ525" s="68">
        <f ca="1">IF(AP525-AM525&gt;'Inputs and Outputs'!$D$4,Three-AM525,0)</f>
        <v>3</v>
      </c>
      <c r="AR525" s="68">
        <f ca="1">AP525*'Inputs and Outputs'!$D$5-AQ525*'Inputs and Outputs'!$D$6</f>
        <v>3820</v>
      </c>
      <c r="AS525" s="70">
        <f t="shared" ca="1" si="177"/>
        <v>0.91046397355619602</v>
      </c>
      <c r="AT525" s="68">
        <f t="shared" si="168"/>
        <v>200</v>
      </c>
      <c r="AU525" s="75">
        <f ca="1">AP525*'Inputs and Outputs'!$D$5-('Model Part B'!AQ525*'Model Part B'!AT525+AQ525*Costperbumped)</f>
        <v>3220</v>
      </c>
      <c r="AX525" s="74">
        <v>522</v>
      </c>
      <c r="AY525" s="68" t="s">
        <v>7</v>
      </c>
      <c r="AZ525" s="69">
        <v>44370</v>
      </c>
      <c r="BA525" s="67" t="s">
        <v>0</v>
      </c>
      <c r="BB525" s="68" t="str">
        <f>'Flight Data'!$A523</f>
        <v>G522</v>
      </c>
      <c r="BC525" s="68">
        <f>'Flight Data'!$B523</f>
        <v>0</v>
      </c>
      <c r="BD525" s="68">
        <f ca="1">ROUND(NORMINV($BI525,'Inputs and Outputs'!$C$20,'Inputs and Outputs'!$D$20),0)</f>
        <v>102</v>
      </c>
      <c r="BE525" s="68">
        <f t="shared" si="169"/>
        <v>104</v>
      </c>
      <c r="BF525" s="68">
        <f t="shared" ca="1" si="170"/>
        <v>102</v>
      </c>
      <c r="BG525" s="68">
        <f ca="1">IF(BF525-BC525&gt;'Inputs and Outputs'!$D$4,Four-BC525,0)</f>
        <v>4</v>
      </c>
      <c r="BH525" s="68">
        <f ca="1">BF525*'Inputs and Outputs'!$D$5-BG525*'Inputs and Outputs'!$D$6</f>
        <v>3680</v>
      </c>
      <c r="BI525" s="70">
        <f t="shared" ca="1" si="178"/>
        <v>0.26014041450711511</v>
      </c>
      <c r="BJ525" s="68">
        <f t="shared" si="171"/>
        <v>200</v>
      </c>
      <c r="BK525" s="75">
        <f ca="1">BF525*'Inputs and Outputs'!$D$5-('Model Part B'!BG525*'Model Part B'!BJ525+BG525*Costperbumped)</f>
        <v>2880</v>
      </c>
      <c r="BN525" s="74">
        <v>522</v>
      </c>
      <c r="BO525" s="68" t="s">
        <v>7</v>
      </c>
      <c r="BP525" s="69">
        <v>44370</v>
      </c>
      <c r="BQ525" s="67" t="s">
        <v>0</v>
      </c>
      <c r="BR525" s="68" t="str">
        <f>'Flight Data'!$A523</f>
        <v>G522</v>
      </c>
      <c r="BS525" s="68">
        <f>'Flight Data'!$B523</f>
        <v>0</v>
      </c>
      <c r="BT525" s="68">
        <f ca="1">ROUND(NORMINV($BY525,'Inputs and Outputs'!$C$18,'Inputs and Outputs'!$D$18),0)</f>
        <v>103</v>
      </c>
      <c r="BU525" s="68">
        <f t="shared" si="172"/>
        <v>105</v>
      </c>
      <c r="BV525" s="68">
        <f t="shared" ca="1" si="173"/>
        <v>103</v>
      </c>
      <c r="BW525" s="68">
        <f ca="1">IF(BV525-BS525&gt;'Inputs and Outputs'!$D$4,Five-BS525,0)</f>
        <v>5</v>
      </c>
      <c r="BX525" s="68">
        <f ca="1">BV525*'Inputs and Outputs'!$D$5-BW525*'Inputs and Outputs'!$D$6</f>
        <v>3620</v>
      </c>
      <c r="BY525" s="70">
        <f t="shared" ca="1" si="179"/>
        <v>0.64117586328688314</v>
      </c>
      <c r="BZ525" s="68">
        <f t="shared" si="174"/>
        <v>200</v>
      </c>
      <c r="CA525" s="75">
        <f ca="1">BV525*'Inputs and Outputs'!$D$5-('Model Part B'!BW525*'Model Part B'!BZ525+BW525*Costperbumped)</f>
        <v>2620</v>
      </c>
    </row>
    <row r="526" spans="2:79" x14ac:dyDescent="0.2">
      <c r="B526" s="74">
        <v>523</v>
      </c>
      <c r="C526" s="68" t="s">
        <v>6</v>
      </c>
      <c r="D526" s="69">
        <v>44371</v>
      </c>
      <c r="E526" s="67" t="s">
        <v>3</v>
      </c>
      <c r="F526" s="68" t="str">
        <f>'Flight Data'!$A524</f>
        <v>G523</v>
      </c>
      <c r="G526" s="68">
        <f>'Flight Data'!$B524</f>
        <v>3</v>
      </c>
      <c r="H526" s="68">
        <f ca="1">ROUND(NORMINV($M526,'Inputs and Outputs'!$C$18,'Inputs and Outputs'!$D$18),0)</f>
        <v>104</v>
      </c>
      <c r="I526" s="68">
        <f t="shared" si="160"/>
        <v>101</v>
      </c>
      <c r="J526" s="68">
        <f t="shared" ca="1" si="161"/>
        <v>101</v>
      </c>
      <c r="K526" s="68">
        <f ca="1">IF(J526-G526&gt;'Inputs and Outputs'!$D$4,One-G526,0)</f>
        <v>0</v>
      </c>
      <c r="L526" s="68">
        <f ca="1">J526*'Inputs and Outputs'!$D$5-K526*'Inputs and Outputs'!$D$6</f>
        <v>4040</v>
      </c>
      <c r="M526" s="70">
        <f t="shared" ca="1" si="175"/>
        <v>0.71692876757813295</v>
      </c>
      <c r="N526" s="68">
        <f t="shared" si="162"/>
        <v>25</v>
      </c>
      <c r="O526" s="75">
        <f ca="1">J526*'Inputs and Outputs'!$D$5-('Model Part B'!K526*'Model Part B'!N526+K526*Costperbumped)</f>
        <v>4040</v>
      </c>
      <c r="R526" s="74">
        <v>523</v>
      </c>
      <c r="S526" s="68" t="s">
        <v>6</v>
      </c>
      <c r="T526" s="69">
        <v>44371</v>
      </c>
      <c r="U526" s="67" t="s">
        <v>3</v>
      </c>
      <c r="V526" s="68" t="str">
        <f>'Flight Data'!$A524</f>
        <v>G523</v>
      </c>
      <c r="W526" s="68">
        <f>'Flight Data'!$B524</f>
        <v>3</v>
      </c>
      <c r="X526" s="68">
        <f ca="1">ROUND(NORMINV($AC526,'Inputs and Outputs'!$C$18,'Inputs and Outputs'!$D$18),0)</f>
        <v>105</v>
      </c>
      <c r="Y526" s="68">
        <f t="shared" si="163"/>
        <v>102</v>
      </c>
      <c r="Z526" s="68">
        <f t="shared" ca="1" si="164"/>
        <v>102</v>
      </c>
      <c r="AA526" s="68">
        <f ca="1">IF(Z526-W526&gt;'Inputs and Outputs'!$D$4,One-W526,0)</f>
        <v>0</v>
      </c>
      <c r="AB526" s="68">
        <f ca="1">Z526*'Inputs and Outputs'!$D$5-AA526*'Inputs and Outputs'!$D$6</f>
        <v>4080</v>
      </c>
      <c r="AC526" s="70">
        <f t="shared" ca="1" si="176"/>
        <v>0.73604096649163842</v>
      </c>
      <c r="AD526" s="68">
        <f t="shared" si="165"/>
        <v>25</v>
      </c>
      <c r="AE526" s="75">
        <f ca="1">Z526*'Inputs and Outputs'!$D$5-('Model Part B'!AA526*'Model Part B'!AD526+AA526*Costperbumped)</f>
        <v>4080</v>
      </c>
      <c r="AH526" s="74">
        <v>523</v>
      </c>
      <c r="AI526" s="68" t="s">
        <v>6</v>
      </c>
      <c r="AJ526" s="69">
        <v>44371</v>
      </c>
      <c r="AK526" s="67" t="s">
        <v>3</v>
      </c>
      <c r="AL526" s="68" t="str">
        <f>'Flight Data'!$A524</f>
        <v>G523</v>
      </c>
      <c r="AM526" s="68">
        <f>'Flight Data'!$B524</f>
        <v>3</v>
      </c>
      <c r="AN526" s="68">
        <f ca="1">ROUND(NORMINV($AS526,'Inputs and Outputs'!$C$18,'Inputs and Outputs'!$D$18),0)</f>
        <v>93</v>
      </c>
      <c r="AO526" s="68">
        <f t="shared" si="166"/>
        <v>103</v>
      </c>
      <c r="AP526" s="68">
        <f t="shared" ca="1" si="167"/>
        <v>93</v>
      </c>
      <c r="AQ526" s="68">
        <f ca="1">IF(AP526-AM526&gt;'Inputs and Outputs'!$D$4,Three-AM526,0)</f>
        <v>0</v>
      </c>
      <c r="AR526" s="68">
        <f ca="1">AP526*'Inputs and Outputs'!$D$5-AQ526*'Inputs and Outputs'!$D$6</f>
        <v>3720</v>
      </c>
      <c r="AS526" s="70">
        <f t="shared" ca="1" si="177"/>
        <v>7.9251549548670863E-2</v>
      </c>
      <c r="AT526" s="68">
        <f t="shared" si="168"/>
        <v>25</v>
      </c>
      <c r="AU526" s="75">
        <f ca="1">AP526*'Inputs and Outputs'!$D$5-('Model Part B'!AQ526*'Model Part B'!AT526+AQ526*Costperbumped)</f>
        <v>3720</v>
      </c>
      <c r="AX526" s="74">
        <v>523</v>
      </c>
      <c r="AY526" s="68" t="s">
        <v>6</v>
      </c>
      <c r="AZ526" s="69">
        <v>44371</v>
      </c>
      <c r="BA526" s="67" t="s">
        <v>3</v>
      </c>
      <c r="BB526" s="68" t="str">
        <f>'Flight Data'!$A524</f>
        <v>G523</v>
      </c>
      <c r="BC526" s="68">
        <f>'Flight Data'!$B524</f>
        <v>3</v>
      </c>
      <c r="BD526" s="68">
        <f ca="1">ROUND(NORMINV($BI526,'Inputs and Outputs'!$C$18,'Inputs and Outputs'!$D$18),0)</f>
        <v>103</v>
      </c>
      <c r="BE526" s="68">
        <f t="shared" si="169"/>
        <v>104</v>
      </c>
      <c r="BF526" s="68">
        <f t="shared" ca="1" si="170"/>
        <v>103</v>
      </c>
      <c r="BG526" s="68">
        <f ca="1">IF(BF526-BC526&gt;'Inputs and Outputs'!$D$4,Four-BC526,0)</f>
        <v>0</v>
      </c>
      <c r="BH526" s="68">
        <f ca="1">BF526*'Inputs and Outputs'!$D$5-BG526*'Inputs and Outputs'!$D$6</f>
        <v>4120</v>
      </c>
      <c r="BI526" s="70">
        <f t="shared" ca="1" si="178"/>
        <v>0.62390057653198605</v>
      </c>
      <c r="BJ526" s="68">
        <f t="shared" si="171"/>
        <v>25</v>
      </c>
      <c r="BK526" s="75">
        <f ca="1">BF526*'Inputs and Outputs'!$D$5-('Model Part B'!BG526*'Model Part B'!BJ526+BG526*Costperbumped)</f>
        <v>4120</v>
      </c>
      <c r="BN526" s="74">
        <v>523</v>
      </c>
      <c r="BO526" s="68" t="s">
        <v>6</v>
      </c>
      <c r="BP526" s="69">
        <v>44371</v>
      </c>
      <c r="BQ526" s="67" t="s">
        <v>3</v>
      </c>
      <c r="BR526" s="68" t="str">
        <f>'Flight Data'!$A524</f>
        <v>G523</v>
      </c>
      <c r="BS526" s="68">
        <f>'Flight Data'!$B524</f>
        <v>3</v>
      </c>
      <c r="BT526" s="68">
        <f ca="1">ROUND(NORMINV($BY526,'Inputs and Outputs'!$C$18,'Inputs and Outputs'!$D$18),0)</f>
        <v>101</v>
      </c>
      <c r="BU526" s="68">
        <f t="shared" si="172"/>
        <v>105</v>
      </c>
      <c r="BV526" s="68">
        <f t="shared" ca="1" si="173"/>
        <v>101</v>
      </c>
      <c r="BW526" s="68">
        <f ca="1">IF(BV526-BS526&gt;'Inputs and Outputs'!$D$4,Five-BS526,0)</f>
        <v>0</v>
      </c>
      <c r="BX526" s="68">
        <f ca="1">BV526*'Inputs and Outputs'!$D$5-BW526*'Inputs and Outputs'!$D$6</f>
        <v>4040</v>
      </c>
      <c r="BY526" s="70">
        <f t="shared" ca="1" si="179"/>
        <v>0.52906660707773556</v>
      </c>
      <c r="BZ526" s="68">
        <f t="shared" si="174"/>
        <v>25</v>
      </c>
      <c r="CA526" s="75">
        <f ca="1">BV526*'Inputs and Outputs'!$D$5-('Model Part B'!BW526*'Model Part B'!BZ526+BW526*Costperbumped)</f>
        <v>4040</v>
      </c>
    </row>
    <row r="527" spans="2:79" x14ac:dyDescent="0.2">
      <c r="B527" s="74">
        <v>524</v>
      </c>
      <c r="C527" s="68" t="s">
        <v>6</v>
      </c>
      <c r="D527" s="69">
        <v>44371</v>
      </c>
      <c r="E527" s="67" t="s">
        <v>2</v>
      </c>
      <c r="F527" s="68" t="str">
        <f>'Flight Data'!$A525</f>
        <v>G524</v>
      </c>
      <c r="G527" s="68">
        <f>'Flight Data'!$B525</f>
        <v>3</v>
      </c>
      <c r="H527" s="68">
        <f ca="1">ROUND(NORMINV($M527,'Inputs and Outputs'!$C$19,'Inputs and Outputs'!$D$19),0)</f>
        <v>107</v>
      </c>
      <c r="I527" s="68">
        <f t="shared" si="160"/>
        <v>101</v>
      </c>
      <c r="J527" s="68">
        <f t="shared" ca="1" si="161"/>
        <v>101</v>
      </c>
      <c r="K527" s="68">
        <f ca="1">IF(J527-G527&gt;'Inputs and Outputs'!$D$4,One-G527,0)</f>
        <v>0</v>
      </c>
      <c r="L527" s="68">
        <f ca="1">J527*'Inputs and Outputs'!$D$5-K527*'Inputs and Outputs'!$D$6</f>
        <v>4040</v>
      </c>
      <c r="M527" s="70">
        <f t="shared" ca="1" si="175"/>
        <v>0.78304833720709399</v>
      </c>
      <c r="N527" s="68">
        <f t="shared" si="162"/>
        <v>25</v>
      </c>
      <c r="O527" s="75">
        <f ca="1">J527*'Inputs and Outputs'!$D$5-('Model Part B'!K527*'Model Part B'!N527+K527*Costperbumped)</f>
        <v>4040</v>
      </c>
      <c r="R527" s="74">
        <v>524</v>
      </c>
      <c r="S527" s="68" t="s">
        <v>6</v>
      </c>
      <c r="T527" s="69">
        <v>44371</v>
      </c>
      <c r="U527" s="67" t="s">
        <v>2</v>
      </c>
      <c r="V527" s="68" t="str">
        <f>'Flight Data'!$A525</f>
        <v>G524</v>
      </c>
      <c r="W527" s="68">
        <f>'Flight Data'!$B525</f>
        <v>3</v>
      </c>
      <c r="X527" s="68">
        <f ca="1">ROUND(NORMINV($AC527,'Inputs and Outputs'!$C$19,'Inputs and Outputs'!$D$19),0)</f>
        <v>102</v>
      </c>
      <c r="Y527" s="68">
        <f t="shared" si="163"/>
        <v>102</v>
      </c>
      <c r="Z527" s="68">
        <f t="shared" ca="1" si="164"/>
        <v>102</v>
      </c>
      <c r="AA527" s="68">
        <f ca="1">IF(Z527-W527&gt;'Inputs and Outputs'!$D$4,One-W527,0)</f>
        <v>0</v>
      </c>
      <c r="AB527" s="68">
        <f ca="1">Z527*'Inputs and Outputs'!$D$5-AA527*'Inputs and Outputs'!$D$6</f>
        <v>4080</v>
      </c>
      <c r="AC527" s="70">
        <f t="shared" ca="1" si="176"/>
        <v>0.43961190818399754</v>
      </c>
      <c r="AD527" s="68">
        <f t="shared" si="165"/>
        <v>25</v>
      </c>
      <c r="AE527" s="75">
        <f ca="1">Z527*'Inputs and Outputs'!$D$5-('Model Part B'!AA527*'Model Part B'!AD527+AA527*Costperbumped)</f>
        <v>4080</v>
      </c>
      <c r="AH527" s="74">
        <v>524</v>
      </c>
      <c r="AI527" s="68" t="s">
        <v>6</v>
      </c>
      <c r="AJ527" s="69">
        <v>44371</v>
      </c>
      <c r="AK527" s="67" t="s">
        <v>2</v>
      </c>
      <c r="AL527" s="68" t="str">
        <f>'Flight Data'!$A525</f>
        <v>G524</v>
      </c>
      <c r="AM527" s="68">
        <f>'Flight Data'!$B525</f>
        <v>3</v>
      </c>
      <c r="AN527" s="68">
        <f ca="1">ROUND(NORMINV($AS527,'Inputs and Outputs'!$C$19,'Inputs and Outputs'!$D$19),0)</f>
        <v>92</v>
      </c>
      <c r="AO527" s="68">
        <f t="shared" si="166"/>
        <v>103</v>
      </c>
      <c r="AP527" s="68">
        <f t="shared" ca="1" si="167"/>
        <v>92</v>
      </c>
      <c r="AQ527" s="68">
        <f ca="1">IF(AP527-AM527&gt;'Inputs and Outputs'!$D$4,Three-AM527,0)</f>
        <v>0</v>
      </c>
      <c r="AR527" s="68">
        <f ca="1">AP527*'Inputs and Outputs'!$D$5-AQ527*'Inputs and Outputs'!$D$6</f>
        <v>3680</v>
      </c>
      <c r="AS527" s="70">
        <f t="shared" ca="1" si="177"/>
        <v>1.7771363088926795E-2</v>
      </c>
      <c r="AT527" s="68">
        <f t="shared" si="168"/>
        <v>25</v>
      </c>
      <c r="AU527" s="75">
        <f ca="1">AP527*'Inputs and Outputs'!$D$5-('Model Part B'!AQ527*'Model Part B'!AT527+AQ527*Costperbumped)</f>
        <v>3680</v>
      </c>
      <c r="AX527" s="74">
        <v>524</v>
      </c>
      <c r="AY527" s="68" t="s">
        <v>6</v>
      </c>
      <c r="AZ527" s="69">
        <v>44371</v>
      </c>
      <c r="BA527" s="67" t="s">
        <v>2</v>
      </c>
      <c r="BB527" s="68" t="str">
        <f>'Flight Data'!$A525</f>
        <v>G524</v>
      </c>
      <c r="BC527" s="68">
        <f>'Flight Data'!$B525</f>
        <v>3</v>
      </c>
      <c r="BD527" s="68">
        <f ca="1">ROUND(NORMINV($BI527,'Inputs and Outputs'!$C$19,'Inputs and Outputs'!$D$19),0)</f>
        <v>104</v>
      </c>
      <c r="BE527" s="68">
        <f t="shared" si="169"/>
        <v>104</v>
      </c>
      <c r="BF527" s="68">
        <f t="shared" ca="1" si="170"/>
        <v>104</v>
      </c>
      <c r="BG527" s="68">
        <f ca="1">IF(BF527-BC527&gt;'Inputs and Outputs'!$D$4,Four-BC527,0)</f>
        <v>1</v>
      </c>
      <c r="BH527" s="68">
        <f ca="1">BF527*'Inputs and Outputs'!$D$5-BG527*'Inputs and Outputs'!$D$6</f>
        <v>4060</v>
      </c>
      <c r="BI527" s="70">
        <f t="shared" ca="1" si="178"/>
        <v>0.56457534424777678</v>
      </c>
      <c r="BJ527" s="68">
        <f t="shared" si="171"/>
        <v>25</v>
      </c>
      <c r="BK527" s="75">
        <f ca="1">BF527*'Inputs and Outputs'!$D$5-('Model Part B'!BG527*'Model Part B'!BJ527+BG527*Costperbumped)</f>
        <v>4035</v>
      </c>
      <c r="BN527" s="74">
        <v>524</v>
      </c>
      <c r="BO527" s="68" t="s">
        <v>6</v>
      </c>
      <c r="BP527" s="69">
        <v>44371</v>
      </c>
      <c r="BQ527" s="67" t="s">
        <v>2</v>
      </c>
      <c r="BR527" s="68" t="str">
        <f>'Flight Data'!$A525</f>
        <v>G524</v>
      </c>
      <c r="BS527" s="68">
        <f>'Flight Data'!$B525</f>
        <v>3</v>
      </c>
      <c r="BT527" s="68">
        <f ca="1">ROUND(NORMINV($BY527,'Inputs and Outputs'!$C$18,'Inputs and Outputs'!$D$18),0)</f>
        <v>103</v>
      </c>
      <c r="BU527" s="68">
        <f t="shared" si="172"/>
        <v>105</v>
      </c>
      <c r="BV527" s="68">
        <f t="shared" ca="1" si="173"/>
        <v>103</v>
      </c>
      <c r="BW527" s="68">
        <f ca="1">IF(BV527-BS527&gt;'Inputs and Outputs'!$D$4,Five-BS527,0)</f>
        <v>0</v>
      </c>
      <c r="BX527" s="68">
        <f ca="1">BV527*'Inputs and Outputs'!$D$5-BW527*'Inputs and Outputs'!$D$6</f>
        <v>4120</v>
      </c>
      <c r="BY527" s="70">
        <f t="shared" ca="1" si="179"/>
        <v>0.63140936245033374</v>
      </c>
      <c r="BZ527" s="68">
        <f t="shared" si="174"/>
        <v>25</v>
      </c>
      <c r="CA527" s="75">
        <f ca="1">BV527*'Inputs and Outputs'!$D$5-('Model Part B'!BW527*'Model Part B'!BZ527+BW527*Costperbumped)</f>
        <v>4120</v>
      </c>
    </row>
    <row r="528" spans="2:79" x14ac:dyDescent="0.2">
      <c r="B528" s="74">
        <v>525</v>
      </c>
      <c r="C528" s="68" t="s">
        <v>6</v>
      </c>
      <c r="D528" s="69">
        <v>44371</v>
      </c>
      <c r="E528" s="67" t="s">
        <v>0</v>
      </c>
      <c r="F528" s="68" t="str">
        <f>'Flight Data'!$A526</f>
        <v>G525</v>
      </c>
      <c r="G528" s="68">
        <f>'Flight Data'!$B526</f>
        <v>0</v>
      </c>
      <c r="H528" s="68">
        <f ca="1">ROUND(NORMINV($M528,'Inputs and Outputs'!$C$20,'Inputs and Outputs'!$D$20),0)</f>
        <v>106</v>
      </c>
      <c r="I528" s="68">
        <f t="shared" si="160"/>
        <v>101</v>
      </c>
      <c r="J528" s="68">
        <f t="shared" ca="1" si="161"/>
        <v>101</v>
      </c>
      <c r="K528" s="68">
        <f ca="1">IF(J528-G528&gt;'Inputs and Outputs'!$D$4,One-G528,0)</f>
        <v>1</v>
      </c>
      <c r="L528" s="68">
        <f ca="1">J528*'Inputs and Outputs'!$D$5-K528*'Inputs and Outputs'!$D$6</f>
        <v>3940</v>
      </c>
      <c r="M528" s="70">
        <f t="shared" ca="1" si="175"/>
        <v>0.59872021338712889</v>
      </c>
      <c r="N528" s="68">
        <f t="shared" si="162"/>
        <v>200</v>
      </c>
      <c r="O528" s="75">
        <f ca="1">J528*'Inputs and Outputs'!$D$5-('Model Part B'!K528*'Model Part B'!N528+K528*Costperbumped)</f>
        <v>3740</v>
      </c>
      <c r="R528" s="74">
        <v>525</v>
      </c>
      <c r="S528" s="68" t="s">
        <v>6</v>
      </c>
      <c r="T528" s="69">
        <v>44371</v>
      </c>
      <c r="U528" s="67" t="s">
        <v>0</v>
      </c>
      <c r="V528" s="68" t="str">
        <f>'Flight Data'!$A526</f>
        <v>G525</v>
      </c>
      <c r="W528" s="68">
        <f>'Flight Data'!$B526</f>
        <v>0</v>
      </c>
      <c r="X528" s="68">
        <f ca="1">ROUND(NORMINV($AC528,'Inputs and Outputs'!$C$20,'Inputs and Outputs'!$D$20),0)</f>
        <v>107</v>
      </c>
      <c r="Y528" s="68">
        <f t="shared" si="163"/>
        <v>102</v>
      </c>
      <c r="Z528" s="68">
        <f t="shared" ca="1" si="164"/>
        <v>102</v>
      </c>
      <c r="AA528" s="68">
        <f ca="1">IF(Z528-W528&gt;'Inputs and Outputs'!$D$4,One-W528,0)</f>
        <v>1</v>
      </c>
      <c r="AB528" s="68">
        <f ca="1">Z528*'Inputs and Outputs'!$D$5-AA528*'Inputs and Outputs'!$D$6</f>
        <v>3980</v>
      </c>
      <c r="AC528" s="70">
        <f t="shared" ca="1" si="176"/>
        <v>0.66115247456529302</v>
      </c>
      <c r="AD528" s="68">
        <f t="shared" si="165"/>
        <v>200</v>
      </c>
      <c r="AE528" s="75">
        <f ca="1">Z528*'Inputs and Outputs'!$D$5-('Model Part B'!AA528*'Model Part B'!AD528+AA528*Costperbumped)</f>
        <v>3780</v>
      </c>
      <c r="AH528" s="74">
        <v>525</v>
      </c>
      <c r="AI528" s="68" t="s">
        <v>6</v>
      </c>
      <c r="AJ528" s="69">
        <v>44371</v>
      </c>
      <c r="AK528" s="67" t="s">
        <v>0</v>
      </c>
      <c r="AL528" s="68" t="str">
        <f>'Flight Data'!$A526</f>
        <v>G525</v>
      </c>
      <c r="AM528" s="68">
        <f>'Flight Data'!$B526</f>
        <v>0</v>
      </c>
      <c r="AN528" s="68">
        <f ca="1">ROUND(NORMINV($AS528,'Inputs and Outputs'!$C$20,'Inputs and Outputs'!$D$20),0)</f>
        <v>107</v>
      </c>
      <c r="AO528" s="68">
        <f t="shared" si="166"/>
        <v>103</v>
      </c>
      <c r="AP528" s="68">
        <f t="shared" ca="1" si="167"/>
        <v>103</v>
      </c>
      <c r="AQ528" s="68">
        <f ca="1">IF(AP528-AM528&gt;'Inputs and Outputs'!$D$4,Three-AM528,0)</f>
        <v>3</v>
      </c>
      <c r="AR528" s="68">
        <f ca="1">AP528*'Inputs and Outputs'!$D$5-AQ528*'Inputs and Outputs'!$D$6</f>
        <v>3820</v>
      </c>
      <c r="AS528" s="70">
        <f t="shared" ca="1" si="177"/>
        <v>0.68241391998544643</v>
      </c>
      <c r="AT528" s="68">
        <f t="shared" si="168"/>
        <v>200</v>
      </c>
      <c r="AU528" s="75">
        <f ca="1">AP528*'Inputs and Outputs'!$D$5-('Model Part B'!AQ528*'Model Part B'!AT528+AQ528*Costperbumped)</f>
        <v>3220</v>
      </c>
      <c r="AX528" s="74">
        <v>525</v>
      </c>
      <c r="AY528" s="68" t="s">
        <v>6</v>
      </c>
      <c r="AZ528" s="69">
        <v>44371</v>
      </c>
      <c r="BA528" s="67" t="s">
        <v>0</v>
      </c>
      <c r="BB528" s="68" t="str">
        <f>'Flight Data'!$A526</f>
        <v>G525</v>
      </c>
      <c r="BC528" s="68">
        <f>'Flight Data'!$B526</f>
        <v>0</v>
      </c>
      <c r="BD528" s="68">
        <f ca="1">ROUND(NORMINV($BI528,'Inputs and Outputs'!$C$20,'Inputs and Outputs'!$D$20),0)</f>
        <v>101</v>
      </c>
      <c r="BE528" s="68">
        <f t="shared" si="169"/>
        <v>104</v>
      </c>
      <c r="BF528" s="68">
        <f t="shared" ca="1" si="170"/>
        <v>101</v>
      </c>
      <c r="BG528" s="68">
        <f ca="1">IF(BF528-BC528&gt;'Inputs and Outputs'!$D$4,Four-BC528,0)</f>
        <v>4</v>
      </c>
      <c r="BH528" s="68">
        <f ca="1">BF528*'Inputs and Outputs'!$D$5-BG528*'Inputs and Outputs'!$D$6</f>
        <v>3640</v>
      </c>
      <c r="BI528" s="70">
        <f t="shared" ca="1" si="178"/>
        <v>0.1956305471123494</v>
      </c>
      <c r="BJ528" s="68">
        <f t="shared" si="171"/>
        <v>200</v>
      </c>
      <c r="BK528" s="75">
        <f ca="1">BF528*'Inputs and Outputs'!$D$5-('Model Part B'!BG528*'Model Part B'!BJ528+BG528*Costperbumped)</f>
        <v>2840</v>
      </c>
      <c r="BN528" s="74">
        <v>525</v>
      </c>
      <c r="BO528" s="68" t="s">
        <v>6</v>
      </c>
      <c r="BP528" s="69">
        <v>44371</v>
      </c>
      <c r="BQ528" s="67" t="s">
        <v>0</v>
      </c>
      <c r="BR528" s="68" t="str">
        <f>'Flight Data'!$A526</f>
        <v>G525</v>
      </c>
      <c r="BS528" s="68">
        <f>'Flight Data'!$B526</f>
        <v>0</v>
      </c>
      <c r="BT528" s="68">
        <f ca="1">ROUND(NORMINV($BY528,'Inputs and Outputs'!$C$18,'Inputs and Outputs'!$D$18),0)</f>
        <v>98</v>
      </c>
      <c r="BU528" s="68">
        <f t="shared" si="172"/>
        <v>105</v>
      </c>
      <c r="BV528" s="68">
        <f t="shared" ca="1" si="173"/>
        <v>98</v>
      </c>
      <c r="BW528" s="68">
        <f ca="1">IF(BV528-BS528&gt;'Inputs and Outputs'!$D$4,Five-BS528,0)</f>
        <v>0</v>
      </c>
      <c r="BX528" s="68">
        <f ca="1">BV528*'Inputs and Outputs'!$D$5-BW528*'Inputs and Outputs'!$D$6</f>
        <v>3920</v>
      </c>
      <c r="BY528" s="70">
        <f t="shared" ca="1" si="179"/>
        <v>0.31820758011953509</v>
      </c>
      <c r="BZ528" s="68">
        <f t="shared" si="174"/>
        <v>200</v>
      </c>
      <c r="CA528" s="75">
        <f ca="1">BV528*'Inputs and Outputs'!$D$5-('Model Part B'!BW528*'Model Part B'!BZ528+BW528*Costperbumped)</f>
        <v>3920</v>
      </c>
    </row>
    <row r="529" spans="2:79" x14ac:dyDescent="0.2">
      <c r="B529" s="74">
        <v>526</v>
      </c>
      <c r="C529" s="68" t="s">
        <v>5</v>
      </c>
      <c r="D529" s="69">
        <v>44372</v>
      </c>
      <c r="E529" s="67" t="s">
        <v>3</v>
      </c>
      <c r="F529" s="68" t="str">
        <f>'Flight Data'!$A527</f>
        <v>G526</v>
      </c>
      <c r="G529" s="68">
        <f>'Flight Data'!$B527</f>
        <v>3</v>
      </c>
      <c r="H529" s="68">
        <f ca="1">ROUND(NORMINV($M529,'Inputs and Outputs'!$C$18,'Inputs and Outputs'!$D$18),0)</f>
        <v>113</v>
      </c>
      <c r="I529" s="68">
        <f t="shared" si="160"/>
        <v>101</v>
      </c>
      <c r="J529" s="68">
        <f t="shared" ca="1" si="161"/>
        <v>101</v>
      </c>
      <c r="K529" s="68">
        <f ca="1">IF(J529-G529&gt;'Inputs and Outputs'!$D$4,One-G529,0)</f>
        <v>0</v>
      </c>
      <c r="L529" s="68">
        <f ca="1">J529*'Inputs and Outputs'!$D$5-K529*'Inputs and Outputs'!$D$6</f>
        <v>4040</v>
      </c>
      <c r="M529" s="70">
        <f t="shared" ca="1" si="175"/>
        <v>0.9808877056116001</v>
      </c>
      <c r="N529" s="68">
        <f t="shared" si="162"/>
        <v>25</v>
      </c>
      <c r="O529" s="75">
        <f ca="1">J529*'Inputs and Outputs'!$D$5-('Model Part B'!K529*'Model Part B'!N529+K529*Costperbumped)</f>
        <v>4040</v>
      </c>
      <c r="R529" s="74">
        <v>526</v>
      </c>
      <c r="S529" s="68" t="s">
        <v>5</v>
      </c>
      <c r="T529" s="69">
        <v>44372</v>
      </c>
      <c r="U529" s="67" t="s">
        <v>3</v>
      </c>
      <c r="V529" s="68" t="str">
        <f>'Flight Data'!$A527</f>
        <v>G526</v>
      </c>
      <c r="W529" s="68">
        <f>'Flight Data'!$B527</f>
        <v>3</v>
      </c>
      <c r="X529" s="68">
        <f ca="1">ROUND(NORMINV($AC529,'Inputs and Outputs'!$C$18,'Inputs and Outputs'!$D$18),0)</f>
        <v>98</v>
      </c>
      <c r="Y529" s="68">
        <f t="shared" si="163"/>
        <v>102</v>
      </c>
      <c r="Z529" s="68">
        <f t="shared" ca="1" si="164"/>
        <v>98</v>
      </c>
      <c r="AA529" s="68">
        <f ca="1">IF(Z529-W529&gt;'Inputs and Outputs'!$D$4,One-W529,0)</f>
        <v>0</v>
      </c>
      <c r="AB529" s="68">
        <f ca="1">Z529*'Inputs and Outputs'!$D$5-AA529*'Inputs and Outputs'!$D$6</f>
        <v>3920</v>
      </c>
      <c r="AC529" s="70">
        <f t="shared" ca="1" si="176"/>
        <v>0.31652776800187987</v>
      </c>
      <c r="AD529" s="68">
        <f t="shared" si="165"/>
        <v>25</v>
      </c>
      <c r="AE529" s="75">
        <f ca="1">Z529*'Inputs and Outputs'!$D$5-('Model Part B'!AA529*'Model Part B'!AD529+AA529*Costperbumped)</f>
        <v>3920</v>
      </c>
      <c r="AH529" s="74">
        <v>526</v>
      </c>
      <c r="AI529" s="68" t="s">
        <v>5</v>
      </c>
      <c r="AJ529" s="69">
        <v>44372</v>
      </c>
      <c r="AK529" s="67" t="s">
        <v>3</v>
      </c>
      <c r="AL529" s="68" t="str">
        <f>'Flight Data'!$A527</f>
        <v>G526</v>
      </c>
      <c r="AM529" s="68">
        <f>'Flight Data'!$B527</f>
        <v>3</v>
      </c>
      <c r="AN529" s="68">
        <f ca="1">ROUND(NORMINV($AS529,'Inputs and Outputs'!$C$18,'Inputs and Outputs'!$D$18),0)</f>
        <v>94</v>
      </c>
      <c r="AO529" s="68">
        <f t="shared" si="166"/>
        <v>103</v>
      </c>
      <c r="AP529" s="68">
        <f t="shared" ca="1" si="167"/>
        <v>94</v>
      </c>
      <c r="AQ529" s="68">
        <f ca="1">IF(AP529-AM529&gt;'Inputs and Outputs'!$D$4,Three-AM529,0)</f>
        <v>0</v>
      </c>
      <c r="AR529" s="68">
        <f ca="1">AP529*'Inputs and Outputs'!$D$5-AQ529*'Inputs and Outputs'!$D$6</f>
        <v>3760</v>
      </c>
      <c r="AS529" s="70">
        <f t="shared" ca="1" si="177"/>
        <v>0.13796521039822651</v>
      </c>
      <c r="AT529" s="68">
        <f t="shared" si="168"/>
        <v>25</v>
      </c>
      <c r="AU529" s="75">
        <f ca="1">AP529*'Inputs and Outputs'!$D$5-('Model Part B'!AQ529*'Model Part B'!AT529+AQ529*Costperbumped)</f>
        <v>3760</v>
      </c>
      <c r="AX529" s="74">
        <v>526</v>
      </c>
      <c r="AY529" s="68" t="s">
        <v>5</v>
      </c>
      <c r="AZ529" s="69">
        <v>44372</v>
      </c>
      <c r="BA529" s="67" t="s">
        <v>3</v>
      </c>
      <c r="BB529" s="68" t="str">
        <f>'Flight Data'!$A527</f>
        <v>G526</v>
      </c>
      <c r="BC529" s="68">
        <f>'Flight Data'!$B527</f>
        <v>3</v>
      </c>
      <c r="BD529" s="68">
        <f ca="1">ROUND(NORMINV($BI529,'Inputs and Outputs'!$C$18,'Inputs and Outputs'!$D$18),0)</f>
        <v>93</v>
      </c>
      <c r="BE529" s="68">
        <f t="shared" si="169"/>
        <v>104</v>
      </c>
      <c r="BF529" s="68">
        <f t="shared" ca="1" si="170"/>
        <v>93</v>
      </c>
      <c r="BG529" s="68">
        <f ca="1">IF(BF529-BC529&gt;'Inputs and Outputs'!$D$4,Four-BC529,0)</f>
        <v>0</v>
      </c>
      <c r="BH529" s="68">
        <f ca="1">BF529*'Inputs and Outputs'!$D$5-BG529*'Inputs and Outputs'!$D$6</f>
        <v>3720</v>
      </c>
      <c r="BI529" s="70">
        <f t="shared" ca="1" si="178"/>
        <v>9.6010331970014628E-2</v>
      </c>
      <c r="BJ529" s="68">
        <f t="shared" si="171"/>
        <v>25</v>
      </c>
      <c r="BK529" s="75">
        <f ca="1">BF529*'Inputs and Outputs'!$D$5-('Model Part B'!BG529*'Model Part B'!BJ529+BG529*Costperbumped)</f>
        <v>3720</v>
      </c>
      <c r="BN529" s="74">
        <v>526</v>
      </c>
      <c r="BO529" s="68" t="s">
        <v>5</v>
      </c>
      <c r="BP529" s="69">
        <v>44372</v>
      </c>
      <c r="BQ529" s="67" t="s">
        <v>3</v>
      </c>
      <c r="BR529" s="68" t="str">
        <f>'Flight Data'!$A527</f>
        <v>G526</v>
      </c>
      <c r="BS529" s="68">
        <f>'Flight Data'!$B527</f>
        <v>3</v>
      </c>
      <c r="BT529" s="68">
        <f ca="1">ROUND(NORMINV($BY529,'Inputs and Outputs'!$C$18,'Inputs and Outputs'!$D$18),0)</f>
        <v>104</v>
      </c>
      <c r="BU529" s="68">
        <f t="shared" si="172"/>
        <v>105</v>
      </c>
      <c r="BV529" s="68">
        <f t="shared" ca="1" si="173"/>
        <v>104</v>
      </c>
      <c r="BW529" s="68">
        <f ca="1">IF(BV529-BS529&gt;'Inputs and Outputs'!$D$4,Five-BS529,0)</f>
        <v>2</v>
      </c>
      <c r="BX529" s="68">
        <f ca="1">BV529*'Inputs and Outputs'!$D$5-BW529*'Inputs and Outputs'!$D$6</f>
        <v>3960</v>
      </c>
      <c r="BY529" s="70">
        <f t="shared" ca="1" si="179"/>
        <v>0.68872454603007149</v>
      </c>
      <c r="BZ529" s="68">
        <f t="shared" si="174"/>
        <v>25</v>
      </c>
      <c r="CA529" s="75">
        <f ca="1">BV529*'Inputs and Outputs'!$D$5-('Model Part B'!BW529*'Model Part B'!BZ529+BW529*Costperbumped)</f>
        <v>3910</v>
      </c>
    </row>
    <row r="530" spans="2:79" x14ac:dyDescent="0.2">
      <c r="B530" s="74">
        <v>527</v>
      </c>
      <c r="C530" s="68" t="s">
        <v>5</v>
      </c>
      <c r="D530" s="69">
        <v>44372</v>
      </c>
      <c r="E530" s="67" t="s">
        <v>2</v>
      </c>
      <c r="F530" s="68" t="str">
        <f>'Flight Data'!$A528</f>
        <v>G527</v>
      </c>
      <c r="G530" s="68">
        <f>'Flight Data'!$B528</f>
        <v>4</v>
      </c>
      <c r="H530" s="68">
        <f ca="1">ROUND(NORMINV($M530,'Inputs and Outputs'!$C$19,'Inputs and Outputs'!$D$19),0)</f>
        <v>109</v>
      </c>
      <c r="I530" s="68">
        <f t="shared" si="160"/>
        <v>101</v>
      </c>
      <c r="J530" s="68">
        <f t="shared" ca="1" si="161"/>
        <v>101</v>
      </c>
      <c r="K530" s="68">
        <f ca="1">IF(J530-G530&gt;'Inputs and Outputs'!$D$4,One-G530,0)</f>
        <v>0</v>
      </c>
      <c r="L530" s="68">
        <f ca="1">J530*'Inputs and Outputs'!$D$5-K530*'Inputs and Outputs'!$D$6</f>
        <v>4040</v>
      </c>
      <c r="M530" s="70">
        <f t="shared" ca="1" si="175"/>
        <v>0.89597926649832083</v>
      </c>
      <c r="N530" s="68">
        <f t="shared" si="162"/>
        <v>25</v>
      </c>
      <c r="O530" s="75">
        <f ca="1">J530*'Inputs and Outputs'!$D$5-('Model Part B'!K530*'Model Part B'!N530+K530*Costperbumped)</f>
        <v>4040</v>
      </c>
      <c r="R530" s="74">
        <v>527</v>
      </c>
      <c r="S530" s="68" t="s">
        <v>5</v>
      </c>
      <c r="T530" s="69">
        <v>44372</v>
      </c>
      <c r="U530" s="67" t="s">
        <v>2</v>
      </c>
      <c r="V530" s="68" t="str">
        <f>'Flight Data'!$A528</f>
        <v>G527</v>
      </c>
      <c r="W530" s="68">
        <f>'Flight Data'!$B528</f>
        <v>4</v>
      </c>
      <c r="X530" s="68">
        <f ca="1">ROUND(NORMINV($AC530,'Inputs and Outputs'!$C$19,'Inputs and Outputs'!$D$19),0)</f>
        <v>109</v>
      </c>
      <c r="Y530" s="68">
        <f t="shared" si="163"/>
        <v>102</v>
      </c>
      <c r="Z530" s="68">
        <f t="shared" ca="1" si="164"/>
        <v>102</v>
      </c>
      <c r="AA530" s="68">
        <f ca="1">IF(Z530-W530&gt;'Inputs and Outputs'!$D$4,One-W530,0)</f>
        <v>0</v>
      </c>
      <c r="AB530" s="68">
        <f ca="1">Z530*'Inputs and Outputs'!$D$5-AA530*'Inputs and Outputs'!$D$6</f>
        <v>4080</v>
      </c>
      <c r="AC530" s="70">
        <f t="shared" ca="1" si="176"/>
        <v>0.88358076259836604</v>
      </c>
      <c r="AD530" s="68">
        <f t="shared" si="165"/>
        <v>25</v>
      </c>
      <c r="AE530" s="75">
        <f ca="1">Z530*'Inputs and Outputs'!$D$5-('Model Part B'!AA530*'Model Part B'!AD530+AA530*Costperbumped)</f>
        <v>4080</v>
      </c>
      <c r="AH530" s="74">
        <v>527</v>
      </c>
      <c r="AI530" s="68" t="s">
        <v>5</v>
      </c>
      <c r="AJ530" s="69">
        <v>44372</v>
      </c>
      <c r="AK530" s="67" t="s">
        <v>2</v>
      </c>
      <c r="AL530" s="68" t="str">
        <f>'Flight Data'!$A528</f>
        <v>G527</v>
      </c>
      <c r="AM530" s="68">
        <f>'Flight Data'!$B528</f>
        <v>4</v>
      </c>
      <c r="AN530" s="68">
        <f ca="1">ROUND(NORMINV($AS530,'Inputs and Outputs'!$C$19,'Inputs and Outputs'!$D$19),0)</f>
        <v>102</v>
      </c>
      <c r="AO530" s="68">
        <f t="shared" si="166"/>
        <v>103</v>
      </c>
      <c r="AP530" s="68">
        <f t="shared" ca="1" si="167"/>
        <v>102</v>
      </c>
      <c r="AQ530" s="68">
        <f ca="1">IF(AP530-AM530&gt;'Inputs and Outputs'!$D$4,Three-AM530,0)</f>
        <v>0</v>
      </c>
      <c r="AR530" s="68">
        <f ca="1">AP530*'Inputs and Outputs'!$D$5-AQ530*'Inputs and Outputs'!$D$6</f>
        <v>4080</v>
      </c>
      <c r="AS530" s="70">
        <f t="shared" ca="1" si="177"/>
        <v>0.44136999584845715</v>
      </c>
      <c r="AT530" s="68">
        <f t="shared" si="168"/>
        <v>25</v>
      </c>
      <c r="AU530" s="75">
        <f ca="1">AP530*'Inputs and Outputs'!$D$5-('Model Part B'!AQ530*'Model Part B'!AT530+AQ530*Costperbumped)</f>
        <v>4080</v>
      </c>
      <c r="AX530" s="74">
        <v>527</v>
      </c>
      <c r="AY530" s="68" t="s">
        <v>5</v>
      </c>
      <c r="AZ530" s="69">
        <v>44372</v>
      </c>
      <c r="BA530" s="67" t="s">
        <v>2</v>
      </c>
      <c r="BB530" s="68" t="str">
        <f>'Flight Data'!$A528</f>
        <v>G527</v>
      </c>
      <c r="BC530" s="68">
        <f>'Flight Data'!$B528</f>
        <v>4</v>
      </c>
      <c r="BD530" s="68">
        <f ca="1">ROUND(NORMINV($BI530,'Inputs and Outputs'!$C$19,'Inputs and Outputs'!$D$19),0)</f>
        <v>88</v>
      </c>
      <c r="BE530" s="68">
        <f t="shared" si="169"/>
        <v>104</v>
      </c>
      <c r="BF530" s="68">
        <f t="shared" ca="1" si="170"/>
        <v>88</v>
      </c>
      <c r="BG530" s="68">
        <f ca="1">IF(BF530-BC530&gt;'Inputs and Outputs'!$D$4,Four-BC530,0)</f>
        <v>0</v>
      </c>
      <c r="BH530" s="68">
        <f ca="1">BF530*'Inputs and Outputs'!$D$5-BG530*'Inputs and Outputs'!$D$6</f>
        <v>3520</v>
      </c>
      <c r="BI530" s="70">
        <f t="shared" ca="1" si="178"/>
        <v>1.6224668338460368E-3</v>
      </c>
      <c r="BJ530" s="68">
        <f t="shared" si="171"/>
        <v>25</v>
      </c>
      <c r="BK530" s="75">
        <f ca="1">BF530*'Inputs and Outputs'!$D$5-('Model Part B'!BG530*'Model Part B'!BJ530+BG530*Costperbumped)</f>
        <v>3520</v>
      </c>
      <c r="BN530" s="74">
        <v>527</v>
      </c>
      <c r="BO530" s="68" t="s">
        <v>5</v>
      </c>
      <c r="BP530" s="69">
        <v>44372</v>
      </c>
      <c r="BQ530" s="67" t="s">
        <v>2</v>
      </c>
      <c r="BR530" s="68" t="str">
        <f>'Flight Data'!$A528</f>
        <v>G527</v>
      </c>
      <c r="BS530" s="68">
        <f>'Flight Data'!$B528</f>
        <v>4</v>
      </c>
      <c r="BT530" s="68">
        <f ca="1">ROUND(NORMINV($BY530,'Inputs and Outputs'!$C$18,'Inputs and Outputs'!$D$18),0)</f>
        <v>99</v>
      </c>
      <c r="BU530" s="68">
        <f t="shared" si="172"/>
        <v>105</v>
      </c>
      <c r="BV530" s="68">
        <f t="shared" ca="1" si="173"/>
        <v>99</v>
      </c>
      <c r="BW530" s="68">
        <f ca="1">IF(BV530-BS530&gt;'Inputs and Outputs'!$D$4,Five-BS530,0)</f>
        <v>0</v>
      </c>
      <c r="BX530" s="68">
        <f ca="1">BV530*'Inputs and Outputs'!$D$5-BW530*'Inputs and Outputs'!$D$6</f>
        <v>3960</v>
      </c>
      <c r="BY530" s="70">
        <f t="shared" ca="1" si="179"/>
        <v>0.37950781927801358</v>
      </c>
      <c r="BZ530" s="68">
        <f t="shared" si="174"/>
        <v>25</v>
      </c>
      <c r="CA530" s="75">
        <f ca="1">BV530*'Inputs and Outputs'!$D$5-('Model Part B'!BW530*'Model Part B'!BZ530+BW530*Costperbumped)</f>
        <v>3960</v>
      </c>
    </row>
    <row r="531" spans="2:79" x14ac:dyDescent="0.2">
      <c r="B531" s="74">
        <v>528</v>
      </c>
      <c r="C531" s="68" t="s">
        <v>5</v>
      </c>
      <c r="D531" s="69">
        <v>44372</v>
      </c>
      <c r="E531" s="67" t="s">
        <v>0</v>
      </c>
      <c r="F531" s="68" t="str">
        <f>'Flight Data'!$A529</f>
        <v>G528</v>
      </c>
      <c r="G531" s="68">
        <f>'Flight Data'!$B529</f>
        <v>0</v>
      </c>
      <c r="H531" s="68">
        <f ca="1">ROUND(NORMINV($M531,'Inputs and Outputs'!$C$20,'Inputs and Outputs'!$D$20),0)</f>
        <v>107</v>
      </c>
      <c r="I531" s="68">
        <f t="shared" si="160"/>
        <v>101</v>
      </c>
      <c r="J531" s="68">
        <f t="shared" ca="1" si="161"/>
        <v>101</v>
      </c>
      <c r="K531" s="68">
        <f ca="1">IF(J531-G531&gt;'Inputs and Outputs'!$D$4,One-G531,0)</f>
        <v>1</v>
      </c>
      <c r="L531" s="68">
        <f ca="1">J531*'Inputs and Outputs'!$D$5-K531*'Inputs and Outputs'!$D$6</f>
        <v>3940</v>
      </c>
      <c r="M531" s="70">
        <f t="shared" ca="1" si="175"/>
        <v>0.62066635498539569</v>
      </c>
      <c r="N531" s="68">
        <f t="shared" si="162"/>
        <v>200</v>
      </c>
      <c r="O531" s="75">
        <f ca="1">J531*'Inputs and Outputs'!$D$5-('Model Part B'!K531*'Model Part B'!N531+K531*Costperbumped)</f>
        <v>3740</v>
      </c>
      <c r="R531" s="74">
        <v>528</v>
      </c>
      <c r="S531" s="68" t="s">
        <v>5</v>
      </c>
      <c r="T531" s="69">
        <v>44372</v>
      </c>
      <c r="U531" s="67" t="s">
        <v>0</v>
      </c>
      <c r="V531" s="68" t="str">
        <f>'Flight Data'!$A529</f>
        <v>G528</v>
      </c>
      <c r="W531" s="68">
        <f>'Flight Data'!$B529</f>
        <v>0</v>
      </c>
      <c r="X531" s="68">
        <f ca="1">ROUND(NORMINV($AC531,'Inputs and Outputs'!$C$20,'Inputs and Outputs'!$D$20),0)</f>
        <v>104</v>
      </c>
      <c r="Y531" s="68">
        <f t="shared" si="163"/>
        <v>102</v>
      </c>
      <c r="Z531" s="68">
        <f t="shared" ca="1" si="164"/>
        <v>102</v>
      </c>
      <c r="AA531" s="68">
        <f ca="1">IF(Z531-W531&gt;'Inputs and Outputs'!$D$4,One-W531,0)</f>
        <v>1</v>
      </c>
      <c r="AB531" s="68">
        <f ca="1">Z531*'Inputs and Outputs'!$D$5-AA531*'Inputs and Outputs'!$D$6</f>
        <v>3980</v>
      </c>
      <c r="AC531" s="70">
        <f t="shared" ca="1" si="176"/>
        <v>0.40360543021858553</v>
      </c>
      <c r="AD531" s="68">
        <f t="shared" si="165"/>
        <v>200</v>
      </c>
      <c r="AE531" s="75">
        <f ca="1">Z531*'Inputs and Outputs'!$D$5-('Model Part B'!AA531*'Model Part B'!AD531+AA531*Costperbumped)</f>
        <v>3780</v>
      </c>
      <c r="AH531" s="74">
        <v>528</v>
      </c>
      <c r="AI531" s="68" t="s">
        <v>5</v>
      </c>
      <c r="AJ531" s="69">
        <v>44372</v>
      </c>
      <c r="AK531" s="67" t="s">
        <v>0</v>
      </c>
      <c r="AL531" s="68" t="str">
        <f>'Flight Data'!$A529</f>
        <v>G528</v>
      </c>
      <c r="AM531" s="68">
        <f>'Flight Data'!$B529</f>
        <v>0</v>
      </c>
      <c r="AN531" s="68">
        <f ca="1">ROUND(NORMINV($AS531,'Inputs and Outputs'!$C$20,'Inputs and Outputs'!$D$20),0)</f>
        <v>96</v>
      </c>
      <c r="AO531" s="68">
        <f t="shared" si="166"/>
        <v>103</v>
      </c>
      <c r="AP531" s="68">
        <f t="shared" ca="1" si="167"/>
        <v>96</v>
      </c>
      <c r="AQ531" s="68">
        <f ca="1">IF(AP531-AM531&gt;'Inputs and Outputs'!$D$4,Three-AM531,0)</f>
        <v>0</v>
      </c>
      <c r="AR531" s="68">
        <f ca="1">AP531*'Inputs and Outputs'!$D$5-AQ531*'Inputs and Outputs'!$D$6</f>
        <v>3840</v>
      </c>
      <c r="AS531" s="70">
        <f t="shared" ca="1" si="177"/>
        <v>3.8599295524021637E-2</v>
      </c>
      <c r="AT531" s="68">
        <f t="shared" si="168"/>
        <v>200</v>
      </c>
      <c r="AU531" s="75">
        <f ca="1">AP531*'Inputs and Outputs'!$D$5-('Model Part B'!AQ531*'Model Part B'!AT531+AQ531*Costperbumped)</f>
        <v>3840</v>
      </c>
      <c r="AX531" s="74">
        <v>528</v>
      </c>
      <c r="AY531" s="68" t="s">
        <v>5</v>
      </c>
      <c r="AZ531" s="69">
        <v>44372</v>
      </c>
      <c r="BA531" s="67" t="s">
        <v>0</v>
      </c>
      <c r="BB531" s="68" t="str">
        <f>'Flight Data'!$A529</f>
        <v>G528</v>
      </c>
      <c r="BC531" s="68">
        <f>'Flight Data'!$B529</f>
        <v>0</v>
      </c>
      <c r="BD531" s="68">
        <f ca="1">ROUND(NORMINV($BI531,'Inputs and Outputs'!$C$20,'Inputs and Outputs'!$D$20),0)</f>
        <v>106</v>
      </c>
      <c r="BE531" s="68">
        <f t="shared" si="169"/>
        <v>104</v>
      </c>
      <c r="BF531" s="68">
        <f t="shared" ca="1" si="170"/>
        <v>104</v>
      </c>
      <c r="BG531" s="68">
        <f ca="1">IF(BF531-BC531&gt;'Inputs and Outputs'!$D$4,Four-BC531,0)</f>
        <v>4</v>
      </c>
      <c r="BH531" s="68">
        <f ca="1">BF531*'Inputs and Outputs'!$D$5-BG531*'Inputs and Outputs'!$D$6</f>
        <v>3760</v>
      </c>
      <c r="BI531" s="70">
        <f t="shared" ca="1" si="178"/>
        <v>0.5829064090912488</v>
      </c>
      <c r="BJ531" s="68">
        <f t="shared" si="171"/>
        <v>200</v>
      </c>
      <c r="BK531" s="75">
        <f ca="1">BF531*'Inputs and Outputs'!$D$5-('Model Part B'!BG531*'Model Part B'!BJ531+BG531*Costperbumped)</f>
        <v>2960</v>
      </c>
      <c r="BN531" s="74">
        <v>528</v>
      </c>
      <c r="BO531" s="68" t="s">
        <v>5</v>
      </c>
      <c r="BP531" s="69">
        <v>44372</v>
      </c>
      <c r="BQ531" s="67" t="s">
        <v>0</v>
      </c>
      <c r="BR531" s="68" t="str">
        <f>'Flight Data'!$A529</f>
        <v>G528</v>
      </c>
      <c r="BS531" s="68">
        <f>'Flight Data'!$B529</f>
        <v>0</v>
      </c>
      <c r="BT531" s="68">
        <f ca="1">ROUND(NORMINV($BY531,'Inputs and Outputs'!$C$18,'Inputs and Outputs'!$D$18),0)</f>
        <v>96</v>
      </c>
      <c r="BU531" s="68">
        <f t="shared" si="172"/>
        <v>105</v>
      </c>
      <c r="BV531" s="68">
        <f t="shared" ca="1" si="173"/>
        <v>96</v>
      </c>
      <c r="BW531" s="68">
        <f ca="1">IF(BV531-BS531&gt;'Inputs and Outputs'!$D$4,Five-BS531,0)</f>
        <v>0</v>
      </c>
      <c r="BX531" s="68">
        <f ca="1">BV531*'Inputs and Outputs'!$D$5-BW531*'Inputs and Outputs'!$D$6</f>
        <v>3840</v>
      </c>
      <c r="BY531" s="70">
        <f t="shared" ca="1" si="179"/>
        <v>0.21629543342005275</v>
      </c>
      <c r="BZ531" s="68">
        <f t="shared" si="174"/>
        <v>200</v>
      </c>
      <c r="CA531" s="75">
        <f ca="1">BV531*'Inputs and Outputs'!$D$5-('Model Part B'!BW531*'Model Part B'!BZ531+BW531*Costperbumped)</f>
        <v>3840</v>
      </c>
    </row>
    <row r="532" spans="2:79" x14ac:dyDescent="0.2">
      <c r="B532" s="74">
        <v>529</v>
      </c>
      <c r="C532" s="68" t="s">
        <v>4</v>
      </c>
      <c r="D532" s="69">
        <v>44373</v>
      </c>
      <c r="E532" s="67" t="s">
        <v>3</v>
      </c>
      <c r="F532" s="68" t="str">
        <f>'Flight Data'!$A530</f>
        <v>G529</v>
      </c>
      <c r="G532" s="68">
        <f>'Flight Data'!$B530</f>
        <v>2</v>
      </c>
      <c r="H532" s="68">
        <f ca="1">ROUND(NORMINV($M532,'Inputs and Outputs'!$C$18,'Inputs and Outputs'!$D$18),0)</f>
        <v>99</v>
      </c>
      <c r="I532" s="68">
        <f t="shared" si="160"/>
        <v>101</v>
      </c>
      <c r="J532" s="68">
        <f t="shared" ca="1" si="161"/>
        <v>99</v>
      </c>
      <c r="K532" s="68">
        <f ca="1">IF(J532-G532&gt;'Inputs and Outputs'!$D$4,One-G532,0)</f>
        <v>0</v>
      </c>
      <c r="L532" s="68">
        <f ca="1">J532*'Inputs and Outputs'!$D$5-K532*'Inputs and Outputs'!$D$6</f>
        <v>3960</v>
      </c>
      <c r="M532" s="70">
        <f t="shared" ca="1" si="175"/>
        <v>0.3626559547236472</v>
      </c>
      <c r="N532" s="68">
        <f t="shared" si="162"/>
        <v>25</v>
      </c>
      <c r="O532" s="75">
        <f ca="1">J532*'Inputs and Outputs'!$D$5-('Model Part B'!K532*'Model Part B'!N532+K532*Costperbumped)</f>
        <v>3960</v>
      </c>
      <c r="R532" s="74">
        <v>529</v>
      </c>
      <c r="S532" s="68" t="s">
        <v>4</v>
      </c>
      <c r="T532" s="69">
        <v>44373</v>
      </c>
      <c r="U532" s="67" t="s">
        <v>3</v>
      </c>
      <c r="V532" s="68" t="str">
        <f>'Flight Data'!$A530</f>
        <v>G529</v>
      </c>
      <c r="W532" s="68">
        <f>'Flight Data'!$B530</f>
        <v>2</v>
      </c>
      <c r="X532" s="68">
        <f ca="1">ROUND(NORMINV($AC532,'Inputs and Outputs'!$C$18,'Inputs and Outputs'!$D$18),0)</f>
        <v>106</v>
      </c>
      <c r="Y532" s="68">
        <f t="shared" si="163"/>
        <v>102</v>
      </c>
      <c r="Z532" s="68">
        <f t="shared" ca="1" si="164"/>
        <v>102</v>
      </c>
      <c r="AA532" s="68">
        <f ca="1">IF(Z532-W532&gt;'Inputs and Outputs'!$D$4,One-W532,0)</f>
        <v>0</v>
      </c>
      <c r="AB532" s="68">
        <f ca="1">Z532*'Inputs and Outputs'!$D$5-AA532*'Inputs and Outputs'!$D$6</f>
        <v>4080</v>
      </c>
      <c r="AC532" s="70">
        <f t="shared" ca="1" si="176"/>
        <v>0.77776601891256825</v>
      </c>
      <c r="AD532" s="68">
        <f t="shared" si="165"/>
        <v>25</v>
      </c>
      <c r="AE532" s="75">
        <f ca="1">Z532*'Inputs and Outputs'!$D$5-('Model Part B'!AA532*'Model Part B'!AD532+AA532*Costperbumped)</f>
        <v>4080</v>
      </c>
      <c r="AH532" s="74">
        <v>529</v>
      </c>
      <c r="AI532" s="68" t="s">
        <v>4</v>
      </c>
      <c r="AJ532" s="69">
        <v>44373</v>
      </c>
      <c r="AK532" s="67" t="s">
        <v>3</v>
      </c>
      <c r="AL532" s="68" t="str">
        <f>'Flight Data'!$A530</f>
        <v>G529</v>
      </c>
      <c r="AM532" s="68">
        <f>'Flight Data'!$B530</f>
        <v>2</v>
      </c>
      <c r="AN532" s="68">
        <f ca="1">ROUND(NORMINV($AS532,'Inputs and Outputs'!$C$18,'Inputs and Outputs'!$D$18),0)</f>
        <v>101</v>
      </c>
      <c r="AO532" s="68">
        <f t="shared" si="166"/>
        <v>103</v>
      </c>
      <c r="AP532" s="68">
        <f t="shared" ca="1" si="167"/>
        <v>101</v>
      </c>
      <c r="AQ532" s="68">
        <f ca="1">IF(AP532-AM532&gt;'Inputs and Outputs'!$D$4,Three-AM532,0)</f>
        <v>0</v>
      </c>
      <c r="AR532" s="68">
        <f ca="1">AP532*'Inputs and Outputs'!$D$5-AQ532*'Inputs and Outputs'!$D$6</f>
        <v>4040</v>
      </c>
      <c r="AS532" s="70">
        <f t="shared" ca="1" si="177"/>
        <v>0.50297503925116172</v>
      </c>
      <c r="AT532" s="68">
        <f t="shared" si="168"/>
        <v>25</v>
      </c>
      <c r="AU532" s="75">
        <f ca="1">AP532*'Inputs and Outputs'!$D$5-('Model Part B'!AQ532*'Model Part B'!AT532+AQ532*Costperbumped)</f>
        <v>4040</v>
      </c>
      <c r="AX532" s="74">
        <v>529</v>
      </c>
      <c r="AY532" s="68" t="s">
        <v>4</v>
      </c>
      <c r="AZ532" s="69">
        <v>44373</v>
      </c>
      <c r="BA532" s="67" t="s">
        <v>3</v>
      </c>
      <c r="BB532" s="68" t="str">
        <f>'Flight Data'!$A530</f>
        <v>G529</v>
      </c>
      <c r="BC532" s="68">
        <f>'Flight Data'!$B530</f>
        <v>2</v>
      </c>
      <c r="BD532" s="68">
        <f ca="1">ROUND(NORMINV($BI532,'Inputs and Outputs'!$C$18,'Inputs and Outputs'!$D$18),0)</f>
        <v>106</v>
      </c>
      <c r="BE532" s="68">
        <f t="shared" si="169"/>
        <v>104</v>
      </c>
      <c r="BF532" s="68">
        <f t="shared" ca="1" si="170"/>
        <v>104</v>
      </c>
      <c r="BG532" s="68">
        <f ca="1">IF(BF532-BC532&gt;'Inputs and Outputs'!$D$4,Four-BC532,0)</f>
        <v>2</v>
      </c>
      <c r="BH532" s="68">
        <f ca="1">BF532*'Inputs and Outputs'!$D$5-BG532*'Inputs and Outputs'!$D$6</f>
        <v>3960</v>
      </c>
      <c r="BI532" s="70">
        <f t="shared" ca="1" si="178"/>
        <v>0.78604862339861203</v>
      </c>
      <c r="BJ532" s="68">
        <f t="shared" si="171"/>
        <v>25</v>
      </c>
      <c r="BK532" s="75">
        <f ca="1">BF532*'Inputs and Outputs'!$D$5-('Model Part B'!BG532*'Model Part B'!BJ532+BG532*Costperbumped)</f>
        <v>3910</v>
      </c>
      <c r="BN532" s="74">
        <v>529</v>
      </c>
      <c r="BO532" s="68" t="s">
        <v>4</v>
      </c>
      <c r="BP532" s="69">
        <v>44373</v>
      </c>
      <c r="BQ532" s="67" t="s">
        <v>3</v>
      </c>
      <c r="BR532" s="68" t="str">
        <f>'Flight Data'!$A530</f>
        <v>G529</v>
      </c>
      <c r="BS532" s="68">
        <f>'Flight Data'!$B530</f>
        <v>2</v>
      </c>
      <c r="BT532" s="68">
        <f ca="1">ROUND(NORMINV($BY532,'Inputs and Outputs'!$C$18,'Inputs and Outputs'!$D$18),0)</f>
        <v>97</v>
      </c>
      <c r="BU532" s="68">
        <f t="shared" si="172"/>
        <v>105</v>
      </c>
      <c r="BV532" s="68">
        <f t="shared" ca="1" si="173"/>
        <v>97</v>
      </c>
      <c r="BW532" s="68">
        <f ca="1">IF(BV532-BS532&gt;'Inputs and Outputs'!$D$4,Five-BS532,0)</f>
        <v>0</v>
      </c>
      <c r="BX532" s="68">
        <f ca="1">BV532*'Inputs and Outputs'!$D$5-BW532*'Inputs and Outputs'!$D$6</f>
        <v>3880</v>
      </c>
      <c r="BY532" s="70">
        <f t="shared" ca="1" si="179"/>
        <v>0.2603405704633871</v>
      </c>
      <c r="BZ532" s="68">
        <f t="shared" si="174"/>
        <v>25</v>
      </c>
      <c r="CA532" s="75">
        <f ca="1">BV532*'Inputs and Outputs'!$D$5-('Model Part B'!BW532*'Model Part B'!BZ532+BW532*Costperbumped)</f>
        <v>3880</v>
      </c>
    </row>
    <row r="533" spans="2:79" x14ac:dyDescent="0.2">
      <c r="B533" s="74">
        <v>530</v>
      </c>
      <c r="C533" s="68" t="s">
        <v>4</v>
      </c>
      <c r="D533" s="69">
        <v>44373</v>
      </c>
      <c r="E533" s="67" t="s">
        <v>2</v>
      </c>
      <c r="F533" s="68" t="str">
        <f>'Flight Data'!$A531</f>
        <v>G530</v>
      </c>
      <c r="G533" s="68">
        <f>'Flight Data'!$B531</f>
        <v>2</v>
      </c>
      <c r="H533" s="68">
        <f ca="1">ROUND(NORMINV($M533,'Inputs and Outputs'!$C$19,'Inputs and Outputs'!$D$19),0)</f>
        <v>103</v>
      </c>
      <c r="I533" s="68">
        <f t="shared" si="160"/>
        <v>101</v>
      </c>
      <c r="J533" s="68">
        <f t="shared" ca="1" si="161"/>
        <v>101</v>
      </c>
      <c r="K533" s="68">
        <f ca="1">IF(J533-G533&gt;'Inputs and Outputs'!$D$4,One-G533,0)</f>
        <v>0</v>
      </c>
      <c r="L533" s="68">
        <f ca="1">J533*'Inputs and Outputs'!$D$5-K533*'Inputs and Outputs'!$D$6</f>
        <v>4040</v>
      </c>
      <c r="M533" s="70">
        <f t="shared" ca="1" si="175"/>
        <v>0.48758160273481654</v>
      </c>
      <c r="N533" s="68">
        <f t="shared" si="162"/>
        <v>25</v>
      </c>
      <c r="O533" s="75">
        <f ca="1">J533*'Inputs and Outputs'!$D$5-('Model Part B'!K533*'Model Part B'!N533+K533*Costperbumped)</f>
        <v>4040</v>
      </c>
      <c r="R533" s="74">
        <v>530</v>
      </c>
      <c r="S533" s="68" t="s">
        <v>4</v>
      </c>
      <c r="T533" s="69">
        <v>44373</v>
      </c>
      <c r="U533" s="67" t="s">
        <v>2</v>
      </c>
      <c r="V533" s="68" t="str">
        <f>'Flight Data'!$A531</f>
        <v>G530</v>
      </c>
      <c r="W533" s="68">
        <f>'Flight Data'!$B531</f>
        <v>2</v>
      </c>
      <c r="X533" s="68">
        <f ca="1">ROUND(NORMINV($AC533,'Inputs and Outputs'!$C$19,'Inputs and Outputs'!$D$19),0)</f>
        <v>93</v>
      </c>
      <c r="Y533" s="68">
        <f t="shared" si="163"/>
        <v>102</v>
      </c>
      <c r="Z533" s="68">
        <f t="shared" ca="1" si="164"/>
        <v>93</v>
      </c>
      <c r="AA533" s="68">
        <f ca="1">IF(Z533-W533&gt;'Inputs and Outputs'!$D$4,One-W533,0)</f>
        <v>0</v>
      </c>
      <c r="AB533" s="68">
        <f ca="1">Z533*'Inputs and Outputs'!$D$5-AA533*'Inputs and Outputs'!$D$6</f>
        <v>3720</v>
      </c>
      <c r="AC533" s="70">
        <f t="shared" ca="1" si="176"/>
        <v>1.8440261005178593E-2</v>
      </c>
      <c r="AD533" s="68">
        <f t="shared" si="165"/>
        <v>25</v>
      </c>
      <c r="AE533" s="75">
        <f ca="1">Z533*'Inputs and Outputs'!$D$5-('Model Part B'!AA533*'Model Part B'!AD533+AA533*Costperbumped)</f>
        <v>3720</v>
      </c>
      <c r="AH533" s="74">
        <v>530</v>
      </c>
      <c r="AI533" s="68" t="s">
        <v>4</v>
      </c>
      <c r="AJ533" s="69">
        <v>44373</v>
      </c>
      <c r="AK533" s="67" t="s">
        <v>2</v>
      </c>
      <c r="AL533" s="68" t="str">
        <f>'Flight Data'!$A531</f>
        <v>G530</v>
      </c>
      <c r="AM533" s="68">
        <f>'Flight Data'!$B531</f>
        <v>2</v>
      </c>
      <c r="AN533" s="68">
        <f ca="1">ROUND(NORMINV($AS533,'Inputs and Outputs'!$C$19,'Inputs and Outputs'!$D$19),0)</f>
        <v>102</v>
      </c>
      <c r="AO533" s="68">
        <f t="shared" si="166"/>
        <v>103</v>
      </c>
      <c r="AP533" s="68">
        <f t="shared" ca="1" si="167"/>
        <v>102</v>
      </c>
      <c r="AQ533" s="68">
        <f ca="1">IF(AP533-AM533&gt;'Inputs and Outputs'!$D$4,Three-AM533,0)</f>
        <v>0</v>
      </c>
      <c r="AR533" s="68">
        <f ca="1">AP533*'Inputs and Outputs'!$D$5-AQ533*'Inputs and Outputs'!$D$6</f>
        <v>4080</v>
      </c>
      <c r="AS533" s="70">
        <f t="shared" ca="1" si="177"/>
        <v>0.44573239039606805</v>
      </c>
      <c r="AT533" s="68">
        <f t="shared" si="168"/>
        <v>25</v>
      </c>
      <c r="AU533" s="75">
        <f ca="1">AP533*'Inputs and Outputs'!$D$5-('Model Part B'!AQ533*'Model Part B'!AT533+AQ533*Costperbumped)</f>
        <v>4080</v>
      </c>
      <c r="AX533" s="74">
        <v>530</v>
      </c>
      <c r="AY533" s="68" t="s">
        <v>4</v>
      </c>
      <c r="AZ533" s="69">
        <v>44373</v>
      </c>
      <c r="BA533" s="67" t="s">
        <v>2</v>
      </c>
      <c r="BB533" s="68" t="str">
        <f>'Flight Data'!$A531</f>
        <v>G530</v>
      </c>
      <c r="BC533" s="68">
        <f>'Flight Data'!$B531</f>
        <v>2</v>
      </c>
      <c r="BD533" s="68">
        <f ca="1">ROUND(NORMINV($BI533,'Inputs and Outputs'!$C$19,'Inputs and Outputs'!$D$19),0)</f>
        <v>103</v>
      </c>
      <c r="BE533" s="68">
        <f t="shared" si="169"/>
        <v>104</v>
      </c>
      <c r="BF533" s="68">
        <f t="shared" ca="1" si="170"/>
        <v>103</v>
      </c>
      <c r="BG533" s="68">
        <f ca="1">IF(BF533-BC533&gt;'Inputs and Outputs'!$D$4,Four-BC533,0)</f>
        <v>2</v>
      </c>
      <c r="BH533" s="68">
        <f ca="1">BF533*'Inputs and Outputs'!$D$5-BG533*'Inputs and Outputs'!$D$6</f>
        <v>3920</v>
      </c>
      <c r="BI533" s="70">
        <f t="shared" ca="1" si="178"/>
        <v>0.51621373449967367</v>
      </c>
      <c r="BJ533" s="68">
        <f t="shared" si="171"/>
        <v>25</v>
      </c>
      <c r="BK533" s="75">
        <f ca="1">BF533*'Inputs and Outputs'!$D$5-('Model Part B'!BG533*'Model Part B'!BJ533+BG533*Costperbumped)</f>
        <v>3870</v>
      </c>
      <c r="BN533" s="74">
        <v>530</v>
      </c>
      <c r="BO533" s="68" t="s">
        <v>4</v>
      </c>
      <c r="BP533" s="69">
        <v>44373</v>
      </c>
      <c r="BQ533" s="67" t="s">
        <v>2</v>
      </c>
      <c r="BR533" s="68" t="str">
        <f>'Flight Data'!$A531</f>
        <v>G530</v>
      </c>
      <c r="BS533" s="68">
        <f>'Flight Data'!$B531</f>
        <v>2</v>
      </c>
      <c r="BT533" s="68">
        <f ca="1">ROUND(NORMINV($BY533,'Inputs and Outputs'!$C$18,'Inputs and Outputs'!$D$18),0)</f>
        <v>103</v>
      </c>
      <c r="BU533" s="68">
        <f t="shared" si="172"/>
        <v>105</v>
      </c>
      <c r="BV533" s="68">
        <f t="shared" ca="1" si="173"/>
        <v>103</v>
      </c>
      <c r="BW533" s="68">
        <f ca="1">IF(BV533-BS533&gt;'Inputs and Outputs'!$D$4,Five-BS533,0)</f>
        <v>3</v>
      </c>
      <c r="BX533" s="68">
        <f ca="1">BV533*'Inputs and Outputs'!$D$5-BW533*'Inputs and Outputs'!$D$6</f>
        <v>3820</v>
      </c>
      <c r="BY533" s="70">
        <f t="shared" ca="1" si="179"/>
        <v>0.60251621076660666</v>
      </c>
      <c r="BZ533" s="68">
        <f t="shared" si="174"/>
        <v>25</v>
      </c>
      <c r="CA533" s="75">
        <f ca="1">BV533*'Inputs and Outputs'!$D$5-('Model Part B'!BW533*'Model Part B'!BZ533+BW533*Costperbumped)</f>
        <v>3745</v>
      </c>
    </row>
    <row r="534" spans="2:79" x14ac:dyDescent="0.2">
      <c r="B534" s="74">
        <v>531</v>
      </c>
      <c r="C534" s="68" t="s">
        <v>4</v>
      </c>
      <c r="D534" s="69">
        <v>44373</v>
      </c>
      <c r="E534" s="67" t="s">
        <v>0</v>
      </c>
      <c r="F534" s="68" t="str">
        <f>'Flight Data'!$A532</f>
        <v>G531</v>
      </c>
      <c r="G534" s="68">
        <f>'Flight Data'!$B532</f>
        <v>1</v>
      </c>
      <c r="H534" s="68">
        <f ca="1">ROUND(NORMINV($M534,'Inputs and Outputs'!$C$20,'Inputs and Outputs'!$D$20),0)</f>
        <v>96</v>
      </c>
      <c r="I534" s="68">
        <f t="shared" si="160"/>
        <v>101</v>
      </c>
      <c r="J534" s="68">
        <f t="shared" ca="1" si="161"/>
        <v>96</v>
      </c>
      <c r="K534" s="68">
        <f ca="1">IF(J534-G534&gt;'Inputs and Outputs'!$D$4,One-G534,0)</f>
        <v>0</v>
      </c>
      <c r="L534" s="68">
        <f ca="1">J534*'Inputs and Outputs'!$D$5-K534*'Inputs and Outputs'!$D$6</f>
        <v>3840</v>
      </c>
      <c r="M534" s="70">
        <f t="shared" ca="1" si="175"/>
        <v>3.8027059122888396E-2</v>
      </c>
      <c r="N534" s="68">
        <f t="shared" si="162"/>
        <v>200</v>
      </c>
      <c r="O534" s="75">
        <f ca="1">J534*'Inputs and Outputs'!$D$5-('Model Part B'!K534*'Model Part B'!N534+K534*Costperbumped)</f>
        <v>3840</v>
      </c>
      <c r="R534" s="74">
        <v>531</v>
      </c>
      <c r="S534" s="68" t="s">
        <v>4</v>
      </c>
      <c r="T534" s="69">
        <v>44373</v>
      </c>
      <c r="U534" s="67" t="s">
        <v>0</v>
      </c>
      <c r="V534" s="68" t="str">
        <f>'Flight Data'!$A532</f>
        <v>G531</v>
      </c>
      <c r="W534" s="68">
        <f>'Flight Data'!$B532</f>
        <v>1</v>
      </c>
      <c r="X534" s="68">
        <f ca="1">ROUND(NORMINV($AC534,'Inputs and Outputs'!$C$20,'Inputs and Outputs'!$D$20),0)</f>
        <v>100</v>
      </c>
      <c r="Y534" s="68">
        <f t="shared" si="163"/>
        <v>102</v>
      </c>
      <c r="Z534" s="68">
        <f t="shared" ca="1" si="164"/>
        <v>100</v>
      </c>
      <c r="AA534" s="68">
        <f ca="1">IF(Z534-W534&gt;'Inputs and Outputs'!$D$4,One-W534,0)</f>
        <v>0</v>
      </c>
      <c r="AB534" s="68">
        <f ca="1">Z534*'Inputs and Outputs'!$D$5-AA534*'Inputs and Outputs'!$D$6</f>
        <v>4000</v>
      </c>
      <c r="AC534" s="70">
        <f t="shared" ca="1" si="176"/>
        <v>0.15032040028230897</v>
      </c>
      <c r="AD534" s="68">
        <f t="shared" si="165"/>
        <v>200</v>
      </c>
      <c r="AE534" s="75">
        <f ca="1">Z534*'Inputs and Outputs'!$D$5-('Model Part B'!AA534*'Model Part B'!AD534+AA534*Costperbumped)</f>
        <v>4000</v>
      </c>
      <c r="AH534" s="74">
        <v>531</v>
      </c>
      <c r="AI534" s="68" t="s">
        <v>4</v>
      </c>
      <c r="AJ534" s="69">
        <v>44373</v>
      </c>
      <c r="AK534" s="67" t="s">
        <v>0</v>
      </c>
      <c r="AL534" s="68" t="str">
        <f>'Flight Data'!$A532</f>
        <v>G531</v>
      </c>
      <c r="AM534" s="68">
        <f>'Flight Data'!$B532</f>
        <v>1</v>
      </c>
      <c r="AN534" s="68">
        <f ca="1">ROUND(NORMINV($AS534,'Inputs and Outputs'!$C$20,'Inputs and Outputs'!$D$20),0)</f>
        <v>109</v>
      </c>
      <c r="AO534" s="68">
        <f t="shared" si="166"/>
        <v>103</v>
      </c>
      <c r="AP534" s="68">
        <f t="shared" ca="1" si="167"/>
        <v>103</v>
      </c>
      <c r="AQ534" s="68">
        <f ca="1">IF(AP534-AM534&gt;'Inputs and Outputs'!$D$4,Three-AM534,0)</f>
        <v>2</v>
      </c>
      <c r="AR534" s="68">
        <f ca="1">AP534*'Inputs and Outputs'!$D$5-AQ534*'Inputs and Outputs'!$D$6</f>
        <v>3920</v>
      </c>
      <c r="AS534" s="70">
        <f t="shared" ca="1" si="177"/>
        <v>0.81046238091682032</v>
      </c>
      <c r="AT534" s="68">
        <f t="shared" si="168"/>
        <v>200</v>
      </c>
      <c r="AU534" s="75">
        <f ca="1">AP534*'Inputs and Outputs'!$D$5-('Model Part B'!AQ534*'Model Part B'!AT534+AQ534*Costperbumped)</f>
        <v>3520</v>
      </c>
      <c r="AX534" s="74">
        <v>531</v>
      </c>
      <c r="AY534" s="68" t="s">
        <v>4</v>
      </c>
      <c r="AZ534" s="69">
        <v>44373</v>
      </c>
      <c r="BA534" s="67" t="s">
        <v>0</v>
      </c>
      <c r="BB534" s="68" t="str">
        <f>'Flight Data'!$A532</f>
        <v>G531</v>
      </c>
      <c r="BC534" s="68">
        <f>'Flight Data'!$B532</f>
        <v>1</v>
      </c>
      <c r="BD534" s="68">
        <f ca="1">ROUND(NORMINV($BI534,'Inputs and Outputs'!$C$20,'Inputs and Outputs'!$D$20),0)</f>
        <v>97</v>
      </c>
      <c r="BE534" s="68">
        <f t="shared" si="169"/>
        <v>104</v>
      </c>
      <c r="BF534" s="68">
        <f t="shared" ca="1" si="170"/>
        <v>97</v>
      </c>
      <c r="BG534" s="68">
        <f ca="1">IF(BF534-BC534&gt;'Inputs and Outputs'!$D$4,Four-BC534,0)</f>
        <v>0</v>
      </c>
      <c r="BH534" s="68">
        <f ca="1">BF534*'Inputs and Outputs'!$D$5-BG534*'Inputs and Outputs'!$D$6</f>
        <v>3880</v>
      </c>
      <c r="BI534" s="70">
        <f t="shared" ca="1" si="178"/>
        <v>4.7919123735254088E-2</v>
      </c>
      <c r="BJ534" s="68">
        <f t="shared" si="171"/>
        <v>200</v>
      </c>
      <c r="BK534" s="75">
        <f ca="1">BF534*'Inputs and Outputs'!$D$5-('Model Part B'!BG534*'Model Part B'!BJ534+BG534*Costperbumped)</f>
        <v>3880</v>
      </c>
      <c r="BN534" s="74">
        <v>531</v>
      </c>
      <c r="BO534" s="68" t="s">
        <v>4</v>
      </c>
      <c r="BP534" s="69">
        <v>44373</v>
      </c>
      <c r="BQ534" s="67" t="s">
        <v>0</v>
      </c>
      <c r="BR534" s="68" t="str">
        <f>'Flight Data'!$A532</f>
        <v>G531</v>
      </c>
      <c r="BS534" s="68">
        <f>'Flight Data'!$B532</f>
        <v>1</v>
      </c>
      <c r="BT534" s="68">
        <f ca="1">ROUND(NORMINV($BY534,'Inputs and Outputs'!$C$18,'Inputs and Outputs'!$D$18),0)</f>
        <v>100</v>
      </c>
      <c r="BU534" s="68">
        <f t="shared" si="172"/>
        <v>105</v>
      </c>
      <c r="BV534" s="68">
        <f t="shared" ca="1" si="173"/>
        <v>100</v>
      </c>
      <c r="BW534" s="68">
        <f ca="1">IF(BV534-BS534&gt;'Inputs and Outputs'!$D$4,Five-BS534,0)</f>
        <v>0</v>
      </c>
      <c r="BX534" s="68">
        <f ca="1">BV534*'Inputs and Outputs'!$D$5-BW534*'Inputs and Outputs'!$D$6</f>
        <v>4000</v>
      </c>
      <c r="BY534" s="70">
        <f t="shared" ca="1" si="179"/>
        <v>0.44500211378054233</v>
      </c>
      <c r="BZ534" s="68">
        <f t="shared" si="174"/>
        <v>200</v>
      </c>
      <c r="CA534" s="75">
        <f ca="1">BV534*'Inputs and Outputs'!$D$5-('Model Part B'!BW534*'Model Part B'!BZ534+BW534*Costperbumped)</f>
        <v>4000</v>
      </c>
    </row>
    <row r="535" spans="2:79" x14ac:dyDescent="0.2">
      <c r="B535" s="74">
        <v>532</v>
      </c>
      <c r="C535" s="68" t="s">
        <v>1</v>
      </c>
      <c r="D535" s="69">
        <v>44374</v>
      </c>
      <c r="E535" s="67" t="s">
        <v>3</v>
      </c>
      <c r="F535" s="68" t="str">
        <f>'Flight Data'!$A533</f>
        <v>G532</v>
      </c>
      <c r="G535" s="68">
        <f>'Flight Data'!$B533</f>
        <v>1</v>
      </c>
      <c r="H535" s="68">
        <f ca="1">ROUND(NORMINV($M535,'Inputs and Outputs'!$C$18,'Inputs and Outputs'!$D$18),0)</f>
        <v>99</v>
      </c>
      <c r="I535" s="68">
        <f t="shared" si="160"/>
        <v>101</v>
      </c>
      <c r="J535" s="68">
        <f t="shared" ca="1" si="161"/>
        <v>99</v>
      </c>
      <c r="K535" s="68">
        <f ca="1">IF(J535-G535&gt;'Inputs and Outputs'!$D$4,One-G535,0)</f>
        <v>0</v>
      </c>
      <c r="L535" s="68">
        <f ca="1">J535*'Inputs and Outputs'!$D$5-K535*'Inputs and Outputs'!$D$6</f>
        <v>3960</v>
      </c>
      <c r="M535" s="70">
        <f t="shared" ca="1" si="175"/>
        <v>0.34964567984581285</v>
      </c>
      <c r="N535" s="68">
        <f t="shared" si="162"/>
        <v>25</v>
      </c>
      <c r="O535" s="75">
        <f ca="1">J535*'Inputs and Outputs'!$D$5-('Model Part B'!K535*'Model Part B'!N535+K535*Costperbumped)</f>
        <v>3960</v>
      </c>
      <c r="R535" s="74">
        <v>532</v>
      </c>
      <c r="S535" s="68" t="s">
        <v>1</v>
      </c>
      <c r="T535" s="69">
        <v>44374</v>
      </c>
      <c r="U535" s="67" t="s">
        <v>3</v>
      </c>
      <c r="V535" s="68" t="str">
        <f>'Flight Data'!$A533</f>
        <v>G532</v>
      </c>
      <c r="W535" s="68">
        <f>'Flight Data'!$B533</f>
        <v>1</v>
      </c>
      <c r="X535" s="68">
        <f ca="1">ROUND(NORMINV($AC535,'Inputs and Outputs'!$C$18,'Inputs and Outputs'!$D$18),0)</f>
        <v>105</v>
      </c>
      <c r="Y535" s="68">
        <f t="shared" si="163"/>
        <v>102</v>
      </c>
      <c r="Z535" s="68">
        <f t="shared" ca="1" si="164"/>
        <v>102</v>
      </c>
      <c r="AA535" s="68">
        <f ca="1">IF(Z535-W535&gt;'Inputs and Outputs'!$D$4,One-W535,0)</f>
        <v>0</v>
      </c>
      <c r="AB535" s="68">
        <f ca="1">Z535*'Inputs and Outputs'!$D$5-AA535*'Inputs and Outputs'!$D$6</f>
        <v>4080</v>
      </c>
      <c r="AC535" s="70">
        <f t="shared" ca="1" si="176"/>
        <v>0.76458219590924648</v>
      </c>
      <c r="AD535" s="68">
        <f t="shared" si="165"/>
        <v>25</v>
      </c>
      <c r="AE535" s="75">
        <f ca="1">Z535*'Inputs and Outputs'!$D$5-('Model Part B'!AA535*'Model Part B'!AD535+AA535*Costperbumped)</f>
        <v>4080</v>
      </c>
      <c r="AH535" s="74">
        <v>532</v>
      </c>
      <c r="AI535" s="68" t="s">
        <v>1</v>
      </c>
      <c r="AJ535" s="69">
        <v>44374</v>
      </c>
      <c r="AK535" s="67" t="s">
        <v>3</v>
      </c>
      <c r="AL535" s="68" t="str">
        <f>'Flight Data'!$A533</f>
        <v>G532</v>
      </c>
      <c r="AM535" s="68">
        <f>'Flight Data'!$B533</f>
        <v>1</v>
      </c>
      <c r="AN535" s="68">
        <f ca="1">ROUND(NORMINV($AS535,'Inputs and Outputs'!$C$18,'Inputs and Outputs'!$D$18),0)</f>
        <v>95</v>
      </c>
      <c r="AO535" s="68">
        <f t="shared" si="166"/>
        <v>103</v>
      </c>
      <c r="AP535" s="68">
        <f t="shared" ca="1" si="167"/>
        <v>95</v>
      </c>
      <c r="AQ535" s="68">
        <f ca="1">IF(AP535-AM535&gt;'Inputs and Outputs'!$D$4,Three-AM535,0)</f>
        <v>0</v>
      </c>
      <c r="AR535" s="68">
        <f ca="1">AP535*'Inputs and Outputs'!$D$5-AQ535*'Inputs and Outputs'!$D$6</f>
        <v>3800</v>
      </c>
      <c r="AS535" s="70">
        <f t="shared" ca="1" si="177"/>
        <v>0.17103414300945374</v>
      </c>
      <c r="AT535" s="68">
        <f t="shared" si="168"/>
        <v>25</v>
      </c>
      <c r="AU535" s="75">
        <f ca="1">AP535*'Inputs and Outputs'!$D$5-('Model Part B'!AQ535*'Model Part B'!AT535+AQ535*Costperbumped)</f>
        <v>3800</v>
      </c>
      <c r="AX535" s="74">
        <v>532</v>
      </c>
      <c r="AY535" s="68" t="s">
        <v>1</v>
      </c>
      <c r="AZ535" s="69">
        <v>44374</v>
      </c>
      <c r="BA535" s="67" t="s">
        <v>3</v>
      </c>
      <c r="BB535" s="68" t="str">
        <f>'Flight Data'!$A533</f>
        <v>G532</v>
      </c>
      <c r="BC535" s="68">
        <f>'Flight Data'!$B533</f>
        <v>1</v>
      </c>
      <c r="BD535" s="68">
        <f ca="1">ROUND(NORMINV($BI535,'Inputs and Outputs'!$C$18,'Inputs and Outputs'!$D$18),0)</f>
        <v>104</v>
      </c>
      <c r="BE535" s="68">
        <f t="shared" si="169"/>
        <v>104</v>
      </c>
      <c r="BF535" s="68">
        <f t="shared" ca="1" si="170"/>
        <v>104</v>
      </c>
      <c r="BG535" s="68">
        <f ca="1">IF(BF535-BC535&gt;'Inputs and Outputs'!$D$4,Four-BC535,0)</f>
        <v>3</v>
      </c>
      <c r="BH535" s="68">
        <f ca="1">BF535*'Inputs and Outputs'!$D$5-BG535*'Inputs and Outputs'!$D$6</f>
        <v>3860</v>
      </c>
      <c r="BI535" s="70">
        <f t="shared" ca="1" si="178"/>
        <v>0.71738601975442085</v>
      </c>
      <c r="BJ535" s="68">
        <f t="shared" si="171"/>
        <v>25</v>
      </c>
      <c r="BK535" s="75">
        <f ca="1">BF535*'Inputs and Outputs'!$D$5-('Model Part B'!BG535*'Model Part B'!BJ535+BG535*Costperbumped)</f>
        <v>3785</v>
      </c>
      <c r="BN535" s="74">
        <v>532</v>
      </c>
      <c r="BO535" s="68" t="s">
        <v>1</v>
      </c>
      <c r="BP535" s="69">
        <v>44374</v>
      </c>
      <c r="BQ535" s="67" t="s">
        <v>3</v>
      </c>
      <c r="BR535" s="68" t="str">
        <f>'Flight Data'!$A533</f>
        <v>G532</v>
      </c>
      <c r="BS535" s="68">
        <f>'Flight Data'!$B533</f>
        <v>1</v>
      </c>
      <c r="BT535" s="68">
        <f ca="1">ROUND(NORMINV($BY535,'Inputs and Outputs'!$C$18,'Inputs and Outputs'!$D$18),0)</f>
        <v>97</v>
      </c>
      <c r="BU535" s="68">
        <f t="shared" si="172"/>
        <v>105</v>
      </c>
      <c r="BV535" s="68">
        <f t="shared" ca="1" si="173"/>
        <v>97</v>
      </c>
      <c r="BW535" s="68">
        <f ca="1">IF(BV535-BS535&gt;'Inputs and Outputs'!$D$4,Five-BS535,0)</f>
        <v>0</v>
      </c>
      <c r="BX535" s="68">
        <f ca="1">BV535*'Inputs and Outputs'!$D$5-BW535*'Inputs and Outputs'!$D$6</f>
        <v>3880</v>
      </c>
      <c r="BY535" s="70">
        <f t="shared" ca="1" si="179"/>
        <v>0.25640846050712907</v>
      </c>
      <c r="BZ535" s="68">
        <f t="shared" si="174"/>
        <v>25</v>
      </c>
      <c r="CA535" s="75">
        <f ca="1">BV535*'Inputs and Outputs'!$D$5-('Model Part B'!BW535*'Model Part B'!BZ535+BW535*Costperbumped)</f>
        <v>3880</v>
      </c>
    </row>
    <row r="536" spans="2:79" x14ac:dyDescent="0.2">
      <c r="B536" s="74">
        <v>533</v>
      </c>
      <c r="C536" s="68" t="s">
        <v>1</v>
      </c>
      <c r="D536" s="69">
        <v>44374</v>
      </c>
      <c r="E536" s="67" t="s">
        <v>2</v>
      </c>
      <c r="F536" s="68" t="str">
        <f>'Flight Data'!$A534</f>
        <v>G533</v>
      </c>
      <c r="G536" s="68">
        <f>'Flight Data'!$B534</f>
        <v>3</v>
      </c>
      <c r="H536" s="68">
        <f ca="1">ROUND(NORMINV($M536,'Inputs and Outputs'!$C$19,'Inputs and Outputs'!$D$19),0)</f>
        <v>108</v>
      </c>
      <c r="I536" s="68">
        <f t="shared" si="160"/>
        <v>101</v>
      </c>
      <c r="J536" s="68">
        <f t="shared" ca="1" si="161"/>
        <v>101</v>
      </c>
      <c r="K536" s="68">
        <f ca="1">IF(J536-G536&gt;'Inputs and Outputs'!$D$4,One-G536,0)</f>
        <v>0</v>
      </c>
      <c r="L536" s="68">
        <f ca="1">J536*'Inputs and Outputs'!$D$5-K536*'Inputs and Outputs'!$D$6</f>
        <v>4040</v>
      </c>
      <c r="M536" s="70">
        <f t="shared" ca="1" si="175"/>
        <v>0.86252774109843422</v>
      </c>
      <c r="N536" s="68">
        <f t="shared" si="162"/>
        <v>25</v>
      </c>
      <c r="O536" s="75">
        <f ca="1">J536*'Inputs and Outputs'!$D$5-('Model Part B'!K536*'Model Part B'!N536+K536*Costperbumped)</f>
        <v>4040</v>
      </c>
      <c r="R536" s="74">
        <v>533</v>
      </c>
      <c r="S536" s="68" t="s">
        <v>1</v>
      </c>
      <c r="T536" s="69">
        <v>44374</v>
      </c>
      <c r="U536" s="67" t="s">
        <v>2</v>
      </c>
      <c r="V536" s="68" t="str">
        <f>'Flight Data'!$A534</f>
        <v>G533</v>
      </c>
      <c r="W536" s="68">
        <f>'Flight Data'!$B534</f>
        <v>3</v>
      </c>
      <c r="X536" s="68">
        <f ca="1">ROUND(NORMINV($AC536,'Inputs and Outputs'!$C$19,'Inputs and Outputs'!$D$19),0)</f>
        <v>97</v>
      </c>
      <c r="Y536" s="68">
        <f t="shared" si="163"/>
        <v>102</v>
      </c>
      <c r="Z536" s="68">
        <f t="shared" ca="1" si="164"/>
        <v>97</v>
      </c>
      <c r="AA536" s="68">
        <f ca="1">IF(Z536-W536&gt;'Inputs and Outputs'!$D$4,One-W536,0)</f>
        <v>0</v>
      </c>
      <c r="AB536" s="68">
        <f ca="1">Z536*'Inputs and Outputs'!$D$5-AA536*'Inputs and Outputs'!$D$6</f>
        <v>3880</v>
      </c>
      <c r="AC536" s="70">
        <f t="shared" ca="1" si="176"/>
        <v>0.12550525448070848</v>
      </c>
      <c r="AD536" s="68">
        <f t="shared" si="165"/>
        <v>25</v>
      </c>
      <c r="AE536" s="75">
        <f ca="1">Z536*'Inputs and Outputs'!$D$5-('Model Part B'!AA536*'Model Part B'!AD536+AA536*Costperbumped)</f>
        <v>3880</v>
      </c>
      <c r="AH536" s="74">
        <v>533</v>
      </c>
      <c r="AI536" s="68" t="s">
        <v>1</v>
      </c>
      <c r="AJ536" s="69">
        <v>44374</v>
      </c>
      <c r="AK536" s="67" t="s">
        <v>2</v>
      </c>
      <c r="AL536" s="68" t="str">
        <f>'Flight Data'!$A534</f>
        <v>G533</v>
      </c>
      <c r="AM536" s="68">
        <f>'Flight Data'!$B534</f>
        <v>3</v>
      </c>
      <c r="AN536" s="68">
        <f ca="1">ROUND(NORMINV($AS536,'Inputs and Outputs'!$C$19,'Inputs and Outputs'!$D$19),0)</f>
        <v>109</v>
      </c>
      <c r="AO536" s="68">
        <f t="shared" si="166"/>
        <v>103</v>
      </c>
      <c r="AP536" s="68">
        <f t="shared" ca="1" si="167"/>
        <v>103</v>
      </c>
      <c r="AQ536" s="68">
        <f ca="1">IF(AP536-AM536&gt;'Inputs and Outputs'!$D$4,Three-AM536,0)</f>
        <v>0</v>
      </c>
      <c r="AR536" s="68">
        <f ca="1">AP536*'Inputs and Outputs'!$D$5-AQ536*'Inputs and Outputs'!$D$6</f>
        <v>4120</v>
      </c>
      <c r="AS536" s="70">
        <f t="shared" ca="1" si="177"/>
        <v>0.89179169583872342</v>
      </c>
      <c r="AT536" s="68">
        <f t="shared" si="168"/>
        <v>25</v>
      </c>
      <c r="AU536" s="75">
        <f ca="1">AP536*'Inputs and Outputs'!$D$5-('Model Part B'!AQ536*'Model Part B'!AT536+AQ536*Costperbumped)</f>
        <v>4120</v>
      </c>
      <c r="AX536" s="74">
        <v>533</v>
      </c>
      <c r="AY536" s="68" t="s">
        <v>1</v>
      </c>
      <c r="AZ536" s="69">
        <v>44374</v>
      </c>
      <c r="BA536" s="67" t="s">
        <v>2</v>
      </c>
      <c r="BB536" s="68" t="str">
        <f>'Flight Data'!$A534</f>
        <v>G533</v>
      </c>
      <c r="BC536" s="68">
        <f>'Flight Data'!$B534</f>
        <v>3</v>
      </c>
      <c r="BD536" s="68">
        <f ca="1">ROUND(NORMINV($BI536,'Inputs and Outputs'!$C$19,'Inputs and Outputs'!$D$19),0)</f>
        <v>93</v>
      </c>
      <c r="BE536" s="68">
        <f t="shared" si="169"/>
        <v>104</v>
      </c>
      <c r="BF536" s="68">
        <f t="shared" ca="1" si="170"/>
        <v>93</v>
      </c>
      <c r="BG536" s="68">
        <f ca="1">IF(BF536-BC536&gt;'Inputs and Outputs'!$D$4,Four-BC536,0)</f>
        <v>0</v>
      </c>
      <c r="BH536" s="68">
        <f ca="1">BF536*'Inputs and Outputs'!$D$5-BG536*'Inputs and Outputs'!$D$6</f>
        <v>3720</v>
      </c>
      <c r="BI536" s="70">
        <f t="shared" ca="1" si="178"/>
        <v>2.6730953608689489E-2</v>
      </c>
      <c r="BJ536" s="68">
        <f t="shared" si="171"/>
        <v>25</v>
      </c>
      <c r="BK536" s="75">
        <f ca="1">BF536*'Inputs and Outputs'!$D$5-('Model Part B'!BG536*'Model Part B'!BJ536+BG536*Costperbumped)</f>
        <v>3720</v>
      </c>
      <c r="BN536" s="74">
        <v>533</v>
      </c>
      <c r="BO536" s="68" t="s">
        <v>1</v>
      </c>
      <c r="BP536" s="69">
        <v>44374</v>
      </c>
      <c r="BQ536" s="67" t="s">
        <v>2</v>
      </c>
      <c r="BR536" s="68" t="str">
        <f>'Flight Data'!$A534</f>
        <v>G533</v>
      </c>
      <c r="BS536" s="68">
        <f>'Flight Data'!$B534</f>
        <v>3</v>
      </c>
      <c r="BT536" s="68">
        <f ca="1">ROUND(NORMINV($BY536,'Inputs and Outputs'!$C$18,'Inputs and Outputs'!$D$18),0)</f>
        <v>111</v>
      </c>
      <c r="BU536" s="68">
        <f t="shared" si="172"/>
        <v>105</v>
      </c>
      <c r="BV536" s="68">
        <f t="shared" ca="1" si="173"/>
        <v>105</v>
      </c>
      <c r="BW536" s="68">
        <f ca="1">IF(BV536-BS536&gt;'Inputs and Outputs'!$D$4,Five-BS536,0)</f>
        <v>2</v>
      </c>
      <c r="BX536" s="68">
        <f ca="1">BV536*'Inputs and Outputs'!$D$5-BW536*'Inputs and Outputs'!$D$6</f>
        <v>4000</v>
      </c>
      <c r="BY536" s="70">
        <f t="shared" ca="1" si="179"/>
        <v>0.95230445211974712</v>
      </c>
      <c r="BZ536" s="68">
        <f t="shared" si="174"/>
        <v>25</v>
      </c>
      <c r="CA536" s="75">
        <f ca="1">BV536*'Inputs and Outputs'!$D$5-('Model Part B'!BW536*'Model Part B'!BZ536+BW536*Costperbumped)</f>
        <v>3950</v>
      </c>
    </row>
    <row r="537" spans="2:79" x14ac:dyDescent="0.2">
      <c r="B537" s="74">
        <v>534</v>
      </c>
      <c r="C537" s="68" t="s">
        <v>1</v>
      </c>
      <c r="D537" s="69">
        <v>44374</v>
      </c>
      <c r="E537" s="67" t="s">
        <v>0</v>
      </c>
      <c r="F537" s="68" t="str">
        <f>'Flight Data'!$A535</f>
        <v>G534</v>
      </c>
      <c r="G537" s="68">
        <f>'Flight Data'!$B535</f>
        <v>2</v>
      </c>
      <c r="H537" s="68">
        <f ca="1">ROUND(NORMINV($M537,'Inputs and Outputs'!$C$20,'Inputs and Outputs'!$D$20),0)</f>
        <v>106</v>
      </c>
      <c r="I537" s="68">
        <f t="shared" si="160"/>
        <v>101</v>
      </c>
      <c r="J537" s="68">
        <f t="shared" ca="1" si="161"/>
        <v>101</v>
      </c>
      <c r="K537" s="68">
        <f ca="1">IF(J537-G537&gt;'Inputs and Outputs'!$D$4,One-G537,0)</f>
        <v>0</v>
      </c>
      <c r="L537" s="68">
        <f ca="1">J537*'Inputs and Outputs'!$D$5-K537*'Inputs and Outputs'!$D$6</f>
        <v>4040</v>
      </c>
      <c r="M537" s="70">
        <f t="shared" ca="1" si="175"/>
        <v>0.56427767777305216</v>
      </c>
      <c r="N537" s="68">
        <f t="shared" si="162"/>
        <v>200</v>
      </c>
      <c r="O537" s="75">
        <f ca="1">J537*'Inputs and Outputs'!$D$5-('Model Part B'!K537*'Model Part B'!N537+K537*Costperbumped)</f>
        <v>4040</v>
      </c>
      <c r="R537" s="74">
        <v>534</v>
      </c>
      <c r="S537" s="68" t="s">
        <v>1</v>
      </c>
      <c r="T537" s="69">
        <v>44374</v>
      </c>
      <c r="U537" s="67" t="s">
        <v>0</v>
      </c>
      <c r="V537" s="68" t="str">
        <f>'Flight Data'!$A535</f>
        <v>G534</v>
      </c>
      <c r="W537" s="68">
        <f>'Flight Data'!$B535</f>
        <v>2</v>
      </c>
      <c r="X537" s="68">
        <f ca="1">ROUND(NORMINV($AC537,'Inputs and Outputs'!$C$20,'Inputs and Outputs'!$D$20),0)</f>
        <v>102</v>
      </c>
      <c r="Y537" s="68">
        <f t="shared" si="163"/>
        <v>102</v>
      </c>
      <c r="Z537" s="68">
        <f t="shared" ca="1" si="164"/>
        <v>102</v>
      </c>
      <c r="AA537" s="68">
        <f ca="1">IF(Z537-W537&gt;'Inputs and Outputs'!$D$4,One-W537,0)</f>
        <v>0</v>
      </c>
      <c r="AB537" s="68">
        <f ca="1">Z537*'Inputs and Outputs'!$D$5-AA537*'Inputs and Outputs'!$D$6</f>
        <v>4080</v>
      </c>
      <c r="AC537" s="70">
        <f t="shared" ca="1" si="176"/>
        <v>0.24629464652875332</v>
      </c>
      <c r="AD537" s="68">
        <f t="shared" si="165"/>
        <v>200</v>
      </c>
      <c r="AE537" s="75">
        <f ca="1">Z537*'Inputs and Outputs'!$D$5-('Model Part B'!AA537*'Model Part B'!AD537+AA537*Costperbumped)</f>
        <v>4080</v>
      </c>
      <c r="AH537" s="74">
        <v>534</v>
      </c>
      <c r="AI537" s="68" t="s">
        <v>1</v>
      </c>
      <c r="AJ537" s="69">
        <v>44374</v>
      </c>
      <c r="AK537" s="67" t="s">
        <v>0</v>
      </c>
      <c r="AL537" s="68" t="str">
        <f>'Flight Data'!$A535</f>
        <v>G534</v>
      </c>
      <c r="AM537" s="68">
        <f>'Flight Data'!$B535</f>
        <v>2</v>
      </c>
      <c r="AN537" s="68">
        <f ca="1">ROUND(NORMINV($AS537,'Inputs and Outputs'!$C$20,'Inputs and Outputs'!$D$20),0)</f>
        <v>103</v>
      </c>
      <c r="AO537" s="68">
        <f t="shared" si="166"/>
        <v>103</v>
      </c>
      <c r="AP537" s="68">
        <f t="shared" ca="1" si="167"/>
        <v>103</v>
      </c>
      <c r="AQ537" s="68">
        <f ca="1">IF(AP537-AM537&gt;'Inputs and Outputs'!$D$4,Three-AM537,0)</f>
        <v>1</v>
      </c>
      <c r="AR537" s="68">
        <f ca="1">AP537*'Inputs and Outputs'!$D$5-AQ537*'Inputs and Outputs'!$D$6</f>
        <v>4020</v>
      </c>
      <c r="AS537" s="70">
        <f t="shared" ca="1" si="177"/>
        <v>0.36674618288436567</v>
      </c>
      <c r="AT537" s="68">
        <f t="shared" si="168"/>
        <v>200</v>
      </c>
      <c r="AU537" s="75">
        <f ca="1">AP537*'Inputs and Outputs'!$D$5-('Model Part B'!AQ537*'Model Part B'!AT537+AQ537*Costperbumped)</f>
        <v>3820</v>
      </c>
      <c r="AX537" s="74">
        <v>534</v>
      </c>
      <c r="AY537" s="68" t="s">
        <v>1</v>
      </c>
      <c r="AZ537" s="69">
        <v>44374</v>
      </c>
      <c r="BA537" s="67" t="s">
        <v>0</v>
      </c>
      <c r="BB537" s="68" t="str">
        <f>'Flight Data'!$A535</f>
        <v>G534</v>
      </c>
      <c r="BC537" s="68">
        <f>'Flight Data'!$B535</f>
        <v>2</v>
      </c>
      <c r="BD537" s="68">
        <f ca="1">ROUND(NORMINV($BI537,'Inputs and Outputs'!$C$20,'Inputs and Outputs'!$D$20),0)</f>
        <v>95</v>
      </c>
      <c r="BE537" s="68">
        <f t="shared" si="169"/>
        <v>104</v>
      </c>
      <c r="BF537" s="68">
        <f t="shared" ca="1" si="170"/>
        <v>95</v>
      </c>
      <c r="BG537" s="68">
        <f ca="1">IF(BF537-BC537&gt;'Inputs and Outputs'!$D$4,Four-BC537,0)</f>
        <v>0</v>
      </c>
      <c r="BH537" s="68">
        <f ca="1">BF537*'Inputs and Outputs'!$D$5-BG537*'Inputs and Outputs'!$D$6</f>
        <v>3800</v>
      </c>
      <c r="BI537" s="70">
        <f t="shared" ca="1" si="178"/>
        <v>1.8638084164210089E-2</v>
      </c>
      <c r="BJ537" s="68">
        <f t="shared" si="171"/>
        <v>200</v>
      </c>
      <c r="BK537" s="75">
        <f ca="1">BF537*'Inputs and Outputs'!$D$5-('Model Part B'!BG537*'Model Part B'!BJ537+BG537*Costperbumped)</f>
        <v>3800</v>
      </c>
      <c r="BN537" s="74">
        <v>534</v>
      </c>
      <c r="BO537" s="68" t="s">
        <v>1</v>
      </c>
      <c r="BP537" s="69">
        <v>44374</v>
      </c>
      <c r="BQ537" s="67" t="s">
        <v>0</v>
      </c>
      <c r="BR537" s="68" t="str">
        <f>'Flight Data'!$A535</f>
        <v>G534</v>
      </c>
      <c r="BS537" s="68">
        <f>'Flight Data'!$B535</f>
        <v>2</v>
      </c>
      <c r="BT537" s="68">
        <f ca="1">ROUND(NORMINV($BY537,'Inputs and Outputs'!$C$18,'Inputs and Outputs'!$D$18),0)</f>
        <v>97</v>
      </c>
      <c r="BU537" s="68">
        <f t="shared" si="172"/>
        <v>105</v>
      </c>
      <c r="BV537" s="68">
        <f t="shared" ca="1" si="173"/>
        <v>97</v>
      </c>
      <c r="BW537" s="68">
        <f ca="1">IF(BV537-BS537&gt;'Inputs and Outputs'!$D$4,Five-BS537,0)</f>
        <v>0</v>
      </c>
      <c r="BX537" s="68">
        <f ca="1">BV537*'Inputs and Outputs'!$D$5-BW537*'Inputs and Outputs'!$D$6</f>
        <v>3880</v>
      </c>
      <c r="BY537" s="70">
        <f t="shared" ca="1" si="179"/>
        <v>0.25814775126484912</v>
      </c>
      <c r="BZ537" s="68">
        <f t="shared" si="174"/>
        <v>200</v>
      </c>
      <c r="CA537" s="75">
        <f ca="1">BV537*'Inputs and Outputs'!$D$5-('Model Part B'!BW537*'Model Part B'!BZ537+BW537*Costperbumped)</f>
        <v>3880</v>
      </c>
    </row>
    <row r="538" spans="2:79" x14ac:dyDescent="0.2">
      <c r="B538" s="74">
        <v>535</v>
      </c>
      <c r="C538" s="68" t="s">
        <v>9</v>
      </c>
      <c r="D538" s="69">
        <v>44375</v>
      </c>
      <c r="E538" s="67" t="s">
        <v>3</v>
      </c>
      <c r="F538" s="68" t="str">
        <f>'Flight Data'!$A536</f>
        <v>G535</v>
      </c>
      <c r="G538" s="68">
        <f>'Flight Data'!$B536</f>
        <v>5</v>
      </c>
      <c r="H538" s="68">
        <f ca="1">ROUND(NORMINV($M538,'Inputs and Outputs'!$C$18,'Inputs and Outputs'!$D$18),0)</f>
        <v>97</v>
      </c>
      <c r="I538" s="68">
        <f t="shared" si="160"/>
        <v>101</v>
      </c>
      <c r="J538" s="68">
        <f t="shared" ca="1" si="161"/>
        <v>97</v>
      </c>
      <c r="K538" s="68">
        <f ca="1">IF(J538-G538&gt;'Inputs and Outputs'!$D$4,One-G538,0)</f>
        <v>0</v>
      </c>
      <c r="L538" s="68">
        <f ca="1">J538*'Inputs and Outputs'!$D$5-K538*'Inputs and Outputs'!$D$6</f>
        <v>3880</v>
      </c>
      <c r="M538" s="70">
        <f t="shared" ca="1" si="175"/>
        <v>0.2581073243791191</v>
      </c>
      <c r="N538" s="68">
        <f t="shared" si="162"/>
        <v>25</v>
      </c>
      <c r="O538" s="75">
        <f ca="1">J538*'Inputs and Outputs'!$D$5-('Model Part B'!K538*'Model Part B'!N538+K538*Costperbumped)</f>
        <v>3880</v>
      </c>
      <c r="R538" s="74">
        <v>535</v>
      </c>
      <c r="S538" s="68" t="s">
        <v>9</v>
      </c>
      <c r="T538" s="69">
        <v>44375</v>
      </c>
      <c r="U538" s="67" t="s">
        <v>3</v>
      </c>
      <c r="V538" s="68" t="str">
        <f>'Flight Data'!$A536</f>
        <v>G535</v>
      </c>
      <c r="W538" s="68">
        <f>'Flight Data'!$B536</f>
        <v>5</v>
      </c>
      <c r="X538" s="68">
        <f ca="1">ROUND(NORMINV($AC538,'Inputs and Outputs'!$C$18,'Inputs and Outputs'!$D$18),0)</f>
        <v>101</v>
      </c>
      <c r="Y538" s="68">
        <f t="shared" si="163"/>
        <v>102</v>
      </c>
      <c r="Z538" s="68">
        <f t="shared" ca="1" si="164"/>
        <v>101</v>
      </c>
      <c r="AA538" s="68">
        <f ca="1">IF(Z538-W538&gt;'Inputs and Outputs'!$D$4,One-W538,0)</f>
        <v>0</v>
      </c>
      <c r="AB538" s="68">
        <f ca="1">Z538*'Inputs and Outputs'!$D$5-AA538*'Inputs and Outputs'!$D$6</f>
        <v>4040</v>
      </c>
      <c r="AC538" s="70">
        <f t="shared" ca="1" si="176"/>
        <v>0.51774790109699975</v>
      </c>
      <c r="AD538" s="68">
        <f t="shared" si="165"/>
        <v>25</v>
      </c>
      <c r="AE538" s="75">
        <f ca="1">Z538*'Inputs and Outputs'!$D$5-('Model Part B'!AA538*'Model Part B'!AD538+AA538*Costperbumped)</f>
        <v>4040</v>
      </c>
      <c r="AH538" s="74">
        <v>535</v>
      </c>
      <c r="AI538" s="68" t="s">
        <v>9</v>
      </c>
      <c r="AJ538" s="69">
        <v>44375</v>
      </c>
      <c r="AK538" s="67" t="s">
        <v>3</v>
      </c>
      <c r="AL538" s="68" t="str">
        <f>'Flight Data'!$A536</f>
        <v>G535</v>
      </c>
      <c r="AM538" s="68">
        <f>'Flight Data'!$B536</f>
        <v>5</v>
      </c>
      <c r="AN538" s="68">
        <f ca="1">ROUND(NORMINV($AS538,'Inputs and Outputs'!$C$18,'Inputs and Outputs'!$D$18),0)</f>
        <v>97</v>
      </c>
      <c r="AO538" s="68">
        <f t="shared" si="166"/>
        <v>103</v>
      </c>
      <c r="AP538" s="68">
        <f t="shared" ca="1" si="167"/>
        <v>97</v>
      </c>
      <c r="AQ538" s="68">
        <f ca="1">IF(AP538-AM538&gt;'Inputs and Outputs'!$D$4,Three-AM538,0)</f>
        <v>0</v>
      </c>
      <c r="AR538" s="68">
        <f ca="1">AP538*'Inputs and Outputs'!$D$5-AQ538*'Inputs and Outputs'!$D$6</f>
        <v>3880</v>
      </c>
      <c r="AS538" s="70">
        <f t="shared" ca="1" si="177"/>
        <v>0.2499696180610157</v>
      </c>
      <c r="AT538" s="68">
        <f t="shared" si="168"/>
        <v>25</v>
      </c>
      <c r="AU538" s="75">
        <f ca="1">AP538*'Inputs and Outputs'!$D$5-('Model Part B'!AQ538*'Model Part B'!AT538+AQ538*Costperbumped)</f>
        <v>3880</v>
      </c>
      <c r="AX538" s="74">
        <v>535</v>
      </c>
      <c r="AY538" s="68" t="s">
        <v>9</v>
      </c>
      <c r="AZ538" s="69">
        <v>44375</v>
      </c>
      <c r="BA538" s="67" t="s">
        <v>3</v>
      </c>
      <c r="BB538" s="68" t="str">
        <f>'Flight Data'!$A536</f>
        <v>G535</v>
      </c>
      <c r="BC538" s="68">
        <f>'Flight Data'!$B536</f>
        <v>5</v>
      </c>
      <c r="BD538" s="68">
        <f ca="1">ROUND(NORMINV($BI538,'Inputs and Outputs'!$C$18,'Inputs and Outputs'!$D$18),0)</f>
        <v>107</v>
      </c>
      <c r="BE538" s="68">
        <f t="shared" si="169"/>
        <v>104</v>
      </c>
      <c r="BF538" s="68">
        <f t="shared" ca="1" si="170"/>
        <v>104</v>
      </c>
      <c r="BG538" s="68">
        <f ca="1">IF(BF538-BC538&gt;'Inputs and Outputs'!$D$4,Four-BC538,0)</f>
        <v>0</v>
      </c>
      <c r="BH538" s="68">
        <f ca="1">BF538*'Inputs and Outputs'!$D$5-BG538*'Inputs and Outputs'!$D$6</f>
        <v>4160</v>
      </c>
      <c r="BI538" s="70">
        <f t="shared" ca="1" si="178"/>
        <v>0.85357747622424152</v>
      </c>
      <c r="BJ538" s="68">
        <f t="shared" si="171"/>
        <v>25</v>
      </c>
      <c r="BK538" s="75">
        <f ca="1">BF538*'Inputs and Outputs'!$D$5-('Model Part B'!BG538*'Model Part B'!BJ538+BG538*Costperbumped)</f>
        <v>4160</v>
      </c>
      <c r="BN538" s="74">
        <v>535</v>
      </c>
      <c r="BO538" s="68" t="s">
        <v>9</v>
      </c>
      <c r="BP538" s="69">
        <v>44375</v>
      </c>
      <c r="BQ538" s="67" t="s">
        <v>3</v>
      </c>
      <c r="BR538" s="68" t="str">
        <f>'Flight Data'!$A536</f>
        <v>G535</v>
      </c>
      <c r="BS538" s="68">
        <f>'Flight Data'!$B536</f>
        <v>5</v>
      </c>
      <c r="BT538" s="68">
        <f ca="1">ROUND(NORMINV($BY538,'Inputs and Outputs'!$C$18,'Inputs and Outputs'!$D$18),0)</f>
        <v>93</v>
      </c>
      <c r="BU538" s="68">
        <f t="shared" si="172"/>
        <v>105</v>
      </c>
      <c r="BV538" s="68">
        <f t="shared" ca="1" si="173"/>
        <v>93</v>
      </c>
      <c r="BW538" s="68">
        <f ca="1">IF(BV538-BS538&gt;'Inputs and Outputs'!$D$4,Five-BS538,0)</f>
        <v>0</v>
      </c>
      <c r="BX538" s="68">
        <f ca="1">BV538*'Inputs and Outputs'!$D$5-BW538*'Inputs and Outputs'!$D$6</f>
        <v>3720</v>
      </c>
      <c r="BY538" s="70">
        <f t="shared" ca="1" si="179"/>
        <v>9.9681602560072524E-2</v>
      </c>
      <c r="BZ538" s="68">
        <f t="shared" si="174"/>
        <v>25</v>
      </c>
      <c r="CA538" s="75">
        <f ca="1">BV538*'Inputs and Outputs'!$D$5-('Model Part B'!BW538*'Model Part B'!BZ538+BW538*Costperbumped)</f>
        <v>3720</v>
      </c>
    </row>
    <row r="539" spans="2:79" x14ac:dyDescent="0.2">
      <c r="B539" s="74">
        <v>536</v>
      </c>
      <c r="C539" s="68" t="s">
        <v>9</v>
      </c>
      <c r="D539" s="69">
        <v>44375</v>
      </c>
      <c r="E539" s="67" t="s">
        <v>2</v>
      </c>
      <c r="F539" s="68" t="str">
        <f>'Flight Data'!$A537</f>
        <v>G536</v>
      </c>
      <c r="G539" s="68">
        <f>'Flight Data'!$B537</f>
        <v>1</v>
      </c>
      <c r="H539" s="68">
        <f ca="1">ROUND(NORMINV($M539,'Inputs and Outputs'!$C$19,'Inputs and Outputs'!$D$19),0)</f>
        <v>104</v>
      </c>
      <c r="I539" s="68">
        <f t="shared" si="160"/>
        <v>101</v>
      </c>
      <c r="J539" s="68">
        <f t="shared" ca="1" si="161"/>
        <v>101</v>
      </c>
      <c r="K539" s="68">
        <f ca="1">IF(J539-G539&gt;'Inputs and Outputs'!$D$4,One-G539,0)</f>
        <v>0</v>
      </c>
      <c r="L539" s="68">
        <f ca="1">J539*'Inputs and Outputs'!$D$5-K539*'Inputs and Outputs'!$D$6</f>
        <v>4040</v>
      </c>
      <c r="M539" s="70">
        <f t="shared" ca="1" si="175"/>
        <v>0.59244889224808439</v>
      </c>
      <c r="N539" s="68">
        <f t="shared" si="162"/>
        <v>25</v>
      </c>
      <c r="O539" s="75">
        <f ca="1">J539*'Inputs and Outputs'!$D$5-('Model Part B'!K539*'Model Part B'!N539+K539*Costperbumped)</f>
        <v>4040</v>
      </c>
      <c r="R539" s="74">
        <v>536</v>
      </c>
      <c r="S539" s="68" t="s">
        <v>9</v>
      </c>
      <c r="T539" s="69">
        <v>44375</v>
      </c>
      <c r="U539" s="67" t="s">
        <v>2</v>
      </c>
      <c r="V539" s="68" t="str">
        <f>'Flight Data'!$A537</f>
        <v>G536</v>
      </c>
      <c r="W539" s="68">
        <f>'Flight Data'!$B537</f>
        <v>1</v>
      </c>
      <c r="X539" s="68">
        <f ca="1">ROUND(NORMINV($AC539,'Inputs and Outputs'!$C$19,'Inputs and Outputs'!$D$19),0)</f>
        <v>108</v>
      </c>
      <c r="Y539" s="68">
        <f t="shared" si="163"/>
        <v>102</v>
      </c>
      <c r="Z539" s="68">
        <f t="shared" ca="1" si="164"/>
        <v>102</v>
      </c>
      <c r="AA539" s="68">
        <f ca="1">IF(Z539-W539&gt;'Inputs and Outputs'!$D$4,One-W539,0)</f>
        <v>0</v>
      </c>
      <c r="AB539" s="68">
        <f ca="1">Z539*'Inputs and Outputs'!$D$5-AA539*'Inputs and Outputs'!$D$6</f>
        <v>4080</v>
      </c>
      <c r="AC539" s="70">
        <f t="shared" ca="1" si="176"/>
        <v>0.81966308111305375</v>
      </c>
      <c r="AD539" s="68">
        <f t="shared" si="165"/>
        <v>25</v>
      </c>
      <c r="AE539" s="75">
        <f ca="1">Z539*'Inputs and Outputs'!$D$5-('Model Part B'!AA539*'Model Part B'!AD539+AA539*Costperbumped)</f>
        <v>4080</v>
      </c>
      <c r="AH539" s="74">
        <v>536</v>
      </c>
      <c r="AI539" s="68" t="s">
        <v>9</v>
      </c>
      <c r="AJ539" s="69">
        <v>44375</v>
      </c>
      <c r="AK539" s="67" t="s">
        <v>2</v>
      </c>
      <c r="AL539" s="68" t="str">
        <f>'Flight Data'!$A537</f>
        <v>G536</v>
      </c>
      <c r="AM539" s="68">
        <f>'Flight Data'!$B537</f>
        <v>1</v>
      </c>
      <c r="AN539" s="68">
        <f ca="1">ROUND(NORMINV($AS539,'Inputs and Outputs'!$C$19,'Inputs and Outputs'!$D$19),0)</f>
        <v>101</v>
      </c>
      <c r="AO539" s="68">
        <f t="shared" si="166"/>
        <v>103</v>
      </c>
      <c r="AP539" s="68">
        <f t="shared" ca="1" si="167"/>
        <v>101</v>
      </c>
      <c r="AQ539" s="68">
        <f ca="1">IF(AP539-AM539&gt;'Inputs and Outputs'!$D$4,Three-AM539,0)</f>
        <v>0</v>
      </c>
      <c r="AR539" s="68">
        <f ca="1">AP539*'Inputs and Outputs'!$D$5-AQ539*'Inputs and Outputs'!$D$6</f>
        <v>4040</v>
      </c>
      <c r="AS539" s="70">
        <f t="shared" ca="1" si="177"/>
        <v>0.3180491143653591</v>
      </c>
      <c r="AT539" s="68">
        <f t="shared" si="168"/>
        <v>25</v>
      </c>
      <c r="AU539" s="75">
        <f ca="1">AP539*'Inputs and Outputs'!$D$5-('Model Part B'!AQ539*'Model Part B'!AT539+AQ539*Costperbumped)</f>
        <v>4040</v>
      </c>
      <c r="AX539" s="74">
        <v>536</v>
      </c>
      <c r="AY539" s="68" t="s">
        <v>9</v>
      </c>
      <c r="AZ539" s="69">
        <v>44375</v>
      </c>
      <c r="BA539" s="67" t="s">
        <v>2</v>
      </c>
      <c r="BB539" s="68" t="str">
        <f>'Flight Data'!$A537</f>
        <v>G536</v>
      </c>
      <c r="BC539" s="68">
        <f>'Flight Data'!$B537</f>
        <v>1</v>
      </c>
      <c r="BD539" s="68">
        <f ca="1">ROUND(NORMINV($BI539,'Inputs and Outputs'!$C$19,'Inputs and Outputs'!$D$19),0)</f>
        <v>107</v>
      </c>
      <c r="BE539" s="68">
        <f t="shared" si="169"/>
        <v>104</v>
      </c>
      <c r="BF539" s="68">
        <f t="shared" ca="1" si="170"/>
        <v>104</v>
      </c>
      <c r="BG539" s="68">
        <f ca="1">IF(BF539-BC539&gt;'Inputs and Outputs'!$D$4,Four-BC539,0)</f>
        <v>3</v>
      </c>
      <c r="BH539" s="68">
        <f ca="1">BF539*'Inputs and Outputs'!$D$5-BG539*'Inputs and Outputs'!$D$6</f>
        <v>3860</v>
      </c>
      <c r="BI539" s="70">
        <f t="shared" ca="1" si="178"/>
        <v>0.76483381288451546</v>
      </c>
      <c r="BJ539" s="68">
        <f t="shared" si="171"/>
        <v>25</v>
      </c>
      <c r="BK539" s="75">
        <f ca="1">BF539*'Inputs and Outputs'!$D$5-('Model Part B'!BG539*'Model Part B'!BJ539+BG539*Costperbumped)</f>
        <v>3785</v>
      </c>
      <c r="BN539" s="74">
        <v>536</v>
      </c>
      <c r="BO539" s="68" t="s">
        <v>9</v>
      </c>
      <c r="BP539" s="69">
        <v>44375</v>
      </c>
      <c r="BQ539" s="67" t="s">
        <v>2</v>
      </c>
      <c r="BR539" s="68" t="str">
        <f>'Flight Data'!$A537</f>
        <v>G536</v>
      </c>
      <c r="BS539" s="68">
        <f>'Flight Data'!$B537</f>
        <v>1</v>
      </c>
      <c r="BT539" s="68">
        <f ca="1">ROUND(NORMINV($BY539,'Inputs and Outputs'!$C$18,'Inputs and Outputs'!$D$18),0)</f>
        <v>107</v>
      </c>
      <c r="BU539" s="68">
        <f t="shared" si="172"/>
        <v>105</v>
      </c>
      <c r="BV539" s="68">
        <f t="shared" ca="1" si="173"/>
        <v>105</v>
      </c>
      <c r="BW539" s="68">
        <f ca="1">IF(BV539-BS539&gt;'Inputs and Outputs'!$D$4,Five-BS539,0)</f>
        <v>4</v>
      </c>
      <c r="BX539" s="68">
        <f ca="1">BV539*'Inputs and Outputs'!$D$5-BW539*'Inputs and Outputs'!$D$6</f>
        <v>3800</v>
      </c>
      <c r="BY539" s="70">
        <f t="shared" ca="1" si="179"/>
        <v>0.83411227527426135</v>
      </c>
      <c r="BZ539" s="68">
        <f t="shared" si="174"/>
        <v>25</v>
      </c>
      <c r="CA539" s="75">
        <f ca="1">BV539*'Inputs and Outputs'!$D$5-('Model Part B'!BW539*'Model Part B'!BZ539+BW539*Costperbumped)</f>
        <v>3700</v>
      </c>
    </row>
    <row r="540" spans="2:79" x14ac:dyDescent="0.2">
      <c r="B540" s="74">
        <v>537</v>
      </c>
      <c r="C540" s="68" t="s">
        <v>9</v>
      </c>
      <c r="D540" s="69">
        <v>44375</v>
      </c>
      <c r="E540" s="67" t="s">
        <v>0</v>
      </c>
      <c r="F540" s="68" t="str">
        <f>'Flight Data'!$A538</f>
        <v>G537</v>
      </c>
      <c r="G540" s="68">
        <f>'Flight Data'!$B538</f>
        <v>2</v>
      </c>
      <c r="H540" s="68">
        <f ca="1">ROUND(NORMINV($M540,'Inputs and Outputs'!$C$20,'Inputs and Outputs'!$D$20),0)</f>
        <v>112</v>
      </c>
      <c r="I540" s="68">
        <f t="shared" si="160"/>
        <v>101</v>
      </c>
      <c r="J540" s="68">
        <f t="shared" ca="1" si="161"/>
        <v>101</v>
      </c>
      <c r="K540" s="68">
        <f ca="1">IF(J540-G540&gt;'Inputs and Outputs'!$D$4,One-G540,0)</f>
        <v>0</v>
      </c>
      <c r="L540" s="68">
        <f ca="1">J540*'Inputs and Outputs'!$D$5-K540*'Inputs and Outputs'!$D$6</f>
        <v>4040</v>
      </c>
      <c r="M540" s="70">
        <f t="shared" ca="1" si="175"/>
        <v>0.91670845160594017</v>
      </c>
      <c r="N540" s="68">
        <f t="shared" si="162"/>
        <v>200</v>
      </c>
      <c r="O540" s="75">
        <f ca="1">J540*'Inputs and Outputs'!$D$5-('Model Part B'!K540*'Model Part B'!N540+K540*Costperbumped)</f>
        <v>4040</v>
      </c>
      <c r="R540" s="74">
        <v>537</v>
      </c>
      <c r="S540" s="68" t="s">
        <v>9</v>
      </c>
      <c r="T540" s="69">
        <v>44375</v>
      </c>
      <c r="U540" s="67" t="s">
        <v>0</v>
      </c>
      <c r="V540" s="68" t="str">
        <f>'Flight Data'!$A538</f>
        <v>G537</v>
      </c>
      <c r="W540" s="68">
        <f>'Flight Data'!$B538</f>
        <v>2</v>
      </c>
      <c r="X540" s="68">
        <f ca="1">ROUND(NORMINV($AC540,'Inputs and Outputs'!$C$20,'Inputs and Outputs'!$D$20),0)</f>
        <v>102</v>
      </c>
      <c r="Y540" s="68">
        <f t="shared" si="163"/>
        <v>102</v>
      </c>
      <c r="Z540" s="68">
        <f t="shared" ca="1" si="164"/>
        <v>102</v>
      </c>
      <c r="AA540" s="68">
        <f ca="1">IF(Z540-W540&gt;'Inputs and Outputs'!$D$4,One-W540,0)</f>
        <v>0</v>
      </c>
      <c r="AB540" s="68">
        <f ca="1">Z540*'Inputs and Outputs'!$D$5-AA540*'Inputs and Outputs'!$D$6</f>
        <v>4080</v>
      </c>
      <c r="AC540" s="70">
        <f t="shared" ca="1" si="176"/>
        <v>0.25622864517438126</v>
      </c>
      <c r="AD540" s="68">
        <f t="shared" si="165"/>
        <v>200</v>
      </c>
      <c r="AE540" s="75">
        <f ca="1">Z540*'Inputs and Outputs'!$D$5-('Model Part B'!AA540*'Model Part B'!AD540+AA540*Costperbumped)</f>
        <v>4080</v>
      </c>
      <c r="AH540" s="74">
        <v>537</v>
      </c>
      <c r="AI540" s="68" t="s">
        <v>9</v>
      </c>
      <c r="AJ540" s="69">
        <v>44375</v>
      </c>
      <c r="AK540" s="67" t="s">
        <v>0</v>
      </c>
      <c r="AL540" s="68" t="str">
        <f>'Flight Data'!$A538</f>
        <v>G537</v>
      </c>
      <c r="AM540" s="68">
        <f>'Flight Data'!$B538</f>
        <v>2</v>
      </c>
      <c r="AN540" s="68">
        <f ca="1">ROUND(NORMINV($AS540,'Inputs and Outputs'!$C$20,'Inputs and Outputs'!$D$20),0)</f>
        <v>108</v>
      </c>
      <c r="AO540" s="68">
        <f t="shared" si="166"/>
        <v>103</v>
      </c>
      <c r="AP540" s="68">
        <f t="shared" ca="1" si="167"/>
        <v>103</v>
      </c>
      <c r="AQ540" s="68">
        <f ca="1">IF(AP540-AM540&gt;'Inputs and Outputs'!$D$4,Three-AM540,0)</f>
        <v>1</v>
      </c>
      <c r="AR540" s="68">
        <f ca="1">AP540*'Inputs and Outputs'!$D$5-AQ540*'Inputs and Outputs'!$D$6</f>
        <v>4020</v>
      </c>
      <c r="AS540" s="70">
        <f t="shared" ca="1" si="177"/>
        <v>0.73628439352701058</v>
      </c>
      <c r="AT540" s="68">
        <f t="shared" si="168"/>
        <v>200</v>
      </c>
      <c r="AU540" s="75">
        <f ca="1">AP540*'Inputs and Outputs'!$D$5-('Model Part B'!AQ540*'Model Part B'!AT540+AQ540*Costperbumped)</f>
        <v>3820</v>
      </c>
      <c r="AX540" s="74">
        <v>537</v>
      </c>
      <c r="AY540" s="68" t="s">
        <v>9</v>
      </c>
      <c r="AZ540" s="69">
        <v>44375</v>
      </c>
      <c r="BA540" s="67" t="s">
        <v>0</v>
      </c>
      <c r="BB540" s="68" t="str">
        <f>'Flight Data'!$A538</f>
        <v>G537</v>
      </c>
      <c r="BC540" s="68">
        <f>'Flight Data'!$B538</f>
        <v>2</v>
      </c>
      <c r="BD540" s="68">
        <f ca="1">ROUND(NORMINV($BI540,'Inputs and Outputs'!$C$20,'Inputs and Outputs'!$D$20),0)</f>
        <v>100</v>
      </c>
      <c r="BE540" s="68">
        <f t="shared" si="169"/>
        <v>104</v>
      </c>
      <c r="BF540" s="68">
        <f t="shared" ca="1" si="170"/>
        <v>100</v>
      </c>
      <c r="BG540" s="68">
        <f ca="1">IF(BF540-BC540&gt;'Inputs and Outputs'!$D$4,Four-BC540,0)</f>
        <v>0</v>
      </c>
      <c r="BH540" s="68">
        <f ca="1">BF540*'Inputs and Outputs'!$D$5-BG540*'Inputs and Outputs'!$D$6</f>
        <v>4000</v>
      </c>
      <c r="BI540" s="70">
        <f t="shared" ca="1" si="178"/>
        <v>0.16633184009956481</v>
      </c>
      <c r="BJ540" s="68">
        <f t="shared" si="171"/>
        <v>200</v>
      </c>
      <c r="BK540" s="75">
        <f ca="1">BF540*'Inputs and Outputs'!$D$5-('Model Part B'!BG540*'Model Part B'!BJ540+BG540*Costperbumped)</f>
        <v>4000</v>
      </c>
      <c r="BN540" s="74">
        <v>537</v>
      </c>
      <c r="BO540" s="68" t="s">
        <v>9</v>
      </c>
      <c r="BP540" s="69">
        <v>44375</v>
      </c>
      <c r="BQ540" s="67" t="s">
        <v>0</v>
      </c>
      <c r="BR540" s="68" t="str">
        <f>'Flight Data'!$A538</f>
        <v>G537</v>
      </c>
      <c r="BS540" s="68">
        <f>'Flight Data'!$B538</f>
        <v>2</v>
      </c>
      <c r="BT540" s="68">
        <f ca="1">ROUND(NORMINV($BY540,'Inputs and Outputs'!$C$18,'Inputs and Outputs'!$D$18),0)</f>
        <v>102</v>
      </c>
      <c r="BU540" s="68">
        <f t="shared" si="172"/>
        <v>105</v>
      </c>
      <c r="BV540" s="68">
        <f t="shared" ca="1" si="173"/>
        <v>102</v>
      </c>
      <c r="BW540" s="68">
        <f ca="1">IF(BV540-BS540&gt;'Inputs and Outputs'!$D$4,Five-BS540,0)</f>
        <v>0</v>
      </c>
      <c r="BX540" s="68">
        <f ca="1">BV540*'Inputs and Outputs'!$D$5-BW540*'Inputs and Outputs'!$D$6</f>
        <v>4080</v>
      </c>
      <c r="BY540" s="70">
        <f t="shared" ca="1" si="179"/>
        <v>0.55404656355107174</v>
      </c>
      <c r="BZ540" s="68">
        <f t="shared" si="174"/>
        <v>200</v>
      </c>
      <c r="CA540" s="75">
        <f ca="1">BV540*'Inputs and Outputs'!$D$5-('Model Part B'!BW540*'Model Part B'!BZ540+BW540*Costperbumped)</f>
        <v>4080</v>
      </c>
    </row>
    <row r="541" spans="2:79" x14ac:dyDescent="0.2">
      <c r="B541" s="74">
        <v>538</v>
      </c>
      <c r="C541" s="68" t="s">
        <v>8</v>
      </c>
      <c r="D541" s="69">
        <v>44376</v>
      </c>
      <c r="E541" s="67" t="s">
        <v>3</v>
      </c>
      <c r="F541" s="68" t="str">
        <f>'Flight Data'!$A539</f>
        <v>G538</v>
      </c>
      <c r="G541" s="68">
        <f>'Flight Data'!$B539</f>
        <v>3</v>
      </c>
      <c r="H541" s="68">
        <f ca="1">ROUND(NORMINV($M541,'Inputs and Outputs'!$C$18,'Inputs and Outputs'!$D$18),0)</f>
        <v>101</v>
      </c>
      <c r="I541" s="68">
        <f t="shared" si="160"/>
        <v>101</v>
      </c>
      <c r="J541" s="68">
        <f t="shared" ca="1" si="161"/>
        <v>101</v>
      </c>
      <c r="K541" s="68">
        <f ca="1">IF(J541-G541&gt;'Inputs and Outputs'!$D$4,One-G541,0)</f>
        <v>0</v>
      </c>
      <c r="L541" s="68">
        <f ca="1">J541*'Inputs and Outputs'!$D$5-K541*'Inputs and Outputs'!$D$6</f>
        <v>4040</v>
      </c>
      <c r="M541" s="70">
        <f t="shared" ca="1" si="175"/>
        <v>0.51830857841653621</v>
      </c>
      <c r="N541" s="68">
        <f t="shared" si="162"/>
        <v>25</v>
      </c>
      <c r="O541" s="75">
        <f ca="1">J541*'Inputs and Outputs'!$D$5-('Model Part B'!K541*'Model Part B'!N541+K541*Costperbumped)</f>
        <v>4040</v>
      </c>
      <c r="R541" s="74">
        <v>538</v>
      </c>
      <c r="S541" s="68" t="s">
        <v>8</v>
      </c>
      <c r="T541" s="69">
        <v>44376</v>
      </c>
      <c r="U541" s="67" t="s">
        <v>3</v>
      </c>
      <c r="V541" s="68" t="str">
        <f>'Flight Data'!$A539</f>
        <v>G538</v>
      </c>
      <c r="W541" s="68">
        <f>'Flight Data'!$B539</f>
        <v>3</v>
      </c>
      <c r="X541" s="68">
        <f ca="1">ROUND(NORMINV($AC541,'Inputs and Outputs'!$C$18,'Inputs and Outputs'!$D$18),0)</f>
        <v>107</v>
      </c>
      <c r="Y541" s="68">
        <f t="shared" si="163"/>
        <v>102</v>
      </c>
      <c r="Z541" s="68">
        <f t="shared" ca="1" si="164"/>
        <v>102</v>
      </c>
      <c r="AA541" s="68">
        <f ca="1">IF(Z541-W541&gt;'Inputs and Outputs'!$D$4,One-W541,0)</f>
        <v>0</v>
      </c>
      <c r="AB541" s="68">
        <f ca="1">Z541*'Inputs and Outputs'!$D$5-AA541*'Inputs and Outputs'!$D$6</f>
        <v>4080</v>
      </c>
      <c r="AC541" s="70">
        <f t="shared" ca="1" si="176"/>
        <v>0.83113665013999805</v>
      </c>
      <c r="AD541" s="68">
        <f t="shared" si="165"/>
        <v>25</v>
      </c>
      <c r="AE541" s="75">
        <f ca="1">Z541*'Inputs and Outputs'!$D$5-('Model Part B'!AA541*'Model Part B'!AD541+AA541*Costperbumped)</f>
        <v>4080</v>
      </c>
      <c r="AH541" s="74">
        <v>538</v>
      </c>
      <c r="AI541" s="68" t="s">
        <v>8</v>
      </c>
      <c r="AJ541" s="69">
        <v>44376</v>
      </c>
      <c r="AK541" s="67" t="s">
        <v>3</v>
      </c>
      <c r="AL541" s="68" t="str">
        <f>'Flight Data'!$A539</f>
        <v>G538</v>
      </c>
      <c r="AM541" s="68">
        <f>'Flight Data'!$B539</f>
        <v>3</v>
      </c>
      <c r="AN541" s="68">
        <f ca="1">ROUND(NORMINV($AS541,'Inputs and Outputs'!$C$18,'Inputs and Outputs'!$D$18),0)</f>
        <v>110</v>
      </c>
      <c r="AO541" s="68">
        <f t="shared" si="166"/>
        <v>103</v>
      </c>
      <c r="AP541" s="68">
        <f t="shared" ca="1" si="167"/>
        <v>103</v>
      </c>
      <c r="AQ541" s="68">
        <f ca="1">IF(AP541-AM541&gt;'Inputs and Outputs'!$D$4,Three-AM541,0)</f>
        <v>0</v>
      </c>
      <c r="AR541" s="68">
        <f ca="1">AP541*'Inputs and Outputs'!$D$5-AQ541*'Inputs and Outputs'!$D$6</f>
        <v>4120</v>
      </c>
      <c r="AS541" s="70">
        <f t="shared" ca="1" si="177"/>
        <v>0.93651386597968556</v>
      </c>
      <c r="AT541" s="68">
        <f t="shared" si="168"/>
        <v>25</v>
      </c>
      <c r="AU541" s="75">
        <f ca="1">AP541*'Inputs and Outputs'!$D$5-('Model Part B'!AQ541*'Model Part B'!AT541+AQ541*Costperbumped)</f>
        <v>4120</v>
      </c>
      <c r="AX541" s="74">
        <v>538</v>
      </c>
      <c r="AY541" s="68" t="s">
        <v>8</v>
      </c>
      <c r="AZ541" s="69">
        <v>44376</v>
      </c>
      <c r="BA541" s="67" t="s">
        <v>3</v>
      </c>
      <c r="BB541" s="68" t="str">
        <f>'Flight Data'!$A539</f>
        <v>G538</v>
      </c>
      <c r="BC541" s="68">
        <f>'Flight Data'!$B539</f>
        <v>3</v>
      </c>
      <c r="BD541" s="68">
        <f ca="1">ROUND(NORMINV($BI541,'Inputs and Outputs'!$C$18,'Inputs and Outputs'!$D$18),0)</f>
        <v>105</v>
      </c>
      <c r="BE541" s="68">
        <f t="shared" si="169"/>
        <v>104</v>
      </c>
      <c r="BF541" s="68">
        <f t="shared" ca="1" si="170"/>
        <v>104</v>
      </c>
      <c r="BG541" s="68">
        <f ca="1">IF(BF541-BC541&gt;'Inputs and Outputs'!$D$4,Four-BC541,0)</f>
        <v>1</v>
      </c>
      <c r="BH541" s="68">
        <f ca="1">BF541*'Inputs and Outputs'!$D$5-BG541*'Inputs and Outputs'!$D$6</f>
        <v>4060</v>
      </c>
      <c r="BI541" s="70">
        <f t="shared" ca="1" si="178"/>
        <v>0.74175550881654795</v>
      </c>
      <c r="BJ541" s="68">
        <f t="shared" si="171"/>
        <v>25</v>
      </c>
      <c r="BK541" s="75">
        <f ca="1">BF541*'Inputs and Outputs'!$D$5-('Model Part B'!BG541*'Model Part B'!BJ541+BG541*Costperbumped)</f>
        <v>4035</v>
      </c>
      <c r="BN541" s="74">
        <v>538</v>
      </c>
      <c r="BO541" s="68" t="s">
        <v>8</v>
      </c>
      <c r="BP541" s="69">
        <v>44376</v>
      </c>
      <c r="BQ541" s="67" t="s">
        <v>3</v>
      </c>
      <c r="BR541" s="68" t="str">
        <f>'Flight Data'!$A539</f>
        <v>G538</v>
      </c>
      <c r="BS541" s="68">
        <f>'Flight Data'!$B539</f>
        <v>3</v>
      </c>
      <c r="BT541" s="68">
        <f ca="1">ROUND(NORMINV($BY541,'Inputs and Outputs'!$C$18,'Inputs and Outputs'!$D$18),0)</f>
        <v>114</v>
      </c>
      <c r="BU541" s="68">
        <f t="shared" si="172"/>
        <v>105</v>
      </c>
      <c r="BV541" s="68">
        <f t="shared" ca="1" si="173"/>
        <v>105</v>
      </c>
      <c r="BW541" s="68">
        <f ca="1">IF(BV541-BS541&gt;'Inputs and Outputs'!$D$4,Five-BS541,0)</f>
        <v>2</v>
      </c>
      <c r="BX541" s="68">
        <f ca="1">BV541*'Inputs and Outputs'!$D$5-BW541*'Inputs and Outputs'!$D$6</f>
        <v>4000</v>
      </c>
      <c r="BY541" s="70">
        <f t="shared" ca="1" si="179"/>
        <v>0.98391817811438631</v>
      </c>
      <c r="BZ541" s="68">
        <f t="shared" si="174"/>
        <v>25</v>
      </c>
      <c r="CA541" s="75">
        <f ca="1">BV541*'Inputs and Outputs'!$D$5-('Model Part B'!BW541*'Model Part B'!BZ541+BW541*Costperbumped)</f>
        <v>3950</v>
      </c>
    </row>
    <row r="542" spans="2:79" x14ac:dyDescent="0.2">
      <c r="B542" s="74">
        <v>539</v>
      </c>
      <c r="C542" s="68" t="s">
        <v>8</v>
      </c>
      <c r="D542" s="69">
        <v>44376</v>
      </c>
      <c r="E542" s="67" t="s">
        <v>2</v>
      </c>
      <c r="F542" s="68" t="str">
        <f>'Flight Data'!$A540</f>
        <v>G539</v>
      </c>
      <c r="G542" s="68">
        <f>'Flight Data'!$B540</f>
        <v>2</v>
      </c>
      <c r="H542" s="68">
        <f ca="1">ROUND(NORMINV($M542,'Inputs and Outputs'!$C$19,'Inputs and Outputs'!$D$19),0)</f>
        <v>91</v>
      </c>
      <c r="I542" s="68">
        <f t="shared" si="160"/>
        <v>101</v>
      </c>
      <c r="J542" s="68">
        <f t="shared" ca="1" si="161"/>
        <v>91</v>
      </c>
      <c r="K542" s="68">
        <f ca="1">IF(J542-G542&gt;'Inputs and Outputs'!$D$4,One-G542,0)</f>
        <v>0</v>
      </c>
      <c r="L542" s="68">
        <f ca="1">J542*'Inputs and Outputs'!$D$5-K542*'Inputs and Outputs'!$D$6</f>
        <v>3640</v>
      </c>
      <c r="M542" s="70">
        <f t="shared" ca="1" si="175"/>
        <v>1.0024016078195253E-2</v>
      </c>
      <c r="N542" s="68">
        <f t="shared" si="162"/>
        <v>25</v>
      </c>
      <c r="O542" s="75">
        <f ca="1">J542*'Inputs and Outputs'!$D$5-('Model Part B'!K542*'Model Part B'!N542+K542*Costperbumped)</f>
        <v>3640</v>
      </c>
      <c r="R542" s="74">
        <v>539</v>
      </c>
      <c r="S542" s="68" t="s">
        <v>8</v>
      </c>
      <c r="T542" s="69">
        <v>44376</v>
      </c>
      <c r="U542" s="67" t="s">
        <v>2</v>
      </c>
      <c r="V542" s="68" t="str">
        <f>'Flight Data'!$A540</f>
        <v>G539</v>
      </c>
      <c r="W542" s="68">
        <f>'Flight Data'!$B540</f>
        <v>2</v>
      </c>
      <c r="X542" s="68">
        <f ca="1">ROUND(NORMINV($AC542,'Inputs and Outputs'!$C$19,'Inputs and Outputs'!$D$19),0)</f>
        <v>109</v>
      </c>
      <c r="Y542" s="68">
        <f t="shared" si="163"/>
        <v>102</v>
      </c>
      <c r="Z542" s="68">
        <f t="shared" ca="1" si="164"/>
        <v>102</v>
      </c>
      <c r="AA542" s="68">
        <f ca="1">IF(Z542-W542&gt;'Inputs and Outputs'!$D$4,One-W542,0)</f>
        <v>0</v>
      </c>
      <c r="AB542" s="68">
        <f ca="1">Z542*'Inputs and Outputs'!$D$5-AA542*'Inputs and Outputs'!$D$6</f>
        <v>4080</v>
      </c>
      <c r="AC542" s="70">
        <f t="shared" ca="1" si="176"/>
        <v>0.88127012458607046</v>
      </c>
      <c r="AD542" s="68">
        <f t="shared" si="165"/>
        <v>25</v>
      </c>
      <c r="AE542" s="75">
        <f ca="1">Z542*'Inputs and Outputs'!$D$5-('Model Part B'!AA542*'Model Part B'!AD542+AA542*Costperbumped)</f>
        <v>4080</v>
      </c>
      <c r="AH542" s="74">
        <v>539</v>
      </c>
      <c r="AI542" s="68" t="s">
        <v>8</v>
      </c>
      <c r="AJ542" s="69">
        <v>44376</v>
      </c>
      <c r="AK542" s="67" t="s">
        <v>2</v>
      </c>
      <c r="AL542" s="68" t="str">
        <f>'Flight Data'!$A540</f>
        <v>G539</v>
      </c>
      <c r="AM542" s="68">
        <f>'Flight Data'!$B540</f>
        <v>2</v>
      </c>
      <c r="AN542" s="68">
        <f ca="1">ROUND(NORMINV($AS542,'Inputs and Outputs'!$C$19,'Inputs and Outputs'!$D$19),0)</f>
        <v>100</v>
      </c>
      <c r="AO542" s="68">
        <f t="shared" si="166"/>
        <v>103</v>
      </c>
      <c r="AP542" s="68">
        <f t="shared" ca="1" si="167"/>
        <v>100</v>
      </c>
      <c r="AQ542" s="68">
        <f ca="1">IF(AP542-AM542&gt;'Inputs and Outputs'!$D$4,Three-AM542,0)</f>
        <v>0</v>
      </c>
      <c r="AR542" s="68">
        <f ca="1">AP542*'Inputs and Outputs'!$D$5-AQ542*'Inputs and Outputs'!$D$6</f>
        <v>4000</v>
      </c>
      <c r="AS542" s="70">
        <f t="shared" ca="1" si="177"/>
        <v>0.26806276721056188</v>
      </c>
      <c r="AT542" s="68">
        <f t="shared" si="168"/>
        <v>25</v>
      </c>
      <c r="AU542" s="75">
        <f ca="1">AP542*'Inputs and Outputs'!$D$5-('Model Part B'!AQ542*'Model Part B'!AT542+AQ542*Costperbumped)</f>
        <v>4000</v>
      </c>
      <c r="AX542" s="74">
        <v>539</v>
      </c>
      <c r="AY542" s="68" t="s">
        <v>8</v>
      </c>
      <c r="AZ542" s="69">
        <v>44376</v>
      </c>
      <c r="BA542" s="67" t="s">
        <v>2</v>
      </c>
      <c r="BB542" s="68" t="str">
        <f>'Flight Data'!$A540</f>
        <v>G539</v>
      </c>
      <c r="BC542" s="68">
        <f>'Flight Data'!$B540</f>
        <v>2</v>
      </c>
      <c r="BD542" s="68">
        <f ca="1">ROUND(NORMINV($BI542,'Inputs and Outputs'!$C$19,'Inputs and Outputs'!$D$19),0)</f>
        <v>116</v>
      </c>
      <c r="BE542" s="68">
        <f t="shared" si="169"/>
        <v>104</v>
      </c>
      <c r="BF542" s="68">
        <f t="shared" ca="1" si="170"/>
        <v>104</v>
      </c>
      <c r="BG542" s="68">
        <f ca="1">IF(BF542-BC542&gt;'Inputs and Outputs'!$D$4,Four-BC542,0)</f>
        <v>2</v>
      </c>
      <c r="BH542" s="68">
        <f ca="1">BF542*'Inputs and Outputs'!$D$5-BG542*'Inputs and Outputs'!$D$6</f>
        <v>3960</v>
      </c>
      <c r="BI542" s="70">
        <f t="shared" ca="1" si="178"/>
        <v>0.99496089517663899</v>
      </c>
      <c r="BJ542" s="68">
        <f t="shared" si="171"/>
        <v>25</v>
      </c>
      <c r="BK542" s="75">
        <f ca="1">BF542*'Inputs and Outputs'!$D$5-('Model Part B'!BG542*'Model Part B'!BJ542+BG542*Costperbumped)</f>
        <v>3910</v>
      </c>
      <c r="BN542" s="74">
        <v>539</v>
      </c>
      <c r="BO542" s="68" t="s">
        <v>8</v>
      </c>
      <c r="BP542" s="69">
        <v>44376</v>
      </c>
      <c r="BQ542" s="67" t="s">
        <v>2</v>
      </c>
      <c r="BR542" s="68" t="str">
        <f>'Flight Data'!$A540</f>
        <v>G539</v>
      </c>
      <c r="BS542" s="68">
        <f>'Flight Data'!$B540</f>
        <v>2</v>
      </c>
      <c r="BT542" s="68">
        <f ca="1">ROUND(NORMINV($BY542,'Inputs and Outputs'!$C$18,'Inputs and Outputs'!$D$18),0)</f>
        <v>100</v>
      </c>
      <c r="BU542" s="68">
        <f t="shared" si="172"/>
        <v>105</v>
      </c>
      <c r="BV542" s="68">
        <f t="shared" ca="1" si="173"/>
        <v>100</v>
      </c>
      <c r="BW542" s="68">
        <f ca="1">IF(BV542-BS542&gt;'Inputs and Outputs'!$D$4,Five-BS542,0)</f>
        <v>0</v>
      </c>
      <c r="BX542" s="68">
        <f ca="1">BV542*'Inputs and Outputs'!$D$5-BW542*'Inputs and Outputs'!$D$6</f>
        <v>4000</v>
      </c>
      <c r="BY542" s="70">
        <f t="shared" ca="1" si="179"/>
        <v>0.43640109969414786</v>
      </c>
      <c r="BZ542" s="68">
        <f t="shared" si="174"/>
        <v>25</v>
      </c>
      <c r="CA542" s="75">
        <f ca="1">BV542*'Inputs and Outputs'!$D$5-('Model Part B'!BW542*'Model Part B'!BZ542+BW542*Costperbumped)</f>
        <v>4000</v>
      </c>
    </row>
    <row r="543" spans="2:79" x14ac:dyDescent="0.2">
      <c r="B543" s="74">
        <v>540</v>
      </c>
      <c r="C543" s="68" t="s">
        <v>8</v>
      </c>
      <c r="D543" s="69">
        <v>44376</v>
      </c>
      <c r="E543" s="67" t="s">
        <v>0</v>
      </c>
      <c r="F543" s="68" t="str">
        <f>'Flight Data'!$A541</f>
        <v>G540</v>
      </c>
      <c r="G543" s="68">
        <f>'Flight Data'!$B541</f>
        <v>0</v>
      </c>
      <c r="H543" s="68">
        <f ca="1">ROUND(NORMINV($M543,'Inputs and Outputs'!$C$20,'Inputs and Outputs'!$D$20),0)</f>
        <v>100</v>
      </c>
      <c r="I543" s="68">
        <f t="shared" si="160"/>
        <v>101</v>
      </c>
      <c r="J543" s="68">
        <f t="shared" ca="1" si="161"/>
        <v>100</v>
      </c>
      <c r="K543" s="68">
        <f ca="1">IF(J543-G543&gt;'Inputs and Outputs'!$D$4,One-G543,0)</f>
        <v>0</v>
      </c>
      <c r="L543" s="68">
        <f ca="1">J543*'Inputs and Outputs'!$D$5-K543*'Inputs and Outputs'!$D$6</f>
        <v>4000</v>
      </c>
      <c r="M543" s="70">
        <f t="shared" ca="1" si="175"/>
        <v>0.16262207792913752</v>
      </c>
      <c r="N543" s="68">
        <f t="shared" si="162"/>
        <v>200</v>
      </c>
      <c r="O543" s="75">
        <f ca="1">J543*'Inputs and Outputs'!$D$5-('Model Part B'!K543*'Model Part B'!N543+K543*Costperbumped)</f>
        <v>4000</v>
      </c>
      <c r="R543" s="74">
        <v>540</v>
      </c>
      <c r="S543" s="68" t="s">
        <v>8</v>
      </c>
      <c r="T543" s="69">
        <v>44376</v>
      </c>
      <c r="U543" s="67" t="s">
        <v>0</v>
      </c>
      <c r="V543" s="68" t="str">
        <f>'Flight Data'!$A541</f>
        <v>G540</v>
      </c>
      <c r="W543" s="68">
        <f>'Flight Data'!$B541</f>
        <v>0</v>
      </c>
      <c r="X543" s="68">
        <f ca="1">ROUND(NORMINV($AC543,'Inputs and Outputs'!$C$20,'Inputs and Outputs'!$D$20),0)</f>
        <v>96</v>
      </c>
      <c r="Y543" s="68">
        <f t="shared" si="163"/>
        <v>102</v>
      </c>
      <c r="Z543" s="68">
        <f t="shared" ca="1" si="164"/>
        <v>96</v>
      </c>
      <c r="AA543" s="68">
        <f ca="1">IF(Z543-W543&gt;'Inputs and Outputs'!$D$4,One-W543,0)</f>
        <v>0</v>
      </c>
      <c r="AB543" s="68">
        <f ca="1">Z543*'Inputs and Outputs'!$D$5-AA543*'Inputs and Outputs'!$D$6</f>
        <v>3840</v>
      </c>
      <c r="AC543" s="70">
        <f t="shared" ca="1" si="176"/>
        <v>2.9274540478510525E-2</v>
      </c>
      <c r="AD543" s="68">
        <f t="shared" si="165"/>
        <v>200</v>
      </c>
      <c r="AE543" s="75">
        <f ca="1">Z543*'Inputs and Outputs'!$D$5-('Model Part B'!AA543*'Model Part B'!AD543+AA543*Costperbumped)</f>
        <v>3840</v>
      </c>
      <c r="AH543" s="74">
        <v>540</v>
      </c>
      <c r="AI543" s="68" t="s">
        <v>8</v>
      </c>
      <c r="AJ543" s="69">
        <v>44376</v>
      </c>
      <c r="AK543" s="67" t="s">
        <v>0</v>
      </c>
      <c r="AL543" s="68" t="str">
        <f>'Flight Data'!$A541</f>
        <v>G540</v>
      </c>
      <c r="AM543" s="68">
        <f>'Flight Data'!$B541</f>
        <v>0</v>
      </c>
      <c r="AN543" s="68">
        <f ca="1">ROUND(NORMINV($AS543,'Inputs and Outputs'!$C$20,'Inputs and Outputs'!$D$20),0)</f>
        <v>94</v>
      </c>
      <c r="AO543" s="68">
        <f t="shared" si="166"/>
        <v>103</v>
      </c>
      <c r="AP543" s="68">
        <f t="shared" ca="1" si="167"/>
        <v>94</v>
      </c>
      <c r="AQ543" s="68">
        <f ca="1">IF(AP543-AM543&gt;'Inputs and Outputs'!$D$4,Three-AM543,0)</f>
        <v>0</v>
      </c>
      <c r="AR543" s="68">
        <f ca="1">AP543*'Inputs and Outputs'!$D$5-AQ543*'Inputs and Outputs'!$D$6</f>
        <v>3760</v>
      </c>
      <c r="AS543" s="70">
        <f t="shared" ca="1" si="177"/>
        <v>1.1359549165455674E-2</v>
      </c>
      <c r="AT543" s="68">
        <f t="shared" si="168"/>
        <v>200</v>
      </c>
      <c r="AU543" s="75">
        <f ca="1">AP543*'Inputs and Outputs'!$D$5-('Model Part B'!AQ543*'Model Part B'!AT543+AQ543*Costperbumped)</f>
        <v>3760</v>
      </c>
      <c r="AX543" s="74">
        <v>540</v>
      </c>
      <c r="AY543" s="68" t="s">
        <v>8</v>
      </c>
      <c r="AZ543" s="69">
        <v>44376</v>
      </c>
      <c r="BA543" s="67" t="s">
        <v>0</v>
      </c>
      <c r="BB543" s="68" t="str">
        <f>'Flight Data'!$A541</f>
        <v>G540</v>
      </c>
      <c r="BC543" s="68">
        <f>'Flight Data'!$B541</f>
        <v>0</v>
      </c>
      <c r="BD543" s="68">
        <f ca="1">ROUND(NORMINV($BI543,'Inputs and Outputs'!$C$20,'Inputs and Outputs'!$D$20),0)</f>
        <v>98</v>
      </c>
      <c r="BE543" s="68">
        <f t="shared" si="169"/>
        <v>104</v>
      </c>
      <c r="BF543" s="68">
        <f t="shared" ca="1" si="170"/>
        <v>98</v>
      </c>
      <c r="BG543" s="68">
        <f ca="1">IF(BF543-BC543&gt;'Inputs and Outputs'!$D$4,Four-BC543,0)</f>
        <v>0</v>
      </c>
      <c r="BH543" s="68">
        <f ca="1">BF543*'Inputs and Outputs'!$D$5-BG543*'Inputs and Outputs'!$D$6</f>
        <v>3920</v>
      </c>
      <c r="BI543" s="70">
        <f t="shared" ca="1" si="178"/>
        <v>7.5931793642327494E-2</v>
      </c>
      <c r="BJ543" s="68">
        <f t="shared" si="171"/>
        <v>200</v>
      </c>
      <c r="BK543" s="75">
        <f ca="1">BF543*'Inputs and Outputs'!$D$5-('Model Part B'!BG543*'Model Part B'!BJ543+BG543*Costperbumped)</f>
        <v>3920</v>
      </c>
      <c r="BN543" s="74">
        <v>540</v>
      </c>
      <c r="BO543" s="68" t="s">
        <v>8</v>
      </c>
      <c r="BP543" s="69">
        <v>44376</v>
      </c>
      <c r="BQ543" s="67" t="s">
        <v>0</v>
      </c>
      <c r="BR543" s="68" t="str">
        <f>'Flight Data'!$A541</f>
        <v>G540</v>
      </c>
      <c r="BS543" s="68">
        <f>'Flight Data'!$B541</f>
        <v>0</v>
      </c>
      <c r="BT543" s="68">
        <f ca="1">ROUND(NORMINV($BY543,'Inputs and Outputs'!$C$18,'Inputs and Outputs'!$D$18),0)</f>
        <v>96</v>
      </c>
      <c r="BU543" s="68">
        <f t="shared" si="172"/>
        <v>105</v>
      </c>
      <c r="BV543" s="68">
        <f t="shared" ca="1" si="173"/>
        <v>96</v>
      </c>
      <c r="BW543" s="68">
        <f ca="1">IF(BV543-BS543&gt;'Inputs and Outputs'!$D$4,Five-BS543,0)</f>
        <v>0</v>
      </c>
      <c r="BX543" s="68">
        <f ca="1">BV543*'Inputs and Outputs'!$D$5-BW543*'Inputs and Outputs'!$D$6</f>
        <v>3840</v>
      </c>
      <c r="BY543" s="70">
        <f t="shared" ca="1" si="179"/>
        <v>0.19580552775936921</v>
      </c>
      <c r="BZ543" s="68">
        <f t="shared" si="174"/>
        <v>200</v>
      </c>
      <c r="CA543" s="75">
        <f ca="1">BV543*'Inputs and Outputs'!$D$5-('Model Part B'!BW543*'Model Part B'!BZ543+BW543*Costperbumped)</f>
        <v>3840</v>
      </c>
    </row>
    <row r="544" spans="2:79" x14ac:dyDescent="0.2">
      <c r="B544" s="74">
        <v>541</v>
      </c>
      <c r="C544" s="68" t="s">
        <v>7</v>
      </c>
      <c r="D544" s="69">
        <v>44377</v>
      </c>
      <c r="E544" s="67" t="s">
        <v>3</v>
      </c>
      <c r="F544" s="68" t="str">
        <f>'Flight Data'!$A542</f>
        <v>G541</v>
      </c>
      <c r="G544" s="68">
        <f>'Flight Data'!$B542</f>
        <v>2</v>
      </c>
      <c r="H544" s="68">
        <f ca="1">ROUND(NORMINV($M544,'Inputs and Outputs'!$C$18,'Inputs and Outputs'!$D$18),0)</f>
        <v>106</v>
      </c>
      <c r="I544" s="68">
        <f t="shared" si="160"/>
        <v>101</v>
      </c>
      <c r="J544" s="68">
        <f t="shared" ca="1" si="161"/>
        <v>101</v>
      </c>
      <c r="K544" s="68">
        <f ca="1">IF(J544-G544&gt;'Inputs and Outputs'!$D$4,One-G544,0)</f>
        <v>0</v>
      </c>
      <c r="L544" s="68">
        <f ca="1">J544*'Inputs and Outputs'!$D$5-K544*'Inputs and Outputs'!$D$6</f>
        <v>4040</v>
      </c>
      <c r="M544" s="70">
        <f t="shared" ca="1" si="175"/>
        <v>0.81240438114122093</v>
      </c>
      <c r="N544" s="68">
        <f t="shared" si="162"/>
        <v>25</v>
      </c>
      <c r="O544" s="75">
        <f ca="1">J544*'Inputs and Outputs'!$D$5-('Model Part B'!K544*'Model Part B'!N544+K544*Costperbumped)</f>
        <v>4040</v>
      </c>
      <c r="R544" s="74">
        <v>541</v>
      </c>
      <c r="S544" s="68" t="s">
        <v>7</v>
      </c>
      <c r="T544" s="69">
        <v>44377</v>
      </c>
      <c r="U544" s="67" t="s">
        <v>3</v>
      </c>
      <c r="V544" s="68" t="str">
        <f>'Flight Data'!$A542</f>
        <v>G541</v>
      </c>
      <c r="W544" s="68">
        <f>'Flight Data'!$B542</f>
        <v>2</v>
      </c>
      <c r="X544" s="68">
        <f ca="1">ROUND(NORMINV($AC544,'Inputs and Outputs'!$C$18,'Inputs and Outputs'!$D$18),0)</f>
        <v>99</v>
      </c>
      <c r="Y544" s="68">
        <f t="shared" si="163"/>
        <v>102</v>
      </c>
      <c r="Z544" s="68">
        <f t="shared" ca="1" si="164"/>
        <v>99</v>
      </c>
      <c r="AA544" s="68">
        <f ca="1">IF(Z544-W544&gt;'Inputs and Outputs'!$D$4,One-W544,0)</f>
        <v>0</v>
      </c>
      <c r="AB544" s="68">
        <f ca="1">Z544*'Inputs and Outputs'!$D$5-AA544*'Inputs and Outputs'!$D$6</f>
        <v>3960</v>
      </c>
      <c r="AC544" s="70">
        <f t="shared" ca="1" si="176"/>
        <v>0.38411488008166661</v>
      </c>
      <c r="AD544" s="68">
        <f t="shared" si="165"/>
        <v>25</v>
      </c>
      <c r="AE544" s="75">
        <f ca="1">Z544*'Inputs and Outputs'!$D$5-('Model Part B'!AA544*'Model Part B'!AD544+AA544*Costperbumped)</f>
        <v>3960</v>
      </c>
      <c r="AH544" s="74">
        <v>541</v>
      </c>
      <c r="AI544" s="68" t="s">
        <v>7</v>
      </c>
      <c r="AJ544" s="69">
        <v>44377</v>
      </c>
      <c r="AK544" s="67" t="s">
        <v>3</v>
      </c>
      <c r="AL544" s="68" t="str">
        <f>'Flight Data'!$A542</f>
        <v>G541</v>
      </c>
      <c r="AM544" s="68">
        <f>'Flight Data'!$B542</f>
        <v>2</v>
      </c>
      <c r="AN544" s="68">
        <f ca="1">ROUND(NORMINV($AS544,'Inputs and Outputs'!$C$18,'Inputs and Outputs'!$D$18),0)</f>
        <v>100</v>
      </c>
      <c r="AO544" s="68">
        <f t="shared" si="166"/>
        <v>103</v>
      </c>
      <c r="AP544" s="68">
        <f t="shared" ca="1" si="167"/>
        <v>100</v>
      </c>
      <c r="AQ544" s="68">
        <f ca="1">IF(AP544-AM544&gt;'Inputs and Outputs'!$D$4,Three-AM544,0)</f>
        <v>0</v>
      </c>
      <c r="AR544" s="68">
        <f ca="1">AP544*'Inputs and Outputs'!$D$5-AQ544*'Inputs and Outputs'!$D$6</f>
        <v>4000</v>
      </c>
      <c r="AS544" s="70">
        <f t="shared" ca="1" si="177"/>
        <v>0.40166719422539232</v>
      </c>
      <c r="AT544" s="68">
        <f t="shared" si="168"/>
        <v>25</v>
      </c>
      <c r="AU544" s="75">
        <f ca="1">AP544*'Inputs and Outputs'!$D$5-('Model Part B'!AQ544*'Model Part B'!AT544+AQ544*Costperbumped)</f>
        <v>4000</v>
      </c>
      <c r="AX544" s="74">
        <v>541</v>
      </c>
      <c r="AY544" s="68" t="s">
        <v>7</v>
      </c>
      <c r="AZ544" s="69">
        <v>44377</v>
      </c>
      <c r="BA544" s="67" t="s">
        <v>3</v>
      </c>
      <c r="BB544" s="68" t="str">
        <f>'Flight Data'!$A542</f>
        <v>G541</v>
      </c>
      <c r="BC544" s="68">
        <f>'Flight Data'!$B542</f>
        <v>2</v>
      </c>
      <c r="BD544" s="68">
        <f ca="1">ROUND(NORMINV($BI544,'Inputs and Outputs'!$C$18,'Inputs and Outputs'!$D$18),0)</f>
        <v>90</v>
      </c>
      <c r="BE544" s="68">
        <f t="shared" si="169"/>
        <v>104</v>
      </c>
      <c r="BF544" s="68">
        <f t="shared" ca="1" si="170"/>
        <v>90</v>
      </c>
      <c r="BG544" s="68">
        <f ca="1">IF(BF544-BC544&gt;'Inputs and Outputs'!$D$4,Four-BC544,0)</f>
        <v>0</v>
      </c>
      <c r="BH544" s="68">
        <f ca="1">BF544*'Inputs and Outputs'!$D$5-BG544*'Inputs and Outputs'!$D$6</f>
        <v>3600</v>
      </c>
      <c r="BI544" s="70">
        <f t="shared" ca="1" si="178"/>
        <v>3.3770300462106051E-2</v>
      </c>
      <c r="BJ544" s="68">
        <f t="shared" si="171"/>
        <v>25</v>
      </c>
      <c r="BK544" s="75">
        <f ca="1">BF544*'Inputs and Outputs'!$D$5-('Model Part B'!BG544*'Model Part B'!BJ544+BG544*Costperbumped)</f>
        <v>3600</v>
      </c>
      <c r="BN544" s="74">
        <v>541</v>
      </c>
      <c r="BO544" s="68" t="s">
        <v>7</v>
      </c>
      <c r="BP544" s="69">
        <v>44377</v>
      </c>
      <c r="BQ544" s="67" t="s">
        <v>3</v>
      </c>
      <c r="BR544" s="68" t="str">
        <f>'Flight Data'!$A542</f>
        <v>G541</v>
      </c>
      <c r="BS544" s="68">
        <f>'Flight Data'!$B542</f>
        <v>2</v>
      </c>
      <c r="BT544" s="68">
        <f ca="1">ROUND(NORMINV($BY544,'Inputs and Outputs'!$C$18,'Inputs and Outputs'!$D$18),0)</f>
        <v>101</v>
      </c>
      <c r="BU544" s="68">
        <f t="shared" si="172"/>
        <v>105</v>
      </c>
      <c r="BV544" s="68">
        <f t="shared" ca="1" si="173"/>
        <v>101</v>
      </c>
      <c r="BW544" s="68">
        <f ca="1">IF(BV544-BS544&gt;'Inputs and Outputs'!$D$4,Five-BS544,0)</f>
        <v>0</v>
      </c>
      <c r="BX544" s="68">
        <f ca="1">BV544*'Inputs and Outputs'!$D$5-BW544*'Inputs and Outputs'!$D$6</f>
        <v>4040</v>
      </c>
      <c r="BY544" s="70">
        <f t="shared" ca="1" si="179"/>
        <v>0.50548159546618876</v>
      </c>
      <c r="BZ544" s="68">
        <f t="shared" si="174"/>
        <v>25</v>
      </c>
      <c r="CA544" s="75">
        <f ca="1">BV544*'Inputs and Outputs'!$D$5-('Model Part B'!BW544*'Model Part B'!BZ544+BW544*Costperbumped)</f>
        <v>4040</v>
      </c>
    </row>
    <row r="545" spans="2:79" x14ac:dyDescent="0.2">
      <c r="B545" s="74">
        <v>542</v>
      </c>
      <c r="C545" s="68" t="s">
        <v>7</v>
      </c>
      <c r="D545" s="69">
        <v>44377</v>
      </c>
      <c r="E545" s="67" t="s">
        <v>2</v>
      </c>
      <c r="F545" s="68" t="str">
        <f>'Flight Data'!$A543</f>
        <v>G542</v>
      </c>
      <c r="G545" s="68">
        <f>'Flight Data'!$B543</f>
        <v>3</v>
      </c>
      <c r="H545" s="68">
        <f ca="1">ROUND(NORMINV($M545,'Inputs and Outputs'!$C$19,'Inputs and Outputs'!$D$19),0)</f>
        <v>100</v>
      </c>
      <c r="I545" s="68">
        <f t="shared" si="160"/>
        <v>101</v>
      </c>
      <c r="J545" s="68">
        <f t="shared" ca="1" si="161"/>
        <v>100</v>
      </c>
      <c r="K545" s="68">
        <f ca="1">IF(J545-G545&gt;'Inputs and Outputs'!$D$4,One-G545,0)</f>
        <v>0</v>
      </c>
      <c r="L545" s="68">
        <f ca="1">J545*'Inputs and Outputs'!$D$5-K545*'Inputs and Outputs'!$D$6</f>
        <v>4000</v>
      </c>
      <c r="M545" s="70">
        <f t="shared" ca="1" si="175"/>
        <v>0.2482999404672408</v>
      </c>
      <c r="N545" s="68">
        <f t="shared" si="162"/>
        <v>25</v>
      </c>
      <c r="O545" s="75">
        <f ca="1">J545*'Inputs and Outputs'!$D$5-('Model Part B'!K545*'Model Part B'!N545+K545*Costperbumped)</f>
        <v>4000</v>
      </c>
      <c r="R545" s="74">
        <v>542</v>
      </c>
      <c r="S545" s="68" t="s">
        <v>7</v>
      </c>
      <c r="T545" s="69">
        <v>44377</v>
      </c>
      <c r="U545" s="67" t="s">
        <v>2</v>
      </c>
      <c r="V545" s="68" t="str">
        <f>'Flight Data'!$A543</f>
        <v>G542</v>
      </c>
      <c r="W545" s="68">
        <f>'Flight Data'!$B543</f>
        <v>3</v>
      </c>
      <c r="X545" s="68">
        <f ca="1">ROUND(NORMINV($AC545,'Inputs and Outputs'!$C$19,'Inputs and Outputs'!$D$19),0)</f>
        <v>100</v>
      </c>
      <c r="Y545" s="68">
        <f t="shared" si="163"/>
        <v>102</v>
      </c>
      <c r="Z545" s="68">
        <f t="shared" ca="1" si="164"/>
        <v>100</v>
      </c>
      <c r="AA545" s="68">
        <f ca="1">IF(Z545-W545&gt;'Inputs and Outputs'!$D$4,One-W545,0)</f>
        <v>0</v>
      </c>
      <c r="AB545" s="68">
        <f ca="1">Z545*'Inputs and Outputs'!$D$5-AA545*'Inputs and Outputs'!$D$6</f>
        <v>4000</v>
      </c>
      <c r="AC545" s="70">
        <f t="shared" ca="1" si="176"/>
        <v>0.26293625673017584</v>
      </c>
      <c r="AD545" s="68">
        <f t="shared" si="165"/>
        <v>25</v>
      </c>
      <c r="AE545" s="75">
        <f ca="1">Z545*'Inputs and Outputs'!$D$5-('Model Part B'!AA545*'Model Part B'!AD545+AA545*Costperbumped)</f>
        <v>4000</v>
      </c>
      <c r="AH545" s="74">
        <v>542</v>
      </c>
      <c r="AI545" s="68" t="s">
        <v>7</v>
      </c>
      <c r="AJ545" s="69">
        <v>44377</v>
      </c>
      <c r="AK545" s="67" t="s">
        <v>2</v>
      </c>
      <c r="AL545" s="68" t="str">
        <f>'Flight Data'!$A543</f>
        <v>G542</v>
      </c>
      <c r="AM545" s="68">
        <f>'Flight Data'!$B543</f>
        <v>3</v>
      </c>
      <c r="AN545" s="68">
        <f ca="1">ROUND(NORMINV($AS545,'Inputs and Outputs'!$C$19,'Inputs and Outputs'!$D$19),0)</f>
        <v>102</v>
      </c>
      <c r="AO545" s="68">
        <f t="shared" si="166"/>
        <v>103</v>
      </c>
      <c r="AP545" s="68">
        <f t="shared" ca="1" si="167"/>
        <v>102</v>
      </c>
      <c r="AQ545" s="68">
        <f ca="1">IF(AP545-AM545&gt;'Inputs and Outputs'!$D$4,Three-AM545,0)</f>
        <v>0</v>
      </c>
      <c r="AR545" s="68">
        <f ca="1">AP545*'Inputs and Outputs'!$D$5-AQ545*'Inputs and Outputs'!$D$6</f>
        <v>4080</v>
      </c>
      <c r="AS545" s="70">
        <f t="shared" ca="1" si="177"/>
        <v>0.45540014836207643</v>
      </c>
      <c r="AT545" s="68">
        <f t="shared" si="168"/>
        <v>25</v>
      </c>
      <c r="AU545" s="75">
        <f ca="1">AP545*'Inputs and Outputs'!$D$5-('Model Part B'!AQ545*'Model Part B'!AT545+AQ545*Costperbumped)</f>
        <v>4080</v>
      </c>
      <c r="AX545" s="74">
        <v>542</v>
      </c>
      <c r="AY545" s="68" t="s">
        <v>7</v>
      </c>
      <c r="AZ545" s="69">
        <v>44377</v>
      </c>
      <c r="BA545" s="67" t="s">
        <v>2</v>
      </c>
      <c r="BB545" s="68" t="str">
        <f>'Flight Data'!$A543</f>
        <v>G542</v>
      </c>
      <c r="BC545" s="68">
        <f>'Flight Data'!$B543</f>
        <v>3</v>
      </c>
      <c r="BD545" s="68">
        <f ca="1">ROUND(NORMINV($BI545,'Inputs and Outputs'!$C$19,'Inputs and Outputs'!$D$19),0)</f>
        <v>106</v>
      </c>
      <c r="BE545" s="68">
        <f t="shared" si="169"/>
        <v>104</v>
      </c>
      <c r="BF545" s="68">
        <f t="shared" ca="1" si="170"/>
        <v>104</v>
      </c>
      <c r="BG545" s="68">
        <f ca="1">IF(BF545-BC545&gt;'Inputs and Outputs'!$D$4,Four-BC545,0)</f>
        <v>1</v>
      </c>
      <c r="BH545" s="68">
        <f ca="1">BF545*'Inputs and Outputs'!$D$5-BG545*'Inputs and Outputs'!$D$6</f>
        <v>4060</v>
      </c>
      <c r="BI545" s="70">
        <f t="shared" ca="1" si="178"/>
        <v>0.70001836396458794</v>
      </c>
      <c r="BJ545" s="68">
        <f t="shared" si="171"/>
        <v>25</v>
      </c>
      <c r="BK545" s="75">
        <f ca="1">BF545*'Inputs and Outputs'!$D$5-('Model Part B'!BG545*'Model Part B'!BJ545+BG545*Costperbumped)</f>
        <v>4035</v>
      </c>
      <c r="BN545" s="74">
        <v>542</v>
      </c>
      <c r="BO545" s="68" t="s">
        <v>7</v>
      </c>
      <c r="BP545" s="69">
        <v>44377</v>
      </c>
      <c r="BQ545" s="67" t="s">
        <v>2</v>
      </c>
      <c r="BR545" s="68" t="str">
        <f>'Flight Data'!$A543</f>
        <v>G542</v>
      </c>
      <c r="BS545" s="68">
        <f>'Flight Data'!$B543</f>
        <v>3</v>
      </c>
      <c r="BT545" s="68">
        <f ca="1">ROUND(NORMINV($BY545,'Inputs and Outputs'!$C$18,'Inputs and Outputs'!$D$18),0)</f>
        <v>107</v>
      </c>
      <c r="BU545" s="68">
        <f t="shared" si="172"/>
        <v>105</v>
      </c>
      <c r="BV545" s="68">
        <f t="shared" ca="1" si="173"/>
        <v>105</v>
      </c>
      <c r="BW545" s="68">
        <f ca="1">IF(BV545-BS545&gt;'Inputs and Outputs'!$D$4,Five-BS545,0)</f>
        <v>2</v>
      </c>
      <c r="BX545" s="68">
        <f ca="1">BV545*'Inputs and Outputs'!$D$5-BW545*'Inputs and Outputs'!$D$6</f>
        <v>4000</v>
      </c>
      <c r="BY545" s="70">
        <f t="shared" ca="1" si="179"/>
        <v>0.82784293981501778</v>
      </c>
      <c r="BZ545" s="68">
        <f t="shared" si="174"/>
        <v>25</v>
      </c>
      <c r="CA545" s="75">
        <f ca="1">BV545*'Inputs and Outputs'!$D$5-('Model Part B'!BW545*'Model Part B'!BZ545+BW545*Costperbumped)</f>
        <v>3950</v>
      </c>
    </row>
    <row r="546" spans="2:79" x14ac:dyDescent="0.2">
      <c r="B546" s="74">
        <v>543</v>
      </c>
      <c r="C546" s="68" t="s">
        <v>7</v>
      </c>
      <c r="D546" s="69">
        <v>44377</v>
      </c>
      <c r="E546" s="67" t="s">
        <v>0</v>
      </c>
      <c r="F546" s="68" t="str">
        <f>'Flight Data'!$A544</f>
        <v>G543</v>
      </c>
      <c r="G546" s="68">
        <f>'Flight Data'!$B544</f>
        <v>0</v>
      </c>
      <c r="H546" s="68">
        <f ca="1">ROUND(NORMINV($M546,'Inputs and Outputs'!$C$20,'Inputs and Outputs'!$D$20),0)</f>
        <v>95</v>
      </c>
      <c r="I546" s="68">
        <f t="shared" si="160"/>
        <v>101</v>
      </c>
      <c r="J546" s="68">
        <f t="shared" ca="1" si="161"/>
        <v>95</v>
      </c>
      <c r="K546" s="68">
        <f ca="1">IF(J546-G546&gt;'Inputs and Outputs'!$D$4,One-G546,0)</f>
        <v>0</v>
      </c>
      <c r="L546" s="68">
        <f ca="1">J546*'Inputs and Outputs'!$D$5-K546*'Inputs and Outputs'!$D$6</f>
        <v>3800</v>
      </c>
      <c r="M546" s="70">
        <f t="shared" ca="1" si="175"/>
        <v>2.817130880628127E-2</v>
      </c>
      <c r="N546" s="68">
        <f t="shared" si="162"/>
        <v>200</v>
      </c>
      <c r="O546" s="75">
        <f ca="1">J546*'Inputs and Outputs'!$D$5-('Model Part B'!K546*'Model Part B'!N546+K546*Costperbumped)</f>
        <v>3800</v>
      </c>
      <c r="R546" s="74">
        <v>543</v>
      </c>
      <c r="S546" s="68" t="s">
        <v>7</v>
      </c>
      <c r="T546" s="69">
        <v>44377</v>
      </c>
      <c r="U546" s="67" t="s">
        <v>0</v>
      </c>
      <c r="V546" s="68" t="str">
        <f>'Flight Data'!$A544</f>
        <v>G543</v>
      </c>
      <c r="W546" s="68">
        <f>'Flight Data'!$B544</f>
        <v>0</v>
      </c>
      <c r="X546" s="68">
        <f ca="1">ROUND(NORMINV($AC546,'Inputs and Outputs'!$C$20,'Inputs and Outputs'!$D$20),0)</f>
        <v>111</v>
      </c>
      <c r="Y546" s="68">
        <f t="shared" si="163"/>
        <v>102</v>
      </c>
      <c r="Z546" s="68">
        <f t="shared" ca="1" si="164"/>
        <v>102</v>
      </c>
      <c r="AA546" s="68">
        <f ca="1">IF(Z546-W546&gt;'Inputs and Outputs'!$D$4,One-W546,0)</f>
        <v>1</v>
      </c>
      <c r="AB546" s="68">
        <f ca="1">Z546*'Inputs and Outputs'!$D$5-AA546*'Inputs and Outputs'!$D$6</f>
        <v>3980</v>
      </c>
      <c r="AC546" s="70">
        <f t="shared" ca="1" si="176"/>
        <v>0.88113215669393086</v>
      </c>
      <c r="AD546" s="68">
        <f t="shared" si="165"/>
        <v>200</v>
      </c>
      <c r="AE546" s="75">
        <f ca="1">Z546*'Inputs and Outputs'!$D$5-('Model Part B'!AA546*'Model Part B'!AD546+AA546*Costperbumped)</f>
        <v>3780</v>
      </c>
      <c r="AH546" s="74">
        <v>543</v>
      </c>
      <c r="AI546" s="68" t="s">
        <v>7</v>
      </c>
      <c r="AJ546" s="69">
        <v>44377</v>
      </c>
      <c r="AK546" s="67" t="s">
        <v>0</v>
      </c>
      <c r="AL546" s="68" t="str">
        <f>'Flight Data'!$A544</f>
        <v>G543</v>
      </c>
      <c r="AM546" s="68">
        <f>'Flight Data'!$B544</f>
        <v>0</v>
      </c>
      <c r="AN546" s="68">
        <f ca="1">ROUND(NORMINV($AS546,'Inputs and Outputs'!$C$20,'Inputs and Outputs'!$D$20),0)</f>
        <v>119</v>
      </c>
      <c r="AO546" s="68">
        <f t="shared" si="166"/>
        <v>103</v>
      </c>
      <c r="AP546" s="68">
        <f t="shared" ca="1" si="167"/>
        <v>103</v>
      </c>
      <c r="AQ546" s="68">
        <f ca="1">IF(AP546-AM546&gt;'Inputs and Outputs'!$D$4,Three-AM546,0)</f>
        <v>3</v>
      </c>
      <c r="AR546" s="68">
        <f ca="1">AP546*'Inputs and Outputs'!$D$5-AQ546*'Inputs and Outputs'!$D$6</f>
        <v>3820</v>
      </c>
      <c r="AS546" s="70">
        <f t="shared" ca="1" si="177"/>
        <v>0.99771560316421781</v>
      </c>
      <c r="AT546" s="68">
        <f t="shared" si="168"/>
        <v>200</v>
      </c>
      <c r="AU546" s="75">
        <f ca="1">AP546*'Inputs and Outputs'!$D$5-('Model Part B'!AQ546*'Model Part B'!AT546+AQ546*Costperbumped)</f>
        <v>3220</v>
      </c>
      <c r="AX546" s="74">
        <v>543</v>
      </c>
      <c r="AY546" s="68" t="s">
        <v>7</v>
      </c>
      <c r="AZ546" s="69">
        <v>44377</v>
      </c>
      <c r="BA546" s="67" t="s">
        <v>0</v>
      </c>
      <c r="BB546" s="68" t="str">
        <f>'Flight Data'!$A544</f>
        <v>G543</v>
      </c>
      <c r="BC546" s="68">
        <f>'Flight Data'!$B544</f>
        <v>0</v>
      </c>
      <c r="BD546" s="68">
        <f ca="1">ROUND(NORMINV($BI546,'Inputs and Outputs'!$C$20,'Inputs and Outputs'!$D$20),0)</f>
        <v>102</v>
      </c>
      <c r="BE546" s="68">
        <f t="shared" si="169"/>
        <v>104</v>
      </c>
      <c r="BF546" s="68">
        <f t="shared" ca="1" si="170"/>
        <v>102</v>
      </c>
      <c r="BG546" s="68">
        <f ca="1">IF(BF546-BC546&gt;'Inputs and Outputs'!$D$4,Four-BC546,0)</f>
        <v>4</v>
      </c>
      <c r="BH546" s="68">
        <f ca="1">BF546*'Inputs and Outputs'!$D$5-BG546*'Inputs and Outputs'!$D$6</f>
        <v>3680</v>
      </c>
      <c r="BI546" s="70">
        <f t="shared" ca="1" si="178"/>
        <v>0.2739777071948919</v>
      </c>
      <c r="BJ546" s="68">
        <f t="shared" si="171"/>
        <v>200</v>
      </c>
      <c r="BK546" s="75">
        <f ca="1">BF546*'Inputs and Outputs'!$D$5-('Model Part B'!BG546*'Model Part B'!BJ546+BG546*Costperbumped)</f>
        <v>2880</v>
      </c>
      <c r="BN546" s="74">
        <v>543</v>
      </c>
      <c r="BO546" s="68" t="s">
        <v>7</v>
      </c>
      <c r="BP546" s="69">
        <v>44377</v>
      </c>
      <c r="BQ546" s="67" t="s">
        <v>0</v>
      </c>
      <c r="BR546" s="68" t="str">
        <f>'Flight Data'!$A544</f>
        <v>G543</v>
      </c>
      <c r="BS546" s="68">
        <f>'Flight Data'!$B544</f>
        <v>0</v>
      </c>
      <c r="BT546" s="68">
        <f ca="1">ROUND(NORMINV($BY546,'Inputs and Outputs'!$C$18,'Inputs and Outputs'!$D$18),0)</f>
        <v>117</v>
      </c>
      <c r="BU546" s="68">
        <f t="shared" si="172"/>
        <v>105</v>
      </c>
      <c r="BV546" s="68">
        <f t="shared" ca="1" si="173"/>
        <v>105</v>
      </c>
      <c r="BW546" s="68">
        <f ca="1">IF(BV546-BS546&gt;'Inputs and Outputs'!$D$4,Five-BS546,0)</f>
        <v>5</v>
      </c>
      <c r="BX546" s="68">
        <f ca="1">BV546*'Inputs and Outputs'!$D$5-BW546*'Inputs and Outputs'!$D$6</f>
        <v>3700</v>
      </c>
      <c r="BY546" s="70">
        <f t="shared" ca="1" si="179"/>
        <v>0.99563543071662308</v>
      </c>
      <c r="BZ546" s="68">
        <f t="shared" si="174"/>
        <v>200</v>
      </c>
      <c r="CA546" s="75">
        <f ca="1">BV546*'Inputs and Outputs'!$D$5-('Model Part B'!BW546*'Model Part B'!BZ546+BW546*Costperbumped)</f>
        <v>2700</v>
      </c>
    </row>
    <row r="547" spans="2:79" x14ac:dyDescent="0.2">
      <c r="B547" s="74">
        <v>544</v>
      </c>
      <c r="C547" s="68" t="s">
        <v>6</v>
      </c>
      <c r="D547" s="69">
        <v>44378</v>
      </c>
      <c r="E547" s="67" t="s">
        <v>3</v>
      </c>
      <c r="F547" s="68" t="str">
        <f>'Flight Data'!$A545</f>
        <v>G544</v>
      </c>
      <c r="G547" s="68">
        <f>'Flight Data'!$B545</f>
        <v>3</v>
      </c>
      <c r="H547" s="68">
        <f ca="1">ROUND(NORMINV($M547,'Inputs and Outputs'!$C$18,'Inputs and Outputs'!$D$18),0)</f>
        <v>108</v>
      </c>
      <c r="I547" s="68">
        <f t="shared" si="160"/>
        <v>101</v>
      </c>
      <c r="J547" s="68">
        <f t="shared" ca="1" si="161"/>
        <v>101</v>
      </c>
      <c r="K547" s="68">
        <f ca="1">IF(J547-G547&gt;'Inputs and Outputs'!$D$4,One-G547,0)</f>
        <v>0</v>
      </c>
      <c r="L547" s="68">
        <f ca="1">J547*'Inputs and Outputs'!$D$5-K547*'Inputs and Outputs'!$D$6</f>
        <v>4040</v>
      </c>
      <c r="M547" s="70">
        <f t="shared" ca="1" si="175"/>
        <v>0.86723475737856293</v>
      </c>
      <c r="N547" s="68">
        <f t="shared" si="162"/>
        <v>25</v>
      </c>
      <c r="O547" s="75">
        <f ca="1">J547*'Inputs and Outputs'!$D$5-('Model Part B'!K547*'Model Part B'!N547+K547*Costperbumped)</f>
        <v>4040</v>
      </c>
      <c r="R547" s="74">
        <v>544</v>
      </c>
      <c r="S547" s="68" t="s">
        <v>6</v>
      </c>
      <c r="T547" s="69">
        <v>44378</v>
      </c>
      <c r="U547" s="67" t="s">
        <v>3</v>
      </c>
      <c r="V547" s="68" t="str">
        <f>'Flight Data'!$A545</f>
        <v>G544</v>
      </c>
      <c r="W547" s="68">
        <f>'Flight Data'!$B545</f>
        <v>3</v>
      </c>
      <c r="X547" s="68">
        <f ca="1">ROUND(NORMINV($AC547,'Inputs and Outputs'!$C$18,'Inputs and Outputs'!$D$18),0)</f>
        <v>99</v>
      </c>
      <c r="Y547" s="68">
        <f t="shared" si="163"/>
        <v>102</v>
      </c>
      <c r="Z547" s="68">
        <f t="shared" ca="1" si="164"/>
        <v>99</v>
      </c>
      <c r="AA547" s="68">
        <f ca="1">IF(Z547-W547&gt;'Inputs and Outputs'!$D$4,One-W547,0)</f>
        <v>0</v>
      </c>
      <c r="AB547" s="68">
        <f ca="1">Z547*'Inputs and Outputs'!$D$5-AA547*'Inputs and Outputs'!$D$6</f>
        <v>3960</v>
      </c>
      <c r="AC547" s="70">
        <f t="shared" ca="1" si="176"/>
        <v>0.35699330651733663</v>
      </c>
      <c r="AD547" s="68">
        <f t="shared" si="165"/>
        <v>25</v>
      </c>
      <c r="AE547" s="75">
        <f ca="1">Z547*'Inputs and Outputs'!$D$5-('Model Part B'!AA547*'Model Part B'!AD547+AA547*Costperbumped)</f>
        <v>3960</v>
      </c>
      <c r="AH547" s="74">
        <v>544</v>
      </c>
      <c r="AI547" s="68" t="s">
        <v>6</v>
      </c>
      <c r="AJ547" s="69">
        <v>44378</v>
      </c>
      <c r="AK547" s="67" t="s">
        <v>3</v>
      </c>
      <c r="AL547" s="68" t="str">
        <f>'Flight Data'!$A545</f>
        <v>G544</v>
      </c>
      <c r="AM547" s="68">
        <f>'Flight Data'!$B545</f>
        <v>3</v>
      </c>
      <c r="AN547" s="68">
        <f ca="1">ROUND(NORMINV($AS547,'Inputs and Outputs'!$C$18,'Inputs and Outputs'!$D$18),0)</f>
        <v>103</v>
      </c>
      <c r="AO547" s="68">
        <f t="shared" si="166"/>
        <v>103</v>
      </c>
      <c r="AP547" s="68">
        <f t="shared" ca="1" si="167"/>
        <v>103</v>
      </c>
      <c r="AQ547" s="68">
        <f ca="1">IF(AP547-AM547&gt;'Inputs and Outputs'!$D$4,Three-AM547,0)</f>
        <v>0</v>
      </c>
      <c r="AR547" s="68">
        <f ca="1">AP547*'Inputs and Outputs'!$D$5-AQ547*'Inputs and Outputs'!$D$6</f>
        <v>4120</v>
      </c>
      <c r="AS547" s="70">
        <f t="shared" ca="1" si="177"/>
        <v>0.63070535522309956</v>
      </c>
      <c r="AT547" s="68">
        <f t="shared" si="168"/>
        <v>25</v>
      </c>
      <c r="AU547" s="75">
        <f ca="1">AP547*'Inputs and Outputs'!$D$5-('Model Part B'!AQ547*'Model Part B'!AT547+AQ547*Costperbumped)</f>
        <v>4120</v>
      </c>
      <c r="AX547" s="74">
        <v>544</v>
      </c>
      <c r="AY547" s="68" t="s">
        <v>6</v>
      </c>
      <c r="AZ547" s="69">
        <v>44378</v>
      </c>
      <c r="BA547" s="67" t="s">
        <v>3</v>
      </c>
      <c r="BB547" s="68" t="str">
        <f>'Flight Data'!$A545</f>
        <v>G544</v>
      </c>
      <c r="BC547" s="68">
        <f>'Flight Data'!$B545</f>
        <v>3</v>
      </c>
      <c r="BD547" s="68">
        <f ca="1">ROUND(NORMINV($BI547,'Inputs and Outputs'!$C$18,'Inputs and Outputs'!$D$18),0)</f>
        <v>103</v>
      </c>
      <c r="BE547" s="68">
        <f t="shared" si="169"/>
        <v>104</v>
      </c>
      <c r="BF547" s="68">
        <f t="shared" ca="1" si="170"/>
        <v>103</v>
      </c>
      <c r="BG547" s="68">
        <f ca="1">IF(BF547-BC547&gt;'Inputs and Outputs'!$D$4,Four-BC547,0)</f>
        <v>0</v>
      </c>
      <c r="BH547" s="68">
        <f ca="1">BF547*'Inputs and Outputs'!$D$5-BG547*'Inputs and Outputs'!$D$6</f>
        <v>4120</v>
      </c>
      <c r="BI547" s="70">
        <f t="shared" ca="1" si="178"/>
        <v>0.64884894180262531</v>
      </c>
      <c r="BJ547" s="68">
        <f t="shared" si="171"/>
        <v>25</v>
      </c>
      <c r="BK547" s="75">
        <f ca="1">BF547*'Inputs and Outputs'!$D$5-('Model Part B'!BG547*'Model Part B'!BJ547+BG547*Costperbumped)</f>
        <v>4120</v>
      </c>
      <c r="BN547" s="74">
        <v>544</v>
      </c>
      <c r="BO547" s="68" t="s">
        <v>6</v>
      </c>
      <c r="BP547" s="69">
        <v>44378</v>
      </c>
      <c r="BQ547" s="67" t="s">
        <v>3</v>
      </c>
      <c r="BR547" s="68" t="str">
        <f>'Flight Data'!$A545</f>
        <v>G544</v>
      </c>
      <c r="BS547" s="68">
        <f>'Flight Data'!$B545</f>
        <v>3</v>
      </c>
      <c r="BT547" s="68">
        <f ca="1">ROUND(NORMINV($BY547,'Inputs and Outputs'!$C$18,'Inputs and Outputs'!$D$18),0)</f>
        <v>102</v>
      </c>
      <c r="BU547" s="68">
        <f t="shared" si="172"/>
        <v>105</v>
      </c>
      <c r="BV547" s="68">
        <f t="shared" ca="1" si="173"/>
        <v>102</v>
      </c>
      <c r="BW547" s="68">
        <f ca="1">IF(BV547-BS547&gt;'Inputs and Outputs'!$D$4,Five-BS547,0)</f>
        <v>0</v>
      </c>
      <c r="BX547" s="68">
        <f ca="1">BV547*'Inputs and Outputs'!$D$5-BW547*'Inputs and Outputs'!$D$6</f>
        <v>4080</v>
      </c>
      <c r="BY547" s="70">
        <f t="shared" ca="1" si="179"/>
        <v>0.55100618181486583</v>
      </c>
      <c r="BZ547" s="68">
        <f t="shared" si="174"/>
        <v>25</v>
      </c>
      <c r="CA547" s="75">
        <f ca="1">BV547*'Inputs and Outputs'!$D$5-('Model Part B'!BW547*'Model Part B'!BZ547+BW547*Costperbumped)</f>
        <v>4080</v>
      </c>
    </row>
    <row r="548" spans="2:79" x14ac:dyDescent="0.2">
      <c r="B548" s="74">
        <v>545</v>
      </c>
      <c r="C548" s="68" t="s">
        <v>6</v>
      </c>
      <c r="D548" s="69">
        <v>44378</v>
      </c>
      <c r="E548" s="67" t="s">
        <v>2</v>
      </c>
      <c r="F548" s="68" t="str">
        <f>'Flight Data'!$A546</f>
        <v>G545</v>
      </c>
      <c r="G548" s="68">
        <f>'Flight Data'!$B546</f>
        <v>2</v>
      </c>
      <c r="H548" s="68">
        <f ca="1">ROUND(NORMINV($M548,'Inputs and Outputs'!$C$19,'Inputs and Outputs'!$D$19),0)</f>
        <v>99</v>
      </c>
      <c r="I548" s="68">
        <f t="shared" si="160"/>
        <v>101</v>
      </c>
      <c r="J548" s="68">
        <f t="shared" ca="1" si="161"/>
        <v>99</v>
      </c>
      <c r="K548" s="68">
        <f ca="1">IF(J548-G548&gt;'Inputs and Outputs'!$D$4,One-G548,0)</f>
        <v>0</v>
      </c>
      <c r="L548" s="68">
        <f ca="1">J548*'Inputs and Outputs'!$D$5-K548*'Inputs and Outputs'!$D$6</f>
        <v>3960</v>
      </c>
      <c r="M548" s="70">
        <f t="shared" ca="1" si="175"/>
        <v>0.20911023745319923</v>
      </c>
      <c r="N548" s="68">
        <f t="shared" si="162"/>
        <v>25</v>
      </c>
      <c r="O548" s="75">
        <f ca="1">J548*'Inputs and Outputs'!$D$5-('Model Part B'!K548*'Model Part B'!N548+K548*Costperbumped)</f>
        <v>3960</v>
      </c>
      <c r="R548" s="74">
        <v>545</v>
      </c>
      <c r="S548" s="68" t="s">
        <v>6</v>
      </c>
      <c r="T548" s="69">
        <v>44378</v>
      </c>
      <c r="U548" s="67" t="s">
        <v>2</v>
      </c>
      <c r="V548" s="68" t="str">
        <f>'Flight Data'!$A546</f>
        <v>G545</v>
      </c>
      <c r="W548" s="68">
        <f>'Flight Data'!$B546</f>
        <v>2</v>
      </c>
      <c r="X548" s="68">
        <f ca="1">ROUND(NORMINV($AC548,'Inputs and Outputs'!$C$19,'Inputs and Outputs'!$D$19),0)</f>
        <v>109</v>
      </c>
      <c r="Y548" s="68">
        <f t="shared" si="163"/>
        <v>102</v>
      </c>
      <c r="Z548" s="68">
        <f t="shared" ca="1" si="164"/>
        <v>102</v>
      </c>
      <c r="AA548" s="68">
        <f ca="1">IF(Z548-W548&gt;'Inputs and Outputs'!$D$4,One-W548,0)</f>
        <v>0</v>
      </c>
      <c r="AB548" s="68">
        <f ca="1">Z548*'Inputs and Outputs'!$D$5-AA548*'Inputs and Outputs'!$D$6</f>
        <v>4080</v>
      </c>
      <c r="AC548" s="70">
        <f t="shared" ca="1" si="176"/>
        <v>0.89413684788473669</v>
      </c>
      <c r="AD548" s="68">
        <f t="shared" si="165"/>
        <v>25</v>
      </c>
      <c r="AE548" s="75">
        <f ca="1">Z548*'Inputs and Outputs'!$D$5-('Model Part B'!AA548*'Model Part B'!AD548+AA548*Costperbumped)</f>
        <v>4080</v>
      </c>
      <c r="AH548" s="74">
        <v>545</v>
      </c>
      <c r="AI548" s="68" t="s">
        <v>6</v>
      </c>
      <c r="AJ548" s="69">
        <v>44378</v>
      </c>
      <c r="AK548" s="67" t="s">
        <v>2</v>
      </c>
      <c r="AL548" s="68" t="str">
        <f>'Flight Data'!$A546</f>
        <v>G545</v>
      </c>
      <c r="AM548" s="68">
        <f>'Flight Data'!$B546</f>
        <v>2</v>
      </c>
      <c r="AN548" s="68">
        <f ca="1">ROUND(NORMINV($AS548,'Inputs and Outputs'!$C$19,'Inputs and Outputs'!$D$19),0)</f>
        <v>99</v>
      </c>
      <c r="AO548" s="68">
        <f t="shared" si="166"/>
        <v>103</v>
      </c>
      <c r="AP548" s="68">
        <f t="shared" ca="1" si="167"/>
        <v>99</v>
      </c>
      <c r="AQ548" s="68">
        <f ca="1">IF(AP548-AM548&gt;'Inputs and Outputs'!$D$4,Three-AM548,0)</f>
        <v>0</v>
      </c>
      <c r="AR548" s="68">
        <f ca="1">AP548*'Inputs and Outputs'!$D$5-AQ548*'Inputs and Outputs'!$D$6</f>
        <v>3960</v>
      </c>
      <c r="AS548" s="70">
        <f t="shared" ca="1" si="177"/>
        <v>0.22696437419971016</v>
      </c>
      <c r="AT548" s="68">
        <f t="shared" si="168"/>
        <v>25</v>
      </c>
      <c r="AU548" s="75">
        <f ca="1">AP548*'Inputs and Outputs'!$D$5-('Model Part B'!AQ548*'Model Part B'!AT548+AQ548*Costperbumped)</f>
        <v>3960</v>
      </c>
      <c r="AX548" s="74">
        <v>545</v>
      </c>
      <c r="AY548" s="68" t="s">
        <v>6</v>
      </c>
      <c r="AZ548" s="69">
        <v>44378</v>
      </c>
      <c r="BA548" s="67" t="s">
        <v>2</v>
      </c>
      <c r="BB548" s="68" t="str">
        <f>'Flight Data'!$A546</f>
        <v>G545</v>
      </c>
      <c r="BC548" s="68">
        <f>'Flight Data'!$B546</f>
        <v>2</v>
      </c>
      <c r="BD548" s="68">
        <f ca="1">ROUND(NORMINV($BI548,'Inputs and Outputs'!$C$19,'Inputs and Outputs'!$D$19),0)</f>
        <v>101</v>
      </c>
      <c r="BE548" s="68">
        <f t="shared" si="169"/>
        <v>104</v>
      </c>
      <c r="BF548" s="68">
        <f t="shared" ca="1" si="170"/>
        <v>101</v>
      </c>
      <c r="BG548" s="68">
        <f ca="1">IF(BF548-BC548&gt;'Inputs and Outputs'!$D$4,Four-BC548,0)</f>
        <v>0</v>
      </c>
      <c r="BH548" s="68">
        <f ca="1">BF548*'Inputs and Outputs'!$D$5-BG548*'Inputs and Outputs'!$D$6</f>
        <v>4040</v>
      </c>
      <c r="BI548" s="70">
        <f t="shared" ca="1" si="178"/>
        <v>0.3469030791375195</v>
      </c>
      <c r="BJ548" s="68">
        <f t="shared" si="171"/>
        <v>25</v>
      </c>
      <c r="BK548" s="75">
        <f ca="1">BF548*'Inputs and Outputs'!$D$5-('Model Part B'!BG548*'Model Part B'!BJ548+BG548*Costperbumped)</f>
        <v>4040</v>
      </c>
      <c r="BN548" s="74">
        <v>545</v>
      </c>
      <c r="BO548" s="68" t="s">
        <v>6</v>
      </c>
      <c r="BP548" s="69">
        <v>44378</v>
      </c>
      <c r="BQ548" s="67" t="s">
        <v>2</v>
      </c>
      <c r="BR548" s="68" t="str">
        <f>'Flight Data'!$A546</f>
        <v>G545</v>
      </c>
      <c r="BS548" s="68">
        <f>'Flight Data'!$B546</f>
        <v>2</v>
      </c>
      <c r="BT548" s="68">
        <f ca="1">ROUND(NORMINV($BY548,'Inputs and Outputs'!$C$18,'Inputs and Outputs'!$D$18),0)</f>
        <v>94</v>
      </c>
      <c r="BU548" s="68">
        <f t="shared" si="172"/>
        <v>105</v>
      </c>
      <c r="BV548" s="68">
        <f t="shared" ca="1" si="173"/>
        <v>94</v>
      </c>
      <c r="BW548" s="68">
        <f ca="1">IF(BV548-BS548&gt;'Inputs and Outputs'!$D$4,Five-BS548,0)</f>
        <v>0</v>
      </c>
      <c r="BX548" s="68">
        <f ca="1">BV548*'Inputs and Outputs'!$D$5-BW548*'Inputs and Outputs'!$D$6</f>
        <v>3760</v>
      </c>
      <c r="BY548" s="70">
        <f t="shared" ca="1" si="179"/>
        <v>0.11993223181694845</v>
      </c>
      <c r="BZ548" s="68">
        <f t="shared" si="174"/>
        <v>25</v>
      </c>
      <c r="CA548" s="75">
        <f ca="1">BV548*'Inputs and Outputs'!$D$5-('Model Part B'!BW548*'Model Part B'!BZ548+BW548*Costperbumped)</f>
        <v>3760</v>
      </c>
    </row>
    <row r="549" spans="2:79" x14ac:dyDescent="0.2">
      <c r="B549" s="74">
        <v>546</v>
      </c>
      <c r="C549" s="68" t="s">
        <v>6</v>
      </c>
      <c r="D549" s="69">
        <v>44378</v>
      </c>
      <c r="E549" s="67" t="s">
        <v>0</v>
      </c>
      <c r="F549" s="68" t="str">
        <f>'Flight Data'!$A547</f>
        <v>G546</v>
      </c>
      <c r="G549" s="68">
        <f>'Flight Data'!$B547</f>
        <v>0</v>
      </c>
      <c r="H549" s="68">
        <f ca="1">ROUND(NORMINV($M549,'Inputs and Outputs'!$C$20,'Inputs and Outputs'!$D$20),0)</f>
        <v>105</v>
      </c>
      <c r="I549" s="68">
        <f t="shared" si="160"/>
        <v>101</v>
      </c>
      <c r="J549" s="68">
        <f t="shared" ca="1" si="161"/>
        <v>101</v>
      </c>
      <c r="K549" s="68">
        <f ca="1">IF(J549-G549&gt;'Inputs and Outputs'!$D$4,One-G549,0)</f>
        <v>1</v>
      </c>
      <c r="L549" s="68">
        <f ca="1">J549*'Inputs and Outputs'!$D$5-K549*'Inputs and Outputs'!$D$6</f>
        <v>3940</v>
      </c>
      <c r="M549" s="70">
        <f t="shared" ca="1" si="175"/>
        <v>0.50208186917543141</v>
      </c>
      <c r="N549" s="68">
        <f t="shared" si="162"/>
        <v>200</v>
      </c>
      <c r="O549" s="75">
        <f ca="1">J549*'Inputs and Outputs'!$D$5-('Model Part B'!K549*'Model Part B'!N549+K549*Costperbumped)</f>
        <v>3740</v>
      </c>
      <c r="R549" s="74">
        <v>546</v>
      </c>
      <c r="S549" s="68" t="s">
        <v>6</v>
      </c>
      <c r="T549" s="69">
        <v>44378</v>
      </c>
      <c r="U549" s="67" t="s">
        <v>0</v>
      </c>
      <c r="V549" s="68" t="str">
        <f>'Flight Data'!$A547</f>
        <v>G546</v>
      </c>
      <c r="W549" s="68">
        <f>'Flight Data'!$B547</f>
        <v>0</v>
      </c>
      <c r="X549" s="68">
        <f ca="1">ROUND(NORMINV($AC549,'Inputs and Outputs'!$C$20,'Inputs and Outputs'!$D$20),0)</f>
        <v>116</v>
      </c>
      <c r="Y549" s="68">
        <f t="shared" si="163"/>
        <v>102</v>
      </c>
      <c r="Z549" s="68">
        <f t="shared" ca="1" si="164"/>
        <v>102</v>
      </c>
      <c r="AA549" s="68">
        <f ca="1">IF(Z549-W549&gt;'Inputs and Outputs'!$D$4,One-W549,0)</f>
        <v>1</v>
      </c>
      <c r="AB549" s="68">
        <f ca="1">Z549*'Inputs and Outputs'!$D$5-AA549*'Inputs and Outputs'!$D$6</f>
        <v>3980</v>
      </c>
      <c r="AC549" s="70">
        <f t="shared" ca="1" si="176"/>
        <v>0.98413397491457599</v>
      </c>
      <c r="AD549" s="68">
        <f t="shared" si="165"/>
        <v>200</v>
      </c>
      <c r="AE549" s="75">
        <f ca="1">Z549*'Inputs and Outputs'!$D$5-('Model Part B'!AA549*'Model Part B'!AD549+AA549*Costperbumped)</f>
        <v>3780</v>
      </c>
      <c r="AH549" s="74">
        <v>546</v>
      </c>
      <c r="AI549" s="68" t="s">
        <v>6</v>
      </c>
      <c r="AJ549" s="69">
        <v>44378</v>
      </c>
      <c r="AK549" s="67" t="s">
        <v>0</v>
      </c>
      <c r="AL549" s="68" t="str">
        <f>'Flight Data'!$A547</f>
        <v>G546</v>
      </c>
      <c r="AM549" s="68">
        <f>'Flight Data'!$B547</f>
        <v>0</v>
      </c>
      <c r="AN549" s="68">
        <f ca="1">ROUND(NORMINV($AS549,'Inputs and Outputs'!$C$20,'Inputs and Outputs'!$D$20),0)</f>
        <v>101</v>
      </c>
      <c r="AO549" s="68">
        <f t="shared" si="166"/>
        <v>103</v>
      </c>
      <c r="AP549" s="68">
        <f t="shared" ca="1" si="167"/>
        <v>101</v>
      </c>
      <c r="AQ549" s="68">
        <f ca="1">IF(AP549-AM549&gt;'Inputs and Outputs'!$D$4,Three-AM549,0)</f>
        <v>3</v>
      </c>
      <c r="AR549" s="68">
        <f ca="1">AP549*'Inputs and Outputs'!$D$5-AQ549*'Inputs and Outputs'!$D$6</f>
        <v>3740</v>
      </c>
      <c r="AS549" s="70">
        <f t="shared" ca="1" si="177"/>
        <v>0.22562230873453182</v>
      </c>
      <c r="AT549" s="68">
        <f t="shared" si="168"/>
        <v>200</v>
      </c>
      <c r="AU549" s="75">
        <f ca="1">AP549*'Inputs and Outputs'!$D$5-('Model Part B'!AQ549*'Model Part B'!AT549+AQ549*Costperbumped)</f>
        <v>3140</v>
      </c>
      <c r="AX549" s="74">
        <v>546</v>
      </c>
      <c r="AY549" s="68" t="s">
        <v>6</v>
      </c>
      <c r="AZ549" s="69">
        <v>44378</v>
      </c>
      <c r="BA549" s="67" t="s">
        <v>0</v>
      </c>
      <c r="BB549" s="68" t="str">
        <f>'Flight Data'!$A547</f>
        <v>G546</v>
      </c>
      <c r="BC549" s="68">
        <f>'Flight Data'!$B547</f>
        <v>0</v>
      </c>
      <c r="BD549" s="68">
        <f ca="1">ROUND(NORMINV($BI549,'Inputs and Outputs'!$C$20,'Inputs and Outputs'!$D$20),0)</f>
        <v>103</v>
      </c>
      <c r="BE549" s="68">
        <f t="shared" si="169"/>
        <v>104</v>
      </c>
      <c r="BF549" s="68">
        <f t="shared" ca="1" si="170"/>
        <v>103</v>
      </c>
      <c r="BG549" s="68">
        <f ca="1">IF(BF549-BC549&gt;'Inputs and Outputs'!$D$4,Four-BC549,0)</f>
        <v>4</v>
      </c>
      <c r="BH549" s="68">
        <f ca="1">BF549*'Inputs and Outputs'!$D$5-BG549*'Inputs and Outputs'!$D$6</f>
        <v>3720</v>
      </c>
      <c r="BI549" s="70">
        <f t="shared" ca="1" si="178"/>
        <v>0.38124747823968685</v>
      </c>
      <c r="BJ549" s="68">
        <f t="shared" si="171"/>
        <v>200</v>
      </c>
      <c r="BK549" s="75">
        <f ca="1">BF549*'Inputs and Outputs'!$D$5-('Model Part B'!BG549*'Model Part B'!BJ549+BG549*Costperbumped)</f>
        <v>2920</v>
      </c>
      <c r="BN549" s="74">
        <v>546</v>
      </c>
      <c r="BO549" s="68" t="s">
        <v>6</v>
      </c>
      <c r="BP549" s="69">
        <v>44378</v>
      </c>
      <c r="BQ549" s="67" t="s">
        <v>0</v>
      </c>
      <c r="BR549" s="68" t="str">
        <f>'Flight Data'!$A547</f>
        <v>G546</v>
      </c>
      <c r="BS549" s="68">
        <f>'Flight Data'!$B547</f>
        <v>0</v>
      </c>
      <c r="BT549" s="68">
        <f ca="1">ROUND(NORMINV($BY549,'Inputs and Outputs'!$C$18,'Inputs and Outputs'!$D$18),0)</f>
        <v>97</v>
      </c>
      <c r="BU549" s="68">
        <f t="shared" si="172"/>
        <v>105</v>
      </c>
      <c r="BV549" s="68">
        <f t="shared" ca="1" si="173"/>
        <v>97</v>
      </c>
      <c r="BW549" s="68">
        <f ca="1">IF(BV549-BS549&gt;'Inputs and Outputs'!$D$4,Five-BS549,0)</f>
        <v>0</v>
      </c>
      <c r="BX549" s="68">
        <f ca="1">BV549*'Inputs and Outputs'!$D$5-BW549*'Inputs and Outputs'!$D$6</f>
        <v>3880</v>
      </c>
      <c r="BY549" s="70">
        <f t="shared" ca="1" si="179"/>
        <v>0.26202993813985109</v>
      </c>
      <c r="BZ549" s="68">
        <f t="shared" si="174"/>
        <v>200</v>
      </c>
      <c r="CA549" s="75">
        <f ca="1">BV549*'Inputs and Outputs'!$D$5-('Model Part B'!BW549*'Model Part B'!BZ549+BW549*Costperbumped)</f>
        <v>3880</v>
      </c>
    </row>
    <row r="550" spans="2:79" x14ac:dyDescent="0.2">
      <c r="B550" s="74">
        <v>547</v>
      </c>
      <c r="C550" s="68" t="s">
        <v>5</v>
      </c>
      <c r="D550" s="69">
        <v>44379</v>
      </c>
      <c r="E550" s="67" t="s">
        <v>3</v>
      </c>
      <c r="F550" s="68" t="str">
        <f>'Flight Data'!$A548</f>
        <v>G547</v>
      </c>
      <c r="G550" s="68">
        <f>'Flight Data'!$B548</f>
        <v>2</v>
      </c>
      <c r="H550" s="68">
        <f ca="1">ROUND(NORMINV($M550,'Inputs and Outputs'!$C$18,'Inputs and Outputs'!$D$18),0)</f>
        <v>96</v>
      </c>
      <c r="I550" s="68">
        <f t="shared" si="160"/>
        <v>101</v>
      </c>
      <c r="J550" s="68">
        <f t="shared" ca="1" si="161"/>
        <v>96</v>
      </c>
      <c r="K550" s="68">
        <f ca="1">IF(J550-G550&gt;'Inputs and Outputs'!$D$4,One-G550,0)</f>
        <v>0</v>
      </c>
      <c r="L550" s="68">
        <f ca="1">J550*'Inputs and Outputs'!$D$5-K550*'Inputs and Outputs'!$D$6</f>
        <v>3840</v>
      </c>
      <c r="M550" s="70">
        <f t="shared" ca="1" si="175"/>
        <v>0.19877588753384445</v>
      </c>
      <c r="N550" s="68">
        <f t="shared" si="162"/>
        <v>25</v>
      </c>
      <c r="O550" s="75">
        <f ca="1">J550*'Inputs and Outputs'!$D$5-('Model Part B'!K550*'Model Part B'!N550+K550*Costperbumped)</f>
        <v>3840</v>
      </c>
      <c r="R550" s="74">
        <v>547</v>
      </c>
      <c r="S550" s="68" t="s">
        <v>5</v>
      </c>
      <c r="T550" s="69">
        <v>44379</v>
      </c>
      <c r="U550" s="67" t="s">
        <v>3</v>
      </c>
      <c r="V550" s="68" t="str">
        <f>'Flight Data'!$A548</f>
        <v>G547</v>
      </c>
      <c r="W550" s="68">
        <f>'Flight Data'!$B548</f>
        <v>2</v>
      </c>
      <c r="X550" s="68">
        <f ca="1">ROUND(NORMINV($AC550,'Inputs and Outputs'!$C$18,'Inputs and Outputs'!$D$18),0)</f>
        <v>95</v>
      </c>
      <c r="Y550" s="68">
        <f t="shared" si="163"/>
        <v>102</v>
      </c>
      <c r="Z550" s="68">
        <f t="shared" ca="1" si="164"/>
        <v>95</v>
      </c>
      <c r="AA550" s="68">
        <f ca="1">IF(Z550-W550&gt;'Inputs and Outputs'!$D$4,One-W550,0)</f>
        <v>0</v>
      </c>
      <c r="AB550" s="68">
        <f ca="1">Z550*'Inputs and Outputs'!$D$5-AA550*'Inputs and Outputs'!$D$6</f>
        <v>3800</v>
      </c>
      <c r="AC550" s="70">
        <f t="shared" ca="1" si="176"/>
        <v>0.16011019836546037</v>
      </c>
      <c r="AD550" s="68">
        <f t="shared" si="165"/>
        <v>25</v>
      </c>
      <c r="AE550" s="75">
        <f ca="1">Z550*'Inputs and Outputs'!$D$5-('Model Part B'!AA550*'Model Part B'!AD550+AA550*Costperbumped)</f>
        <v>3800</v>
      </c>
      <c r="AH550" s="74">
        <v>547</v>
      </c>
      <c r="AI550" s="68" t="s">
        <v>5</v>
      </c>
      <c r="AJ550" s="69">
        <v>44379</v>
      </c>
      <c r="AK550" s="67" t="s">
        <v>3</v>
      </c>
      <c r="AL550" s="68" t="str">
        <f>'Flight Data'!$A548</f>
        <v>G547</v>
      </c>
      <c r="AM550" s="68">
        <f>'Flight Data'!$B548</f>
        <v>2</v>
      </c>
      <c r="AN550" s="68">
        <f ca="1">ROUND(NORMINV($AS550,'Inputs and Outputs'!$C$18,'Inputs and Outputs'!$D$18),0)</f>
        <v>104</v>
      </c>
      <c r="AO550" s="68">
        <f t="shared" si="166"/>
        <v>103</v>
      </c>
      <c r="AP550" s="68">
        <f t="shared" ca="1" si="167"/>
        <v>103</v>
      </c>
      <c r="AQ550" s="68">
        <f ca="1">IF(AP550-AM550&gt;'Inputs and Outputs'!$D$4,Three-AM550,0)</f>
        <v>1</v>
      </c>
      <c r="AR550" s="68">
        <f ca="1">AP550*'Inputs and Outputs'!$D$5-AQ550*'Inputs and Outputs'!$D$6</f>
        <v>4020</v>
      </c>
      <c r="AS550" s="70">
        <f t="shared" ca="1" si="177"/>
        <v>0.67413230088652387</v>
      </c>
      <c r="AT550" s="68">
        <f t="shared" si="168"/>
        <v>25</v>
      </c>
      <c r="AU550" s="75">
        <f ca="1">AP550*'Inputs and Outputs'!$D$5-('Model Part B'!AQ550*'Model Part B'!AT550+AQ550*Costperbumped)</f>
        <v>3995</v>
      </c>
      <c r="AX550" s="74">
        <v>547</v>
      </c>
      <c r="AY550" s="68" t="s">
        <v>5</v>
      </c>
      <c r="AZ550" s="69">
        <v>44379</v>
      </c>
      <c r="BA550" s="67" t="s">
        <v>3</v>
      </c>
      <c r="BB550" s="68" t="str">
        <f>'Flight Data'!$A548</f>
        <v>G547</v>
      </c>
      <c r="BC550" s="68">
        <f>'Flight Data'!$B548</f>
        <v>2</v>
      </c>
      <c r="BD550" s="68">
        <f ca="1">ROUND(NORMINV($BI550,'Inputs and Outputs'!$C$18,'Inputs and Outputs'!$D$18),0)</f>
        <v>108</v>
      </c>
      <c r="BE550" s="68">
        <f t="shared" si="169"/>
        <v>104</v>
      </c>
      <c r="BF550" s="68">
        <f t="shared" ca="1" si="170"/>
        <v>104</v>
      </c>
      <c r="BG550" s="68">
        <f ca="1">IF(BF550-BC550&gt;'Inputs and Outputs'!$D$4,Four-BC550,0)</f>
        <v>2</v>
      </c>
      <c r="BH550" s="68">
        <f ca="1">BF550*'Inputs and Outputs'!$D$5-BG550*'Inputs and Outputs'!$D$6</f>
        <v>3960</v>
      </c>
      <c r="BI550" s="70">
        <f t="shared" ca="1" si="178"/>
        <v>0.87024195635871282</v>
      </c>
      <c r="BJ550" s="68">
        <f t="shared" si="171"/>
        <v>25</v>
      </c>
      <c r="BK550" s="75">
        <f ca="1">BF550*'Inputs and Outputs'!$D$5-('Model Part B'!BG550*'Model Part B'!BJ550+BG550*Costperbumped)</f>
        <v>3910</v>
      </c>
      <c r="BN550" s="74">
        <v>547</v>
      </c>
      <c r="BO550" s="68" t="s">
        <v>5</v>
      </c>
      <c r="BP550" s="69">
        <v>44379</v>
      </c>
      <c r="BQ550" s="67" t="s">
        <v>3</v>
      </c>
      <c r="BR550" s="68" t="str">
        <f>'Flight Data'!$A548</f>
        <v>G547</v>
      </c>
      <c r="BS550" s="68">
        <f>'Flight Data'!$B548</f>
        <v>2</v>
      </c>
      <c r="BT550" s="68">
        <f ca="1">ROUND(NORMINV($BY550,'Inputs and Outputs'!$C$18,'Inputs and Outputs'!$D$18),0)</f>
        <v>92</v>
      </c>
      <c r="BU550" s="68">
        <f t="shared" si="172"/>
        <v>105</v>
      </c>
      <c r="BV550" s="68">
        <f t="shared" ca="1" si="173"/>
        <v>92</v>
      </c>
      <c r="BW550" s="68">
        <f ca="1">IF(BV550-BS550&gt;'Inputs and Outputs'!$D$4,Five-BS550,0)</f>
        <v>0</v>
      </c>
      <c r="BX550" s="68">
        <f ca="1">BV550*'Inputs and Outputs'!$D$5-BW550*'Inputs and Outputs'!$D$6</f>
        <v>3680</v>
      </c>
      <c r="BY550" s="70">
        <f t="shared" ca="1" si="179"/>
        <v>6.411169596733779E-2</v>
      </c>
      <c r="BZ550" s="68">
        <f t="shared" si="174"/>
        <v>25</v>
      </c>
      <c r="CA550" s="75">
        <f ca="1">BV550*'Inputs and Outputs'!$D$5-('Model Part B'!BW550*'Model Part B'!BZ550+BW550*Costperbumped)</f>
        <v>3680</v>
      </c>
    </row>
    <row r="551" spans="2:79" x14ac:dyDescent="0.2">
      <c r="B551" s="74">
        <v>548</v>
      </c>
      <c r="C551" s="68" t="s">
        <v>5</v>
      </c>
      <c r="D551" s="69">
        <v>44379</v>
      </c>
      <c r="E551" s="67" t="s">
        <v>2</v>
      </c>
      <c r="F551" s="68" t="str">
        <f>'Flight Data'!$A549</f>
        <v>G548</v>
      </c>
      <c r="G551" s="68">
        <f>'Flight Data'!$B549</f>
        <v>2</v>
      </c>
      <c r="H551" s="68">
        <f ca="1">ROUND(NORMINV($M551,'Inputs and Outputs'!$C$19,'Inputs and Outputs'!$D$19),0)</f>
        <v>112</v>
      </c>
      <c r="I551" s="68">
        <f t="shared" si="160"/>
        <v>101</v>
      </c>
      <c r="J551" s="68">
        <f t="shared" ca="1" si="161"/>
        <v>101</v>
      </c>
      <c r="K551" s="68">
        <f ca="1">IF(J551-G551&gt;'Inputs and Outputs'!$D$4,One-G551,0)</f>
        <v>0</v>
      </c>
      <c r="L551" s="68">
        <f ca="1">J551*'Inputs and Outputs'!$D$5-K551*'Inputs and Outputs'!$D$6</f>
        <v>4040</v>
      </c>
      <c r="M551" s="70">
        <f t="shared" ca="1" si="175"/>
        <v>0.96011784524019106</v>
      </c>
      <c r="N551" s="68">
        <f t="shared" si="162"/>
        <v>25</v>
      </c>
      <c r="O551" s="75">
        <f ca="1">J551*'Inputs and Outputs'!$D$5-('Model Part B'!K551*'Model Part B'!N551+K551*Costperbumped)</f>
        <v>4040</v>
      </c>
      <c r="R551" s="74">
        <v>548</v>
      </c>
      <c r="S551" s="68" t="s">
        <v>5</v>
      </c>
      <c r="T551" s="69">
        <v>44379</v>
      </c>
      <c r="U551" s="67" t="s">
        <v>2</v>
      </c>
      <c r="V551" s="68" t="str">
        <f>'Flight Data'!$A549</f>
        <v>G548</v>
      </c>
      <c r="W551" s="68">
        <f>'Flight Data'!$B549</f>
        <v>2</v>
      </c>
      <c r="X551" s="68">
        <f ca="1">ROUND(NORMINV($AC551,'Inputs and Outputs'!$C$19,'Inputs and Outputs'!$D$19),0)</f>
        <v>98</v>
      </c>
      <c r="Y551" s="68">
        <f t="shared" si="163"/>
        <v>102</v>
      </c>
      <c r="Z551" s="68">
        <f t="shared" ca="1" si="164"/>
        <v>98</v>
      </c>
      <c r="AA551" s="68">
        <f ca="1">IF(Z551-W551&gt;'Inputs and Outputs'!$D$4,One-W551,0)</f>
        <v>0</v>
      </c>
      <c r="AB551" s="68">
        <f ca="1">Z551*'Inputs and Outputs'!$D$5-AA551*'Inputs and Outputs'!$D$6</f>
        <v>3920</v>
      </c>
      <c r="AC551" s="70">
        <f t="shared" ca="1" si="176"/>
        <v>0.15851657992965551</v>
      </c>
      <c r="AD551" s="68">
        <f t="shared" si="165"/>
        <v>25</v>
      </c>
      <c r="AE551" s="75">
        <f ca="1">Z551*'Inputs and Outputs'!$D$5-('Model Part B'!AA551*'Model Part B'!AD551+AA551*Costperbumped)</f>
        <v>3920</v>
      </c>
      <c r="AH551" s="74">
        <v>548</v>
      </c>
      <c r="AI551" s="68" t="s">
        <v>5</v>
      </c>
      <c r="AJ551" s="69">
        <v>44379</v>
      </c>
      <c r="AK551" s="67" t="s">
        <v>2</v>
      </c>
      <c r="AL551" s="68" t="str">
        <f>'Flight Data'!$A549</f>
        <v>G548</v>
      </c>
      <c r="AM551" s="68">
        <f>'Flight Data'!$B549</f>
        <v>2</v>
      </c>
      <c r="AN551" s="68">
        <f ca="1">ROUND(NORMINV($AS551,'Inputs and Outputs'!$C$19,'Inputs and Outputs'!$D$19),0)</f>
        <v>107</v>
      </c>
      <c r="AO551" s="68">
        <f t="shared" si="166"/>
        <v>103</v>
      </c>
      <c r="AP551" s="68">
        <f t="shared" ca="1" si="167"/>
        <v>103</v>
      </c>
      <c r="AQ551" s="68">
        <f ca="1">IF(AP551-AM551&gt;'Inputs and Outputs'!$D$4,Three-AM551,0)</f>
        <v>1</v>
      </c>
      <c r="AR551" s="68">
        <f ca="1">AP551*'Inputs and Outputs'!$D$5-AQ551*'Inputs and Outputs'!$D$6</f>
        <v>4020</v>
      </c>
      <c r="AS551" s="70">
        <f t="shared" ca="1" si="177"/>
        <v>0.80886757721734748</v>
      </c>
      <c r="AT551" s="68">
        <f t="shared" si="168"/>
        <v>25</v>
      </c>
      <c r="AU551" s="75">
        <f ca="1">AP551*'Inputs and Outputs'!$D$5-('Model Part B'!AQ551*'Model Part B'!AT551+AQ551*Costperbumped)</f>
        <v>3995</v>
      </c>
      <c r="AX551" s="74">
        <v>548</v>
      </c>
      <c r="AY551" s="68" t="s">
        <v>5</v>
      </c>
      <c r="AZ551" s="69">
        <v>44379</v>
      </c>
      <c r="BA551" s="67" t="s">
        <v>2</v>
      </c>
      <c r="BB551" s="68" t="str">
        <f>'Flight Data'!$A549</f>
        <v>G548</v>
      </c>
      <c r="BC551" s="68">
        <f>'Flight Data'!$B549</f>
        <v>2</v>
      </c>
      <c r="BD551" s="68">
        <f ca="1">ROUND(NORMINV($BI551,'Inputs and Outputs'!$C$19,'Inputs and Outputs'!$D$19),0)</f>
        <v>99</v>
      </c>
      <c r="BE551" s="68">
        <f t="shared" si="169"/>
        <v>104</v>
      </c>
      <c r="BF551" s="68">
        <f t="shared" ca="1" si="170"/>
        <v>99</v>
      </c>
      <c r="BG551" s="68">
        <f ca="1">IF(BF551-BC551&gt;'Inputs and Outputs'!$D$4,Four-BC551,0)</f>
        <v>0</v>
      </c>
      <c r="BH551" s="68">
        <f ca="1">BF551*'Inputs and Outputs'!$D$5-BG551*'Inputs and Outputs'!$D$6</f>
        <v>3960</v>
      </c>
      <c r="BI551" s="70">
        <f t="shared" ca="1" si="178"/>
        <v>0.18737302813281054</v>
      </c>
      <c r="BJ551" s="68">
        <f t="shared" si="171"/>
        <v>25</v>
      </c>
      <c r="BK551" s="75">
        <f ca="1">BF551*'Inputs and Outputs'!$D$5-('Model Part B'!BG551*'Model Part B'!BJ551+BG551*Costperbumped)</f>
        <v>3960</v>
      </c>
      <c r="BN551" s="74">
        <v>548</v>
      </c>
      <c r="BO551" s="68" t="s">
        <v>5</v>
      </c>
      <c r="BP551" s="69">
        <v>44379</v>
      </c>
      <c r="BQ551" s="67" t="s">
        <v>2</v>
      </c>
      <c r="BR551" s="68" t="str">
        <f>'Flight Data'!$A549</f>
        <v>G548</v>
      </c>
      <c r="BS551" s="68">
        <f>'Flight Data'!$B549</f>
        <v>2</v>
      </c>
      <c r="BT551" s="68">
        <f ca="1">ROUND(NORMINV($BY551,'Inputs and Outputs'!$C$18,'Inputs and Outputs'!$D$18),0)</f>
        <v>96</v>
      </c>
      <c r="BU551" s="68">
        <f t="shared" si="172"/>
        <v>105</v>
      </c>
      <c r="BV551" s="68">
        <f t="shared" ca="1" si="173"/>
        <v>96</v>
      </c>
      <c r="BW551" s="68">
        <f ca="1">IF(BV551-BS551&gt;'Inputs and Outputs'!$D$4,Five-BS551,0)</f>
        <v>0</v>
      </c>
      <c r="BX551" s="68">
        <f ca="1">BV551*'Inputs and Outputs'!$D$5-BW551*'Inputs and Outputs'!$D$6</f>
        <v>3840</v>
      </c>
      <c r="BY551" s="70">
        <f t="shared" ca="1" si="179"/>
        <v>0.1872367127908775</v>
      </c>
      <c r="BZ551" s="68">
        <f t="shared" si="174"/>
        <v>25</v>
      </c>
      <c r="CA551" s="75">
        <f ca="1">BV551*'Inputs and Outputs'!$D$5-('Model Part B'!BW551*'Model Part B'!BZ551+BW551*Costperbumped)</f>
        <v>3840</v>
      </c>
    </row>
    <row r="552" spans="2:79" x14ac:dyDescent="0.2">
      <c r="B552" s="74">
        <v>549</v>
      </c>
      <c r="C552" s="68" t="s">
        <v>5</v>
      </c>
      <c r="D552" s="69">
        <v>44379</v>
      </c>
      <c r="E552" s="67" t="s">
        <v>0</v>
      </c>
      <c r="F552" s="68" t="str">
        <f>'Flight Data'!$A550</f>
        <v>G549</v>
      </c>
      <c r="G552" s="68">
        <f>'Flight Data'!$B550</f>
        <v>2</v>
      </c>
      <c r="H552" s="68">
        <f ca="1">ROUND(NORMINV($M552,'Inputs and Outputs'!$C$20,'Inputs and Outputs'!$D$20),0)</f>
        <v>99</v>
      </c>
      <c r="I552" s="68">
        <f t="shared" si="160"/>
        <v>101</v>
      </c>
      <c r="J552" s="68">
        <f t="shared" ca="1" si="161"/>
        <v>99</v>
      </c>
      <c r="K552" s="68">
        <f ca="1">IF(J552-G552&gt;'Inputs and Outputs'!$D$4,One-G552,0)</f>
        <v>0</v>
      </c>
      <c r="L552" s="68">
        <f ca="1">J552*'Inputs and Outputs'!$D$5-K552*'Inputs and Outputs'!$D$6</f>
        <v>3960</v>
      </c>
      <c r="M552" s="70">
        <f t="shared" ca="1" si="175"/>
        <v>0.11157185462098385</v>
      </c>
      <c r="N552" s="68">
        <f t="shared" si="162"/>
        <v>200</v>
      </c>
      <c r="O552" s="75">
        <f ca="1">J552*'Inputs and Outputs'!$D$5-('Model Part B'!K552*'Model Part B'!N552+K552*Costperbumped)</f>
        <v>3960</v>
      </c>
      <c r="R552" s="74">
        <v>549</v>
      </c>
      <c r="S552" s="68" t="s">
        <v>5</v>
      </c>
      <c r="T552" s="69">
        <v>44379</v>
      </c>
      <c r="U552" s="67" t="s">
        <v>0</v>
      </c>
      <c r="V552" s="68" t="str">
        <f>'Flight Data'!$A550</f>
        <v>G549</v>
      </c>
      <c r="W552" s="68">
        <f>'Flight Data'!$B550</f>
        <v>2</v>
      </c>
      <c r="X552" s="68">
        <f ca="1">ROUND(NORMINV($AC552,'Inputs and Outputs'!$C$20,'Inputs and Outputs'!$D$20),0)</f>
        <v>98</v>
      </c>
      <c r="Y552" s="68">
        <f t="shared" si="163"/>
        <v>102</v>
      </c>
      <c r="Z552" s="68">
        <f t="shared" ca="1" si="164"/>
        <v>98</v>
      </c>
      <c r="AA552" s="68">
        <f ca="1">IF(Z552-W552&gt;'Inputs and Outputs'!$D$4,One-W552,0)</f>
        <v>0</v>
      </c>
      <c r="AB552" s="68">
        <f ca="1">Z552*'Inputs and Outputs'!$D$5-AA552*'Inputs and Outputs'!$D$6</f>
        <v>3920</v>
      </c>
      <c r="AC552" s="70">
        <f t="shared" ca="1" si="176"/>
        <v>8.6323582955983191E-2</v>
      </c>
      <c r="AD552" s="68">
        <f t="shared" si="165"/>
        <v>200</v>
      </c>
      <c r="AE552" s="75">
        <f ca="1">Z552*'Inputs and Outputs'!$D$5-('Model Part B'!AA552*'Model Part B'!AD552+AA552*Costperbumped)</f>
        <v>3920</v>
      </c>
      <c r="AH552" s="74">
        <v>549</v>
      </c>
      <c r="AI552" s="68" t="s">
        <v>5</v>
      </c>
      <c r="AJ552" s="69">
        <v>44379</v>
      </c>
      <c r="AK552" s="67" t="s">
        <v>0</v>
      </c>
      <c r="AL552" s="68" t="str">
        <f>'Flight Data'!$A550</f>
        <v>G549</v>
      </c>
      <c r="AM552" s="68">
        <f>'Flight Data'!$B550</f>
        <v>2</v>
      </c>
      <c r="AN552" s="68">
        <f ca="1">ROUND(NORMINV($AS552,'Inputs and Outputs'!$C$20,'Inputs and Outputs'!$D$20),0)</f>
        <v>106</v>
      </c>
      <c r="AO552" s="68">
        <f t="shared" si="166"/>
        <v>103</v>
      </c>
      <c r="AP552" s="68">
        <f t="shared" ca="1" si="167"/>
        <v>103</v>
      </c>
      <c r="AQ552" s="68">
        <f ca="1">IF(AP552-AM552&gt;'Inputs and Outputs'!$D$4,Three-AM552,0)</f>
        <v>1</v>
      </c>
      <c r="AR552" s="68">
        <f ca="1">AP552*'Inputs and Outputs'!$D$5-AQ552*'Inputs and Outputs'!$D$6</f>
        <v>4020</v>
      </c>
      <c r="AS552" s="70">
        <f t="shared" ca="1" si="177"/>
        <v>0.55793880797351991</v>
      </c>
      <c r="AT552" s="68">
        <f t="shared" si="168"/>
        <v>200</v>
      </c>
      <c r="AU552" s="75">
        <f ca="1">AP552*'Inputs and Outputs'!$D$5-('Model Part B'!AQ552*'Model Part B'!AT552+AQ552*Costperbumped)</f>
        <v>3820</v>
      </c>
      <c r="AX552" s="74">
        <v>549</v>
      </c>
      <c r="AY552" s="68" t="s">
        <v>5</v>
      </c>
      <c r="AZ552" s="69">
        <v>44379</v>
      </c>
      <c r="BA552" s="67" t="s">
        <v>0</v>
      </c>
      <c r="BB552" s="68" t="str">
        <f>'Flight Data'!$A550</f>
        <v>G549</v>
      </c>
      <c r="BC552" s="68">
        <f>'Flight Data'!$B550</f>
        <v>2</v>
      </c>
      <c r="BD552" s="68">
        <f ca="1">ROUND(NORMINV($BI552,'Inputs and Outputs'!$C$20,'Inputs and Outputs'!$D$20),0)</f>
        <v>109</v>
      </c>
      <c r="BE552" s="68">
        <f t="shared" si="169"/>
        <v>104</v>
      </c>
      <c r="BF552" s="68">
        <f t="shared" ca="1" si="170"/>
        <v>104</v>
      </c>
      <c r="BG552" s="68">
        <f ca="1">IF(BF552-BC552&gt;'Inputs and Outputs'!$D$4,Four-BC552,0)</f>
        <v>2</v>
      </c>
      <c r="BH552" s="68">
        <f ca="1">BF552*'Inputs and Outputs'!$D$5-BG552*'Inputs and Outputs'!$D$6</f>
        <v>3960</v>
      </c>
      <c r="BI552" s="70">
        <f t="shared" ca="1" si="178"/>
        <v>0.80403098293530251</v>
      </c>
      <c r="BJ552" s="68">
        <f t="shared" si="171"/>
        <v>200</v>
      </c>
      <c r="BK552" s="75">
        <f ca="1">BF552*'Inputs and Outputs'!$D$5-('Model Part B'!BG552*'Model Part B'!BJ552+BG552*Costperbumped)</f>
        <v>3560</v>
      </c>
      <c r="BN552" s="74">
        <v>549</v>
      </c>
      <c r="BO552" s="68" t="s">
        <v>5</v>
      </c>
      <c r="BP552" s="69">
        <v>44379</v>
      </c>
      <c r="BQ552" s="67" t="s">
        <v>0</v>
      </c>
      <c r="BR552" s="68" t="str">
        <f>'Flight Data'!$A550</f>
        <v>G549</v>
      </c>
      <c r="BS552" s="68">
        <f>'Flight Data'!$B550</f>
        <v>2</v>
      </c>
      <c r="BT552" s="68">
        <f ca="1">ROUND(NORMINV($BY552,'Inputs and Outputs'!$C$18,'Inputs and Outputs'!$D$18),0)</f>
        <v>103</v>
      </c>
      <c r="BU552" s="68">
        <f t="shared" si="172"/>
        <v>105</v>
      </c>
      <c r="BV552" s="68">
        <f t="shared" ca="1" si="173"/>
        <v>103</v>
      </c>
      <c r="BW552" s="68">
        <f ca="1">IF(BV552-BS552&gt;'Inputs and Outputs'!$D$4,Five-BS552,0)</f>
        <v>3</v>
      </c>
      <c r="BX552" s="68">
        <f ca="1">BV552*'Inputs and Outputs'!$D$5-BW552*'Inputs and Outputs'!$D$6</f>
        <v>3820</v>
      </c>
      <c r="BY552" s="70">
        <f t="shared" ca="1" si="179"/>
        <v>0.61587967744263683</v>
      </c>
      <c r="BZ552" s="68">
        <f t="shared" si="174"/>
        <v>200</v>
      </c>
      <c r="CA552" s="75">
        <f ca="1">BV552*'Inputs and Outputs'!$D$5-('Model Part B'!BW552*'Model Part B'!BZ552+BW552*Costperbumped)</f>
        <v>3220</v>
      </c>
    </row>
    <row r="553" spans="2:79" x14ac:dyDescent="0.2">
      <c r="B553" s="74">
        <v>550</v>
      </c>
      <c r="C553" s="68" t="s">
        <v>4</v>
      </c>
      <c r="D553" s="69">
        <v>44380</v>
      </c>
      <c r="E553" s="67" t="s">
        <v>3</v>
      </c>
      <c r="F553" s="68" t="str">
        <f>'Flight Data'!$A551</f>
        <v>G550</v>
      </c>
      <c r="G553" s="68">
        <f>'Flight Data'!$B551</f>
        <v>3</v>
      </c>
      <c r="H553" s="68">
        <f ca="1">ROUND(NORMINV($M553,'Inputs and Outputs'!$C$18,'Inputs and Outputs'!$D$18),0)</f>
        <v>108</v>
      </c>
      <c r="I553" s="68">
        <f t="shared" si="160"/>
        <v>101</v>
      </c>
      <c r="J553" s="68">
        <f t="shared" ca="1" si="161"/>
        <v>101</v>
      </c>
      <c r="K553" s="68">
        <f ca="1">IF(J553-G553&gt;'Inputs and Outputs'!$D$4,One-G553,0)</f>
        <v>0</v>
      </c>
      <c r="L553" s="68">
        <f ca="1">J553*'Inputs and Outputs'!$D$5-K553*'Inputs and Outputs'!$D$6</f>
        <v>4040</v>
      </c>
      <c r="M553" s="70">
        <f t="shared" ca="1" si="175"/>
        <v>0.89370746541062718</v>
      </c>
      <c r="N553" s="68">
        <f t="shared" si="162"/>
        <v>25</v>
      </c>
      <c r="O553" s="75">
        <f ca="1">J553*'Inputs and Outputs'!$D$5-('Model Part B'!K553*'Model Part B'!N553+K553*Costperbumped)</f>
        <v>4040</v>
      </c>
      <c r="R553" s="74">
        <v>550</v>
      </c>
      <c r="S553" s="68" t="s">
        <v>4</v>
      </c>
      <c r="T553" s="69">
        <v>44380</v>
      </c>
      <c r="U553" s="67" t="s">
        <v>3</v>
      </c>
      <c r="V553" s="68" t="str">
        <f>'Flight Data'!$A551</f>
        <v>G550</v>
      </c>
      <c r="W553" s="68">
        <f>'Flight Data'!$B551</f>
        <v>3</v>
      </c>
      <c r="X553" s="68">
        <f ca="1">ROUND(NORMINV($AC553,'Inputs and Outputs'!$C$18,'Inputs and Outputs'!$D$18),0)</f>
        <v>103</v>
      </c>
      <c r="Y553" s="68">
        <f t="shared" si="163"/>
        <v>102</v>
      </c>
      <c r="Z553" s="68">
        <f t="shared" ca="1" si="164"/>
        <v>102</v>
      </c>
      <c r="AA553" s="68">
        <f ca="1">IF(Z553-W553&gt;'Inputs and Outputs'!$D$4,One-W553,0)</f>
        <v>0</v>
      </c>
      <c r="AB553" s="68">
        <f ca="1">Z553*'Inputs and Outputs'!$D$5-AA553*'Inputs and Outputs'!$D$6</f>
        <v>4080</v>
      </c>
      <c r="AC553" s="70">
        <f t="shared" ca="1" si="176"/>
        <v>0.61203362652093041</v>
      </c>
      <c r="AD553" s="68">
        <f t="shared" si="165"/>
        <v>25</v>
      </c>
      <c r="AE553" s="75">
        <f ca="1">Z553*'Inputs and Outputs'!$D$5-('Model Part B'!AA553*'Model Part B'!AD553+AA553*Costperbumped)</f>
        <v>4080</v>
      </c>
      <c r="AH553" s="74">
        <v>550</v>
      </c>
      <c r="AI553" s="68" t="s">
        <v>4</v>
      </c>
      <c r="AJ553" s="69">
        <v>44380</v>
      </c>
      <c r="AK553" s="67" t="s">
        <v>3</v>
      </c>
      <c r="AL553" s="68" t="str">
        <f>'Flight Data'!$A551</f>
        <v>G550</v>
      </c>
      <c r="AM553" s="68">
        <f>'Flight Data'!$B551</f>
        <v>3</v>
      </c>
      <c r="AN553" s="68">
        <f ca="1">ROUND(NORMINV($AS553,'Inputs and Outputs'!$C$18,'Inputs and Outputs'!$D$18),0)</f>
        <v>102</v>
      </c>
      <c r="AO553" s="68">
        <f t="shared" si="166"/>
        <v>103</v>
      </c>
      <c r="AP553" s="68">
        <f t="shared" ca="1" si="167"/>
        <v>102</v>
      </c>
      <c r="AQ553" s="68">
        <f ca="1">IF(AP553-AM553&gt;'Inputs and Outputs'!$D$4,Three-AM553,0)</f>
        <v>0</v>
      </c>
      <c r="AR553" s="68">
        <f ca="1">AP553*'Inputs and Outputs'!$D$5-AQ553*'Inputs and Outputs'!$D$6</f>
        <v>4080</v>
      </c>
      <c r="AS553" s="70">
        <f t="shared" ca="1" si="177"/>
        <v>0.56450773074598348</v>
      </c>
      <c r="AT553" s="68">
        <f t="shared" si="168"/>
        <v>25</v>
      </c>
      <c r="AU553" s="75">
        <f ca="1">AP553*'Inputs and Outputs'!$D$5-('Model Part B'!AQ553*'Model Part B'!AT553+AQ553*Costperbumped)</f>
        <v>4080</v>
      </c>
      <c r="AX553" s="74">
        <v>550</v>
      </c>
      <c r="AY553" s="68" t="s">
        <v>4</v>
      </c>
      <c r="AZ553" s="69">
        <v>44380</v>
      </c>
      <c r="BA553" s="67" t="s">
        <v>3</v>
      </c>
      <c r="BB553" s="68" t="str">
        <f>'Flight Data'!$A551</f>
        <v>G550</v>
      </c>
      <c r="BC553" s="68">
        <f>'Flight Data'!$B551</f>
        <v>3</v>
      </c>
      <c r="BD553" s="68">
        <f ca="1">ROUND(NORMINV($BI553,'Inputs and Outputs'!$C$18,'Inputs and Outputs'!$D$18),0)</f>
        <v>96</v>
      </c>
      <c r="BE553" s="68">
        <f t="shared" si="169"/>
        <v>104</v>
      </c>
      <c r="BF553" s="68">
        <f t="shared" ca="1" si="170"/>
        <v>96</v>
      </c>
      <c r="BG553" s="68">
        <f ca="1">IF(BF553-BC553&gt;'Inputs and Outputs'!$D$4,Four-BC553,0)</f>
        <v>0</v>
      </c>
      <c r="BH553" s="68">
        <f ca="1">BF553*'Inputs and Outputs'!$D$5-BG553*'Inputs and Outputs'!$D$6</f>
        <v>3840</v>
      </c>
      <c r="BI553" s="70">
        <f t="shared" ca="1" si="178"/>
        <v>0.21861498408982871</v>
      </c>
      <c r="BJ553" s="68">
        <f t="shared" si="171"/>
        <v>25</v>
      </c>
      <c r="BK553" s="75">
        <f ca="1">BF553*'Inputs and Outputs'!$D$5-('Model Part B'!BG553*'Model Part B'!BJ553+BG553*Costperbumped)</f>
        <v>3840</v>
      </c>
      <c r="BN553" s="74">
        <v>550</v>
      </c>
      <c r="BO553" s="68" t="s">
        <v>4</v>
      </c>
      <c r="BP553" s="69">
        <v>44380</v>
      </c>
      <c r="BQ553" s="67" t="s">
        <v>3</v>
      </c>
      <c r="BR553" s="68" t="str">
        <f>'Flight Data'!$A551</f>
        <v>G550</v>
      </c>
      <c r="BS553" s="68">
        <f>'Flight Data'!$B551</f>
        <v>3</v>
      </c>
      <c r="BT553" s="68">
        <f ca="1">ROUND(NORMINV($BY553,'Inputs and Outputs'!$C$18,'Inputs and Outputs'!$D$18),0)</f>
        <v>104</v>
      </c>
      <c r="BU553" s="68">
        <f t="shared" si="172"/>
        <v>105</v>
      </c>
      <c r="BV553" s="68">
        <f t="shared" ca="1" si="173"/>
        <v>104</v>
      </c>
      <c r="BW553" s="68">
        <f ca="1">IF(BV553-BS553&gt;'Inputs and Outputs'!$D$4,Five-BS553,0)</f>
        <v>2</v>
      </c>
      <c r="BX553" s="68">
        <f ca="1">BV553*'Inputs and Outputs'!$D$5-BW553*'Inputs and Outputs'!$D$6</f>
        <v>3960</v>
      </c>
      <c r="BY553" s="70">
        <f t="shared" ca="1" si="179"/>
        <v>0.70355849278908356</v>
      </c>
      <c r="BZ553" s="68">
        <f t="shared" si="174"/>
        <v>25</v>
      </c>
      <c r="CA553" s="75">
        <f ca="1">BV553*'Inputs and Outputs'!$D$5-('Model Part B'!BW553*'Model Part B'!BZ553+BW553*Costperbumped)</f>
        <v>3910</v>
      </c>
    </row>
    <row r="554" spans="2:79" x14ac:dyDescent="0.2">
      <c r="B554" s="74">
        <v>551</v>
      </c>
      <c r="C554" s="68" t="s">
        <v>4</v>
      </c>
      <c r="D554" s="69">
        <v>44380</v>
      </c>
      <c r="E554" s="67" t="s">
        <v>2</v>
      </c>
      <c r="F554" s="68" t="str">
        <f>'Flight Data'!$A552</f>
        <v>G551</v>
      </c>
      <c r="G554" s="68">
        <f>'Flight Data'!$B552</f>
        <v>1</v>
      </c>
      <c r="H554" s="68">
        <f ca="1">ROUND(NORMINV($M554,'Inputs and Outputs'!$C$19,'Inputs and Outputs'!$D$19),0)</f>
        <v>111</v>
      </c>
      <c r="I554" s="68">
        <f t="shared" si="160"/>
        <v>101</v>
      </c>
      <c r="J554" s="68">
        <f t="shared" ca="1" si="161"/>
        <v>101</v>
      </c>
      <c r="K554" s="68">
        <f ca="1">IF(J554-G554&gt;'Inputs and Outputs'!$D$4,One-G554,0)</f>
        <v>0</v>
      </c>
      <c r="L554" s="68">
        <f ca="1">J554*'Inputs and Outputs'!$D$5-K554*'Inputs and Outputs'!$D$6</f>
        <v>4040</v>
      </c>
      <c r="M554" s="70">
        <f t="shared" ca="1" si="175"/>
        <v>0.95103407585415123</v>
      </c>
      <c r="N554" s="68">
        <f t="shared" si="162"/>
        <v>25</v>
      </c>
      <c r="O554" s="75">
        <f ca="1">J554*'Inputs and Outputs'!$D$5-('Model Part B'!K554*'Model Part B'!N554+K554*Costperbumped)</f>
        <v>4040</v>
      </c>
      <c r="R554" s="74">
        <v>551</v>
      </c>
      <c r="S554" s="68" t="s">
        <v>4</v>
      </c>
      <c r="T554" s="69">
        <v>44380</v>
      </c>
      <c r="U554" s="67" t="s">
        <v>2</v>
      </c>
      <c r="V554" s="68" t="str">
        <f>'Flight Data'!$A552</f>
        <v>G551</v>
      </c>
      <c r="W554" s="68">
        <f>'Flight Data'!$B552</f>
        <v>1</v>
      </c>
      <c r="X554" s="68">
        <f ca="1">ROUND(NORMINV($AC554,'Inputs and Outputs'!$C$19,'Inputs and Outputs'!$D$19),0)</f>
        <v>109</v>
      </c>
      <c r="Y554" s="68">
        <f t="shared" si="163"/>
        <v>102</v>
      </c>
      <c r="Z554" s="68">
        <f t="shared" ca="1" si="164"/>
        <v>102</v>
      </c>
      <c r="AA554" s="68">
        <f ca="1">IF(Z554-W554&gt;'Inputs and Outputs'!$D$4,One-W554,0)</f>
        <v>0</v>
      </c>
      <c r="AB554" s="68">
        <f ca="1">Z554*'Inputs and Outputs'!$D$5-AA554*'Inputs and Outputs'!$D$6</f>
        <v>4080</v>
      </c>
      <c r="AC554" s="70">
        <f t="shared" ca="1" si="176"/>
        <v>0.90268591499221706</v>
      </c>
      <c r="AD554" s="68">
        <f t="shared" si="165"/>
        <v>25</v>
      </c>
      <c r="AE554" s="75">
        <f ca="1">Z554*'Inputs and Outputs'!$D$5-('Model Part B'!AA554*'Model Part B'!AD554+AA554*Costperbumped)</f>
        <v>4080</v>
      </c>
      <c r="AH554" s="74">
        <v>551</v>
      </c>
      <c r="AI554" s="68" t="s">
        <v>4</v>
      </c>
      <c r="AJ554" s="69">
        <v>44380</v>
      </c>
      <c r="AK554" s="67" t="s">
        <v>2</v>
      </c>
      <c r="AL554" s="68" t="str">
        <f>'Flight Data'!$A552</f>
        <v>G551</v>
      </c>
      <c r="AM554" s="68">
        <f>'Flight Data'!$B552</f>
        <v>1</v>
      </c>
      <c r="AN554" s="68">
        <f ca="1">ROUND(NORMINV($AS554,'Inputs and Outputs'!$C$19,'Inputs and Outputs'!$D$19),0)</f>
        <v>100</v>
      </c>
      <c r="AO554" s="68">
        <f t="shared" si="166"/>
        <v>103</v>
      </c>
      <c r="AP554" s="68">
        <f t="shared" ca="1" si="167"/>
        <v>100</v>
      </c>
      <c r="AQ554" s="68">
        <f ca="1">IF(AP554-AM554&gt;'Inputs and Outputs'!$D$4,Three-AM554,0)</f>
        <v>0</v>
      </c>
      <c r="AR554" s="68">
        <f ca="1">AP554*'Inputs and Outputs'!$D$5-AQ554*'Inputs and Outputs'!$D$6</f>
        <v>4000</v>
      </c>
      <c r="AS554" s="70">
        <f t="shared" ca="1" si="177"/>
        <v>0.25984576249361191</v>
      </c>
      <c r="AT554" s="68">
        <f t="shared" si="168"/>
        <v>25</v>
      </c>
      <c r="AU554" s="75">
        <f ca="1">AP554*'Inputs and Outputs'!$D$5-('Model Part B'!AQ554*'Model Part B'!AT554+AQ554*Costperbumped)</f>
        <v>4000</v>
      </c>
      <c r="AX554" s="74">
        <v>551</v>
      </c>
      <c r="AY554" s="68" t="s">
        <v>4</v>
      </c>
      <c r="AZ554" s="69">
        <v>44380</v>
      </c>
      <c r="BA554" s="67" t="s">
        <v>2</v>
      </c>
      <c r="BB554" s="68" t="str">
        <f>'Flight Data'!$A552</f>
        <v>G551</v>
      </c>
      <c r="BC554" s="68">
        <f>'Flight Data'!$B552</f>
        <v>1</v>
      </c>
      <c r="BD554" s="68">
        <f ca="1">ROUND(NORMINV($BI554,'Inputs and Outputs'!$C$19,'Inputs and Outputs'!$D$19),0)</f>
        <v>109</v>
      </c>
      <c r="BE554" s="68">
        <f t="shared" si="169"/>
        <v>104</v>
      </c>
      <c r="BF554" s="68">
        <f t="shared" ca="1" si="170"/>
        <v>104</v>
      </c>
      <c r="BG554" s="68">
        <f ca="1">IF(BF554-BC554&gt;'Inputs and Outputs'!$D$4,Four-BC554,0)</f>
        <v>3</v>
      </c>
      <c r="BH554" s="68">
        <f ca="1">BF554*'Inputs and Outputs'!$D$5-BG554*'Inputs and Outputs'!$D$6</f>
        <v>3860</v>
      </c>
      <c r="BI554" s="70">
        <f t="shared" ca="1" si="178"/>
        <v>0.88552766774076419</v>
      </c>
      <c r="BJ554" s="68">
        <f t="shared" si="171"/>
        <v>25</v>
      </c>
      <c r="BK554" s="75">
        <f ca="1">BF554*'Inputs and Outputs'!$D$5-('Model Part B'!BG554*'Model Part B'!BJ554+BG554*Costperbumped)</f>
        <v>3785</v>
      </c>
      <c r="BN554" s="74">
        <v>551</v>
      </c>
      <c r="BO554" s="68" t="s">
        <v>4</v>
      </c>
      <c r="BP554" s="69">
        <v>44380</v>
      </c>
      <c r="BQ554" s="67" t="s">
        <v>2</v>
      </c>
      <c r="BR554" s="68" t="str">
        <f>'Flight Data'!$A552</f>
        <v>G551</v>
      </c>
      <c r="BS554" s="68">
        <f>'Flight Data'!$B552</f>
        <v>1</v>
      </c>
      <c r="BT554" s="68">
        <f ca="1">ROUND(NORMINV($BY554,'Inputs and Outputs'!$C$18,'Inputs and Outputs'!$D$18),0)</f>
        <v>106</v>
      </c>
      <c r="BU554" s="68">
        <f t="shared" si="172"/>
        <v>105</v>
      </c>
      <c r="BV554" s="68">
        <f t="shared" ca="1" si="173"/>
        <v>105</v>
      </c>
      <c r="BW554" s="68">
        <f ca="1">IF(BV554-BS554&gt;'Inputs and Outputs'!$D$4,Five-BS554,0)</f>
        <v>4</v>
      </c>
      <c r="BX554" s="68">
        <f ca="1">BV554*'Inputs and Outputs'!$D$5-BW554*'Inputs and Outputs'!$D$6</f>
        <v>3800</v>
      </c>
      <c r="BY554" s="70">
        <f t="shared" ca="1" si="179"/>
        <v>0.78426732218407402</v>
      </c>
      <c r="BZ554" s="68">
        <f t="shared" si="174"/>
        <v>25</v>
      </c>
      <c r="CA554" s="75">
        <f ca="1">BV554*'Inputs and Outputs'!$D$5-('Model Part B'!BW554*'Model Part B'!BZ554+BW554*Costperbumped)</f>
        <v>3700</v>
      </c>
    </row>
    <row r="555" spans="2:79" x14ac:dyDescent="0.2">
      <c r="B555" s="74">
        <v>552</v>
      </c>
      <c r="C555" s="68" t="s">
        <v>4</v>
      </c>
      <c r="D555" s="69">
        <v>44380</v>
      </c>
      <c r="E555" s="67" t="s">
        <v>0</v>
      </c>
      <c r="F555" s="68" t="str">
        <f>'Flight Data'!$A553</f>
        <v>G552</v>
      </c>
      <c r="G555" s="68">
        <f>'Flight Data'!$B553</f>
        <v>0</v>
      </c>
      <c r="H555" s="68">
        <f ca="1">ROUND(NORMINV($M555,'Inputs and Outputs'!$C$20,'Inputs and Outputs'!$D$20),0)</f>
        <v>96</v>
      </c>
      <c r="I555" s="68">
        <f t="shared" si="160"/>
        <v>101</v>
      </c>
      <c r="J555" s="68">
        <f t="shared" ca="1" si="161"/>
        <v>96</v>
      </c>
      <c r="K555" s="68">
        <f ca="1">IF(J555-G555&gt;'Inputs and Outputs'!$D$4,One-G555,0)</f>
        <v>0</v>
      </c>
      <c r="L555" s="68">
        <f ca="1">J555*'Inputs and Outputs'!$D$5-K555*'Inputs and Outputs'!$D$6</f>
        <v>3840</v>
      </c>
      <c r="M555" s="70">
        <f t="shared" ca="1" si="175"/>
        <v>3.5761888919924822E-2</v>
      </c>
      <c r="N555" s="68">
        <f t="shared" si="162"/>
        <v>200</v>
      </c>
      <c r="O555" s="75">
        <f ca="1">J555*'Inputs and Outputs'!$D$5-('Model Part B'!K555*'Model Part B'!N555+K555*Costperbumped)</f>
        <v>3840</v>
      </c>
      <c r="R555" s="74">
        <v>552</v>
      </c>
      <c r="S555" s="68" t="s">
        <v>4</v>
      </c>
      <c r="T555" s="69">
        <v>44380</v>
      </c>
      <c r="U555" s="67" t="s">
        <v>0</v>
      </c>
      <c r="V555" s="68" t="str">
        <f>'Flight Data'!$A553</f>
        <v>G552</v>
      </c>
      <c r="W555" s="68">
        <f>'Flight Data'!$B553</f>
        <v>0</v>
      </c>
      <c r="X555" s="68">
        <f ca="1">ROUND(NORMINV($AC555,'Inputs and Outputs'!$C$20,'Inputs and Outputs'!$D$20),0)</f>
        <v>112</v>
      </c>
      <c r="Y555" s="68">
        <f t="shared" si="163"/>
        <v>102</v>
      </c>
      <c r="Z555" s="68">
        <f t="shared" ca="1" si="164"/>
        <v>102</v>
      </c>
      <c r="AA555" s="68">
        <f ca="1">IF(Z555-W555&gt;'Inputs and Outputs'!$D$4,One-W555,0)</f>
        <v>1</v>
      </c>
      <c r="AB555" s="68">
        <f ca="1">Z555*'Inputs and Outputs'!$D$5-AA555*'Inputs and Outputs'!$D$6</f>
        <v>3980</v>
      </c>
      <c r="AC555" s="70">
        <f t="shared" ca="1" si="176"/>
        <v>0.90780966146237696</v>
      </c>
      <c r="AD555" s="68">
        <f t="shared" si="165"/>
        <v>200</v>
      </c>
      <c r="AE555" s="75">
        <f ca="1">Z555*'Inputs and Outputs'!$D$5-('Model Part B'!AA555*'Model Part B'!AD555+AA555*Costperbumped)</f>
        <v>3780</v>
      </c>
      <c r="AH555" s="74">
        <v>552</v>
      </c>
      <c r="AI555" s="68" t="s">
        <v>4</v>
      </c>
      <c r="AJ555" s="69">
        <v>44380</v>
      </c>
      <c r="AK555" s="67" t="s">
        <v>0</v>
      </c>
      <c r="AL555" s="68" t="str">
        <f>'Flight Data'!$A553</f>
        <v>G552</v>
      </c>
      <c r="AM555" s="68">
        <f>'Flight Data'!$B553</f>
        <v>0</v>
      </c>
      <c r="AN555" s="68">
        <f ca="1">ROUND(NORMINV($AS555,'Inputs and Outputs'!$C$20,'Inputs and Outputs'!$D$20),0)</f>
        <v>109</v>
      </c>
      <c r="AO555" s="68">
        <f t="shared" si="166"/>
        <v>103</v>
      </c>
      <c r="AP555" s="68">
        <f t="shared" ca="1" si="167"/>
        <v>103</v>
      </c>
      <c r="AQ555" s="68">
        <f ca="1">IF(AP555-AM555&gt;'Inputs and Outputs'!$D$4,Three-AM555,0)</f>
        <v>3</v>
      </c>
      <c r="AR555" s="68">
        <f ca="1">AP555*'Inputs and Outputs'!$D$5-AQ555*'Inputs and Outputs'!$D$6</f>
        <v>3820</v>
      </c>
      <c r="AS555" s="70">
        <f t="shared" ca="1" si="177"/>
        <v>0.78709293032374428</v>
      </c>
      <c r="AT555" s="68">
        <f t="shared" si="168"/>
        <v>200</v>
      </c>
      <c r="AU555" s="75">
        <f ca="1">AP555*'Inputs and Outputs'!$D$5-('Model Part B'!AQ555*'Model Part B'!AT555+AQ555*Costperbumped)</f>
        <v>3220</v>
      </c>
      <c r="AX555" s="74">
        <v>552</v>
      </c>
      <c r="AY555" s="68" t="s">
        <v>4</v>
      </c>
      <c r="AZ555" s="69">
        <v>44380</v>
      </c>
      <c r="BA555" s="67" t="s">
        <v>0</v>
      </c>
      <c r="BB555" s="68" t="str">
        <f>'Flight Data'!$A553</f>
        <v>G552</v>
      </c>
      <c r="BC555" s="68">
        <f>'Flight Data'!$B553</f>
        <v>0</v>
      </c>
      <c r="BD555" s="68">
        <f ca="1">ROUND(NORMINV($BI555,'Inputs and Outputs'!$C$20,'Inputs and Outputs'!$D$20),0)</f>
        <v>104</v>
      </c>
      <c r="BE555" s="68">
        <f t="shared" si="169"/>
        <v>104</v>
      </c>
      <c r="BF555" s="68">
        <f t="shared" ca="1" si="170"/>
        <v>104</v>
      </c>
      <c r="BG555" s="68">
        <f ca="1">IF(BF555-BC555&gt;'Inputs and Outputs'!$D$4,Four-BC555,0)</f>
        <v>4</v>
      </c>
      <c r="BH555" s="68">
        <f ca="1">BF555*'Inputs and Outputs'!$D$5-BG555*'Inputs and Outputs'!$D$6</f>
        <v>3760</v>
      </c>
      <c r="BI555" s="70">
        <f t="shared" ca="1" si="178"/>
        <v>0.39664044422903777</v>
      </c>
      <c r="BJ555" s="68">
        <f t="shared" si="171"/>
        <v>200</v>
      </c>
      <c r="BK555" s="75">
        <f ca="1">BF555*'Inputs and Outputs'!$D$5-('Model Part B'!BG555*'Model Part B'!BJ555+BG555*Costperbumped)</f>
        <v>2960</v>
      </c>
      <c r="BN555" s="74">
        <v>552</v>
      </c>
      <c r="BO555" s="68" t="s">
        <v>4</v>
      </c>
      <c r="BP555" s="69">
        <v>44380</v>
      </c>
      <c r="BQ555" s="67" t="s">
        <v>0</v>
      </c>
      <c r="BR555" s="68" t="str">
        <f>'Flight Data'!$A553</f>
        <v>G552</v>
      </c>
      <c r="BS555" s="68">
        <f>'Flight Data'!$B553</f>
        <v>0</v>
      </c>
      <c r="BT555" s="68">
        <f ca="1">ROUND(NORMINV($BY555,'Inputs and Outputs'!$C$18,'Inputs and Outputs'!$D$18),0)</f>
        <v>105</v>
      </c>
      <c r="BU555" s="68">
        <f t="shared" si="172"/>
        <v>105</v>
      </c>
      <c r="BV555" s="68">
        <f t="shared" ca="1" si="173"/>
        <v>105</v>
      </c>
      <c r="BW555" s="68">
        <f ca="1">IF(BV555-BS555&gt;'Inputs and Outputs'!$D$4,Five-BS555,0)</f>
        <v>5</v>
      </c>
      <c r="BX555" s="68">
        <f ca="1">BV555*'Inputs and Outputs'!$D$5-BW555*'Inputs and Outputs'!$D$6</f>
        <v>3700</v>
      </c>
      <c r="BY555" s="70">
        <f t="shared" ca="1" si="179"/>
        <v>0.74240723799548247</v>
      </c>
      <c r="BZ555" s="68">
        <f t="shared" si="174"/>
        <v>200</v>
      </c>
      <c r="CA555" s="75">
        <f ca="1">BV555*'Inputs and Outputs'!$D$5-('Model Part B'!BW555*'Model Part B'!BZ555+BW555*Costperbumped)</f>
        <v>2700</v>
      </c>
    </row>
    <row r="556" spans="2:79" x14ac:dyDescent="0.2">
      <c r="B556" s="74">
        <v>553</v>
      </c>
      <c r="C556" s="68" t="s">
        <v>1</v>
      </c>
      <c r="D556" s="69">
        <v>44381</v>
      </c>
      <c r="E556" s="67" t="s">
        <v>3</v>
      </c>
      <c r="F556" s="68" t="str">
        <f>'Flight Data'!$A554</f>
        <v>G553</v>
      </c>
      <c r="G556" s="68">
        <f>'Flight Data'!$B554</f>
        <v>2</v>
      </c>
      <c r="H556" s="68">
        <f ca="1">ROUND(NORMINV($M556,'Inputs and Outputs'!$C$18,'Inputs and Outputs'!$D$18),0)</f>
        <v>105</v>
      </c>
      <c r="I556" s="68">
        <f t="shared" si="160"/>
        <v>101</v>
      </c>
      <c r="J556" s="68">
        <f t="shared" ca="1" si="161"/>
        <v>101</v>
      </c>
      <c r="K556" s="68">
        <f ca="1">IF(J556-G556&gt;'Inputs and Outputs'!$D$4,One-G556,0)</f>
        <v>0</v>
      </c>
      <c r="L556" s="68">
        <f ca="1">J556*'Inputs and Outputs'!$D$5-K556*'Inputs and Outputs'!$D$6</f>
        <v>4040</v>
      </c>
      <c r="M556" s="70">
        <f t="shared" ca="1" si="175"/>
        <v>0.73906684770766506</v>
      </c>
      <c r="N556" s="68">
        <f t="shared" si="162"/>
        <v>25</v>
      </c>
      <c r="O556" s="75">
        <f ca="1">J556*'Inputs and Outputs'!$D$5-('Model Part B'!K556*'Model Part B'!N556+K556*Costperbumped)</f>
        <v>4040</v>
      </c>
      <c r="R556" s="74">
        <v>553</v>
      </c>
      <c r="S556" s="68" t="s">
        <v>1</v>
      </c>
      <c r="T556" s="69">
        <v>44381</v>
      </c>
      <c r="U556" s="67" t="s">
        <v>3</v>
      </c>
      <c r="V556" s="68" t="str">
        <f>'Flight Data'!$A554</f>
        <v>G553</v>
      </c>
      <c r="W556" s="68">
        <f>'Flight Data'!$B554</f>
        <v>2</v>
      </c>
      <c r="X556" s="68">
        <f ca="1">ROUND(NORMINV($AC556,'Inputs and Outputs'!$C$18,'Inputs and Outputs'!$D$18),0)</f>
        <v>94</v>
      </c>
      <c r="Y556" s="68">
        <f t="shared" si="163"/>
        <v>102</v>
      </c>
      <c r="Z556" s="68">
        <f t="shared" ca="1" si="164"/>
        <v>94</v>
      </c>
      <c r="AA556" s="68">
        <f ca="1">IF(Z556-W556&gt;'Inputs and Outputs'!$D$4,One-W556,0)</f>
        <v>0</v>
      </c>
      <c r="AB556" s="68">
        <f ca="1">Z556*'Inputs and Outputs'!$D$5-AA556*'Inputs and Outputs'!$D$6</f>
        <v>3760</v>
      </c>
      <c r="AC556" s="70">
        <f t="shared" ca="1" si="176"/>
        <v>0.12030851135763443</v>
      </c>
      <c r="AD556" s="68">
        <f t="shared" si="165"/>
        <v>25</v>
      </c>
      <c r="AE556" s="75">
        <f ca="1">Z556*'Inputs and Outputs'!$D$5-('Model Part B'!AA556*'Model Part B'!AD556+AA556*Costperbumped)</f>
        <v>3760</v>
      </c>
      <c r="AH556" s="74">
        <v>553</v>
      </c>
      <c r="AI556" s="68" t="s">
        <v>1</v>
      </c>
      <c r="AJ556" s="69">
        <v>44381</v>
      </c>
      <c r="AK556" s="67" t="s">
        <v>3</v>
      </c>
      <c r="AL556" s="68" t="str">
        <f>'Flight Data'!$A554</f>
        <v>G553</v>
      </c>
      <c r="AM556" s="68">
        <f>'Flight Data'!$B554</f>
        <v>2</v>
      </c>
      <c r="AN556" s="68">
        <f ca="1">ROUND(NORMINV($AS556,'Inputs and Outputs'!$C$18,'Inputs and Outputs'!$D$18),0)</f>
        <v>95</v>
      </c>
      <c r="AO556" s="68">
        <f t="shared" si="166"/>
        <v>103</v>
      </c>
      <c r="AP556" s="68">
        <f t="shared" ca="1" si="167"/>
        <v>95</v>
      </c>
      <c r="AQ556" s="68">
        <f ca="1">IF(AP556-AM556&gt;'Inputs and Outputs'!$D$4,Three-AM556,0)</f>
        <v>0</v>
      </c>
      <c r="AR556" s="68">
        <f ca="1">AP556*'Inputs and Outputs'!$D$5-AQ556*'Inputs and Outputs'!$D$6</f>
        <v>3800</v>
      </c>
      <c r="AS556" s="70">
        <f t="shared" ca="1" si="177"/>
        <v>0.14100795048822079</v>
      </c>
      <c r="AT556" s="68">
        <f t="shared" si="168"/>
        <v>25</v>
      </c>
      <c r="AU556" s="75">
        <f ca="1">AP556*'Inputs and Outputs'!$D$5-('Model Part B'!AQ556*'Model Part B'!AT556+AQ556*Costperbumped)</f>
        <v>3800</v>
      </c>
      <c r="AX556" s="74">
        <v>553</v>
      </c>
      <c r="AY556" s="68" t="s">
        <v>1</v>
      </c>
      <c r="AZ556" s="69">
        <v>44381</v>
      </c>
      <c r="BA556" s="67" t="s">
        <v>3</v>
      </c>
      <c r="BB556" s="68" t="str">
        <f>'Flight Data'!$A554</f>
        <v>G553</v>
      </c>
      <c r="BC556" s="68">
        <f>'Flight Data'!$B554</f>
        <v>2</v>
      </c>
      <c r="BD556" s="68">
        <f ca="1">ROUND(NORMINV($BI556,'Inputs and Outputs'!$C$18,'Inputs and Outputs'!$D$18),0)</f>
        <v>102</v>
      </c>
      <c r="BE556" s="68">
        <f t="shared" si="169"/>
        <v>104</v>
      </c>
      <c r="BF556" s="68">
        <f t="shared" ca="1" si="170"/>
        <v>102</v>
      </c>
      <c r="BG556" s="68">
        <f ca="1">IF(BF556-BC556&gt;'Inputs and Outputs'!$D$4,Four-BC556,0)</f>
        <v>0</v>
      </c>
      <c r="BH556" s="68">
        <f ca="1">BF556*'Inputs and Outputs'!$D$5-BG556*'Inputs and Outputs'!$D$6</f>
        <v>4080</v>
      </c>
      <c r="BI556" s="70">
        <f t="shared" ca="1" si="178"/>
        <v>0.59663513562812787</v>
      </c>
      <c r="BJ556" s="68">
        <f t="shared" si="171"/>
        <v>25</v>
      </c>
      <c r="BK556" s="75">
        <f ca="1">BF556*'Inputs and Outputs'!$D$5-('Model Part B'!BG556*'Model Part B'!BJ556+BG556*Costperbumped)</f>
        <v>4080</v>
      </c>
      <c r="BN556" s="74">
        <v>553</v>
      </c>
      <c r="BO556" s="68" t="s">
        <v>1</v>
      </c>
      <c r="BP556" s="69">
        <v>44381</v>
      </c>
      <c r="BQ556" s="67" t="s">
        <v>3</v>
      </c>
      <c r="BR556" s="68" t="str">
        <f>'Flight Data'!$A554</f>
        <v>G553</v>
      </c>
      <c r="BS556" s="68">
        <f>'Flight Data'!$B554</f>
        <v>2</v>
      </c>
      <c r="BT556" s="68">
        <f ca="1">ROUND(NORMINV($BY556,'Inputs and Outputs'!$C$18,'Inputs and Outputs'!$D$18),0)</f>
        <v>84</v>
      </c>
      <c r="BU556" s="68">
        <f t="shared" si="172"/>
        <v>105</v>
      </c>
      <c r="BV556" s="68">
        <f t="shared" ca="1" si="173"/>
        <v>84</v>
      </c>
      <c r="BW556" s="68">
        <f ca="1">IF(BV556-BS556&gt;'Inputs and Outputs'!$D$4,Five-BS556,0)</f>
        <v>0</v>
      </c>
      <c r="BX556" s="68">
        <f ca="1">BV556*'Inputs and Outputs'!$D$5-BW556*'Inputs and Outputs'!$D$6</f>
        <v>3360</v>
      </c>
      <c r="BY556" s="70">
        <f t="shared" ca="1" si="179"/>
        <v>2.7323457945053198E-3</v>
      </c>
      <c r="BZ556" s="68">
        <f t="shared" si="174"/>
        <v>25</v>
      </c>
      <c r="CA556" s="75">
        <f ca="1">BV556*'Inputs and Outputs'!$D$5-('Model Part B'!BW556*'Model Part B'!BZ556+BW556*Costperbumped)</f>
        <v>3360</v>
      </c>
    </row>
    <row r="557" spans="2:79" x14ac:dyDescent="0.2">
      <c r="B557" s="74">
        <v>554</v>
      </c>
      <c r="C557" s="68" t="s">
        <v>1</v>
      </c>
      <c r="D557" s="69">
        <v>44381</v>
      </c>
      <c r="E557" s="67" t="s">
        <v>2</v>
      </c>
      <c r="F557" s="68" t="str">
        <f>'Flight Data'!$A555</f>
        <v>G554</v>
      </c>
      <c r="G557" s="68">
        <f>'Flight Data'!$B555</f>
        <v>0</v>
      </c>
      <c r="H557" s="68">
        <f ca="1">ROUND(NORMINV($M557,'Inputs and Outputs'!$C$19,'Inputs and Outputs'!$D$19),0)</f>
        <v>100</v>
      </c>
      <c r="I557" s="68">
        <f t="shared" si="160"/>
        <v>101</v>
      </c>
      <c r="J557" s="68">
        <f t="shared" ca="1" si="161"/>
        <v>100</v>
      </c>
      <c r="K557" s="68">
        <f ca="1">IF(J557-G557&gt;'Inputs and Outputs'!$D$4,One-G557,0)</f>
        <v>0</v>
      </c>
      <c r="L557" s="68">
        <f ca="1">J557*'Inputs and Outputs'!$D$5-K557*'Inputs and Outputs'!$D$6</f>
        <v>4000</v>
      </c>
      <c r="M557" s="70">
        <f t="shared" ca="1" si="175"/>
        <v>0.24420441296379147</v>
      </c>
      <c r="N557" s="68">
        <f t="shared" si="162"/>
        <v>25</v>
      </c>
      <c r="O557" s="75">
        <f ca="1">J557*'Inputs and Outputs'!$D$5-('Model Part B'!K557*'Model Part B'!N557+K557*Costperbumped)</f>
        <v>4000</v>
      </c>
      <c r="R557" s="74">
        <v>554</v>
      </c>
      <c r="S557" s="68" t="s">
        <v>1</v>
      </c>
      <c r="T557" s="69">
        <v>44381</v>
      </c>
      <c r="U557" s="67" t="s">
        <v>2</v>
      </c>
      <c r="V557" s="68" t="str">
        <f>'Flight Data'!$A555</f>
        <v>G554</v>
      </c>
      <c r="W557" s="68">
        <f>'Flight Data'!$B555</f>
        <v>0</v>
      </c>
      <c r="X557" s="68">
        <f ca="1">ROUND(NORMINV($AC557,'Inputs and Outputs'!$C$19,'Inputs and Outputs'!$D$19),0)</f>
        <v>104</v>
      </c>
      <c r="Y557" s="68">
        <f t="shared" si="163"/>
        <v>102</v>
      </c>
      <c r="Z557" s="68">
        <f t="shared" ca="1" si="164"/>
        <v>102</v>
      </c>
      <c r="AA557" s="68">
        <f ca="1">IF(Z557-W557&gt;'Inputs and Outputs'!$D$4,One-W557,0)</f>
        <v>1</v>
      </c>
      <c r="AB557" s="68">
        <f ca="1">Z557*'Inputs and Outputs'!$D$5-AA557*'Inputs and Outputs'!$D$6</f>
        <v>3980</v>
      </c>
      <c r="AC557" s="70">
        <f t="shared" ca="1" si="176"/>
        <v>0.58202031806128363</v>
      </c>
      <c r="AD557" s="68">
        <f t="shared" si="165"/>
        <v>25</v>
      </c>
      <c r="AE557" s="75">
        <f ca="1">Z557*'Inputs and Outputs'!$D$5-('Model Part B'!AA557*'Model Part B'!AD557+AA557*Costperbumped)</f>
        <v>3955</v>
      </c>
      <c r="AH557" s="74">
        <v>554</v>
      </c>
      <c r="AI557" s="68" t="s">
        <v>1</v>
      </c>
      <c r="AJ557" s="69">
        <v>44381</v>
      </c>
      <c r="AK557" s="67" t="s">
        <v>2</v>
      </c>
      <c r="AL557" s="68" t="str">
        <f>'Flight Data'!$A555</f>
        <v>G554</v>
      </c>
      <c r="AM557" s="68">
        <f>'Flight Data'!$B555</f>
        <v>0</v>
      </c>
      <c r="AN557" s="68">
        <f ca="1">ROUND(NORMINV($AS557,'Inputs and Outputs'!$C$19,'Inputs and Outputs'!$D$19),0)</f>
        <v>105</v>
      </c>
      <c r="AO557" s="68">
        <f t="shared" si="166"/>
        <v>103</v>
      </c>
      <c r="AP557" s="68">
        <f t="shared" ca="1" si="167"/>
        <v>103</v>
      </c>
      <c r="AQ557" s="68">
        <f ca="1">IF(AP557-AM557&gt;'Inputs and Outputs'!$D$4,Three-AM557,0)</f>
        <v>3</v>
      </c>
      <c r="AR557" s="68">
        <f ca="1">AP557*'Inputs and Outputs'!$D$5-AQ557*'Inputs and Outputs'!$D$6</f>
        <v>3820</v>
      </c>
      <c r="AS557" s="70">
        <f t="shared" ca="1" si="177"/>
        <v>0.62631686715973589</v>
      </c>
      <c r="AT557" s="68">
        <f t="shared" si="168"/>
        <v>25</v>
      </c>
      <c r="AU557" s="75">
        <f ca="1">AP557*'Inputs and Outputs'!$D$5-('Model Part B'!AQ557*'Model Part B'!AT557+AQ557*Costperbumped)</f>
        <v>3745</v>
      </c>
      <c r="AX557" s="74">
        <v>554</v>
      </c>
      <c r="AY557" s="68" t="s">
        <v>1</v>
      </c>
      <c r="AZ557" s="69">
        <v>44381</v>
      </c>
      <c r="BA557" s="67" t="s">
        <v>2</v>
      </c>
      <c r="BB557" s="68" t="str">
        <f>'Flight Data'!$A555</f>
        <v>G554</v>
      </c>
      <c r="BC557" s="68">
        <f>'Flight Data'!$B555</f>
        <v>0</v>
      </c>
      <c r="BD557" s="68">
        <f ca="1">ROUND(NORMINV($BI557,'Inputs and Outputs'!$C$19,'Inputs and Outputs'!$D$19),0)</f>
        <v>94</v>
      </c>
      <c r="BE557" s="68">
        <f t="shared" si="169"/>
        <v>104</v>
      </c>
      <c r="BF557" s="68">
        <f t="shared" ca="1" si="170"/>
        <v>94</v>
      </c>
      <c r="BG557" s="68">
        <f ca="1">IF(BF557-BC557&gt;'Inputs and Outputs'!$D$4,Four-BC557,0)</f>
        <v>0</v>
      </c>
      <c r="BH557" s="68">
        <f ca="1">BF557*'Inputs and Outputs'!$D$5-BG557*'Inputs and Outputs'!$D$6</f>
        <v>3760</v>
      </c>
      <c r="BI557" s="70">
        <f t="shared" ca="1" si="178"/>
        <v>3.1588965912261902E-2</v>
      </c>
      <c r="BJ557" s="68">
        <f t="shared" si="171"/>
        <v>25</v>
      </c>
      <c r="BK557" s="75">
        <f ca="1">BF557*'Inputs and Outputs'!$D$5-('Model Part B'!BG557*'Model Part B'!BJ557+BG557*Costperbumped)</f>
        <v>3760</v>
      </c>
      <c r="BN557" s="74">
        <v>554</v>
      </c>
      <c r="BO557" s="68" t="s">
        <v>1</v>
      </c>
      <c r="BP557" s="69">
        <v>44381</v>
      </c>
      <c r="BQ557" s="67" t="s">
        <v>2</v>
      </c>
      <c r="BR557" s="68" t="str">
        <f>'Flight Data'!$A555</f>
        <v>G554</v>
      </c>
      <c r="BS557" s="68">
        <f>'Flight Data'!$B555</f>
        <v>0</v>
      </c>
      <c r="BT557" s="68">
        <f ca="1">ROUND(NORMINV($BY557,'Inputs and Outputs'!$C$18,'Inputs and Outputs'!$D$18),0)</f>
        <v>98</v>
      </c>
      <c r="BU557" s="68">
        <f t="shared" si="172"/>
        <v>105</v>
      </c>
      <c r="BV557" s="68">
        <f t="shared" ca="1" si="173"/>
        <v>98</v>
      </c>
      <c r="BW557" s="68">
        <f ca="1">IF(BV557-BS557&gt;'Inputs and Outputs'!$D$4,Five-BS557,0)</f>
        <v>0</v>
      </c>
      <c r="BX557" s="68">
        <f ca="1">BV557*'Inputs and Outputs'!$D$5-BW557*'Inputs and Outputs'!$D$6</f>
        <v>3920</v>
      </c>
      <c r="BY557" s="70">
        <f t="shared" ca="1" si="179"/>
        <v>0.32213253566791966</v>
      </c>
      <c r="BZ557" s="68">
        <f t="shared" si="174"/>
        <v>25</v>
      </c>
      <c r="CA557" s="75">
        <f ca="1">BV557*'Inputs and Outputs'!$D$5-('Model Part B'!BW557*'Model Part B'!BZ557+BW557*Costperbumped)</f>
        <v>3920</v>
      </c>
    </row>
    <row r="558" spans="2:79" x14ac:dyDescent="0.2">
      <c r="B558" s="74">
        <v>555</v>
      </c>
      <c r="C558" s="68" t="s">
        <v>1</v>
      </c>
      <c r="D558" s="69">
        <v>44381</v>
      </c>
      <c r="E558" s="67" t="s">
        <v>0</v>
      </c>
      <c r="F558" s="68" t="str">
        <f>'Flight Data'!$A556</f>
        <v>G555</v>
      </c>
      <c r="G558" s="68">
        <f>'Flight Data'!$B556</f>
        <v>0</v>
      </c>
      <c r="H558" s="68">
        <f ca="1">ROUND(NORMINV($M558,'Inputs and Outputs'!$C$20,'Inputs and Outputs'!$D$20),0)</f>
        <v>104</v>
      </c>
      <c r="I558" s="68">
        <f t="shared" si="160"/>
        <v>101</v>
      </c>
      <c r="J558" s="68">
        <f t="shared" ca="1" si="161"/>
        <v>101</v>
      </c>
      <c r="K558" s="68">
        <f ca="1">IF(J558-G558&gt;'Inputs and Outputs'!$D$4,One-G558,0)</f>
        <v>1</v>
      </c>
      <c r="L558" s="68">
        <f ca="1">J558*'Inputs and Outputs'!$D$5-K558*'Inputs and Outputs'!$D$6</f>
        <v>3940</v>
      </c>
      <c r="M558" s="70">
        <f t="shared" ca="1" si="175"/>
        <v>0.42042713153867906</v>
      </c>
      <c r="N558" s="68">
        <f t="shared" si="162"/>
        <v>200</v>
      </c>
      <c r="O558" s="75">
        <f ca="1">J558*'Inputs and Outputs'!$D$5-('Model Part B'!K558*'Model Part B'!N558+K558*Costperbumped)</f>
        <v>3740</v>
      </c>
      <c r="R558" s="74">
        <v>555</v>
      </c>
      <c r="S558" s="68" t="s">
        <v>1</v>
      </c>
      <c r="T558" s="69">
        <v>44381</v>
      </c>
      <c r="U558" s="67" t="s">
        <v>0</v>
      </c>
      <c r="V558" s="68" t="str">
        <f>'Flight Data'!$A556</f>
        <v>G555</v>
      </c>
      <c r="W558" s="68">
        <f>'Flight Data'!$B556</f>
        <v>0</v>
      </c>
      <c r="X558" s="68">
        <f ca="1">ROUND(NORMINV($AC558,'Inputs and Outputs'!$C$20,'Inputs and Outputs'!$D$20),0)</f>
        <v>112</v>
      </c>
      <c r="Y558" s="68">
        <f t="shared" si="163"/>
        <v>102</v>
      </c>
      <c r="Z558" s="68">
        <f t="shared" ca="1" si="164"/>
        <v>102</v>
      </c>
      <c r="AA558" s="68">
        <f ca="1">IF(Z558-W558&gt;'Inputs and Outputs'!$D$4,One-W558,0)</f>
        <v>1</v>
      </c>
      <c r="AB558" s="68">
        <f ca="1">Z558*'Inputs and Outputs'!$D$5-AA558*'Inputs and Outputs'!$D$6</f>
        <v>3980</v>
      </c>
      <c r="AC558" s="70">
        <f t="shared" ca="1" si="176"/>
        <v>0.93306219460494688</v>
      </c>
      <c r="AD558" s="68">
        <f t="shared" si="165"/>
        <v>200</v>
      </c>
      <c r="AE558" s="75">
        <f ca="1">Z558*'Inputs and Outputs'!$D$5-('Model Part B'!AA558*'Model Part B'!AD558+AA558*Costperbumped)</f>
        <v>3780</v>
      </c>
      <c r="AH558" s="74">
        <v>555</v>
      </c>
      <c r="AI558" s="68" t="s">
        <v>1</v>
      </c>
      <c r="AJ558" s="69">
        <v>44381</v>
      </c>
      <c r="AK558" s="67" t="s">
        <v>0</v>
      </c>
      <c r="AL558" s="68" t="str">
        <f>'Flight Data'!$A556</f>
        <v>G555</v>
      </c>
      <c r="AM558" s="68">
        <f>'Flight Data'!$B556</f>
        <v>0</v>
      </c>
      <c r="AN558" s="68">
        <f ca="1">ROUND(NORMINV($AS558,'Inputs and Outputs'!$C$20,'Inputs and Outputs'!$D$20),0)</f>
        <v>111</v>
      </c>
      <c r="AO558" s="68">
        <f t="shared" si="166"/>
        <v>103</v>
      </c>
      <c r="AP558" s="68">
        <f t="shared" ca="1" si="167"/>
        <v>103</v>
      </c>
      <c r="AQ558" s="68">
        <f ca="1">IF(AP558-AM558&gt;'Inputs and Outputs'!$D$4,Three-AM558,0)</f>
        <v>3</v>
      </c>
      <c r="AR558" s="68">
        <f ca="1">AP558*'Inputs and Outputs'!$D$5-AQ558*'Inputs and Outputs'!$D$6</f>
        <v>3820</v>
      </c>
      <c r="AS558" s="70">
        <f t="shared" ca="1" si="177"/>
        <v>0.86451051642623244</v>
      </c>
      <c r="AT558" s="68">
        <f t="shared" si="168"/>
        <v>200</v>
      </c>
      <c r="AU558" s="75">
        <f ca="1">AP558*'Inputs and Outputs'!$D$5-('Model Part B'!AQ558*'Model Part B'!AT558+AQ558*Costperbumped)</f>
        <v>3220</v>
      </c>
      <c r="AX558" s="74">
        <v>555</v>
      </c>
      <c r="AY558" s="68" t="s">
        <v>1</v>
      </c>
      <c r="AZ558" s="69">
        <v>44381</v>
      </c>
      <c r="BA558" s="67" t="s">
        <v>0</v>
      </c>
      <c r="BB558" s="68" t="str">
        <f>'Flight Data'!$A556</f>
        <v>G555</v>
      </c>
      <c r="BC558" s="68">
        <f>'Flight Data'!$B556</f>
        <v>0</v>
      </c>
      <c r="BD558" s="68">
        <f ca="1">ROUND(NORMINV($BI558,'Inputs and Outputs'!$C$20,'Inputs and Outputs'!$D$20),0)</f>
        <v>100</v>
      </c>
      <c r="BE558" s="68">
        <f t="shared" si="169"/>
        <v>104</v>
      </c>
      <c r="BF558" s="68">
        <f t="shared" ca="1" si="170"/>
        <v>100</v>
      </c>
      <c r="BG558" s="68">
        <f ca="1">IF(BF558-BC558&gt;'Inputs and Outputs'!$D$4,Four-BC558,0)</f>
        <v>0</v>
      </c>
      <c r="BH558" s="68">
        <f ca="1">BF558*'Inputs and Outputs'!$D$5-BG558*'Inputs and Outputs'!$D$6</f>
        <v>4000</v>
      </c>
      <c r="BI558" s="70">
        <f t="shared" ca="1" si="178"/>
        <v>0.1719908834822671</v>
      </c>
      <c r="BJ558" s="68">
        <f t="shared" si="171"/>
        <v>200</v>
      </c>
      <c r="BK558" s="75">
        <f ca="1">BF558*'Inputs and Outputs'!$D$5-('Model Part B'!BG558*'Model Part B'!BJ558+BG558*Costperbumped)</f>
        <v>4000</v>
      </c>
      <c r="BN558" s="74">
        <v>555</v>
      </c>
      <c r="BO558" s="68" t="s">
        <v>1</v>
      </c>
      <c r="BP558" s="69">
        <v>44381</v>
      </c>
      <c r="BQ558" s="67" t="s">
        <v>0</v>
      </c>
      <c r="BR558" s="68" t="str">
        <f>'Flight Data'!$A556</f>
        <v>G555</v>
      </c>
      <c r="BS558" s="68">
        <f>'Flight Data'!$B556</f>
        <v>0</v>
      </c>
      <c r="BT558" s="68">
        <f ca="1">ROUND(NORMINV($BY558,'Inputs and Outputs'!$C$18,'Inputs and Outputs'!$D$18),0)</f>
        <v>102</v>
      </c>
      <c r="BU558" s="68">
        <f t="shared" si="172"/>
        <v>105</v>
      </c>
      <c r="BV558" s="68">
        <f t="shared" ca="1" si="173"/>
        <v>102</v>
      </c>
      <c r="BW558" s="68">
        <f ca="1">IF(BV558-BS558&gt;'Inputs and Outputs'!$D$4,Five-BS558,0)</f>
        <v>5</v>
      </c>
      <c r="BX558" s="68">
        <f ca="1">BV558*'Inputs and Outputs'!$D$5-BW558*'Inputs and Outputs'!$D$6</f>
        <v>3580</v>
      </c>
      <c r="BY558" s="70">
        <f t="shared" ca="1" si="179"/>
        <v>0.56415340834217342</v>
      </c>
      <c r="BZ558" s="68">
        <f t="shared" si="174"/>
        <v>200</v>
      </c>
      <c r="CA558" s="75">
        <f ca="1">BV558*'Inputs and Outputs'!$D$5-('Model Part B'!BW558*'Model Part B'!BZ558+BW558*Costperbumped)</f>
        <v>2580</v>
      </c>
    </row>
    <row r="559" spans="2:79" x14ac:dyDescent="0.2">
      <c r="B559" s="74">
        <v>556</v>
      </c>
      <c r="C559" s="68" t="s">
        <v>9</v>
      </c>
      <c r="D559" s="69">
        <v>44382</v>
      </c>
      <c r="E559" s="67" t="s">
        <v>3</v>
      </c>
      <c r="F559" s="68" t="str">
        <f>'Flight Data'!$A557</f>
        <v>G556</v>
      </c>
      <c r="G559" s="68">
        <f>'Flight Data'!$B557</f>
        <v>1</v>
      </c>
      <c r="H559" s="68">
        <f ca="1">ROUND(NORMINV($M559,'Inputs and Outputs'!$C$18,'Inputs and Outputs'!$D$18),0)</f>
        <v>97</v>
      </c>
      <c r="I559" s="68">
        <f t="shared" si="160"/>
        <v>101</v>
      </c>
      <c r="J559" s="68">
        <f t="shared" ca="1" si="161"/>
        <v>97</v>
      </c>
      <c r="K559" s="68">
        <f ca="1">IF(J559-G559&gt;'Inputs and Outputs'!$D$4,One-G559,0)</f>
        <v>0</v>
      </c>
      <c r="L559" s="68">
        <f ca="1">J559*'Inputs and Outputs'!$D$5-K559*'Inputs and Outputs'!$D$6</f>
        <v>3880</v>
      </c>
      <c r="M559" s="70">
        <f t="shared" ca="1" si="175"/>
        <v>0.26851696498169431</v>
      </c>
      <c r="N559" s="68">
        <f t="shared" si="162"/>
        <v>25</v>
      </c>
      <c r="O559" s="75">
        <f ca="1">J559*'Inputs and Outputs'!$D$5-('Model Part B'!K559*'Model Part B'!N559+K559*Costperbumped)</f>
        <v>3880</v>
      </c>
      <c r="R559" s="74">
        <v>556</v>
      </c>
      <c r="S559" s="68" t="s">
        <v>9</v>
      </c>
      <c r="T559" s="69">
        <v>44382</v>
      </c>
      <c r="U559" s="67" t="s">
        <v>3</v>
      </c>
      <c r="V559" s="68" t="str">
        <f>'Flight Data'!$A557</f>
        <v>G556</v>
      </c>
      <c r="W559" s="68">
        <f>'Flight Data'!$B557</f>
        <v>1</v>
      </c>
      <c r="X559" s="68">
        <f ca="1">ROUND(NORMINV($AC559,'Inputs and Outputs'!$C$18,'Inputs and Outputs'!$D$18),0)</f>
        <v>107</v>
      </c>
      <c r="Y559" s="68">
        <f t="shared" si="163"/>
        <v>102</v>
      </c>
      <c r="Z559" s="68">
        <f t="shared" ca="1" si="164"/>
        <v>102</v>
      </c>
      <c r="AA559" s="68">
        <f ca="1">IF(Z559-W559&gt;'Inputs and Outputs'!$D$4,One-W559,0)</f>
        <v>0</v>
      </c>
      <c r="AB559" s="68">
        <f ca="1">Z559*'Inputs and Outputs'!$D$5-AA559*'Inputs and Outputs'!$D$6</f>
        <v>4080</v>
      </c>
      <c r="AC559" s="70">
        <f t="shared" ca="1" si="176"/>
        <v>0.82408499984879757</v>
      </c>
      <c r="AD559" s="68">
        <f t="shared" si="165"/>
        <v>25</v>
      </c>
      <c r="AE559" s="75">
        <f ca="1">Z559*'Inputs and Outputs'!$D$5-('Model Part B'!AA559*'Model Part B'!AD559+AA559*Costperbumped)</f>
        <v>4080</v>
      </c>
      <c r="AH559" s="74">
        <v>556</v>
      </c>
      <c r="AI559" s="68" t="s">
        <v>9</v>
      </c>
      <c r="AJ559" s="69">
        <v>44382</v>
      </c>
      <c r="AK559" s="67" t="s">
        <v>3</v>
      </c>
      <c r="AL559" s="68" t="str">
        <f>'Flight Data'!$A557</f>
        <v>G556</v>
      </c>
      <c r="AM559" s="68">
        <f>'Flight Data'!$B557</f>
        <v>1</v>
      </c>
      <c r="AN559" s="68">
        <f ca="1">ROUND(NORMINV($AS559,'Inputs and Outputs'!$C$18,'Inputs and Outputs'!$D$18),0)</f>
        <v>104</v>
      </c>
      <c r="AO559" s="68">
        <f t="shared" si="166"/>
        <v>103</v>
      </c>
      <c r="AP559" s="68">
        <f t="shared" ca="1" si="167"/>
        <v>103</v>
      </c>
      <c r="AQ559" s="68">
        <f ca="1">IF(AP559-AM559&gt;'Inputs and Outputs'!$D$4,Three-AM559,0)</f>
        <v>2</v>
      </c>
      <c r="AR559" s="68">
        <f ca="1">AP559*'Inputs and Outputs'!$D$5-AQ559*'Inputs and Outputs'!$D$6</f>
        <v>3920</v>
      </c>
      <c r="AS559" s="70">
        <f t="shared" ca="1" si="177"/>
        <v>0.70486057558958504</v>
      </c>
      <c r="AT559" s="68">
        <f t="shared" si="168"/>
        <v>25</v>
      </c>
      <c r="AU559" s="75">
        <f ca="1">AP559*'Inputs and Outputs'!$D$5-('Model Part B'!AQ559*'Model Part B'!AT559+AQ559*Costperbumped)</f>
        <v>3870</v>
      </c>
      <c r="AX559" s="74">
        <v>556</v>
      </c>
      <c r="AY559" s="68" t="s">
        <v>9</v>
      </c>
      <c r="AZ559" s="69">
        <v>44382</v>
      </c>
      <c r="BA559" s="67" t="s">
        <v>3</v>
      </c>
      <c r="BB559" s="68" t="str">
        <f>'Flight Data'!$A557</f>
        <v>G556</v>
      </c>
      <c r="BC559" s="68">
        <f>'Flight Data'!$B557</f>
        <v>1</v>
      </c>
      <c r="BD559" s="68">
        <f ca="1">ROUND(NORMINV($BI559,'Inputs and Outputs'!$C$18,'Inputs and Outputs'!$D$18),0)</f>
        <v>99</v>
      </c>
      <c r="BE559" s="68">
        <f t="shared" si="169"/>
        <v>104</v>
      </c>
      <c r="BF559" s="68">
        <f t="shared" ca="1" si="170"/>
        <v>99</v>
      </c>
      <c r="BG559" s="68">
        <f ca="1">IF(BF559-BC559&gt;'Inputs and Outputs'!$D$4,Four-BC559,0)</f>
        <v>0</v>
      </c>
      <c r="BH559" s="68">
        <f ca="1">BF559*'Inputs and Outputs'!$D$5-BG559*'Inputs and Outputs'!$D$6</f>
        <v>3960</v>
      </c>
      <c r="BI559" s="70">
        <f t="shared" ca="1" si="178"/>
        <v>0.39067333033435769</v>
      </c>
      <c r="BJ559" s="68">
        <f t="shared" si="171"/>
        <v>25</v>
      </c>
      <c r="BK559" s="75">
        <f ca="1">BF559*'Inputs and Outputs'!$D$5-('Model Part B'!BG559*'Model Part B'!BJ559+BG559*Costperbumped)</f>
        <v>3960</v>
      </c>
      <c r="BN559" s="74">
        <v>556</v>
      </c>
      <c r="BO559" s="68" t="s">
        <v>9</v>
      </c>
      <c r="BP559" s="69">
        <v>44382</v>
      </c>
      <c r="BQ559" s="67" t="s">
        <v>3</v>
      </c>
      <c r="BR559" s="68" t="str">
        <f>'Flight Data'!$A557</f>
        <v>G556</v>
      </c>
      <c r="BS559" s="68">
        <f>'Flight Data'!$B557</f>
        <v>1</v>
      </c>
      <c r="BT559" s="68">
        <f ca="1">ROUND(NORMINV($BY559,'Inputs and Outputs'!$C$18,'Inputs and Outputs'!$D$18),0)</f>
        <v>107</v>
      </c>
      <c r="BU559" s="68">
        <f t="shared" si="172"/>
        <v>105</v>
      </c>
      <c r="BV559" s="68">
        <f t="shared" ca="1" si="173"/>
        <v>105</v>
      </c>
      <c r="BW559" s="68">
        <f ca="1">IF(BV559-BS559&gt;'Inputs and Outputs'!$D$4,Five-BS559,0)</f>
        <v>4</v>
      </c>
      <c r="BX559" s="68">
        <f ca="1">BV559*'Inputs and Outputs'!$D$5-BW559*'Inputs and Outputs'!$D$6</f>
        <v>3800</v>
      </c>
      <c r="BY559" s="70">
        <f t="shared" ca="1" si="179"/>
        <v>0.85857273535650602</v>
      </c>
      <c r="BZ559" s="68">
        <f t="shared" si="174"/>
        <v>25</v>
      </c>
      <c r="CA559" s="75">
        <f ca="1">BV559*'Inputs and Outputs'!$D$5-('Model Part B'!BW559*'Model Part B'!BZ559+BW559*Costperbumped)</f>
        <v>3700</v>
      </c>
    </row>
    <row r="560" spans="2:79" x14ac:dyDescent="0.2">
      <c r="B560" s="74">
        <v>557</v>
      </c>
      <c r="C560" s="68" t="s">
        <v>9</v>
      </c>
      <c r="D560" s="69">
        <v>44382</v>
      </c>
      <c r="E560" s="67" t="s">
        <v>2</v>
      </c>
      <c r="F560" s="68" t="str">
        <f>'Flight Data'!$A558</f>
        <v>G557</v>
      </c>
      <c r="G560" s="68">
        <f>'Flight Data'!$B558</f>
        <v>2</v>
      </c>
      <c r="H560" s="68">
        <f ca="1">ROUND(NORMINV($M560,'Inputs and Outputs'!$C$19,'Inputs and Outputs'!$D$19),0)</f>
        <v>104</v>
      </c>
      <c r="I560" s="68">
        <f t="shared" si="160"/>
        <v>101</v>
      </c>
      <c r="J560" s="68">
        <f t="shared" ca="1" si="161"/>
        <v>101</v>
      </c>
      <c r="K560" s="68">
        <f ca="1">IF(J560-G560&gt;'Inputs and Outputs'!$D$4,One-G560,0)</f>
        <v>0</v>
      </c>
      <c r="L560" s="68">
        <f ca="1">J560*'Inputs and Outputs'!$D$5-K560*'Inputs and Outputs'!$D$6</f>
        <v>4040</v>
      </c>
      <c r="M560" s="70">
        <f t="shared" ca="1" si="175"/>
        <v>0.55839767564194509</v>
      </c>
      <c r="N560" s="68">
        <f t="shared" si="162"/>
        <v>25</v>
      </c>
      <c r="O560" s="75">
        <f ca="1">J560*'Inputs and Outputs'!$D$5-('Model Part B'!K560*'Model Part B'!N560+K560*Costperbumped)</f>
        <v>4040</v>
      </c>
      <c r="R560" s="74">
        <v>557</v>
      </c>
      <c r="S560" s="68" t="s">
        <v>9</v>
      </c>
      <c r="T560" s="69">
        <v>44382</v>
      </c>
      <c r="U560" s="67" t="s">
        <v>2</v>
      </c>
      <c r="V560" s="68" t="str">
        <f>'Flight Data'!$A558</f>
        <v>G557</v>
      </c>
      <c r="W560" s="68">
        <f>'Flight Data'!$B558</f>
        <v>2</v>
      </c>
      <c r="X560" s="68">
        <f ca="1">ROUND(NORMINV($AC560,'Inputs and Outputs'!$C$19,'Inputs and Outputs'!$D$19),0)</f>
        <v>107</v>
      </c>
      <c r="Y560" s="68">
        <f t="shared" si="163"/>
        <v>102</v>
      </c>
      <c r="Z560" s="68">
        <f t="shared" ca="1" si="164"/>
        <v>102</v>
      </c>
      <c r="AA560" s="68">
        <f ca="1">IF(Z560-W560&gt;'Inputs and Outputs'!$D$4,One-W560,0)</f>
        <v>0</v>
      </c>
      <c r="AB560" s="68">
        <f ca="1">Z560*'Inputs and Outputs'!$D$5-AA560*'Inputs and Outputs'!$D$6</f>
        <v>4080</v>
      </c>
      <c r="AC560" s="70">
        <f t="shared" ca="1" si="176"/>
        <v>0.77902518987474689</v>
      </c>
      <c r="AD560" s="68">
        <f t="shared" si="165"/>
        <v>25</v>
      </c>
      <c r="AE560" s="75">
        <f ca="1">Z560*'Inputs and Outputs'!$D$5-('Model Part B'!AA560*'Model Part B'!AD560+AA560*Costperbumped)</f>
        <v>4080</v>
      </c>
      <c r="AH560" s="74">
        <v>557</v>
      </c>
      <c r="AI560" s="68" t="s">
        <v>9</v>
      </c>
      <c r="AJ560" s="69">
        <v>44382</v>
      </c>
      <c r="AK560" s="67" t="s">
        <v>2</v>
      </c>
      <c r="AL560" s="68" t="str">
        <f>'Flight Data'!$A558</f>
        <v>G557</v>
      </c>
      <c r="AM560" s="68">
        <f>'Flight Data'!$B558</f>
        <v>2</v>
      </c>
      <c r="AN560" s="68">
        <f ca="1">ROUND(NORMINV($AS560,'Inputs and Outputs'!$C$19,'Inputs and Outputs'!$D$19),0)</f>
        <v>109</v>
      </c>
      <c r="AO560" s="68">
        <f t="shared" si="166"/>
        <v>103</v>
      </c>
      <c r="AP560" s="68">
        <f t="shared" ca="1" si="167"/>
        <v>103</v>
      </c>
      <c r="AQ560" s="68">
        <f ca="1">IF(AP560-AM560&gt;'Inputs and Outputs'!$D$4,Three-AM560,0)</f>
        <v>1</v>
      </c>
      <c r="AR560" s="68">
        <f ca="1">AP560*'Inputs and Outputs'!$D$5-AQ560*'Inputs and Outputs'!$D$6</f>
        <v>4020</v>
      </c>
      <c r="AS560" s="70">
        <f t="shared" ca="1" si="177"/>
        <v>0.89725429014799873</v>
      </c>
      <c r="AT560" s="68">
        <f t="shared" si="168"/>
        <v>25</v>
      </c>
      <c r="AU560" s="75">
        <f ca="1">AP560*'Inputs and Outputs'!$D$5-('Model Part B'!AQ560*'Model Part B'!AT560+AQ560*Costperbumped)</f>
        <v>3995</v>
      </c>
      <c r="AX560" s="74">
        <v>557</v>
      </c>
      <c r="AY560" s="68" t="s">
        <v>9</v>
      </c>
      <c r="AZ560" s="69">
        <v>44382</v>
      </c>
      <c r="BA560" s="67" t="s">
        <v>2</v>
      </c>
      <c r="BB560" s="68" t="str">
        <f>'Flight Data'!$A558</f>
        <v>G557</v>
      </c>
      <c r="BC560" s="68">
        <f>'Flight Data'!$B558</f>
        <v>2</v>
      </c>
      <c r="BD560" s="68">
        <f ca="1">ROUND(NORMINV($BI560,'Inputs and Outputs'!$C$19,'Inputs and Outputs'!$D$19),0)</f>
        <v>104</v>
      </c>
      <c r="BE560" s="68">
        <f t="shared" si="169"/>
        <v>104</v>
      </c>
      <c r="BF560" s="68">
        <f t="shared" ca="1" si="170"/>
        <v>104</v>
      </c>
      <c r="BG560" s="68">
        <f ca="1">IF(BF560-BC560&gt;'Inputs and Outputs'!$D$4,Four-BC560,0)</f>
        <v>2</v>
      </c>
      <c r="BH560" s="68">
        <f ca="1">BF560*'Inputs and Outputs'!$D$5-BG560*'Inputs and Outputs'!$D$6</f>
        <v>3960</v>
      </c>
      <c r="BI560" s="70">
        <f t="shared" ca="1" si="178"/>
        <v>0.56644912536647707</v>
      </c>
      <c r="BJ560" s="68">
        <f t="shared" si="171"/>
        <v>25</v>
      </c>
      <c r="BK560" s="75">
        <f ca="1">BF560*'Inputs and Outputs'!$D$5-('Model Part B'!BG560*'Model Part B'!BJ560+BG560*Costperbumped)</f>
        <v>3910</v>
      </c>
      <c r="BN560" s="74">
        <v>557</v>
      </c>
      <c r="BO560" s="68" t="s">
        <v>9</v>
      </c>
      <c r="BP560" s="69">
        <v>44382</v>
      </c>
      <c r="BQ560" s="67" t="s">
        <v>2</v>
      </c>
      <c r="BR560" s="68" t="str">
        <f>'Flight Data'!$A558</f>
        <v>G557</v>
      </c>
      <c r="BS560" s="68">
        <f>'Flight Data'!$B558</f>
        <v>2</v>
      </c>
      <c r="BT560" s="68">
        <f ca="1">ROUND(NORMINV($BY560,'Inputs and Outputs'!$C$18,'Inputs and Outputs'!$D$18),0)</f>
        <v>106</v>
      </c>
      <c r="BU560" s="68">
        <f t="shared" si="172"/>
        <v>105</v>
      </c>
      <c r="BV560" s="68">
        <f t="shared" ca="1" si="173"/>
        <v>105</v>
      </c>
      <c r="BW560" s="68">
        <f ca="1">IF(BV560-BS560&gt;'Inputs and Outputs'!$D$4,Five-BS560,0)</f>
        <v>3</v>
      </c>
      <c r="BX560" s="68">
        <f ca="1">BV560*'Inputs and Outputs'!$D$5-BW560*'Inputs and Outputs'!$D$6</f>
        <v>3900</v>
      </c>
      <c r="BY560" s="70">
        <f t="shared" ca="1" si="179"/>
        <v>0.81739084584814936</v>
      </c>
      <c r="BZ560" s="68">
        <f t="shared" si="174"/>
        <v>25</v>
      </c>
      <c r="CA560" s="75">
        <f ca="1">BV560*'Inputs and Outputs'!$D$5-('Model Part B'!BW560*'Model Part B'!BZ560+BW560*Costperbumped)</f>
        <v>3825</v>
      </c>
    </row>
    <row r="561" spans="2:79" x14ac:dyDescent="0.2">
      <c r="B561" s="74">
        <v>558</v>
      </c>
      <c r="C561" s="68" t="s">
        <v>9</v>
      </c>
      <c r="D561" s="69">
        <v>44382</v>
      </c>
      <c r="E561" s="67" t="s">
        <v>0</v>
      </c>
      <c r="F561" s="68" t="str">
        <f>'Flight Data'!$A559</f>
        <v>G558</v>
      </c>
      <c r="G561" s="68">
        <f>'Flight Data'!$B559</f>
        <v>0</v>
      </c>
      <c r="H561" s="68">
        <f ca="1">ROUND(NORMINV($M561,'Inputs and Outputs'!$C$20,'Inputs and Outputs'!$D$20),0)</f>
        <v>111</v>
      </c>
      <c r="I561" s="68">
        <f t="shared" si="160"/>
        <v>101</v>
      </c>
      <c r="J561" s="68">
        <f t="shared" ca="1" si="161"/>
        <v>101</v>
      </c>
      <c r="K561" s="68">
        <f ca="1">IF(J561-G561&gt;'Inputs and Outputs'!$D$4,One-G561,0)</f>
        <v>1</v>
      </c>
      <c r="L561" s="68">
        <f ca="1">J561*'Inputs and Outputs'!$D$5-K561*'Inputs and Outputs'!$D$6</f>
        <v>3940</v>
      </c>
      <c r="M561" s="70">
        <f t="shared" ca="1" si="175"/>
        <v>0.88633736173791922</v>
      </c>
      <c r="N561" s="68">
        <f t="shared" si="162"/>
        <v>200</v>
      </c>
      <c r="O561" s="75">
        <f ca="1">J561*'Inputs and Outputs'!$D$5-('Model Part B'!K561*'Model Part B'!N561+K561*Costperbumped)</f>
        <v>3740</v>
      </c>
      <c r="R561" s="74">
        <v>558</v>
      </c>
      <c r="S561" s="68" t="s">
        <v>9</v>
      </c>
      <c r="T561" s="69">
        <v>44382</v>
      </c>
      <c r="U561" s="67" t="s">
        <v>0</v>
      </c>
      <c r="V561" s="68" t="str">
        <f>'Flight Data'!$A559</f>
        <v>G558</v>
      </c>
      <c r="W561" s="68">
        <f>'Flight Data'!$B559</f>
        <v>0</v>
      </c>
      <c r="X561" s="68">
        <f ca="1">ROUND(NORMINV($AC561,'Inputs and Outputs'!$C$20,'Inputs and Outputs'!$D$20),0)</f>
        <v>105</v>
      </c>
      <c r="Y561" s="68">
        <f t="shared" si="163"/>
        <v>102</v>
      </c>
      <c r="Z561" s="68">
        <f t="shared" ca="1" si="164"/>
        <v>102</v>
      </c>
      <c r="AA561" s="68">
        <f ca="1">IF(Z561-W561&gt;'Inputs and Outputs'!$D$4,One-W561,0)</f>
        <v>1</v>
      </c>
      <c r="AB561" s="68">
        <f ca="1">Z561*'Inputs and Outputs'!$D$5-AA561*'Inputs and Outputs'!$D$6</f>
        <v>3980</v>
      </c>
      <c r="AC561" s="70">
        <f t="shared" ca="1" si="176"/>
        <v>0.53628112931063865</v>
      </c>
      <c r="AD561" s="68">
        <f t="shared" si="165"/>
        <v>200</v>
      </c>
      <c r="AE561" s="75">
        <f ca="1">Z561*'Inputs and Outputs'!$D$5-('Model Part B'!AA561*'Model Part B'!AD561+AA561*Costperbumped)</f>
        <v>3780</v>
      </c>
      <c r="AH561" s="74">
        <v>558</v>
      </c>
      <c r="AI561" s="68" t="s">
        <v>9</v>
      </c>
      <c r="AJ561" s="69">
        <v>44382</v>
      </c>
      <c r="AK561" s="67" t="s">
        <v>0</v>
      </c>
      <c r="AL561" s="68" t="str">
        <f>'Flight Data'!$A559</f>
        <v>G558</v>
      </c>
      <c r="AM561" s="68">
        <f>'Flight Data'!$B559</f>
        <v>0</v>
      </c>
      <c r="AN561" s="68">
        <f ca="1">ROUND(NORMINV($AS561,'Inputs and Outputs'!$C$20,'Inputs and Outputs'!$D$20),0)</f>
        <v>108</v>
      </c>
      <c r="AO561" s="68">
        <f t="shared" si="166"/>
        <v>103</v>
      </c>
      <c r="AP561" s="68">
        <f t="shared" ca="1" si="167"/>
        <v>103</v>
      </c>
      <c r="AQ561" s="68">
        <f ca="1">IF(AP561-AM561&gt;'Inputs and Outputs'!$D$4,Three-AM561,0)</f>
        <v>3</v>
      </c>
      <c r="AR561" s="68">
        <f ca="1">AP561*'Inputs and Outputs'!$D$5-AQ561*'Inputs and Outputs'!$D$6</f>
        <v>3820</v>
      </c>
      <c r="AS561" s="70">
        <f t="shared" ca="1" si="177"/>
        <v>0.71283599119409935</v>
      </c>
      <c r="AT561" s="68">
        <f t="shared" si="168"/>
        <v>200</v>
      </c>
      <c r="AU561" s="75">
        <f ca="1">AP561*'Inputs and Outputs'!$D$5-('Model Part B'!AQ561*'Model Part B'!AT561+AQ561*Costperbumped)</f>
        <v>3220</v>
      </c>
      <c r="AX561" s="74">
        <v>558</v>
      </c>
      <c r="AY561" s="68" t="s">
        <v>9</v>
      </c>
      <c r="AZ561" s="69">
        <v>44382</v>
      </c>
      <c r="BA561" s="67" t="s">
        <v>0</v>
      </c>
      <c r="BB561" s="68" t="str">
        <f>'Flight Data'!$A559</f>
        <v>G558</v>
      </c>
      <c r="BC561" s="68">
        <f>'Flight Data'!$B559</f>
        <v>0</v>
      </c>
      <c r="BD561" s="68">
        <f ca="1">ROUND(NORMINV($BI561,'Inputs and Outputs'!$C$20,'Inputs and Outputs'!$D$20),0)</f>
        <v>109</v>
      </c>
      <c r="BE561" s="68">
        <f t="shared" si="169"/>
        <v>104</v>
      </c>
      <c r="BF561" s="68">
        <f t="shared" ca="1" si="170"/>
        <v>104</v>
      </c>
      <c r="BG561" s="68">
        <f ca="1">IF(BF561-BC561&gt;'Inputs and Outputs'!$D$4,Four-BC561,0)</f>
        <v>4</v>
      </c>
      <c r="BH561" s="68">
        <f ca="1">BF561*'Inputs and Outputs'!$D$5-BG561*'Inputs and Outputs'!$D$6</f>
        <v>3760</v>
      </c>
      <c r="BI561" s="70">
        <f t="shared" ca="1" si="178"/>
        <v>0.75837533382827083</v>
      </c>
      <c r="BJ561" s="68">
        <f t="shared" si="171"/>
        <v>200</v>
      </c>
      <c r="BK561" s="75">
        <f ca="1">BF561*'Inputs and Outputs'!$D$5-('Model Part B'!BG561*'Model Part B'!BJ561+BG561*Costperbumped)</f>
        <v>2960</v>
      </c>
      <c r="BN561" s="74">
        <v>558</v>
      </c>
      <c r="BO561" s="68" t="s">
        <v>9</v>
      </c>
      <c r="BP561" s="69">
        <v>44382</v>
      </c>
      <c r="BQ561" s="67" t="s">
        <v>0</v>
      </c>
      <c r="BR561" s="68" t="str">
        <f>'Flight Data'!$A559</f>
        <v>G558</v>
      </c>
      <c r="BS561" s="68">
        <f>'Flight Data'!$B559</f>
        <v>0</v>
      </c>
      <c r="BT561" s="68">
        <f ca="1">ROUND(NORMINV($BY561,'Inputs and Outputs'!$C$18,'Inputs and Outputs'!$D$18),0)</f>
        <v>104</v>
      </c>
      <c r="BU561" s="68">
        <f t="shared" si="172"/>
        <v>105</v>
      </c>
      <c r="BV561" s="68">
        <f t="shared" ca="1" si="173"/>
        <v>104</v>
      </c>
      <c r="BW561" s="68">
        <f ca="1">IF(BV561-BS561&gt;'Inputs and Outputs'!$D$4,Five-BS561,0)</f>
        <v>5</v>
      </c>
      <c r="BX561" s="68">
        <f ca="1">BV561*'Inputs and Outputs'!$D$5-BW561*'Inputs and Outputs'!$D$6</f>
        <v>3660</v>
      </c>
      <c r="BY561" s="70">
        <f t="shared" ca="1" si="179"/>
        <v>0.69979368098567296</v>
      </c>
      <c r="BZ561" s="68">
        <f t="shared" si="174"/>
        <v>200</v>
      </c>
      <c r="CA561" s="75">
        <f ca="1">BV561*'Inputs and Outputs'!$D$5-('Model Part B'!BW561*'Model Part B'!BZ561+BW561*Costperbumped)</f>
        <v>2660</v>
      </c>
    </row>
    <row r="562" spans="2:79" x14ac:dyDescent="0.2">
      <c r="B562" s="74">
        <v>559</v>
      </c>
      <c r="C562" s="68" t="s">
        <v>8</v>
      </c>
      <c r="D562" s="69">
        <v>44383</v>
      </c>
      <c r="E562" s="67" t="s">
        <v>3</v>
      </c>
      <c r="F562" s="68" t="str">
        <f>'Flight Data'!$A560</f>
        <v>G559</v>
      </c>
      <c r="G562" s="68">
        <f>'Flight Data'!$B560</f>
        <v>8</v>
      </c>
      <c r="H562" s="68">
        <f ca="1">ROUND(NORMINV($M562,'Inputs and Outputs'!$C$18,'Inputs and Outputs'!$D$18),0)</f>
        <v>109</v>
      </c>
      <c r="I562" s="68">
        <f t="shared" si="160"/>
        <v>101</v>
      </c>
      <c r="J562" s="68">
        <f t="shared" ca="1" si="161"/>
        <v>101</v>
      </c>
      <c r="K562" s="68">
        <f ca="1">IF(J562-G562&gt;'Inputs and Outputs'!$D$4,One-G562,0)</f>
        <v>0</v>
      </c>
      <c r="L562" s="68">
        <f ca="1">J562*'Inputs and Outputs'!$D$5-K562*'Inputs and Outputs'!$D$6</f>
        <v>4040</v>
      </c>
      <c r="M562" s="70">
        <f t="shared" ca="1" si="175"/>
        <v>0.90737256198054317</v>
      </c>
      <c r="N562" s="68">
        <f t="shared" si="162"/>
        <v>25</v>
      </c>
      <c r="O562" s="75">
        <f ca="1">J562*'Inputs and Outputs'!$D$5-('Model Part B'!K562*'Model Part B'!N562+K562*Costperbumped)</f>
        <v>4040</v>
      </c>
      <c r="R562" s="74">
        <v>559</v>
      </c>
      <c r="S562" s="68" t="s">
        <v>8</v>
      </c>
      <c r="T562" s="69">
        <v>44383</v>
      </c>
      <c r="U562" s="67" t="s">
        <v>3</v>
      </c>
      <c r="V562" s="68" t="str">
        <f>'Flight Data'!$A560</f>
        <v>G559</v>
      </c>
      <c r="W562" s="68">
        <f>'Flight Data'!$B560</f>
        <v>8</v>
      </c>
      <c r="X562" s="68">
        <f ca="1">ROUND(NORMINV($AC562,'Inputs and Outputs'!$C$18,'Inputs and Outputs'!$D$18),0)</f>
        <v>98</v>
      </c>
      <c r="Y562" s="68">
        <f t="shared" si="163"/>
        <v>102</v>
      </c>
      <c r="Z562" s="68">
        <f t="shared" ca="1" si="164"/>
        <v>98</v>
      </c>
      <c r="AA562" s="68">
        <f ca="1">IF(Z562-W562&gt;'Inputs and Outputs'!$D$4,One-W562,0)</f>
        <v>0</v>
      </c>
      <c r="AB562" s="68">
        <f ca="1">Z562*'Inputs and Outputs'!$D$5-AA562*'Inputs and Outputs'!$D$6</f>
        <v>3920</v>
      </c>
      <c r="AC562" s="70">
        <f t="shared" ca="1" si="176"/>
        <v>0.33600298230270598</v>
      </c>
      <c r="AD562" s="68">
        <f t="shared" si="165"/>
        <v>25</v>
      </c>
      <c r="AE562" s="75">
        <f ca="1">Z562*'Inputs and Outputs'!$D$5-('Model Part B'!AA562*'Model Part B'!AD562+AA562*Costperbumped)</f>
        <v>3920</v>
      </c>
      <c r="AH562" s="74">
        <v>559</v>
      </c>
      <c r="AI562" s="68" t="s">
        <v>8</v>
      </c>
      <c r="AJ562" s="69">
        <v>44383</v>
      </c>
      <c r="AK562" s="67" t="s">
        <v>3</v>
      </c>
      <c r="AL562" s="68" t="str">
        <f>'Flight Data'!$A560</f>
        <v>G559</v>
      </c>
      <c r="AM562" s="68">
        <f>'Flight Data'!$B560</f>
        <v>8</v>
      </c>
      <c r="AN562" s="68">
        <f ca="1">ROUND(NORMINV($AS562,'Inputs and Outputs'!$C$18,'Inputs and Outputs'!$D$18),0)</f>
        <v>103</v>
      </c>
      <c r="AO562" s="68">
        <f t="shared" si="166"/>
        <v>103</v>
      </c>
      <c r="AP562" s="68">
        <f t="shared" ca="1" si="167"/>
        <v>103</v>
      </c>
      <c r="AQ562" s="68">
        <f ca="1">IF(AP562-AM562&gt;'Inputs and Outputs'!$D$4,Three-AM562,0)</f>
        <v>0</v>
      </c>
      <c r="AR562" s="68">
        <f ca="1">AP562*'Inputs and Outputs'!$D$5-AQ562*'Inputs and Outputs'!$D$6</f>
        <v>4120</v>
      </c>
      <c r="AS562" s="70">
        <f t="shared" ca="1" si="177"/>
        <v>0.65911322297150154</v>
      </c>
      <c r="AT562" s="68">
        <f t="shared" si="168"/>
        <v>25</v>
      </c>
      <c r="AU562" s="75">
        <f ca="1">AP562*'Inputs and Outputs'!$D$5-('Model Part B'!AQ562*'Model Part B'!AT562+AQ562*Costperbumped)</f>
        <v>4120</v>
      </c>
      <c r="AX562" s="74">
        <v>559</v>
      </c>
      <c r="AY562" s="68" t="s">
        <v>8</v>
      </c>
      <c r="AZ562" s="69">
        <v>44383</v>
      </c>
      <c r="BA562" s="67" t="s">
        <v>3</v>
      </c>
      <c r="BB562" s="68" t="str">
        <f>'Flight Data'!$A560</f>
        <v>G559</v>
      </c>
      <c r="BC562" s="68">
        <f>'Flight Data'!$B560</f>
        <v>8</v>
      </c>
      <c r="BD562" s="68">
        <f ca="1">ROUND(NORMINV($BI562,'Inputs and Outputs'!$C$18,'Inputs and Outputs'!$D$18),0)</f>
        <v>96</v>
      </c>
      <c r="BE562" s="68">
        <f t="shared" si="169"/>
        <v>104</v>
      </c>
      <c r="BF562" s="68">
        <f t="shared" ca="1" si="170"/>
        <v>96</v>
      </c>
      <c r="BG562" s="68">
        <f ca="1">IF(BF562-BC562&gt;'Inputs and Outputs'!$D$4,Four-BC562,0)</f>
        <v>0</v>
      </c>
      <c r="BH562" s="68">
        <f ca="1">BF562*'Inputs and Outputs'!$D$5-BG562*'Inputs and Outputs'!$D$6</f>
        <v>3840</v>
      </c>
      <c r="BI562" s="70">
        <f t="shared" ca="1" si="178"/>
        <v>0.19336148542702969</v>
      </c>
      <c r="BJ562" s="68">
        <f t="shared" si="171"/>
        <v>25</v>
      </c>
      <c r="BK562" s="75">
        <f ca="1">BF562*'Inputs and Outputs'!$D$5-('Model Part B'!BG562*'Model Part B'!BJ562+BG562*Costperbumped)</f>
        <v>3840</v>
      </c>
      <c r="BN562" s="74">
        <v>559</v>
      </c>
      <c r="BO562" s="68" t="s">
        <v>8</v>
      </c>
      <c r="BP562" s="69">
        <v>44383</v>
      </c>
      <c r="BQ562" s="67" t="s">
        <v>3</v>
      </c>
      <c r="BR562" s="68" t="str">
        <f>'Flight Data'!$A560</f>
        <v>G559</v>
      </c>
      <c r="BS562" s="68">
        <f>'Flight Data'!$B560</f>
        <v>8</v>
      </c>
      <c r="BT562" s="68">
        <f ca="1">ROUND(NORMINV($BY562,'Inputs and Outputs'!$C$18,'Inputs and Outputs'!$D$18),0)</f>
        <v>105</v>
      </c>
      <c r="BU562" s="68">
        <f t="shared" si="172"/>
        <v>105</v>
      </c>
      <c r="BV562" s="68">
        <f t="shared" ca="1" si="173"/>
        <v>105</v>
      </c>
      <c r="BW562" s="68">
        <f ca="1">IF(BV562-BS562&gt;'Inputs and Outputs'!$D$4,Five-BS562,0)</f>
        <v>0</v>
      </c>
      <c r="BX562" s="68">
        <f ca="1">BV562*'Inputs and Outputs'!$D$5-BW562*'Inputs and Outputs'!$D$6</f>
        <v>4200</v>
      </c>
      <c r="BY562" s="70">
        <f t="shared" ca="1" si="179"/>
        <v>0.77242367086034613</v>
      </c>
      <c r="BZ562" s="68">
        <f t="shared" si="174"/>
        <v>25</v>
      </c>
      <c r="CA562" s="75">
        <f ca="1">BV562*'Inputs and Outputs'!$D$5-('Model Part B'!BW562*'Model Part B'!BZ562+BW562*Costperbumped)</f>
        <v>4200</v>
      </c>
    </row>
    <row r="563" spans="2:79" x14ac:dyDescent="0.2">
      <c r="B563" s="74">
        <v>560</v>
      </c>
      <c r="C563" s="68" t="s">
        <v>8</v>
      </c>
      <c r="D563" s="69">
        <v>44383</v>
      </c>
      <c r="E563" s="67" t="s">
        <v>2</v>
      </c>
      <c r="F563" s="68" t="str">
        <f>'Flight Data'!$A561</f>
        <v>G560</v>
      </c>
      <c r="G563" s="68">
        <f>'Flight Data'!$B561</f>
        <v>2</v>
      </c>
      <c r="H563" s="68">
        <f ca="1">ROUND(NORMINV($M563,'Inputs and Outputs'!$C$19,'Inputs and Outputs'!$D$19),0)</f>
        <v>104</v>
      </c>
      <c r="I563" s="68">
        <f t="shared" si="160"/>
        <v>101</v>
      </c>
      <c r="J563" s="68">
        <f t="shared" ca="1" si="161"/>
        <v>101</v>
      </c>
      <c r="K563" s="68">
        <f ca="1">IF(J563-G563&gt;'Inputs and Outputs'!$D$4,One-G563,0)</f>
        <v>0</v>
      </c>
      <c r="L563" s="68">
        <f ca="1">J563*'Inputs and Outputs'!$D$5-K563*'Inputs and Outputs'!$D$6</f>
        <v>4040</v>
      </c>
      <c r="M563" s="70">
        <f t="shared" ca="1" si="175"/>
        <v>0.59784415895502419</v>
      </c>
      <c r="N563" s="68">
        <f t="shared" si="162"/>
        <v>25</v>
      </c>
      <c r="O563" s="75">
        <f ca="1">J563*'Inputs and Outputs'!$D$5-('Model Part B'!K563*'Model Part B'!N563+K563*Costperbumped)</f>
        <v>4040</v>
      </c>
      <c r="R563" s="74">
        <v>560</v>
      </c>
      <c r="S563" s="68" t="s">
        <v>8</v>
      </c>
      <c r="T563" s="69">
        <v>44383</v>
      </c>
      <c r="U563" s="67" t="s">
        <v>2</v>
      </c>
      <c r="V563" s="68" t="str">
        <f>'Flight Data'!$A561</f>
        <v>G560</v>
      </c>
      <c r="W563" s="68">
        <f>'Flight Data'!$B561</f>
        <v>2</v>
      </c>
      <c r="X563" s="68">
        <f ca="1">ROUND(NORMINV($AC563,'Inputs and Outputs'!$C$19,'Inputs and Outputs'!$D$19),0)</f>
        <v>106</v>
      </c>
      <c r="Y563" s="68">
        <f t="shared" si="163"/>
        <v>102</v>
      </c>
      <c r="Z563" s="68">
        <f t="shared" ca="1" si="164"/>
        <v>102</v>
      </c>
      <c r="AA563" s="68">
        <f ca="1">IF(Z563-W563&gt;'Inputs and Outputs'!$D$4,One-W563,0)</f>
        <v>0</v>
      </c>
      <c r="AB563" s="68">
        <f ca="1">Z563*'Inputs and Outputs'!$D$5-AA563*'Inputs and Outputs'!$D$6</f>
        <v>4080</v>
      </c>
      <c r="AC563" s="70">
        <f t="shared" ca="1" si="176"/>
        <v>0.6938424060033721</v>
      </c>
      <c r="AD563" s="68">
        <f t="shared" si="165"/>
        <v>25</v>
      </c>
      <c r="AE563" s="75">
        <f ca="1">Z563*'Inputs and Outputs'!$D$5-('Model Part B'!AA563*'Model Part B'!AD563+AA563*Costperbumped)</f>
        <v>4080</v>
      </c>
      <c r="AH563" s="74">
        <v>560</v>
      </c>
      <c r="AI563" s="68" t="s">
        <v>8</v>
      </c>
      <c r="AJ563" s="69">
        <v>44383</v>
      </c>
      <c r="AK563" s="67" t="s">
        <v>2</v>
      </c>
      <c r="AL563" s="68" t="str">
        <f>'Flight Data'!$A561</f>
        <v>G560</v>
      </c>
      <c r="AM563" s="68">
        <f>'Flight Data'!$B561</f>
        <v>2</v>
      </c>
      <c r="AN563" s="68">
        <f ca="1">ROUND(NORMINV($AS563,'Inputs and Outputs'!$C$19,'Inputs and Outputs'!$D$19),0)</f>
        <v>107</v>
      </c>
      <c r="AO563" s="68">
        <f t="shared" si="166"/>
        <v>103</v>
      </c>
      <c r="AP563" s="68">
        <f t="shared" ca="1" si="167"/>
        <v>103</v>
      </c>
      <c r="AQ563" s="68">
        <f ca="1">IF(AP563-AM563&gt;'Inputs and Outputs'!$D$4,Three-AM563,0)</f>
        <v>1</v>
      </c>
      <c r="AR563" s="68">
        <f ca="1">AP563*'Inputs and Outputs'!$D$5-AQ563*'Inputs and Outputs'!$D$6</f>
        <v>4020</v>
      </c>
      <c r="AS563" s="70">
        <f t="shared" ca="1" si="177"/>
        <v>0.7839055230662122</v>
      </c>
      <c r="AT563" s="68">
        <f t="shared" si="168"/>
        <v>25</v>
      </c>
      <c r="AU563" s="75">
        <f ca="1">AP563*'Inputs and Outputs'!$D$5-('Model Part B'!AQ563*'Model Part B'!AT563+AQ563*Costperbumped)</f>
        <v>3995</v>
      </c>
      <c r="AX563" s="74">
        <v>560</v>
      </c>
      <c r="AY563" s="68" t="s">
        <v>8</v>
      </c>
      <c r="AZ563" s="69">
        <v>44383</v>
      </c>
      <c r="BA563" s="67" t="s">
        <v>2</v>
      </c>
      <c r="BB563" s="68" t="str">
        <f>'Flight Data'!$A561</f>
        <v>G560</v>
      </c>
      <c r="BC563" s="68">
        <f>'Flight Data'!$B561</f>
        <v>2</v>
      </c>
      <c r="BD563" s="68">
        <f ca="1">ROUND(NORMINV($BI563,'Inputs and Outputs'!$C$19,'Inputs and Outputs'!$D$19),0)</f>
        <v>109</v>
      </c>
      <c r="BE563" s="68">
        <f t="shared" si="169"/>
        <v>104</v>
      </c>
      <c r="BF563" s="68">
        <f t="shared" ca="1" si="170"/>
        <v>104</v>
      </c>
      <c r="BG563" s="68">
        <f ca="1">IF(BF563-BC563&gt;'Inputs and Outputs'!$D$4,Four-BC563,0)</f>
        <v>2</v>
      </c>
      <c r="BH563" s="68">
        <f ca="1">BF563*'Inputs and Outputs'!$D$5-BG563*'Inputs and Outputs'!$D$6</f>
        <v>3960</v>
      </c>
      <c r="BI563" s="70">
        <f t="shared" ca="1" si="178"/>
        <v>0.86992049767266399</v>
      </c>
      <c r="BJ563" s="68">
        <f t="shared" si="171"/>
        <v>25</v>
      </c>
      <c r="BK563" s="75">
        <f ca="1">BF563*'Inputs and Outputs'!$D$5-('Model Part B'!BG563*'Model Part B'!BJ563+BG563*Costperbumped)</f>
        <v>3910</v>
      </c>
      <c r="BN563" s="74">
        <v>560</v>
      </c>
      <c r="BO563" s="68" t="s">
        <v>8</v>
      </c>
      <c r="BP563" s="69">
        <v>44383</v>
      </c>
      <c r="BQ563" s="67" t="s">
        <v>2</v>
      </c>
      <c r="BR563" s="68" t="str">
        <f>'Flight Data'!$A561</f>
        <v>G560</v>
      </c>
      <c r="BS563" s="68">
        <f>'Flight Data'!$B561</f>
        <v>2</v>
      </c>
      <c r="BT563" s="68">
        <f ca="1">ROUND(NORMINV($BY563,'Inputs and Outputs'!$C$18,'Inputs and Outputs'!$D$18),0)</f>
        <v>107</v>
      </c>
      <c r="BU563" s="68">
        <f t="shared" si="172"/>
        <v>105</v>
      </c>
      <c r="BV563" s="68">
        <f t="shared" ca="1" si="173"/>
        <v>105</v>
      </c>
      <c r="BW563" s="68">
        <f ca="1">IF(BV563-BS563&gt;'Inputs and Outputs'!$D$4,Five-BS563,0)</f>
        <v>3</v>
      </c>
      <c r="BX563" s="68">
        <f ca="1">BV563*'Inputs and Outputs'!$D$5-BW563*'Inputs and Outputs'!$D$6</f>
        <v>3900</v>
      </c>
      <c r="BY563" s="70">
        <f t="shared" ca="1" si="179"/>
        <v>0.82369273302578849</v>
      </c>
      <c r="BZ563" s="68">
        <f t="shared" si="174"/>
        <v>25</v>
      </c>
      <c r="CA563" s="75">
        <f ca="1">BV563*'Inputs and Outputs'!$D$5-('Model Part B'!BW563*'Model Part B'!BZ563+BW563*Costperbumped)</f>
        <v>3825</v>
      </c>
    </row>
    <row r="564" spans="2:79" x14ac:dyDescent="0.2">
      <c r="B564" s="74">
        <v>561</v>
      </c>
      <c r="C564" s="68" t="s">
        <v>8</v>
      </c>
      <c r="D564" s="69">
        <v>44383</v>
      </c>
      <c r="E564" s="67" t="s">
        <v>0</v>
      </c>
      <c r="F564" s="68" t="str">
        <f>'Flight Data'!$A562</f>
        <v>G561</v>
      </c>
      <c r="G564" s="68">
        <f>'Flight Data'!$B562</f>
        <v>1</v>
      </c>
      <c r="H564" s="68">
        <f ca="1">ROUND(NORMINV($M564,'Inputs and Outputs'!$C$20,'Inputs and Outputs'!$D$20),0)</f>
        <v>100</v>
      </c>
      <c r="I564" s="68">
        <f t="shared" si="160"/>
        <v>101</v>
      </c>
      <c r="J564" s="68">
        <f t="shared" ca="1" si="161"/>
        <v>100</v>
      </c>
      <c r="K564" s="68">
        <f ca="1">IF(J564-G564&gt;'Inputs and Outputs'!$D$4,One-G564,0)</f>
        <v>0</v>
      </c>
      <c r="L564" s="68">
        <f ca="1">J564*'Inputs and Outputs'!$D$5-K564*'Inputs and Outputs'!$D$6</f>
        <v>4000</v>
      </c>
      <c r="M564" s="70">
        <f t="shared" ca="1" si="175"/>
        <v>0.18316208502989872</v>
      </c>
      <c r="N564" s="68">
        <f t="shared" si="162"/>
        <v>200</v>
      </c>
      <c r="O564" s="75">
        <f ca="1">J564*'Inputs and Outputs'!$D$5-('Model Part B'!K564*'Model Part B'!N564+K564*Costperbumped)</f>
        <v>4000</v>
      </c>
      <c r="R564" s="74">
        <v>561</v>
      </c>
      <c r="S564" s="68" t="s">
        <v>8</v>
      </c>
      <c r="T564" s="69">
        <v>44383</v>
      </c>
      <c r="U564" s="67" t="s">
        <v>0</v>
      </c>
      <c r="V564" s="68" t="str">
        <f>'Flight Data'!$A562</f>
        <v>G561</v>
      </c>
      <c r="W564" s="68">
        <f>'Flight Data'!$B562</f>
        <v>1</v>
      </c>
      <c r="X564" s="68">
        <f ca="1">ROUND(NORMINV($AC564,'Inputs and Outputs'!$C$20,'Inputs and Outputs'!$D$20),0)</f>
        <v>107</v>
      </c>
      <c r="Y564" s="68">
        <f t="shared" si="163"/>
        <v>102</v>
      </c>
      <c r="Z564" s="68">
        <f t="shared" ca="1" si="164"/>
        <v>102</v>
      </c>
      <c r="AA564" s="68">
        <f ca="1">IF(Z564-W564&gt;'Inputs and Outputs'!$D$4,One-W564,0)</f>
        <v>0</v>
      </c>
      <c r="AB564" s="68">
        <f ca="1">Z564*'Inputs and Outputs'!$D$5-AA564*'Inputs and Outputs'!$D$6</f>
        <v>4080</v>
      </c>
      <c r="AC564" s="70">
        <f t="shared" ca="1" si="176"/>
        <v>0.65288853533309654</v>
      </c>
      <c r="AD564" s="68">
        <f t="shared" si="165"/>
        <v>200</v>
      </c>
      <c r="AE564" s="75">
        <f ca="1">Z564*'Inputs and Outputs'!$D$5-('Model Part B'!AA564*'Model Part B'!AD564+AA564*Costperbumped)</f>
        <v>4080</v>
      </c>
      <c r="AH564" s="74">
        <v>561</v>
      </c>
      <c r="AI564" s="68" t="s">
        <v>8</v>
      </c>
      <c r="AJ564" s="69">
        <v>44383</v>
      </c>
      <c r="AK564" s="67" t="s">
        <v>0</v>
      </c>
      <c r="AL564" s="68" t="str">
        <f>'Flight Data'!$A562</f>
        <v>G561</v>
      </c>
      <c r="AM564" s="68">
        <f>'Flight Data'!$B562</f>
        <v>1</v>
      </c>
      <c r="AN564" s="68">
        <f ca="1">ROUND(NORMINV($AS564,'Inputs and Outputs'!$C$20,'Inputs and Outputs'!$D$20),0)</f>
        <v>108</v>
      </c>
      <c r="AO564" s="68">
        <f t="shared" si="166"/>
        <v>103</v>
      </c>
      <c r="AP564" s="68">
        <f t="shared" ca="1" si="167"/>
        <v>103</v>
      </c>
      <c r="AQ564" s="68">
        <f ca="1">IF(AP564-AM564&gt;'Inputs and Outputs'!$D$4,Three-AM564,0)</f>
        <v>2</v>
      </c>
      <c r="AR564" s="68">
        <f ca="1">AP564*'Inputs and Outputs'!$D$5-AQ564*'Inputs and Outputs'!$D$6</f>
        <v>3920</v>
      </c>
      <c r="AS564" s="70">
        <f t="shared" ca="1" si="177"/>
        <v>0.75164428132154104</v>
      </c>
      <c r="AT564" s="68">
        <f t="shared" si="168"/>
        <v>200</v>
      </c>
      <c r="AU564" s="75">
        <f ca="1">AP564*'Inputs and Outputs'!$D$5-('Model Part B'!AQ564*'Model Part B'!AT564+AQ564*Costperbumped)</f>
        <v>3520</v>
      </c>
      <c r="AX564" s="74">
        <v>561</v>
      </c>
      <c r="AY564" s="68" t="s">
        <v>8</v>
      </c>
      <c r="AZ564" s="69">
        <v>44383</v>
      </c>
      <c r="BA564" s="67" t="s">
        <v>0</v>
      </c>
      <c r="BB564" s="68" t="str">
        <f>'Flight Data'!$A562</f>
        <v>G561</v>
      </c>
      <c r="BC564" s="68">
        <f>'Flight Data'!$B562</f>
        <v>1</v>
      </c>
      <c r="BD564" s="68">
        <f ca="1">ROUND(NORMINV($BI564,'Inputs and Outputs'!$C$20,'Inputs and Outputs'!$D$20),0)</f>
        <v>102</v>
      </c>
      <c r="BE564" s="68">
        <f t="shared" si="169"/>
        <v>104</v>
      </c>
      <c r="BF564" s="68">
        <f t="shared" ca="1" si="170"/>
        <v>102</v>
      </c>
      <c r="BG564" s="68">
        <f ca="1">IF(BF564-BC564&gt;'Inputs and Outputs'!$D$4,Four-BC564,0)</f>
        <v>3</v>
      </c>
      <c r="BH564" s="68">
        <f ca="1">BF564*'Inputs and Outputs'!$D$5-BG564*'Inputs and Outputs'!$D$6</f>
        <v>3780</v>
      </c>
      <c r="BI564" s="70">
        <f t="shared" ca="1" si="178"/>
        <v>0.26871511219234823</v>
      </c>
      <c r="BJ564" s="68">
        <f t="shared" si="171"/>
        <v>200</v>
      </c>
      <c r="BK564" s="75">
        <f ca="1">BF564*'Inputs and Outputs'!$D$5-('Model Part B'!BG564*'Model Part B'!BJ564+BG564*Costperbumped)</f>
        <v>3180</v>
      </c>
      <c r="BN564" s="74">
        <v>561</v>
      </c>
      <c r="BO564" s="68" t="s">
        <v>8</v>
      </c>
      <c r="BP564" s="69">
        <v>44383</v>
      </c>
      <c r="BQ564" s="67" t="s">
        <v>0</v>
      </c>
      <c r="BR564" s="68" t="str">
        <f>'Flight Data'!$A562</f>
        <v>G561</v>
      </c>
      <c r="BS564" s="68">
        <f>'Flight Data'!$B562</f>
        <v>1</v>
      </c>
      <c r="BT564" s="68">
        <f ca="1">ROUND(NORMINV($BY564,'Inputs and Outputs'!$C$18,'Inputs and Outputs'!$D$18),0)</f>
        <v>101</v>
      </c>
      <c r="BU564" s="68">
        <f t="shared" si="172"/>
        <v>105</v>
      </c>
      <c r="BV564" s="68">
        <f t="shared" ca="1" si="173"/>
        <v>101</v>
      </c>
      <c r="BW564" s="68">
        <f ca="1">IF(BV564-BS564&gt;'Inputs and Outputs'!$D$4,Five-BS564,0)</f>
        <v>0</v>
      </c>
      <c r="BX564" s="68">
        <f ca="1">BV564*'Inputs and Outputs'!$D$5-BW564*'Inputs and Outputs'!$D$6</f>
        <v>4040</v>
      </c>
      <c r="BY564" s="70">
        <f t="shared" ca="1" si="179"/>
        <v>0.5211600442538481</v>
      </c>
      <c r="BZ564" s="68">
        <f t="shared" si="174"/>
        <v>200</v>
      </c>
      <c r="CA564" s="75">
        <f ca="1">BV564*'Inputs and Outputs'!$D$5-('Model Part B'!BW564*'Model Part B'!BZ564+BW564*Costperbumped)</f>
        <v>4040</v>
      </c>
    </row>
    <row r="565" spans="2:79" x14ac:dyDescent="0.2">
      <c r="B565" s="74">
        <v>562</v>
      </c>
      <c r="C565" s="68" t="s">
        <v>7</v>
      </c>
      <c r="D565" s="69">
        <v>44384</v>
      </c>
      <c r="E565" s="67" t="s">
        <v>3</v>
      </c>
      <c r="F565" s="68" t="str">
        <f>'Flight Data'!$A563</f>
        <v>G562</v>
      </c>
      <c r="G565" s="68">
        <f>'Flight Data'!$B563</f>
        <v>3</v>
      </c>
      <c r="H565" s="68">
        <f ca="1">ROUND(NORMINV($M565,'Inputs and Outputs'!$C$18,'Inputs and Outputs'!$D$18),0)</f>
        <v>102</v>
      </c>
      <c r="I565" s="68">
        <f t="shared" si="160"/>
        <v>101</v>
      </c>
      <c r="J565" s="68">
        <f t="shared" ca="1" si="161"/>
        <v>101</v>
      </c>
      <c r="K565" s="68">
        <f ca="1">IF(J565-G565&gt;'Inputs and Outputs'!$D$4,One-G565,0)</f>
        <v>0</v>
      </c>
      <c r="L565" s="68">
        <f ca="1">J565*'Inputs and Outputs'!$D$5-K565*'Inputs and Outputs'!$D$6</f>
        <v>4040</v>
      </c>
      <c r="M565" s="70">
        <f t="shared" ca="1" si="175"/>
        <v>0.559867757027671</v>
      </c>
      <c r="N565" s="68">
        <f t="shared" si="162"/>
        <v>25</v>
      </c>
      <c r="O565" s="75">
        <f ca="1">J565*'Inputs and Outputs'!$D$5-('Model Part B'!K565*'Model Part B'!N565+K565*Costperbumped)</f>
        <v>4040</v>
      </c>
      <c r="R565" s="74">
        <v>562</v>
      </c>
      <c r="S565" s="68" t="s">
        <v>7</v>
      </c>
      <c r="T565" s="69">
        <v>44384</v>
      </c>
      <c r="U565" s="67" t="s">
        <v>3</v>
      </c>
      <c r="V565" s="68" t="str">
        <f>'Flight Data'!$A563</f>
        <v>G562</v>
      </c>
      <c r="W565" s="68">
        <f>'Flight Data'!$B563</f>
        <v>3</v>
      </c>
      <c r="X565" s="68">
        <f ca="1">ROUND(NORMINV($AC565,'Inputs and Outputs'!$C$18,'Inputs and Outputs'!$D$18),0)</f>
        <v>99</v>
      </c>
      <c r="Y565" s="68">
        <f t="shared" si="163"/>
        <v>102</v>
      </c>
      <c r="Z565" s="68">
        <f t="shared" ca="1" si="164"/>
        <v>99</v>
      </c>
      <c r="AA565" s="68">
        <f ca="1">IF(Z565-W565&gt;'Inputs and Outputs'!$D$4,One-W565,0)</f>
        <v>0</v>
      </c>
      <c r="AB565" s="68">
        <f ca="1">Z565*'Inputs and Outputs'!$D$5-AA565*'Inputs and Outputs'!$D$6</f>
        <v>3960</v>
      </c>
      <c r="AC565" s="70">
        <f t="shared" ca="1" si="176"/>
        <v>0.39019826036452609</v>
      </c>
      <c r="AD565" s="68">
        <f t="shared" si="165"/>
        <v>25</v>
      </c>
      <c r="AE565" s="75">
        <f ca="1">Z565*'Inputs and Outputs'!$D$5-('Model Part B'!AA565*'Model Part B'!AD565+AA565*Costperbumped)</f>
        <v>3960</v>
      </c>
      <c r="AH565" s="74">
        <v>562</v>
      </c>
      <c r="AI565" s="68" t="s">
        <v>7</v>
      </c>
      <c r="AJ565" s="69">
        <v>44384</v>
      </c>
      <c r="AK565" s="67" t="s">
        <v>3</v>
      </c>
      <c r="AL565" s="68" t="str">
        <f>'Flight Data'!$A563</f>
        <v>G562</v>
      </c>
      <c r="AM565" s="68">
        <f>'Flight Data'!$B563</f>
        <v>3</v>
      </c>
      <c r="AN565" s="68">
        <f ca="1">ROUND(NORMINV($AS565,'Inputs and Outputs'!$C$18,'Inputs and Outputs'!$D$18),0)</f>
        <v>103</v>
      </c>
      <c r="AO565" s="68">
        <f t="shared" si="166"/>
        <v>103</v>
      </c>
      <c r="AP565" s="68">
        <f t="shared" ca="1" si="167"/>
        <v>103</v>
      </c>
      <c r="AQ565" s="68">
        <f ca="1">IF(AP565-AM565&gt;'Inputs and Outputs'!$D$4,Three-AM565,0)</f>
        <v>0</v>
      </c>
      <c r="AR565" s="68">
        <f ca="1">AP565*'Inputs and Outputs'!$D$5-AQ565*'Inputs and Outputs'!$D$6</f>
        <v>4120</v>
      </c>
      <c r="AS565" s="70">
        <f t="shared" ca="1" si="177"/>
        <v>0.63248315456528603</v>
      </c>
      <c r="AT565" s="68">
        <f t="shared" si="168"/>
        <v>25</v>
      </c>
      <c r="AU565" s="75">
        <f ca="1">AP565*'Inputs and Outputs'!$D$5-('Model Part B'!AQ565*'Model Part B'!AT565+AQ565*Costperbumped)</f>
        <v>4120</v>
      </c>
      <c r="AX565" s="74">
        <v>562</v>
      </c>
      <c r="AY565" s="68" t="s">
        <v>7</v>
      </c>
      <c r="AZ565" s="69">
        <v>44384</v>
      </c>
      <c r="BA565" s="67" t="s">
        <v>3</v>
      </c>
      <c r="BB565" s="68" t="str">
        <f>'Flight Data'!$A563</f>
        <v>G562</v>
      </c>
      <c r="BC565" s="68">
        <f>'Flight Data'!$B563</f>
        <v>3</v>
      </c>
      <c r="BD565" s="68">
        <f ca="1">ROUND(NORMINV($BI565,'Inputs and Outputs'!$C$18,'Inputs and Outputs'!$D$18),0)</f>
        <v>96</v>
      </c>
      <c r="BE565" s="68">
        <f t="shared" si="169"/>
        <v>104</v>
      </c>
      <c r="BF565" s="68">
        <f t="shared" ca="1" si="170"/>
        <v>96</v>
      </c>
      <c r="BG565" s="68">
        <f ca="1">IF(BF565-BC565&gt;'Inputs and Outputs'!$D$4,Four-BC565,0)</f>
        <v>0</v>
      </c>
      <c r="BH565" s="68">
        <f ca="1">BF565*'Inputs and Outputs'!$D$5-BG565*'Inputs and Outputs'!$D$6</f>
        <v>3840</v>
      </c>
      <c r="BI565" s="70">
        <f t="shared" ca="1" si="178"/>
        <v>0.18847362023799441</v>
      </c>
      <c r="BJ565" s="68">
        <f t="shared" si="171"/>
        <v>25</v>
      </c>
      <c r="BK565" s="75">
        <f ca="1">BF565*'Inputs and Outputs'!$D$5-('Model Part B'!BG565*'Model Part B'!BJ565+BG565*Costperbumped)</f>
        <v>3840</v>
      </c>
      <c r="BN565" s="74">
        <v>562</v>
      </c>
      <c r="BO565" s="68" t="s">
        <v>7</v>
      </c>
      <c r="BP565" s="69">
        <v>44384</v>
      </c>
      <c r="BQ565" s="67" t="s">
        <v>3</v>
      </c>
      <c r="BR565" s="68" t="str">
        <f>'Flight Data'!$A563</f>
        <v>G562</v>
      </c>
      <c r="BS565" s="68">
        <f>'Flight Data'!$B563</f>
        <v>3</v>
      </c>
      <c r="BT565" s="68">
        <f ca="1">ROUND(NORMINV($BY565,'Inputs and Outputs'!$C$18,'Inputs and Outputs'!$D$18),0)</f>
        <v>101</v>
      </c>
      <c r="BU565" s="68">
        <f t="shared" si="172"/>
        <v>105</v>
      </c>
      <c r="BV565" s="68">
        <f t="shared" ca="1" si="173"/>
        <v>101</v>
      </c>
      <c r="BW565" s="68">
        <f ca="1">IF(BV565-BS565&gt;'Inputs and Outputs'!$D$4,Five-BS565,0)</f>
        <v>0</v>
      </c>
      <c r="BX565" s="68">
        <f ca="1">BV565*'Inputs and Outputs'!$D$5-BW565*'Inputs and Outputs'!$D$6</f>
        <v>4040</v>
      </c>
      <c r="BY565" s="70">
        <f t="shared" ca="1" si="179"/>
        <v>0.50515073638413599</v>
      </c>
      <c r="BZ565" s="68">
        <f t="shared" si="174"/>
        <v>25</v>
      </c>
      <c r="CA565" s="75">
        <f ca="1">BV565*'Inputs and Outputs'!$D$5-('Model Part B'!BW565*'Model Part B'!BZ565+BW565*Costperbumped)</f>
        <v>4040</v>
      </c>
    </row>
    <row r="566" spans="2:79" x14ac:dyDescent="0.2">
      <c r="B566" s="74">
        <v>563</v>
      </c>
      <c r="C566" s="68" t="s">
        <v>7</v>
      </c>
      <c r="D566" s="69">
        <v>44384</v>
      </c>
      <c r="E566" s="67" t="s">
        <v>2</v>
      </c>
      <c r="F566" s="68" t="str">
        <f>'Flight Data'!$A564</f>
        <v>G563</v>
      </c>
      <c r="G566" s="68">
        <f>'Flight Data'!$B564</f>
        <v>1</v>
      </c>
      <c r="H566" s="68">
        <f ca="1">ROUND(NORMINV($M566,'Inputs and Outputs'!$C$19,'Inputs and Outputs'!$D$19),0)</f>
        <v>99</v>
      </c>
      <c r="I566" s="68">
        <f t="shared" si="160"/>
        <v>101</v>
      </c>
      <c r="J566" s="68">
        <f t="shared" ca="1" si="161"/>
        <v>99</v>
      </c>
      <c r="K566" s="68">
        <f ca="1">IF(J566-G566&gt;'Inputs and Outputs'!$D$4,One-G566,0)</f>
        <v>0</v>
      </c>
      <c r="L566" s="68">
        <f ca="1">J566*'Inputs and Outputs'!$D$5-K566*'Inputs and Outputs'!$D$6</f>
        <v>3960</v>
      </c>
      <c r="M566" s="70">
        <f t="shared" ca="1" si="175"/>
        <v>0.21413351474116815</v>
      </c>
      <c r="N566" s="68">
        <f t="shared" si="162"/>
        <v>25</v>
      </c>
      <c r="O566" s="75">
        <f ca="1">J566*'Inputs and Outputs'!$D$5-('Model Part B'!K566*'Model Part B'!N566+K566*Costperbumped)</f>
        <v>3960</v>
      </c>
      <c r="R566" s="74">
        <v>563</v>
      </c>
      <c r="S566" s="68" t="s">
        <v>7</v>
      </c>
      <c r="T566" s="69">
        <v>44384</v>
      </c>
      <c r="U566" s="67" t="s">
        <v>2</v>
      </c>
      <c r="V566" s="68" t="str">
        <f>'Flight Data'!$A564</f>
        <v>G563</v>
      </c>
      <c r="W566" s="68">
        <f>'Flight Data'!$B564</f>
        <v>1</v>
      </c>
      <c r="X566" s="68">
        <f ca="1">ROUND(NORMINV($AC566,'Inputs and Outputs'!$C$19,'Inputs and Outputs'!$D$19),0)</f>
        <v>105</v>
      </c>
      <c r="Y566" s="68">
        <f t="shared" si="163"/>
        <v>102</v>
      </c>
      <c r="Z566" s="68">
        <f t="shared" ca="1" si="164"/>
        <v>102</v>
      </c>
      <c r="AA566" s="68">
        <f ca="1">IF(Z566-W566&gt;'Inputs and Outputs'!$D$4,One-W566,0)</f>
        <v>0</v>
      </c>
      <c r="AB566" s="68">
        <f ca="1">Z566*'Inputs and Outputs'!$D$5-AA566*'Inputs and Outputs'!$D$6</f>
        <v>4080</v>
      </c>
      <c r="AC566" s="70">
        <f t="shared" ca="1" si="176"/>
        <v>0.66607057525526203</v>
      </c>
      <c r="AD566" s="68">
        <f t="shared" si="165"/>
        <v>25</v>
      </c>
      <c r="AE566" s="75">
        <f ca="1">Z566*'Inputs and Outputs'!$D$5-('Model Part B'!AA566*'Model Part B'!AD566+AA566*Costperbumped)</f>
        <v>4080</v>
      </c>
      <c r="AH566" s="74">
        <v>563</v>
      </c>
      <c r="AI566" s="68" t="s">
        <v>7</v>
      </c>
      <c r="AJ566" s="69">
        <v>44384</v>
      </c>
      <c r="AK566" s="67" t="s">
        <v>2</v>
      </c>
      <c r="AL566" s="68" t="str">
        <f>'Flight Data'!$A564</f>
        <v>G563</v>
      </c>
      <c r="AM566" s="68">
        <f>'Flight Data'!$B564</f>
        <v>1</v>
      </c>
      <c r="AN566" s="68">
        <f ca="1">ROUND(NORMINV($AS566,'Inputs and Outputs'!$C$19,'Inputs and Outputs'!$D$19),0)</f>
        <v>110</v>
      </c>
      <c r="AO566" s="68">
        <f t="shared" si="166"/>
        <v>103</v>
      </c>
      <c r="AP566" s="68">
        <f t="shared" ca="1" si="167"/>
        <v>103</v>
      </c>
      <c r="AQ566" s="68">
        <f ca="1">IF(AP566-AM566&gt;'Inputs and Outputs'!$D$4,Three-AM566,0)</f>
        <v>2</v>
      </c>
      <c r="AR566" s="68">
        <f ca="1">AP566*'Inputs and Outputs'!$D$5-AQ566*'Inputs and Outputs'!$D$6</f>
        <v>3920</v>
      </c>
      <c r="AS566" s="70">
        <f t="shared" ca="1" si="177"/>
        <v>0.92722401386219377</v>
      </c>
      <c r="AT566" s="68">
        <f t="shared" si="168"/>
        <v>25</v>
      </c>
      <c r="AU566" s="75">
        <f ca="1">AP566*'Inputs and Outputs'!$D$5-('Model Part B'!AQ566*'Model Part B'!AT566+AQ566*Costperbumped)</f>
        <v>3870</v>
      </c>
      <c r="AX566" s="74">
        <v>563</v>
      </c>
      <c r="AY566" s="68" t="s">
        <v>7</v>
      </c>
      <c r="AZ566" s="69">
        <v>44384</v>
      </c>
      <c r="BA566" s="67" t="s">
        <v>2</v>
      </c>
      <c r="BB566" s="68" t="str">
        <f>'Flight Data'!$A564</f>
        <v>G563</v>
      </c>
      <c r="BC566" s="68">
        <f>'Flight Data'!$B564</f>
        <v>1</v>
      </c>
      <c r="BD566" s="68">
        <f ca="1">ROUND(NORMINV($BI566,'Inputs and Outputs'!$C$19,'Inputs and Outputs'!$D$19),0)</f>
        <v>105</v>
      </c>
      <c r="BE566" s="68">
        <f t="shared" si="169"/>
        <v>104</v>
      </c>
      <c r="BF566" s="68">
        <f t="shared" ca="1" si="170"/>
        <v>104</v>
      </c>
      <c r="BG566" s="68">
        <f ca="1">IF(BF566-BC566&gt;'Inputs and Outputs'!$D$4,Four-BC566,0)</f>
        <v>3</v>
      </c>
      <c r="BH566" s="68">
        <f ca="1">BF566*'Inputs and Outputs'!$D$5-BG566*'Inputs and Outputs'!$D$6</f>
        <v>3860</v>
      </c>
      <c r="BI566" s="70">
        <f t="shared" ca="1" si="178"/>
        <v>0.65021391354834046</v>
      </c>
      <c r="BJ566" s="68">
        <f t="shared" si="171"/>
        <v>25</v>
      </c>
      <c r="BK566" s="75">
        <f ca="1">BF566*'Inputs and Outputs'!$D$5-('Model Part B'!BG566*'Model Part B'!BJ566+BG566*Costperbumped)</f>
        <v>3785</v>
      </c>
      <c r="BN566" s="74">
        <v>563</v>
      </c>
      <c r="BO566" s="68" t="s">
        <v>7</v>
      </c>
      <c r="BP566" s="69">
        <v>44384</v>
      </c>
      <c r="BQ566" s="67" t="s">
        <v>2</v>
      </c>
      <c r="BR566" s="68" t="str">
        <f>'Flight Data'!$A564</f>
        <v>G563</v>
      </c>
      <c r="BS566" s="68">
        <f>'Flight Data'!$B564</f>
        <v>1</v>
      </c>
      <c r="BT566" s="68">
        <f ca="1">ROUND(NORMINV($BY566,'Inputs and Outputs'!$C$18,'Inputs and Outputs'!$D$18),0)</f>
        <v>106</v>
      </c>
      <c r="BU566" s="68">
        <f t="shared" si="172"/>
        <v>105</v>
      </c>
      <c r="BV566" s="68">
        <f t="shared" ca="1" si="173"/>
        <v>105</v>
      </c>
      <c r="BW566" s="68">
        <f ca="1">IF(BV566-BS566&gt;'Inputs and Outputs'!$D$4,Five-BS566,0)</f>
        <v>4</v>
      </c>
      <c r="BX566" s="68">
        <f ca="1">BV566*'Inputs and Outputs'!$D$5-BW566*'Inputs and Outputs'!$D$6</f>
        <v>3800</v>
      </c>
      <c r="BY566" s="70">
        <f t="shared" ca="1" si="179"/>
        <v>0.81881396955062613</v>
      </c>
      <c r="BZ566" s="68">
        <f t="shared" si="174"/>
        <v>25</v>
      </c>
      <c r="CA566" s="75">
        <f ca="1">BV566*'Inputs and Outputs'!$D$5-('Model Part B'!BW566*'Model Part B'!BZ566+BW566*Costperbumped)</f>
        <v>3700</v>
      </c>
    </row>
    <row r="567" spans="2:79" x14ac:dyDescent="0.2">
      <c r="B567" s="74">
        <v>564</v>
      </c>
      <c r="C567" s="68" t="s">
        <v>7</v>
      </c>
      <c r="D567" s="69">
        <v>44384</v>
      </c>
      <c r="E567" s="67" t="s">
        <v>0</v>
      </c>
      <c r="F567" s="68" t="str">
        <f>'Flight Data'!$A565</f>
        <v>G564</v>
      </c>
      <c r="G567" s="68">
        <f>'Flight Data'!$B565</f>
        <v>1</v>
      </c>
      <c r="H567" s="68">
        <f ca="1">ROUND(NORMINV($M567,'Inputs and Outputs'!$C$20,'Inputs and Outputs'!$D$20),0)</f>
        <v>109</v>
      </c>
      <c r="I567" s="68">
        <f t="shared" si="160"/>
        <v>101</v>
      </c>
      <c r="J567" s="68">
        <f t="shared" ca="1" si="161"/>
        <v>101</v>
      </c>
      <c r="K567" s="68">
        <f ca="1">IF(J567-G567&gt;'Inputs and Outputs'!$D$4,One-G567,0)</f>
        <v>0</v>
      </c>
      <c r="L567" s="68">
        <f ca="1">J567*'Inputs and Outputs'!$D$5-K567*'Inputs and Outputs'!$D$6</f>
        <v>4040</v>
      </c>
      <c r="M567" s="70">
        <f t="shared" ca="1" si="175"/>
        <v>0.77708818063022855</v>
      </c>
      <c r="N567" s="68">
        <f t="shared" si="162"/>
        <v>200</v>
      </c>
      <c r="O567" s="75">
        <f ca="1">J567*'Inputs and Outputs'!$D$5-('Model Part B'!K567*'Model Part B'!N567+K567*Costperbumped)</f>
        <v>4040</v>
      </c>
      <c r="R567" s="74">
        <v>564</v>
      </c>
      <c r="S567" s="68" t="s">
        <v>7</v>
      </c>
      <c r="T567" s="69">
        <v>44384</v>
      </c>
      <c r="U567" s="67" t="s">
        <v>0</v>
      </c>
      <c r="V567" s="68" t="str">
        <f>'Flight Data'!$A565</f>
        <v>G564</v>
      </c>
      <c r="W567" s="68">
        <f>'Flight Data'!$B565</f>
        <v>1</v>
      </c>
      <c r="X567" s="68">
        <f ca="1">ROUND(NORMINV($AC567,'Inputs and Outputs'!$C$20,'Inputs and Outputs'!$D$20),0)</f>
        <v>103</v>
      </c>
      <c r="Y567" s="68">
        <f t="shared" si="163"/>
        <v>102</v>
      </c>
      <c r="Z567" s="68">
        <f t="shared" ca="1" si="164"/>
        <v>102</v>
      </c>
      <c r="AA567" s="68">
        <f ca="1">IF(Z567-W567&gt;'Inputs and Outputs'!$D$4,One-W567,0)</f>
        <v>0</v>
      </c>
      <c r="AB567" s="68">
        <f ca="1">Z567*'Inputs and Outputs'!$D$5-AA567*'Inputs and Outputs'!$D$6</f>
        <v>4080</v>
      </c>
      <c r="AC567" s="70">
        <f t="shared" ca="1" si="176"/>
        <v>0.35857633697240787</v>
      </c>
      <c r="AD567" s="68">
        <f t="shared" si="165"/>
        <v>200</v>
      </c>
      <c r="AE567" s="75">
        <f ca="1">Z567*'Inputs and Outputs'!$D$5-('Model Part B'!AA567*'Model Part B'!AD567+AA567*Costperbumped)</f>
        <v>4080</v>
      </c>
      <c r="AH567" s="74">
        <v>564</v>
      </c>
      <c r="AI567" s="68" t="s">
        <v>7</v>
      </c>
      <c r="AJ567" s="69">
        <v>44384</v>
      </c>
      <c r="AK567" s="67" t="s">
        <v>0</v>
      </c>
      <c r="AL567" s="68" t="str">
        <f>'Flight Data'!$A565</f>
        <v>G564</v>
      </c>
      <c r="AM567" s="68">
        <f>'Flight Data'!$B565</f>
        <v>1</v>
      </c>
      <c r="AN567" s="68">
        <f ca="1">ROUND(NORMINV($AS567,'Inputs and Outputs'!$C$20,'Inputs and Outputs'!$D$20),0)</f>
        <v>99</v>
      </c>
      <c r="AO567" s="68">
        <f t="shared" si="166"/>
        <v>103</v>
      </c>
      <c r="AP567" s="68">
        <f t="shared" ca="1" si="167"/>
        <v>99</v>
      </c>
      <c r="AQ567" s="68">
        <f ca="1">IF(AP567-AM567&gt;'Inputs and Outputs'!$D$4,Three-AM567,0)</f>
        <v>0</v>
      </c>
      <c r="AR567" s="68">
        <f ca="1">AP567*'Inputs and Outputs'!$D$5-AQ567*'Inputs and Outputs'!$D$6</f>
        <v>3960</v>
      </c>
      <c r="AS567" s="70">
        <f t="shared" ca="1" si="177"/>
        <v>0.13470431792717463</v>
      </c>
      <c r="AT567" s="68">
        <f t="shared" si="168"/>
        <v>200</v>
      </c>
      <c r="AU567" s="75">
        <f ca="1">AP567*'Inputs and Outputs'!$D$5-('Model Part B'!AQ567*'Model Part B'!AT567+AQ567*Costperbumped)</f>
        <v>3960</v>
      </c>
      <c r="AX567" s="74">
        <v>564</v>
      </c>
      <c r="AY567" s="68" t="s">
        <v>7</v>
      </c>
      <c r="AZ567" s="69">
        <v>44384</v>
      </c>
      <c r="BA567" s="67" t="s">
        <v>0</v>
      </c>
      <c r="BB567" s="68" t="str">
        <f>'Flight Data'!$A565</f>
        <v>G564</v>
      </c>
      <c r="BC567" s="68">
        <f>'Flight Data'!$B565</f>
        <v>1</v>
      </c>
      <c r="BD567" s="68">
        <f ca="1">ROUND(NORMINV($BI567,'Inputs and Outputs'!$C$20,'Inputs and Outputs'!$D$20),0)</f>
        <v>102</v>
      </c>
      <c r="BE567" s="68">
        <f t="shared" si="169"/>
        <v>104</v>
      </c>
      <c r="BF567" s="68">
        <f t="shared" ca="1" si="170"/>
        <v>102</v>
      </c>
      <c r="BG567" s="68">
        <f ca="1">IF(BF567-BC567&gt;'Inputs and Outputs'!$D$4,Four-BC567,0)</f>
        <v>3</v>
      </c>
      <c r="BH567" s="68">
        <f ca="1">BF567*'Inputs and Outputs'!$D$5-BG567*'Inputs and Outputs'!$D$6</f>
        <v>3780</v>
      </c>
      <c r="BI567" s="70">
        <f t="shared" ca="1" si="178"/>
        <v>0.25424892921810094</v>
      </c>
      <c r="BJ567" s="68">
        <f t="shared" si="171"/>
        <v>200</v>
      </c>
      <c r="BK567" s="75">
        <f ca="1">BF567*'Inputs and Outputs'!$D$5-('Model Part B'!BG567*'Model Part B'!BJ567+BG567*Costperbumped)</f>
        <v>3180</v>
      </c>
      <c r="BN567" s="74">
        <v>564</v>
      </c>
      <c r="BO567" s="68" t="s">
        <v>7</v>
      </c>
      <c r="BP567" s="69">
        <v>44384</v>
      </c>
      <c r="BQ567" s="67" t="s">
        <v>0</v>
      </c>
      <c r="BR567" s="68" t="str">
        <f>'Flight Data'!$A565</f>
        <v>G564</v>
      </c>
      <c r="BS567" s="68">
        <f>'Flight Data'!$B565</f>
        <v>1</v>
      </c>
      <c r="BT567" s="68">
        <f ca="1">ROUND(NORMINV($BY567,'Inputs and Outputs'!$C$18,'Inputs and Outputs'!$D$18),0)</f>
        <v>102</v>
      </c>
      <c r="BU567" s="68">
        <f t="shared" si="172"/>
        <v>105</v>
      </c>
      <c r="BV567" s="68">
        <f t="shared" ca="1" si="173"/>
        <v>102</v>
      </c>
      <c r="BW567" s="68">
        <f ca="1">IF(BV567-BS567&gt;'Inputs and Outputs'!$D$4,Five-BS567,0)</f>
        <v>4</v>
      </c>
      <c r="BX567" s="68">
        <f ca="1">BV567*'Inputs and Outputs'!$D$5-BW567*'Inputs and Outputs'!$D$6</f>
        <v>3680</v>
      </c>
      <c r="BY567" s="70">
        <f t="shared" ca="1" si="179"/>
        <v>0.59831093177215311</v>
      </c>
      <c r="BZ567" s="68">
        <f t="shared" si="174"/>
        <v>200</v>
      </c>
      <c r="CA567" s="75">
        <f ca="1">BV567*'Inputs and Outputs'!$D$5-('Model Part B'!BW567*'Model Part B'!BZ567+BW567*Costperbumped)</f>
        <v>2880</v>
      </c>
    </row>
    <row r="568" spans="2:79" x14ac:dyDescent="0.2">
      <c r="B568" s="74">
        <v>565</v>
      </c>
      <c r="C568" s="68" t="s">
        <v>6</v>
      </c>
      <c r="D568" s="69">
        <v>44385</v>
      </c>
      <c r="E568" s="67" t="s">
        <v>3</v>
      </c>
      <c r="F568" s="68" t="str">
        <f>'Flight Data'!$A566</f>
        <v>G565</v>
      </c>
      <c r="G568" s="68">
        <f>'Flight Data'!$B566</f>
        <v>6</v>
      </c>
      <c r="H568" s="68">
        <f ca="1">ROUND(NORMINV($M568,'Inputs and Outputs'!$C$18,'Inputs and Outputs'!$D$18),0)</f>
        <v>100</v>
      </c>
      <c r="I568" s="68">
        <f t="shared" si="160"/>
        <v>101</v>
      </c>
      <c r="J568" s="68">
        <f t="shared" ca="1" si="161"/>
        <v>100</v>
      </c>
      <c r="K568" s="68">
        <f ca="1">IF(J568-G568&gt;'Inputs and Outputs'!$D$4,One-G568,0)</f>
        <v>0</v>
      </c>
      <c r="L568" s="68">
        <f ca="1">J568*'Inputs and Outputs'!$D$5-K568*'Inputs and Outputs'!$D$6</f>
        <v>4000</v>
      </c>
      <c r="M568" s="70">
        <f t="shared" ca="1" si="175"/>
        <v>0.42676977816768324</v>
      </c>
      <c r="N568" s="68">
        <f t="shared" si="162"/>
        <v>25</v>
      </c>
      <c r="O568" s="75">
        <f ca="1">J568*'Inputs and Outputs'!$D$5-('Model Part B'!K568*'Model Part B'!N568+K568*Costperbumped)</f>
        <v>4000</v>
      </c>
      <c r="R568" s="74">
        <v>565</v>
      </c>
      <c r="S568" s="68" t="s">
        <v>6</v>
      </c>
      <c r="T568" s="69">
        <v>44385</v>
      </c>
      <c r="U568" s="67" t="s">
        <v>3</v>
      </c>
      <c r="V568" s="68" t="str">
        <f>'Flight Data'!$A566</f>
        <v>G565</v>
      </c>
      <c r="W568" s="68">
        <f>'Flight Data'!$B566</f>
        <v>6</v>
      </c>
      <c r="X568" s="68">
        <f ca="1">ROUND(NORMINV($AC568,'Inputs and Outputs'!$C$18,'Inputs and Outputs'!$D$18),0)</f>
        <v>96</v>
      </c>
      <c r="Y568" s="68">
        <f t="shared" si="163"/>
        <v>102</v>
      </c>
      <c r="Z568" s="68">
        <f t="shared" ca="1" si="164"/>
        <v>96</v>
      </c>
      <c r="AA568" s="68">
        <f ca="1">IF(Z568-W568&gt;'Inputs and Outputs'!$D$4,One-W568,0)</f>
        <v>0</v>
      </c>
      <c r="AB568" s="68">
        <f ca="1">Z568*'Inputs and Outputs'!$D$5-AA568*'Inputs and Outputs'!$D$6</f>
        <v>3840</v>
      </c>
      <c r="AC568" s="70">
        <f t="shared" ca="1" si="176"/>
        <v>0.19095003870829752</v>
      </c>
      <c r="AD568" s="68">
        <f t="shared" si="165"/>
        <v>25</v>
      </c>
      <c r="AE568" s="75">
        <f ca="1">Z568*'Inputs and Outputs'!$D$5-('Model Part B'!AA568*'Model Part B'!AD568+AA568*Costperbumped)</f>
        <v>3840</v>
      </c>
      <c r="AH568" s="74">
        <v>565</v>
      </c>
      <c r="AI568" s="68" t="s">
        <v>6</v>
      </c>
      <c r="AJ568" s="69">
        <v>44385</v>
      </c>
      <c r="AK568" s="67" t="s">
        <v>3</v>
      </c>
      <c r="AL568" s="68" t="str">
        <f>'Flight Data'!$A566</f>
        <v>G565</v>
      </c>
      <c r="AM568" s="68">
        <f>'Flight Data'!$B566</f>
        <v>6</v>
      </c>
      <c r="AN568" s="68">
        <f ca="1">ROUND(NORMINV($AS568,'Inputs and Outputs'!$C$18,'Inputs and Outputs'!$D$18),0)</f>
        <v>99</v>
      </c>
      <c r="AO568" s="68">
        <f t="shared" si="166"/>
        <v>103</v>
      </c>
      <c r="AP568" s="68">
        <f t="shared" ca="1" si="167"/>
        <v>99</v>
      </c>
      <c r="AQ568" s="68">
        <f ca="1">IF(AP568-AM568&gt;'Inputs and Outputs'!$D$4,Three-AM568,0)</f>
        <v>0</v>
      </c>
      <c r="AR568" s="68">
        <f ca="1">AP568*'Inputs and Outputs'!$D$5-AQ568*'Inputs and Outputs'!$D$6</f>
        <v>3960</v>
      </c>
      <c r="AS568" s="70">
        <f t="shared" ca="1" si="177"/>
        <v>0.33970193727466369</v>
      </c>
      <c r="AT568" s="68">
        <f t="shared" si="168"/>
        <v>25</v>
      </c>
      <c r="AU568" s="75">
        <f ca="1">AP568*'Inputs and Outputs'!$D$5-('Model Part B'!AQ568*'Model Part B'!AT568+AQ568*Costperbumped)</f>
        <v>3960</v>
      </c>
      <c r="AX568" s="74">
        <v>565</v>
      </c>
      <c r="AY568" s="68" t="s">
        <v>6</v>
      </c>
      <c r="AZ568" s="69">
        <v>44385</v>
      </c>
      <c r="BA568" s="67" t="s">
        <v>3</v>
      </c>
      <c r="BB568" s="68" t="str">
        <f>'Flight Data'!$A566</f>
        <v>G565</v>
      </c>
      <c r="BC568" s="68">
        <f>'Flight Data'!$B566</f>
        <v>6</v>
      </c>
      <c r="BD568" s="68">
        <f ca="1">ROUND(NORMINV($BI568,'Inputs and Outputs'!$C$18,'Inputs and Outputs'!$D$18),0)</f>
        <v>110</v>
      </c>
      <c r="BE568" s="68">
        <f t="shared" si="169"/>
        <v>104</v>
      </c>
      <c r="BF568" s="68">
        <f t="shared" ca="1" si="170"/>
        <v>104</v>
      </c>
      <c r="BG568" s="68">
        <f ca="1">IF(BF568-BC568&gt;'Inputs and Outputs'!$D$4,Four-BC568,0)</f>
        <v>0</v>
      </c>
      <c r="BH568" s="68">
        <f ca="1">BF568*'Inputs and Outputs'!$D$5-BG568*'Inputs and Outputs'!$D$6</f>
        <v>4160</v>
      </c>
      <c r="BI568" s="70">
        <f t="shared" ca="1" si="178"/>
        <v>0.9372629089375053</v>
      </c>
      <c r="BJ568" s="68">
        <f t="shared" si="171"/>
        <v>25</v>
      </c>
      <c r="BK568" s="75">
        <f ca="1">BF568*'Inputs and Outputs'!$D$5-('Model Part B'!BG568*'Model Part B'!BJ568+BG568*Costperbumped)</f>
        <v>4160</v>
      </c>
      <c r="BN568" s="74">
        <v>565</v>
      </c>
      <c r="BO568" s="68" t="s">
        <v>6</v>
      </c>
      <c r="BP568" s="69">
        <v>44385</v>
      </c>
      <c r="BQ568" s="67" t="s">
        <v>3</v>
      </c>
      <c r="BR568" s="68" t="str">
        <f>'Flight Data'!$A566</f>
        <v>G565</v>
      </c>
      <c r="BS568" s="68">
        <f>'Flight Data'!$B566</f>
        <v>6</v>
      </c>
      <c r="BT568" s="68">
        <f ca="1">ROUND(NORMINV($BY568,'Inputs and Outputs'!$C$18,'Inputs and Outputs'!$D$18),0)</f>
        <v>91</v>
      </c>
      <c r="BU568" s="68">
        <f t="shared" si="172"/>
        <v>105</v>
      </c>
      <c r="BV568" s="68">
        <f t="shared" ca="1" si="173"/>
        <v>91</v>
      </c>
      <c r="BW568" s="68">
        <f ca="1">IF(BV568-BS568&gt;'Inputs and Outputs'!$D$4,Five-BS568,0)</f>
        <v>0</v>
      </c>
      <c r="BX568" s="68">
        <f ca="1">BV568*'Inputs and Outputs'!$D$5-BW568*'Inputs and Outputs'!$D$6</f>
        <v>3640</v>
      </c>
      <c r="BY568" s="70">
        <f t="shared" ca="1" si="179"/>
        <v>5.2178507183811118E-2</v>
      </c>
      <c r="BZ568" s="68">
        <f t="shared" si="174"/>
        <v>25</v>
      </c>
      <c r="CA568" s="75">
        <f ca="1">BV568*'Inputs and Outputs'!$D$5-('Model Part B'!BW568*'Model Part B'!BZ568+BW568*Costperbumped)</f>
        <v>3640</v>
      </c>
    </row>
    <row r="569" spans="2:79" x14ac:dyDescent="0.2">
      <c r="B569" s="74">
        <v>566</v>
      </c>
      <c r="C569" s="68" t="s">
        <v>6</v>
      </c>
      <c r="D569" s="69">
        <v>44385</v>
      </c>
      <c r="E569" s="67" t="s">
        <v>2</v>
      </c>
      <c r="F569" s="68" t="str">
        <f>'Flight Data'!$A567</f>
        <v>G566</v>
      </c>
      <c r="G569" s="68">
        <f>'Flight Data'!$B567</f>
        <v>2</v>
      </c>
      <c r="H569" s="68">
        <f ca="1">ROUND(NORMINV($M569,'Inputs and Outputs'!$C$19,'Inputs and Outputs'!$D$19),0)</f>
        <v>102</v>
      </c>
      <c r="I569" s="68">
        <f t="shared" si="160"/>
        <v>101</v>
      </c>
      <c r="J569" s="68">
        <f t="shared" ca="1" si="161"/>
        <v>101</v>
      </c>
      <c r="K569" s="68">
        <f ca="1">IF(J569-G569&gt;'Inputs and Outputs'!$D$4,One-G569,0)</f>
        <v>0</v>
      </c>
      <c r="L569" s="68">
        <f ca="1">J569*'Inputs and Outputs'!$D$5-K569*'Inputs and Outputs'!$D$6</f>
        <v>4040</v>
      </c>
      <c r="M569" s="70">
        <f t="shared" ca="1" si="175"/>
        <v>0.44880196984813847</v>
      </c>
      <c r="N569" s="68">
        <f t="shared" si="162"/>
        <v>25</v>
      </c>
      <c r="O569" s="75">
        <f ca="1">J569*'Inputs and Outputs'!$D$5-('Model Part B'!K569*'Model Part B'!N569+K569*Costperbumped)</f>
        <v>4040</v>
      </c>
      <c r="R569" s="74">
        <v>566</v>
      </c>
      <c r="S569" s="68" t="s">
        <v>6</v>
      </c>
      <c r="T569" s="69">
        <v>44385</v>
      </c>
      <c r="U569" s="67" t="s">
        <v>2</v>
      </c>
      <c r="V569" s="68" t="str">
        <f>'Flight Data'!$A567</f>
        <v>G566</v>
      </c>
      <c r="W569" s="68">
        <f>'Flight Data'!$B567</f>
        <v>2</v>
      </c>
      <c r="X569" s="68">
        <f ca="1">ROUND(NORMINV($AC569,'Inputs and Outputs'!$C$19,'Inputs and Outputs'!$D$19),0)</f>
        <v>107</v>
      </c>
      <c r="Y569" s="68">
        <f t="shared" si="163"/>
        <v>102</v>
      </c>
      <c r="Z569" s="68">
        <f t="shared" ca="1" si="164"/>
        <v>102</v>
      </c>
      <c r="AA569" s="68">
        <f ca="1">IF(Z569-W569&gt;'Inputs and Outputs'!$D$4,One-W569,0)</f>
        <v>0</v>
      </c>
      <c r="AB569" s="68">
        <f ca="1">Z569*'Inputs and Outputs'!$D$5-AA569*'Inputs and Outputs'!$D$6</f>
        <v>4080</v>
      </c>
      <c r="AC569" s="70">
        <f t="shared" ca="1" si="176"/>
        <v>0.78076811277864588</v>
      </c>
      <c r="AD569" s="68">
        <f t="shared" si="165"/>
        <v>25</v>
      </c>
      <c r="AE569" s="75">
        <f ca="1">Z569*'Inputs and Outputs'!$D$5-('Model Part B'!AA569*'Model Part B'!AD569+AA569*Costperbumped)</f>
        <v>4080</v>
      </c>
      <c r="AH569" s="74">
        <v>566</v>
      </c>
      <c r="AI569" s="68" t="s">
        <v>6</v>
      </c>
      <c r="AJ569" s="69">
        <v>44385</v>
      </c>
      <c r="AK569" s="67" t="s">
        <v>2</v>
      </c>
      <c r="AL569" s="68" t="str">
        <f>'Flight Data'!$A567</f>
        <v>G566</v>
      </c>
      <c r="AM569" s="68">
        <f>'Flight Data'!$B567</f>
        <v>2</v>
      </c>
      <c r="AN569" s="68">
        <f ca="1">ROUND(NORMINV($AS569,'Inputs and Outputs'!$C$19,'Inputs and Outputs'!$D$19),0)</f>
        <v>97</v>
      </c>
      <c r="AO569" s="68">
        <f t="shared" si="166"/>
        <v>103</v>
      </c>
      <c r="AP569" s="68">
        <f t="shared" ca="1" si="167"/>
        <v>97</v>
      </c>
      <c r="AQ569" s="68">
        <f ca="1">IF(AP569-AM569&gt;'Inputs and Outputs'!$D$4,Three-AM569,0)</f>
        <v>0</v>
      </c>
      <c r="AR569" s="68">
        <f ca="1">AP569*'Inputs and Outputs'!$D$5-AQ569*'Inputs and Outputs'!$D$6</f>
        <v>3880</v>
      </c>
      <c r="AS569" s="70">
        <f t="shared" ca="1" si="177"/>
        <v>0.10070745346307552</v>
      </c>
      <c r="AT569" s="68">
        <f t="shared" si="168"/>
        <v>25</v>
      </c>
      <c r="AU569" s="75">
        <f ca="1">AP569*'Inputs and Outputs'!$D$5-('Model Part B'!AQ569*'Model Part B'!AT569+AQ569*Costperbumped)</f>
        <v>3880</v>
      </c>
      <c r="AX569" s="74">
        <v>566</v>
      </c>
      <c r="AY569" s="68" t="s">
        <v>6</v>
      </c>
      <c r="AZ569" s="69">
        <v>44385</v>
      </c>
      <c r="BA569" s="67" t="s">
        <v>2</v>
      </c>
      <c r="BB569" s="68" t="str">
        <f>'Flight Data'!$A567</f>
        <v>G566</v>
      </c>
      <c r="BC569" s="68">
        <f>'Flight Data'!$B567</f>
        <v>2</v>
      </c>
      <c r="BD569" s="68">
        <f ca="1">ROUND(NORMINV($BI569,'Inputs and Outputs'!$C$19,'Inputs and Outputs'!$D$19),0)</f>
        <v>109</v>
      </c>
      <c r="BE569" s="68">
        <f t="shared" si="169"/>
        <v>104</v>
      </c>
      <c r="BF569" s="68">
        <f t="shared" ca="1" si="170"/>
        <v>104</v>
      </c>
      <c r="BG569" s="68">
        <f ca="1">IF(BF569-BC569&gt;'Inputs and Outputs'!$D$4,Four-BC569,0)</f>
        <v>2</v>
      </c>
      <c r="BH569" s="68">
        <f ca="1">BF569*'Inputs and Outputs'!$D$5-BG569*'Inputs and Outputs'!$D$6</f>
        <v>3960</v>
      </c>
      <c r="BI569" s="70">
        <f t="shared" ca="1" si="178"/>
        <v>0.87899764422683968</v>
      </c>
      <c r="BJ569" s="68">
        <f t="shared" si="171"/>
        <v>25</v>
      </c>
      <c r="BK569" s="75">
        <f ca="1">BF569*'Inputs and Outputs'!$D$5-('Model Part B'!BG569*'Model Part B'!BJ569+BG569*Costperbumped)</f>
        <v>3910</v>
      </c>
      <c r="BN569" s="74">
        <v>566</v>
      </c>
      <c r="BO569" s="68" t="s">
        <v>6</v>
      </c>
      <c r="BP569" s="69">
        <v>44385</v>
      </c>
      <c r="BQ569" s="67" t="s">
        <v>2</v>
      </c>
      <c r="BR569" s="68" t="str">
        <f>'Flight Data'!$A567</f>
        <v>G566</v>
      </c>
      <c r="BS569" s="68">
        <f>'Flight Data'!$B567</f>
        <v>2</v>
      </c>
      <c r="BT569" s="68">
        <f ca="1">ROUND(NORMINV($BY569,'Inputs and Outputs'!$C$18,'Inputs and Outputs'!$D$18),0)</f>
        <v>92</v>
      </c>
      <c r="BU569" s="68">
        <f t="shared" si="172"/>
        <v>105</v>
      </c>
      <c r="BV569" s="68">
        <f t="shared" ca="1" si="173"/>
        <v>92</v>
      </c>
      <c r="BW569" s="68">
        <f ca="1">IF(BV569-BS569&gt;'Inputs and Outputs'!$D$4,Five-BS569,0)</f>
        <v>0</v>
      </c>
      <c r="BX569" s="68">
        <f ca="1">BV569*'Inputs and Outputs'!$D$5-BW569*'Inputs and Outputs'!$D$6</f>
        <v>3680</v>
      </c>
      <c r="BY569" s="70">
        <f t="shared" ca="1" si="179"/>
        <v>6.8103971851279255E-2</v>
      </c>
      <c r="BZ569" s="68">
        <f t="shared" si="174"/>
        <v>25</v>
      </c>
      <c r="CA569" s="75">
        <f ca="1">BV569*'Inputs and Outputs'!$D$5-('Model Part B'!BW569*'Model Part B'!BZ569+BW569*Costperbumped)</f>
        <v>3680</v>
      </c>
    </row>
    <row r="570" spans="2:79" x14ac:dyDescent="0.2">
      <c r="B570" s="74">
        <v>567</v>
      </c>
      <c r="C570" s="68" t="s">
        <v>6</v>
      </c>
      <c r="D570" s="69">
        <v>44385</v>
      </c>
      <c r="E570" s="67" t="s">
        <v>0</v>
      </c>
      <c r="F570" s="68" t="str">
        <f>'Flight Data'!$A568</f>
        <v>G567</v>
      </c>
      <c r="G570" s="68">
        <f>'Flight Data'!$B568</f>
        <v>2</v>
      </c>
      <c r="H570" s="68">
        <f ca="1">ROUND(NORMINV($M570,'Inputs and Outputs'!$C$20,'Inputs and Outputs'!$D$20),0)</f>
        <v>107</v>
      </c>
      <c r="I570" s="68">
        <f t="shared" si="160"/>
        <v>101</v>
      </c>
      <c r="J570" s="68">
        <f t="shared" ca="1" si="161"/>
        <v>101</v>
      </c>
      <c r="K570" s="68">
        <f ca="1">IF(J570-G570&gt;'Inputs and Outputs'!$D$4,One-G570,0)</f>
        <v>0</v>
      </c>
      <c r="L570" s="68">
        <f ca="1">J570*'Inputs and Outputs'!$D$5-K570*'Inputs and Outputs'!$D$6</f>
        <v>4040</v>
      </c>
      <c r="M570" s="70">
        <f t="shared" ca="1" si="175"/>
        <v>0.65933658315492039</v>
      </c>
      <c r="N570" s="68">
        <f t="shared" si="162"/>
        <v>200</v>
      </c>
      <c r="O570" s="75">
        <f ca="1">J570*'Inputs and Outputs'!$D$5-('Model Part B'!K570*'Model Part B'!N570+K570*Costperbumped)</f>
        <v>4040</v>
      </c>
      <c r="R570" s="74">
        <v>567</v>
      </c>
      <c r="S570" s="68" t="s">
        <v>6</v>
      </c>
      <c r="T570" s="69">
        <v>44385</v>
      </c>
      <c r="U570" s="67" t="s">
        <v>0</v>
      </c>
      <c r="V570" s="68" t="str">
        <f>'Flight Data'!$A568</f>
        <v>G567</v>
      </c>
      <c r="W570" s="68">
        <f>'Flight Data'!$B568</f>
        <v>2</v>
      </c>
      <c r="X570" s="68">
        <f ca="1">ROUND(NORMINV($AC570,'Inputs and Outputs'!$C$20,'Inputs and Outputs'!$D$20),0)</f>
        <v>105</v>
      </c>
      <c r="Y570" s="68">
        <f t="shared" si="163"/>
        <v>102</v>
      </c>
      <c r="Z570" s="68">
        <f t="shared" ca="1" si="164"/>
        <v>102</v>
      </c>
      <c r="AA570" s="68">
        <f ca="1">IF(Z570-W570&gt;'Inputs and Outputs'!$D$4,One-W570,0)</f>
        <v>0</v>
      </c>
      <c r="AB570" s="68">
        <f ca="1">Z570*'Inputs and Outputs'!$D$5-AA570*'Inputs and Outputs'!$D$6</f>
        <v>4080</v>
      </c>
      <c r="AC570" s="70">
        <f t="shared" ca="1" si="176"/>
        <v>0.51567203734523981</v>
      </c>
      <c r="AD570" s="68">
        <f t="shared" si="165"/>
        <v>200</v>
      </c>
      <c r="AE570" s="75">
        <f ca="1">Z570*'Inputs and Outputs'!$D$5-('Model Part B'!AA570*'Model Part B'!AD570+AA570*Costperbumped)</f>
        <v>4080</v>
      </c>
      <c r="AH570" s="74">
        <v>567</v>
      </c>
      <c r="AI570" s="68" t="s">
        <v>6</v>
      </c>
      <c r="AJ570" s="69">
        <v>44385</v>
      </c>
      <c r="AK570" s="67" t="s">
        <v>0</v>
      </c>
      <c r="AL570" s="68" t="str">
        <f>'Flight Data'!$A568</f>
        <v>G567</v>
      </c>
      <c r="AM570" s="68">
        <f>'Flight Data'!$B568</f>
        <v>2</v>
      </c>
      <c r="AN570" s="68">
        <f ca="1">ROUND(NORMINV($AS570,'Inputs and Outputs'!$C$20,'Inputs and Outputs'!$D$20),0)</f>
        <v>104</v>
      </c>
      <c r="AO570" s="68">
        <f t="shared" si="166"/>
        <v>103</v>
      </c>
      <c r="AP570" s="68">
        <f t="shared" ca="1" si="167"/>
        <v>103</v>
      </c>
      <c r="AQ570" s="68">
        <f ca="1">IF(AP570-AM570&gt;'Inputs and Outputs'!$D$4,Three-AM570,0)</f>
        <v>1</v>
      </c>
      <c r="AR570" s="68">
        <f ca="1">AP570*'Inputs and Outputs'!$D$5-AQ570*'Inputs and Outputs'!$D$6</f>
        <v>4020</v>
      </c>
      <c r="AS570" s="70">
        <f t="shared" ca="1" si="177"/>
        <v>0.41232859639053432</v>
      </c>
      <c r="AT570" s="68">
        <f t="shared" si="168"/>
        <v>200</v>
      </c>
      <c r="AU570" s="75">
        <f ca="1">AP570*'Inputs and Outputs'!$D$5-('Model Part B'!AQ570*'Model Part B'!AT570+AQ570*Costperbumped)</f>
        <v>3820</v>
      </c>
      <c r="AX570" s="74">
        <v>567</v>
      </c>
      <c r="AY570" s="68" t="s">
        <v>6</v>
      </c>
      <c r="AZ570" s="69">
        <v>44385</v>
      </c>
      <c r="BA570" s="67" t="s">
        <v>0</v>
      </c>
      <c r="BB570" s="68" t="str">
        <f>'Flight Data'!$A568</f>
        <v>G567</v>
      </c>
      <c r="BC570" s="68">
        <f>'Flight Data'!$B568</f>
        <v>2</v>
      </c>
      <c r="BD570" s="68">
        <f ca="1">ROUND(NORMINV($BI570,'Inputs and Outputs'!$C$20,'Inputs and Outputs'!$D$20),0)</f>
        <v>113</v>
      </c>
      <c r="BE570" s="68">
        <f t="shared" si="169"/>
        <v>104</v>
      </c>
      <c r="BF570" s="68">
        <f t="shared" ca="1" si="170"/>
        <v>104</v>
      </c>
      <c r="BG570" s="68">
        <f ca="1">IF(BF570-BC570&gt;'Inputs and Outputs'!$D$4,Four-BC570,0)</f>
        <v>2</v>
      </c>
      <c r="BH570" s="68">
        <f ca="1">BF570*'Inputs and Outputs'!$D$5-BG570*'Inputs and Outputs'!$D$6</f>
        <v>3960</v>
      </c>
      <c r="BI570" s="70">
        <f t="shared" ca="1" si="178"/>
        <v>0.93450843906601744</v>
      </c>
      <c r="BJ570" s="68">
        <f t="shared" si="171"/>
        <v>200</v>
      </c>
      <c r="BK570" s="75">
        <f ca="1">BF570*'Inputs and Outputs'!$D$5-('Model Part B'!BG570*'Model Part B'!BJ570+BG570*Costperbumped)</f>
        <v>3560</v>
      </c>
      <c r="BN570" s="74">
        <v>567</v>
      </c>
      <c r="BO570" s="68" t="s">
        <v>6</v>
      </c>
      <c r="BP570" s="69">
        <v>44385</v>
      </c>
      <c r="BQ570" s="67" t="s">
        <v>0</v>
      </c>
      <c r="BR570" s="68" t="str">
        <f>'Flight Data'!$A568</f>
        <v>G567</v>
      </c>
      <c r="BS570" s="68">
        <f>'Flight Data'!$B568</f>
        <v>2</v>
      </c>
      <c r="BT570" s="68">
        <f ca="1">ROUND(NORMINV($BY570,'Inputs and Outputs'!$C$18,'Inputs and Outputs'!$D$18),0)</f>
        <v>104</v>
      </c>
      <c r="BU570" s="68">
        <f t="shared" si="172"/>
        <v>105</v>
      </c>
      <c r="BV570" s="68">
        <f t="shared" ca="1" si="173"/>
        <v>104</v>
      </c>
      <c r="BW570" s="68">
        <f ca="1">IF(BV570-BS570&gt;'Inputs and Outputs'!$D$4,Five-BS570,0)</f>
        <v>3</v>
      </c>
      <c r="BX570" s="68">
        <f ca="1">BV570*'Inputs and Outputs'!$D$5-BW570*'Inputs and Outputs'!$D$6</f>
        <v>3860</v>
      </c>
      <c r="BY570" s="70">
        <f t="shared" ca="1" si="179"/>
        <v>0.67351390958550184</v>
      </c>
      <c r="BZ570" s="68">
        <f t="shared" si="174"/>
        <v>200</v>
      </c>
      <c r="CA570" s="75">
        <f ca="1">BV570*'Inputs and Outputs'!$D$5-('Model Part B'!BW570*'Model Part B'!BZ570+BW570*Costperbumped)</f>
        <v>3260</v>
      </c>
    </row>
    <row r="571" spans="2:79" x14ac:dyDescent="0.2">
      <c r="B571" s="74">
        <v>568</v>
      </c>
      <c r="C571" s="68" t="s">
        <v>5</v>
      </c>
      <c r="D571" s="69">
        <v>44386</v>
      </c>
      <c r="E571" s="67" t="s">
        <v>3</v>
      </c>
      <c r="F571" s="68" t="str">
        <f>'Flight Data'!$A569</f>
        <v>G568</v>
      </c>
      <c r="G571" s="68">
        <f>'Flight Data'!$B569</f>
        <v>3</v>
      </c>
      <c r="H571" s="68">
        <f ca="1">ROUND(NORMINV($M571,'Inputs and Outputs'!$C$18,'Inputs and Outputs'!$D$18),0)</f>
        <v>102</v>
      </c>
      <c r="I571" s="68">
        <f t="shared" si="160"/>
        <v>101</v>
      </c>
      <c r="J571" s="68">
        <f t="shared" ca="1" si="161"/>
        <v>101</v>
      </c>
      <c r="K571" s="68">
        <f ca="1">IF(J571-G571&gt;'Inputs and Outputs'!$D$4,One-G571,0)</f>
        <v>0</v>
      </c>
      <c r="L571" s="68">
        <f ca="1">J571*'Inputs and Outputs'!$D$5-K571*'Inputs and Outputs'!$D$6</f>
        <v>4040</v>
      </c>
      <c r="M571" s="70">
        <f t="shared" ca="1" si="175"/>
        <v>0.5630301538422986</v>
      </c>
      <c r="N571" s="68">
        <f t="shared" si="162"/>
        <v>25</v>
      </c>
      <c r="O571" s="75">
        <f ca="1">J571*'Inputs and Outputs'!$D$5-('Model Part B'!K571*'Model Part B'!N571+K571*Costperbumped)</f>
        <v>4040</v>
      </c>
      <c r="R571" s="74">
        <v>568</v>
      </c>
      <c r="S571" s="68" t="s">
        <v>5</v>
      </c>
      <c r="T571" s="69">
        <v>44386</v>
      </c>
      <c r="U571" s="67" t="s">
        <v>3</v>
      </c>
      <c r="V571" s="68" t="str">
        <f>'Flight Data'!$A569</f>
        <v>G568</v>
      </c>
      <c r="W571" s="68">
        <f>'Flight Data'!$B569</f>
        <v>3</v>
      </c>
      <c r="X571" s="68">
        <f ca="1">ROUND(NORMINV($AC571,'Inputs and Outputs'!$C$18,'Inputs and Outputs'!$D$18),0)</f>
        <v>95</v>
      </c>
      <c r="Y571" s="68">
        <f t="shared" si="163"/>
        <v>102</v>
      </c>
      <c r="Z571" s="68">
        <f t="shared" ca="1" si="164"/>
        <v>95</v>
      </c>
      <c r="AA571" s="68">
        <f ca="1">IF(Z571-W571&gt;'Inputs and Outputs'!$D$4,One-W571,0)</f>
        <v>0</v>
      </c>
      <c r="AB571" s="68">
        <f ca="1">Z571*'Inputs and Outputs'!$D$5-AA571*'Inputs and Outputs'!$D$6</f>
        <v>3800</v>
      </c>
      <c r="AC571" s="70">
        <f t="shared" ca="1" si="176"/>
        <v>0.15182142833768675</v>
      </c>
      <c r="AD571" s="68">
        <f t="shared" si="165"/>
        <v>25</v>
      </c>
      <c r="AE571" s="75">
        <f ca="1">Z571*'Inputs and Outputs'!$D$5-('Model Part B'!AA571*'Model Part B'!AD571+AA571*Costperbumped)</f>
        <v>3800</v>
      </c>
      <c r="AH571" s="74">
        <v>568</v>
      </c>
      <c r="AI571" s="68" t="s">
        <v>5</v>
      </c>
      <c r="AJ571" s="69">
        <v>44386</v>
      </c>
      <c r="AK571" s="67" t="s">
        <v>3</v>
      </c>
      <c r="AL571" s="68" t="str">
        <f>'Flight Data'!$A569</f>
        <v>G568</v>
      </c>
      <c r="AM571" s="68">
        <f>'Flight Data'!$B569</f>
        <v>3</v>
      </c>
      <c r="AN571" s="68">
        <f ca="1">ROUND(NORMINV($AS571,'Inputs and Outputs'!$C$18,'Inputs and Outputs'!$D$18),0)</f>
        <v>93</v>
      </c>
      <c r="AO571" s="68">
        <f t="shared" si="166"/>
        <v>103</v>
      </c>
      <c r="AP571" s="68">
        <f t="shared" ca="1" si="167"/>
        <v>93</v>
      </c>
      <c r="AQ571" s="68">
        <f ca="1">IF(AP571-AM571&gt;'Inputs and Outputs'!$D$4,Three-AM571,0)</f>
        <v>0</v>
      </c>
      <c r="AR571" s="68">
        <f ca="1">AP571*'Inputs and Outputs'!$D$5-AQ571*'Inputs and Outputs'!$D$6</f>
        <v>3720</v>
      </c>
      <c r="AS571" s="70">
        <f t="shared" ca="1" si="177"/>
        <v>8.1651800863601021E-2</v>
      </c>
      <c r="AT571" s="68">
        <f t="shared" si="168"/>
        <v>25</v>
      </c>
      <c r="AU571" s="75">
        <f ca="1">AP571*'Inputs and Outputs'!$D$5-('Model Part B'!AQ571*'Model Part B'!AT571+AQ571*Costperbumped)</f>
        <v>3720</v>
      </c>
      <c r="AX571" s="74">
        <v>568</v>
      </c>
      <c r="AY571" s="68" t="s">
        <v>5</v>
      </c>
      <c r="AZ571" s="69">
        <v>44386</v>
      </c>
      <c r="BA571" s="67" t="s">
        <v>3</v>
      </c>
      <c r="BB571" s="68" t="str">
        <f>'Flight Data'!$A569</f>
        <v>G568</v>
      </c>
      <c r="BC571" s="68">
        <f>'Flight Data'!$B569</f>
        <v>3</v>
      </c>
      <c r="BD571" s="68">
        <f ca="1">ROUND(NORMINV($BI571,'Inputs and Outputs'!$C$18,'Inputs and Outputs'!$D$18),0)</f>
        <v>100</v>
      </c>
      <c r="BE571" s="68">
        <f t="shared" si="169"/>
        <v>104</v>
      </c>
      <c r="BF571" s="68">
        <f t="shared" ca="1" si="170"/>
        <v>100</v>
      </c>
      <c r="BG571" s="68">
        <f ca="1">IF(BF571-BC571&gt;'Inputs and Outputs'!$D$4,Four-BC571,0)</f>
        <v>0</v>
      </c>
      <c r="BH571" s="68">
        <f ca="1">BF571*'Inputs and Outputs'!$D$5-BG571*'Inputs and Outputs'!$D$6</f>
        <v>4000</v>
      </c>
      <c r="BI571" s="70">
        <f t="shared" ca="1" si="178"/>
        <v>0.43274598287600674</v>
      </c>
      <c r="BJ571" s="68">
        <f t="shared" si="171"/>
        <v>25</v>
      </c>
      <c r="BK571" s="75">
        <f ca="1">BF571*'Inputs and Outputs'!$D$5-('Model Part B'!BG571*'Model Part B'!BJ571+BG571*Costperbumped)</f>
        <v>4000</v>
      </c>
      <c r="BN571" s="74">
        <v>568</v>
      </c>
      <c r="BO571" s="68" t="s">
        <v>5</v>
      </c>
      <c r="BP571" s="69">
        <v>44386</v>
      </c>
      <c r="BQ571" s="67" t="s">
        <v>3</v>
      </c>
      <c r="BR571" s="68" t="str">
        <f>'Flight Data'!$A569</f>
        <v>G568</v>
      </c>
      <c r="BS571" s="68">
        <f>'Flight Data'!$B569</f>
        <v>3</v>
      </c>
      <c r="BT571" s="68">
        <f ca="1">ROUND(NORMINV($BY571,'Inputs and Outputs'!$C$18,'Inputs and Outputs'!$D$18),0)</f>
        <v>110</v>
      </c>
      <c r="BU571" s="68">
        <f t="shared" si="172"/>
        <v>105</v>
      </c>
      <c r="BV571" s="68">
        <f t="shared" ca="1" si="173"/>
        <v>105</v>
      </c>
      <c r="BW571" s="68">
        <f ca="1">IF(BV571-BS571&gt;'Inputs and Outputs'!$D$4,Five-BS571,0)</f>
        <v>2</v>
      </c>
      <c r="BX571" s="68">
        <f ca="1">BV571*'Inputs and Outputs'!$D$5-BW571*'Inputs and Outputs'!$D$6</f>
        <v>4000</v>
      </c>
      <c r="BY571" s="70">
        <f t="shared" ca="1" si="179"/>
        <v>0.93440721456194109</v>
      </c>
      <c r="BZ571" s="68">
        <f t="shared" si="174"/>
        <v>25</v>
      </c>
      <c r="CA571" s="75">
        <f ca="1">BV571*'Inputs and Outputs'!$D$5-('Model Part B'!BW571*'Model Part B'!BZ571+BW571*Costperbumped)</f>
        <v>3950</v>
      </c>
    </row>
    <row r="572" spans="2:79" x14ac:dyDescent="0.2">
      <c r="B572" s="74">
        <v>569</v>
      </c>
      <c r="C572" s="68" t="s">
        <v>5</v>
      </c>
      <c r="D572" s="69">
        <v>44386</v>
      </c>
      <c r="E572" s="67" t="s">
        <v>2</v>
      </c>
      <c r="F572" s="68" t="str">
        <f>'Flight Data'!$A570</f>
        <v>G569</v>
      </c>
      <c r="G572" s="68">
        <f>'Flight Data'!$B570</f>
        <v>2</v>
      </c>
      <c r="H572" s="68">
        <f ca="1">ROUND(NORMINV($M572,'Inputs and Outputs'!$C$19,'Inputs and Outputs'!$D$19),0)</f>
        <v>98</v>
      </c>
      <c r="I572" s="68">
        <f t="shared" si="160"/>
        <v>101</v>
      </c>
      <c r="J572" s="68">
        <f t="shared" ca="1" si="161"/>
        <v>98</v>
      </c>
      <c r="K572" s="68">
        <f ca="1">IF(J572-G572&gt;'Inputs and Outputs'!$D$4,One-G572,0)</f>
        <v>0</v>
      </c>
      <c r="L572" s="68">
        <f ca="1">J572*'Inputs and Outputs'!$D$5-K572*'Inputs and Outputs'!$D$6</f>
        <v>3920</v>
      </c>
      <c r="M572" s="70">
        <f t="shared" ca="1" si="175"/>
        <v>0.16368731738163433</v>
      </c>
      <c r="N572" s="68">
        <f t="shared" si="162"/>
        <v>25</v>
      </c>
      <c r="O572" s="75">
        <f ca="1">J572*'Inputs and Outputs'!$D$5-('Model Part B'!K572*'Model Part B'!N572+K572*Costperbumped)</f>
        <v>3920</v>
      </c>
      <c r="R572" s="74">
        <v>569</v>
      </c>
      <c r="S572" s="68" t="s">
        <v>5</v>
      </c>
      <c r="T572" s="69">
        <v>44386</v>
      </c>
      <c r="U572" s="67" t="s">
        <v>2</v>
      </c>
      <c r="V572" s="68" t="str">
        <f>'Flight Data'!$A570</f>
        <v>G569</v>
      </c>
      <c r="W572" s="68">
        <f>'Flight Data'!$B570</f>
        <v>2</v>
      </c>
      <c r="X572" s="68">
        <f ca="1">ROUND(NORMINV($AC572,'Inputs and Outputs'!$C$19,'Inputs and Outputs'!$D$19),0)</f>
        <v>104</v>
      </c>
      <c r="Y572" s="68">
        <f t="shared" si="163"/>
        <v>102</v>
      </c>
      <c r="Z572" s="68">
        <f t="shared" ca="1" si="164"/>
        <v>102</v>
      </c>
      <c r="AA572" s="68">
        <f ca="1">IF(Z572-W572&gt;'Inputs and Outputs'!$D$4,One-W572,0)</f>
        <v>0</v>
      </c>
      <c r="AB572" s="68">
        <f ca="1">Z572*'Inputs and Outputs'!$D$5-AA572*'Inputs and Outputs'!$D$6</f>
        <v>4080</v>
      </c>
      <c r="AC572" s="70">
        <f t="shared" ca="1" si="176"/>
        <v>0.57889144145266569</v>
      </c>
      <c r="AD572" s="68">
        <f t="shared" si="165"/>
        <v>25</v>
      </c>
      <c r="AE572" s="75">
        <f ca="1">Z572*'Inputs and Outputs'!$D$5-('Model Part B'!AA572*'Model Part B'!AD572+AA572*Costperbumped)</f>
        <v>4080</v>
      </c>
      <c r="AH572" s="74">
        <v>569</v>
      </c>
      <c r="AI572" s="68" t="s">
        <v>5</v>
      </c>
      <c r="AJ572" s="69">
        <v>44386</v>
      </c>
      <c r="AK572" s="67" t="s">
        <v>2</v>
      </c>
      <c r="AL572" s="68" t="str">
        <f>'Flight Data'!$A570</f>
        <v>G569</v>
      </c>
      <c r="AM572" s="68">
        <f>'Flight Data'!$B570</f>
        <v>2</v>
      </c>
      <c r="AN572" s="68">
        <f ca="1">ROUND(NORMINV($AS572,'Inputs and Outputs'!$C$19,'Inputs and Outputs'!$D$19),0)</f>
        <v>108</v>
      </c>
      <c r="AO572" s="68">
        <f t="shared" si="166"/>
        <v>103</v>
      </c>
      <c r="AP572" s="68">
        <f t="shared" ca="1" si="167"/>
        <v>103</v>
      </c>
      <c r="AQ572" s="68">
        <f ca="1">IF(AP572-AM572&gt;'Inputs and Outputs'!$D$4,Three-AM572,0)</f>
        <v>1</v>
      </c>
      <c r="AR572" s="68">
        <f ca="1">AP572*'Inputs and Outputs'!$D$5-AQ572*'Inputs and Outputs'!$D$6</f>
        <v>4020</v>
      </c>
      <c r="AS572" s="70">
        <f t="shared" ca="1" si="177"/>
        <v>0.84368966889968733</v>
      </c>
      <c r="AT572" s="68">
        <f t="shared" si="168"/>
        <v>25</v>
      </c>
      <c r="AU572" s="75">
        <f ca="1">AP572*'Inputs and Outputs'!$D$5-('Model Part B'!AQ572*'Model Part B'!AT572+AQ572*Costperbumped)</f>
        <v>3995</v>
      </c>
      <c r="AX572" s="74">
        <v>569</v>
      </c>
      <c r="AY572" s="68" t="s">
        <v>5</v>
      </c>
      <c r="AZ572" s="69">
        <v>44386</v>
      </c>
      <c r="BA572" s="67" t="s">
        <v>2</v>
      </c>
      <c r="BB572" s="68" t="str">
        <f>'Flight Data'!$A570</f>
        <v>G569</v>
      </c>
      <c r="BC572" s="68">
        <f>'Flight Data'!$B570</f>
        <v>2</v>
      </c>
      <c r="BD572" s="68">
        <f ca="1">ROUND(NORMINV($BI572,'Inputs and Outputs'!$C$19,'Inputs and Outputs'!$D$19),0)</f>
        <v>97</v>
      </c>
      <c r="BE572" s="68">
        <f t="shared" si="169"/>
        <v>104</v>
      </c>
      <c r="BF572" s="68">
        <f t="shared" ca="1" si="170"/>
        <v>97</v>
      </c>
      <c r="BG572" s="68">
        <f ca="1">IF(BF572-BC572&gt;'Inputs and Outputs'!$D$4,Four-BC572,0)</f>
        <v>0</v>
      </c>
      <c r="BH572" s="68">
        <f ca="1">BF572*'Inputs and Outputs'!$D$5-BG572*'Inputs and Outputs'!$D$6</f>
        <v>3880</v>
      </c>
      <c r="BI572" s="70">
        <f t="shared" ca="1" si="178"/>
        <v>0.1069132422443213</v>
      </c>
      <c r="BJ572" s="68">
        <f t="shared" si="171"/>
        <v>25</v>
      </c>
      <c r="BK572" s="75">
        <f ca="1">BF572*'Inputs and Outputs'!$D$5-('Model Part B'!BG572*'Model Part B'!BJ572+BG572*Costperbumped)</f>
        <v>3880</v>
      </c>
      <c r="BN572" s="74">
        <v>569</v>
      </c>
      <c r="BO572" s="68" t="s">
        <v>5</v>
      </c>
      <c r="BP572" s="69">
        <v>44386</v>
      </c>
      <c r="BQ572" s="67" t="s">
        <v>2</v>
      </c>
      <c r="BR572" s="68" t="str">
        <f>'Flight Data'!$A570</f>
        <v>G569</v>
      </c>
      <c r="BS572" s="68">
        <f>'Flight Data'!$B570</f>
        <v>2</v>
      </c>
      <c r="BT572" s="68">
        <f ca="1">ROUND(NORMINV($BY572,'Inputs and Outputs'!$C$18,'Inputs and Outputs'!$D$18),0)</f>
        <v>97</v>
      </c>
      <c r="BU572" s="68">
        <f t="shared" si="172"/>
        <v>105</v>
      </c>
      <c r="BV572" s="68">
        <f t="shared" ca="1" si="173"/>
        <v>97</v>
      </c>
      <c r="BW572" s="68">
        <f ca="1">IF(BV572-BS572&gt;'Inputs and Outputs'!$D$4,Five-BS572,0)</f>
        <v>0</v>
      </c>
      <c r="BX572" s="68">
        <f ca="1">BV572*'Inputs and Outputs'!$D$5-BW572*'Inputs and Outputs'!$D$6</f>
        <v>3880</v>
      </c>
      <c r="BY572" s="70">
        <f t="shared" ca="1" si="179"/>
        <v>0.26243178789581312</v>
      </c>
      <c r="BZ572" s="68">
        <f t="shared" si="174"/>
        <v>25</v>
      </c>
      <c r="CA572" s="75">
        <f ca="1">BV572*'Inputs and Outputs'!$D$5-('Model Part B'!BW572*'Model Part B'!BZ572+BW572*Costperbumped)</f>
        <v>3880</v>
      </c>
    </row>
    <row r="573" spans="2:79" x14ac:dyDescent="0.2">
      <c r="B573" s="74">
        <v>570</v>
      </c>
      <c r="C573" s="68" t="s">
        <v>5</v>
      </c>
      <c r="D573" s="69">
        <v>44386</v>
      </c>
      <c r="E573" s="67" t="s">
        <v>0</v>
      </c>
      <c r="F573" s="68" t="str">
        <f>'Flight Data'!$A571</f>
        <v>G570</v>
      </c>
      <c r="G573" s="68">
        <f>'Flight Data'!$B571</f>
        <v>0</v>
      </c>
      <c r="H573" s="68">
        <f ca="1">ROUND(NORMINV($M573,'Inputs and Outputs'!$C$20,'Inputs and Outputs'!$D$20),0)</f>
        <v>102</v>
      </c>
      <c r="I573" s="68">
        <f t="shared" si="160"/>
        <v>101</v>
      </c>
      <c r="J573" s="68">
        <f t="shared" ca="1" si="161"/>
        <v>101</v>
      </c>
      <c r="K573" s="68">
        <f ca="1">IF(J573-G573&gt;'Inputs and Outputs'!$D$4,One-G573,0)</f>
        <v>1</v>
      </c>
      <c r="L573" s="68">
        <f ca="1">J573*'Inputs and Outputs'!$D$5-K573*'Inputs and Outputs'!$D$6</f>
        <v>3940</v>
      </c>
      <c r="M573" s="70">
        <f t="shared" ca="1" si="175"/>
        <v>0.303701448186389</v>
      </c>
      <c r="N573" s="68">
        <f t="shared" si="162"/>
        <v>200</v>
      </c>
      <c r="O573" s="75">
        <f ca="1">J573*'Inputs and Outputs'!$D$5-('Model Part B'!K573*'Model Part B'!N573+K573*Costperbumped)</f>
        <v>3740</v>
      </c>
      <c r="R573" s="74">
        <v>570</v>
      </c>
      <c r="S573" s="68" t="s">
        <v>5</v>
      </c>
      <c r="T573" s="69">
        <v>44386</v>
      </c>
      <c r="U573" s="67" t="s">
        <v>0</v>
      </c>
      <c r="V573" s="68" t="str">
        <f>'Flight Data'!$A571</f>
        <v>G570</v>
      </c>
      <c r="W573" s="68">
        <f>'Flight Data'!$B571</f>
        <v>0</v>
      </c>
      <c r="X573" s="68">
        <f ca="1">ROUND(NORMINV($AC573,'Inputs and Outputs'!$C$20,'Inputs and Outputs'!$D$20),0)</f>
        <v>102</v>
      </c>
      <c r="Y573" s="68">
        <f t="shared" si="163"/>
        <v>102</v>
      </c>
      <c r="Z573" s="68">
        <f t="shared" ca="1" si="164"/>
        <v>102</v>
      </c>
      <c r="AA573" s="68">
        <f ca="1">IF(Z573-W573&gt;'Inputs and Outputs'!$D$4,One-W573,0)</f>
        <v>1</v>
      </c>
      <c r="AB573" s="68">
        <f ca="1">Z573*'Inputs and Outputs'!$D$5-AA573*'Inputs and Outputs'!$D$6</f>
        <v>3980</v>
      </c>
      <c r="AC573" s="70">
        <f t="shared" ca="1" si="176"/>
        <v>0.29133992241215478</v>
      </c>
      <c r="AD573" s="68">
        <f t="shared" si="165"/>
        <v>200</v>
      </c>
      <c r="AE573" s="75">
        <f ca="1">Z573*'Inputs and Outputs'!$D$5-('Model Part B'!AA573*'Model Part B'!AD573+AA573*Costperbumped)</f>
        <v>3780</v>
      </c>
      <c r="AH573" s="74">
        <v>570</v>
      </c>
      <c r="AI573" s="68" t="s">
        <v>5</v>
      </c>
      <c r="AJ573" s="69">
        <v>44386</v>
      </c>
      <c r="AK573" s="67" t="s">
        <v>0</v>
      </c>
      <c r="AL573" s="68" t="str">
        <f>'Flight Data'!$A571</f>
        <v>G570</v>
      </c>
      <c r="AM573" s="68">
        <f>'Flight Data'!$B571</f>
        <v>0</v>
      </c>
      <c r="AN573" s="68">
        <f ca="1">ROUND(NORMINV($AS573,'Inputs and Outputs'!$C$20,'Inputs and Outputs'!$D$20),0)</f>
        <v>108</v>
      </c>
      <c r="AO573" s="68">
        <f t="shared" si="166"/>
        <v>103</v>
      </c>
      <c r="AP573" s="68">
        <f t="shared" ca="1" si="167"/>
        <v>103</v>
      </c>
      <c r="AQ573" s="68">
        <f ca="1">IF(AP573-AM573&gt;'Inputs and Outputs'!$D$4,Three-AM573,0)</f>
        <v>3</v>
      </c>
      <c r="AR573" s="68">
        <f ca="1">AP573*'Inputs and Outputs'!$D$5-AQ573*'Inputs and Outputs'!$D$6</f>
        <v>3820</v>
      </c>
      <c r="AS573" s="70">
        <f t="shared" ca="1" si="177"/>
        <v>0.71507356317083481</v>
      </c>
      <c r="AT573" s="68">
        <f t="shared" si="168"/>
        <v>200</v>
      </c>
      <c r="AU573" s="75">
        <f ca="1">AP573*'Inputs and Outputs'!$D$5-('Model Part B'!AQ573*'Model Part B'!AT573+AQ573*Costperbumped)</f>
        <v>3220</v>
      </c>
      <c r="AX573" s="74">
        <v>570</v>
      </c>
      <c r="AY573" s="68" t="s">
        <v>5</v>
      </c>
      <c r="AZ573" s="69">
        <v>44386</v>
      </c>
      <c r="BA573" s="67" t="s">
        <v>0</v>
      </c>
      <c r="BB573" s="68" t="str">
        <f>'Flight Data'!$A571</f>
        <v>G570</v>
      </c>
      <c r="BC573" s="68">
        <f>'Flight Data'!$B571</f>
        <v>0</v>
      </c>
      <c r="BD573" s="68">
        <f ca="1">ROUND(NORMINV($BI573,'Inputs and Outputs'!$C$20,'Inputs and Outputs'!$D$20),0)</f>
        <v>103</v>
      </c>
      <c r="BE573" s="68">
        <f t="shared" si="169"/>
        <v>104</v>
      </c>
      <c r="BF573" s="68">
        <f t="shared" ca="1" si="170"/>
        <v>103</v>
      </c>
      <c r="BG573" s="68">
        <f ca="1">IF(BF573-BC573&gt;'Inputs and Outputs'!$D$4,Four-BC573,0)</f>
        <v>4</v>
      </c>
      <c r="BH573" s="68">
        <f ca="1">BF573*'Inputs and Outputs'!$D$5-BG573*'Inputs and Outputs'!$D$6</f>
        <v>3720</v>
      </c>
      <c r="BI573" s="70">
        <f t="shared" ca="1" si="178"/>
        <v>0.36856275838881603</v>
      </c>
      <c r="BJ573" s="68">
        <f t="shared" si="171"/>
        <v>200</v>
      </c>
      <c r="BK573" s="75">
        <f ca="1">BF573*'Inputs and Outputs'!$D$5-('Model Part B'!BG573*'Model Part B'!BJ573+BG573*Costperbumped)</f>
        <v>2920</v>
      </c>
      <c r="BN573" s="74">
        <v>570</v>
      </c>
      <c r="BO573" s="68" t="s">
        <v>5</v>
      </c>
      <c r="BP573" s="69">
        <v>44386</v>
      </c>
      <c r="BQ573" s="67" t="s">
        <v>0</v>
      </c>
      <c r="BR573" s="68" t="str">
        <f>'Flight Data'!$A571</f>
        <v>G570</v>
      </c>
      <c r="BS573" s="68">
        <f>'Flight Data'!$B571</f>
        <v>0</v>
      </c>
      <c r="BT573" s="68">
        <f ca="1">ROUND(NORMINV($BY573,'Inputs and Outputs'!$C$18,'Inputs and Outputs'!$D$18),0)</f>
        <v>112</v>
      </c>
      <c r="BU573" s="68">
        <f t="shared" si="172"/>
        <v>105</v>
      </c>
      <c r="BV573" s="68">
        <f t="shared" ca="1" si="173"/>
        <v>105</v>
      </c>
      <c r="BW573" s="68">
        <f ca="1">IF(BV573-BS573&gt;'Inputs and Outputs'!$D$4,Five-BS573,0)</f>
        <v>5</v>
      </c>
      <c r="BX573" s="68">
        <f ca="1">BV573*'Inputs and Outputs'!$D$5-BW573*'Inputs and Outputs'!$D$6</f>
        <v>3700</v>
      </c>
      <c r="BY573" s="70">
        <f t="shared" ca="1" si="179"/>
        <v>0.96473268859581696</v>
      </c>
      <c r="BZ573" s="68">
        <f t="shared" si="174"/>
        <v>200</v>
      </c>
      <c r="CA573" s="75">
        <f ca="1">BV573*'Inputs and Outputs'!$D$5-('Model Part B'!BW573*'Model Part B'!BZ573+BW573*Costperbumped)</f>
        <v>2700</v>
      </c>
    </row>
    <row r="574" spans="2:79" x14ac:dyDescent="0.2">
      <c r="B574" s="74">
        <v>571</v>
      </c>
      <c r="C574" s="68" t="s">
        <v>4</v>
      </c>
      <c r="D574" s="69">
        <v>44387</v>
      </c>
      <c r="E574" s="67" t="s">
        <v>3</v>
      </c>
      <c r="F574" s="68" t="str">
        <f>'Flight Data'!$A572</f>
        <v>G571</v>
      </c>
      <c r="G574" s="68">
        <f>'Flight Data'!$B572</f>
        <v>2</v>
      </c>
      <c r="H574" s="68">
        <f ca="1">ROUND(NORMINV($M574,'Inputs and Outputs'!$C$18,'Inputs and Outputs'!$D$18),0)</f>
        <v>107</v>
      </c>
      <c r="I574" s="68">
        <f t="shared" si="160"/>
        <v>101</v>
      </c>
      <c r="J574" s="68">
        <f t="shared" ca="1" si="161"/>
        <v>101</v>
      </c>
      <c r="K574" s="68">
        <f ca="1">IF(J574-G574&gt;'Inputs and Outputs'!$D$4,One-G574,0)</f>
        <v>0</v>
      </c>
      <c r="L574" s="68">
        <f ca="1">J574*'Inputs and Outputs'!$D$5-K574*'Inputs and Outputs'!$D$6</f>
        <v>4040</v>
      </c>
      <c r="M574" s="70">
        <f t="shared" ca="1" si="175"/>
        <v>0.83523972261462665</v>
      </c>
      <c r="N574" s="68">
        <f t="shared" si="162"/>
        <v>25</v>
      </c>
      <c r="O574" s="75">
        <f ca="1">J574*'Inputs and Outputs'!$D$5-('Model Part B'!K574*'Model Part B'!N574+K574*Costperbumped)</f>
        <v>4040</v>
      </c>
      <c r="R574" s="74">
        <v>571</v>
      </c>
      <c r="S574" s="68" t="s">
        <v>4</v>
      </c>
      <c r="T574" s="69">
        <v>44387</v>
      </c>
      <c r="U574" s="67" t="s">
        <v>3</v>
      </c>
      <c r="V574" s="68" t="str">
        <f>'Flight Data'!$A572</f>
        <v>G571</v>
      </c>
      <c r="W574" s="68">
        <f>'Flight Data'!$B572</f>
        <v>2</v>
      </c>
      <c r="X574" s="68">
        <f ca="1">ROUND(NORMINV($AC574,'Inputs and Outputs'!$C$18,'Inputs and Outputs'!$D$18),0)</f>
        <v>112</v>
      </c>
      <c r="Y574" s="68">
        <f t="shared" si="163"/>
        <v>102</v>
      </c>
      <c r="Z574" s="68">
        <f t="shared" ca="1" si="164"/>
        <v>102</v>
      </c>
      <c r="AA574" s="68">
        <f ca="1">IF(Z574-W574&gt;'Inputs and Outputs'!$D$4,One-W574,0)</f>
        <v>0</v>
      </c>
      <c r="AB574" s="68">
        <f ca="1">Z574*'Inputs and Outputs'!$D$5-AA574*'Inputs and Outputs'!$D$6</f>
        <v>4080</v>
      </c>
      <c r="AC574" s="70">
        <f t="shared" ca="1" si="176"/>
        <v>0.97070639616007737</v>
      </c>
      <c r="AD574" s="68">
        <f t="shared" si="165"/>
        <v>25</v>
      </c>
      <c r="AE574" s="75">
        <f ca="1">Z574*'Inputs and Outputs'!$D$5-('Model Part B'!AA574*'Model Part B'!AD574+AA574*Costperbumped)</f>
        <v>4080</v>
      </c>
      <c r="AH574" s="74">
        <v>571</v>
      </c>
      <c r="AI574" s="68" t="s">
        <v>4</v>
      </c>
      <c r="AJ574" s="69">
        <v>44387</v>
      </c>
      <c r="AK574" s="67" t="s">
        <v>3</v>
      </c>
      <c r="AL574" s="68" t="str">
        <f>'Flight Data'!$A572</f>
        <v>G571</v>
      </c>
      <c r="AM574" s="68">
        <f>'Flight Data'!$B572</f>
        <v>2</v>
      </c>
      <c r="AN574" s="68">
        <f ca="1">ROUND(NORMINV($AS574,'Inputs and Outputs'!$C$18,'Inputs and Outputs'!$D$18),0)</f>
        <v>100</v>
      </c>
      <c r="AO574" s="68">
        <f t="shared" si="166"/>
        <v>103</v>
      </c>
      <c r="AP574" s="68">
        <f t="shared" ca="1" si="167"/>
        <v>100</v>
      </c>
      <c r="AQ574" s="68">
        <f ca="1">IF(AP574-AM574&gt;'Inputs and Outputs'!$D$4,Three-AM574,0)</f>
        <v>0</v>
      </c>
      <c r="AR574" s="68">
        <f ca="1">AP574*'Inputs and Outputs'!$D$5-AQ574*'Inputs and Outputs'!$D$6</f>
        <v>4000</v>
      </c>
      <c r="AS574" s="70">
        <f t="shared" ca="1" si="177"/>
        <v>0.40706875160781619</v>
      </c>
      <c r="AT574" s="68">
        <f t="shared" si="168"/>
        <v>25</v>
      </c>
      <c r="AU574" s="75">
        <f ca="1">AP574*'Inputs and Outputs'!$D$5-('Model Part B'!AQ574*'Model Part B'!AT574+AQ574*Costperbumped)</f>
        <v>4000</v>
      </c>
      <c r="AX574" s="74">
        <v>571</v>
      </c>
      <c r="AY574" s="68" t="s">
        <v>4</v>
      </c>
      <c r="AZ574" s="69">
        <v>44387</v>
      </c>
      <c r="BA574" s="67" t="s">
        <v>3</v>
      </c>
      <c r="BB574" s="68" t="str">
        <f>'Flight Data'!$A572</f>
        <v>G571</v>
      </c>
      <c r="BC574" s="68">
        <f>'Flight Data'!$B572</f>
        <v>2</v>
      </c>
      <c r="BD574" s="68">
        <f ca="1">ROUND(NORMINV($BI574,'Inputs and Outputs'!$C$18,'Inputs and Outputs'!$D$18),0)</f>
        <v>98</v>
      </c>
      <c r="BE574" s="68">
        <f t="shared" si="169"/>
        <v>104</v>
      </c>
      <c r="BF574" s="68">
        <f t="shared" ca="1" si="170"/>
        <v>98</v>
      </c>
      <c r="BG574" s="68">
        <f ca="1">IF(BF574-BC574&gt;'Inputs and Outputs'!$D$4,Four-BC574,0)</f>
        <v>0</v>
      </c>
      <c r="BH574" s="68">
        <f ca="1">BF574*'Inputs and Outputs'!$D$5-BG574*'Inputs and Outputs'!$D$6</f>
        <v>3920</v>
      </c>
      <c r="BI574" s="70">
        <f t="shared" ca="1" si="178"/>
        <v>0.31472227337145764</v>
      </c>
      <c r="BJ574" s="68">
        <f t="shared" si="171"/>
        <v>25</v>
      </c>
      <c r="BK574" s="75">
        <f ca="1">BF574*'Inputs and Outputs'!$D$5-('Model Part B'!BG574*'Model Part B'!BJ574+BG574*Costperbumped)</f>
        <v>3920</v>
      </c>
      <c r="BN574" s="74">
        <v>571</v>
      </c>
      <c r="BO574" s="68" t="s">
        <v>4</v>
      </c>
      <c r="BP574" s="69">
        <v>44387</v>
      </c>
      <c r="BQ574" s="67" t="s">
        <v>3</v>
      </c>
      <c r="BR574" s="68" t="str">
        <f>'Flight Data'!$A572</f>
        <v>G571</v>
      </c>
      <c r="BS574" s="68">
        <f>'Flight Data'!$B572</f>
        <v>2</v>
      </c>
      <c r="BT574" s="68">
        <f ca="1">ROUND(NORMINV($BY574,'Inputs and Outputs'!$C$18,'Inputs and Outputs'!$D$18),0)</f>
        <v>103</v>
      </c>
      <c r="BU574" s="68">
        <f t="shared" si="172"/>
        <v>105</v>
      </c>
      <c r="BV574" s="68">
        <f t="shared" ca="1" si="173"/>
        <v>103</v>
      </c>
      <c r="BW574" s="68">
        <f ca="1">IF(BV574-BS574&gt;'Inputs and Outputs'!$D$4,Five-BS574,0)</f>
        <v>3</v>
      </c>
      <c r="BX574" s="68">
        <f ca="1">BV574*'Inputs and Outputs'!$D$5-BW574*'Inputs and Outputs'!$D$6</f>
        <v>3820</v>
      </c>
      <c r="BY574" s="70">
        <f t="shared" ca="1" si="179"/>
        <v>0.60803900855754978</v>
      </c>
      <c r="BZ574" s="68">
        <f t="shared" si="174"/>
        <v>25</v>
      </c>
      <c r="CA574" s="75">
        <f ca="1">BV574*'Inputs and Outputs'!$D$5-('Model Part B'!BW574*'Model Part B'!BZ574+BW574*Costperbumped)</f>
        <v>3745</v>
      </c>
    </row>
    <row r="575" spans="2:79" x14ac:dyDescent="0.2">
      <c r="B575" s="74">
        <v>572</v>
      </c>
      <c r="C575" s="68" t="s">
        <v>4</v>
      </c>
      <c r="D575" s="69">
        <v>44387</v>
      </c>
      <c r="E575" s="67" t="s">
        <v>2</v>
      </c>
      <c r="F575" s="68" t="str">
        <f>'Flight Data'!$A573</f>
        <v>G572</v>
      </c>
      <c r="G575" s="68">
        <f>'Flight Data'!$B573</f>
        <v>2</v>
      </c>
      <c r="H575" s="68">
        <f ca="1">ROUND(NORMINV($M575,'Inputs and Outputs'!$C$19,'Inputs and Outputs'!$D$19),0)</f>
        <v>101</v>
      </c>
      <c r="I575" s="68">
        <f t="shared" si="160"/>
        <v>101</v>
      </c>
      <c r="J575" s="68">
        <f t="shared" ca="1" si="161"/>
        <v>101</v>
      </c>
      <c r="K575" s="68">
        <f ca="1">IF(J575-G575&gt;'Inputs and Outputs'!$D$4,One-G575,0)</f>
        <v>0</v>
      </c>
      <c r="L575" s="68">
        <f ca="1">J575*'Inputs and Outputs'!$D$5-K575*'Inputs and Outputs'!$D$6</f>
        <v>4040</v>
      </c>
      <c r="M575" s="70">
        <f t="shared" ca="1" si="175"/>
        <v>0.31174579794203039</v>
      </c>
      <c r="N575" s="68">
        <f t="shared" si="162"/>
        <v>25</v>
      </c>
      <c r="O575" s="75">
        <f ca="1">J575*'Inputs and Outputs'!$D$5-('Model Part B'!K575*'Model Part B'!N575+K575*Costperbumped)</f>
        <v>4040</v>
      </c>
      <c r="R575" s="74">
        <v>572</v>
      </c>
      <c r="S575" s="68" t="s">
        <v>4</v>
      </c>
      <c r="T575" s="69">
        <v>44387</v>
      </c>
      <c r="U575" s="67" t="s">
        <v>2</v>
      </c>
      <c r="V575" s="68" t="str">
        <f>'Flight Data'!$A573</f>
        <v>G572</v>
      </c>
      <c r="W575" s="68">
        <f>'Flight Data'!$B573</f>
        <v>2</v>
      </c>
      <c r="X575" s="68">
        <f ca="1">ROUND(NORMINV($AC575,'Inputs and Outputs'!$C$19,'Inputs and Outputs'!$D$19),0)</f>
        <v>104</v>
      </c>
      <c r="Y575" s="68">
        <f t="shared" si="163"/>
        <v>102</v>
      </c>
      <c r="Z575" s="68">
        <f t="shared" ca="1" si="164"/>
        <v>102</v>
      </c>
      <c r="AA575" s="68">
        <f ca="1">IF(Z575-W575&gt;'Inputs and Outputs'!$D$4,One-W575,0)</f>
        <v>0</v>
      </c>
      <c r="AB575" s="68">
        <f ca="1">Z575*'Inputs and Outputs'!$D$5-AA575*'Inputs and Outputs'!$D$6</f>
        <v>4080</v>
      </c>
      <c r="AC575" s="70">
        <f t="shared" ca="1" si="176"/>
        <v>0.57928118287007146</v>
      </c>
      <c r="AD575" s="68">
        <f t="shared" si="165"/>
        <v>25</v>
      </c>
      <c r="AE575" s="75">
        <f ca="1">Z575*'Inputs and Outputs'!$D$5-('Model Part B'!AA575*'Model Part B'!AD575+AA575*Costperbumped)</f>
        <v>4080</v>
      </c>
      <c r="AH575" s="74">
        <v>572</v>
      </c>
      <c r="AI575" s="68" t="s">
        <v>4</v>
      </c>
      <c r="AJ575" s="69">
        <v>44387</v>
      </c>
      <c r="AK575" s="67" t="s">
        <v>2</v>
      </c>
      <c r="AL575" s="68" t="str">
        <f>'Flight Data'!$A573</f>
        <v>G572</v>
      </c>
      <c r="AM575" s="68">
        <f>'Flight Data'!$B573</f>
        <v>2</v>
      </c>
      <c r="AN575" s="68">
        <f ca="1">ROUND(NORMINV($AS575,'Inputs and Outputs'!$C$19,'Inputs and Outputs'!$D$19),0)</f>
        <v>112</v>
      </c>
      <c r="AO575" s="68">
        <f t="shared" si="166"/>
        <v>103</v>
      </c>
      <c r="AP575" s="68">
        <f t="shared" ca="1" si="167"/>
        <v>103</v>
      </c>
      <c r="AQ575" s="68">
        <f ca="1">IF(AP575-AM575&gt;'Inputs and Outputs'!$D$4,Three-AM575,0)</f>
        <v>1</v>
      </c>
      <c r="AR575" s="68">
        <f ca="1">AP575*'Inputs and Outputs'!$D$5-AQ575*'Inputs and Outputs'!$D$6</f>
        <v>4020</v>
      </c>
      <c r="AS575" s="70">
        <f t="shared" ca="1" si="177"/>
        <v>0.97054222071223128</v>
      </c>
      <c r="AT575" s="68">
        <f t="shared" si="168"/>
        <v>25</v>
      </c>
      <c r="AU575" s="75">
        <f ca="1">AP575*'Inputs and Outputs'!$D$5-('Model Part B'!AQ575*'Model Part B'!AT575+AQ575*Costperbumped)</f>
        <v>3995</v>
      </c>
      <c r="AX575" s="74">
        <v>572</v>
      </c>
      <c r="AY575" s="68" t="s">
        <v>4</v>
      </c>
      <c r="AZ575" s="69">
        <v>44387</v>
      </c>
      <c r="BA575" s="67" t="s">
        <v>2</v>
      </c>
      <c r="BB575" s="68" t="str">
        <f>'Flight Data'!$A573</f>
        <v>G572</v>
      </c>
      <c r="BC575" s="68">
        <f>'Flight Data'!$B573</f>
        <v>2</v>
      </c>
      <c r="BD575" s="68">
        <f ca="1">ROUND(NORMINV($BI575,'Inputs and Outputs'!$C$19,'Inputs and Outputs'!$D$19),0)</f>
        <v>91</v>
      </c>
      <c r="BE575" s="68">
        <f t="shared" si="169"/>
        <v>104</v>
      </c>
      <c r="BF575" s="68">
        <f t="shared" ca="1" si="170"/>
        <v>91</v>
      </c>
      <c r="BG575" s="68">
        <f ca="1">IF(BF575-BC575&gt;'Inputs and Outputs'!$D$4,Four-BC575,0)</f>
        <v>0</v>
      </c>
      <c r="BH575" s="68">
        <f ca="1">BF575*'Inputs and Outputs'!$D$5-BG575*'Inputs and Outputs'!$D$6</f>
        <v>3640</v>
      </c>
      <c r="BI575" s="70">
        <f t="shared" ca="1" si="178"/>
        <v>1.0529941278339616E-2</v>
      </c>
      <c r="BJ575" s="68">
        <f t="shared" si="171"/>
        <v>25</v>
      </c>
      <c r="BK575" s="75">
        <f ca="1">BF575*'Inputs and Outputs'!$D$5-('Model Part B'!BG575*'Model Part B'!BJ575+BG575*Costperbumped)</f>
        <v>3640</v>
      </c>
      <c r="BN575" s="74">
        <v>572</v>
      </c>
      <c r="BO575" s="68" t="s">
        <v>4</v>
      </c>
      <c r="BP575" s="69">
        <v>44387</v>
      </c>
      <c r="BQ575" s="67" t="s">
        <v>2</v>
      </c>
      <c r="BR575" s="68" t="str">
        <f>'Flight Data'!$A573</f>
        <v>G572</v>
      </c>
      <c r="BS575" s="68">
        <f>'Flight Data'!$B573</f>
        <v>2</v>
      </c>
      <c r="BT575" s="68">
        <f ca="1">ROUND(NORMINV($BY575,'Inputs and Outputs'!$C$18,'Inputs and Outputs'!$D$18),0)</f>
        <v>99</v>
      </c>
      <c r="BU575" s="68">
        <f t="shared" si="172"/>
        <v>105</v>
      </c>
      <c r="BV575" s="68">
        <f t="shared" ca="1" si="173"/>
        <v>99</v>
      </c>
      <c r="BW575" s="68">
        <f ca="1">IF(BV575-BS575&gt;'Inputs and Outputs'!$D$4,Five-BS575,0)</f>
        <v>0</v>
      </c>
      <c r="BX575" s="68">
        <f ca="1">BV575*'Inputs and Outputs'!$D$5-BW575*'Inputs and Outputs'!$D$6</f>
        <v>3960</v>
      </c>
      <c r="BY575" s="70">
        <f t="shared" ca="1" si="179"/>
        <v>0.3572523166445053</v>
      </c>
      <c r="BZ575" s="68">
        <f t="shared" si="174"/>
        <v>25</v>
      </c>
      <c r="CA575" s="75">
        <f ca="1">BV575*'Inputs and Outputs'!$D$5-('Model Part B'!BW575*'Model Part B'!BZ575+BW575*Costperbumped)</f>
        <v>3960</v>
      </c>
    </row>
    <row r="576" spans="2:79" x14ac:dyDescent="0.2">
      <c r="B576" s="74">
        <v>573</v>
      </c>
      <c r="C576" s="68" t="s">
        <v>4</v>
      </c>
      <c r="D576" s="69">
        <v>44387</v>
      </c>
      <c r="E576" s="67" t="s">
        <v>0</v>
      </c>
      <c r="F576" s="68" t="str">
        <f>'Flight Data'!$A574</f>
        <v>G573</v>
      </c>
      <c r="G576" s="68">
        <f>'Flight Data'!$B574</f>
        <v>0</v>
      </c>
      <c r="H576" s="68">
        <f ca="1">ROUND(NORMINV($M576,'Inputs and Outputs'!$C$20,'Inputs and Outputs'!$D$20),0)</f>
        <v>102</v>
      </c>
      <c r="I576" s="68">
        <f t="shared" si="160"/>
        <v>101</v>
      </c>
      <c r="J576" s="68">
        <f t="shared" ca="1" si="161"/>
        <v>101</v>
      </c>
      <c r="K576" s="68">
        <f ca="1">IF(J576-G576&gt;'Inputs and Outputs'!$D$4,One-G576,0)</f>
        <v>1</v>
      </c>
      <c r="L576" s="68">
        <f ca="1">J576*'Inputs and Outputs'!$D$5-K576*'Inputs and Outputs'!$D$6</f>
        <v>3940</v>
      </c>
      <c r="M576" s="70">
        <f t="shared" ca="1" si="175"/>
        <v>0.29985337519044208</v>
      </c>
      <c r="N576" s="68">
        <f t="shared" si="162"/>
        <v>200</v>
      </c>
      <c r="O576" s="75">
        <f ca="1">J576*'Inputs and Outputs'!$D$5-('Model Part B'!K576*'Model Part B'!N576+K576*Costperbumped)</f>
        <v>3740</v>
      </c>
      <c r="R576" s="74">
        <v>573</v>
      </c>
      <c r="S576" s="68" t="s">
        <v>4</v>
      </c>
      <c r="T576" s="69">
        <v>44387</v>
      </c>
      <c r="U576" s="67" t="s">
        <v>0</v>
      </c>
      <c r="V576" s="68" t="str">
        <f>'Flight Data'!$A574</f>
        <v>G573</v>
      </c>
      <c r="W576" s="68">
        <f>'Flight Data'!$B574</f>
        <v>0</v>
      </c>
      <c r="X576" s="68">
        <f ca="1">ROUND(NORMINV($AC576,'Inputs and Outputs'!$C$20,'Inputs and Outputs'!$D$20),0)</f>
        <v>108</v>
      </c>
      <c r="Y576" s="68">
        <f t="shared" si="163"/>
        <v>102</v>
      </c>
      <c r="Z576" s="68">
        <f t="shared" ca="1" si="164"/>
        <v>102</v>
      </c>
      <c r="AA576" s="68">
        <f ca="1">IF(Z576-W576&gt;'Inputs and Outputs'!$D$4,One-W576,0)</f>
        <v>1</v>
      </c>
      <c r="AB576" s="68">
        <f ca="1">Z576*'Inputs and Outputs'!$D$5-AA576*'Inputs and Outputs'!$D$6</f>
        <v>3980</v>
      </c>
      <c r="AC576" s="70">
        <f t="shared" ca="1" si="176"/>
        <v>0.71783956727696563</v>
      </c>
      <c r="AD576" s="68">
        <f t="shared" si="165"/>
        <v>200</v>
      </c>
      <c r="AE576" s="75">
        <f ca="1">Z576*'Inputs and Outputs'!$D$5-('Model Part B'!AA576*'Model Part B'!AD576+AA576*Costperbumped)</f>
        <v>3780</v>
      </c>
      <c r="AH576" s="74">
        <v>573</v>
      </c>
      <c r="AI576" s="68" t="s">
        <v>4</v>
      </c>
      <c r="AJ576" s="69">
        <v>44387</v>
      </c>
      <c r="AK576" s="67" t="s">
        <v>0</v>
      </c>
      <c r="AL576" s="68" t="str">
        <f>'Flight Data'!$A574</f>
        <v>G573</v>
      </c>
      <c r="AM576" s="68">
        <f>'Flight Data'!$B574</f>
        <v>0</v>
      </c>
      <c r="AN576" s="68">
        <f ca="1">ROUND(NORMINV($AS576,'Inputs and Outputs'!$C$20,'Inputs and Outputs'!$D$20),0)</f>
        <v>115</v>
      </c>
      <c r="AO576" s="68">
        <f t="shared" si="166"/>
        <v>103</v>
      </c>
      <c r="AP576" s="68">
        <f t="shared" ca="1" si="167"/>
        <v>103</v>
      </c>
      <c r="AQ576" s="68">
        <f ca="1">IF(AP576-AM576&gt;'Inputs and Outputs'!$D$4,Three-AM576,0)</f>
        <v>3</v>
      </c>
      <c r="AR576" s="68">
        <f ca="1">AP576*'Inputs and Outputs'!$D$5-AQ576*'Inputs and Outputs'!$D$6</f>
        <v>3820</v>
      </c>
      <c r="AS576" s="70">
        <f t="shared" ca="1" si="177"/>
        <v>0.97766598476425992</v>
      </c>
      <c r="AT576" s="68">
        <f t="shared" si="168"/>
        <v>200</v>
      </c>
      <c r="AU576" s="75">
        <f ca="1">AP576*'Inputs and Outputs'!$D$5-('Model Part B'!AQ576*'Model Part B'!AT576+AQ576*Costperbumped)</f>
        <v>3220</v>
      </c>
      <c r="AX576" s="74">
        <v>573</v>
      </c>
      <c r="AY576" s="68" t="s">
        <v>4</v>
      </c>
      <c r="AZ576" s="69">
        <v>44387</v>
      </c>
      <c r="BA576" s="67" t="s">
        <v>0</v>
      </c>
      <c r="BB576" s="68" t="str">
        <f>'Flight Data'!$A574</f>
        <v>G573</v>
      </c>
      <c r="BC576" s="68">
        <f>'Flight Data'!$B574</f>
        <v>0</v>
      </c>
      <c r="BD576" s="68">
        <f ca="1">ROUND(NORMINV($BI576,'Inputs and Outputs'!$C$20,'Inputs and Outputs'!$D$20),0)</f>
        <v>112</v>
      </c>
      <c r="BE576" s="68">
        <f t="shared" si="169"/>
        <v>104</v>
      </c>
      <c r="BF576" s="68">
        <f t="shared" ca="1" si="170"/>
        <v>104</v>
      </c>
      <c r="BG576" s="68">
        <f ca="1">IF(BF576-BC576&gt;'Inputs and Outputs'!$D$4,Four-BC576,0)</f>
        <v>4</v>
      </c>
      <c r="BH576" s="68">
        <f ca="1">BF576*'Inputs and Outputs'!$D$5-BG576*'Inputs and Outputs'!$D$6</f>
        <v>3760</v>
      </c>
      <c r="BI576" s="70">
        <f t="shared" ca="1" si="178"/>
        <v>0.90942776460979857</v>
      </c>
      <c r="BJ576" s="68">
        <f t="shared" si="171"/>
        <v>200</v>
      </c>
      <c r="BK576" s="75">
        <f ca="1">BF576*'Inputs and Outputs'!$D$5-('Model Part B'!BG576*'Model Part B'!BJ576+BG576*Costperbumped)</f>
        <v>2960</v>
      </c>
      <c r="BN576" s="74">
        <v>573</v>
      </c>
      <c r="BO576" s="68" t="s">
        <v>4</v>
      </c>
      <c r="BP576" s="69">
        <v>44387</v>
      </c>
      <c r="BQ576" s="67" t="s">
        <v>0</v>
      </c>
      <c r="BR576" s="68" t="str">
        <f>'Flight Data'!$A574</f>
        <v>G573</v>
      </c>
      <c r="BS576" s="68">
        <f>'Flight Data'!$B574</f>
        <v>0</v>
      </c>
      <c r="BT576" s="68">
        <f ca="1">ROUND(NORMINV($BY576,'Inputs and Outputs'!$C$18,'Inputs and Outputs'!$D$18),0)</f>
        <v>100</v>
      </c>
      <c r="BU576" s="68">
        <f t="shared" si="172"/>
        <v>105</v>
      </c>
      <c r="BV576" s="68">
        <f t="shared" ca="1" si="173"/>
        <v>100</v>
      </c>
      <c r="BW576" s="68">
        <f ca="1">IF(BV576-BS576&gt;'Inputs and Outputs'!$D$4,Five-BS576,0)</f>
        <v>0</v>
      </c>
      <c r="BX576" s="68">
        <f ca="1">BV576*'Inputs and Outputs'!$D$5-BW576*'Inputs and Outputs'!$D$6</f>
        <v>4000</v>
      </c>
      <c r="BY576" s="70">
        <f t="shared" ca="1" si="179"/>
        <v>0.45797596687404674</v>
      </c>
      <c r="BZ576" s="68">
        <f t="shared" si="174"/>
        <v>200</v>
      </c>
      <c r="CA576" s="75">
        <f ca="1">BV576*'Inputs and Outputs'!$D$5-('Model Part B'!BW576*'Model Part B'!BZ576+BW576*Costperbumped)</f>
        <v>4000</v>
      </c>
    </row>
    <row r="577" spans="2:79" x14ac:dyDescent="0.2">
      <c r="B577" s="74">
        <v>574</v>
      </c>
      <c r="C577" s="68" t="s">
        <v>1</v>
      </c>
      <c r="D577" s="69">
        <v>44388</v>
      </c>
      <c r="E577" s="67" t="s">
        <v>3</v>
      </c>
      <c r="F577" s="68" t="str">
        <f>'Flight Data'!$A575</f>
        <v>G574</v>
      </c>
      <c r="G577" s="68">
        <f>'Flight Data'!$B575</f>
        <v>4</v>
      </c>
      <c r="H577" s="68">
        <f ca="1">ROUND(NORMINV($M577,'Inputs and Outputs'!$C$18,'Inputs and Outputs'!$D$18),0)</f>
        <v>98</v>
      </c>
      <c r="I577" s="68">
        <f t="shared" si="160"/>
        <v>101</v>
      </c>
      <c r="J577" s="68">
        <f t="shared" ca="1" si="161"/>
        <v>98</v>
      </c>
      <c r="K577" s="68">
        <f ca="1">IF(J577-G577&gt;'Inputs and Outputs'!$D$4,One-G577,0)</f>
        <v>0</v>
      </c>
      <c r="L577" s="68">
        <f ca="1">J577*'Inputs and Outputs'!$D$5-K577*'Inputs and Outputs'!$D$6</f>
        <v>3920</v>
      </c>
      <c r="M577" s="70">
        <f t="shared" ca="1" si="175"/>
        <v>0.33636473635993513</v>
      </c>
      <c r="N577" s="68">
        <f t="shared" si="162"/>
        <v>25</v>
      </c>
      <c r="O577" s="75">
        <f ca="1">J577*'Inputs and Outputs'!$D$5-('Model Part B'!K577*'Model Part B'!N577+K577*Costperbumped)</f>
        <v>3920</v>
      </c>
      <c r="R577" s="74">
        <v>574</v>
      </c>
      <c r="S577" s="68" t="s">
        <v>1</v>
      </c>
      <c r="T577" s="69">
        <v>44388</v>
      </c>
      <c r="U577" s="67" t="s">
        <v>3</v>
      </c>
      <c r="V577" s="68" t="str">
        <f>'Flight Data'!$A575</f>
        <v>G574</v>
      </c>
      <c r="W577" s="68">
        <f>'Flight Data'!$B575</f>
        <v>4</v>
      </c>
      <c r="X577" s="68">
        <f ca="1">ROUND(NORMINV($AC577,'Inputs and Outputs'!$C$18,'Inputs and Outputs'!$D$18),0)</f>
        <v>101</v>
      </c>
      <c r="Y577" s="68">
        <f t="shared" si="163"/>
        <v>102</v>
      </c>
      <c r="Z577" s="68">
        <f t="shared" ca="1" si="164"/>
        <v>101</v>
      </c>
      <c r="AA577" s="68">
        <f ca="1">IF(Z577-W577&gt;'Inputs and Outputs'!$D$4,One-W577,0)</f>
        <v>0</v>
      </c>
      <c r="AB577" s="68">
        <f ca="1">Z577*'Inputs and Outputs'!$D$5-AA577*'Inputs and Outputs'!$D$6</f>
        <v>4040</v>
      </c>
      <c r="AC577" s="70">
        <f t="shared" ca="1" si="176"/>
        <v>0.51628687260431305</v>
      </c>
      <c r="AD577" s="68">
        <f t="shared" si="165"/>
        <v>25</v>
      </c>
      <c r="AE577" s="75">
        <f ca="1">Z577*'Inputs and Outputs'!$D$5-('Model Part B'!AA577*'Model Part B'!AD577+AA577*Costperbumped)</f>
        <v>4040</v>
      </c>
      <c r="AH577" s="74">
        <v>574</v>
      </c>
      <c r="AI577" s="68" t="s">
        <v>1</v>
      </c>
      <c r="AJ577" s="69">
        <v>44388</v>
      </c>
      <c r="AK577" s="67" t="s">
        <v>3</v>
      </c>
      <c r="AL577" s="68" t="str">
        <f>'Flight Data'!$A575</f>
        <v>G574</v>
      </c>
      <c r="AM577" s="68">
        <f>'Flight Data'!$B575</f>
        <v>4</v>
      </c>
      <c r="AN577" s="68">
        <f ca="1">ROUND(NORMINV($AS577,'Inputs and Outputs'!$C$18,'Inputs and Outputs'!$D$18),0)</f>
        <v>101</v>
      </c>
      <c r="AO577" s="68">
        <f t="shared" si="166"/>
        <v>103</v>
      </c>
      <c r="AP577" s="68">
        <f t="shared" ca="1" si="167"/>
        <v>101</v>
      </c>
      <c r="AQ577" s="68">
        <f ca="1">IF(AP577-AM577&gt;'Inputs and Outputs'!$D$4,Three-AM577,0)</f>
        <v>0</v>
      </c>
      <c r="AR577" s="68">
        <f ca="1">AP577*'Inputs and Outputs'!$D$5-AQ577*'Inputs and Outputs'!$D$6</f>
        <v>4040</v>
      </c>
      <c r="AS577" s="70">
        <f t="shared" ca="1" si="177"/>
        <v>0.49399864160774998</v>
      </c>
      <c r="AT577" s="68">
        <f t="shared" si="168"/>
        <v>25</v>
      </c>
      <c r="AU577" s="75">
        <f ca="1">AP577*'Inputs and Outputs'!$D$5-('Model Part B'!AQ577*'Model Part B'!AT577+AQ577*Costperbumped)</f>
        <v>4040</v>
      </c>
      <c r="AX577" s="74">
        <v>574</v>
      </c>
      <c r="AY577" s="68" t="s">
        <v>1</v>
      </c>
      <c r="AZ577" s="69">
        <v>44388</v>
      </c>
      <c r="BA577" s="67" t="s">
        <v>3</v>
      </c>
      <c r="BB577" s="68" t="str">
        <f>'Flight Data'!$A575</f>
        <v>G574</v>
      </c>
      <c r="BC577" s="68">
        <f>'Flight Data'!$B575</f>
        <v>4</v>
      </c>
      <c r="BD577" s="68">
        <f ca="1">ROUND(NORMINV($BI577,'Inputs and Outputs'!$C$18,'Inputs and Outputs'!$D$18),0)</f>
        <v>108</v>
      </c>
      <c r="BE577" s="68">
        <f t="shared" si="169"/>
        <v>104</v>
      </c>
      <c r="BF577" s="68">
        <f t="shared" ca="1" si="170"/>
        <v>104</v>
      </c>
      <c r="BG577" s="68">
        <f ca="1">IF(BF577-BC577&gt;'Inputs and Outputs'!$D$4,Four-BC577,0)</f>
        <v>0</v>
      </c>
      <c r="BH577" s="68">
        <f ca="1">BF577*'Inputs and Outputs'!$D$5-BG577*'Inputs and Outputs'!$D$6</f>
        <v>4160</v>
      </c>
      <c r="BI577" s="70">
        <f t="shared" ca="1" si="178"/>
        <v>0.87655180826004075</v>
      </c>
      <c r="BJ577" s="68">
        <f t="shared" si="171"/>
        <v>25</v>
      </c>
      <c r="BK577" s="75">
        <f ca="1">BF577*'Inputs and Outputs'!$D$5-('Model Part B'!BG577*'Model Part B'!BJ577+BG577*Costperbumped)</f>
        <v>4160</v>
      </c>
      <c r="BN577" s="74">
        <v>574</v>
      </c>
      <c r="BO577" s="68" t="s">
        <v>1</v>
      </c>
      <c r="BP577" s="69">
        <v>44388</v>
      </c>
      <c r="BQ577" s="67" t="s">
        <v>3</v>
      </c>
      <c r="BR577" s="68" t="str">
        <f>'Flight Data'!$A575</f>
        <v>G574</v>
      </c>
      <c r="BS577" s="68">
        <f>'Flight Data'!$B575</f>
        <v>4</v>
      </c>
      <c r="BT577" s="68">
        <f ca="1">ROUND(NORMINV($BY577,'Inputs and Outputs'!$C$18,'Inputs and Outputs'!$D$18),0)</f>
        <v>99</v>
      </c>
      <c r="BU577" s="68">
        <f t="shared" si="172"/>
        <v>105</v>
      </c>
      <c r="BV577" s="68">
        <f t="shared" ca="1" si="173"/>
        <v>99</v>
      </c>
      <c r="BW577" s="68">
        <f ca="1">IF(BV577-BS577&gt;'Inputs and Outputs'!$D$4,Five-BS577,0)</f>
        <v>0</v>
      </c>
      <c r="BX577" s="68">
        <f ca="1">BV577*'Inputs and Outputs'!$D$5-BW577*'Inputs and Outputs'!$D$6</f>
        <v>3960</v>
      </c>
      <c r="BY577" s="70">
        <f t="shared" ca="1" si="179"/>
        <v>0.35022698967812838</v>
      </c>
      <c r="BZ577" s="68">
        <f t="shared" si="174"/>
        <v>25</v>
      </c>
      <c r="CA577" s="75">
        <f ca="1">BV577*'Inputs and Outputs'!$D$5-('Model Part B'!BW577*'Model Part B'!BZ577+BW577*Costperbumped)</f>
        <v>3960</v>
      </c>
    </row>
    <row r="578" spans="2:79" x14ac:dyDescent="0.2">
      <c r="B578" s="74">
        <v>575</v>
      </c>
      <c r="C578" s="68" t="s">
        <v>1</v>
      </c>
      <c r="D578" s="69">
        <v>44388</v>
      </c>
      <c r="E578" s="67" t="s">
        <v>2</v>
      </c>
      <c r="F578" s="68" t="str">
        <f>'Flight Data'!$A576</f>
        <v>G575</v>
      </c>
      <c r="G578" s="68">
        <f>'Flight Data'!$B576</f>
        <v>0</v>
      </c>
      <c r="H578" s="68">
        <f ca="1">ROUND(NORMINV($M578,'Inputs and Outputs'!$C$19,'Inputs and Outputs'!$D$19),0)</f>
        <v>98</v>
      </c>
      <c r="I578" s="68">
        <f t="shared" si="160"/>
        <v>101</v>
      </c>
      <c r="J578" s="68">
        <f t="shared" ca="1" si="161"/>
        <v>98</v>
      </c>
      <c r="K578" s="68">
        <f ca="1">IF(J578-G578&gt;'Inputs and Outputs'!$D$4,One-G578,0)</f>
        <v>0</v>
      </c>
      <c r="L578" s="68">
        <f ca="1">J578*'Inputs and Outputs'!$D$5-K578*'Inputs and Outputs'!$D$6</f>
        <v>3920</v>
      </c>
      <c r="M578" s="70">
        <f t="shared" ca="1" si="175"/>
        <v>0.16151608935687722</v>
      </c>
      <c r="N578" s="68">
        <f t="shared" si="162"/>
        <v>25</v>
      </c>
      <c r="O578" s="75">
        <f ca="1">J578*'Inputs and Outputs'!$D$5-('Model Part B'!K578*'Model Part B'!N578+K578*Costperbumped)</f>
        <v>3920</v>
      </c>
      <c r="R578" s="74">
        <v>575</v>
      </c>
      <c r="S578" s="68" t="s">
        <v>1</v>
      </c>
      <c r="T578" s="69">
        <v>44388</v>
      </c>
      <c r="U578" s="67" t="s">
        <v>2</v>
      </c>
      <c r="V578" s="68" t="str">
        <f>'Flight Data'!$A576</f>
        <v>G575</v>
      </c>
      <c r="W578" s="68">
        <f>'Flight Data'!$B576</f>
        <v>0</v>
      </c>
      <c r="X578" s="68">
        <f ca="1">ROUND(NORMINV($AC578,'Inputs and Outputs'!$C$19,'Inputs and Outputs'!$D$19),0)</f>
        <v>107</v>
      </c>
      <c r="Y578" s="68">
        <f t="shared" si="163"/>
        <v>102</v>
      </c>
      <c r="Z578" s="68">
        <f t="shared" ca="1" si="164"/>
        <v>102</v>
      </c>
      <c r="AA578" s="68">
        <f ca="1">IF(Z578-W578&gt;'Inputs and Outputs'!$D$4,One-W578,0)</f>
        <v>1</v>
      </c>
      <c r="AB578" s="68">
        <f ca="1">Z578*'Inputs and Outputs'!$D$5-AA578*'Inputs and Outputs'!$D$6</f>
        <v>3980</v>
      </c>
      <c r="AC578" s="70">
        <f t="shared" ca="1" si="176"/>
        <v>0.7946048384604143</v>
      </c>
      <c r="AD578" s="68">
        <f t="shared" si="165"/>
        <v>25</v>
      </c>
      <c r="AE578" s="75">
        <f ca="1">Z578*'Inputs and Outputs'!$D$5-('Model Part B'!AA578*'Model Part B'!AD578+AA578*Costperbumped)</f>
        <v>3955</v>
      </c>
      <c r="AH578" s="74">
        <v>575</v>
      </c>
      <c r="AI578" s="68" t="s">
        <v>1</v>
      </c>
      <c r="AJ578" s="69">
        <v>44388</v>
      </c>
      <c r="AK578" s="67" t="s">
        <v>2</v>
      </c>
      <c r="AL578" s="68" t="str">
        <f>'Flight Data'!$A576</f>
        <v>G575</v>
      </c>
      <c r="AM578" s="68">
        <f>'Flight Data'!$B576</f>
        <v>0</v>
      </c>
      <c r="AN578" s="68">
        <f ca="1">ROUND(NORMINV($AS578,'Inputs and Outputs'!$C$19,'Inputs and Outputs'!$D$19),0)</f>
        <v>98</v>
      </c>
      <c r="AO578" s="68">
        <f t="shared" si="166"/>
        <v>103</v>
      </c>
      <c r="AP578" s="68">
        <f t="shared" ca="1" si="167"/>
        <v>98</v>
      </c>
      <c r="AQ578" s="68">
        <f ca="1">IF(AP578-AM578&gt;'Inputs and Outputs'!$D$4,Three-AM578,0)</f>
        <v>0</v>
      </c>
      <c r="AR578" s="68">
        <f ca="1">AP578*'Inputs and Outputs'!$D$5-AQ578*'Inputs and Outputs'!$D$6</f>
        <v>3920</v>
      </c>
      <c r="AS578" s="70">
        <f t="shared" ca="1" si="177"/>
        <v>0.16409094645724309</v>
      </c>
      <c r="AT578" s="68">
        <f t="shared" si="168"/>
        <v>25</v>
      </c>
      <c r="AU578" s="75">
        <f ca="1">AP578*'Inputs and Outputs'!$D$5-('Model Part B'!AQ578*'Model Part B'!AT578+AQ578*Costperbumped)</f>
        <v>3920</v>
      </c>
      <c r="AX578" s="74">
        <v>575</v>
      </c>
      <c r="AY578" s="68" t="s">
        <v>1</v>
      </c>
      <c r="AZ578" s="69">
        <v>44388</v>
      </c>
      <c r="BA578" s="67" t="s">
        <v>2</v>
      </c>
      <c r="BB578" s="68" t="str">
        <f>'Flight Data'!$A576</f>
        <v>G575</v>
      </c>
      <c r="BC578" s="68">
        <f>'Flight Data'!$B576</f>
        <v>0</v>
      </c>
      <c r="BD578" s="68">
        <f ca="1">ROUND(NORMINV($BI578,'Inputs and Outputs'!$C$19,'Inputs and Outputs'!$D$19),0)</f>
        <v>106</v>
      </c>
      <c r="BE578" s="68">
        <f t="shared" si="169"/>
        <v>104</v>
      </c>
      <c r="BF578" s="68">
        <f t="shared" ca="1" si="170"/>
        <v>104</v>
      </c>
      <c r="BG578" s="68">
        <f ca="1">IF(BF578-BC578&gt;'Inputs and Outputs'!$D$4,Four-BC578,0)</f>
        <v>4</v>
      </c>
      <c r="BH578" s="68">
        <f ca="1">BF578*'Inputs and Outputs'!$D$5-BG578*'Inputs and Outputs'!$D$6</f>
        <v>3760</v>
      </c>
      <c r="BI578" s="70">
        <f t="shared" ca="1" si="178"/>
        <v>0.72538543441427106</v>
      </c>
      <c r="BJ578" s="68">
        <f t="shared" si="171"/>
        <v>25</v>
      </c>
      <c r="BK578" s="75">
        <f ca="1">BF578*'Inputs and Outputs'!$D$5-('Model Part B'!BG578*'Model Part B'!BJ578+BG578*Costperbumped)</f>
        <v>3660</v>
      </c>
      <c r="BN578" s="74">
        <v>575</v>
      </c>
      <c r="BO578" s="68" t="s">
        <v>1</v>
      </c>
      <c r="BP578" s="69">
        <v>44388</v>
      </c>
      <c r="BQ578" s="67" t="s">
        <v>2</v>
      </c>
      <c r="BR578" s="68" t="str">
        <f>'Flight Data'!$A576</f>
        <v>G575</v>
      </c>
      <c r="BS578" s="68">
        <f>'Flight Data'!$B576</f>
        <v>0</v>
      </c>
      <c r="BT578" s="68">
        <f ca="1">ROUND(NORMINV($BY578,'Inputs and Outputs'!$C$18,'Inputs and Outputs'!$D$18),0)</f>
        <v>110</v>
      </c>
      <c r="BU578" s="68">
        <f t="shared" si="172"/>
        <v>105</v>
      </c>
      <c r="BV578" s="68">
        <f t="shared" ca="1" si="173"/>
        <v>105</v>
      </c>
      <c r="BW578" s="68">
        <f ca="1">IF(BV578-BS578&gt;'Inputs and Outputs'!$D$4,Five-BS578,0)</f>
        <v>5</v>
      </c>
      <c r="BX578" s="68">
        <f ca="1">BV578*'Inputs and Outputs'!$D$5-BW578*'Inputs and Outputs'!$D$6</f>
        <v>3700</v>
      </c>
      <c r="BY578" s="70">
        <f t="shared" ca="1" si="179"/>
        <v>0.92723959863902816</v>
      </c>
      <c r="BZ578" s="68">
        <f t="shared" si="174"/>
        <v>25</v>
      </c>
      <c r="CA578" s="75">
        <f ca="1">BV578*'Inputs and Outputs'!$D$5-('Model Part B'!BW578*'Model Part B'!BZ578+BW578*Costperbumped)</f>
        <v>3575</v>
      </c>
    </row>
    <row r="579" spans="2:79" x14ac:dyDescent="0.2">
      <c r="B579" s="74">
        <v>576</v>
      </c>
      <c r="C579" s="68" t="s">
        <v>1</v>
      </c>
      <c r="D579" s="69">
        <v>44388</v>
      </c>
      <c r="E579" s="67" t="s">
        <v>0</v>
      </c>
      <c r="F579" s="68" t="str">
        <f>'Flight Data'!$A577</f>
        <v>G576</v>
      </c>
      <c r="G579" s="68">
        <f>'Flight Data'!$B577</f>
        <v>0</v>
      </c>
      <c r="H579" s="68">
        <f ca="1">ROUND(NORMINV($M579,'Inputs and Outputs'!$C$20,'Inputs and Outputs'!$D$20),0)</f>
        <v>108</v>
      </c>
      <c r="I579" s="68">
        <f t="shared" si="160"/>
        <v>101</v>
      </c>
      <c r="J579" s="68">
        <f t="shared" ca="1" si="161"/>
        <v>101</v>
      </c>
      <c r="K579" s="68">
        <f ca="1">IF(J579-G579&gt;'Inputs and Outputs'!$D$4,One-G579,0)</f>
        <v>1</v>
      </c>
      <c r="L579" s="68">
        <f ca="1">J579*'Inputs and Outputs'!$D$5-K579*'Inputs and Outputs'!$D$6</f>
        <v>3940</v>
      </c>
      <c r="M579" s="70">
        <f t="shared" ca="1" si="175"/>
        <v>0.70267283492839394</v>
      </c>
      <c r="N579" s="68">
        <f t="shared" si="162"/>
        <v>200</v>
      </c>
      <c r="O579" s="75">
        <f ca="1">J579*'Inputs and Outputs'!$D$5-('Model Part B'!K579*'Model Part B'!N579+K579*Costperbumped)</f>
        <v>3740</v>
      </c>
      <c r="R579" s="74">
        <v>576</v>
      </c>
      <c r="S579" s="68" t="s">
        <v>1</v>
      </c>
      <c r="T579" s="69">
        <v>44388</v>
      </c>
      <c r="U579" s="67" t="s">
        <v>0</v>
      </c>
      <c r="V579" s="68" t="str">
        <f>'Flight Data'!$A577</f>
        <v>G576</v>
      </c>
      <c r="W579" s="68">
        <f>'Flight Data'!$B577</f>
        <v>0</v>
      </c>
      <c r="X579" s="68">
        <f ca="1">ROUND(NORMINV($AC579,'Inputs and Outputs'!$C$20,'Inputs and Outputs'!$D$20),0)</f>
        <v>103</v>
      </c>
      <c r="Y579" s="68">
        <f t="shared" si="163"/>
        <v>102</v>
      </c>
      <c r="Z579" s="68">
        <f t="shared" ca="1" si="164"/>
        <v>102</v>
      </c>
      <c r="AA579" s="68">
        <f ca="1">IF(Z579-W579&gt;'Inputs and Outputs'!$D$4,One-W579,0)</f>
        <v>1</v>
      </c>
      <c r="AB579" s="68">
        <f ca="1">Z579*'Inputs and Outputs'!$D$5-AA579*'Inputs and Outputs'!$D$6</f>
        <v>3980</v>
      </c>
      <c r="AC579" s="70">
        <f t="shared" ca="1" si="176"/>
        <v>0.33018932337577034</v>
      </c>
      <c r="AD579" s="68">
        <f t="shared" si="165"/>
        <v>200</v>
      </c>
      <c r="AE579" s="75">
        <f ca="1">Z579*'Inputs and Outputs'!$D$5-('Model Part B'!AA579*'Model Part B'!AD579+AA579*Costperbumped)</f>
        <v>3780</v>
      </c>
      <c r="AH579" s="74">
        <v>576</v>
      </c>
      <c r="AI579" s="68" t="s">
        <v>1</v>
      </c>
      <c r="AJ579" s="69">
        <v>44388</v>
      </c>
      <c r="AK579" s="67" t="s">
        <v>0</v>
      </c>
      <c r="AL579" s="68" t="str">
        <f>'Flight Data'!$A577</f>
        <v>G576</v>
      </c>
      <c r="AM579" s="68">
        <f>'Flight Data'!$B577</f>
        <v>0</v>
      </c>
      <c r="AN579" s="68">
        <f ca="1">ROUND(NORMINV($AS579,'Inputs and Outputs'!$C$20,'Inputs and Outputs'!$D$20),0)</f>
        <v>107</v>
      </c>
      <c r="AO579" s="68">
        <f t="shared" si="166"/>
        <v>103</v>
      </c>
      <c r="AP579" s="68">
        <f t="shared" ca="1" si="167"/>
        <v>103</v>
      </c>
      <c r="AQ579" s="68">
        <f ca="1">IF(AP579-AM579&gt;'Inputs and Outputs'!$D$4,Three-AM579,0)</f>
        <v>3</v>
      </c>
      <c r="AR579" s="68">
        <f ca="1">AP579*'Inputs and Outputs'!$D$5-AQ579*'Inputs and Outputs'!$D$6</f>
        <v>3820</v>
      </c>
      <c r="AS579" s="70">
        <f t="shared" ca="1" si="177"/>
        <v>0.62164343891226415</v>
      </c>
      <c r="AT579" s="68">
        <f t="shared" si="168"/>
        <v>200</v>
      </c>
      <c r="AU579" s="75">
        <f ca="1">AP579*'Inputs and Outputs'!$D$5-('Model Part B'!AQ579*'Model Part B'!AT579+AQ579*Costperbumped)</f>
        <v>3220</v>
      </c>
      <c r="AX579" s="74">
        <v>576</v>
      </c>
      <c r="AY579" s="68" t="s">
        <v>1</v>
      </c>
      <c r="AZ579" s="69">
        <v>44388</v>
      </c>
      <c r="BA579" s="67" t="s">
        <v>0</v>
      </c>
      <c r="BB579" s="68" t="str">
        <f>'Flight Data'!$A577</f>
        <v>G576</v>
      </c>
      <c r="BC579" s="68">
        <f>'Flight Data'!$B577</f>
        <v>0</v>
      </c>
      <c r="BD579" s="68">
        <f ca="1">ROUND(NORMINV($BI579,'Inputs and Outputs'!$C$20,'Inputs and Outputs'!$D$20),0)</f>
        <v>101</v>
      </c>
      <c r="BE579" s="68">
        <f t="shared" si="169"/>
        <v>104</v>
      </c>
      <c r="BF579" s="68">
        <f t="shared" ca="1" si="170"/>
        <v>101</v>
      </c>
      <c r="BG579" s="68">
        <f ca="1">IF(BF579-BC579&gt;'Inputs and Outputs'!$D$4,Four-BC579,0)</f>
        <v>4</v>
      </c>
      <c r="BH579" s="68">
        <f ca="1">BF579*'Inputs and Outputs'!$D$5-BG579*'Inputs and Outputs'!$D$6</f>
        <v>3640</v>
      </c>
      <c r="BI579" s="70">
        <f t="shared" ca="1" si="178"/>
        <v>0.20088522839165601</v>
      </c>
      <c r="BJ579" s="68">
        <f t="shared" si="171"/>
        <v>200</v>
      </c>
      <c r="BK579" s="75">
        <f ca="1">BF579*'Inputs and Outputs'!$D$5-('Model Part B'!BG579*'Model Part B'!BJ579+BG579*Costperbumped)</f>
        <v>2840</v>
      </c>
      <c r="BN579" s="74">
        <v>576</v>
      </c>
      <c r="BO579" s="68" t="s">
        <v>1</v>
      </c>
      <c r="BP579" s="69">
        <v>44388</v>
      </c>
      <c r="BQ579" s="67" t="s">
        <v>0</v>
      </c>
      <c r="BR579" s="68" t="str">
        <f>'Flight Data'!$A577</f>
        <v>G576</v>
      </c>
      <c r="BS579" s="68">
        <f>'Flight Data'!$B577</f>
        <v>0</v>
      </c>
      <c r="BT579" s="68">
        <f ca="1">ROUND(NORMINV($BY579,'Inputs and Outputs'!$C$18,'Inputs and Outputs'!$D$18),0)</f>
        <v>94</v>
      </c>
      <c r="BU579" s="68">
        <f t="shared" si="172"/>
        <v>105</v>
      </c>
      <c r="BV579" s="68">
        <f t="shared" ca="1" si="173"/>
        <v>94</v>
      </c>
      <c r="BW579" s="68">
        <f ca="1">IF(BV579-BS579&gt;'Inputs and Outputs'!$D$4,Five-BS579,0)</f>
        <v>0</v>
      </c>
      <c r="BX579" s="68">
        <f ca="1">BV579*'Inputs and Outputs'!$D$5-BW579*'Inputs and Outputs'!$D$6</f>
        <v>3760</v>
      </c>
      <c r="BY579" s="70">
        <f t="shared" ca="1" si="179"/>
        <v>0.10689003520693341</v>
      </c>
      <c r="BZ579" s="68">
        <f t="shared" si="174"/>
        <v>200</v>
      </c>
      <c r="CA579" s="75">
        <f ca="1">BV579*'Inputs and Outputs'!$D$5-('Model Part B'!BW579*'Model Part B'!BZ579+BW579*Costperbumped)</f>
        <v>3760</v>
      </c>
    </row>
    <row r="580" spans="2:79" x14ac:dyDescent="0.2">
      <c r="B580" s="74">
        <v>577</v>
      </c>
      <c r="C580" s="68" t="s">
        <v>9</v>
      </c>
      <c r="D580" s="69">
        <v>44389</v>
      </c>
      <c r="E580" s="67" t="s">
        <v>3</v>
      </c>
      <c r="F580" s="68" t="str">
        <f>'Flight Data'!$A578</f>
        <v>G577</v>
      </c>
      <c r="G580" s="68">
        <f>'Flight Data'!$B578</f>
        <v>4</v>
      </c>
      <c r="H580" s="68">
        <f ca="1">ROUND(NORMINV($M580,'Inputs and Outputs'!$C$18,'Inputs and Outputs'!$D$18),0)</f>
        <v>106</v>
      </c>
      <c r="I580" s="68">
        <f t="shared" ref="I580:I643" si="180">Capacity+One</f>
        <v>101</v>
      </c>
      <c r="J580" s="68">
        <f t="shared" ref="J580:J643" ca="1" si="181">MIN(H580,I580)</f>
        <v>101</v>
      </c>
      <c r="K580" s="68">
        <f ca="1">IF(J580-G580&gt;'Inputs and Outputs'!$D$4,One-G580,0)</f>
        <v>0</v>
      </c>
      <c r="L580" s="68">
        <f ca="1">J580*'Inputs and Outputs'!$D$5-K580*'Inputs and Outputs'!$D$6</f>
        <v>4040</v>
      </c>
      <c r="M580" s="70">
        <f t="shared" ca="1" si="175"/>
        <v>0.8152965347594866</v>
      </c>
      <c r="N580" s="68">
        <f t="shared" ref="N580:N643" si="182">IF(E580="7pm",200,25)</f>
        <v>25</v>
      </c>
      <c r="O580" s="75">
        <f ca="1">J580*'Inputs and Outputs'!$D$5-('Model Part B'!K580*'Model Part B'!N580+K580*Costperbumped)</f>
        <v>4040</v>
      </c>
      <c r="R580" s="74">
        <v>577</v>
      </c>
      <c r="S580" s="68" t="s">
        <v>9</v>
      </c>
      <c r="T580" s="69">
        <v>44389</v>
      </c>
      <c r="U580" s="67" t="s">
        <v>3</v>
      </c>
      <c r="V580" s="68" t="str">
        <f>'Flight Data'!$A578</f>
        <v>G577</v>
      </c>
      <c r="W580" s="68">
        <f>'Flight Data'!$B578</f>
        <v>4</v>
      </c>
      <c r="X580" s="68">
        <f ca="1">ROUND(NORMINV($AC580,'Inputs and Outputs'!$C$18,'Inputs and Outputs'!$D$18),0)</f>
        <v>100</v>
      </c>
      <c r="Y580" s="68">
        <f t="shared" ref="Y580:Y643" si="183">Capacity+Two</f>
        <v>102</v>
      </c>
      <c r="Z580" s="68">
        <f t="shared" ref="Z580:Z643" ca="1" si="184">MIN(X580,Y580)</f>
        <v>100</v>
      </c>
      <c r="AA580" s="68">
        <f ca="1">IF(Z580-W580&gt;'Inputs and Outputs'!$D$4,One-W580,0)</f>
        <v>0</v>
      </c>
      <c r="AB580" s="68">
        <f ca="1">Z580*'Inputs and Outputs'!$D$5-AA580*'Inputs and Outputs'!$D$6</f>
        <v>4000</v>
      </c>
      <c r="AC580" s="70">
        <f t="shared" ca="1" si="176"/>
        <v>0.42939553115562157</v>
      </c>
      <c r="AD580" s="68">
        <f t="shared" ref="AD580:AD643" si="185">IF(U580="7pm",200,25)</f>
        <v>25</v>
      </c>
      <c r="AE580" s="75">
        <f ca="1">Z580*'Inputs and Outputs'!$D$5-('Model Part B'!AA580*'Model Part B'!AD580+AA580*Costperbumped)</f>
        <v>4000</v>
      </c>
      <c r="AH580" s="74">
        <v>577</v>
      </c>
      <c r="AI580" s="68" t="s">
        <v>9</v>
      </c>
      <c r="AJ580" s="69">
        <v>44389</v>
      </c>
      <c r="AK580" s="67" t="s">
        <v>3</v>
      </c>
      <c r="AL580" s="68" t="str">
        <f>'Flight Data'!$A578</f>
        <v>G577</v>
      </c>
      <c r="AM580" s="68">
        <f>'Flight Data'!$B578</f>
        <v>4</v>
      </c>
      <c r="AN580" s="68">
        <f ca="1">ROUND(NORMINV($AS580,'Inputs and Outputs'!$C$18,'Inputs and Outputs'!$D$18),0)</f>
        <v>107</v>
      </c>
      <c r="AO580" s="68">
        <f t="shared" ref="AO580:AO643" si="186">Capacity+Three</f>
        <v>103</v>
      </c>
      <c r="AP580" s="68">
        <f t="shared" ref="AP580:AP643" ca="1" si="187">MIN(AN580,AO580)</f>
        <v>103</v>
      </c>
      <c r="AQ580" s="68">
        <f ca="1">IF(AP580-AM580&gt;'Inputs and Outputs'!$D$4,Three-AM580,0)</f>
        <v>0</v>
      </c>
      <c r="AR580" s="68">
        <f ca="1">AP580*'Inputs and Outputs'!$D$5-AQ580*'Inputs and Outputs'!$D$6</f>
        <v>4120</v>
      </c>
      <c r="AS580" s="70">
        <f t="shared" ca="1" si="177"/>
        <v>0.82968269869738642</v>
      </c>
      <c r="AT580" s="68">
        <f t="shared" ref="AT580:AT643" si="188">IF(AK580="7pm",200,25)</f>
        <v>25</v>
      </c>
      <c r="AU580" s="75">
        <f ca="1">AP580*'Inputs and Outputs'!$D$5-('Model Part B'!AQ580*'Model Part B'!AT580+AQ580*Costperbumped)</f>
        <v>4120</v>
      </c>
      <c r="AX580" s="74">
        <v>577</v>
      </c>
      <c r="AY580" s="68" t="s">
        <v>9</v>
      </c>
      <c r="AZ580" s="69">
        <v>44389</v>
      </c>
      <c r="BA580" s="67" t="s">
        <v>3</v>
      </c>
      <c r="BB580" s="68" t="str">
        <f>'Flight Data'!$A578</f>
        <v>G577</v>
      </c>
      <c r="BC580" s="68">
        <f>'Flight Data'!$B578</f>
        <v>4</v>
      </c>
      <c r="BD580" s="68">
        <f ca="1">ROUND(NORMINV($BI580,'Inputs and Outputs'!$C$18,'Inputs and Outputs'!$D$18),0)</f>
        <v>96</v>
      </c>
      <c r="BE580" s="68">
        <f t="shared" ref="BE580:BE643" si="189">Capacity+Four</f>
        <v>104</v>
      </c>
      <c r="BF580" s="68">
        <f t="shared" ref="BF580:BF643" ca="1" si="190">MIN(BD580,BE580)</f>
        <v>96</v>
      </c>
      <c r="BG580" s="68">
        <f ca="1">IF(BF580-BC580&gt;'Inputs and Outputs'!$D$4,Four-BC580,0)</f>
        <v>0</v>
      </c>
      <c r="BH580" s="68">
        <f ca="1">BF580*'Inputs and Outputs'!$D$5-BG580*'Inputs and Outputs'!$D$6</f>
        <v>3840</v>
      </c>
      <c r="BI580" s="70">
        <f t="shared" ca="1" si="178"/>
        <v>0.18843581443502833</v>
      </c>
      <c r="BJ580" s="68">
        <f t="shared" ref="BJ580:BJ643" si="191">IF(BA580="7pm",200,25)</f>
        <v>25</v>
      </c>
      <c r="BK580" s="75">
        <f ca="1">BF580*'Inputs and Outputs'!$D$5-('Model Part B'!BG580*'Model Part B'!BJ580+BG580*Costperbumped)</f>
        <v>3840</v>
      </c>
      <c r="BN580" s="74">
        <v>577</v>
      </c>
      <c r="BO580" s="68" t="s">
        <v>9</v>
      </c>
      <c r="BP580" s="69">
        <v>44389</v>
      </c>
      <c r="BQ580" s="67" t="s">
        <v>3</v>
      </c>
      <c r="BR580" s="68" t="str">
        <f>'Flight Data'!$A578</f>
        <v>G577</v>
      </c>
      <c r="BS580" s="68">
        <f>'Flight Data'!$B578</f>
        <v>4</v>
      </c>
      <c r="BT580" s="68">
        <f ca="1">ROUND(NORMINV($BY580,'Inputs and Outputs'!$C$18,'Inputs and Outputs'!$D$18),0)</f>
        <v>110</v>
      </c>
      <c r="BU580" s="68">
        <f t="shared" ref="BU580:BU643" si="192">Capacity+Five</f>
        <v>105</v>
      </c>
      <c r="BV580" s="68">
        <f t="shared" ref="BV580:BV643" ca="1" si="193">MIN(BT580,BU580)</f>
        <v>105</v>
      </c>
      <c r="BW580" s="68">
        <f ca="1">IF(BV580-BS580&gt;'Inputs and Outputs'!$D$4,Five-BS580,0)</f>
        <v>1</v>
      </c>
      <c r="BX580" s="68">
        <f ca="1">BV580*'Inputs and Outputs'!$D$5-BW580*'Inputs and Outputs'!$D$6</f>
        <v>4100</v>
      </c>
      <c r="BY580" s="70">
        <f t="shared" ca="1" si="179"/>
        <v>0.92248095491259907</v>
      </c>
      <c r="BZ580" s="68">
        <f t="shared" ref="BZ580:BZ643" si="194">IF(BQ580="7pm",200,25)</f>
        <v>25</v>
      </c>
      <c r="CA580" s="75">
        <f ca="1">BV580*'Inputs and Outputs'!$D$5-('Model Part B'!BW580*'Model Part B'!BZ580+BW580*Costperbumped)</f>
        <v>4075</v>
      </c>
    </row>
    <row r="581" spans="2:79" x14ac:dyDescent="0.2">
      <c r="B581" s="74">
        <v>578</v>
      </c>
      <c r="C581" s="68" t="s">
        <v>9</v>
      </c>
      <c r="D581" s="69">
        <v>44389</v>
      </c>
      <c r="E581" s="67" t="s">
        <v>2</v>
      </c>
      <c r="F581" s="68" t="str">
        <f>'Flight Data'!$A579</f>
        <v>G578</v>
      </c>
      <c r="G581" s="68">
        <f>'Flight Data'!$B579</f>
        <v>6</v>
      </c>
      <c r="H581" s="68">
        <f ca="1">ROUND(NORMINV($M581,'Inputs and Outputs'!$C$19,'Inputs and Outputs'!$D$19),0)</f>
        <v>107</v>
      </c>
      <c r="I581" s="68">
        <f t="shared" si="180"/>
        <v>101</v>
      </c>
      <c r="J581" s="68">
        <f t="shared" ca="1" si="181"/>
        <v>101</v>
      </c>
      <c r="K581" s="68">
        <f ca="1">IF(J581-G581&gt;'Inputs and Outputs'!$D$4,One-G581,0)</f>
        <v>0</v>
      </c>
      <c r="L581" s="68">
        <f ca="1">J581*'Inputs and Outputs'!$D$5-K581*'Inputs and Outputs'!$D$6</f>
        <v>4040</v>
      </c>
      <c r="M581" s="70">
        <f t="shared" ref="M581:M644" ca="1" si="195">RAND()</f>
        <v>0.80347610870585073</v>
      </c>
      <c r="N581" s="68">
        <f t="shared" si="182"/>
        <v>25</v>
      </c>
      <c r="O581" s="75">
        <f ca="1">J581*'Inputs and Outputs'!$D$5-('Model Part B'!K581*'Model Part B'!N581+K581*Costperbumped)</f>
        <v>4040</v>
      </c>
      <c r="R581" s="74">
        <v>578</v>
      </c>
      <c r="S581" s="68" t="s">
        <v>9</v>
      </c>
      <c r="T581" s="69">
        <v>44389</v>
      </c>
      <c r="U581" s="67" t="s">
        <v>2</v>
      </c>
      <c r="V581" s="68" t="str">
        <f>'Flight Data'!$A579</f>
        <v>G578</v>
      </c>
      <c r="W581" s="68">
        <f>'Flight Data'!$B579</f>
        <v>6</v>
      </c>
      <c r="X581" s="68">
        <f ca="1">ROUND(NORMINV($AC581,'Inputs and Outputs'!$C$19,'Inputs and Outputs'!$D$19),0)</f>
        <v>110</v>
      </c>
      <c r="Y581" s="68">
        <f t="shared" si="183"/>
        <v>102</v>
      </c>
      <c r="Z581" s="68">
        <f t="shared" ca="1" si="184"/>
        <v>102</v>
      </c>
      <c r="AA581" s="68">
        <f ca="1">IF(Z581-W581&gt;'Inputs and Outputs'!$D$4,One-W581,0)</f>
        <v>0</v>
      </c>
      <c r="AB581" s="68">
        <f ca="1">Z581*'Inputs and Outputs'!$D$5-AA581*'Inputs and Outputs'!$D$6</f>
        <v>4080</v>
      </c>
      <c r="AC581" s="70">
        <f t="shared" ref="AC581:AC644" ca="1" si="196">RAND()</f>
        <v>0.92263310731255121</v>
      </c>
      <c r="AD581" s="68">
        <f t="shared" si="185"/>
        <v>25</v>
      </c>
      <c r="AE581" s="75">
        <f ca="1">Z581*'Inputs and Outputs'!$D$5-('Model Part B'!AA581*'Model Part B'!AD581+AA581*Costperbumped)</f>
        <v>4080</v>
      </c>
      <c r="AH581" s="74">
        <v>578</v>
      </c>
      <c r="AI581" s="68" t="s">
        <v>9</v>
      </c>
      <c r="AJ581" s="69">
        <v>44389</v>
      </c>
      <c r="AK581" s="67" t="s">
        <v>2</v>
      </c>
      <c r="AL581" s="68" t="str">
        <f>'Flight Data'!$A579</f>
        <v>G578</v>
      </c>
      <c r="AM581" s="68">
        <f>'Flight Data'!$B579</f>
        <v>6</v>
      </c>
      <c r="AN581" s="68">
        <f ca="1">ROUND(NORMINV($AS581,'Inputs and Outputs'!$C$19,'Inputs and Outputs'!$D$19),0)</f>
        <v>102</v>
      </c>
      <c r="AO581" s="68">
        <f t="shared" si="186"/>
        <v>103</v>
      </c>
      <c r="AP581" s="68">
        <f t="shared" ca="1" si="187"/>
        <v>102</v>
      </c>
      <c r="AQ581" s="68">
        <f ca="1">IF(AP581-AM581&gt;'Inputs and Outputs'!$D$4,Three-AM581,0)</f>
        <v>0</v>
      </c>
      <c r="AR581" s="68">
        <f ca="1">AP581*'Inputs and Outputs'!$D$5-AQ581*'Inputs and Outputs'!$D$6</f>
        <v>4080</v>
      </c>
      <c r="AS581" s="70">
        <f t="shared" ref="AS581:AS644" ca="1" si="197">RAND()</f>
        <v>0.38745656477638668</v>
      </c>
      <c r="AT581" s="68">
        <f t="shared" si="188"/>
        <v>25</v>
      </c>
      <c r="AU581" s="75">
        <f ca="1">AP581*'Inputs and Outputs'!$D$5-('Model Part B'!AQ581*'Model Part B'!AT581+AQ581*Costperbumped)</f>
        <v>4080</v>
      </c>
      <c r="AX581" s="74">
        <v>578</v>
      </c>
      <c r="AY581" s="68" t="s">
        <v>9</v>
      </c>
      <c r="AZ581" s="69">
        <v>44389</v>
      </c>
      <c r="BA581" s="67" t="s">
        <v>2</v>
      </c>
      <c r="BB581" s="68" t="str">
        <f>'Flight Data'!$A579</f>
        <v>G578</v>
      </c>
      <c r="BC581" s="68">
        <f>'Flight Data'!$B579</f>
        <v>6</v>
      </c>
      <c r="BD581" s="68">
        <f ca="1">ROUND(NORMINV($BI581,'Inputs and Outputs'!$C$19,'Inputs and Outputs'!$D$19),0)</f>
        <v>103</v>
      </c>
      <c r="BE581" s="68">
        <f t="shared" si="189"/>
        <v>104</v>
      </c>
      <c r="BF581" s="68">
        <f t="shared" ca="1" si="190"/>
        <v>103</v>
      </c>
      <c r="BG581" s="68">
        <f ca="1">IF(BF581-BC581&gt;'Inputs and Outputs'!$D$4,Four-BC581,0)</f>
        <v>0</v>
      </c>
      <c r="BH581" s="68">
        <f ca="1">BF581*'Inputs and Outputs'!$D$5-BG581*'Inputs and Outputs'!$D$6</f>
        <v>4120</v>
      </c>
      <c r="BI581" s="70">
        <f t="shared" ref="BI581:BI644" ca="1" si="198">RAND()</f>
        <v>0.49591951462502981</v>
      </c>
      <c r="BJ581" s="68">
        <f t="shared" si="191"/>
        <v>25</v>
      </c>
      <c r="BK581" s="75">
        <f ca="1">BF581*'Inputs and Outputs'!$D$5-('Model Part B'!BG581*'Model Part B'!BJ581+BG581*Costperbumped)</f>
        <v>4120</v>
      </c>
      <c r="BN581" s="74">
        <v>578</v>
      </c>
      <c r="BO581" s="68" t="s">
        <v>9</v>
      </c>
      <c r="BP581" s="69">
        <v>44389</v>
      </c>
      <c r="BQ581" s="67" t="s">
        <v>2</v>
      </c>
      <c r="BR581" s="68" t="str">
        <f>'Flight Data'!$A579</f>
        <v>G578</v>
      </c>
      <c r="BS581" s="68">
        <f>'Flight Data'!$B579</f>
        <v>6</v>
      </c>
      <c r="BT581" s="68">
        <f ca="1">ROUND(NORMINV($BY581,'Inputs and Outputs'!$C$18,'Inputs and Outputs'!$D$18),0)</f>
        <v>89</v>
      </c>
      <c r="BU581" s="68">
        <f t="shared" si="192"/>
        <v>105</v>
      </c>
      <c r="BV581" s="68">
        <f t="shared" ca="1" si="193"/>
        <v>89</v>
      </c>
      <c r="BW581" s="68">
        <f ca="1">IF(BV581-BS581&gt;'Inputs and Outputs'!$D$4,Five-BS581,0)</f>
        <v>0</v>
      </c>
      <c r="BX581" s="68">
        <f ca="1">BV581*'Inputs and Outputs'!$D$5-BW581*'Inputs and Outputs'!$D$6</f>
        <v>3560</v>
      </c>
      <c r="BY581" s="70">
        <f t="shared" ref="BY581:BY644" ca="1" si="199">RAND()</f>
        <v>2.1316185664884912E-2</v>
      </c>
      <c r="BZ581" s="68">
        <f t="shared" si="194"/>
        <v>25</v>
      </c>
      <c r="CA581" s="75">
        <f ca="1">BV581*'Inputs and Outputs'!$D$5-('Model Part B'!BW581*'Model Part B'!BZ581+BW581*Costperbumped)</f>
        <v>3560</v>
      </c>
    </row>
    <row r="582" spans="2:79" x14ac:dyDescent="0.2">
      <c r="B582" s="74">
        <v>579</v>
      </c>
      <c r="C582" s="68" t="s">
        <v>9</v>
      </c>
      <c r="D582" s="69">
        <v>44389</v>
      </c>
      <c r="E582" s="67" t="s">
        <v>0</v>
      </c>
      <c r="F582" s="68" t="str">
        <f>'Flight Data'!$A580</f>
        <v>G579</v>
      </c>
      <c r="G582" s="68">
        <f>'Flight Data'!$B580</f>
        <v>0</v>
      </c>
      <c r="H582" s="68">
        <f ca="1">ROUND(NORMINV($M582,'Inputs and Outputs'!$C$20,'Inputs and Outputs'!$D$20),0)</f>
        <v>100</v>
      </c>
      <c r="I582" s="68">
        <f t="shared" si="180"/>
        <v>101</v>
      </c>
      <c r="J582" s="68">
        <f t="shared" ca="1" si="181"/>
        <v>100</v>
      </c>
      <c r="K582" s="68">
        <f ca="1">IF(J582-G582&gt;'Inputs and Outputs'!$D$4,One-G582,0)</f>
        <v>0</v>
      </c>
      <c r="L582" s="68">
        <f ca="1">J582*'Inputs and Outputs'!$D$5-K582*'Inputs and Outputs'!$D$6</f>
        <v>4000</v>
      </c>
      <c r="M582" s="70">
        <f t="shared" ca="1" si="195"/>
        <v>0.16097493691125497</v>
      </c>
      <c r="N582" s="68">
        <f t="shared" si="182"/>
        <v>200</v>
      </c>
      <c r="O582" s="75">
        <f ca="1">J582*'Inputs and Outputs'!$D$5-('Model Part B'!K582*'Model Part B'!N582+K582*Costperbumped)</f>
        <v>4000</v>
      </c>
      <c r="R582" s="74">
        <v>579</v>
      </c>
      <c r="S582" s="68" t="s">
        <v>9</v>
      </c>
      <c r="T582" s="69">
        <v>44389</v>
      </c>
      <c r="U582" s="67" t="s">
        <v>0</v>
      </c>
      <c r="V582" s="68" t="str">
        <f>'Flight Data'!$A580</f>
        <v>G579</v>
      </c>
      <c r="W582" s="68">
        <f>'Flight Data'!$B580</f>
        <v>0</v>
      </c>
      <c r="X582" s="68">
        <f ca="1">ROUND(NORMINV($AC582,'Inputs and Outputs'!$C$20,'Inputs and Outputs'!$D$20),0)</f>
        <v>107</v>
      </c>
      <c r="Y582" s="68">
        <f t="shared" si="183"/>
        <v>102</v>
      </c>
      <c r="Z582" s="68">
        <f t="shared" ca="1" si="184"/>
        <v>102</v>
      </c>
      <c r="AA582" s="68">
        <f ca="1">IF(Z582-W582&gt;'Inputs and Outputs'!$D$4,One-W582,0)</f>
        <v>1</v>
      </c>
      <c r="AB582" s="68">
        <f ca="1">Z582*'Inputs and Outputs'!$D$5-AA582*'Inputs and Outputs'!$D$6</f>
        <v>3980</v>
      </c>
      <c r="AC582" s="70">
        <f t="shared" ca="1" si="196"/>
        <v>0.65875442758720781</v>
      </c>
      <c r="AD582" s="68">
        <f t="shared" si="185"/>
        <v>200</v>
      </c>
      <c r="AE582" s="75">
        <f ca="1">Z582*'Inputs and Outputs'!$D$5-('Model Part B'!AA582*'Model Part B'!AD582+AA582*Costperbumped)</f>
        <v>3780</v>
      </c>
      <c r="AH582" s="74">
        <v>579</v>
      </c>
      <c r="AI582" s="68" t="s">
        <v>9</v>
      </c>
      <c r="AJ582" s="69">
        <v>44389</v>
      </c>
      <c r="AK582" s="67" t="s">
        <v>0</v>
      </c>
      <c r="AL582" s="68" t="str">
        <f>'Flight Data'!$A580</f>
        <v>G579</v>
      </c>
      <c r="AM582" s="68">
        <f>'Flight Data'!$B580</f>
        <v>0</v>
      </c>
      <c r="AN582" s="68">
        <f ca="1">ROUND(NORMINV($AS582,'Inputs and Outputs'!$C$20,'Inputs and Outputs'!$D$20),0)</f>
        <v>107</v>
      </c>
      <c r="AO582" s="68">
        <f t="shared" si="186"/>
        <v>103</v>
      </c>
      <c r="AP582" s="68">
        <f t="shared" ca="1" si="187"/>
        <v>103</v>
      </c>
      <c r="AQ582" s="68">
        <f ca="1">IF(AP582-AM582&gt;'Inputs and Outputs'!$D$4,Three-AM582,0)</f>
        <v>3</v>
      </c>
      <c r="AR582" s="68">
        <f ca="1">AP582*'Inputs and Outputs'!$D$5-AQ582*'Inputs and Outputs'!$D$6</f>
        <v>3820</v>
      </c>
      <c r="AS582" s="70">
        <f t="shared" ca="1" si="197"/>
        <v>0.67551356073059388</v>
      </c>
      <c r="AT582" s="68">
        <f t="shared" si="188"/>
        <v>200</v>
      </c>
      <c r="AU582" s="75">
        <f ca="1">AP582*'Inputs and Outputs'!$D$5-('Model Part B'!AQ582*'Model Part B'!AT582+AQ582*Costperbumped)</f>
        <v>3220</v>
      </c>
      <c r="AX582" s="74">
        <v>579</v>
      </c>
      <c r="AY582" s="68" t="s">
        <v>9</v>
      </c>
      <c r="AZ582" s="69">
        <v>44389</v>
      </c>
      <c r="BA582" s="67" t="s">
        <v>0</v>
      </c>
      <c r="BB582" s="68" t="str">
        <f>'Flight Data'!$A580</f>
        <v>G579</v>
      </c>
      <c r="BC582" s="68">
        <f>'Flight Data'!$B580</f>
        <v>0</v>
      </c>
      <c r="BD582" s="68">
        <f ca="1">ROUND(NORMINV($BI582,'Inputs and Outputs'!$C$20,'Inputs and Outputs'!$D$20),0)</f>
        <v>93</v>
      </c>
      <c r="BE582" s="68">
        <f t="shared" si="189"/>
        <v>104</v>
      </c>
      <c r="BF582" s="68">
        <f t="shared" ca="1" si="190"/>
        <v>93</v>
      </c>
      <c r="BG582" s="68">
        <f ca="1">IF(BF582-BC582&gt;'Inputs and Outputs'!$D$4,Four-BC582,0)</f>
        <v>0</v>
      </c>
      <c r="BH582" s="68">
        <f ca="1">BF582*'Inputs and Outputs'!$D$5-BG582*'Inputs and Outputs'!$D$6</f>
        <v>3720</v>
      </c>
      <c r="BI582" s="70">
        <f t="shared" ca="1" si="198"/>
        <v>6.3935966023416224E-3</v>
      </c>
      <c r="BJ582" s="68">
        <f t="shared" si="191"/>
        <v>200</v>
      </c>
      <c r="BK582" s="75">
        <f ca="1">BF582*'Inputs and Outputs'!$D$5-('Model Part B'!BG582*'Model Part B'!BJ582+BG582*Costperbumped)</f>
        <v>3720</v>
      </c>
      <c r="BN582" s="74">
        <v>579</v>
      </c>
      <c r="BO582" s="68" t="s">
        <v>9</v>
      </c>
      <c r="BP582" s="69">
        <v>44389</v>
      </c>
      <c r="BQ582" s="67" t="s">
        <v>0</v>
      </c>
      <c r="BR582" s="68" t="str">
        <f>'Flight Data'!$A580</f>
        <v>G579</v>
      </c>
      <c r="BS582" s="68">
        <f>'Flight Data'!$B580</f>
        <v>0</v>
      </c>
      <c r="BT582" s="68">
        <f ca="1">ROUND(NORMINV($BY582,'Inputs and Outputs'!$C$18,'Inputs and Outputs'!$D$18),0)</f>
        <v>98</v>
      </c>
      <c r="BU582" s="68">
        <f t="shared" si="192"/>
        <v>105</v>
      </c>
      <c r="BV582" s="68">
        <f t="shared" ca="1" si="193"/>
        <v>98</v>
      </c>
      <c r="BW582" s="68">
        <f ca="1">IF(BV582-BS582&gt;'Inputs and Outputs'!$D$4,Five-BS582,0)</f>
        <v>0</v>
      </c>
      <c r="BX582" s="68">
        <f ca="1">BV582*'Inputs and Outputs'!$D$5-BW582*'Inputs and Outputs'!$D$6</f>
        <v>3920</v>
      </c>
      <c r="BY582" s="70">
        <f t="shared" ca="1" si="199"/>
        <v>0.28195671957897761</v>
      </c>
      <c r="BZ582" s="68">
        <f t="shared" si="194"/>
        <v>200</v>
      </c>
      <c r="CA582" s="75">
        <f ca="1">BV582*'Inputs and Outputs'!$D$5-('Model Part B'!BW582*'Model Part B'!BZ582+BW582*Costperbumped)</f>
        <v>3920</v>
      </c>
    </row>
    <row r="583" spans="2:79" x14ac:dyDescent="0.2">
      <c r="B583" s="74">
        <v>580</v>
      </c>
      <c r="C583" s="68" t="s">
        <v>8</v>
      </c>
      <c r="D583" s="69">
        <v>44390</v>
      </c>
      <c r="E583" s="67" t="s">
        <v>3</v>
      </c>
      <c r="F583" s="68" t="str">
        <f>'Flight Data'!$A581</f>
        <v>G580</v>
      </c>
      <c r="G583" s="68">
        <f>'Flight Data'!$B581</f>
        <v>6</v>
      </c>
      <c r="H583" s="68">
        <f ca="1">ROUND(NORMINV($M583,'Inputs and Outputs'!$C$18,'Inputs and Outputs'!$D$18),0)</f>
        <v>94</v>
      </c>
      <c r="I583" s="68">
        <f t="shared" si="180"/>
        <v>101</v>
      </c>
      <c r="J583" s="68">
        <f t="shared" ca="1" si="181"/>
        <v>94</v>
      </c>
      <c r="K583" s="68">
        <f ca="1">IF(J583-G583&gt;'Inputs and Outputs'!$D$4,One-G583,0)</f>
        <v>0</v>
      </c>
      <c r="L583" s="68">
        <f ca="1">J583*'Inputs and Outputs'!$D$5-K583*'Inputs and Outputs'!$D$6</f>
        <v>3760</v>
      </c>
      <c r="M583" s="70">
        <f t="shared" ca="1" si="195"/>
        <v>0.10703718553260611</v>
      </c>
      <c r="N583" s="68">
        <f t="shared" si="182"/>
        <v>25</v>
      </c>
      <c r="O583" s="75">
        <f ca="1">J583*'Inputs and Outputs'!$D$5-('Model Part B'!K583*'Model Part B'!N583+K583*Costperbumped)</f>
        <v>3760</v>
      </c>
      <c r="R583" s="74">
        <v>580</v>
      </c>
      <c r="S583" s="68" t="s">
        <v>8</v>
      </c>
      <c r="T583" s="69">
        <v>44390</v>
      </c>
      <c r="U583" s="67" t="s">
        <v>3</v>
      </c>
      <c r="V583" s="68" t="str">
        <f>'Flight Data'!$A581</f>
        <v>G580</v>
      </c>
      <c r="W583" s="68">
        <f>'Flight Data'!$B581</f>
        <v>6</v>
      </c>
      <c r="X583" s="68">
        <f ca="1">ROUND(NORMINV($AC583,'Inputs and Outputs'!$C$18,'Inputs and Outputs'!$D$18),0)</f>
        <v>92</v>
      </c>
      <c r="Y583" s="68">
        <f t="shared" si="183"/>
        <v>102</v>
      </c>
      <c r="Z583" s="68">
        <f t="shared" ca="1" si="184"/>
        <v>92</v>
      </c>
      <c r="AA583" s="68">
        <f ca="1">IF(Z583-W583&gt;'Inputs and Outputs'!$D$4,One-W583,0)</f>
        <v>0</v>
      </c>
      <c r="AB583" s="68">
        <f ca="1">Z583*'Inputs and Outputs'!$D$5-AA583*'Inputs and Outputs'!$D$6</f>
        <v>3680</v>
      </c>
      <c r="AC583" s="70">
        <f t="shared" ca="1" si="196"/>
        <v>5.7471000999633981E-2</v>
      </c>
      <c r="AD583" s="68">
        <f t="shared" si="185"/>
        <v>25</v>
      </c>
      <c r="AE583" s="75">
        <f ca="1">Z583*'Inputs and Outputs'!$D$5-('Model Part B'!AA583*'Model Part B'!AD583+AA583*Costperbumped)</f>
        <v>3680</v>
      </c>
      <c r="AH583" s="74">
        <v>580</v>
      </c>
      <c r="AI583" s="68" t="s">
        <v>8</v>
      </c>
      <c r="AJ583" s="69">
        <v>44390</v>
      </c>
      <c r="AK583" s="67" t="s">
        <v>3</v>
      </c>
      <c r="AL583" s="68" t="str">
        <f>'Flight Data'!$A581</f>
        <v>G580</v>
      </c>
      <c r="AM583" s="68">
        <f>'Flight Data'!$B581</f>
        <v>6</v>
      </c>
      <c r="AN583" s="68">
        <f ca="1">ROUND(NORMINV($AS583,'Inputs and Outputs'!$C$18,'Inputs and Outputs'!$D$18),0)</f>
        <v>102</v>
      </c>
      <c r="AO583" s="68">
        <f t="shared" si="186"/>
        <v>103</v>
      </c>
      <c r="AP583" s="68">
        <f t="shared" ca="1" si="187"/>
        <v>102</v>
      </c>
      <c r="AQ583" s="68">
        <f ca="1">IF(AP583-AM583&gt;'Inputs and Outputs'!$D$4,Three-AM583,0)</f>
        <v>0</v>
      </c>
      <c r="AR583" s="68">
        <f ca="1">AP583*'Inputs and Outputs'!$D$5-AQ583*'Inputs and Outputs'!$D$6</f>
        <v>4080</v>
      </c>
      <c r="AS583" s="70">
        <f t="shared" ca="1" si="197"/>
        <v>0.56417136626343067</v>
      </c>
      <c r="AT583" s="68">
        <f t="shared" si="188"/>
        <v>25</v>
      </c>
      <c r="AU583" s="75">
        <f ca="1">AP583*'Inputs and Outputs'!$D$5-('Model Part B'!AQ583*'Model Part B'!AT583+AQ583*Costperbumped)</f>
        <v>4080</v>
      </c>
      <c r="AX583" s="74">
        <v>580</v>
      </c>
      <c r="AY583" s="68" t="s">
        <v>8</v>
      </c>
      <c r="AZ583" s="69">
        <v>44390</v>
      </c>
      <c r="BA583" s="67" t="s">
        <v>3</v>
      </c>
      <c r="BB583" s="68" t="str">
        <f>'Flight Data'!$A581</f>
        <v>G580</v>
      </c>
      <c r="BC583" s="68">
        <f>'Flight Data'!$B581</f>
        <v>6</v>
      </c>
      <c r="BD583" s="68">
        <f ca="1">ROUND(NORMINV($BI583,'Inputs and Outputs'!$C$18,'Inputs and Outputs'!$D$18),0)</f>
        <v>94</v>
      </c>
      <c r="BE583" s="68">
        <f t="shared" si="189"/>
        <v>104</v>
      </c>
      <c r="BF583" s="68">
        <f t="shared" ca="1" si="190"/>
        <v>94</v>
      </c>
      <c r="BG583" s="68">
        <f ca="1">IF(BF583-BC583&gt;'Inputs and Outputs'!$D$4,Four-BC583,0)</f>
        <v>0</v>
      </c>
      <c r="BH583" s="68">
        <f ca="1">BF583*'Inputs and Outputs'!$D$5-BG583*'Inputs and Outputs'!$D$6</f>
        <v>3760</v>
      </c>
      <c r="BI583" s="70">
        <f t="shared" ca="1" si="198"/>
        <v>0.13063140471833268</v>
      </c>
      <c r="BJ583" s="68">
        <f t="shared" si="191"/>
        <v>25</v>
      </c>
      <c r="BK583" s="75">
        <f ca="1">BF583*'Inputs and Outputs'!$D$5-('Model Part B'!BG583*'Model Part B'!BJ583+BG583*Costperbumped)</f>
        <v>3760</v>
      </c>
      <c r="BN583" s="74">
        <v>580</v>
      </c>
      <c r="BO583" s="68" t="s">
        <v>8</v>
      </c>
      <c r="BP583" s="69">
        <v>44390</v>
      </c>
      <c r="BQ583" s="67" t="s">
        <v>3</v>
      </c>
      <c r="BR583" s="68" t="str">
        <f>'Flight Data'!$A581</f>
        <v>G580</v>
      </c>
      <c r="BS583" s="68">
        <f>'Flight Data'!$B581</f>
        <v>6</v>
      </c>
      <c r="BT583" s="68">
        <f ca="1">ROUND(NORMINV($BY583,'Inputs and Outputs'!$C$18,'Inputs and Outputs'!$D$18),0)</f>
        <v>95</v>
      </c>
      <c r="BU583" s="68">
        <f t="shared" si="192"/>
        <v>105</v>
      </c>
      <c r="BV583" s="68">
        <f t="shared" ca="1" si="193"/>
        <v>95</v>
      </c>
      <c r="BW583" s="68">
        <f ca="1">IF(BV583-BS583&gt;'Inputs and Outputs'!$D$4,Five-BS583,0)</f>
        <v>0</v>
      </c>
      <c r="BX583" s="68">
        <f ca="1">BV583*'Inputs and Outputs'!$D$5-BW583*'Inputs and Outputs'!$D$6</f>
        <v>3800</v>
      </c>
      <c r="BY583" s="70">
        <f t="shared" ca="1" si="199"/>
        <v>0.15948555927044639</v>
      </c>
      <c r="BZ583" s="68">
        <f t="shared" si="194"/>
        <v>25</v>
      </c>
      <c r="CA583" s="75">
        <f ca="1">BV583*'Inputs and Outputs'!$D$5-('Model Part B'!BW583*'Model Part B'!BZ583+BW583*Costperbumped)</f>
        <v>3800</v>
      </c>
    </row>
    <row r="584" spans="2:79" x14ac:dyDescent="0.2">
      <c r="B584" s="74">
        <v>581</v>
      </c>
      <c r="C584" s="68" t="s">
        <v>8</v>
      </c>
      <c r="D584" s="69">
        <v>44390</v>
      </c>
      <c r="E584" s="67" t="s">
        <v>2</v>
      </c>
      <c r="F584" s="68" t="str">
        <f>'Flight Data'!$A582</f>
        <v>G581</v>
      </c>
      <c r="G584" s="68">
        <f>'Flight Data'!$B582</f>
        <v>2</v>
      </c>
      <c r="H584" s="68">
        <f ca="1">ROUND(NORMINV($M584,'Inputs and Outputs'!$C$19,'Inputs and Outputs'!$D$19),0)</f>
        <v>96</v>
      </c>
      <c r="I584" s="68">
        <f t="shared" si="180"/>
        <v>101</v>
      </c>
      <c r="J584" s="68">
        <f t="shared" ca="1" si="181"/>
        <v>96</v>
      </c>
      <c r="K584" s="68">
        <f ca="1">IF(J584-G584&gt;'Inputs and Outputs'!$D$4,One-G584,0)</f>
        <v>0</v>
      </c>
      <c r="L584" s="68">
        <f ca="1">J584*'Inputs and Outputs'!$D$5-K584*'Inputs and Outputs'!$D$6</f>
        <v>3840</v>
      </c>
      <c r="M584" s="70">
        <f t="shared" ca="1" si="195"/>
        <v>7.5854137641825026E-2</v>
      </c>
      <c r="N584" s="68">
        <f t="shared" si="182"/>
        <v>25</v>
      </c>
      <c r="O584" s="75">
        <f ca="1">J584*'Inputs and Outputs'!$D$5-('Model Part B'!K584*'Model Part B'!N584+K584*Costperbumped)</f>
        <v>3840</v>
      </c>
      <c r="R584" s="74">
        <v>581</v>
      </c>
      <c r="S584" s="68" t="s">
        <v>8</v>
      </c>
      <c r="T584" s="69">
        <v>44390</v>
      </c>
      <c r="U584" s="67" t="s">
        <v>2</v>
      </c>
      <c r="V584" s="68" t="str">
        <f>'Flight Data'!$A582</f>
        <v>G581</v>
      </c>
      <c r="W584" s="68">
        <f>'Flight Data'!$B582</f>
        <v>2</v>
      </c>
      <c r="X584" s="68">
        <f ca="1">ROUND(NORMINV($AC584,'Inputs and Outputs'!$C$19,'Inputs and Outputs'!$D$19),0)</f>
        <v>90</v>
      </c>
      <c r="Y584" s="68">
        <f t="shared" si="183"/>
        <v>102</v>
      </c>
      <c r="Z584" s="68">
        <f t="shared" ca="1" si="184"/>
        <v>90</v>
      </c>
      <c r="AA584" s="68">
        <f ca="1">IF(Z584-W584&gt;'Inputs and Outputs'!$D$4,One-W584,0)</f>
        <v>0</v>
      </c>
      <c r="AB584" s="68">
        <f ca="1">Z584*'Inputs and Outputs'!$D$5-AA584*'Inputs and Outputs'!$D$6</f>
        <v>3600</v>
      </c>
      <c r="AC584" s="70">
        <f t="shared" ca="1" si="196"/>
        <v>4.7974321477475268E-3</v>
      </c>
      <c r="AD584" s="68">
        <f t="shared" si="185"/>
        <v>25</v>
      </c>
      <c r="AE584" s="75">
        <f ca="1">Z584*'Inputs and Outputs'!$D$5-('Model Part B'!AA584*'Model Part B'!AD584+AA584*Costperbumped)</f>
        <v>3600</v>
      </c>
      <c r="AH584" s="74">
        <v>581</v>
      </c>
      <c r="AI584" s="68" t="s">
        <v>8</v>
      </c>
      <c r="AJ584" s="69">
        <v>44390</v>
      </c>
      <c r="AK584" s="67" t="s">
        <v>2</v>
      </c>
      <c r="AL584" s="68" t="str">
        <f>'Flight Data'!$A582</f>
        <v>G581</v>
      </c>
      <c r="AM584" s="68">
        <f>'Flight Data'!$B582</f>
        <v>2</v>
      </c>
      <c r="AN584" s="68">
        <f ca="1">ROUND(NORMINV($AS584,'Inputs and Outputs'!$C$19,'Inputs and Outputs'!$D$19),0)</f>
        <v>102</v>
      </c>
      <c r="AO584" s="68">
        <f t="shared" si="186"/>
        <v>103</v>
      </c>
      <c r="AP584" s="68">
        <f t="shared" ca="1" si="187"/>
        <v>102</v>
      </c>
      <c r="AQ584" s="68">
        <f ca="1">IF(AP584-AM584&gt;'Inputs and Outputs'!$D$4,Three-AM584,0)</f>
        <v>0</v>
      </c>
      <c r="AR584" s="68">
        <f ca="1">AP584*'Inputs and Outputs'!$D$5-AQ584*'Inputs and Outputs'!$D$6</f>
        <v>4080</v>
      </c>
      <c r="AS584" s="70">
        <f t="shared" ca="1" si="197"/>
        <v>0.38917864281947223</v>
      </c>
      <c r="AT584" s="68">
        <f t="shared" si="188"/>
        <v>25</v>
      </c>
      <c r="AU584" s="75">
        <f ca="1">AP584*'Inputs and Outputs'!$D$5-('Model Part B'!AQ584*'Model Part B'!AT584+AQ584*Costperbumped)</f>
        <v>4080</v>
      </c>
      <c r="AX584" s="74">
        <v>581</v>
      </c>
      <c r="AY584" s="68" t="s">
        <v>8</v>
      </c>
      <c r="AZ584" s="69">
        <v>44390</v>
      </c>
      <c r="BA584" s="67" t="s">
        <v>2</v>
      </c>
      <c r="BB584" s="68" t="str">
        <f>'Flight Data'!$A582</f>
        <v>G581</v>
      </c>
      <c r="BC584" s="68">
        <f>'Flight Data'!$B582</f>
        <v>2</v>
      </c>
      <c r="BD584" s="68">
        <f ca="1">ROUND(NORMINV($BI584,'Inputs and Outputs'!$C$19,'Inputs and Outputs'!$D$19),0)</f>
        <v>97</v>
      </c>
      <c r="BE584" s="68">
        <f t="shared" si="189"/>
        <v>104</v>
      </c>
      <c r="BF584" s="68">
        <f t="shared" ca="1" si="190"/>
        <v>97</v>
      </c>
      <c r="BG584" s="68">
        <f ca="1">IF(BF584-BC584&gt;'Inputs and Outputs'!$D$4,Four-BC584,0)</f>
        <v>0</v>
      </c>
      <c r="BH584" s="68">
        <f ca="1">BF584*'Inputs and Outputs'!$D$5-BG584*'Inputs and Outputs'!$D$6</f>
        <v>3880</v>
      </c>
      <c r="BI584" s="70">
        <f t="shared" ca="1" si="198"/>
        <v>0.12338151377282602</v>
      </c>
      <c r="BJ584" s="68">
        <f t="shared" si="191"/>
        <v>25</v>
      </c>
      <c r="BK584" s="75">
        <f ca="1">BF584*'Inputs and Outputs'!$D$5-('Model Part B'!BG584*'Model Part B'!BJ584+BG584*Costperbumped)</f>
        <v>3880</v>
      </c>
      <c r="BN584" s="74">
        <v>581</v>
      </c>
      <c r="BO584" s="68" t="s">
        <v>8</v>
      </c>
      <c r="BP584" s="69">
        <v>44390</v>
      </c>
      <c r="BQ584" s="67" t="s">
        <v>2</v>
      </c>
      <c r="BR584" s="68" t="str">
        <f>'Flight Data'!$A582</f>
        <v>G581</v>
      </c>
      <c r="BS584" s="68">
        <f>'Flight Data'!$B582</f>
        <v>2</v>
      </c>
      <c r="BT584" s="68">
        <f ca="1">ROUND(NORMINV($BY584,'Inputs and Outputs'!$C$18,'Inputs and Outputs'!$D$18),0)</f>
        <v>104</v>
      </c>
      <c r="BU584" s="68">
        <f t="shared" si="192"/>
        <v>105</v>
      </c>
      <c r="BV584" s="68">
        <f t="shared" ca="1" si="193"/>
        <v>104</v>
      </c>
      <c r="BW584" s="68">
        <f ca="1">IF(BV584-BS584&gt;'Inputs and Outputs'!$D$4,Five-BS584,0)</f>
        <v>3</v>
      </c>
      <c r="BX584" s="68">
        <f ca="1">BV584*'Inputs and Outputs'!$D$5-BW584*'Inputs and Outputs'!$D$6</f>
        <v>3860</v>
      </c>
      <c r="BY584" s="70">
        <f t="shared" ca="1" si="199"/>
        <v>0.67909897603813729</v>
      </c>
      <c r="BZ584" s="68">
        <f t="shared" si="194"/>
        <v>25</v>
      </c>
      <c r="CA584" s="75">
        <f ca="1">BV584*'Inputs and Outputs'!$D$5-('Model Part B'!BW584*'Model Part B'!BZ584+BW584*Costperbumped)</f>
        <v>3785</v>
      </c>
    </row>
    <row r="585" spans="2:79" x14ac:dyDescent="0.2">
      <c r="B585" s="74">
        <v>582</v>
      </c>
      <c r="C585" s="68" t="s">
        <v>8</v>
      </c>
      <c r="D585" s="69">
        <v>44390</v>
      </c>
      <c r="E585" s="67" t="s">
        <v>0</v>
      </c>
      <c r="F585" s="68" t="str">
        <f>'Flight Data'!$A583</f>
        <v>G582</v>
      </c>
      <c r="G585" s="68">
        <f>'Flight Data'!$B583</f>
        <v>2</v>
      </c>
      <c r="H585" s="68">
        <f ca="1">ROUND(NORMINV($M585,'Inputs and Outputs'!$C$20,'Inputs and Outputs'!$D$20),0)</f>
        <v>102</v>
      </c>
      <c r="I585" s="68">
        <f t="shared" si="180"/>
        <v>101</v>
      </c>
      <c r="J585" s="68">
        <f t="shared" ca="1" si="181"/>
        <v>101</v>
      </c>
      <c r="K585" s="68">
        <f ca="1">IF(J585-G585&gt;'Inputs and Outputs'!$D$4,One-G585,0)</f>
        <v>0</v>
      </c>
      <c r="L585" s="68">
        <f ca="1">J585*'Inputs and Outputs'!$D$5-K585*'Inputs and Outputs'!$D$6</f>
        <v>4040</v>
      </c>
      <c r="M585" s="70">
        <f t="shared" ca="1" si="195"/>
        <v>0.28579243598781978</v>
      </c>
      <c r="N585" s="68">
        <f t="shared" si="182"/>
        <v>200</v>
      </c>
      <c r="O585" s="75">
        <f ca="1">J585*'Inputs and Outputs'!$D$5-('Model Part B'!K585*'Model Part B'!N585+K585*Costperbumped)</f>
        <v>4040</v>
      </c>
      <c r="R585" s="74">
        <v>582</v>
      </c>
      <c r="S585" s="68" t="s">
        <v>8</v>
      </c>
      <c r="T585" s="69">
        <v>44390</v>
      </c>
      <c r="U585" s="67" t="s">
        <v>0</v>
      </c>
      <c r="V585" s="68" t="str">
        <f>'Flight Data'!$A583</f>
        <v>G582</v>
      </c>
      <c r="W585" s="68">
        <f>'Flight Data'!$B583</f>
        <v>2</v>
      </c>
      <c r="X585" s="68">
        <f ca="1">ROUND(NORMINV($AC585,'Inputs and Outputs'!$C$20,'Inputs and Outputs'!$D$20),0)</f>
        <v>105</v>
      </c>
      <c r="Y585" s="68">
        <f t="shared" si="183"/>
        <v>102</v>
      </c>
      <c r="Z585" s="68">
        <f t="shared" ca="1" si="184"/>
        <v>102</v>
      </c>
      <c r="AA585" s="68">
        <f ca="1">IF(Z585-W585&gt;'Inputs and Outputs'!$D$4,One-W585,0)</f>
        <v>0</v>
      </c>
      <c r="AB585" s="68">
        <f ca="1">Z585*'Inputs and Outputs'!$D$5-AA585*'Inputs and Outputs'!$D$6</f>
        <v>4080</v>
      </c>
      <c r="AC585" s="70">
        <f t="shared" ca="1" si="196"/>
        <v>0.50151594404882094</v>
      </c>
      <c r="AD585" s="68">
        <f t="shared" si="185"/>
        <v>200</v>
      </c>
      <c r="AE585" s="75">
        <f ca="1">Z585*'Inputs and Outputs'!$D$5-('Model Part B'!AA585*'Model Part B'!AD585+AA585*Costperbumped)</f>
        <v>4080</v>
      </c>
      <c r="AH585" s="74">
        <v>582</v>
      </c>
      <c r="AI585" s="68" t="s">
        <v>8</v>
      </c>
      <c r="AJ585" s="69">
        <v>44390</v>
      </c>
      <c r="AK585" s="67" t="s">
        <v>0</v>
      </c>
      <c r="AL585" s="68" t="str">
        <f>'Flight Data'!$A583</f>
        <v>G582</v>
      </c>
      <c r="AM585" s="68">
        <f>'Flight Data'!$B583</f>
        <v>2</v>
      </c>
      <c r="AN585" s="68">
        <f ca="1">ROUND(NORMINV($AS585,'Inputs and Outputs'!$C$20,'Inputs and Outputs'!$D$20),0)</f>
        <v>108</v>
      </c>
      <c r="AO585" s="68">
        <f t="shared" si="186"/>
        <v>103</v>
      </c>
      <c r="AP585" s="68">
        <f t="shared" ca="1" si="187"/>
        <v>103</v>
      </c>
      <c r="AQ585" s="68">
        <f ca="1">IF(AP585-AM585&gt;'Inputs and Outputs'!$D$4,Three-AM585,0)</f>
        <v>1</v>
      </c>
      <c r="AR585" s="68">
        <f ca="1">AP585*'Inputs and Outputs'!$D$5-AQ585*'Inputs and Outputs'!$D$6</f>
        <v>4020</v>
      </c>
      <c r="AS585" s="70">
        <f t="shared" ca="1" si="197"/>
        <v>0.70605650985748158</v>
      </c>
      <c r="AT585" s="68">
        <f t="shared" si="188"/>
        <v>200</v>
      </c>
      <c r="AU585" s="75">
        <f ca="1">AP585*'Inputs and Outputs'!$D$5-('Model Part B'!AQ585*'Model Part B'!AT585+AQ585*Costperbumped)</f>
        <v>3820</v>
      </c>
      <c r="AX585" s="74">
        <v>582</v>
      </c>
      <c r="AY585" s="68" t="s">
        <v>8</v>
      </c>
      <c r="AZ585" s="69">
        <v>44390</v>
      </c>
      <c r="BA585" s="67" t="s">
        <v>0</v>
      </c>
      <c r="BB585" s="68" t="str">
        <f>'Flight Data'!$A583</f>
        <v>G582</v>
      </c>
      <c r="BC585" s="68">
        <f>'Flight Data'!$B583</f>
        <v>2</v>
      </c>
      <c r="BD585" s="68">
        <f ca="1">ROUND(NORMINV($BI585,'Inputs and Outputs'!$C$20,'Inputs and Outputs'!$D$20),0)</f>
        <v>108</v>
      </c>
      <c r="BE585" s="68">
        <f t="shared" si="189"/>
        <v>104</v>
      </c>
      <c r="BF585" s="68">
        <f t="shared" ca="1" si="190"/>
        <v>104</v>
      </c>
      <c r="BG585" s="68">
        <f ca="1">IF(BF585-BC585&gt;'Inputs and Outputs'!$D$4,Four-BC585,0)</f>
        <v>2</v>
      </c>
      <c r="BH585" s="68">
        <f ca="1">BF585*'Inputs and Outputs'!$D$5-BG585*'Inputs and Outputs'!$D$6</f>
        <v>3960</v>
      </c>
      <c r="BI585" s="70">
        <f t="shared" ca="1" si="198"/>
        <v>0.69454543891434994</v>
      </c>
      <c r="BJ585" s="68">
        <f t="shared" si="191"/>
        <v>200</v>
      </c>
      <c r="BK585" s="75">
        <f ca="1">BF585*'Inputs and Outputs'!$D$5-('Model Part B'!BG585*'Model Part B'!BJ585+BG585*Costperbumped)</f>
        <v>3560</v>
      </c>
      <c r="BN585" s="74">
        <v>582</v>
      </c>
      <c r="BO585" s="68" t="s">
        <v>8</v>
      </c>
      <c r="BP585" s="69">
        <v>44390</v>
      </c>
      <c r="BQ585" s="67" t="s">
        <v>0</v>
      </c>
      <c r="BR585" s="68" t="str">
        <f>'Flight Data'!$A583</f>
        <v>G582</v>
      </c>
      <c r="BS585" s="68">
        <f>'Flight Data'!$B583</f>
        <v>2</v>
      </c>
      <c r="BT585" s="68">
        <f ca="1">ROUND(NORMINV($BY585,'Inputs and Outputs'!$C$18,'Inputs and Outputs'!$D$18),0)</f>
        <v>101</v>
      </c>
      <c r="BU585" s="68">
        <f t="shared" si="192"/>
        <v>105</v>
      </c>
      <c r="BV585" s="68">
        <f t="shared" ca="1" si="193"/>
        <v>101</v>
      </c>
      <c r="BW585" s="68">
        <f ca="1">IF(BV585-BS585&gt;'Inputs and Outputs'!$D$4,Five-BS585,0)</f>
        <v>0</v>
      </c>
      <c r="BX585" s="68">
        <f ca="1">BV585*'Inputs and Outputs'!$D$5-BW585*'Inputs and Outputs'!$D$6</f>
        <v>4040</v>
      </c>
      <c r="BY585" s="70">
        <f t="shared" ca="1" si="199"/>
        <v>0.50082207707460447</v>
      </c>
      <c r="BZ585" s="68">
        <f t="shared" si="194"/>
        <v>200</v>
      </c>
      <c r="CA585" s="75">
        <f ca="1">BV585*'Inputs and Outputs'!$D$5-('Model Part B'!BW585*'Model Part B'!BZ585+BW585*Costperbumped)</f>
        <v>4040</v>
      </c>
    </row>
    <row r="586" spans="2:79" x14ac:dyDescent="0.2">
      <c r="B586" s="74">
        <v>583</v>
      </c>
      <c r="C586" s="68" t="s">
        <v>7</v>
      </c>
      <c r="D586" s="69">
        <v>44391</v>
      </c>
      <c r="E586" s="67" t="s">
        <v>3</v>
      </c>
      <c r="F586" s="68" t="str">
        <f>'Flight Data'!$A584</f>
        <v>G583</v>
      </c>
      <c r="G586" s="68">
        <f>'Flight Data'!$B584</f>
        <v>1</v>
      </c>
      <c r="H586" s="68">
        <f ca="1">ROUND(NORMINV($M586,'Inputs and Outputs'!$C$18,'Inputs and Outputs'!$D$18),0)</f>
        <v>114</v>
      </c>
      <c r="I586" s="68">
        <f t="shared" si="180"/>
        <v>101</v>
      </c>
      <c r="J586" s="68">
        <f t="shared" ca="1" si="181"/>
        <v>101</v>
      </c>
      <c r="K586" s="68">
        <f ca="1">IF(J586-G586&gt;'Inputs and Outputs'!$D$4,One-G586,0)</f>
        <v>0</v>
      </c>
      <c r="L586" s="68">
        <f ca="1">J586*'Inputs and Outputs'!$D$5-K586*'Inputs and Outputs'!$D$6</f>
        <v>4040</v>
      </c>
      <c r="M586" s="70">
        <f t="shared" ca="1" si="195"/>
        <v>0.98691632643468696</v>
      </c>
      <c r="N586" s="68">
        <f t="shared" si="182"/>
        <v>25</v>
      </c>
      <c r="O586" s="75">
        <f ca="1">J586*'Inputs and Outputs'!$D$5-('Model Part B'!K586*'Model Part B'!N586+K586*Costperbumped)</f>
        <v>4040</v>
      </c>
      <c r="R586" s="74">
        <v>583</v>
      </c>
      <c r="S586" s="68" t="s">
        <v>7</v>
      </c>
      <c r="T586" s="69">
        <v>44391</v>
      </c>
      <c r="U586" s="67" t="s">
        <v>3</v>
      </c>
      <c r="V586" s="68" t="str">
        <f>'Flight Data'!$A584</f>
        <v>G583</v>
      </c>
      <c r="W586" s="68">
        <f>'Flight Data'!$B584</f>
        <v>1</v>
      </c>
      <c r="X586" s="68">
        <f ca="1">ROUND(NORMINV($AC586,'Inputs and Outputs'!$C$18,'Inputs and Outputs'!$D$18),0)</f>
        <v>93</v>
      </c>
      <c r="Y586" s="68">
        <f t="shared" si="183"/>
        <v>102</v>
      </c>
      <c r="Z586" s="68">
        <f t="shared" ca="1" si="184"/>
        <v>93</v>
      </c>
      <c r="AA586" s="68">
        <f ca="1">IF(Z586-W586&gt;'Inputs and Outputs'!$D$4,One-W586,0)</f>
        <v>0</v>
      </c>
      <c r="AB586" s="68">
        <f ca="1">Z586*'Inputs and Outputs'!$D$5-AA586*'Inputs and Outputs'!$D$6</f>
        <v>3720</v>
      </c>
      <c r="AC586" s="70">
        <f t="shared" ca="1" si="196"/>
        <v>8.9796593160713867E-2</v>
      </c>
      <c r="AD586" s="68">
        <f t="shared" si="185"/>
        <v>25</v>
      </c>
      <c r="AE586" s="75">
        <f ca="1">Z586*'Inputs and Outputs'!$D$5-('Model Part B'!AA586*'Model Part B'!AD586+AA586*Costperbumped)</f>
        <v>3720</v>
      </c>
      <c r="AH586" s="74">
        <v>583</v>
      </c>
      <c r="AI586" s="68" t="s">
        <v>7</v>
      </c>
      <c r="AJ586" s="69">
        <v>44391</v>
      </c>
      <c r="AK586" s="67" t="s">
        <v>3</v>
      </c>
      <c r="AL586" s="68" t="str">
        <f>'Flight Data'!$A584</f>
        <v>G583</v>
      </c>
      <c r="AM586" s="68">
        <f>'Flight Data'!$B584</f>
        <v>1</v>
      </c>
      <c r="AN586" s="68">
        <f ca="1">ROUND(NORMINV($AS586,'Inputs and Outputs'!$C$18,'Inputs and Outputs'!$D$18),0)</f>
        <v>104</v>
      </c>
      <c r="AO586" s="68">
        <f t="shared" si="186"/>
        <v>103</v>
      </c>
      <c r="AP586" s="68">
        <f t="shared" ca="1" si="187"/>
        <v>103</v>
      </c>
      <c r="AQ586" s="68">
        <f ca="1">IF(AP586-AM586&gt;'Inputs and Outputs'!$D$4,Three-AM586,0)</f>
        <v>2</v>
      </c>
      <c r="AR586" s="68">
        <f ca="1">AP586*'Inputs and Outputs'!$D$5-AQ586*'Inputs and Outputs'!$D$6</f>
        <v>3920</v>
      </c>
      <c r="AS586" s="70">
        <f t="shared" ca="1" si="197"/>
        <v>0.67476069247731252</v>
      </c>
      <c r="AT586" s="68">
        <f t="shared" si="188"/>
        <v>25</v>
      </c>
      <c r="AU586" s="75">
        <f ca="1">AP586*'Inputs and Outputs'!$D$5-('Model Part B'!AQ586*'Model Part B'!AT586+AQ586*Costperbumped)</f>
        <v>3870</v>
      </c>
      <c r="AX586" s="74">
        <v>583</v>
      </c>
      <c r="AY586" s="68" t="s">
        <v>7</v>
      </c>
      <c r="AZ586" s="69">
        <v>44391</v>
      </c>
      <c r="BA586" s="67" t="s">
        <v>3</v>
      </c>
      <c r="BB586" s="68" t="str">
        <f>'Flight Data'!$A584</f>
        <v>G583</v>
      </c>
      <c r="BC586" s="68">
        <f>'Flight Data'!$B584</f>
        <v>1</v>
      </c>
      <c r="BD586" s="68">
        <f ca="1">ROUND(NORMINV($BI586,'Inputs and Outputs'!$C$18,'Inputs and Outputs'!$D$18),0)</f>
        <v>91</v>
      </c>
      <c r="BE586" s="68">
        <f t="shared" si="189"/>
        <v>104</v>
      </c>
      <c r="BF586" s="68">
        <f t="shared" ca="1" si="190"/>
        <v>91</v>
      </c>
      <c r="BG586" s="68">
        <f ca="1">IF(BF586-BC586&gt;'Inputs and Outputs'!$D$4,Four-BC586,0)</f>
        <v>0</v>
      </c>
      <c r="BH586" s="68">
        <f ca="1">BF586*'Inputs and Outputs'!$D$5-BG586*'Inputs and Outputs'!$D$6</f>
        <v>3640</v>
      </c>
      <c r="BI586" s="70">
        <f t="shared" ca="1" si="198"/>
        <v>4.5096705343848908E-2</v>
      </c>
      <c r="BJ586" s="68">
        <f t="shared" si="191"/>
        <v>25</v>
      </c>
      <c r="BK586" s="75">
        <f ca="1">BF586*'Inputs and Outputs'!$D$5-('Model Part B'!BG586*'Model Part B'!BJ586+BG586*Costperbumped)</f>
        <v>3640</v>
      </c>
      <c r="BN586" s="74">
        <v>583</v>
      </c>
      <c r="BO586" s="68" t="s">
        <v>7</v>
      </c>
      <c r="BP586" s="69">
        <v>44391</v>
      </c>
      <c r="BQ586" s="67" t="s">
        <v>3</v>
      </c>
      <c r="BR586" s="68" t="str">
        <f>'Flight Data'!$A584</f>
        <v>G583</v>
      </c>
      <c r="BS586" s="68">
        <f>'Flight Data'!$B584</f>
        <v>1</v>
      </c>
      <c r="BT586" s="68">
        <f ca="1">ROUND(NORMINV($BY586,'Inputs and Outputs'!$C$18,'Inputs and Outputs'!$D$18),0)</f>
        <v>92</v>
      </c>
      <c r="BU586" s="68">
        <f t="shared" si="192"/>
        <v>105</v>
      </c>
      <c r="BV586" s="68">
        <f t="shared" ca="1" si="193"/>
        <v>92</v>
      </c>
      <c r="BW586" s="68">
        <f ca="1">IF(BV586-BS586&gt;'Inputs and Outputs'!$D$4,Five-BS586,0)</f>
        <v>0</v>
      </c>
      <c r="BX586" s="68">
        <f ca="1">BV586*'Inputs and Outputs'!$D$5-BW586*'Inputs and Outputs'!$D$6</f>
        <v>3680</v>
      </c>
      <c r="BY586" s="70">
        <f t="shared" ca="1" si="199"/>
        <v>7.5891241296673795E-2</v>
      </c>
      <c r="BZ586" s="68">
        <f t="shared" si="194"/>
        <v>25</v>
      </c>
      <c r="CA586" s="75">
        <f ca="1">BV586*'Inputs and Outputs'!$D$5-('Model Part B'!BW586*'Model Part B'!BZ586+BW586*Costperbumped)</f>
        <v>3680</v>
      </c>
    </row>
    <row r="587" spans="2:79" x14ac:dyDescent="0.2">
      <c r="B587" s="74">
        <v>584</v>
      </c>
      <c r="C587" s="68" t="s">
        <v>7</v>
      </c>
      <c r="D587" s="69">
        <v>44391</v>
      </c>
      <c r="E587" s="67" t="s">
        <v>2</v>
      </c>
      <c r="F587" s="68" t="str">
        <f>'Flight Data'!$A585</f>
        <v>G584</v>
      </c>
      <c r="G587" s="68">
        <f>'Flight Data'!$B585</f>
        <v>3</v>
      </c>
      <c r="H587" s="68">
        <f ca="1">ROUND(NORMINV($M587,'Inputs and Outputs'!$C$19,'Inputs and Outputs'!$D$19),0)</f>
        <v>101</v>
      </c>
      <c r="I587" s="68">
        <f t="shared" si="180"/>
        <v>101</v>
      </c>
      <c r="J587" s="68">
        <f t="shared" ca="1" si="181"/>
        <v>101</v>
      </c>
      <c r="K587" s="68">
        <f ca="1">IF(J587-G587&gt;'Inputs and Outputs'!$D$4,One-G587,0)</f>
        <v>0</v>
      </c>
      <c r="L587" s="68">
        <f ca="1">J587*'Inputs and Outputs'!$D$5-K587*'Inputs and Outputs'!$D$6</f>
        <v>4040</v>
      </c>
      <c r="M587" s="70">
        <f t="shared" ca="1" si="195"/>
        <v>0.38139268161072437</v>
      </c>
      <c r="N587" s="68">
        <f t="shared" si="182"/>
        <v>25</v>
      </c>
      <c r="O587" s="75">
        <f ca="1">J587*'Inputs and Outputs'!$D$5-('Model Part B'!K587*'Model Part B'!N587+K587*Costperbumped)</f>
        <v>4040</v>
      </c>
      <c r="R587" s="74">
        <v>584</v>
      </c>
      <c r="S587" s="68" t="s">
        <v>7</v>
      </c>
      <c r="T587" s="69">
        <v>44391</v>
      </c>
      <c r="U587" s="67" t="s">
        <v>2</v>
      </c>
      <c r="V587" s="68" t="str">
        <f>'Flight Data'!$A585</f>
        <v>G584</v>
      </c>
      <c r="W587" s="68">
        <f>'Flight Data'!$B585</f>
        <v>3</v>
      </c>
      <c r="X587" s="68">
        <f ca="1">ROUND(NORMINV($AC587,'Inputs and Outputs'!$C$19,'Inputs and Outputs'!$D$19),0)</f>
        <v>109</v>
      </c>
      <c r="Y587" s="68">
        <f t="shared" si="183"/>
        <v>102</v>
      </c>
      <c r="Z587" s="68">
        <f t="shared" ca="1" si="184"/>
        <v>102</v>
      </c>
      <c r="AA587" s="68">
        <f ca="1">IF(Z587-W587&gt;'Inputs and Outputs'!$D$4,One-W587,0)</f>
        <v>0</v>
      </c>
      <c r="AB587" s="68">
        <f ca="1">Z587*'Inputs and Outputs'!$D$5-AA587*'Inputs and Outputs'!$D$6</f>
        <v>4080</v>
      </c>
      <c r="AC587" s="70">
        <f t="shared" ca="1" si="196"/>
        <v>0.87618969333918872</v>
      </c>
      <c r="AD587" s="68">
        <f t="shared" si="185"/>
        <v>25</v>
      </c>
      <c r="AE587" s="75">
        <f ca="1">Z587*'Inputs and Outputs'!$D$5-('Model Part B'!AA587*'Model Part B'!AD587+AA587*Costperbumped)</f>
        <v>4080</v>
      </c>
      <c r="AH587" s="74">
        <v>584</v>
      </c>
      <c r="AI587" s="68" t="s">
        <v>7</v>
      </c>
      <c r="AJ587" s="69">
        <v>44391</v>
      </c>
      <c r="AK587" s="67" t="s">
        <v>2</v>
      </c>
      <c r="AL587" s="68" t="str">
        <f>'Flight Data'!$A585</f>
        <v>G584</v>
      </c>
      <c r="AM587" s="68">
        <f>'Flight Data'!$B585</f>
        <v>3</v>
      </c>
      <c r="AN587" s="68">
        <f ca="1">ROUND(NORMINV($AS587,'Inputs and Outputs'!$C$19,'Inputs and Outputs'!$D$19),0)</f>
        <v>112</v>
      </c>
      <c r="AO587" s="68">
        <f t="shared" si="186"/>
        <v>103</v>
      </c>
      <c r="AP587" s="68">
        <f t="shared" ca="1" si="187"/>
        <v>103</v>
      </c>
      <c r="AQ587" s="68">
        <f ca="1">IF(AP587-AM587&gt;'Inputs and Outputs'!$D$4,Three-AM587,0)</f>
        <v>0</v>
      </c>
      <c r="AR587" s="68">
        <f ca="1">AP587*'Inputs and Outputs'!$D$5-AQ587*'Inputs and Outputs'!$D$6</f>
        <v>4120</v>
      </c>
      <c r="AS587" s="70">
        <f t="shared" ca="1" si="197"/>
        <v>0.9589444939286722</v>
      </c>
      <c r="AT587" s="68">
        <f t="shared" si="188"/>
        <v>25</v>
      </c>
      <c r="AU587" s="75">
        <f ca="1">AP587*'Inputs and Outputs'!$D$5-('Model Part B'!AQ587*'Model Part B'!AT587+AQ587*Costperbumped)</f>
        <v>4120</v>
      </c>
      <c r="AX587" s="74">
        <v>584</v>
      </c>
      <c r="AY587" s="68" t="s">
        <v>7</v>
      </c>
      <c r="AZ587" s="69">
        <v>44391</v>
      </c>
      <c r="BA587" s="67" t="s">
        <v>2</v>
      </c>
      <c r="BB587" s="68" t="str">
        <f>'Flight Data'!$A585</f>
        <v>G584</v>
      </c>
      <c r="BC587" s="68">
        <f>'Flight Data'!$B585</f>
        <v>3</v>
      </c>
      <c r="BD587" s="68">
        <f ca="1">ROUND(NORMINV($BI587,'Inputs and Outputs'!$C$19,'Inputs and Outputs'!$D$19),0)</f>
        <v>104</v>
      </c>
      <c r="BE587" s="68">
        <f t="shared" si="189"/>
        <v>104</v>
      </c>
      <c r="BF587" s="68">
        <f t="shared" ca="1" si="190"/>
        <v>104</v>
      </c>
      <c r="BG587" s="68">
        <f ca="1">IF(BF587-BC587&gt;'Inputs and Outputs'!$D$4,Four-BC587,0)</f>
        <v>1</v>
      </c>
      <c r="BH587" s="68">
        <f ca="1">BF587*'Inputs and Outputs'!$D$5-BG587*'Inputs and Outputs'!$D$6</f>
        <v>4060</v>
      </c>
      <c r="BI587" s="70">
        <f t="shared" ca="1" si="198"/>
        <v>0.56202601575875255</v>
      </c>
      <c r="BJ587" s="68">
        <f t="shared" si="191"/>
        <v>25</v>
      </c>
      <c r="BK587" s="75">
        <f ca="1">BF587*'Inputs and Outputs'!$D$5-('Model Part B'!BG587*'Model Part B'!BJ587+BG587*Costperbumped)</f>
        <v>4035</v>
      </c>
      <c r="BN587" s="74">
        <v>584</v>
      </c>
      <c r="BO587" s="68" t="s">
        <v>7</v>
      </c>
      <c r="BP587" s="69">
        <v>44391</v>
      </c>
      <c r="BQ587" s="67" t="s">
        <v>2</v>
      </c>
      <c r="BR587" s="68" t="str">
        <f>'Flight Data'!$A585</f>
        <v>G584</v>
      </c>
      <c r="BS587" s="68">
        <f>'Flight Data'!$B585</f>
        <v>3</v>
      </c>
      <c r="BT587" s="68">
        <f ca="1">ROUND(NORMINV($BY587,'Inputs and Outputs'!$C$18,'Inputs and Outputs'!$D$18),0)</f>
        <v>95</v>
      </c>
      <c r="BU587" s="68">
        <f t="shared" si="192"/>
        <v>105</v>
      </c>
      <c r="BV587" s="68">
        <f t="shared" ca="1" si="193"/>
        <v>95</v>
      </c>
      <c r="BW587" s="68">
        <f ca="1">IF(BV587-BS587&gt;'Inputs and Outputs'!$D$4,Five-BS587,0)</f>
        <v>0</v>
      </c>
      <c r="BX587" s="68">
        <f ca="1">BV587*'Inputs and Outputs'!$D$5-BW587*'Inputs and Outputs'!$D$6</f>
        <v>3800</v>
      </c>
      <c r="BY587" s="70">
        <f t="shared" ca="1" si="199"/>
        <v>0.15282831972900068</v>
      </c>
      <c r="BZ587" s="68">
        <f t="shared" si="194"/>
        <v>25</v>
      </c>
      <c r="CA587" s="75">
        <f ca="1">BV587*'Inputs and Outputs'!$D$5-('Model Part B'!BW587*'Model Part B'!BZ587+BW587*Costperbumped)</f>
        <v>3800</v>
      </c>
    </row>
    <row r="588" spans="2:79" x14ac:dyDescent="0.2">
      <c r="B588" s="74">
        <v>585</v>
      </c>
      <c r="C588" s="68" t="s">
        <v>7</v>
      </c>
      <c r="D588" s="69">
        <v>44391</v>
      </c>
      <c r="E588" s="67" t="s">
        <v>0</v>
      </c>
      <c r="F588" s="68" t="str">
        <f>'Flight Data'!$A586</f>
        <v>G585</v>
      </c>
      <c r="G588" s="68">
        <f>'Flight Data'!$B586</f>
        <v>2</v>
      </c>
      <c r="H588" s="68">
        <f ca="1">ROUND(NORMINV($M588,'Inputs and Outputs'!$C$20,'Inputs and Outputs'!$D$20),0)</f>
        <v>104</v>
      </c>
      <c r="I588" s="68">
        <f t="shared" si="180"/>
        <v>101</v>
      </c>
      <c r="J588" s="68">
        <f t="shared" ca="1" si="181"/>
        <v>101</v>
      </c>
      <c r="K588" s="68">
        <f ca="1">IF(J588-G588&gt;'Inputs and Outputs'!$D$4,One-G588,0)</f>
        <v>0</v>
      </c>
      <c r="L588" s="68">
        <f ca="1">J588*'Inputs and Outputs'!$D$5-K588*'Inputs and Outputs'!$D$6</f>
        <v>4040</v>
      </c>
      <c r="M588" s="70">
        <f t="shared" ca="1" si="195"/>
        <v>0.44565717573990882</v>
      </c>
      <c r="N588" s="68">
        <f t="shared" si="182"/>
        <v>200</v>
      </c>
      <c r="O588" s="75">
        <f ca="1">J588*'Inputs and Outputs'!$D$5-('Model Part B'!K588*'Model Part B'!N588+K588*Costperbumped)</f>
        <v>4040</v>
      </c>
      <c r="R588" s="74">
        <v>585</v>
      </c>
      <c r="S588" s="68" t="s">
        <v>7</v>
      </c>
      <c r="T588" s="69">
        <v>44391</v>
      </c>
      <c r="U588" s="67" t="s">
        <v>0</v>
      </c>
      <c r="V588" s="68" t="str">
        <f>'Flight Data'!$A586</f>
        <v>G585</v>
      </c>
      <c r="W588" s="68">
        <f>'Flight Data'!$B586</f>
        <v>2</v>
      </c>
      <c r="X588" s="68">
        <f ca="1">ROUND(NORMINV($AC588,'Inputs and Outputs'!$C$20,'Inputs and Outputs'!$D$20),0)</f>
        <v>102</v>
      </c>
      <c r="Y588" s="68">
        <f t="shared" si="183"/>
        <v>102</v>
      </c>
      <c r="Z588" s="68">
        <f t="shared" ca="1" si="184"/>
        <v>102</v>
      </c>
      <c r="AA588" s="68">
        <f ca="1">IF(Z588-W588&gt;'Inputs and Outputs'!$D$4,One-W588,0)</f>
        <v>0</v>
      </c>
      <c r="AB588" s="68">
        <f ca="1">Z588*'Inputs and Outputs'!$D$5-AA588*'Inputs and Outputs'!$D$6</f>
        <v>4080</v>
      </c>
      <c r="AC588" s="70">
        <f t="shared" ca="1" si="196"/>
        <v>0.2502879555161811</v>
      </c>
      <c r="AD588" s="68">
        <f t="shared" si="185"/>
        <v>200</v>
      </c>
      <c r="AE588" s="75">
        <f ca="1">Z588*'Inputs and Outputs'!$D$5-('Model Part B'!AA588*'Model Part B'!AD588+AA588*Costperbumped)</f>
        <v>4080</v>
      </c>
      <c r="AH588" s="74">
        <v>585</v>
      </c>
      <c r="AI588" s="68" t="s">
        <v>7</v>
      </c>
      <c r="AJ588" s="69">
        <v>44391</v>
      </c>
      <c r="AK588" s="67" t="s">
        <v>0</v>
      </c>
      <c r="AL588" s="68" t="str">
        <f>'Flight Data'!$A586</f>
        <v>G585</v>
      </c>
      <c r="AM588" s="68">
        <f>'Flight Data'!$B586</f>
        <v>2</v>
      </c>
      <c r="AN588" s="68">
        <f ca="1">ROUND(NORMINV($AS588,'Inputs and Outputs'!$C$20,'Inputs and Outputs'!$D$20),0)</f>
        <v>113</v>
      </c>
      <c r="AO588" s="68">
        <f t="shared" si="186"/>
        <v>103</v>
      </c>
      <c r="AP588" s="68">
        <f t="shared" ca="1" si="187"/>
        <v>103</v>
      </c>
      <c r="AQ588" s="68">
        <f ca="1">IF(AP588-AM588&gt;'Inputs and Outputs'!$D$4,Three-AM588,0)</f>
        <v>1</v>
      </c>
      <c r="AR588" s="68">
        <f ca="1">AP588*'Inputs and Outputs'!$D$5-AQ588*'Inputs and Outputs'!$D$6</f>
        <v>4020</v>
      </c>
      <c r="AS588" s="70">
        <f t="shared" ca="1" si="197"/>
        <v>0.94376562363710315</v>
      </c>
      <c r="AT588" s="68">
        <f t="shared" si="188"/>
        <v>200</v>
      </c>
      <c r="AU588" s="75">
        <f ca="1">AP588*'Inputs and Outputs'!$D$5-('Model Part B'!AQ588*'Model Part B'!AT588+AQ588*Costperbumped)</f>
        <v>3820</v>
      </c>
      <c r="AX588" s="74">
        <v>585</v>
      </c>
      <c r="AY588" s="68" t="s">
        <v>7</v>
      </c>
      <c r="AZ588" s="69">
        <v>44391</v>
      </c>
      <c r="BA588" s="67" t="s">
        <v>0</v>
      </c>
      <c r="BB588" s="68" t="str">
        <f>'Flight Data'!$A586</f>
        <v>G585</v>
      </c>
      <c r="BC588" s="68">
        <f>'Flight Data'!$B586</f>
        <v>2</v>
      </c>
      <c r="BD588" s="68">
        <f ca="1">ROUND(NORMINV($BI588,'Inputs and Outputs'!$C$20,'Inputs and Outputs'!$D$20),0)</f>
        <v>111</v>
      </c>
      <c r="BE588" s="68">
        <f t="shared" si="189"/>
        <v>104</v>
      </c>
      <c r="BF588" s="68">
        <f t="shared" ca="1" si="190"/>
        <v>104</v>
      </c>
      <c r="BG588" s="68">
        <f ca="1">IF(BF588-BC588&gt;'Inputs and Outputs'!$D$4,Four-BC588,0)</f>
        <v>2</v>
      </c>
      <c r="BH588" s="68">
        <f ca="1">BF588*'Inputs and Outputs'!$D$5-BG588*'Inputs and Outputs'!$D$6</f>
        <v>3960</v>
      </c>
      <c r="BI588" s="70">
        <f t="shared" ca="1" si="198"/>
        <v>0.88753806218086673</v>
      </c>
      <c r="BJ588" s="68">
        <f t="shared" si="191"/>
        <v>200</v>
      </c>
      <c r="BK588" s="75">
        <f ca="1">BF588*'Inputs and Outputs'!$D$5-('Model Part B'!BG588*'Model Part B'!BJ588+BG588*Costperbumped)</f>
        <v>3560</v>
      </c>
      <c r="BN588" s="74">
        <v>585</v>
      </c>
      <c r="BO588" s="68" t="s">
        <v>7</v>
      </c>
      <c r="BP588" s="69">
        <v>44391</v>
      </c>
      <c r="BQ588" s="67" t="s">
        <v>0</v>
      </c>
      <c r="BR588" s="68" t="str">
        <f>'Flight Data'!$A586</f>
        <v>G585</v>
      </c>
      <c r="BS588" s="68">
        <f>'Flight Data'!$B586</f>
        <v>2</v>
      </c>
      <c r="BT588" s="68">
        <f ca="1">ROUND(NORMINV($BY588,'Inputs and Outputs'!$C$18,'Inputs and Outputs'!$D$18),0)</f>
        <v>95</v>
      </c>
      <c r="BU588" s="68">
        <f t="shared" si="192"/>
        <v>105</v>
      </c>
      <c r="BV588" s="68">
        <f t="shared" ca="1" si="193"/>
        <v>95</v>
      </c>
      <c r="BW588" s="68">
        <f ca="1">IF(BV588-BS588&gt;'Inputs and Outputs'!$D$4,Five-BS588,0)</f>
        <v>0</v>
      </c>
      <c r="BX588" s="68">
        <f ca="1">BV588*'Inputs and Outputs'!$D$5-BW588*'Inputs and Outputs'!$D$6</f>
        <v>3800</v>
      </c>
      <c r="BY588" s="70">
        <f t="shared" ca="1" si="199"/>
        <v>0.15077755188290221</v>
      </c>
      <c r="BZ588" s="68">
        <f t="shared" si="194"/>
        <v>200</v>
      </c>
      <c r="CA588" s="75">
        <f ca="1">BV588*'Inputs and Outputs'!$D$5-('Model Part B'!BW588*'Model Part B'!BZ588+BW588*Costperbumped)</f>
        <v>3800</v>
      </c>
    </row>
    <row r="589" spans="2:79" x14ac:dyDescent="0.2">
      <c r="B589" s="74">
        <v>586</v>
      </c>
      <c r="C589" s="68" t="s">
        <v>6</v>
      </c>
      <c r="D589" s="69">
        <v>44392</v>
      </c>
      <c r="E589" s="67" t="s">
        <v>3</v>
      </c>
      <c r="F589" s="68" t="str">
        <f>'Flight Data'!$A587</f>
        <v>G586</v>
      </c>
      <c r="G589" s="68">
        <f>'Flight Data'!$B587</f>
        <v>5</v>
      </c>
      <c r="H589" s="68">
        <f ca="1">ROUND(NORMINV($M589,'Inputs and Outputs'!$C$18,'Inputs and Outputs'!$D$18),0)</f>
        <v>99</v>
      </c>
      <c r="I589" s="68">
        <f t="shared" si="180"/>
        <v>101</v>
      </c>
      <c r="J589" s="68">
        <f t="shared" ca="1" si="181"/>
        <v>99</v>
      </c>
      <c r="K589" s="68">
        <f ca="1">IF(J589-G589&gt;'Inputs and Outputs'!$D$4,One-G589,0)</f>
        <v>0</v>
      </c>
      <c r="L589" s="68">
        <f ca="1">J589*'Inputs and Outputs'!$D$5-K589*'Inputs and Outputs'!$D$6</f>
        <v>3960</v>
      </c>
      <c r="M589" s="70">
        <f t="shared" ca="1" si="195"/>
        <v>0.35835457454739783</v>
      </c>
      <c r="N589" s="68">
        <f t="shared" si="182"/>
        <v>25</v>
      </c>
      <c r="O589" s="75">
        <f ca="1">J589*'Inputs and Outputs'!$D$5-('Model Part B'!K589*'Model Part B'!N589+K589*Costperbumped)</f>
        <v>3960</v>
      </c>
      <c r="R589" s="74">
        <v>586</v>
      </c>
      <c r="S589" s="68" t="s">
        <v>6</v>
      </c>
      <c r="T589" s="69">
        <v>44392</v>
      </c>
      <c r="U589" s="67" t="s">
        <v>3</v>
      </c>
      <c r="V589" s="68" t="str">
        <f>'Flight Data'!$A587</f>
        <v>G586</v>
      </c>
      <c r="W589" s="68">
        <f>'Flight Data'!$B587</f>
        <v>5</v>
      </c>
      <c r="X589" s="68">
        <f ca="1">ROUND(NORMINV($AC589,'Inputs and Outputs'!$C$18,'Inputs and Outputs'!$D$18),0)</f>
        <v>95</v>
      </c>
      <c r="Y589" s="68">
        <f t="shared" si="183"/>
        <v>102</v>
      </c>
      <c r="Z589" s="68">
        <f t="shared" ca="1" si="184"/>
        <v>95</v>
      </c>
      <c r="AA589" s="68">
        <f ca="1">IF(Z589-W589&gt;'Inputs and Outputs'!$D$4,One-W589,0)</f>
        <v>0</v>
      </c>
      <c r="AB589" s="68">
        <f ca="1">Z589*'Inputs and Outputs'!$D$5-AA589*'Inputs and Outputs'!$D$6</f>
        <v>3800</v>
      </c>
      <c r="AC589" s="70">
        <f t="shared" ca="1" si="196"/>
        <v>0.14852688557382099</v>
      </c>
      <c r="AD589" s="68">
        <f t="shared" si="185"/>
        <v>25</v>
      </c>
      <c r="AE589" s="75">
        <f ca="1">Z589*'Inputs and Outputs'!$D$5-('Model Part B'!AA589*'Model Part B'!AD589+AA589*Costperbumped)</f>
        <v>3800</v>
      </c>
      <c r="AH589" s="74">
        <v>586</v>
      </c>
      <c r="AI589" s="68" t="s">
        <v>6</v>
      </c>
      <c r="AJ589" s="69">
        <v>44392</v>
      </c>
      <c r="AK589" s="67" t="s">
        <v>3</v>
      </c>
      <c r="AL589" s="68" t="str">
        <f>'Flight Data'!$A587</f>
        <v>G586</v>
      </c>
      <c r="AM589" s="68">
        <f>'Flight Data'!$B587</f>
        <v>5</v>
      </c>
      <c r="AN589" s="68">
        <f ca="1">ROUND(NORMINV($AS589,'Inputs and Outputs'!$C$18,'Inputs and Outputs'!$D$18),0)</f>
        <v>89</v>
      </c>
      <c r="AO589" s="68">
        <f t="shared" si="186"/>
        <v>103</v>
      </c>
      <c r="AP589" s="68">
        <f t="shared" ca="1" si="187"/>
        <v>89</v>
      </c>
      <c r="AQ589" s="68">
        <f ca="1">IF(AP589-AM589&gt;'Inputs and Outputs'!$D$4,Three-AM589,0)</f>
        <v>0</v>
      </c>
      <c r="AR589" s="68">
        <f ca="1">AP589*'Inputs and Outputs'!$D$5-AQ589*'Inputs and Outputs'!$D$6</f>
        <v>3560</v>
      </c>
      <c r="AS589" s="70">
        <f t="shared" ca="1" si="197"/>
        <v>1.877255965907354E-2</v>
      </c>
      <c r="AT589" s="68">
        <f t="shared" si="188"/>
        <v>25</v>
      </c>
      <c r="AU589" s="75">
        <f ca="1">AP589*'Inputs and Outputs'!$D$5-('Model Part B'!AQ589*'Model Part B'!AT589+AQ589*Costperbumped)</f>
        <v>3560</v>
      </c>
      <c r="AX589" s="74">
        <v>586</v>
      </c>
      <c r="AY589" s="68" t="s">
        <v>6</v>
      </c>
      <c r="AZ589" s="69">
        <v>44392</v>
      </c>
      <c r="BA589" s="67" t="s">
        <v>3</v>
      </c>
      <c r="BB589" s="68" t="str">
        <f>'Flight Data'!$A587</f>
        <v>G586</v>
      </c>
      <c r="BC589" s="68">
        <f>'Flight Data'!$B587</f>
        <v>5</v>
      </c>
      <c r="BD589" s="68">
        <f ca="1">ROUND(NORMINV($BI589,'Inputs and Outputs'!$C$18,'Inputs and Outputs'!$D$18),0)</f>
        <v>93</v>
      </c>
      <c r="BE589" s="68">
        <f t="shared" si="189"/>
        <v>104</v>
      </c>
      <c r="BF589" s="68">
        <f t="shared" ca="1" si="190"/>
        <v>93</v>
      </c>
      <c r="BG589" s="68">
        <f ca="1">IF(BF589-BC589&gt;'Inputs and Outputs'!$D$4,Four-BC589,0)</f>
        <v>0</v>
      </c>
      <c r="BH589" s="68">
        <f ca="1">BF589*'Inputs and Outputs'!$D$5-BG589*'Inputs and Outputs'!$D$6</f>
        <v>3720</v>
      </c>
      <c r="BI589" s="70">
        <f t="shared" ca="1" si="198"/>
        <v>8.9686789783776089E-2</v>
      </c>
      <c r="BJ589" s="68">
        <f t="shared" si="191"/>
        <v>25</v>
      </c>
      <c r="BK589" s="75">
        <f ca="1">BF589*'Inputs and Outputs'!$D$5-('Model Part B'!BG589*'Model Part B'!BJ589+BG589*Costperbumped)</f>
        <v>3720</v>
      </c>
      <c r="BN589" s="74">
        <v>586</v>
      </c>
      <c r="BO589" s="68" t="s">
        <v>6</v>
      </c>
      <c r="BP589" s="69">
        <v>44392</v>
      </c>
      <c r="BQ589" s="67" t="s">
        <v>3</v>
      </c>
      <c r="BR589" s="68" t="str">
        <f>'Flight Data'!$A587</f>
        <v>G586</v>
      </c>
      <c r="BS589" s="68">
        <f>'Flight Data'!$B587</f>
        <v>5</v>
      </c>
      <c r="BT589" s="68">
        <f ca="1">ROUND(NORMINV($BY589,'Inputs and Outputs'!$C$18,'Inputs and Outputs'!$D$18),0)</f>
        <v>103</v>
      </c>
      <c r="BU589" s="68">
        <f t="shared" si="192"/>
        <v>105</v>
      </c>
      <c r="BV589" s="68">
        <f t="shared" ca="1" si="193"/>
        <v>103</v>
      </c>
      <c r="BW589" s="68">
        <f ca="1">IF(BV589-BS589&gt;'Inputs and Outputs'!$D$4,Five-BS589,0)</f>
        <v>0</v>
      </c>
      <c r="BX589" s="68">
        <f ca="1">BV589*'Inputs and Outputs'!$D$5-BW589*'Inputs and Outputs'!$D$6</f>
        <v>4120</v>
      </c>
      <c r="BY589" s="70">
        <f t="shared" ca="1" si="199"/>
        <v>0.64446037147003632</v>
      </c>
      <c r="BZ589" s="68">
        <f t="shared" si="194"/>
        <v>25</v>
      </c>
      <c r="CA589" s="75">
        <f ca="1">BV589*'Inputs and Outputs'!$D$5-('Model Part B'!BW589*'Model Part B'!BZ589+BW589*Costperbumped)</f>
        <v>4120</v>
      </c>
    </row>
    <row r="590" spans="2:79" x14ac:dyDescent="0.2">
      <c r="B590" s="74">
        <v>587</v>
      </c>
      <c r="C590" s="68" t="s">
        <v>6</v>
      </c>
      <c r="D590" s="69">
        <v>44392</v>
      </c>
      <c r="E590" s="67" t="s">
        <v>2</v>
      </c>
      <c r="F590" s="68" t="str">
        <f>'Flight Data'!$A588</f>
        <v>G587</v>
      </c>
      <c r="G590" s="68">
        <f>'Flight Data'!$B588</f>
        <v>3</v>
      </c>
      <c r="H590" s="68">
        <f ca="1">ROUND(NORMINV($M590,'Inputs and Outputs'!$C$19,'Inputs and Outputs'!$D$19),0)</f>
        <v>104</v>
      </c>
      <c r="I590" s="68">
        <f t="shared" si="180"/>
        <v>101</v>
      </c>
      <c r="J590" s="68">
        <f t="shared" ca="1" si="181"/>
        <v>101</v>
      </c>
      <c r="K590" s="68">
        <f ca="1">IF(J590-G590&gt;'Inputs and Outputs'!$D$4,One-G590,0)</f>
        <v>0</v>
      </c>
      <c r="L590" s="68">
        <f ca="1">J590*'Inputs and Outputs'!$D$5-K590*'Inputs and Outputs'!$D$6</f>
        <v>4040</v>
      </c>
      <c r="M590" s="70">
        <f t="shared" ca="1" si="195"/>
        <v>0.6096917972818634</v>
      </c>
      <c r="N590" s="68">
        <f t="shared" si="182"/>
        <v>25</v>
      </c>
      <c r="O590" s="75">
        <f ca="1">J590*'Inputs and Outputs'!$D$5-('Model Part B'!K590*'Model Part B'!N590+K590*Costperbumped)</f>
        <v>4040</v>
      </c>
      <c r="R590" s="74">
        <v>587</v>
      </c>
      <c r="S590" s="68" t="s">
        <v>6</v>
      </c>
      <c r="T590" s="69">
        <v>44392</v>
      </c>
      <c r="U590" s="67" t="s">
        <v>2</v>
      </c>
      <c r="V590" s="68" t="str">
        <f>'Flight Data'!$A588</f>
        <v>G587</v>
      </c>
      <c r="W590" s="68">
        <f>'Flight Data'!$B588</f>
        <v>3</v>
      </c>
      <c r="X590" s="68">
        <f ca="1">ROUND(NORMINV($AC590,'Inputs and Outputs'!$C$19,'Inputs and Outputs'!$D$19),0)</f>
        <v>109</v>
      </c>
      <c r="Y590" s="68">
        <f t="shared" si="183"/>
        <v>102</v>
      </c>
      <c r="Z590" s="68">
        <f t="shared" ca="1" si="184"/>
        <v>102</v>
      </c>
      <c r="AA590" s="68">
        <f ca="1">IF(Z590-W590&gt;'Inputs and Outputs'!$D$4,One-W590,0)</f>
        <v>0</v>
      </c>
      <c r="AB590" s="68">
        <f ca="1">Z590*'Inputs and Outputs'!$D$5-AA590*'Inputs and Outputs'!$D$6</f>
        <v>4080</v>
      </c>
      <c r="AC590" s="70">
        <f t="shared" ca="1" si="196"/>
        <v>0.87749131426050209</v>
      </c>
      <c r="AD590" s="68">
        <f t="shared" si="185"/>
        <v>25</v>
      </c>
      <c r="AE590" s="75">
        <f ca="1">Z590*'Inputs and Outputs'!$D$5-('Model Part B'!AA590*'Model Part B'!AD590+AA590*Costperbumped)</f>
        <v>4080</v>
      </c>
      <c r="AH590" s="74">
        <v>587</v>
      </c>
      <c r="AI590" s="68" t="s">
        <v>6</v>
      </c>
      <c r="AJ590" s="69">
        <v>44392</v>
      </c>
      <c r="AK590" s="67" t="s">
        <v>2</v>
      </c>
      <c r="AL590" s="68" t="str">
        <f>'Flight Data'!$A588</f>
        <v>G587</v>
      </c>
      <c r="AM590" s="68">
        <f>'Flight Data'!$B588</f>
        <v>3</v>
      </c>
      <c r="AN590" s="68">
        <f ca="1">ROUND(NORMINV($AS590,'Inputs and Outputs'!$C$19,'Inputs and Outputs'!$D$19),0)</f>
        <v>105</v>
      </c>
      <c r="AO590" s="68">
        <f t="shared" si="186"/>
        <v>103</v>
      </c>
      <c r="AP590" s="68">
        <f t="shared" ca="1" si="187"/>
        <v>103</v>
      </c>
      <c r="AQ590" s="68">
        <f ca="1">IF(AP590-AM590&gt;'Inputs and Outputs'!$D$4,Three-AM590,0)</f>
        <v>0</v>
      </c>
      <c r="AR590" s="68">
        <f ca="1">AP590*'Inputs and Outputs'!$D$5-AQ590*'Inputs and Outputs'!$D$6</f>
        <v>4120</v>
      </c>
      <c r="AS590" s="70">
        <f t="shared" ca="1" si="197"/>
        <v>0.63326729135130866</v>
      </c>
      <c r="AT590" s="68">
        <f t="shared" si="188"/>
        <v>25</v>
      </c>
      <c r="AU590" s="75">
        <f ca="1">AP590*'Inputs and Outputs'!$D$5-('Model Part B'!AQ590*'Model Part B'!AT590+AQ590*Costperbumped)</f>
        <v>4120</v>
      </c>
      <c r="AX590" s="74">
        <v>587</v>
      </c>
      <c r="AY590" s="68" t="s">
        <v>6</v>
      </c>
      <c r="AZ590" s="69">
        <v>44392</v>
      </c>
      <c r="BA590" s="67" t="s">
        <v>2</v>
      </c>
      <c r="BB590" s="68" t="str">
        <f>'Flight Data'!$A588</f>
        <v>G587</v>
      </c>
      <c r="BC590" s="68">
        <f>'Flight Data'!$B588</f>
        <v>3</v>
      </c>
      <c r="BD590" s="68">
        <f ca="1">ROUND(NORMINV($BI590,'Inputs and Outputs'!$C$19,'Inputs and Outputs'!$D$19),0)</f>
        <v>106</v>
      </c>
      <c r="BE590" s="68">
        <f t="shared" si="189"/>
        <v>104</v>
      </c>
      <c r="BF590" s="68">
        <f t="shared" ca="1" si="190"/>
        <v>104</v>
      </c>
      <c r="BG590" s="68">
        <f ca="1">IF(BF590-BC590&gt;'Inputs and Outputs'!$D$4,Four-BC590,0)</f>
        <v>1</v>
      </c>
      <c r="BH590" s="68">
        <f ca="1">BF590*'Inputs and Outputs'!$D$5-BG590*'Inputs and Outputs'!$D$6</f>
        <v>4060</v>
      </c>
      <c r="BI590" s="70">
        <f t="shared" ca="1" si="198"/>
        <v>0.73912071019405745</v>
      </c>
      <c r="BJ590" s="68">
        <f t="shared" si="191"/>
        <v>25</v>
      </c>
      <c r="BK590" s="75">
        <f ca="1">BF590*'Inputs and Outputs'!$D$5-('Model Part B'!BG590*'Model Part B'!BJ590+BG590*Costperbumped)</f>
        <v>4035</v>
      </c>
      <c r="BN590" s="74">
        <v>587</v>
      </c>
      <c r="BO590" s="68" t="s">
        <v>6</v>
      </c>
      <c r="BP590" s="69">
        <v>44392</v>
      </c>
      <c r="BQ590" s="67" t="s">
        <v>2</v>
      </c>
      <c r="BR590" s="68" t="str">
        <f>'Flight Data'!$A588</f>
        <v>G587</v>
      </c>
      <c r="BS590" s="68">
        <f>'Flight Data'!$B588</f>
        <v>3</v>
      </c>
      <c r="BT590" s="68">
        <f ca="1">ROUND(NORMINV($BY590,'Inputs and Outputs'!$C$18,'Inputs and Outputs'!$D$18),0)</f>
        <v>95</v>
      </c>
      <c r="BU590" s="68">
        <f t="shared" si="192"/>
        <v>105</v>
      </c>
      <c r="BV590" s="68">
        <f t="shared" ca="1" si="193"/>
        <v>95</v>
      </c>
      <c r="BW590" s="68">
        <f ca="1">IF(BV590-BS590&gt;'Inputs and Outputs'!$D$4,Five-BS590,0)</f>
        <v>0</v>
      </c>
      <c r="BX590" s="68">
        <f ca="1">BV590*'Inputs and Outputs'!$D$5-BW590*'Inputs and Outputs'!$D$6</f>
        <v>3800</v>
      </c>
      <c r="BY590" s="70">
        <f t="shared" ca="1" si="199"/>
        <v>0.15359280740985681</v>
      </c>
      <c r="BZ590" s="68">
        <f t="shared" si="194"/>
        <v>25</v>
      </c>
      <c r="CA590" s="75">
        <f ca="1">BV590*'Inputs and Outputs'!$D$5-('Model Part B'!BW590*'Model Part B'!BZ590+BW590*Costperbumped)</f>
        <v>3800</v>
      </c>
    </row>
    <row r="591" spans="2:79" x14ac:dyDescent="0.2">
      <c r="B591" s="74">
        <v>588</v>
      </c>
      <c r="C591" s="68" t="s">
        <v>6</v>
      </c>
      <c r="D591" s="69">
        <v>44392</v>
      </c>
      <c r="E591" s="67" t="s">
        <v>0</v>
      </c>
      <c r="F591" s="68" t="str">
        <f>'Flight Data'!$A589</f>
        <v>G588</v>
      </c>
      <c r="G591" s="68">
        <f>'Flight Data'!$B589</f>
        <v>0</v>
      </c>
      <c r="H591" s="68">
        <f ca="1">ROUND(NORMINV($M591,'Inputs and Outputs'!$C$20,'Inputs and Outputs'!$D$20),0)</f>
        <v>110</v>
      </c>
      <c r="I591" s="68">
        <f t="shared" si="180"/>
        <v>101</v>
      </c>
      <c r="J591" s="68">
        <f t="shared" ca="1" si="181"/>
        <v>101</v>
      </c>
      <c r="K591" s="68">
        <f ca="1">IF(J591-G591&gt;'Inputs and Outputs'!$D$4,One-G591,0)</f>
        <v>1</v>
      </c>
      <c r="L591" s="68">
        <f ca="1">J591*'Inputs and Outputs'!$D$5-K591*'Inputs and Outputs'!$D$6</f>
        <v>3940</v>
      </c>
      <c r="M591" s="70">
        <f t="shared" ca="1" si="195"/>
        <v>0.8297390595654669</v>
      </c>
      <c r="N591" s="68">
        <f t="shared" si="182"/>
        <v>200</v>
      </c>
      <c r="O591" s="75">
        <f ca="1">J591*'Inputs and Outputs'!$D$5-('Model Part B'!K591*'Model Part B'!N591+K591*Costperbumped)</f>
        <v>3740</v>
      </c>
      <c r="R591" s="74">
        <v>588</v>
      </c>
      <c r="S591" s="68" t="s">
        <v>6</v>
      </c>
      <c r="T591" s="69">
        <v>44392</v>
      </c>
      <c r="U591" s="67" t="s">
        <v>0</v>
      </c>
      <c r="V591" s="68" t="str">
        <f>'Flight Data'!$A589</f>
        <v>G588</v>
      </c>
      <c r="W591" s="68">
        <f>'Flight Data'!$B589</f>
        <v>0</v>
      </c>
      <c r="X591" s="68">
        <f ca="1">ROUND(NORMINV($AC591,'Inputs and Outputs'!$C$20,'Inputs and Outputs'!$D$20),0)</f>
        <v>92</v>
      </c>
      <c r="Y591" s="68">
        <f t="shared" si="183"/>
        <v>102</v>
      </c>
      <c r="Z591" s="68">
        <f t="shared" ca="1" si="184"/>
        <v>92</v>
      </c>
      <c r="AA591" s="68">
        <f ca="1">IF(Z591-W591&gt;'Inputs and Outputs'!$D$4,One-W591,0)</f>
        <v>0</v>
      </c>
      <c r="AB591" s="68">
        <f ca="1">Z591*'Inputs and Outputs'!$D$5-AA591*'Inputs and Outputs'!$D$6</f>
        <v>3680</v>
      </c>
      <c r="AC591" s="70">
        <f t="shared" ca="1" si="196"/>
        <v>4.4768807711369485E-3</v>
      </c>
      <c r="AD591" s="68">
        <f t="shared" si="185"/>
        <v>200</v>
      </c>
      <c r="AE591" s="75">
        <f ca="1">Z591*'Inputs and Outputs'!$D$5-('Model Part B'!AA591*'Model Part B'!AD591+AA591*Costperbumped)</f>
        <v>3680</v>
      </c>
      <c r="AH591" s="74">
        <v>588</v>
      </c>
      <c r="AI591" s="68" t="s">
        <v>6</v>
      </c>
      <c r="AJ591" s="69">
        <v>44392</v>
      </c>
      <c r="AK591" s="67" t="s">
        <v>0</v>
      </c>
      <c r="AL591" s="68" t="str">
        <f>'Flight Data'!$A589</f>
        <v>G588</v>
      </c>
      <c r="AM591" s="68">
        <f>'Flight Data'!$B589</f>
        <v>0</v>
      </c>
      <c r="AN591" s="68">
        <f ca="1">ROUND(NORMINV($AS591,'Inputs and Outputs'!$C$20,'Inputs and Outputs'!$D$20),0)</f>
        <v>102</v>
      </c>
      <c r="AO591" s="68">
        <f t="shared" si="186"/>
        <v>103</v>
      </c>
      <c r="AP591" s="68">
        <f t="shared" ca="1" si="187"/>
        <v>102</v>
      </c>
      <c r="AQ591" s="68">
        <f ca="1">IF(AP591-AM591&gt;'Inputs and Outputs'!$D$4,Three-AM591,0)</f>
        <v>3</v>
      </c>
      <c r="AR591" s="68">
        <f ca="1">AP591*'Inputs and Outputs'!$D$5-AQ591*'Inputs and Outputs'!$D$6</f>
        <v>3780</v>
      </c>
      <c r="AS591" s="70">
        <f t="shared" ca="1" si="197"/>
        <v>0.27349531630519264</v>
      </c>
      <c r="AT591" s="68">
        <f t="shared" si="188"/>
        <v>200</v>
      </c>
      <c r="AU591" s="75">
        <f ca="1">AP591*'Inputs and Outputs'!$D$5-('Model Part B'!AQ591*'Model Part B'!AT591+AQ591*Costperbumped)</f>
        <v>3180</v>
      </c>
      <c r="AX591" s="74">
        <v>588</v>
      </c>
      <c r="AY591" s="68" t="s">
        <v>6</v>
      </c>
      <c r="AZ591" s="69">
        <v>44392</v>
      </c>
      <c r="BA591" s="67" t="s">
        <v>0</v>
      </c>
      <c r="BB591" s="68" t="str">
        <f>'Flight Data'!$A589</f>
        <v>G588</v>
      </c>
      <c r="BC591" s="68">
        <f>'Flight Data'!$B589</f>
        <v>0</v>
      </c>
      <c r="BD591" s="68">
        <f ca="1">ROUND(NORMINV($BI591,'Inputs and Outputs'!$C$20,'Inputs and Outputs'!$D$20),0)</f>
        <v>106</v>
      </c>
      <c r="BE591" s="68">
        <f t="shared" si="189"/>
        <v>104</v>
      </c>
      <c r="BF591" s="68">
        <f t="shared" ca="1" si="190"/>
        <v>104</v>
      </c>
      <c r="BG591" s="68">
        <f ca="1">IF(BF591-BC591&gt;'Inputs and Outputs'!$D$4,Four-BC591,0)</f>
        <v>4</v>
      </c>
      <c r="BH591" s="68">
        <f ca="1">BF591*'Inputs and Outputs'!$D$5-BG591*'Inputs and Outputs'!$D$6</f>
        <v>3760</v>
      </c>
      <c r="BI591" s="70">
        <f t="shared" ca="1" si="198"/>
        <v>0.54740492815909225</v>
      </c>
      <c r="BJ591" s="68">
        <f t="shared" si="191"/>
        <v>200</v>
      </c>
      <c r="BK591" s="75">
        <f ca="1">BF591*'Inputs and Outputs'!$D$5-('Model Part B'!BG591*'Model Part B'!BJ591+BG591*Costperbumped)</f>
        <v>2960</v>
      </c>
      <c r="BN591" s="74">
        <v>588</v>
      </c>
      <c r="BO591" s="68" t="s">
        <v>6</v>
      </c>
      <c r="BP591" s="69">
        <v>44392</v>
      </c>
      <c r="BQ591" s="67" t="s">
        <v>0</v>
      </c>
      <c r="BR591" s="68" t="str">
        <f>'Flight Data'!$A589</f>
        <v>G588</v>
      </c>
      <c r="BS591" s="68">
        <f>'Flight Data'!$B589</f>
        <v>0</v>
      </c>
      <c r="BT591" s="68">
        <f ca="1">ROUND(NORMINV($BY591,'Inputs and Outputs'!$C$18,'Inputs and Outputs'!$D$18),0)</f>
        <v>95</v>
      </c>
      <c r="BU591" s="68">
        <f t="shared" si="192"/>
        <v>105</v>
      </c>
      <c r="BV591" s="68">
        <f t="shared" ca="1" si="193"/>
        <v>95</v>
      </c>
      <c r="BW591" s="68">
        <f ca="1">IF(BV591-BS591&gt;'Inputs and Outputs'!$D$4,Five-BS591,0)</f>
        <v>0</v>
      </c>
      <c r="BX591" s="68">
        <f ca="1">BV591*'Inputs and Outputs'!$D$5-BW591*'Inputs and Outputs'!$D$6</f>
        <v>3800</v>
      </c>
      <c r="BY591" s="70">
        <f t="shared" ca="1" si="199"/>
        <v>0.14956313172755598</v>
      </c>
      <c r="BZ591" s="68">
        <f t="shared" si="194"/>
        <v>200</v>
      </c>
      <c r="CA591" s="75">
        <f ca="1">BV591*'Inputs and Outputs'!$D$5-('Model Part B'!BW591*'Model Part B'!BZ591+BW591*Costperbumped)</f>
        <v>3800</v>
      </c>
    </row>
    <row r="592" spans="2:79" x14ac:dyDescent="0.2">
      <c r="B592" s="74">
        <v>589</v>
      </c>
      <c r="C592" s="68" t="s">
        <v>5</v>
      </c>
      <c r="D592" s="69">
        <v>44393</v>
      </c>
      <c r="E592" s="67" t="s">
        <v>3</v>
      </c>
      <c r="F592" s="68" t="str">
        <f>'Flight Data'!$A590</f>
        <v>G589</v>
      </c>
      <c r="G592" s="68">
        <f>'Flight Data'!$B590</f>
        <v>5</v>
      </c>
      <c r="H592" s="68">
        <f ca="1">ROUND(NORMINV($M592,'Inputs and Outputs'!$C$18,'Inputs and Outputs'!$D$18),0)</f>
        <v>104</v>
      </c>
      <c r="I592" s="68">
        <f t="shared" si="180"/>
        <v>101</v>
      </c>
      <c r="J592" s="68">
        <f t="shared" ca="1" si="181"/>
        <v>101</v>
      </c>
      <c r="K592" s="68">
        <f ca="1">IF(J592-G592&gt;'Inputs and Outputs'!$D$4,One-G592,0)</f>
        <v>0</v>
      </c>
      <c r="L592" s="68">
        <f ca="1">J592*'Inputs and Outputs'!$D$5-K592*'Inputs and Outputs'!$D$6</f>
        <v>4040</v>
      </c>
      <c r="M592" s="70">
        <f t="shared" ca="1" si="195"/>
        <v>0.70307466508652594</v>
      </c>
      <c r="N592" s="68">
        <f t="shared" si="182"/>
        <v>25</v>
      </c>
      <c r="O592" s="75">
        <f ca="1">J592*'Inputs and Outputs'!$D$5-('Model Part B'!K592*'Model Part B'!N592+K592*Costperbumped)</f>
        <v>4040</v>
      </c>
      <c r="R592" s="74">
        <v>589</v>
      </c>
      <c r="S592" s="68" t="s">
        <v>5</v>
      </c>
      <c r="T592" s="69">
        <v>44393</v>
      </c>
      <c r="U592" s="67" t="s">
        <v>3</v>
      </c>
      <c r="V592" s="68" t="str">
        <f>'Flight Data'!$A590</f>
        <v>G589</v>
      </c>
      <c r="W592" s="68">
        <f>'Flight Data'!$B590</f>
        <v>5</v>
      </c>
      <c r="X592" s="68">
        <f ca="1">ROUND(NORMINV($AC592,'Inputs and Outputs'!$C$18,'Inputs and Outputs'!$D$18),0)</f>
        <v>105</v>
      </c>
      <c r="Y592" s="68">
        <f t="shared" si="183"/>
        <v>102</v>
      </c>
      <c r="Z592" s="68">
        <f t="shared" ca="1" si="184"/>
        <v>102</v>
      </c>
      <c r="AA592" s="68">
        <f ca="1">IF(Z592-W592&gt;'Inputs and Outputs'!$D$4,One-W592,0)</f>
        <v>0</v>
      </c>
      <c r="AB592" s="68">
        <f ca="1">Z592*'Inputs and Outputs'!$D$5-AA592*'Inputs and Outputs'!$D$6</f>
        <v>4080</v>
      </c>
      <c r="AC592" s="70">
        <f t="shared" ca="1" si="196"/>
        <v>0.73406841249224108</v>
      </c>
      <c r="AD592" s="68">
        <f t="shared" si="185"/>
        <v>25</v>
      </c>
      <c r="AE592" s="75">
        <f ca="1">Z592*'Inputs and Outputs'!$D$5-('Model Part B'!AA592*'Model Part B'!AD592+AA592*Costperbumped)</f>
        <v>4080</v>
      </c>
      <c r="AH592" s="74">
        <v>589</v>
      </c>
      <c r="AI592" s="68" t="s">
        <v>5</v>
      </c>
      <c r="AJ592" s="69">
        <v>44393</v>
      </c>
      <c r="AK592" s="67" t="s">
        <v>3</v>
      </c>
      <c r="AL592" s="68" t="str">
        <f>'Flight Data'!$A590</f>
        <v>G589</v>
      </c>
      <c r="AM592" s="68">
        <f>'Flight Data'!$B590</f>
        <v>5</v>
      </c>
      <c r="AN592" s="68">
        <f ca="1">ROUND(NORMINV($AS592,'Inputs and Outputs'!$C$18,'Inputs and Outputs'!$D$18),0)</f>
        <v>107</v>
      </c>
      <c r="AO592" s="68">
        <f t="shared" si="186"/>
        <v>103</v>
      </c>
      <c r="AP592" s="68">
        <f t="shared" ca="1" si="187"/>
        <v>103</v>
      </c>
      <c r="AQ592" s="68">
        <f ca="1">IF(AP592-AM592&gt;'Inputs and Outputs'!$D$4,Three-AM592,0)</f>
        <v>0</v>
      </c>
      <c r="AR592" s="68">
        <f ca="1">AP592*'Inputs and Outputs'!$D$5-AQ592*'Inputs and Outputs'!$D$6</f>
        <v>4120</v>
      </c>
      <c r="AS592" s="70">
        <f t="shared" ca="1" si="197"/>
        <v>0.82480407040369508</v>
      </c>
      <c r="AT592" s="68">
        <f t="shared" si="188"/>
        <v>25</v>
      </c>
      <c r="AU592" s="75">
        <f ca="1">AP592*'Inputs and Outputs'!$D$5-('Model Part B'!AQ592*'Model Part B'!AT592+AQ592*Costperbumped)</f>
        <v>4120</v>
      </c>
      <c r="AX592" s="74">
        <v>589</v>
      </c>
      <c r="AY592" s="68" t="s">
        <v>5</v>
      </c>
      <c r="AZ592" s="69">
        <v>44393</v>
      </c>
      <c r="BA592" s="67" t="s">
        <v>3</v>
      </c>
      <c r="BB592" s="68" t="str">
        <f>'Flight Data'!$A590</f>
        <v>G589</v>
      </c>
      <c r="BC592" s="68">
        <f>'Flight Data'!$B590</f>
        <v>5</v>
      </c>
      <c r="BD592" s="68">
        <f ca="1">ROUND(NORMINV($BI592,'Inputs and Outputs'!$C$18,'Inputs and Outputs'!$D$18),0)</f>
        <v>99</v>
      </c>
      <c r="BE592" s="68">
        <f t="shared" si="189"/>
        <v>104</v>
      </c>
      <c r="BF592" s="68">
        <f t="shared" ca="1" si="190"/>
        <v>99</v>
      </c>
      <c r="BG592" s="68">
        <f ca="1">IF(BF592-BC592&gt;'Inputs and Outputs'!$D$4,Four-BC592,0)</f>
        <v>0</v>
      </c>
      <c r="BH592" s="68">
        <f ca="1">BF592*'Inputs and Outputs'!$D$5-BG592*'Inputs and Outputs'!$D$6</f>
        <v>3960</v>
      </c>
      <c r="BI592" s="70">
        <f t="shared" ca="1" si="198"/>
        <v>0.34383876650230061</v>
      </c>
      <c r="BJ592" s="68">
        <f t="shared" si="191"/>
        <v>25</v>
      </c>
      <c r="BK592" s="75">
        <f ca="1">BF592*'Inputs and Outputs'!$D$5-('Model Part B'!BG592*'Model Part B'!BJ592+BG592*Costperbumped)</f>
        <v>3960</v>
      </c>
      <c r="BN592" s="74">
        <v>589</v>
      </c>
      <c r="BO592" s="68" t="s">
        <v>5</v>
      </c>
      <c r="BP592" s="69">
        <v>44393</v>
      </c>
      <c r="BQ592" s="67" t="s">
        <v>3</v>
      </c>
      <c r="BR592" s="68" t="str">
        <f>'Flight Data'!$A590</f>
        <v>G589</v>
      </c>
      <c r="BS592" s="68">
        <f>'Flight Data'!$B590</f>
        <v>5</v>
      </c>
      <c r="BT592" s="68">
        <f ca="1">ROUND(NORMINV($BY592,'Inputs and Outputs'!$C$18,'Inputs and Outputs'!$D$18),0)</f>
        <v>105</v>
      </c>
      <c r="BU592" s="68">
        <f t="shared" si="192"/>
        <v>105</v>
      </c>
      <c r="BV592" s="68">
        <f t="shared" ca="1" si="193"/>
        <v>105</v>
      </c>
      <c r="BW592" s="68">
        <f ca="1">IF(BV592-BS592&gt;'Inputs and Outputs'!$D$4,Five-BS592,0)</f>
        <v>0</v>
      </c>
      <c r="BX592" s="68">
        <f ca="1">BV592*'Inputs and Outputs'!$D$5-BW592*'Inputs and Outputs'!$D$6</f>
        <v>4200</v>
      </c>
      <c r="BY592" s="70">
        <f t="shared" ca="1" si="199"/>
        <v>0.72898102651093921</v>
      </c>
      <c r="BZ592" s="68">
        <f t="shared" si="194"/>
        <v>25</v>
      </c>
      <c r="CA592" s="75">
        <f ca="1">BV592*'Inputs and Outputs'!$D$5-('Model Part B'!BW592*'Model Part B'!BZ592+BW592*Costperbumped)</f>
        <v>4200</v>
      </c>
    </row>
    <row r="593" spans="2:79" x14ac:dyDescent="0.2">
      <c r="B593" s="74">
        <v>590</v>
      </c>
      <c r="C593" s="68" t="s">
        <v>5</v>
      </c>
      <c r="D593" s="69">
        <v>44393</v>
      </c>
      <c r="E593" s="67" t="s">
        <v>2</v>
      </c>
      <c r="F593" s="68" t="str">
        <f>'Flight Data'!$A591</f>
        <v>G590</v>
      </c>
      <c r="G593" s="68">
        <f>'Flight Data'!$B591</f>
        <v>1</v>
      </c>
      <c r="H593" s="68">
        <f ca="1">ROUND(NORMINV($M593,'Inputs and Outputs'!$C$19,'Inputs and Outputs'!$D$19),0)</f>
        <v>106</v>
      </c>
      <c r="I593" s="68">
        <f t="shared" si="180"/>
        <v>101</v>
      </c>
      <c r="J593" s="68">
        <f t="shared" ca="1" si="181"/>
        <v>101</v>
      </c>
      <c r="K593" s="68">
        <f ca="1">IF(J593-G593&gt;'Inputs and Outputs'!$D$4,One-G593,0)</f>
        <v>0</v>
      </c>
      <c r="L593" s="68">
        <f ca="1">J593*'Inputs and Outputs'!$D$5-K593*'Inputs and Outputs'!$D$6</f>
        <v>4040</v>
      </c>
      <c r="M593" s="70">
        <f t="shared" ca="1" si="195"/>
        <v>0.70835004291158643</v>
      </c>
      <c r="N593" s="68">
        <f t="shared" si="182"/>
        <v>25</v>
      </c>
      <c r="O593" s="75">
        <f ca="1">J593*'Inputs and Outputs'!$D$5-('Model Part B'!K593*'Model Part B'!N593+K593*Costperbumped)</f>
        <v>4040</v>
      </c>
      <c r="R593" s="74">
        <v>590</v>
      </c>
      <c r="S593" s="68" t="s">
        <v>5</v>
      </c>
      <c r="T593" s="69">
        <v>44393</v>
      </c>
      <c r="U593" s="67" t="s">
        <v>2</v>
      </c>
      <c r="V593" s="68" t="str">
        <f>'Flight Data'!$A591</f>
        <v>G590</v>
      </c>
      <c r="W593" s="68">
        <f>'Flight Data'!$B591</f>
        <v>1</v>
      </c>
      <c r="X593" s="68">
        <f ca="1">ROUND(NORMINV($AC593,'Inputs and Outputs'!$C$19,'Inputs and Outputs'!$D$19),0)</f>
        <v>107</v>
      </c>
      <c r="Y593" s="68">
        <f t="shared" si="183"/>
        <v>102</v>
      </c>
      <c r="Z593" s="68">
        <f t="shared" ca="1" si="184"/>
        <v>102</v>
      </c>
      <c r="AA593" s="68">
        <f ca="1">IF(Z593-W593&gt;'Inputs and Outputs'!$D$4,One-W593,0)</f>
        <v>0</v>
      </c>
      <c r="AB593" s="68">
        <f ca="1">Z593*'Inputs and Outputs'!$D$5-AA593*'Inputs and Outputs'!$D$6</f>
        <v>4080</v>
      </c>
      <c r="AC593" s="70">
        <f t="shared" ca="1" si="196"/>
        <v>0.78736657310420899</v>
      </c>
      <c r="AD593" s="68">
        <f t="shared" si="185"/>
        <v>25</v>
      </c>
      <c r="AE593" s="75">
        <f ca="1">Z593*'Inputs and Outputs'!$D$5-('Model Part B'!AA593*'Model Part B'!AD593+AA593*Costperbumped)</f>
        <v>4080</v>
      </c>
      <c r="AH593" s="74">
        <v>590</v>
      </c>
      <c r="AI593" s="68" t="s">
        <v>5</v>
      </c>
      <c r="AJ593" s="69">
        <v>44393</v>
      </c>
      <c r="AK593" s="67" t="s">
        <v>2</v>
      </c>
      <c r="AL593" s="68" t="str">
        <f>'Flight Data'!$A591</f>
        <v>G590</v>
      </c>
      <c r="AM593" s="68">
        <f>'Flight Data'!$B591</f>
        <v>1</v>
      </c>
      <c r="AN593" s="68">
        <f ca="1">ROUND(NORMINV($AS593,'Inputs and Outputs'!$C$19,'Inputs and Outputs'!$D$19),0)</f>
        <v>102</v>
      </c>
      <c r="AO593" s="68">
        <f t="shared" si="186"/>
        <v>103</v>
      </c>
      <c r="AP593" s="68">
        <f t="shared" ca="1" si="187"/>
        <v>102</v>
      </c>
      <c r="AQ593" s="68">
        <f ca="1">IF(AP593-AM593&gt;'Inputs and Outputs'!$D$4,Three-AM593,0)</f>
        <v>2</v>
      </c>
      <c r="AR593" s="68">
        <f ca="1">AP593*'Inputs and Outputs'!$D$5-AQ593*'Inputs and Outputs'!$D$6</f>
        <v>3880</v>
      </c>
      <c r="AS593" s="70">
        <f t="shared" ca="1" si="197"/>
        <v>0.43707179953810349</v>
      </c>
      <c r="AT593" s="68">
        <f t="shared" si="188"/>
        <v>25</v>
      </c>
      <c r="AU593" s="75">
        <f ca="1">AP593*'Inputs and Outputs'!$D$5-('Model Part B'!AQ593*'Model Part B'!AT593+AQ593*Costperbumped)</f>
        <v>3830</v>
      </c>
      <c r="AX593" s="74">
        <v>590</v>
      </c>
      <c r="AY593" s="68" t="s">
        <v>5</v>
      </c>
      <c r="AZ593" s="69">
        <v>44393</v>
      </c>
      <c r="BA593" s="67" t="s">
        <v>2</v>
      </c>
      <c r="BB593" s="68" t="str">
        <f>'Flight Data'!$A591</f>
        <v>G590</v>
      </c>
      <c r="BC593" s="68">
        <f>'Flight Data'!$B591</f>
        <v>1</v>
      </c>
      <c r="BD593" s="68">
        <f ca="1">ROUND(NORMINV($BI593,'Inputs and Outputs'!$C$19,'Inputs and Outputs'!$D$19),0)</f>
        <v>102</v>
      </c>
      <c r="BE593" s="68">
        <f t="shared" si="189"/>
        <v>104</v>
      </c>
      <c r="BF593" s="68">
        <f t="shared" ca="1" si="190"/>
        <v>102</v>
      </c>
      <c r="BG593" s="68">
        <f ca="1">IF(BF593-BC593&gt;'Inputs and Outputs'!$D$4,Four-BC593,0)</f>
        <v>3</v>
      </c>
      <c r="BH593" s="68">
        <f ca="1">BF593*'Inputs and Outputs'!$D$5-BG593*'Inputs and Outputs'!$D$6</f>
        <v>3780</v>
      </c>
      <c r="BI593" s="70">
        <f t="shared" ca="1" si="198"/>
        <v>0.42619020590148604</v>
      </c>
      <c r="BJ593" s="68">
        <f t="shared" si="191"/>
        <v>25</v>
      </c>
      <c r="BK593" s="75">
        <f ca="1">BF593*'Inputs and Outputs'!$D$5-('Model Part B'!BG593*'Model Part B'!BJ593+BG593*Costperbumped)</f>
        <v>3705</v>
      </c>
      <c r="BN593" s="74">
        <v>590</v>
      </c>
      <c r="BO593" s="68" t="s">
        <v>5</v>
      </c>
      <c r="BP593" s="69">
        <v>44393</v>
      </c>
      <c r="BQ593" s="67" t="s">
        <v>2</v>
      </c>
      <c r="BR593" s="68" t="str">
        <f>'Flight Data'!$A591</f>
        <v>G590</v>
      </c>
      <c r="BS593" s="68">
        <f>'Flight Data'!$B591</f>
        <v>1</v>
      </c>
      <c r="BT593" s="68">
        <f ca="1">ROUND(NORMINV($BY593,'Inputs and Outputs'!$C$18,'Inputs and Outputs'!$D$18),0)</f>
        <v>103</v>
      </c>
      <c r="BU593" s="68">
        <f t="shared" si="192"/>
        <v>105</v>
      </c>
      <c r="BV593" s="68">
        <f t="shared" ca="1" si="193"/>
        <v>103</v>
      </c>
      <c r="BW593" s="68">
        <f ca="1">IF(BV593-BS593&gt;'Inputs and Outputs'!$D$4,Five-BS593,0)</f>
        <v>4</v>
      </c>
      <c r="BX593" s="68">
        <f ca="1">BV593*'Inputs and Outputs'!$D$5-BW593*'Inputs and Outputs'!$D$6</f>
        <v>3720</v>
      </c>
      <c r="BY593" s="70">
        <f t="shared" ca="1" si="199"/>
        <v>0.60693989949618388</v>
      </c>
      <c r="BZ593" s="68">
        <f t="shared" si="194"/>
        <v>25</v>
      </c>
      <c r="CA593" s="75">
        <f ca="1">BV593*'Inputs and Outputs'!$D$5-('Model Part B'!BW593*'Model Part B'!BZ593+BW593*Costperbumped)</f>
        <v>3620</v>
      </c>
    </row>
    <row r="594" spans="2:79" x14ac:dyDescent="0.2">
      <c r="B594" s="74">
        <v>591</v>
      </c>
      <c r="C594" s="68" t="s">
        <v>5</v>
      </c>
      <c r="D594" s="69">
        <v>44393</v>
      </c>
      <c r="E594" s="67" t="s">
        <v>0</v>
      </c>
      <c r="F594" s="68" t="str">
        <f>'Flight Data'!$A592</f>
        <v>G591</v>
      </c>
      <c r="G594" s="68">
        <f>'Flight Data'!$B592</f>
        <v>1</v>
      </c>
      <c r="H594" s="68">
        <f ca="1">ROUND(NORMINV($M594,'Inputs and Outputs'!$C$20,'Inputs and Outputs'!$D$20),0)</f>
        <v>113</v>
      </c>
      <c r="I594" s="68">
        <f t="shared" si="180"/>
        <v>101</v>
      </c>
      <c r="J594" s="68">
        <f t="shared" ca="1" si="181"/>
        <v>101</v>
      </c>
      <c r="K594" s="68">
        <f ca="1">IF(J594-G594&gt;'Inputs and Outputs'!$D$4,One-G594,0)</f>
        <v>0</v>
      </c>
      <c r="L594" s="68">
        <f ca="1">J594*'Inputs and Outputs'!$D$5-K594*'Inputs and Outputs'!$D$6</f>
        <v>4040</v>
      </c>
      <c r="M594" s="70">
        <f t="shared" ca="1" si="195"/>
        <v>0.94493022397433579</v>
      </c>
      <c r="N594" s="68">
        <f t="shared" si="182"/>
        <v>200</v>
      </c>
      <c r="O594" s="75">
        <f ca="1">J594*'Inputs and Outputs'!$D$5-('Model Part B'!K594*'Model Part B'!N594+K594*Costperbumped)</f>
        <v>4040</v>
      </c>
      <c r="R594" s="74">
        <v>591</v>
      </c>
      <c r="S594" s="68" t="s">
        <v>5</v>
      </c>
      <c r="T594" s="69">
        <v>44393</v>
      </c>
      <c r="U594" s="67" t="s">
        <v>0</v>
      </c>
      <c r="V594" s="68" t="str">
        <f>'Flight Data'!$A592</f>
        <v>G591</v>
      </c>
      <c r="W594" s="68">
        <f>'Flight Data'!$B592</f>
        <v>1</v>
      </c>
      <c r="X594" s="68">
        <f ca="1">ROUND(NORMINV($AC594,'Inputs and Outputs'!$C$20,'Inputs and Outputs'!$D$20),0)</f>
        <v>114</v>
      </c>
      <c r="Y594" s="68">
        <f t="shared" si="183"/>
        <v>102</v>
      </c>
      <c r="Z594" s="68">
        <f t="shared" ca="1" si="184"/>
        <v>102</v>
      </c>
      <c r="AA594" s="68">
        <f ca="1">IF(Z594-W594&gt;'Inputs and Outputs'!$D$4,One-W594,0)</f>
        <v>0</v>
      </c>
      <c r="AB594" s="68">
        <f ca="1">Z594*'Inputs and Outputs'!$D$5-AA594*'Inputs and Outputs'!$D$6</f>
        <v>4080</v>
      </c>
      <c r="AC594" s="70">
        <f t="shared" ca="1" si="196"/>
        <v>0.96068488937019858</v>
      </c>
      <c r="AD594" s="68">
        <f t="shared" si="185"/>
        <v>200</v>
      </c>
      <c r="AE594" s="75">
        <f ca="1">Z594*'Inputs and Outputs'!$D$5-('Model Part B'!AA594*'Model Part B'!AD594+AA594*Costperbumped)</f>
        <v>4080</v>
      </c>
      <c r="AH594" s="74">
        <v>591</v>
      </c>
      <c r="AI594" s="68" t="s">
        <v>5</v>
      </c>
      <c r="AJ594" s="69">
        <v>44393</v>
      </c>
      <c r="AK594" s="67" t="s">
        <v>0</v>
      </c>
      <c r="AL594" s="68" t="str">
        <f>'Flight Data'!$A592</f>
        <v>G591</v>
      </c>
      <c r="AM594" s="68">
        <f>'Flight Data'!$B592</f>
        <v>1</v>
      </c>
      <c r="AN594" s="68">
        <f ca="1">ROUND(NORMINV($AS594,'Inputs and Outputs'!$C$20,'Inputs and Outputs'!$D$20),0)</f>
        <v>109</v>
      </c>
      <c r="AO594" s="68">
        <f t="shared" si="186"/>
        <v>103</v>
      </c>
      <c r="AP594" s="68">
        <f t="shared" ca="1" si="187"/>
        <v>103</v>
      </c>
      <c r="AQ594" s="68">
        <f ca="1">IF(AP594-AM594&gt;'Inputs and Outputs'!$D$4,Three-AM594,0)</f>
        <v>2</v>
      </c>
      <c r="AR594" s="68">
        <f ca="1">AP594*'Inputs and Outputs'!$D$5-AQ594*'Inputs and Outputs'!$D$6</f>
        <v>3920</v>
      </c>
      <c r="AS594" s="70">
        <f t="shared" ca="1" si="197"/>
        <v>0.81082141886728742</v>
      </c>
      <c r="AT594" s="68">
        <f t="shared" si="188"/>
        <v>200</v>
      </c>
      <c r="AU594" s="75">
        <f ca="1">AP594*'Inputs and Outputs'!$D$5-('Model Part B'!AQ594*'Model Part B'!AT594+AQ594*Costperbumped)</f>
        <v>3520</v>
      </c>
      <c r="AX594" s="74">
        <v>591</v>
      </c>
      <c r="AY594" s="68" t="s">
        <v>5</v>
      </c>
      <c r="AZ594" s="69">
        <v>44393</v>
      </c>
      <c r="BA594" s="67" t="s">
        <v>0</v>
      </c>
      <c r="BB594" s="68" t="str">
        <f>'Flight Data'!$A592</f>
        <v>G591</v>
      </c>
      <c r="BC594" s="68">
        <f>'Flight Data'!$B592</f>
        <v>1</v>
      </c>
      <c r="BD594" s="68">
        <f ca="1">ROUND(NORMINV($BI594,'Inputs and Outputs'!$C$20,'Inputs and Outputs'!$D$20),0)</f>
        <v>102</v>
      </c>
      <c r="BE594" s="68">
        <f t="shared" si="189"/>
        <v>104</v>
      </c>
      <c r="BF594" s="68">
        <f t="shared" ca="1" si="190"/>
        <v>102</v>
      </c>
      <c r="BG594" s="68">
        <f ca="1">IF(BF594-BC594&gt;'Inputs and Outputs'!$D$4,Four-BC594,0)</f>
        <v>3</v>
      </c>
      <c r="BH594" s="68">
        <f ca="1">BF594*'Inputs and Outputs'!$D$5-BG594*'Inputs and Outputs'!$D$6</f>
        <v>3780</v>
      </c>
      <c r="BI594" s="70">
        <f t="shared" ca="1" si="198"/>
        <v>0.24622034529386416</v>
      </c>
      <c r="BJ594" s="68">
        <f t="shared" si="191"/>
        <v>200</v>
      </c>
      <c r="BK594" s="75">
        <f ca="1">BF594*'Inputs and Outputs'!$D$5-('Model Part B'!BG594*'Model Part B'!BJ594+BG594*Costperbumped)</f>
        <v>3180</v>
      </c>
      <c r="BN594" s="74">
        <v>591</v>
      </c>
      <c r="BO594" s="68" t="s">
        <v>5</v>
      </c>
      <c r="BP594" s="69">
        <v>44393</v>
      </c>
      <c r="BQ594" s="67" t="s">
        <v>0</v>
      </c>
      <c r="BR594" s="68" t="str">
        <f>'Flight Data'!$A592</f>
        <v>G591</v>
      </c>
      <c r="BS594" s="68">
        <f>'Flight Data'!$B592</f>
        <v>1</v>
      </c>
      <c r="BT594" s="68">
        <f ca="1">ROUND(NORMINV($BY594,'Inputs and Outputs'!$C$18,'Inputs and Outputs'!$D$18),0)</f>
        <v>103</v>
      </c>
      <c r="BU594" s="68">
        <f t="shared" si="192"/>
        <v>105</v>
      </c>
      <c r="BV594" s="68">
        <f t="shared" ca="1" si="193"/>
        <v>103</v>
      </c>
      <c r="BW594" s="68">
        <f ca="1">IF(BV594-BS594&gt;'Inputs and Outputs'!$D$4,Five-BS594,0)</f>
        <v>4</v>
      </c>
      <c r="BX594" s="68">
        <f ca="1">BV594*'Inputs and Outputs'!$D$5-BW594*'Inputs and Outputs'!$D$6</f>
        <v>3720</v>
      </c>
      <c r="BY594" s="70">
        <f t="shared" ca="1" si="199"/>
        <v>0.62219656511606003</v>
      </c>
      <c r="BZ594" s="68">
        <f t="shared" si="194"/>
        <v>200</v>
      </c>
      <c r="CA594" s="75">
        <f ca="1">BV594*'Inputs and Outputs'!$D$5-('Model Part B'!BW594*'Model Part B'!BZ594+BW594*Costperbumped)</f>
        <v>2920</v>
      </c>
    </row>
    <row r="595" spans="2:79" x14ac:dyDescent="0.2">
      <c r="B595" s="74">
        <v>592</v>
      </c>
      <c r="C595" s="68" t="s">
        <v>4</v>
      </c>
      <c r="D595" s="69">
        <v>44394</v>
      </c>
      <c r="E595" s="67" t="s">
        <v>3</v>
      </c>
      <c r="F595" s="68" t="str">
        <f>'Flight Data'!$A593</f>
        <v>G592</v>
      </c>
      <c r="G595" s="68">
        <f>'Flight Data'!$B593</f>
        <v>4</v>
      </c>
      <c r="H595" s="68">
        <f ca="1">ROUND(NORMINV($M595,'Inputs and Outputs'!$C$18,'Inputs and Outputs'!$D$18),0)</f>
        <v>100</v>
      </c>
      <c r="I595" s="68">
        <f t="shared" si="180"/>
        <v>101</v>
      </c>
      <c r="J595" s="68">
        <f t="shared" ca="1" si="181"/>
        <v>100</v>
      </c>
      <c r="K595" s="68">
        <f ca="1">IF(J595-G595&gt;'Inputs and Outputs'!$D$4,One-G595,0)</f>
        <v>0</v>
      </c>
      <c r="L595" s="68">
        <f ca="1">J595*'Inputs and Outputs'!$D$5-K595*'Inputs and Outputs'!$D$6</f>
        <v>4000</v>
      </c>
      <c r="M595" s="70">
        <f t="shared" ca="1" si="195"/>
        <v>0.44835328643356154</v>
      </c>
      <c r="N595" s="68">
        <f t="shared" si="182"/>
        <v>25</v>
      </c>
      <c r="O595" s="75">
        <f ca="1">J595*'Inputs and Outputs'!$D$5-('Model Part B'!K595*'Model Part B'!N595+K595*Costperbumped)</f>
        <v>4000</v>
      </c>
      <c r="R595" s="74">
        <v>592</v>
      </c>
      <c r="S595" s="68" t="s">
        <v>4</v>
      </c>
      <c r="T595" s="69">
        <v>44394</v>
      </c>
      <c r="U595" s="67" t="s">
        <v>3</v>
      </c>
      <c r="V595" s="68" t="str">
        <f>'Flight Data'!$A593</f>
        <v>G592</v>
      </c>
      <c r="W595" s="68">
        <f>'Flight Data'!$B593</f>
        <v>4</v>
      </c>
      <c r="X595" s="68">
        <f ca="1">ROUND(NORMINV($AC595,'Inputs and Outputs'!$C$18,'Inputs and Outputs'!$D$18),0)</f>
        <v>102</v>
      </c>
      <c r="Y595" s="68">
        <f t="shared" si="183"/>
        <v>102</v>
      </c>
      <c r="Z595" s="68">
        <f t="shared" ca="1" si="184"/>
        <v>102</v>
      </c>
      <c r="AA595" s="68">
        <f ca="1">IF(Z595-W595&gt;'Inputs and Outputs'!$D$4,One-W595,0)</f>
        <v>0</v>
      </c>
      <c r="AB595" s="68">
        <f ca="1">Z595*'Inputs and Outputs'!$D$5-AA595*'Inputs and Outputs'!$D$6</f>
        <v>4080</v>
      </c>
      <c r="AC595" s="70">
        <f t="shared" ca="1" si="196"/>
        <v>0.56408934100704311</v>
      </c>
      <c r="AD595" s="68">
        <f t="shared" si="185"/>
        <v>25</v>
      </c>
      <c r="AE595" s="75">
        <f ca="1">Z595*'Inputs and Outputs'!$D$5-('Model Part B'!AA595*'Model Part B'!AD595+AA595*Costperbumped)</f>
        <v>4080</v>
      </c>
      <c r="AH595" s="74">
        <v>592</v>
      </c>
      <c r="AI595" s="68" t="s">
        <v>4</v>
      </c>
      <c r="AJ595" s="69">
        <v>44394</v>
      </c>
      <c r="AK595" s="67" t="s">
        <v>3</v>
      </c>
      <c r="AL595" s="68" t="str">
        <f>'Flight Data'!$A593</f>
        <v>G592</v>
      </c>
      <c r="AM595" s="68">
        <f>'Flight Data'!$B593</f>
        <v>4</v>
      </c>
      <c r="AN595" s="68">
        <f ca="1">ROUND(NORMINV($AS595,'Inputs and Outputs'!$C$18,'Inputs and Outputs'!$D$18),0)</f>
        <v>103</v>
      </c>
      <c r="AO595" s="68">
        <f t="shared" si="186"/>
        <v>103</v>
      </c>
      <c r="AP595" s="68">
        <f t="shared" ca="1" si="187"/>
        <v>103</v>
      </c>
      <c r="AQ595" s="68">
        <f ca="1">IF(AP595-AM595&gt;'Inputs and Outputs'!$D$4,Three-AM595,0)</f>
        <v>0</v>
      </c>
      <c r="AR595" s="68">
        <f ca="1">AP595*'Inputs and Outputs'!$D$5-AQ595*'Inputs and Outputs'!$D$6</f>
        <v>4120</v>
      </c>
      <c r="AS595" s="70">
        <f t="shared" ca="1" si="197"/>
        <v>0.63049925880573576</v>
      </c>
      <c r="AT595" s="68">
        <f t="shared" si="188"/>
        <v>25</v>
      </c>
      <c r="AU595" s="75">
        <f ca="1">AP595*'Inputs and Outputs'!$D$5-('Model Part B'!AQ595*'Model Part B'!AT595+AQ595*Costperbumped)</f>
        <v>4120</v>
      </c>
      <c r="AX595" s="74">
        <v>592</v>
      </c>
      <c r="AY595" s="68" t="s">
        <v>4</v>
      </c>
      <c r="AZ595" s="69">
        <v>44394</v>
      </c>
      <c r="BA595" s="67" t="s">
        <v>3</v>
      </c>
      <c r="BB595" s="68" t="str">
        <f>'Flight Data'!$A593</f>
        <v>G592</v>
      </c>
      <c r="BC595" s="68">
        <f>'Flight Data'!$B593</f>
        <v>4</v>
      </c>
      <c r="BD595" s="68">
        <f ca="1">ROUND(NORMINV($BI595,'Inputs and Outputs'!$C$18,'Inputs and Outputs'!$D$18),0)</f>
        <v>88</v>
      </c>
      <c r="BE595" s="68">
        <f t="shared" si="189"/>
        <v>104</v>
      </c>
      <c r="BF595" s="68">
        <f t="shared" ca="1" si="190"/>
        <v>88</v>
      </c>
      <c r="BG595" s="68">
        <f ca="1">IF(BF595-BC595&gt;'Inputs and Outputs'!$D$4,Four-BC595,0)</f>
        <v>0</v>
      </c>
      <c r="BH595" s="68">
        <f ca="1">BF595*'Inputs and Outputs'!$D$5-BG595*'Inputs and Outputs'!$D$6</f>
        <v>3520</v>
      </c>
      <c r="BI595" s="70">
        <f t="shared" ca="1" si="198"/>
        <v>1.4832001533921391E-2</v>
      </c>
      <c r="BJ595" s="68">
        <f t="shared" si="191"/>
        <v>25</v>
      </c>
      <c r="BK595" s="75">
        <f ca="1">BF595*'Inputs and Outputs'!$D$5-('Model Part B'!BG595*'Model Part B'!BJ595+BG595*Costperbumped)</f>
        <v>3520</v>
      </c>
      <c r="BN595" s="74">
        <v>592</v>
      </c>
      <c r="BO595" s="68" t="s">
        <v>4</v>
      </c>
      <c r="BP595" s="69">
        <v>44394</v>
      </c>
      <c r="BQ595" s="67" t="s">
        <v>3</v>
      </c>
      <c r="BR595" s="68" t="str">
        <f>'Flight Data'!$A593</f>
        <v>G592</v>
      </c>
      <c r="BS595" s="68">
        <f>'Flight Data'!$B593</f>
        <v>4</v>
      </c>
      <c r="BT595" s="68">
        <f ca="1">ROUND(NORMINV($BY595,'Inputs and Outputs'!$C$18,'Inputs and Outputs'!$D$18),0)</f>
        <v>108</v>
      </c>
      <c r="BU595" s="68">
        <f t="shared" si="192"/>
        <v>105</v>
      </c>
      <c r="BV595" s="68">
        <f t="shared" ca="1" si="193"/>
        <v>105</v>
      </c>
      <c r="BW595" s="68">
        <f ca="1">IF(BV595-BS595&gt;'Inputs and Outputs'!$D$4,Five-BS595,0)</f>
        <v>1</v>
      </c>
      <c r="BX595" s="68">
        <f ca="1">BV595*'Inputs and Outputs'!$D$5-BW595*'Inputs and Outputs'!$D$6</f>
        <v>4100</v>
      </c>
      <c r="BY595" s="70">
        <f t="shared" ca="1" si="199"/>
        <v>0.89051374223792745</v>
      </c>
      <c r="BZ595" s="68">
        <f t="shared" si="194"/>
        <v>25</v>
      </c>
      <c r="CA595" s="75">
        <f ca="1">BV595*'Inputs and Outputs'!$D$5-('Model Part B'!BW595*'Model Part B'!BZ595+BW595*Costperbumped)</f>
        <v>4075</v>
      </c>
    </row>
    <row r="596" spans="2:79" x14ac:dyDescent="0.2">
      <c r="B596" s="74">
        <v>593</v>
      </c>
      <c r="C596" s="68" t="s">
        <v>4</v>
      </c>
      <c r="D596" s="69">
        <v>44394</v>
      </c>
      <c r="E596" s="67" t="s">
        <v>2</v>
      </c>
      <c r="F596" s="68" t="str">
        <f>'Flight Data'!$A594</f>
        <v>G593</v>
      </c>
      <c r="G596" s="68">
        <f>'Flight Data'!$B594</f>
        <v>1</v>
      </c>
      <c r="H596" s="68">
        <f ca="1">ROUND(NORMINV($M596,'Inputs and Outputs'!$C$19,'Inputs and Outputs'!$D$19),0)</f>
        <v>116</v>
      </c>
      <c r="I596" s="68">
        <f t="shared" si="180"/>
        <v>101</v>
      </c>
      <c r="J596" s="68">
        <f t="shared" ca="1" si="181"/>
        <v>101</v>
      </c>
      <c r="K596" s="68">
        <f ca="1">IF(J596-G596&gt;'Inputs and Outputs'!$D$4,One-G596,0)</f>
        <v>0</v>
      </c>
      <c r="L596" s="68">
        <f ca="1">J596*'Inputs and Outputs'!$D$5-K596*'Inputs and Outputs'!$D$6</f>
        <v>4040</v>
      </c>
      <c r="M596" s="70">
        <f t="shared" ca="1" si="195"/>
        <v>0.99629025234111224</v>
      </c>
      <c r="N596" s="68">
        <f t="shared" si="182"/>
        <v>25</v>
      </c>
      <c r="O596" s="75">
        <f ca="1">J596*'Inputs and Outputs'!$D$5-('Model Part B'!K596*'Model Part B'!N596+K596*Costperbumped)</f>
        <v>4040</v>
      </c>
      <c r="R596" s="74">
        <v>593</v>
      </c>
      <c r="S596" s="68" t="s">
        <v>4</v>
      </c>
      <c r="T596" s="69">
        <v>44394</v>
      </c>
      <c r="U596" s="67" t="s">
        <v>2</v>
      </c>
      <c r="V596" s="68" t="str">
        <f>'Flight Data'!$A594</f>
        <v>G593</v>
      </c>
      <c r="W596" s="68">
        <f>'Flight Data'!$B594</f>
        <v>1</v>
      </c>
      <c r="X596" s="68">
        <f ca="1">ROUND(NORMINV($AC596,'Inputs and Outputs'!$C$19,'Inputs and Outputs'!$D$19),0)</f>
        <v>116</v>
      </c>
      <c r="Y596" s="68">
        <f t="shared" si="183"/>
        <v>102</v>
      </c>
      <c r="Z596" s="68">
        <f t="shared" ca="1" si="184"/>
        <v>102</v>
      </c>
      <c r="AA596" s="68">
        <f ca="1">IF(Z596-W596&gt;'Inputs and Outputs'!$D$4,One-W596,0)</f>
        <v>0</v>
      </c>
      <c r="AB596" s="68">
        <f ca="1">Z596*'Inputs and Outputs'!$D$5-AA596*'Inputs and Outputs'!$D$6</f>
        <v>4080</v>
      </c>
      <c r="AC596" s="70">
        <f t="shared" ca="1" si="196"/>
        <v>0.99449874860851295</v>
      </c>
      <c r="AD596" s="68">
        <f t="shared" si="185"/>
        <v>25</v>
      </c>
      <c r="AE596" s="75">
        <f ca="1">Z596*'Inputs and Outputs'!$D$5-('Model Part B'!AA596*'Model Part B'!AD596+AA596*Costperbumped)</f>
        <v>4080</v>
      </c>
      <c r="AH596" s="74">
        <v>593</v>
      </c>
      <c r="AI596" s="68" t="s">
        <v>4</v>
      </c>
      <c r="AJ596" s="69">
        <v>44394</v>
      </c>
      <c r="AK596" s="67" t="s">
        <v>2</v>
      </c>
      <c r="AL596" s="68" t="str">
        <f>'Flight Data'!$A594</f>
        <v>G593</v>
      </c>
      <c r="AM596" s="68">
        <f>'Flight Data'!$B594</f>
        <v>1</v>
      </c>
      <c r="AN596" s="68">
        <f ca="1">ROUND(NORMINV($AS596,'Inputs and Outputs'!$C$19,'Inputs and Outputs'!$D$19),0)</f>
        <v>98</v>
      </c>
      <c r="AO596" s="68">
        <f t="shared" si="186"/>
        <v>103</v>
      </c>
      <c r="AP596" s="68">
        <f t="shared" ca="1" si="187"/>
        <v>98</v>
      </c>
      <c r="AQ596" s="68">
        <f ca="1">IF(AP596-AM596&gt;'Inputs and Outputs'!$D$4,Three-AM596,0)</f>
        <v>0</v>
      </c>
      <c r="AR596" s="68">
        <f ca="1">AP596*'Inputs and Outputs'!$D$5-AQ596*'Inputs and Outputs'!$D$6</f>
        <v>3920</v>
      </c>
      <c r="AS596" s="70">
        <f t="shared" ca="1" si="197"/>
        <v>0.13758252812317151</v>
      </c>
      <c r="AT596" s="68">
        <f t="shared" si="188"/>
        <v>25</v>
      </c>
      <c r="AU596" s="75">
        <f ca="1">AP596*'Inputs and Outputs'!$D$5-('Model Part B'!AQ596*'Model Part B'!AT596+AQ596*Costperbumped)</f>
        <v>3920</v>
      </c>
      <c r="AX596" s="74">
        <v>593</v>
      </c>
      <c r="AY596" s="68" t="s">
        <v>4</v>
      </c>
      <c r="AZ596" s="69">
        <v>44394</v>
      </c>
      <c r="BA596" s="67" t="s">
        <v>2</v>
      </c>
      <c r="BB596" s="68" t="str">
        <f>'Flight Data'!$A594</f>
        <v>G593</v>
      </c>
      <c r="BC596" s="68">
        <f>'Flight Data'!$B594</f>
        <v>1</v>
      </c>
      <c r="BD596" s="68">
        <f ca="1">ROUND(NORMINV($BI596,'Inputs and Outputs'!$C$19,'Inputs and Outputs'!$D$19),0)</f>
        <v>103</v>
      </c>
      <c r="BE596" s="68">
        <f t="shared" si="189"/>
        <v>104</v>
      </c>
      <c r="BF596" s="68">
        <f t="shared" ca="1" si="190"/>
        <v>103</v>
      </c>
      <c r="BG596" s="68">
        <f ca="1">IF(BF596-BC596&gt;'Inputs and Outputs'!$D$4,Four-BC596,0)</f>
        <v>3</v>
      </c>
      <c r="BH596" s="68">
        <f ca="1">BF596*'Inputs and Outputs'!$D$5-BG596*'Inputs and Outputs'!$D$6</f>
        <v>3820</v>
      </c>
      <c r="BI596" s="70">
        <f t="shared" ca="1" si="198"/>
        <v>0.53505772482778047</v>
      </c>
      <c r="BJ596" s="68">
        <f t="shared" si="191"/>
        <v>25</v>
      </c>
      <c r="BK596" s="75">
        <f ca="1">BF596*'Inputs and Outputs'!$D$5-('Model Part B'!BG596*'Model Part B'!BJ596+BG596*Costperbumped)</f>
        <v>3745</v>
      </c>
      <c r="BN596" s="74">
        <v>593</v>
      </c>
      <c r="BO596" s="68" t="s">
        <v>4</v>
      </c>
      <c r="BP596" s="69">
        <v>44394</v>
      </c>
      <c r="BQ596" s="67" t="s">
        <v>2</v>
      </c>
      <c r="BR596" s="68" t="str">
        <f>'Flight Data'!$A594</f>
        <v>G593</v>
      </c>
      <c r="BS596" s="68">
        <f>'Flight Data'!$B594</f>
        <v>1</v>
      </c>
      <c r="BT596" s="68">
        <f ca="1">ROUND(NORMINV($BY596,'Inputs and Outputs'!$C$18,'Inputs and Outputs'!$D$18),0)</f>
        <v>110</v>
      </c>
      <c r="BU596" s="68">
        <f t="shared" si="192"/>
        <v>105</v>
      </c>
      <c r="BV596" s="68">
        <f t="shared" ca="1" si="193"/>
        <v>105</v>
      </c>
      <c r="BW596" s="68">
        <f ca="1">IF(BV596-BS596&gt;'Inputs and Outputs'!$D$4,Five-BS596,0)</f>
        <v>4</v>
      </c>
      <c r="BX596" s="68">
        <f ca="1">BV596*'Inputs and Outputs'!$D$5-BW596*'Inputs and Outputs'!$D$6</f>
        <v>3800</v>
      </c>
      <c r="BY596" s="70">
        <f t="shared" ca="1" si="199"/>
        <v>0.92280964227899553</v>
      </c>
      <c r="BZ596" s="68">
        <f t="shared" si="194"/>
        <v>25</v>
      </c>
      <c r="CA596" s="75">
        <f ca="1">BV596*'Inputs and Outputs'!$D$5-('Model Part B'!BW596*'Model Part B'!BZ596+BW596*Costperbumped)</f>
        <v>3700</v>
      </c>
    </row>
    <row r="597" spans="2:79" x14ac:dyDescent="0.2">
      <c r="B597" s="74">
        <v>594</v>
      </c>
      <c r="C597" s="68" t="s">
        <v>4</v>
      </c>
      <c r="D597" s="69">
        <v>44394</v>
      </c>
      <c r="E597" s="67" t="s">
        <v>0</v>
      </c>
      <c r="F597" s="68" t="str">
        <f>'Flight Data'!$A595</f>
        <v>G594</v>
      </c>
      <c r="G597" s="68">
        <f>'Flight Data'!$B595</f>
        <v>2</v>
      </c>
      <c r="H597" s="68">
        <f ca="1">ROUND(NORMINV($M597,'Inputs and Outputs'!$C$20,'Inputs and Outputs'!$D$20),0)</f>
        <v>103</v>
      </c>
      <c r="I597" s="68">
        <f t="shared" si="180"/>
        <v>101</v>
      </c>
      <c r="J597" s="68">
        <f t="shared" ca="1" si="181"/>
        <v>101</v>
      </c>
      <c r="K597" s="68">
        <f ca="1">IF(J597-G597&gt;'Inputs and Outputs'!$D$4,One-G597,0)</f>
        <v>0</v>
      </c>
      <c r="L597" s="68">
        <f ca="1">J597*'Inputs and Outputs'!$D$5-K597*'Inputs and Outputs'!$D$6</f>
        <v>4040</v>
      </c>
      <c r="M597" s="70">
        <f t="shared" ca="1" si="195"/>
        <v>0.37254795904319604</v>
      </c>
      <c r="N597" s="68">
        <f t="shared" si="182"/>
        <v>200</v>
      </c>
      <c r="O597" s="75">
        <f ca="1">J597*'Inputs and Outputs'!$D$5-('Model Part B'!K597*'Model Part B'!N597+K597*Costperbumped)</f>
        <v>4040</v>
      </c>
      <c r="R597" s="74">
        <v>594</v>
      </c>
      <c r="S597" s="68" t="s">
        <v>4</v>
      </c>
      <c r="T597" s="69">
        <v>44394</v>
      </c>
      <c r="U597" s="67" t="s">
        <v>0</v>
      </c>
      <c r="V597" s="68" t="str">
        <f>'Flight Data'!$A595</f>
        <v>G594</v>
      </c>
      <c r="W597" s="68">
        <f>'Flight Data'!$B595</f>
        <v>2</v>
      </c>
      <c r="X597" s="68">
        <f ca="1">ROUND(NORMINV($AC597,'Inputs and Outputs'!$C$20,'Inputs and Outputs'!$D$20),0)</f>
        <v>99</v>
      </c>
      <c r="Y597" s="68">
        <f t="shared" si="183"/>
        <v>102</v>
      </c>
      <c r="Z597" s="68">
        <f t="shared" ca="1" si="184"/>
        <v>99</v>
      </c>
      <c r="AA597" s="68">
        <f ca="1">IF(Z597-W597&gt;'Inputs and Outputs'!$D$4,One-W597,0)</f>
        <v>0</v>
      </c>
      <c r="AB597" s="68">
        <f ca="1">Z597*'Inputs and Outputs'!$D$5-AA597*'Inputs and Outputs'!$D$6</f>
        <v>3960</v>
      </c>
      <c r="AC597" s="70">
        <f t="shared" ca="1" si="196"/>
        <v>0.12150590041013631</v>
      </c>
      <c r="AD597" s="68">
        <f t="shared" si="185"/>
        <v>200</v>
      </c>
      <c r="AE597" s="75">
        <f ca="1">Z597*'Inputs and Outputs'!$D$5-('Model Part B'!AA597*'Model Part B'!AD597+AA597*Costperbumped)</f>
        <v>3960</v>
      </c>
      <c r="AH597" s="74">
        <v>594</v>
      </c>
      <c r="AI597" s="68" t="s">
        <v>4</v>
      </c>
      <c r="AJ597" s="69">
        <v>44394</v>
      </c>
      <c r="AK597" s="67" t="s">
        <v>0</v>
      </c>
      <c r="AL597" s="68" t="str">
        <f>'Flight Data'!$A595</f>
        <v>G594</v>
      </c>
      <c r="AM597" s="68">
        <f>'Flight Data'!$B595</f>
        <v>2</v>
      </c>
      <c r="AN597" s="68">
        <f ca="1">ROUND(NORMINV($AS597,'Inputs and Outputs'!$C$20,'Inputs and Outputs'!$D$20),0)</f>
        <v>110</v>
      </c>
      <c r="AO597" s="68">
        <f t="shared" si="186"/>
        <v>103</v>
      </c>
      <c r="AP597" s="68">
        <f t="shared" ca="1" si="187"/>
        <v>103</v>
      </c>
      <c r="AQ597" s="68">
        <f ca="1">IF(AP597-AM597&gt;'Inputs and Outputs'!$D$4,Three-AM597,0)</f>
        <v>1</v>
      </c>
      <c r="AR597" s="68">
        <f ca="1">AP597*'Inputs and Outputs'!$D$5-AQ597*'Inputs and Outputs'!$D$6</f>
        <v>4020</v>
      </c>
      <c r="AS597" s="70">
        <f t="shared" ca="1" si="197"/>
        <v>0.82491118108998207</v>
      </c>
      <c r="AT597" s="68">
        <f t="shared" si="188"/>
        <v>200</v>
      </c>
      <c r="AU597" s="75">
        <f ca="1">AP597*'Inputs and Outputs'!$D$5-('Model Part B'!AQ597*'Model Part B'!AT597+AQ597*Costperbumped)</f>
        <v>3820</v>
      </c>
      <c r="AX597" s="74">
        <v>594</v>
      </c>
      <c r="AY597" s="68" t="s">
        <v>4</v>
      </c>
      <c r="AZ597" s="69">
        <v>44394</v>
      </c>
      <c r="BA597" s="67" t="s">
        <v>0</v>
      </c>
      <c r="BB597" s="68" t="str">
        <f>'Flight Data'!$A595</f>
        <v>G594</v>
      </c>
      <c r="BC597" s="68">
        <f>'Flight Data'!$B595</f>
        <v>2</v>
      </c>
      <c r="BD597" s="68">
        <f ca="1">ROUND(NORMINV($BI597,'Inputs and Outputs'!$C$20,'Inputs and Outputs'!$D$20),0)</f>
        <v>103</v>
      </c>
      <c r="BE597" s="68">
        <f t="shared" si="189"/>
        <v>104</v>
      </c>
      <c r="BF597" s="68">
        <f t="shared" ca="1" si="190"/>
        <v>103</v>
      </c>
      <c r="BG597" s="68">
        <f ca="1">IF(BF597-BC597&gt;'Inputs and Outputs'!$D$4,Four-BC597,0)</f>
        <v>2</v>
      </c>
      <c r="BH597" s="68">
        <f ca="1">BF597*'Inputs and Outputs'!$D$5-BG597*'Inputs and Outputs'!$D$6</f>
        <v>3920</v>
      </c>
      <c r="BI597" s="70">
        <f t="shared" ca="1" si="198"/>
        <v>0.32549244051336612</v>
      </c>
      <c r="BJ597" s="68">
        <f t="shared" si="191"/>
        <v>200</v>
      </c>
      <c r="BK597" s="75">
        <f ca="1">BF597*'Inputs and Outputs'!$D$5-('Model Part B'!BG597*'Model Part B'!BJ597+BG597*Costperbumped)</f>
        <v>3520</v>
      </c>
      <c r="BN597" s="74">
        <v>594</v>
      </c>
      <c r="BO597" s="68" t="s">
        <v>4</v>
      </c>
      <c r="BP597" s="69">
        <v>44394</v>
      </c>
      <c r="BQ597" s="67" t="s">
        <v>0</v>
      </c>
      <c r="BR597" s="68" t="str">
        <f>'Flight Data'!$A595</f>
        <v>G594</v>
      </c>
      <c r="BS597" s="68">
        <f>'Flight Data'!$B595</f>
        <v>2</v>
      </c>
      <c r="BT597" s="68">
        <f ca="1">ROUND(NORMINV($BY597,'Inputs and Outputs'!$C$18,'Inputs and Outputs'!$D$18),0)</f>
        <v>101</v>
      </c>
      <c r="BU597" s="68">
        <f t="shared" si="192"/>
        <v>105</v>
      </c>
      <c r="BV597" s="68">
        <f t="shared" ca="1" si="193"/>
        <v>101</v>
      </c>
      <c r="BW597" s="68">
        <f ca="1">IF(BV597-BS597&gt;'Inputs and Outputs'!$D$4,Five-BS597,0)</f>
        <v>0</v>
      </c>
      <c r="BX597" s="68">
        <f ca="1">BV597*'Inputs and Outputs'!$D$5-BW597*'Inputs and Outputs'!$D$6</f>
        <v>4040</v>
      </c>
      <c r="BY597" s="70">
        <f t="shared" ca="1" si="199"/>
        <v>0.48613308620147255</v>
      </c>
      <c r="BZ597" s="68">
        <f t="shared" si="194"/>
        <v>200</v>
      </c>
      <c r="CA597" s="75">
        <f ca="1">BV597*'Inputs and Outputs'!$D$5-('Model Part B'!BW597*'Model Part B'!BZ597+BW597*Costperbumped)</f>
        <v>4040</v>
      </c>
    </row>
    <row r="598" spans="2:79" x14ac:dyDescent="0.2">
      <c r="B598" s="74">
        <v>595</v>
      </c>
      <c r="C598" s="68" t="s">
        <v>1</v>
      </c>
      <c r="D598" s="69">
        <v>44395</v>
      </c>
      <c r="E598" s="67" t="s">
        <v>3</v>
      </c>
      <c r="F598" s="68" t="str">
        <f>'Flight Data'!$A596</f>
        <v>G595</v>
      </c>
      <c r="G598" s="68">
        <f>'Flight Data'!$B596</f>
        <v>6</v>
      </c>
      <c r="H598" s="68">
        <f ca="1">ROUND(NORMINV($M598,'Inputs and Outputs'!$C$18,'Inputs and Outputs'!$D$18),0)</f>
        <v>107</v>
      </c>
      <c r="I598" s="68">
        <f t="shared" si="180"/>
        <v>101</v>
      </c>
      <c r="J598" s="68">
        <f t="shared" ca="1" si="181"/>
        <v>101</v>
      </c>
      <c r="K598" s="68">
        <f ca="1">IF(J598-G598&gt;'Inputs and Outputs'!$D$4,One-G598,0)</f>
        <v>0</v>
      </c>
      <c r="L598" s="68">
        <f ca="1">J598*'Inputs and Outputs'!$D$5-K598*'Inputs and Outputs'!$D$6</f>
        <v>4040</v>
      </c>
      <c r="M598" s="70">
        <f t="shared" ca="1" si="195"/>
        <v>0.82343442743431494</v>
      </c>
      <c r="N598" s="68">
        <f t="shared" si="182"/>
        <v>25</v>
      </c>
      <c r="O598" s="75">
        <f ca="1">J598*'Inputs and Outputs'!$D$5-('Model Part B'!K598*'Model Part B'!N598+K598*Costperbumped)</f>
        <v>4040</v>
      </c>
      <c r="R598" s="74">
        <v>595</v>
      </c>
      <c r="S598" s="68" t="s">
        <v>1</v>
      </c>
      <c r="T598" s="69">
        <v>44395</v>
      </c>
      <c r="U598" s="67" t="s">
        <v>3</v>
      </c>
      <c r="V598" s="68" t="str">
        <f>'Flight Data'!$A596</f>
        <v>G595</v>
      </c>
      <c r="W598" s="68">
        <f>'Flight Data'!$B596</f>
        <v>6</v>
      </c>
      <c r="X598" s="68">
        <f ca="1">ROUND(NORMINV($AC598,'Inputs and Outputs'!$C$18,'Inputs and Outputs'!$D$18),0)</f>
        <v>95</v>
      </c>
      <c r="Y598" s="68">
        <f t="shared" si="183"/>
        <v>102</v>
      </c>
      <c r="Z598" s="68">
        <f t="shared" ca="1" si="184"/>
        <v>95</v>
      </c>
      <c r="AA598" s="68">
        <f ca="1">IF(Z598-W598&gt;'Inputs and Outputs'!$D$4,One-W598,0)</f>
        <v>0</v>
      </c>
      <c r="AB598" s="68">
        <f ca="1">Z598*'Inputs and Outputs'!$D$5-AA598*'Inputs and Outputs'!$D$6</f>
        <v>3800</v>
      </c>
      <c r="AC598" s="70">
        <f t="shared" ca="1" si="196"/>
        <v>0.1794271496655081</v>
      </c>
      <c r="AD598" s="68">
        <f t="shared" si="185"/>
        <v>25</v>
      </c>
      <c r="AE598" s="75">
        <f ca="1">Z598*'Inputs and Outputs'!$D$5-('Model Part B'!AA598*'Model Part B'!AD598+AA598*Costperbumped)</f>
        <v>3800</v>
      </c>
      <c r="AH598" s="74">
        <v>595</v>
      </c>
      <c r="AI598" s="68" t="s">
        <v>1</v>
      </c>
      <c r="AJ598" s="69">
        <v>44395</v>
      </c>
      <c r="AK598" s="67" t="s">
        <v>3</v>
      </c>
      <c r="AL598" s="68" t="str">
        <f>'Flight Data'!$A596</f>
        <v>G595</v>
      </c>
      <c r="AM598" s="68">
        <f>'Flight Data'!$B596</f>
        <v>6</v>
      </c>
      <c r="AN598" s="68">
        <f ca="1">ROUND(NORMINV($AS598,'Inputs and Outputs'!$C$18,'Inputs and Outputs'!$D$18),0)</f>
        <v>101</v>
      </c>
      <c r="AO598" s="68">
        <f t="shared" si="186"/>
        <v>103</v>
      </c>
      <c r="AP598" s="68">
        <f t="shared" ca="1" si="187"/>
        <v>101</v>
      </c>
      <c r="AQ598" s="68">
        <f ca="1">IF(AP598-AM598&gt;'Inputs and Outputs'!$D$4,Three-AM598,0)</f>
        <v>0</v>
      </c>
      <c r="AR598" s="68">
        <f ca="1">AP598*'Inputs and Outputs'!$D$5-AQ598*'Inputs and Outputs'!$D$6</f>
        <v>4040</v>
      </c>
      <c r="AS598" s="70">
        <f t="shared" ca="1" si="197"/>
        <v>0.52210784258817489</v>
      </c>
      <c r="AT598" s="68">
        <f t="shared" si="188"/>
        <v>25</v>
      </c>
      <c r="AU598" s="75">
        <f ca="1">AP598*'Inputs and Outputs'!$D$5-('Model Part B'!AQ598*'Model Part B'!AT598+AQ598*Costperbumped)</f>
        <v>4040</v>
      </c>
      <c r="AX598" s="74">
        <v>595</v>
      </c>
      <c r="AY598" s="68" t="s">
        <v>1</v>
      </c>
      <c r="AZ598" s="69">
        <v>44395</v>
      </c>
      <c r="BA598" s="67" t="s">
        <v>3</v>
      </c>
      <c r="BB598" s="68" t="str">
        <f>'Flight Data'!$A596</f>
        <v>G595</v>
      </c>
      <c r="BC598" s="68">
        <f>'Flight Data'!$B596</f>
        <v>6</v>
      </c>
      <c r="BD598" s="68">
        <f ca="1">ROUND(NORMINV($BI598,'Inputs and Outputs'!$C$18,'Inputs and Outputs'!$D$18),0)</f>
        <v>99</v>
      </c>
      <c r="BE598" s="68">
        <f t="shared" si="189"/>
        <v>104</v>
      </c>
      <c r="BF598" s="68">
        <f t="shared" ca="1" si="190"/>
        <v>99</v>
      </c>
      <c r="BG598" s="68">
        <f ca="1">IF(BF598-BC598&gt;'Inputs and Outputs'!$D$4,Four-BC598,0)</f>
        <v>0</v>
      </c>
      <c r="BH598" s="68">
        <f ca="1">BF598*'Inputs and Outputs'!$D$5-BG598*'Inputs and Outputs'!$D$6</f>
        <v>3960</v>
      </c>
      <c r="BI598" s="70">
        <f t="shared" ca="1" si="198"/>
        <v>0.35324464034217617</v>
      </c>
      <c r="BJ598" s="68">
        <f t="shared" si="191"/>
        <v>25</v>
      </c>
      <c r="BK598" s="75">
        <f ca="1">BF598*'Inputs and Outputs'!$D$5-('Model Part B'!BG598*'Model Part B'!BJ598+BG598*Costperbumped)</f>
        <v>3960</v>
      </c>
      <c r="BN598" s="74">
        <v>595</v>
      </c>
      <c r="BO598" s="68" t="s">
        <v>1</v>
      </c>
      <c r="BP598" s="69">
        <v>44395</v>
      </c>
      <c r="BQ598" s="67" t="s">
        <v>3</v>
      </c>
      <c r="BR598" s="68" t="str">
        <f>'Flight Data'!$A596</f>
        <v>G595</v>
      </c>
      <c r="BS598" s="68">
        <f>'Flight Data'!$B596</f>
        <v>6</v>
      </c>
      <c r="BT598" s="68">
        <f ca="1">ROUND(NORMINV($BY598,'Inputs and Outputs'!$C$18,'Inputs and Outputs'!$D$18),0)</f>
        <v>110</v>
      </c>
      <c r="BU598" s="68">
        <f t="shared" si="192"/>
        <v>105</v>
      </c>
      <c r="BV598" s="68">
        <f t="shared" ca="1" si="193"/>
        <v>105</v>
      </c>
      <c r="BW598" s="68">
        <f ca="1">IF(BV598-BS598&gt;'Inputs and Outputs'!$D$4,Five-BS598,0)</f>
        <v>0</v>
      </c>
      <c r="BX598" s="68">
        <f ca="1">BV598*'Inputs and Outputs'!$D$5-BW598*'Inputs and Outputs'!$D$6</f>
        <v>4200</v>
      </c>
      <c r="BY598" s="70">
        <f t="shared" ca="1" si="199"/>
        <v>0.94032843203805738</v>
      </c>
      <c r="BZ598" s="68">
        <f t="shared" si="194"/>
        <v>25</v>
      </c>
      <c r="CA598" s="75">
        <f ca="1">BV598*'Inputs and Outputs'!$D$5-('Model Part B'!BW598*'Model Part B'!BZ598+BW598*Costperbumped)</f>
        <v>4200</v>
      </c>
    </row>
    <row r="599" spans="2:79" x14ac:dyDescent="0.2">
      <c r="B599" s="74">
        <v>596</v>
      </c>
      <c r="C599" s="68" t="s">
        <v>1</v>
      </c>
      <c r="D599" s="69">
        <v>44395</v>
      </c>
      <c r="E599" s="67" t="s">
        <v>2</v>
      </c>
      <c r="F599" s="68" t="str">
        <f>'Flight Data'!$A597</f>
        <v>G596</v>
      </c>
      <c r="G599" s="68">
        <f>'Flight Data'!$B597</f>
        <v>2</v>
      </c>
      <c r="H599" s="68">
        <f ca="1">ROUND(NORMINV($M599,'Inputs and Outputs'!$C$19,'Inputs and Outputs'!$D$19),0)</f>
        <v>101</v>
      </c>
      <c r="I599" s="68">
        <f t="shared" si="180"/>
        <v>101</v>
      </c>
      <c r="J599" s="68">
        <f t="shared" ca="1" si="181"/>
        <v>101</v>
      </c>
      <c r="K599" s="68">
        <f ca="1">IF(J599-G599&gt;'Inputs and Outputs'!$D$4,One-G599,0)</f>
        <v>0</v>
      </c>
      <c r="L599" s="68">
        <f ca="1">J599*'Inputs and Outputs'!$D$5-K599*'Inputs and Outputs'!$D$6</f>
        <v>4040</v>
      </c>
      <c r="M599" s="70">
        <f t="shared" ca="1" si="195"/>
        <v>0.36988486816230548</v>
      </c>
      <c r="N599" s="68">
        <f t="shared" si="182"/>
        <v>25</v>
      </c>
      <c r="O599" s="75">
        <f ca="1">J599*'Inputs and Outputs'!$D$5-('Model Part B'!K599*'Model Part B'!N599+K599*Costperbumped)</f>
        <v>4040</v>
      </c>
      <c r="R599" s="74">
        <v>596</v>
      </c>
      <c r="S599" s="68" t="s">
        <v>1</v>
      </c>
      <c r="T599" s="69">
        <v>44395</v>
      </c>
      <c r="U599" s="67" t="s">
        <v>2</v>
      </c>
      <c r="V599" s="68" t="str">
        <f>'Flight Data'!$A597</f>
        <v>G596</v>
      </c>
      <c r="W599" s="68">
        <f>'Flight Data'!$B597</f>
        <v>2</v>
      </c>
      <c r="X599" s="68">
        <f ca="1">ROUND(NORMINV($AC599,'Inputs and Outputs'!$C$19,'Inputs and Outputs'!$D$19),0)</f>
        <v>107</v>
      </c>
      <c r="Y599" s="68">
        <f t="shared" si="183"/>
        <v>102</v>
      </c>
      <c r="Z599" s="68">
        <f t="shared" ca="1" si="184"/>
        <v>102</v>
      </c>
      <c r="AA599" s="68">
        <f ca="1">IF(Z599-W599&gt;'Inputs and Outputs'!$D$4,One-W599,0)</f>
        <v>0</v>
      </c>
      <c r="AB599" s="68">
        <f ca="1">Z599*'Inputs and Outputs'!$D$5-AA599*'Inputs and Outputs'!$D$6</f>
        <v>4080</v>
      </c>
      <c r="AC599" s="70">
        <f t="shared" ca="1" si="196"/>
        <v>0.81255469875842101</v>
      </c>
      <c r="AD599" s="68">
        <f t="shared" si="185"/>
        <v>25</v>
      </c>
      <c r="AE599" s="75">
        <f ca="1">Z599*'Inputs and Outputs'!$D$5-('Model Part B'!AA599*'Model Part B'!AD599+AA599*Costperbumped)</f>
        <v>4080</v>
      </c>
      <c r="AH599" s="74">
        <v>596</v>
      </c>
      <c r="AI599" s="68" t="s">
        <v>1</v>
      </c>
      <c r="AJ599" s="69">
        <v>44395</v>
      </c>
      <c r="AK599" s="67" t="s">
        <v>2</v>
      </c>
      <c r="AL599" s="68" t="str">
        <f>'Flight Data'!$A597</f>
        <v>G596</v>
      </c>
      <c r="AM599" s="68">
        <f>'Flight Data'!$B597</f>
        <v>2</v>
      </c>
      <c r="AN599" s="68">
        <f ca="1">ROUND(NORMINV($AS599,'Inputs and Outputs'!$C$19,'Inputs and Outputs'!$D$19),0)</f>
        <v>100</v>
      </c>
      <c r="AO599" s="68">
        <f t="shared" si="186"/>
        <v>103</v>
      </c>
      <c r="AP599" s="68">
        <f t="shared" ca="1" si="187"/>
        <v>100</v>
      </c>
      <c r="AQ599" s="68">
        <f ca="1">IF(AP599-AM599&gt;'Inputs and Outputs'!$D$4,Three-AM599,0)</f>
        <v>0</v>
      </c>
      <c r="AR599" s="68">
        <f ca="1">AP599*'Inputs and Outputs'!$D$5-AQ599*'Inputs and Outputs'!$D$6</f>
        <v>4000</v>
      </c>
      <c r="AS599" s="70">
        <f t="shared" ca="1" si="197"/>
        <v>0.28041620933801192</v>
      </c>
      <c r="AT599" s="68">
        <f t="shared" si="188"/>
        <v>25</v>
      </c>
      <c r="AU599" s="75">
        <f ca="1">AP599*'Inputs and Outputs'!$D$5-('Model Part B'!AQ599*'Model Part B'!AT599+AQ599*Costperbumped)</f>
        <v>4000</v>
      </c>
      <c r="AX599" s="74">
        <v>596</v>
      </c>
      <c r="AY599" s="68" t="s">
        <v>1</v>
      </c>
      <c r="AZ599" s="69">
        <v>44395</v>
      </c>
      <c r="BA599" s="67" t="s">
        <v>2</v>
      </c>
      <c r="BB599" s="68" t="str">
        <f>'Flight Data'!$A597</f>
        <v>G596</v>
      </c>
      <c r="BC599" s="68">
        <f>'Flight Data'!$B597</f>
        <v>2</v>
      </c>
      <c r="BD599" s="68">
        <f ca="1">ROUND(NORMINV($BI599,'Inputs and Outputs'!$C$19,'Inputs and Outputs'!$D$19),0)</f>
        <v>97</v>
      </c>
      <c r="BE599" s="68">
        <f t="shared" si="189"/>
        <v>104</v>
      </c>
      <c r="BF599" s="68">
        <f t="shared" ca="1" si="190"/>
        <v>97</v>
      </c>
      <c r="BG599" s="68">
        <f ca="1">IF(BF599-BC599&gt;'Inputs and Outputs'!$D$4,Four-BC599,0)</f>
        <v>0</v>
      </c>
      <c r="BH599" s="68">
        <f ca="1">BF599*'Inputs and Outputs'!$D$5-BG599*'Inputs and Outputs'!$D$6</f>
        <v>3880</v>
      </c>
      <c r="BI599" s="70">
        <f t="shared" ca="1" si="198"/>
        <v>0.11600859547158238</v>
      </c>
      <c r="BJ599" s="68">
        <f t="shared" si="191"/>
        <v>25</v>
      </c>
      <c r="BK599" s="75">
        <f ca="1">BF599*'Inputs and Outputs'!$D$5-('Model Part B'!BG599*'Model Part B'!BJ599+BG599*Costperbumped)</f>
        <v>3880</v>
      </c>
      <c r="BN599" s="74">
        <v>596</v>
      </c>
      <c r="BO599" s="68" t="s">
        <v>1</v>
      </c>
      <c r="BP599" s="69">
        <v>44395</v>
      </c>
      <c r="BQ599" s="67" t="s">
        <v>2</v>
      </c>
      <c r="BR599" s="68" t="str">
        <f>'Flight Data'!$A597</f>
        <v>G596</v>
      </c>
      <c r="BS599" s="68">
        <f>'Flight Data'!$B597</f>
        <v>2</v>
      </c>
      <c r="BT599" s="68">
        <f ca="1">ROUND(NORMINV($BY599,'Inputs and Outputs'!$C$18,'Inputs and Outputs'!$D$18),0)</f>
        <v>98</v>
      </c>
      <c r="BU599" s="68">
        <f t="shared" si="192"/>
        <v>105</v>
      </c>
      <c r="BV599" s="68">
        <f t="shared" ca="1" si="193"/>
        <v>98</v>
      </c>
      <c r="BW599" s="68">
        <f ca="1">IF(BV599-BS599&gt;'Inputs and Outputs'!$D$4,Five-BS599,0)</f>
        <v>0</v>
      </c>
      <c r="BX599" s="68">
        <f ca="1">BV599*'Inputs and Outputs'!$D$5-BW599*'Inputs and Outputs'!$D$6</f>
        <v>3920</v>
      </c>
      <c r="BY599" s="70">
        <f t="shared" ca="1" si="199"/>
        <v>0.29647626029182783</v>
      </c>
      <c r="BZ599" s="68">
        <f t="shared" si="194"/>
        <v>25</v>
      </c>
      <c r="CA599" s="75">
        <f ca="1">BV599*'Inputs and Outputs'!$D$5-('Model Part B'!BW599*'Model Part B'!BZ599+BW599*Costperbumped)</f>
        <v>3920</v>
      </c>
    </row>
    <row r="600" spans="2:79" x14ac:dyDescent="0.2">
      <c r="B600" s="74">
        <v>597</v>
      </c>
      <c r="C600" s="68" t="s">
        <v>1</v>
      </c>
      <c r="D600" s="69">
        <v>44395</v>
      </c>
      <c r="E600" s="67" t="s">
        <v>0</v>
      </c>
      <c r="F600" s="68" t="str">
        <f>'Flight Data'!$A598</f>
        <v>G597</v>
      </c>
      <c r="G600" s="68">
        <f>'Flight Data'!$B598</f>
        <v>0</v>
      </c>
      <c r="H600" s="68">
        <f ca="1">ROUND(NORMINV($M600,'Inputs and Outputs'!$C$20,'Inputs and Outputs'!$D$20),0)</f>
        <v>107</v>
      </c>
      <c r="I600" s="68">
        <f t="shared" si="180"/>
        <v>101</v>
      </c>
      <c r="J600" s="68">
        <f t="shared" ca="1" si="181"/>
        <v>101</v>
      </c>
      <c r="K600" s="68">
        <f ca="1">IF(J600-G600&gt;'Inputs and Outputs'!$D$4,One-G600,0)</f>
        <v>1</v>
      </c>
      <c r="L600" s="68">
        <f ca="1">J600*'Inputs and Outputs'!$D$5-K600*'Inputs and Outputs'!$D$6</f>
        <v>3940</v>
      </c>
      <c r="M600" s="70">
        <f t="shared" ca="1" si="195"/>
        <v>0.66982646118266898</v>
      </c>
      <c r="N600" s="68">
        <f t="shared" si="182"/>
        <v>200</v>
      </c>
      <c r="O600" s="75">
        <f ca="1">J600*'Inputs and Outputs'!$D$5-('Model Part B'!K600*'Model Part B'!N600+K600*Costperbumped)</f>
        <v>3740</v>
      </c>
      <c r="R600" s="74">
        <v>597</v>
      </c>
      <c r="S600" s="68" t="s">
        <v>1</v>
      </c>
      <c r="T600" s="69">
        <v>44395</v>
      </c>
      <c r="U600" s="67" t="s">
        <v>0</v>
      </c>
      <c r="V600" s="68" t="str">
        <f>'Flight Data'!$A598</f>
        <v>G597</v>
      </c>
      <c r="W600" s="68">
        <f>'Flight Data'!$B598</f>
        <v>0</v>
      </c>
      <c r="X600" s="68">
        <f ca="1">ROUND(NORMINV($AC600,'Inputs and Outputs'!$C$20,'Inputs and Outputs'!$D$20),0)</f>
        <v>100</v>
      </c>
      <c r="Y600" s="68">
        <f t="shared" si="183"/>
        <v>102</v>
      </c>
      <c r="Z600" s="68">
        <f t="shared" ca="1" si="184"/>
        <v>100</v>
      </c>
      <c r="AA600" s="68">
        <f ca="1">IF(Z600-W600&gt;'Inputs and Outputs'!$D$4,One-W600,0)</f>
        <v>0</v>
      </c>
      <c r="AB600" s="68">
        <f ca="1">Z600*'Inputs and Outputs'!$D$5-AA600*'Inputs and Outputs'!$D$6</f>
        <v>4000</v>
      </c>
      <c r="AC600" s="70">
        <f t="shared" ca="1" si="196"/>
        <v>0.17482877176956413</v>
      </c>
      <c r="AD600" s="68">
        <f t="shared" si="185"/>
        <v>200</v>
      </c>
      <c r="AE600" s="75">
        <f ca="1">Z600*'Inputs and Outputs'!$D$5-('Model Part B'!AA600*'Model Part B'!AD600+AA600*Costperbumped)</f>
        <v>4000</v>
      </c>
      <c r="AH600" s="74">
        <v>597</v>
      </c>
      <c r="AI600" s="68" t="s">
        <v>1</v>
      </c>
      <c r="AJ600" s="69">
        <v>44395</v>
      </c>
      <c r="AK600" s="67" t="s">
        <v>0</v>
      </c>
      <c r="AL600" s="68" t="str">
        <f>'Flight Data'!$A598</f>
        <v>G597</v>
      </c>
      <c r="AM600" s="68">
        <f>'Flight Data'!$B598</f>
        <v>0</v>
      </c>
      <c r="AN600" s="68">
        <f ca="1">ROUND(NORMINV($AS600,'Inputs and Outputs'!$C$20,'Inputs and Outputs'!$D$20),0)</f>
        <v>108</v>
      </c>
      <c r="AO600" s="68">
        <f t="shared" si="186"/>
        <v>103</v>
      </c>
      <c r="AP600" s="68">
        <f t="shared" ca="1" si="187"/>
        <v>103</v>
      </c>
      <c r="AQ600" s="68">
        <f ca="1">IF(AP600-AM600&gt;'Inputs and Outputs'!$D$4,Three-AM600,0)</f>
        <v>3</v>
      </c>
      <c r="AR600" s="68">
        <f ca="1">AP600*'Inputs and Outputs'!$D$5-AQ600*'Inputs and Outputs'!$D$6</f>
        <v>3820</v>
      </c>
      <c r="AS600" s="70">
        <f t="shared" ca="1" si="197"/>
        <v>0.69517637505219743</v>
      </c>
      <c r="AT600" s="68">
        <f t="shared" si="188"/>
        <v>200</v>
      </c>
      <c r="AU600" s="75">
        <f ca="1">AP600*'Inputs and Outputs'!$D$5-('Model Part B'!AQ600*'Model Part B'!AT600+AQ600*Costperbumped)</f>
        <v>3220</v>
      </c>
      <c r="AX600" s="74">
        <v>597</v>
      </c>
      <c r="AY600" s="68" t="s">
        <v>1</v>
      </c>
      <c r="AZ600" s="69">
        <v>44395</v>
      </c>
      <c r="BA600" s="67" t="s">
        <v>0</v>
      </c>
      <c r="BB600" s="68" t="str">
        <f>'Flight Data'!$A598</f>
        <v>G597</v>
      </c>
      <c r="BC600" s="68">
        <f>'Flight Data'!$B598</f>
        <v>0</v>
      </c>
      <c r="BD600" s="68">
        <f ca="1">ROUND(NORMINV($BI600,'Inputs and Outputs'!$C$20,'Inputs and Outputs'!$D$20),0)</f>
        <v>98</v>
      </c>
      <c r="BE600" s="68">
        <f t="shared" si="189"/>
        <v>104</v>
      </c>
      <c r="BF600" s="68">
        <f t="shared" ca="1" si="190"/>
        <v>98</v>
      </c>
      <c r="BG600" s="68">
        <f ca="1">IF(BF600-BC600&gt;'Inputs and Outputs'!$D$4,Four-BC600,0)</f>
        <v>0</v>
      </c>
      <c r="BH600" s="68">
        <f ca="1">BF600*'Inputs and Outputs'!$D$5-BG600*'Inputs and Outputs'!$D$6</f>
        <v>3920</v>
      </c>
      <c r="BI600" s="70">
        <f t="shared" ca="1" si="198"/>
        <v>8.1097088092459413E-2</v>
      </c>
      <c r="BJ600" s="68">
        <f t="shared" si="191"/>
        <v>200</v>
      </c>
      <c r="BK600" s="75">
        <f ca="1">BF600*'Inputs and Outputs'!$D$5-('Model Part B'!BG600*'Model Part B'!BJ600+BG600*Costperbumped)</f>
        <v>3920</v>
      </c>
      <c r="BN600" s="74">
        <v>597</v>
      </c>
      <c r="BO600" s="68" t="s">
        <v>1</v>
      </c>
      <c r="BP600" s="69">
        <v>44395</v>
      </c>
      <c r="BQ600" s="67" t="s">
        <v>0</v>
      </c>
      <c r="BR600" s="68" t="str">
        <f>'Flight Data'!$A598</f>
        <v>G597</v>
      </c>
      <c r="BS600" s="68">
        <f>'Flight Data'!$B598</f>
        <v>0</v>
      </c>
      <c r="BT600" s="68">
        <f ca="1">ROUND(NORMINV($BY600,'Inputs and Outputs'!$C$18,'Inputs and Outputs'!$D$18),0)</f>
        <v>108</v>
      </c>
      <c r="BU600" s="68">
        <f t="shared" si="192"/>
        <v>105</v>
      </c>
      <c r="BV600" s="68">
        <f t="shared" ca="1" si="193"/>
        <v>105</v>
      </c>
      <c r="BW600" s="68">
        <f ca="1">IF(BV600-BS600&gt;'Inputs and Outputs'!$D$4,Five-BS600,0)</f>
        <v>5</v>
      </c>
      <c r="BX600" s="68">
        <f ca="1">BV600*'Inputs and Outputs'!$D$5-BW600*'Inputs and Outputs'!$D$6</f>
        <v>3700</v>
      </c>
      <c r="BY600" s="70">
        <f t="shared" ca="1" si="199"/>
        <v>0.8639150741328584</v>
      </c>
      <c r="BZ600" s="68">
        <f t="shared" si="194"/>
        <v>200</v>
      </c>
      <c r="CA600" s="75">
        <f ca="1">BV600*'Inputs and Outputs'!$D$5-('Model Part B'!BW600*'Model Part B'!BZ600+BW600*Costperbumped)</f>
        <v>2700</v>
      </c>
    </row>
    <row r="601" spans="2:79" x14ac:dyDescent="0.2">
      <c r="B601" s="74">
        <v>598</v>
      </c>
      <c r="C601" s="68" t="s">
        <v>9</v>
      </c>
      <c r="D601" s="69">
        <v>44396</v>
      </c>
      <c r="E601" s="67" t="s">
        <v>3</v>
      </c>
      <c r="F601" s="68" t="str">
        <f>'Flight Data'!$A599</f>
        <v>G598</v>
      </c>
      <c r="G601" s="68">
        <f>'Flight Data'!$B599</f>
        <v>4</v>
      </c>
      <c r="H601" s="68">
        <f ca="1">ROUND(NORMINV($M601,'Inputs and Outputs'!$C$18,'Inputs and Outputs'!$D$18),0)</f>
        <v>99</v>
      </c>
      <c r="I601" s="68">
        <f t="shared" si="180"/>
        <v>101</v>
      </c>
      <c r="J601" s="68">
        <f t="shared" ca="1" si="181"/>
        <v>99</v>
      </c>
      <c r="K601" s="68">
        <f ca="1">IF(J601-G601&gt;'Inputs and Outputs'!$D$4,One-G601,0)</f>
        <v>0</v>
      </c>
      <c r="L601" s="68">
        <f ca="1">J601*'Inputs and Outputs'!$D$5-K601*'Inputs and Outputs'!$D$6</f>
        <v>3960</v>
      </c>
      <c r="M601" s="70">
        <f t="shared" ca="1" si="195"/>
        <v>0.39431066948051485</v>
      </c>
      <c r="N601" s="68">
        <f t="shared" si="182"/>
        <v>25</v>
      </c>
      <c r="O601" s="75">
        <f ca="1">J601*'Inputs and Outputs'!$D$5-('Model Part B'!K601*'Model Part B'!N601+K601*Costperbumped)</f>
        <v>3960</v>
      </c>
      <c r="R601" s="74">
        <v>598</v>
      </c>
      <c r="S601" s="68" t="s">
        <v>9</v>
      </c>
      <c r="T601" s="69">
        <v>44396</v>
      </c>
      <c r="U601" s="67" t="s">
        <v>3</v>
      </c>
      <c r="V601" s="68" t="str">
        <f>'Flight Data'!$A599</f>
        <v>G598</v>
      </c>
      <c r="W601" s="68">
        <f>'Flight Data'!$B599</f>
        <v>4</v>
      </c>
      <c r="X601" s="68">
        <f ca="1">ROUND(NORMINV($AC601,'Inputs and Outputs'!$C$18,'Inputs and Outputs'!$D$18),0)</f>
        <v>91</v>
      </c>
      <c r="Y601" s="68">
        <f t="shared" si="183"/>
        <v>102</v>
      </c>
      <c r="Z601" s="68">
        <f t="shared" ca="1" si="184"/>
        <v>91</v>
      </c>
      <c r="AA601" s="68">
        <f ca="1">IF(Z601-W601&gt;'Inputs and Outputs'!$D$4,One-W601,0)</f>
        <v>0</v>
      </c>
      <c r="AB601" s="68">
        <f ca="1">Z601*'Inputs and Outputs'!$D$5-AA601*'Inputs and Outputs'!$D$6</f>
        <v>3640</v>
      </c>
      <c r="AC601" s="70">
        <f t="shared" ca="1" si="196"/>
        <v>4.3050553172108152E-2</v>
      </c>
      <c r="AD601" s="68">
        <f t="shared" si="185"/>
        <v>25</v>
      </c>
      <c r="AE601" s="75">
        <f ca="1">Z601*'Inputs and Outputs'!$D$5-('Model Part B'!AA601*'Model Part B'!AD601+AA601*Costperbumped)</f>
        <v>3640</v>
      </c>
      <c r="AH601" s="74">
        <v>598</v>
      </c>
      <c r="AI601" s="68" t="s">
        <v>9</v>
      </c>
      <c r="AJ601" s="69">
        <v>44396</v>
      </c>
      <c r="AK601" s="67" t="s">
        <v>3</v>
      </c>
      <c r="AL601" s="68" t="str">
        <f>'Flight Data'!$A599</f>
        <v>G598</v>
      </c>
      <c r="AM601" s="68">
        <f>'Flight Data'!$B599</f>
        <v>4</v>
      </c>
      <c r="AN601" s="68">
        <f ca="1">ROUND(NORMINV($AS601,'Inputs and Outputs'!$C$18,'Inputs and Outputs'!$D$18),0)</f>
        <v>107</v>
      </c>
      <c r="AO601" s="68">
        <f t="shared" si="186"/>
        <v>103</v>
      </c>
      <c r="AP601" s="68">
        <f t="shared" ca="1" si="187"/>
        <v>103</v>
      </c>
      <c r="AQ601" s="68">
        <f ca="1">IF(AP601-AM601&gt;'Inputs and Outputs'!$D$4,Three-AM601,0)</f>
        <v>0</v>
      </c>
      <c r="AR601" s="68">
        <f ca="1">AP601*'Inputs and Outputs'!$D$5-AQ601*'Inputs and Outputs'!$D$6</f>
        <v>4120</v>
      </c>
      <c r="AS601" s="70">
        <f t="shared" ca="1" si="197"/>
        <v>0.82356366162406114</v>
      </c>
      <c r="AT601" s="68">
        <f t="shared" si="188"/>
        <v>25</v>
      </c>
      <c r="AU601" s="75">
        <f ca="1">AP601*'Inputs and Outputs'!$D$5-('Model Part B'!AQ601*'Model Part B'!AT601+AQ601*Costperbumped)</f>
        <v>4120</v>
      </c>
      <c r="AX601" s="74">
        <v>598</v>
      </c>
      <c r="AY601" s="68" t="s">
        <v>9</v>
      </c>
      <c r="AZ601" s="69">
        <v>44396</v>
      </c>
      <c r="BA601" s="67" t="s">
        <v>3</v>
      </c>
      <c r="BB601" s="68" t="str">
        <f>'Flight Data'!$A599</f>
        <v>G598</v>
      </c>
      <c r="BC601" s="68">
        <f>'Flight Data'!$B599</f>
        <v>4</v>
      </c>
      <c r="BD601" s="68">
        <f ca="1">ROUND(NORMINV($BI601,'Inputs and Outputs'!$C$18,'Inputs and Outputs'!$D$18),0)</f>
        <v>101</v>
      </c>
      <c r="BE601" s="68">
        <f t="shared" si="189"/>
        <v>104</v>
      </c>
      <c r="BF601" s="68">
        <f t="shared" ca="1" si="190"/>
        <v>101</v>
      </c>
      <c r="BG601" s="68">
        <f ca="1">IF(BF601-BC601&gt;'Inputs and Outputs'!$D$4,Four-BC601,0)</f>
        <v>0</v>
      </c>
      <c r="BH601" s="68">
        <f ca="1">BF601*'Inputs and Outputs'!$D$5-BG601*'Inputs and Outputs'!$D$6</f>
        <v>4040</v>
      </c>
      <c r="BI601" s="70">
        <f t="shared" ca="1" si="198"/>
        <v>0.51366442790142419</v>
      </c>
      <c r="BJ601" s="68">
        <f t="shared" si="191"/>
        <v>25</v>
      </c>
      <c r="BK601" s="75">
        <f ca="1">BF601*'Inputs and Outputs'!$D$5-('Model Part B'!BG601*'Model Part B'!BJ601+BG601*Costperbumped)</f>
        <v>4040</v>
      </c>
      <c r="BN601" s="74">
        <v>598</v>
      </c>
      <c r="BO601" s="68" t="s">
        <v>9</v>
      </c>
      <c r="BP601" s="69">
        <v>44396</v>
      </c>
      <c r="BQ601" s="67" t="s">
        <v>3</v>
      </c>
      <c r="BR601" s="68" t="str">
        <f>'Flight Data'!$A599</f>
        <v>G598</v>
      </c>
      <c r="BS601" s="68">
        <f>'Flight Data'!$B599</f>
        <v>4</v>
      </c>
      <c r="BT601" s="68">
        <f ca="1">ROUND(NORMINV($BY601,'Inputs and Outputs'!$C$18,'Inputs and Outputs'!$D$18),0)</f>
        <v>108</v>
      </c>
      <c r="BU601" s="68">
        <f t="shared" si="192"/>
        <v>105</v>
      </c>
      <c r="BV601" s="68">
        <f t="shared" ca="1" si="193"/>
        <v>105</v>
      </c>
      <c r="BW601" s="68">
        <f ca="1">IF(BV601-BS601&gt;'Inputs and Outputs'!$D$4,Five-BS601,0)</f>
        <v>1</v>
      </c>
      <c r="BX601" s="68">
        <f ca="1">BV601*'Inputs and Outputs'!$D$5-BW601*'Inputs and Outputs'!$D$6</f>
        <v>4100</v>
      </c>
      <c r="BY601" s="70">
        <f t="shared" ca="1" si="199"/>
        <v>0.89020730479732513</v>
      </c>
      <c r="BZ601" s="68">
        <f t="shared" si="194"/>
        <v>25</v>
      </c>
      <c r="CA601" s="75">
        <f ca="1">BV601*'Inputs and Outputs'!$D$5-('Model Part B'!BW601*'Model Part B'!BZ601+BW601*Costperbumped)</f>
        <v>4075</v>
      </c>
    </row>
    <row r="602" spans="2:79" x14ac:dyDescent="0.2">
      <c r="B602" s="74">
        <v>599</v>
      </c>
      <c r="C602" s="68" t="s">
        <v>9</v>
      </c>
      <c r="D602" s="69">
        <v>44396</v>
      </c>
      <c r="E602" s="67" t="s">
        <v>2</v>
      </c>
      <c r="F602" s="68" t="str">
        <f>'Flight Data'!$A600</f>
        <v>G599</v>
      </c>
      <c r="G602" s="68">
        <f>'Flight Data'!$B600</f>
        <v>2</v>
      </c>
      <c r="H602" s="68">
        <f ca="1">ROUND(NORMINV($M602,'Inputs and Outputs'!$C$19,'Inputs and Outputs'!$D$19),0)</f>
        <v>109</v>
      </c>
      <c r="I602" s="68">
        <f t="shared" si="180"/>
        <v>101</v>
      </c>
      <c r="J602" s="68">
        <f t="shared" ca="1" si="181"/>
        <v>101</v>
      </c>
      <c r="K602" s="68">
        <f ca="1">IF(J602-G602&gt;'Inputs and Outputs'!$D$4,One-G602,0)</f>
        <v>0</v>
      </c>
      <c r="L602" s="68">
        <f ca="1">J602*'Inputs and Outputs'!$D$5-K602*'Inputs and Outputs'!$D$6</f>
        <v>4040</v>
      </c>
      <c r="M602" s="70">
        <f t="shared" ca="1" si="195"/>
        <v>0.87333623141445116</v>
      </c>
      <c r="N602" s="68">
        <f t="shared" si="182"/>
        <v>25</v>
      </c>
      <c r="O602" s="75">
        <f ca="1">J602*'Inputs and Outputs'!$D$5-('Model Part B'!K602*'Model Part B'!N602+K602*Costperbumped)</f>
        <v>4040</v>
      </c>
      <c r="R602" s="74">
        <v>599</v>
      </c>
      <c r="S602" s="68" t="s">
        <v>9</v>
      </c>
      <c r="T602" s="69">
        <v>44396</v>
      </c>
      <c r="U602" s="67" t="s">
        <v>2</v>
      </c>
      <c r="V602" s="68" t="str">
        <f>'Flight Data'!$A600</f>
        <v>G599</v>
      </c>
      <c r="W602" s="68">
        <f>'Flight Data'!$B600</f>
        <v>2</v>
      </c>
      <c r="X602" s="68">
        <f ca="1">ROUND(NORMINV($AC602,'Inputs and Outputs'!$C$19,'Inputs and Outputs'!$D$19),0)</f>
        <v>103</v>
      </c>
      <c r="Y602" s="68">
        <f t="shared" si="183"/>
        <v>102</v>
      </c>
      <c r="Z602" s="68">
        <f t="shared" ca="1" si="184"/>
        <v>102</v>
      </c>
      <c r="AA602" s="68">
        <f ca="1">IF(Z602-W602&gt;'Inputs and Outputs'!$D$4,One-W602,0)</f>
        <v>0</v>
      </c>
      <c r="AB602" s="68">
        <f ca="1">Z602*'Inputs and Outputs'!$D$5-AA602*'Inputs and Outputs'!$D$6</f>
        <v>4080</v>
      </c>
      <c r="AC602" s="70">
        <f t="shared" ca="1" si="196"/>
        <v>0.49896457250970816</v>
      </c>
      <c r="AD602" s="68">
        <f t="shared" si="185"/>
        <v>25</v>
      </c>
      <c r="AE602" s="75">
        <f ca="1">Z602*'Inputs and Outputs'!$D$5-('Model Part B'!AA602*'Model Part B'!AD602+AA602*Costperbumped)</f>
        <v>4080</v>
      </c>
      <c r="AH602" s="74">
        <v>599</v>
      </c>
      <c r="AI602" s="68" t="s">
        <v>9</v>
      </c>
      <c r="AJ602" s="69">
        <v>44396</v>
      </c>
      <c r="AK602" s="67" t="s">
        <v>2</v>
      </c>
      <c r="AL602" s="68" t="str">
        <f>'Flight Data'!$A600</f>
        <v>G599</v>
      </c>
      <c r="AM602" s="68">
        <f>'Flight Data'!$B600</f>
        <v>2</v>
      </c>
      <c r="AN602" s="68">
        <f ca="1">ROUND(NORMINV($AS602,'Inputs and Outputs'!$C$19,'Inputs and Outputs'!$D$19),0)</f>
        <v>106</v>
      </c>
      <c r="AO602" s="68">
        <f t="shared" si="186"/>
        <v>103</v>
      </c>
      <c r="AP602" s="68">
        <f t="shared" ca="1" si="187"/>
        <v>103</v>
      </c>
      <c r="AQ602" s="68">
        <f ca="1">IF(AP602-AM602&gt;'Inputs and Outputs'!$D$4,Three-AM602,0)</f>
        <v>1</v>
      </c>
      <c r="AR602" s="68">
        <f ca="1">AP602*'Inputs and Outputs'!$D$5-AQ602*'Inputs and Outputs'!$D$6</f>
        <v>4020</v>
      </c>
      <c r="AS602" s="70">
        <f t="shared" ca="1" si="197"/>
        <v>0.72968023752070277</v>
      </c>
      <c r="AT602" s="68">
        <f t="shared" si="188"/>
        <v>25</v>
      </c>
      <c r="AU602" s="75">
        <f ca="1">AP602*'Inputs and Outputs'!$D$5-('Model Part B'!AQ602*'Model Part B'!AT602+AQ602*Costperbumped)</f>
        <v>3995</v>
      </c>
      <c r="AX602" s="74">
        <v>599</v>
      </c>
      <c r="AY602" s="68" t="s">
        <v>9</v>
      </c>
      <c r="AZ602" s="69">
        <v>44396</v>
      </c>
      <c r="BA602" s="67" t="s">
        <v>2</v>
      </c>
      <c r="BB602" s="68" t="str">
        <f>'Flight Data'!$A600</f>
        <v>G599</v>
      </c>
      <c r="BC602" s="68">
        <f>'Flight Data'!$B600</f>
        <v>2</v>
      </c>
      <c r="BD602" s="68">
        <f ca="1">ROUND(NORMINV($BI602,'Inputs and Outputs'!$C$19,'Inputs and Outputs'!$D$19),0)</f>
        <v>107</v>
      </c>
      <c r="BE602" s="68">
        <f t="shared" si="189"/>
        <v>104</v>
      </c>
      <c r="BF602" s="68">
        <f t="shared" ca="1" si="190"/>
        <v>104</v>
      </c>
      <c r="BG602" s="68">
        <f ca="1">IF(BF602-BC602&gt;'Inputs and Outputs'!$D$4,Four-BC602,0)</f>
        <v>2</v>
      </c>
      <c r="BH602" s="68">
        <f ca="1">BF602*'Inputs and Outputs'!$D$5-BG602*'Inputs and Outputs'!$D$6</f>
        <v>3960</v>
      </c>
      <c r="BI602" s="70">
        <f t="shared" ca="1" si="198"/>
        <v>0.7801462152849149</v>
      </c>
      <c r="BJ602" s="68">
        <f t="shared" si="191"/>
        <v>25</v>
      </c>
      <c r="BK602" s="75">
        <f ca="1">BF602*'Inputs and Outputs'!$D$5-('Model Part B'!BG602*'Model Part B'!BJ602+BG602*Costperbumped)</f>
        <v>3910</v>
      </c>
      <c r="BN602" s="74">
        <v>599</v>
      </c>
      <c r="BO602" s="68" t="s">
        <v>9</v>
      </c>
      <c r="BP602" s="69">
        <v>44396</v>
      </c>
      <c r="BQ602" s="67" t="s">
        <v>2</v>
      </c>
      <c r="BR602" s="68" t="str">
        <f>'Flight Data'!$A600</f>
        <v>G599</v>
      </c>
      <c r="BS602" s="68">
        <f>'Flight Data'!$B600</f>
        <v>2</v>
      </c>
      <c r="BT602" s="68">
        <f ca="1">ROUND(NORMINV($BY602,'Inputs and Outputs'!$C$18,'Inputs and Outputs'!$D$18),0)</f>
        <v>97</v>
      </c>
      <c r="BU602" s="68">
        <f t="shared" si="192"/>
        <v>105</v>
      </c>
      <c r="BV602" s="68">
        <f t="shared" ca="1" si="193"/>
        <v>97</v>
      </c>
      <c r="BW602" s="68">
        <f ca="1">IF(BV602-BS602&gt;'Inputs and Outputs'!$D$4,Five-BS602,0)</f>
        <v>0</v>
      </c>
      <c r="BX602" s="68">
        <f ca="1">BV602*'Inputs and Outputs'!$D$5-BW602*'Inputs and Outputs'!$D$6</f>
        <v>3880</v>
      </c>
      <c r="BY602" s="70">
        <f t="shared" ca="1" si="199"/>
        <v>0.26618533328564342</v>
      </c>
      <c r="BZ602" s="68">
        <f t="shared" si="194"/>
        <v>25</v>
      </c>
      <c r="CA602" s="75">
        <f ca="1">BV602*'Inputs and Outputs'!$D$5-('Model Part B'!BW602*'Model Part B'!BZ602+BW602*Costperbumped)</f>
        <v>3880</v>
      </c>
    </row>
    <row r="603" spans="2:79" x14ac:dyDescent="0.2">
      <c r="B603" s="74">
        <v>600</v>
      </c>
      <c r="C603" s="68" t="s">
        <v>9</v>
      </c>
      <c r="D603" s="69">
        <v>44396</v>
      </c>
      <c r="E603" s="67" t="s">
        <v>0</v>
      </c>
      <c r="F603" s="68" t="str">
        <f>'Flight Data'!$A601</f>
        <v>G600</v>
      </c>
      <c r="G603" s="68">
        <f>'Flight Data'!$B601</f>
        <v>0</v>
      </c>
      <c r="H603" s="68">
        <f ca="1">ROUND(NORMINV($M603,'Inputs and Outputs'!$C$20,'Inputs and Outputs'!$D$20),0)</f>
        <v>112</v>
      </c>
      <c r="I603" s="68">
        <f t="shared" si="180"/>
        <v>101</v>
      </c>
      <c r="J603" s="68">
        <f t="shared" ca="1" si="181"/>
        <v>101</v>
      </c>
      <c r="K603" s="68">
        <f ca="1">IF(J603-G603&gt;'Inputs and Outputs'!$D$4,One-G603,0)</f>
        <v>1</v>
      </c>
      <c r="L603" s="68">
        <f ca="1">J603*'Inputs and Outputs'!$D$5-K603*'Inputs and Outputs'!$D$6</f>
        <v>3940</v>
      </c>
      <c r="M603" s="70">
        <f t="shared" ca="1" si="195"/>
        <v>0.91311079770789305</v>
      </c>
      <c r="N603" s="68">
        <f t="shared" si="182"/>
        <v>200</v>
      </c>
      <c r="O603" s="75">
        <f ca="1">J603*'Inputs and Outputs'!$D$5-('Model Part B'!K603*'Model Part B'!N603+K603*Costperbumped)</f>
        <v>3740</v>
      </c>
      <c r="R603" s="74">
        <v>600</v>
      </c>
      <c r="S603" s="68" t="s">
        <v>9</v>
      </c>
      <c r="T603" s="69">
        <v>44396</v>
      </c>
      <c r="U603" s="67" t="s">
        <v>0</v>
      </c>
      <c r="V603" s="68" t="str">
        <f>'Flight Data'!$A601</f>
        <v>G600</v>
      </c>
      <c r="W603" s="68">
        <f>'Flight Data'!$B601</f>
        <v>0</v>
      </c>
      <c r="X603" s="68">
        <f ca="1">ROUND(NORMINV($AC603,'Inputs and Outputs'!$C$20,'Inputs and Outputs'!$D$20),0)</f>
        <v>98</v>
      </c>
      <c r="Y603" s="68">
        <f t="shared" si="183"/>
        <v>102</v>
      </c>
      <c r="Z603" s="68">
        <f t="shared" ca="1" si="184"/>
        <v>98</v>
      </c>
      <c r="AA603" s="68">
        <f ca="1">IF(Z603-W603&gt;'Inputs and Outputs'!$D$4,One-W603,0)</f>
        <v>0</v>
      </c>
      <c r="AB603" s="68">
        <f ca="1">Z603*'Inputs and Outputs'!$D$5-AA603*'Inputs and Outputs'!$D$6</f>
        <v>3920</v>
      </c>
      <c r="AC603" s="70">
        <f t="shared" ca="1" si="196"/>
        <v>9.2220889311179777E-2</v>
      </c>
      <c r="AD603" s="68">
        <f t="shared" si="185"/>
        <v>200</v>
      </c>
      <c r="AE603" s="75">
        <f ca="1">Z603*'Inputs and Outputs'!$D$5-('Model Part B'!AA603*'Model Part B'!AD603+AA603*Costperbumped)</f>
        <v>3920</v>
      </c>
      <c r="AH603" s="74">
        <v>600</v>
      </c>
      <c r="AI603" s="68" t="s">
        <v>9</v>
      </c>
      <c r="AJ603" s="69">
        <v>44396</v>
      </c>
      <c r="AK603" s="67" t="s">
        <v>0</v>
      </c>
      <c r="AL603" s="68" t="str">
        <f>'Flight Data'!$A601</f>
        <v>G600</v>
      </c>
      <c r="AM603" s="68">
        <f>'Flight Data'!$B601</f>
        <v>0</v>
      </c>
      <c r="AN603" s="68">
        <f ca="1">ROUND(NORMINV($AS603,'Inputs and Outputs'!$C$20,'Inputs and Outputs'!$D$20),0)</f>
        <v>102</v>
      </c>
      <c r="AO603" s="68">
        <f t="shared" si="186"/>
        <v>103</v>
      </c>
      <c r="AP603" s="68">
        <f t="shared" ca="1" si="187"/>
        <v>102</v>
      </c>
      <c r="AQ603" s="68">
        <f ca="1">IF(AP603-AM603&gt;'Inputs and Outputs'!$D$4,Three-AM603,0)</f>
        <v>3</v>
      </c>
      <c r="AR603" s="68">
        <f ca="1">AP603*'Inputs and Outputs'!$D$5-AQ603*'Inputs and Outputs'!$D$6</f>
        <v>3780</v>
      </c>
      <c r="AS603" s="70">
        <f t="shared" ca="1" si="197"/>
        <v>0.250313292702673</v>
      </c>
      <c r="AT603" s="68">
        <f t="shared" si="188"/>
        <v>200</v>
      </c>
      <c r="AU603" s="75">
        <f ca="1">AP603*'Inputs and Outputs'!$D$5-('Model Part B'!AQ603*'Model Part B'!AT603+AQ603*Costperbumped)</f>
        <v>3180</v>
      </c>
      <c r="AX603" s="74">
        <v>600</v>
      </c>
      <c r="AY603" s="68" t="s">
        <v>9</v>
      </c>
      <c r="AZ603" s="69">
        <v>44396</v>
      </c>
      <c r="BA603" s="67" t="s">
        <v>0</v>
      </c>
      <c r="BB603" s="68" t="str">
        <f>'Flight Data'!$A601</f>
        <v>G600</v>
      </c>
      <c r="BC603" s="68">
        <f>'Flight Data'!$B601</f>
        <v>0</v>
      </c>
      <c r="BD603" s="68">
        <f ca="1">ROUND(NORMINV($BI603,'Inputs and Outputs'!$C$20,'Inputs and Outputs'!$D$20),0)</f>
        <v>98</v>
      </c>
      <c r="BE603" s="68">
        <f t="shared" si="189"/>
        <v>104</v>
      </c>
      <c r="BF603" s="68">
        <f t="shared" ca="1" si="190"/>
        <v>98</v>
      </c>
      <c r="BG603" s="68">
        <f ca="1">IF(BF603-BC603&gt;'Inputs and Outputs'!$D$4,Four-BC603,0)</f>
        <v>0</v>
      </c>
      <c r="BH603" s="68">
        <f ca="1">BF603*'Inputs and Outputs'!$D$5-BG603*'Inputs and Outputs'!$D$6</f>
        <v>3920</v>
      </c>
      <c r="BI603" s="70">
        <f t="shared" ca="1" si="198"/>
        <v>7.6394649688118377E-2</v>
      </c>
      <c r="BJ603" s="68">
        <f t="shared" si="191"/>
        <v>200</v>
      </c>
      <c r="BK603" s="75">
        <f ca="1">BF603*'Inputs and Outputs'!$D$5-('Model Part B'!BG603*'Model Part B'!BJ603+BG603*Costperbumped)</f>
        <v>3920</v>
      </c>
      <c r="BN603" s="74">
        <v>600</v>
      </c>
      <c r="BO603" s="68" t="s">
        <v>9</v>
      </c>
      <c r="BP603" s="69">
        <v>44396</v>
      </c>
      <c r="BQ603" s="67" t="s">
        <v>0</v>
      </c>
      <c r="BR603" s="68" t="str">
        <f>'Flight Data'!$A601</f>
        <v>G600</v>
      </c>
      <c r="BS603" s="68">
        <f>'Flight Data'!$B601</f>
        <v>0</v>
      </c>
      <c r="BT603" s="68">
        <f ca="1">ROUND(NORMINV($BY603,'Inputs and Outputs'!$C$18,'Inputs and Outputs'!$D$18),0)</f>
        <v>103</v>
      </c>
      <c r="BU603" s="68">
        <f t="shared" si="192"/>
        <v>105</v>
      </c>
      <c r="BV603" s="68">
        <f t="shared" ca="1" si="193"/>
        <v>103</v>
      </c>
      <c r="BW603" s="68">
        <f ca="1">IF(BV603-BS603&gt;'Inputs and Outputs'!$D$4,Five-BS603,0)</f>
        <v>5</v>
      </c>
      <c r="BX603" s="68">
        <f ca="1">BV603*'Inputs and Outputs'!$D$5-BW603*'Inputs and Outputs'!$D$6</f>
        <v>3620</v>
      </c>
      <c r="BY603" s="70">
        <f t="shared" ca="1" si="199"/>
        <v>0.62721789138336603</v>
      </c>
      <c r="BZ603" s="68">
        <f t="shared" si="194"/>
        <v>200</v>
      </c>
      <c r="CA603" s="75">
        <f ca="1">BV603*'Inputs and Outputs'!$D$5-('Model Part B'!BW603*'Model Part B'!BZ603+BW603*Costperbumped)</f>
        <v>2620</v>
      </c>
    </row>
    <row r="604" spans="2:79" x14ac:dyDescent="0.2">
      <c r="B604" s="74">
        <v>601</v>
      </c>
      <c r="C604" s="68" t="s">
        <v>8</v>
      </c>
      <c r="D604" s="69">
        <v>44397</v>
      </c>
      <c r="E604" s="67" t="s">
        <v>3</v>
      </c>
      <c r="F604" s="68" t="str">
        <f>'Flight Data'!$A602</f>
        <v>G601</v>
      </c>
      <c r="G604" s="68">
        <f>'Flight Data'!$B602</f>
        <v>4</v>
      </c>
      <c r="H604" s="68">
        <f ca="1">ROUND(NORMINV($M604,'Inputs and Outputs'!$C$18,'Inputs and Outputs'!$D$18),0)</f>
        <v>97</v>
      </c>
      <c r="I604" s="68">
        <f t="shared" si="180"/>
        <v>101</v>
      </c>
      <c r="J604" s="68">
        <f t="shared" ca="1" si="181"/>
        <v>97</v>
      </c>
      <c r="K604" s="68">
        <f ca="1">IF(J604-G604&gt;'Inputs and Outputs'!$D$4,One-G604,0)</f>
        <v>0</v>
      </c>
      <c r="L604" s="68">
        <f ca="1">J604*'Inputs and Outputs'!$D$5-K604*'Inputs and Outputs'!$D$6</f>
        <v>3880</v>
      </c>
      <c r="M604" s="70">
        <f t="shared" ca="1" si="195"/>
        <v>0.23762814838506685</v>
      </c>
      <c r="N604" s="68">
        <f t="shared" si="182"/>
        <v>25</v>
      </c>
      <c r="O604" s="75">
        <f ca="1">J604*'Inputs and Outputs'!$D$5-('Model Part B'!K604*'Model Part B'!N604+K604*Costperbumped)</f>
        <v>3880</v>
      </c>
      <c r="R604" s="74">
        <v>601</v>
      </c>
      <c r="S604" s="68" t="s">
        <v>8</v>
      </c>
      <c r="T604" s="69">
        <v>44397</v>
      </c>
      <c r="U604" s="67" t="s">
        <v>3</v>
      </c>
      <c r="V604" s="68" t="str">
        <f>'Flight Data'!$A602</f>
        <v>G601</v>
      </c>
      <c r="W604" s="68">
        <f>'Flight Data'!$B602</f>
        <v>4</v>
      </c>
      <c r="X604" s="68">
        <f ca="1">ROUND(NORMINV($AC604,'Inputs and Outputs'!$C$18,'Inputs and Outputs'!$D$18),0)</f>
        <v>108</v>
      </c>
      <c r="Y604" s="68">
        <f t="shared" si="183"/>
        <v>102</v>
      </c>
      <c r="Z604" s="68">
        <f t="shared" ca="1" si="184"/>
        <v>102</v>
      </c>
      <c r="AA604" s="68">
        <f ca="1">IF(Z604-W604&gt;'Inputs and Outputs'!$D$4,One-W604,0)</f>
        <v>0</v>
      </c>
      <c r="AB604" s="68">
        <f ca="1">Z604*'Inputs and Outputs'!$D$5-AA604*'Inputs and Outputs'!$D$6</f>
        <v>4080</v>
      </c>
      <c r="AC604" s="70">
        <f t="shared" ca="1" si="196"/>
        <v>0.86116873370530589</v>
      </c>
      <c r="AD604" s="68">
        <f t="shared" si="185"/>
        <v>25</v>
      </c>
      <c r="AE604" s="75">
        <f ca="1">Z604*'Inputs and Outputs'!$D$5-('Model Part B'!AA604*'Model Part B'!AD604+AA604*Costperbumped)</f>
        <v>4080</v>
      </c>
      <c r="AH604" s="74">
        <v>601</v>
      </c>
      <c r="AI604" s="68" t="s">
        <v>8</v>
      </c>
      <c r="AJ604" s="69">
        <v>44397</v>
      </c>
      <c r="AK604" s="67" t="s">
        <v>3</v>
      </c>
      <c r="AL604" s="68" t="str">
        <f>'Flight Data'!$A602</f>
        <v>G601</v>
      </c>
      <c r="AM604" s="68">
        <f>'Flight Data'!$B602</f>
        <v>4</v>
      </c>
      <c r="AN604" s="68">
        <f ca="1">ROUND(NORMINV($AS604,'Inputs and Outputs'!$C$18,'Inputs and Outputs'!$D$18),0)</f>
        <v>102</v>
      </c>
      <c r="AO604" s="68">
        <f t="shared" si="186"/>
        <v>103</v>
      </c>
      <c r="AP604" s="68">
        <f t="shared" ca="1" si="187"/>
        <v>102</v>
      </c>
      <c r="AQ604" s="68">
        <f ca="1">IF(AP604-AM604&gt;'Inputs and Outputs'!$D$4,Three-AM604,0)</f>
        <v>0</v>
      </c>
      <c r="AR604" s="68">
        <f ca="1">AP604*'Inputs and Outputs'!$D$5-AQ604*'Inputs and Outputs'!$D$6</f>
        <v>4080</v>
      </c>
      <c r="AS604" s="70">
        <f t="shared" ca="1" si="197"/>
        <v>0.59802525143662844</v>
      </c>
      <c r="AT604" s="68">
        <f t="shared" si="188"/>
        <v>25</v>
      </c>
      <c r="AU604" s="75">
        <f ca="1">AP604*'Inputs and Outputs'!$D$5-('Model Part B'!AQ604*'Model Part B'!AT604+AQ604*Costperbumped)</f>
        <v>4080</v>
      </c>
      <c r="AX604" s="74">
        <v>601</v>
      </c>
      <c r="AY604" s="68" t="s">
        <v>8</v>
      </c>
      <c r="AZ604" s="69">
        <v>44397</v>
      </c>
      <c r="BA604" s="67" t="s">
        <v>3</v>
      </c>
      <c r="BB604" s="68" t="str">
        <f>'Flight Data'!$A602</f>
        <v>G601</v>
      </c>
      <c r="BC604" s="68">
        <f>'Flight Data'!$B602</f>
        <v>4</v>
      </c>
      <c r="BD604" s="68">
        <f ca="1">ROUND(NORMINV($BI604,'Inputs and Outputs'!$C$18,'Inputs and Outputs'!$D$18),0)</f>
        <v>115</v>
      </c>
      <c r="BE604" s="68">
        <f t="shared" si="189"/>
        <v>104</v>
      </c>
      <c r="BF604" s="68">
        <f t="shared" ca="1" si="190"/>
        <v>104</v>
      </c>
      <c r="BG604" s="68">
        <f ca="1">IF(BF604-BC604&gt;'Inputs and Outputs'!$D$4,Four-BC604,0)</f>
        <v>0</v>
      </c>
      <c r="BH604" s="68">
        <f ca="1">BF604*'Inputs and Outputs'!$D$5-BG604*'Inputs and Outputs'!$D$6</f>
        <v>4160</v>
      </c>
      <c r="BI604" s="70">
        <f t="shared" ca="1" si="198"/>
        <v>0.98833207998749872</v>
      </c>
      <c r="BJ604" s="68">
        <f t="shared" si="191"/>
        <v>25</v>
      </c>
      <c r="BK604" s="75">
        <f ca="1">BF604*'Inputs and Outputs'!$D$5-('Model Part B'!BG604*'Model Part B'!BJ604+BG604*Costperbumped)</f>
        <v>4160</v>
      </c>
      <c r="BN604" s="74">
        <v>601</v>
      </c>
      <c r="BO604" s="68" t="s">
        <v>8</v>
      </c>
      <c r="BP604" s="69">
        <v>44397</v>
      </c>
      <c r="BQ604" s="67" t="s">
        <v>3</v>
      </c>
      <c r="BR604" s="68" t="str">
        <f>'Flight Data'!$A602</f>
        <v>G601</v>
      </c>
      <c r="BS604" s="68">
        <f>'Flight Data'!$B602</f>
        <v>4</v>
      </c>
      <c r="BT604" s="68">
        <f ca="1">ROUND(NORMINV($BY604,'Inputs and Outputs'!$C$18,'Inputs and Outputs'!$D$18),0)</f>
        <v>107</v>
      </c>
      <c r="BU604" s="68">
        <f t="shared" si="192"/>
        <v>105</v>
      </c>
      <c r="BV604" s="68">
        <f t="shared" ca="1" si="193"/>
        <v>105</v>
      </c>
      <c r="BW604" s="68">
        <f ca="1">IF(BV604-BS604&gt;'Inputs and Outputs'!$D$4,Five-BS604,0)</f>
        <v>1</v>
      </c>
      <c r="BX604" s="68">
        <f ca="1">BV604*'Inputs and Outputs'!$D$5-BW604*'Inputs and Outputs'!$D$6</f>
        <v>4100</v>
      </c>
      <c r="BY604" s="70">
        <f t="shared" ca="1" si="199"/>
        <v>0.84233147567218603</v>
      </c>
      <c r="BZ604" s="68">
        <f t="shared" si="194"/>
        <v>25</v>
      </c>
      <c r="CA604" s="75">
        <f ca="1">BV604*'Inputs and Outputs'!$D$5-('Model Part B'!BW604*'Model Part B'!BZ604+BW604*Costperbumped)</f>
        <v>4075</v>
      </c>
    </row>
    <row r="605" spans="2:79" x14ac:dyDescent="0.2">
      <c r="B605" s="74">
        <v>602</v>
      </c>
      <c r="C605" s="68" t="s">
        <v>8</v>
      </c>
      <c r="D605" s="69">
        <v>44397</v>
      </c>
      <c r="E605" s="67" t="s">
        <v>2</v>
      </c>
      <c r="F605" s="68" t="str">
        <f>'Flight Data'!$A603</f>
        <v>G602</v>
      </c>
      <c r="G605" s="68">
        <f>'Flight Data'!$B603</f>
        <v>1</v>
      </c>
      <c r="H605" s="68">
        <f ca="1">ROUND(NORMINV($M605,'Inputs and Outputs'!$C$19,'Inputs and Outputs'!$D$19),0)</f>
        <v>104</v>
      </c>
      <c r="I605" s="68">
        <f t="shared" si="180"/>
        <v>101</v>
      </c>
      <c r="J605" s="68">
        <f t="shared" ca="1" si="181"/>
        <v>101</v>
      </c>
      <c r="K605" s="68">
        <f ca="1">IF(J605-G605&gt;'Inputs and Outputs'!$D$4,One-G605,0)</f>
        <v>0</v>
      </c>
      <c r="L605" s="68">
        <f ca="1">J605*'Inputs and Outputs'!$D$5-K605*'Inputs and Outputs'!$D$6</f>
        <v>4040</v>
      </c>
      <c r="M605" s="70">
        <f t="shared" ca="1" si="195"/>
        <v>0.57624652527557052</v>
      </c>
      <c r="N605" s="68">
        <f t="shared" si="182"/>
        <v>25</v>
      </c>
      <c r="O605" s="75">
        <f ca="1">J605*'Inputs and Outputs'!$D$5-('Model Part B'!K605*'Model Part B'!N605+K605*Costperbumped)</f>
        <v>4040</v>
      </c>
      <c r="R605" s="74">
        <v>602</v>
      </c>
      <c r="S605" s="68" t="s">
        <v>8</v>
      </c>
      <c r="T605" s="69">
        <v>44397</v>
      </c>
      <c r="U605" s="67" t="s">
        <v>2</v>
      </c>
      <c r="V605" s="68" t="str">
        <f>'Flight Data'!$A603</f>
        <v>G602</v>
      </c>
      <c r="W605" s="68">
        <f>'Flight Data'!$B603</f>
        <v>1</v>
      </c>
      <c r="X605" s="68">
        <f ca="1">ROUND(NORMINV($AC605,'Inputs and Outputs'!$C$19,'Inputs and Outputs'!$D$19),0)</f>
        <v>110</v>
      </c>
      <c r="Y605" s="68">
        <f t="shared" si="183"/>
        <v>102</v>
      </c>
      <c r="Z605" s="68">
        <f t="shared" ca="1" si="184"/>
        <v>102</v>
      </c>
      <c r="AA605" s="68">
        <f ca="1">IF(Z605-W605&gt;'Inputs and Outputs'!$D$4,One-W605,0)</f>
        <v>0</v>
      </c>
      <c r="AB605" s="68">
        <f ca="1">Z605*'Inputs and Outputs'!$D$5-AA605*'Inputs and Outputs'!$D$6</f>
        <v>4080</v>
      </c>
      <c r="AC605" s="70">
        <f t="shared" ca="1" si="196"/>
        <v>0.91664394716114794</v>
      </c>
      <c r="AD605" s="68">
        <f t="shared" si="185"/>
        <v>25</v>
      </c>
      <c r="AE605" s="75">
        <f ca="1">Z605*'Inputs and Outputs'!$D$5-('Model Part B'!AA605*'Model Part B'!AD605+AA605*Costperbumped)</f>
        <v>4080</v>
      </c>
      <c r="AH605" s="74">
        <v>602</v>
      </c>
      <c r="AI605" s="68" t="s">
        <v>8</v>
      </c>
      <c r="AJ605" s="69">
        <v>44397</v>
      </c>
      <c r="AK605" s="67" t="s">
        <v>2</v>
      </c>
      <c r="AL605" s="68" t="str">
        <f>'Flight Data'!$A603</f>
        <v>G602</v>
      </c>
      <c r="AM605" s="68">
        <f>'Flight Data'!$B603</f>
        <v>1</v>
      </c>
      <c r="AN605" s="68">
        <f ca="1">ROUND(NORMINV($AS605,'Inputs and Outputs'!$C$19,'Inputs and Outputs'!$D$19),0)</f>
        <v>115</v>
      </c>
      <c r="AO605" s="68">
        <f t="shared" si="186"/>
        <v>103</v>
      </c>
      <c r="AP605" s="68">
        <f t="shared" ca="1" si="187"/>
        <v>103</v>
      </c>
      <c r="AQ605" s="68">
        <f ca="1">IF(AP605-AM605&gt;'Inputs and Outputs'!$D$4,Three-AM605,0)</f>
        <v>2</v>
      </c>
      <c r="AR605" s="68">
        <f ca="1">AP605*'Inputs and Outputs'!$D$5-AQ605*'Inputs and Outputs'!$D$6</f>
        <v>3920</v>
      </c>
      <c r="AS605" s="70">
        <f t="shared" ca="1" si="197"/>
        <v>0.99294421437913505</v>
      </c>
      <c r="AT605" s="68">
        <f t="shared" si="188"/>
        <v>25</v>
      </c>
      <c r="AU605" s="75">
        <f ca="1">AP605*'Inputs and Outputs'!$D$5-('Model Part B'!AQ605*'Model Part B'!AT605+AQ605*Costperbumped)</f>
        <v>3870</v>
      </c>
      <c r="AX605" s="74">
        <v>602</v>
      </c>
      <c r="AY605" s="68" t="s">
        <v>8</v>
      </c>
      <c r="AZ605" s="69">
        <v>44397</v>
      </c>
      <c r="BA605" s="67" t="s">
        <v>2</v>
      </c>
      <c r="BB605" s="68" t="str">
        <f>'Flight Data'!$A603</f>
        <v>G602</v>
      </c>
      <c r="BC605" s="68">
        <f>'Flight Data'!$B603</f>
        <v>1</v>
      </c>
      <c r="BD605" s="68">
        <f ca="1">ROUND(NORMINV($BI605,'Inputs and Outputs'!$C$19,'Inputs and Outputs'!$D$19),0)</f>
        <v>101</v>
      </c>
      <c r="BE605" s="68">
        <f t="shared" si="189"/>
        <v>104</v>
      </c>
      <c r="BF605" s="68">
        <f t="shared" ca="1" si="190"/>
        <v>101</v>
      </c>
      <c r="BG605" s="68">
        <f ca="1">IF(BF605-BC605&gt;'Inputs and Outputs'!$D$4,Four-BC605,0)</f>
        <v>0</v>
      </c>
      <c r="BH605" s="68">
        <f ca="1">BF605*'Inputs and Outputs'!$D$5-BG605*'Inputs and Outputs'!$D$6</f>
        <v>4040</v>
      </c>
      <c r="BI605" s="70">
        <f t="shared" ca="1" si="198"/>
        <v>0.37742544866021344</v>
      </c>
      <c r="BJ605" s="68">
        <f t="shared" si="191"/>
        <v>25</v>
      </c>
      <c r="BK605" s="75">
        <f ca="1">BF605*'Inputs and Outputs'!$D$5-('Model Part B'!BG605*'Model Part B'!BJ605+BG605*Costperbumped)</f>
        <v>4040</v>
      </c>
      <c r="BN605" s="74">
        <v>602</v>
      </c>
      <c r="BO605" s="68" t="s">
        <v>8</v>
      </c>
      <c r="BP605" s="69">
        <v>44397</v>
      </c>
      <c r="BQ605" s="67" t="s">
        <v>2</v>
      </c>
      <c r="BR605" s="68" t="str">
        <f>'Flight Data'!$A603</f>
        <v>G602</v>
      </c>
      <c r="BS605" s="68">
        <f>'Flight Data'!$B603</f>
        <v>1</v>
      </c>
      <c r="BT605" s="68">
        <f ca="1">ROUND(NORMINV($BY605,'Inputs and Outputs'!$C$18,'Inputs and Outputs'!$D$18),0)</f>
        <v>98</v>
      </c>
      <c r="BU605" s="68">
        <f t="shared" si="192"/>
        <v>105</v>
      </c>
      <c r="BV605" s="68">
        <f t="shared" ca="1" si="193"/>
        <v>98</v>
      </c>
      <c r="BW605" s="68">
        <f ca="1">IF(BV605-BS605&gt;'Inputs and Outputs'!$D$4,Five-BS605,0)</f>
        <v>0</v>
      </c>
      <c r="BX605" s="68">
        <f ca="1">BV605*'Inputs and Outputs'!$D$5-BW605*'Inputs and Outputs'!$D$6</f>
        <v>3920</v>
      </c>
      <c r="BY605" s="70">
        <f t="shared" ca="1" si="199"/>
        <v>0.3206424192384808</v>
      </c>
      <c r="BZ605" s="68">
        <f t="shared" si="194"/>
        <v>25</v>
      </c>
      <c r="CA605" s="75">
        <f ca="1">BV605*'Inputs and Outputs'!$D$5-('Model Part B'!BW605*'Model Part B'!BZ605+BW605*Costperbumped)</f>
        <v>3920</v>
      </c>
    </row>
    <row r="606" spans="2:79" x14ac:dyDescent="0.2">
      <c r="B606" s="74">
        <v>603</v>
      </c>
      <c r="C606" s="68" t="s">
        <v>8</v>
      </c>
      <c r="D606" s="69">
        <v>44397</v>
      </c>
      <c r="E606" s="67" t="s">
        <v>0</v>
      </c>
      <c r="F606" s="68" t="str">
        <f>'Flight Data'!$A604</f>
        <v>G603</v>
      </c>
      <c r="G606" s="68">
        <f>'Flight Data'!$B604</f>
        <v>2</v>
      </c>
      <c r="H606" s="68">
        <f ca="1">ROUND(NORMINV($M606,'Inputs and Outputs'!$C$20,'Inputs and Outputs'!$D$20),0)</f>
        <v>101</v>
      </c>
      <c r="I606" s="68">
        <f t="shared" si="180"/>
        <v>101</v>
      </c>
      <c r="J606" s="68">
        <f t="shared" ca="1" si="181"/>
        <v>101</v>
      </c>
      <c r="K606" s="68">
        <f ca="1">IF(J606-G606&gt;'Inputs and Outputs'!$D$4,One-G606,0)</f>
        <v>0</v>
      </c>
      <c r="L606" s="68">
        <f ca="1">J606*'Inputs and Outputs'!$D$5-K606*'Inputs and Outputs'!$D$6</f>
        <v>4040</v>
      </c>
      <c r="M606" s="70">
        <f t="shared" ca="1" si="195"/>
        <v>0.22135782523222147</v>
      </c>
      <c r="N606" s="68">
        <f t="shared" si="182"/>
        <v>200</v>
      </c>
      <c r="O606" s="75">
        <f ca="1">J606*'Inputs and Outputs'!$D$5-('Model Part B'!K606*'Model Part B'!N606+K606*Costperbumped)</f>
        <v>4040</v>
      </c>
      <c r="R606" s="74">
        <v>603</v>
      </c>
      <c r="S606" s="68" t="s">
        <v>8</v>
      </c>
      <c r="T606" s="69">
        <v>44397</v>
      </c>
      <c r="U606" s="67" t="s">
        <v>0</v>
      </c>
      <c r="V606" s="68" t="str">
        <f>'Flight Data'!$A604</f>
        <v>G603</v>
      </c>
      <c r="W606" s="68">
        <f>'Flight Data'!$B604</f>
        <v>2</v>
      </c>
      <c r="X606" s="68">
        <f ca="1">ROUND(NORMINV($AC606,'Inputs and Outputs'!$C$20,'Inputs and Outputs'!$D$20),0)</f>
        <v>98</v>
      </c>
      <c r="Y606" s="68">
        <f t="shared" si="183"/>
        <v>102</v>
      </c>
      <c r="Z606" s="68">
        <f t="shared" ca="1" si="184"/>
        <v>98</v>
      </c>
      <c r="AA606" s="68">
        <f ca="1">IF(Z606-W606&gt;'Inputs and Outputs'!$D$4,One-W606,0)</f>
        <v>0</v>
      </c>
      <c r="AB606" s="68">
        <f ca="1">Z606*'Inputs and Outputs'!$D$5-AA606*'Inputs and Outputs'!$D$6</f>
        <v>3920</v>
      </c>
      <c r="AC606" s="70">
        <f t="shared" ca="1" si="196"/>
        <v>7.9605817665353573E-2</v>
      </c>
      <c r="AD606" s="68">
        <f t="shared" si="185"/>
        <v>200</v>
      </c>
      <c r="AE606" s="75">
        <f ca="1">Z606*'Inputs and Outputs'!$D$5-('Model Part B'!AA606*'Model Part B'!AD606+AA606*Costperbumped)</f>
        <v>3920</v>
      </c>
      <c r="AH606" s="74">
        <v>603</v>
      </c>
      <c r="AI606" s="68" t="s">
        <v>8</v>
      </c>
      <c r="AJ606" s="69">
        <v>44397</v>
      </c>
      <c r="AK606" s="67" t="s">
        <v>0</v>
      </c>
      <c r="AL606" s="68" t="str">
        <f>'Flight Data'!$A604</f>
        <v>G603</v>
      </c>
      <c r="AM606" s="68">
        <f>'Flight Data'!$B604</f>
        <v>2</v>
      </c>
      <c r="AN606" s="68">
        <f ca="1">ROUND(NORMINV($AS606,'Inputs and Outputs'!$C$20,'Inputs and Outputs'!$D$20),0)</f>
        <v>105</v>
      </c>
      <c r="AO606" s="68">
        <f t="shared" si="186"/>
        <v>103</v>
      </c>
      <c r="AP606" s="68">
        <f t="shared" ca="1" si="187"/>
        <v>103</v>
      </c>
      <c r="AQ606" s="68">
        <f ca="1">IF(AP606-AM606&gt;'Inputs and Outputs'!$D$4,Three-AM606,0)</f>
        <v>1</v>
      </c>
      <c r="AR606" s="68">
        <f ca="1">AP606*'Inputs and Outputs'!$D$5-AQ606*'Inputs and Outputs'!$D$6</f>
        <v>4020</v>
      </c>
      <c r="AS606" s="70">
        <f t="shared" ca="1" si="197"/>
        <v>0.52576385256088931</v>
      </c>
      <c r="AT606" s="68">
        <f t="shared" si="188"/>
        <v>200</v>
      </c>
      <c r="AU606" s="75">
        <f ca="1">AP606*'Inputs and Outputs'!$D$5-('Model Part B'!AQ606*'Model Part B'!AT606+AQ606*Costperbumped)</f>
        <v>3820</v>
      </c>
      <c r="AX606" s="74">
        <v>603</v>
      </c>
      <c r="AY606" s="68" t="s">
        <v>8</v>
      </c>
      <c r="AZ606" s="69">
        <v>44397</v>
      </c>
      <c r="BA606" s="67" t="s">
        <v>0</v>
      </c>
      <c r="BB606" s="68" t="str">
        <f>'Flight Data'!$A604</f>
        <v>G603</v>
      </c>
      <c r="BC606" s="68">
        <f>'Flight Data'!$B604</f>
        <v>2</v>
      </c>
      <c r="BD606" s="68">
        <f ca="1">ROUND(NORMINV($BI606,'Inputs and Outputs'!$C$20,'Inputs and Outputs'!$D$20),0)</f>
        <v>106</v>
      </c>
      <c r="BE606" s="68">
        <f t="shared" si="189"/>
        <v>104</v>
      </c>
      <c r="BF606" s="68">
        <f t="shared" ca="1" si="190"/>
        <v>104</v>
      </c>
      <c r="BG606" s="68">
        <f ca="1">IF(BF606-BC606&gt;'Inputs and Outputs'!$D$4,Four-BC606,0)</f>
        <v>2</v>
      </c>
      <c r="BH606" s="68">
        <f ca="1">BF606*'Inputs and Outputs'!$D$5-BG606*'Inputs and Outputs'!$D$6</f>
        <v>3960</v>
      </c>
      <c r="BI606" s="70">
        <f t="shared" ca="1" si="198"/>
        <v>0.54697254863612033</v>
      </c>
      <c r="BJ606" s="68">
        <f t="shared" si="191"/>
        <v>200</v>
      </c>
      <c r="BK606" s="75">
        <f ca="1">BF606*'Inputs and Outputs'!$D$5-('Model Part B'!BG606*'Model Part B'!BJ606+BG606*Costperbumped)</f>
        <v>3560</v>
      </c>
      <c r="BN606" s="74">
        <v>603</v>
      </c>
      <c r="BO606" s="68" t="s">
        <v>8</v>
      </c>
      <c r="BP606" s="69">
        <v>44397</v>
      </c>
      <c r="BQ606" s="67" t="s">
        <v>0</v>
      </c>
      <c r="BR606" s="68" t="str">
        <f>'Flight Data'!$A604</f>
        <v>G603</v>
      </c>
      <c r="BS606" s="68">
        <f>'Flight Data'!$B604</f>
        <v>2</v>
      </c>
      <c r="BT606" s="68">
        <f ca="1">ROUND(NORMINV($BY606,'Inputs and Outputs'!$C$18,'Inputs and Outputs'!$D$18),0)</f>
        <v>102</v>
      </c>
      <c r="BU606" s="68">
        <f t="shared" si="192"/>
        <v>105</v>
      </c>
      <c r="BV606" s="68">
        <f t="shared" ca="1" si="193"/>
        <v>102</v>
      </c>
      <c r="BW606" s="68">
        <f ca="1">IF(BV606-BS606&gt;'Inputs and Outputs'!$D$4,Five-BS606,0)</f>
        <v>0</v>
      </c>
      <c r="BX606" s="68">
        <f ca="1">BV606*'Inputs and Outputs'!$D$5-BW606*'Inputs and Outputs'!$D$6</f>
        <v>4080</v>
      </c>
      <c r="BY606" s="70">
        <f t="shared" ca="1" si="199"/>
        <v>0.55661315491440744</v>
      </c>
      <c r="BZ606" s="68">
        <f t="shared" si="194"/>
        <v>200</v>
      </c>
      <c r="CA606" s="75">
        <f ca="1">BV606*'Inputs and Outputs'!$D$5-('Model Part B'!BW606*'Model Part B'!BZ606+BW606*Costperbumped)</f>
        <v>4080</v>
      </c>
    </row>
    <row r="607" spans="2:79" x14ac:dyDescent="0.2">
      <c r="B607" s="74">
        <v>604</v>
      </c>
      <c r="C607" s="68" t="s">
        <v>7</v>
      </c>
      <c r="D607" s="69">
        <v>44398</v>
      </c>
      <c r="E607" s="67" t="s">
        <v>3</v>
      </c>
      <c r="F607" s="68" t="str">
        <f>'Flight Data'!$A605</f>
        <v>G604</v>
      </c>
      <c r="G607" s="68">
        <f>'Flight Data'!$B605</f>
        <v>5</v>
      </c>
      <c r="H607" s="68">
        <f ca="1">ROUND(NORMINV($M607,'Inputs and Outputs'!$C$18,'Inputs and Outputs'!$D$18),0)</f>
        <v>101</v>
      </c>
      <c r="I607" s="68">
        <f t="shared" si="180"/>
        <v>101</v>
      </c>
      <c r="J607" s="68">
        <f t="shared" ca="1" si="181"/>
        <v>101</v>
      </c>
      <c r="K607" s="68">
        <f ca="1">IF(J607-G607&gt;'Inputs and Outputs'!$D$4,One-G607,0)</f>
        <v>0</v>
      </c>
      <c r="L607" s="68">
        <f ca="1">J607*'Inputs and Outputs'!$D$5-K607*'Inputs and Outputs'!$D$6</f>
        <v>4040</v>
      </c>
      <c r="M607" s="70">
        <f t="shared" ca="1" si="195"/>
        <v>0.49295364218854487</v>
      </c>
      <c r="N607" s="68">
        <f t="shared" si="182"/>
        <v>25</v>
      </c>
      <c r="O607" s="75">
        <f ca="1">J607*'Inputs and Outputs'!$D$5-('Model Part B'!K607*'Model Part B'!N607+K607*Costperbumped)</f>
        <v>4040</v>
      </c>
      <c r="R607" s="74">
        <v>604</v>
      </c>
      <c r="S607" s="68" t="s">
        <v>7</v>
      </c>
      <c r="T607" s="69">
        <v>44398</v>
      </c>
      <c r="U607" s="67" t="s">
        <v>3</v>
      </c>
      <c r="V607" s="68" t="str">
        <f>'Flight Data'!$A605</f>
        <v>G604</v>
      </c>
      <c r="W607" s="68">
        <f>'Flight Data'!$B605</f>
        <v>5</v>
      </c>
      <c r="X607" s="68">
        <f ca="1">ROUND(NORMINV($AC607,'Inputs and Outputs'!$C$18,'Inputs and Outputs'!$D$18),0)</f>
        <v>90</v>
      </c>
      <c r="Y607" s="68">
        <f t="shared" si="183"/>
        <v>102</v>
      </c>
      <c r="Z607" s="68">
        <f t="shared" ca="1" si="184"/>
        <v>90</v>
      </c>
      <c r="AA607" s="68">
        <f ca="1">IF(Z607-W607&gt;'Inputs and Outputs'!$D$4,One-W607,0)</f>
        <v>0</v>
      </c>
      <c r="AB607" s="68">
        <f ca="1">Z607*'Inputs and Outputs'!$D$5-AA607*'Inputs and Outputs'!$D$6</f>
        <v>3600</v>
      </c>
      <c r="AC607" s="70">
        <f t="shared" ca="1" si="196"/>
        <v>3.0885679507132058E-2</v>
      </c>
      <c r="AD607" s="68">
        <f t="shared" si="185"/>
        <v>25</v>
      </c>
      <c r="AE607" s="75">
        <f ca="1">Z607*'Inputs and Outputs'!$D$5-('Model Part B'!AA607*'Model Part B'!AD607+AA607*Costperbumped)</f>
        <v>3600</v>
      </c>
      <c r="AH607" s="74">
        <v>604</v>
      </c>
      <c r="AI607" s="68" t="s">
        <v>7</v>
      </c>
      <c r="AJ607" s="69">
        <v>44398</v>
      </c>
      <c r="AK607" s="67" t="s">
        <v>3</v>
      </c>
      <c r="AL607" s="68" t="str">
        <f>'Flight Data'!$A605</f>
        <v>G604</v>
      </c>
      <c r="AM607" s="68">
        <f>'Flight Data'!$B605</f>
        <v>5</v>
      </c>
      <c r="AN607" s="68">
        <f ca="1">ROUND(NORMINV($AS607,'Inputs and Outputs'!$C$18,'Inputs and Outputs'!$D$18),0)</f>
        <v>89</v>
      </c>
      <c r="AO607" s="68">
        <f t="shared" si="186"/>
        <v>103</v>
      </c>
      <c r="AP607" s="68">
        <f t="shared" ca="1" si="187"/>
        <v>89</v>
      </c>
      <c r="AQ607" s="68">
        <f ca="1">IF(AP607-AM607&gt;'Inputs and Outputs'!$D$4,Three-AM607,0)</f>
        <v>0</v>
      </c>
      <c r="AR607" s="68">
        <f ca="1">AP607*'Inputs and Outputs'!$D$5-AQ607*'Inputs and Outputs'!$D$6</f>
        <v>3560</v>
      </c>
      <c r="AS607" s="70">
        <f t="shared" ca="1" si="197"/>
        <v>2.1149642863208196E-2</v>
      </c>
      <c r="AT607" s="68">
        <f t="shared" si="188"/>
        <v>25</v>
      </c>
      <c r="AU607" s="75">
        <f ca="1">AP607*'Inputs and Outputs'!$D$5-('Model Part B'!AQ607*'Model Part B'!AT607+AQ607*Costperbumped)</f>
        <v>3560</v>
      </c>
      <c r="AX607" s="74">
        <v>604</v>
      </c>
      <c r="AY607" s="68" t="s">
        <v>7</v>
      </c>
      <c r="AZ607" s="69">
        <v>44398</v>
      </c>
      <c r="BA607" s="67" t="s">
        <v>3</v>
      </c>
      <c r="BB607" s="68" t="str">
        <f>'Flight Data'!$A605</f>
        <v>G604</v>
      </c>
      <c r="BC607" s="68">
        <f>'Flight Data'!$B605</f>
        <v>5</v>
      </c>
      <c r="BD607" s="68">
        <f ca="1">ROUND(NORMINV($BI607,'Inputs and Outputs'!$C$18,'Inputs and Outputs'!$D$18),0)</f>
        <v>100</v>
      </c>
      <c r="BE607" s="68">
        <f t="shared" si="189"/>
        <v>104</v>
      </c>
      <c r="BF607" s="68">
        <f t="shared" ca="1" si="190"/>
        <v>100</v>
      </c>
      <c r="BG607" s="68">
        <f ca="1">IF(BF607-BC607&gt;'Inputs and Outputs'!$D$4,Four-BC607,0)</f>
        <v>0</v>
      </c>
      <c r="BH607" s="68">
        <f ca="1">BF607*'Inputs and Outputs'!$D$5-BG607*'Inputs and Outputs'!$D$6</f>
        <v>4000</v>
      </c>
      <c r="BI607" s="70">
        <f t="shared" ca="1" si="198"/>
        <v>0.45941774545768288</v>
      </c>
      <c r="BJ607" s="68">
        <f t="shared" si="191"/>
        <v>25</v>
      </c>
      <c r="BK607" s="75">
        <f ca="1">BF607*'Inputs and Outputs'!$D$5-('Model Part B'!BG607*'Model Part B'!BJ607+BG607*Costperbumped)</f>
        <v>4000</v>
      </c>
      <c r="BN607" s="74">
        <v>604</v>
      </c>
      <c r="BO607" s="68" t="s">
        <v>7</v>
      </c>
      <c r="BP607" s="69">
        <v>44398</v>
      </c>
      <c r="BQ607" s="67" t="s">
        <v>3</v>
      </c>
      <c r="BR607" s="68" t="str">
        <f>'Flight Data'!$A605</f>
        <v>G604</v>
      </c>
      <c r="BS607" s="68">
        <f>'Flight Data'!$B605</f>
        <v>5</v>
      </c>
      <c r="BT607" s="68">
        <f ca="1">ROUND(NORMINV($BY607,'Inputs and Outputs'!$C$18,'Inputs and Outputs'!$D$18),0)</f>
        <v>99</v>
      </c>
      <c r="BU607" s="68">
        <f t="shared" si="192"/>
        <v>105</v>
      </c>
      <c r="BV607" s="68">
        <f t="shared" ca="1" si="193"/>
        <v>99</v>
      </c>
      <c r="BW607" s="68">
        <f ca="1">IF(BV607-BS607&gt;'Inputs and Outputs'!$D$4,Five-BS607,0)</f>
        <v>0</v>
      </c>
      <c r="BX607" s="68">
        <f ca="1">BV607*'Inputs and Outputs'!$D$5-BW607*'Inputs and Outputs'!$D$6</f>
        <v>3960</v>
      </c>
      <c r="BY607" s="70">
        <f t="shared" ca="1" si="199"/>
        <v>0.35481079839123497</v>
      </c>
      <c r="BZ607" s="68">
        <f t="shared" si="194"/>
        <v>25</v>
      </c>
      <c r="CA607" s="75">
        <f ca="1">BV607*'Inputs and Outputs'!$D$5-('Model Part B'!BW607*'Model Part B'!BZ607+BW607*Costperbumped)</f>
        <v>3960</v>
      </c>
    </row>
    <row r="608" spans="2:79" x14ac:dyDescent="0.2">
      <c r="B608" s="74">
        <v>605</v>
      </c>
      <c r="C608" s="68" t="s">
        <v>7</v>
      </c>
      <c r="D608" s="69">
        <v>44398</v>
      </c>
      <c r="E608" s="67" t="s">
        <v>2</v>
      </c>
      <c r="F608" s="68" t="str">
        <f>'Flight Data'!$A606</f>
        <v>G605</v>
      </c>
      <c r="G608" s="68">
        <f>'Flight Data'!$B606</f>
        <v>3</v>
      </c>
      <c r="H608" s="68">
        <f ca="1">ROUND(NORMINV($M608,'Inputs and Outputs'!$C$19,'Inputs and Outputs'!$D$19),0)</f>
        <v>101</v>
      </c>
      <c r="I608" s="68">
        <f t="shared" si="180"/>
        <v>101</v>
      </c>
      <c r="J608" s="68">
        <f t="shared" ca="1" si="181"/>
        <v>101</v>
      </c>
      <c r="K608" s="68">
        <f ca="1">IF(J608-G608&gt;'Inputs and Outputs'!$D$4,One-G608,0)</f>
        <v>0</v>
      </c>
      <c r="L608" s="68">
        <f ca="1">J608*'Inputs and Outputs'!$D$5-K608*'Inputs and Outputs'!$D$6</f>
        <v>4040</v>
      </c>
      <c r="M608" s="70">
        <f t="shared" ca="1" si="195"/>
        <v>0.34482420411350068</v>
      </c>
      <c r="N608" s="68">
        <f t="shared" si="182"/>
        <v>25</v>
      </c>
      <c r="O608" s="75">
        <f ca="1">J608*'Inputs and Outputs'!$D$5-('Model Part B'!K608*'Model Part B'!N608+K608*Costperbumped)</f>
        <v>4040</v>
      </c>
      <c r="R608" s="74">
        <v>605</v>
      </c>
      <c r="S608" s="68" t="s">
        <v>7</v>
      </c>
      <c r="T608" s="69">
        <v>44398</v>
      </c>
      <c r="U608" s="67" t="s">
        <v>2</v>
      </c>
      <c r="V608" s="68" t="str">
        <f>'Flight Data'!$A606</f>
        <v>G605</v>
      </c>
      <c r="W608" s="68">
        <f>'Flight Data'!$B606</f>
        <v>3</v>
      </c>
      <c r="X608" s="68">
        <f ca="1">ROUND(NORMINV($AC608,'Inputs and Outputs'!$C$19,'Inputs and Outputs'!$D$19),0)</f>
        <v>113</v>
      </c>
      <c r="Y608" s="68">
        <f t="shared" si="183"/>
        <v>102</v>
      </c>
      <c r="Z608" s="68">
        <f t="shared" ca="1" si="184"/>
        <v>102</v>
      </c>
      <c r="AA608" s="68">
        <f ca="1">IF(Z608-W608&gt;'Inputs and Outputs'!$D$4,One-W608,0)</f>
        <v>0</v>
      </c>
      <c r="AB608" s="68">
        <f ca="1">Z608*'Inputs and Outputs'!$D$5-AA608*'Inputs and Outputs'!$D$6</f>
        <v>4080</v>
      </c>
      <c r="AC608" s="70">
        <f t="shared" ca="1" si="196"/>
        <v>0.97405648037219594</v>
      </c>
      <c r="AD608" s="68">
        <f t="shared" si="185"/>
        <v>25</v>
      </c>
      <c r="AE608" s="75">
        <f ca="1">Z608*'Inputs and Outputs'!$D$5-('Model Part B'!AA608*'Model Part B'!AD608+AA608*Costperbumped)</f>
        <v>4080</v>
      </c>
      <c r="AH608" s="74">
        <v>605</v>
      </c>
      <c r="AI608" s="68" t="s">
        <v>7</v>
      </c>
      <c r="AJ608" s="69">
        <v>44398</v>
      </c>
      <c r="AK608" s="67" t="s">
        <v>2</v>
      </c>
      <c r="AL608" s="68" t="str">
        <f>'Flight Data'!$A606</f>
        <v>G605</v>
      </c>
      <c r="AM608" s="68">
        <f>'Flight Data'!$B606</f>
        <v>3</v>
      </c>
      <c r="AN608" s="68">
        <f ca="1">ROUND(NORMINV($AS608,'Inputs and Outputs'!$C$19,'Inputs and Outputs'!$D$19),0)</f>
        <v>108</v>
      </c>
      <c r="AO608" s="68">
        <f t="shared" si="186"/>
        <v>103</v>
      </c>
      <c r="AP608" s="68">
        <f t="shared" ca="1" si="187"/>
        <v>103</v>
      </c>
      <c r="AQ608" s="68">
        <f ca="1">IF(AP608-AM608&gt;'Inputs and Outputs'!$D$4,Three-AM608,0)</f>
        <v>0</v>
      </c>
      <c r="AR608" s="68">
        <f ca="1">AP608*'Inputs and Outputs'!$D$5-AQ608*'Inputs and Outputs'!$D$6</f>
        <v>4120</v>
      </c>
      <c r="AS608" s="70">
        <f t="shared" ca="1" si="197"/>
        <v>0.85317922505877009</v>
      </c>
      <c r="AT608" s="68">
        <f t="shared" si="188"/>
        <v>25</v>
      </c>
      <c r="AU608" s="75">
        <f ca="1">AP608*'Inputs and Outputs'!$D$5-('Model Part B'!AQ608*'Model Part B'!AT608+AQ608*Costperbumped)</f>
        <v>4120</v>
      </c>
      <c r="AX608" s="74">
        <v>605</v>
      </c>
      <c r="AY608" s="68" t="s">
        <v>7</v>
      </c>
      <c r="AZ608" s="69">
        <v>44398</v>
      </c>
      <c r="BA608" s="67" t="s">
        <v>2</v>
      </c>
      <c r="BB608" s="68" t="str">
        <f>'Flight Data'!$A606</f>
        <v>G605</v>
      </c>
      <c r="BC608" s="68">
        <f>'Flight Data'!$B606</f>
        <v>3</v>
      </c>
      <c r="BD608" s="68">
        <f ca="1">ROUND(NORMINV($BI608,'Inputs and Outputs'!$C$19,'Inputs and Outputs'!$D$19),0)</f>
        <v>103</v>
      </c>
      <c r="BE608" s="68">
        <f t="shared" si="189"/>
        <v>104</v>
      </c>
      <c r="BF608" s="68">
        <f t="shared" ca="1" si="190"/>
        <v>103</v>
      </c>
      <c r="BG608" s="68">
        <f ca="1">IF(BF608-BC608&gt;'Inputs and Outputs'!$D$4,Four-BC608,0)</f>
        <v>0</v>
      </c>
      <c r="BH608" s="68">
        <f ca="1">BF608*'Inputs and Outputs'!$D$5-BG608*'Inputs and Outputs'!$D$6</f>
        <v>4120</v>
      </c>
      <c r="BI608" s="70">
        <f t="shared" ca="1" si="198"/>
        <v>0.53883431436903617</v>
      </c>
      <c r="BJ608" s="68">
        <f t="shared" si="191"/>
        <v>25</v>
      </c>
      <c r="BK608" s="75">
        <f ca="1">BF608*'Inputs and Outputs'!$D$5-('Model Part B'!BG608*'Model Part B'!BJ608+BG608*Costperbumped)</f>
        <v>4120</v>
      </c>
      <c r="BN608" s="74">
        <v>605</v>
      </c>
      <c r="BO608" s="68" t="s">
        <v>7</v>
      </c>
      <c r="BP608" s="69">
        <v>44398</v>
      </c>
      <c r="BQ608" s="67" t="s">
        <v>2</v>
      </c>
      <c r="BR608" s="68" t="str">
        <f>'Flight Data'!$A606</f>
        <v>G605</v>
      </c>
      <c r="BS608" s="68">
        <f>'Flight Data'!$B606</f>
        <v>3</v>
      </c>
      <c r="BT608" s="68">
        <f ca="1">ROUND(NORMINV($BY608,'Inputs and Outputs'!$C$18,'Inputs and Outputs'!$D$18),0)</f>
        <v>106</v>
      </c>
      <c r="BU608" s="68">
        <f t="shared" si="192"/>
        <v>105</v>
      </c>
      <c r="BV608" s="68">
        <f t="shared" ca="1" si="193"/>
        <v>105</v>
      </c>
      <c r="BW608" s="68">
        <f ca="1">IF(BV608-BS608&gt;'Inputs and Outputs'!$D$4,Five-BS608,0)</f>
        <v>2</v>
      </c>
      <c r="BX608" s="68">
        <f ca="1">BV608*'Inputs and Outputs'!$D$5-BW608*'Inputs and Outputs'!$D$6</f>
        <v>4000</v>
      </c>
      <c r="BY608" s="70">
        <f t="shared" ca="1" si="199"/>
        <v>0.7950147028923521</v>
      </c>
      <c r="BZ608" s="68">
        <f t="shared" si="194"/>
        <v>25</v>
      </c>
      <c r="CA608" s="75">
        <f ca="1">BV608*'Inputs and Outputs'!$D$5-('Model Part B'!BW608*'Model Part B'!BZ608+BW608*Costperbumped)</f>
        <v>3950</v>
      </c>
    </row>
    <row r="609" spans="2:79" x14ac:dyDescent="0.2">
      <c r="B609" s="74">
        <v>606</v>
      </c>
      <c r="C609" s="68" t="s">
        <v>7</v>
      </c>
      <c r="D609" s="69">
        <v>44398</v>
      </c>
      <c r="E609" s="67" t="s">
        <v>0</v>
      </c>
      <c r="F609" s="68" t="str">
        <f>'Flight Data'!$A607</f>
        <v>G606</v>
      </c>
      <c r="G609" s="68">
        <f>'Flight Data'!$B607</f>
        <v>3</v>
      </c>
      <c r="H609" s="68">
        <f ca="1">ROUND(NORMINV($M609,'Inputs and Outputs'!$C$20,'Inputs and Outputs'!$D$20),0)</f>
        <v>111</v>
      </c>
      <c r="I609" s="68">
        <f t="shared" si="180"/>
        <v>101</v>
      </c>
      <c r="J609" s="68">
        <f t="shared" ca="1" si="181"/>
        <v>101</v>
      </c>
      <c r="K609" s="68">
        <f ca="1">IF(J609-G609&gt;'Inputs and Outputs'!$D$4,One-G609,0)</f>
        <v>0</v>
      </c>
      <c r="L609" s="68">
        <f ca="1">J609*'Inputs and Outputs'!$D$5-K609*'Inputs and Outputs'!$D$6</f>
        <v>4040</v>
      </c>
      <c r="M609" s="70">
        <f t="shared" ca="1" si="195"/>
        <v>0.90248455182977128</v>
      </c>
      <c r="N609" s="68">
        <f t="shared" si="182"/>
        <v>200</v>
      </c>
      <c r="O609" s="75">
        <f ca="1">J609*'Inputs and Outputs'!$D$5-('Model Part B'!K609*'Model Part B'!N609+K609*Costperbumped)</f>
        <v>4040</v>
      </c>
      <c r="R609" s="74">
        <v>606</v>
      </c>
      <c r="S609" s="68" t="s">
        <v>7</v>
      </c>
      <c r="T609" s="69">
        <v>44398</v>
      </c>
      <c r="U609" s="67" t="s">
        <v>0</v>
      </c>
      <c r="V609" s="68" t="str">
        <f>'Flight Data'!$A607</f>
        <v>G606</v>
      </c>
      <c r="W609" s="68">
        <f>'Flight Data'!$B607</f>
        <v>3</v>
      </c>
      <c r="X609" s="68">
        <f ca="1">ROUND(NORMINV($AC609,'Inputs and Outputs'!$C$20,'Inputs and Outputs'!$D$20),0)</f>
        <v>105</v>
      </c>
      <c r="Y609" s="68">
        <f t="shared" si="183"/>
        <v>102</v>
      </c>
      <c r="Z609" s="68">
        <f t="shared" ca="1" si="184"/>
        <v>102</v>
      </c>
      <c r="AA609" s="68">
        <f ca="1">IF(Z609-W609&gt;'Inputs and Outputs'!$D$4,One-W609,0)</f>
        <v>0</v>
      </c>
      <c r="AB609" s="68">
        <f ca="1">Z609*'Inputs and Outputs'!$D$5-AA609*'Inputs and Outputs'!$D$6</f>
        <v>4080</v>
      </c>
      <c r="AC609" s="70">
        <f t="shared" ca="1" si="196"/>
        <v>0.47522662500820456</v>
      </c>
      <c r="AD609" s="68">
        <f t="shared" si="185"/>
        <v>200</v>
      </c>
      <c r="AE609" s="75">
        <f ca="1">Z609*'Inputs and Outputs'!$D$5-('Model Part B'!AA609*'Model Part B'!AD609+AA609*Costperbumped)</f>
        <v>4080</v>
      </c>
      <c r="AH609" s="74">
        <v>606</v>
      </c>
      <c r="AI609" s="68" t="s">
        <v>7</v>
      </c>
      <c r="AJ609" s="69">
        <v>44398</v>
      </c>
      <c r="AK609" s="67" t="s">
        <v>0</v>
      </c>
      <c r="AL609" s="68" t="str">
        <f>'Flight Data'!$A607</f>
        <v>G606</v>
      </c>
      <c r="AM609" s="68">
        <f>'Flight Data'!$B607</f>
        <v>3</v>
      </c>
      <c r="AN609" s="68">
        <f ca="1">ROUND(NORMINV($AS609,'Inputs and Outputs'!$C$20,'Inputs and Outputs'!$D$20),0)</f>
        <v>106</v>
      </c>
      <c r="AO609" s="68">
        <f t="shared" si="186"/>
        <v>103</v>
      </c>
      <c r="AP609" s="68">
        <f t="shared" ca="1" si="187"/>
        <v>103</v>
      </c>
      <c r="AQ609" s="68">
        <f ca="1">IF(AP609-AM609&gt;'Inputs and Outputs'!$D$4,Three-AM609,0)</f>
        <v>0</v>
      </c>
      <c r="AR609" s="68">
        <f ca="1">AP609*'Inputs and Outputs'!$D$5-AQ609*'Inputs and Outputs'!$D$6</f>
        <v>4120</v>
      </c>
      <c r="AS609" s="70">
        <f t="shared" ca="1" si="197"/>
        <v>0.60550207825381908</v>
      </c>
      <c r="AT609" s="68">
        <f t="shared" si="188"/>
        <v>200</v>
      </c>
      <c r="AU609" s="75">
        <f ca="1">AP609*'Inputs and Outputs'!$D$5-('Model Part B'!AQ609*'Model Part B'!AT609+AQ609*Costperbumped)</f>
        <v>4120</v>
      </c>
      <c r="AX609" s="74">
        <v>606</v>
      </c>
      <c r="AY609" s="68" t="s">
        <v>7</v>
      </c>
      <c r="AZ609" s="69">
        <v>44398</v>
      </c>
      <c r="BA609" s="67" t="s">
        <v>0</v>
      </c>
      <c r="BB609" s="68" t="str">
        <f>'Flight Data'!$A607</f>
        <v>G606</v>
      </c>
      <c r="BC609" s="68">
        <f>'Flight Data'!$B607</f>
        <v>3</v>
      </c>
      <c r="BD609" s="68">
        <f ca="1">ROUND(NORMINV($BI609,'Inputs and Outputs'!$C$20,'Inputs and Outputs'!$D$20),0)</f>
        <v>106</v>
      </c>
      <c r="BE609" s="68">
        <f t="shared" si="189"/>
        <v>104</v>
      </c>
      <c r="BF609" s="68">
        <f t="shared" ca="1" si="190"/>
        <v>104</v>
      </c>
      <c r="BG609" s="68">
        <f ca="1">IF(BF609-BC609&gt;'Inputs and Outputs'!$D$4,Four-BC609,0)</f>
        <v>1</v>
      </c>
      <c r="BH609" s="68">
        <f ca="1">BF609*'Inputs and Outputs'!$D$5-BG609*'Inputs and Outputs'!$D$6</f>
        <v>4060</v>
      </c>
      <c r="BI609" s="70">
        <f t="shared" ca="1" si="198"/>
        <v>0.553343748294574</v>
      </c>
      <c r="BJ609" s="68">
        <f t="shared" si="191"/>
        <v>200</v>
      </c>
      <c r="BK609" s="75">
        <f ca="1">BF609*'Inputs and Outputs'!$D$5-('Model Part B'!BG609*'Model Part B'!BJ609+BG609*Costperbumped)</f>
        <v>3860</v>
      </c>
      <c r="BN609" s="74">
        <v>606</v>
      </c>
      <c r="BO609" s="68" t="s">
        <v>7</v>
      </c>
      <c r="BP609" s="69">
        <v>44398</v>
      </c>
      <c r="BQ609" s="67" t="s">
        <v>0</v>
      </c>
      <c r="BR609" s="68" t="str">
        <f>'Flight Data'!$A607</f>
        <v>G606</v>
      </c>
      <c r="BS609" s="68">
        <f>'Flight Data'!$B607</f>
        <v>3</v>
      </c>
      <c r="BT609" s="68">
        <f ca="1">ROUND(NORMINV($BY609,'Inputs and Outputs'!$C$18,'Inputs and Outputs'!$D$18),0)</f>
        <v>94</v>
      </c>
      <c r="BU609" s="68">
        <f t="shared" si="192"/>
        <v>105</v>
      </c>
      <c r="BV609" s="68">
        <f t="shared" ca="1" si="193"/>
        <v>94</v>
      </c>
      <c r="BW609" s="68">
        <f ca="1">IF(BV609-BS609&gt;'Inputs and Outputs'!$D$4,Five-BS609,0)</f>
        <v>0</v>
      </c>
      <c r="BX609" s="68">
        <f ca="1">BV609*'Inputs and Outputs'!$D$5-BW609*'Inputs and Outputs'!$D$6</f>
        <v>3760</v>
      </c>
      <c r="BY609" s="70">
        <f t="shared" ca="1" si="199"/>
        <v>0.12545397215574783</v>
      </c>
      <c r="BZ609" s="68">
        <f t="shared" si="194"/>
        <v>200</v>
      </c>
      <c r="CA609" s="75">
        <f ca="1">BV609*'Inputs and Outputs'!$D$5-('Model Part B'!BW609*'Model Part B'!BZ609+BW609*Costperbumped)</f>
        <v>3760</v>
      </c>
    </row>
    <row r="610" spans="2:79" x14ac:dyDescent="0.2">
      <c r="B610" s="74">
        <v>607</v>
      </c>
      <c r="C610" s="68" t="s">
        <v>6</v>
      </c>
      <c r="D610" s="69">
        <v>44399</v>
      </c>
      <c r="E610" s="67" t="s">
        <v>3</v>
      </c>
      <c r="F610" s="68" t="str">
        <f>'Flight Data'!$A608</f>
        <v>G607</v>
      </c>
      <c r="G610" s="68">
        <f>'Flight Data'!$B608</f>
        <v>4</v>
      </c>
      <c r="H610" s="68">
        <f ca="1">ROUND(NORMINV($M610,'Inputs and Outputs'!$C$18,'Inputs and Outputs'!$D$18),0)</f>
        <v>96</v>
      </c>
      <c r="I610" s="68">
        <f t="shared" si="180"/>
        <v>101</v>
      </c>
      <c r="J610" s="68">
        <f t="shared" ca="1" si="181"/>
        <v>96</v>
      </c>
      <c r="K610" s="68">
        <f ca="1">IF(J610-G610&gt;'Inputs and Outputs'!$D$4,One-G610,0)</f>
        <v>0</v>
      </c>
      <c r="L610" s="68">
        <f ca="1">J610*'Inputs and Outputs'!$D$5-K610*'Inputs and Outputs'!$D$6</f>
        <v>3840</v>
      </c>
      <c r="M610" s="70">
        <f t="shared" ca="1" si="195"/>
        <v>0.19460439111929884</v>
      </c>
      <c r="N610" s="68">
        <f t="shared" si="182"/>
        <v>25</v>
      </c>
      <c r="O610" s="75">
        <f ca="1">J610*'Inputs and Outputs'!$D$5-('Model Part B'!K610*'Model Part B'!N610+K610*Costperbumped)</f>
        <v>3840</v>
      </c>
      <c r="R610" s="74">
        <v>607</v>
      </c>
      <c r="S610" s="68" t="s">
        <v>6</v>
      </c>
      <c r="T610" s="69">
        <v>44399</v>
      </c>
      <c r="U610" s="67" t="s">
        <v>3</v>
      </c>
      <c r="V610" s="68" t="str">
        <f>'Flight Data'!$A608</f>
        <v>G607</v>
      </c>
      <c r="W610" s="68">
        <f>'Flight Data'!$B608</f>
        <v>4</v>
      </c>
      <c r="X610" s="68">
        <f ca="1">ROUND(NORMINV($AC610,'Inputs and Outputs'!$C$18,'Inputs and Outputs'!$D$18),0)</f>
        <v>95</v>
      </c>
      <c r="Y610" s="68">
        <f t="shared" si="183"/>
        <v>102</v>
      </c>
      <c r="Z610" s="68">
        <f t="shared" ca="1" si="184"/>
        <v>95</v>
      </c>
      <c r="AA610" s="68">
        <f ca="1">IF(Z610-W610&gt;'Inputs and Outputs'!$D$4,One-W610,0)</f>
        <v>0</v>
      </c>
      <c r="AB610" s="68">
        <f ca="1">Z610*'Inputs and Outputs'!$D$5-AA610*'Inputs and Outputs'!$D$6</f>
        <v>3800</v>
      </c>
      <c r="AC610" s="70">
        <f t="shared" ca="1" si="196"/>
        <v>0.16151275481292926</v>
      </c>
      <c r="AD610" s="68">
        <f t="shared" si="185"/>
        <v>25</v>
      </c>
      <c r="AE610" s="75">
        <f ca="1">Z610*'Inputs and Outputs'!$D$5-('Model Part B'!AA610*'Model Part B'!AD610+AA610*Costperbumped)</f>
        <v>3800</v>
      </c>
      <c r="AH610" s="74">
        <v>607</v>
      </c>
      <c r="AI610" s="68" t="s">
        <v>6</v>
      </c>
      <c r="AJ610" s="69">
        <v>44399</v>
      </c>
      <c r="AK610" s="67" t="s">
        <v>3</v>
      </c>
      <c r="AL610" s="68" t="str">
        <f>'Flight Data'!$A608</f>
        <v>G607</v>
      </c>
      <c r="AM610" s="68">
        <f>'Flight Data'!$B608</f>
        <v>4</v>
      </c>
      <c r="AN610" s="68">
        <f ca="1">ROUND(NORMINV($AS610,'Inputs and Outputs'!$C$18,'Inputs and Outputs'!$D$18),0)</f>
        <v>103</v>
      </c>
      <c r="AO610" s="68">
        <f t="shared" si="186"/>
        <v>103</v>
      </c>
      <c r="AP610" s="68">
        <f t="shared" ca="1" si="187"/>
        <v>103</v>
      </c>
      <c r="AQ610" s="68">
        <f ca="1">IF(AP610-AM610&gt;'Inputs and Outputs'!$D$4,Three-AM610,0)</f>
        <v>0</v>
      </c>
      <c r="AR610" s="68">
        <f ca="1">AP610*'Inputs and Outputs'!$D$5-AQ610*'Inputs and Outputs'!$D$6</f>
        <v>4120</v>
      </c>
      <c r="AS610" s="70">
        <f t="shared" ca="1" si="197"/>
        <v>0.60762764493437327</v>
      </c>
      <c r="AT610" s="68">
        <f t="shared" si="188"/>
        <v>25</v>
      </c>
      <c r="AU610" s="75">
        <f ca="1">AP610*'Inputs and Outputs'!$D$5-('Model Part B'!AQ610*'Model Part B'!AT610+AQ610*Costperbumped)</f>
        <v>4120</v>
      </c>
      <c r="AX610" s="74">
        <v>607</v>
      </c>
      <c r="AY610" s="68" t="s">
        <v>6</v>
      </c>
      <c r="AZ610" s="69">
        <v>44399</v>
      </c>
      <c r="BA610" s="67" t="s">
        <v>3</v>
      </c>
      <c r="BB610" s="68" t="str">
        <f>'Flight Data'!$A608</f>
        <v>G607</v>
      </c>
      <c r="BC610" s="68">
        <f>'Flight Data'!$B608</f>
        <v>4</v>
      </c>
      <c r="BD610" s="68">
        <f ca="1">ROUND(NORMINV($BI610,'Inputs and Outputs'!$C$18,'Inputs and Outputs'!$D$18),0)</f>
        <v>103</v>
      </c>
      <c r="BE610" s="68">
        <f t="shared" si="189"/>
        <v>104</v>
      </c>
      <c r="BF610" s="68">
        <f t="shared" ca="1" si="190"/>
        <v>103</v>
      </c>
      <c r="BG610" s="68">
        <f ca="1">IF(BF610-BC610&gt;'Inputs and Outputs'!$D$4,Four-BC610,0)</f>
        <v>0</v>
      </c>
      <c r="BH610" s="68">
        <f ca="1">BF610*'Inputs and Outputs'!$D$5-BG610*'Inputs and Outputs'!$D$6</f>
        <v>4120</v>
      </c>
      <c r="BI610" s="70">
        <f t="shared" ca="1" si="198"/>
        <v>0.63208177800135268</v>
      </c>
      <c r="BJ610" s="68">
        <f t="shared" si="191"/>
        <v>25</v>
      </c>
      <c r="BK610" s="75">
        <f ca="1">BF610*'Inputs and Outputs'!$D$5-('Model Part B'!BG610*'Model Part B'!BJ610+BG610*Costperbumped)</f>
        <v>4120</v>
      </c>
      <c r="BN610" s="74">
        <v>607</v>
      </c>
      <c r="BO610" s="68" t="s">
        <v>6</v>
      </c>
      <c r="BP610" s="69">
        <v>44399</v>
      </c>
      <c r="BQ610" s="67" t="s">
        <v>3</v>
      </c>
      <c r="BR610" s="68" t="str">
        <f>'Flight Data'!$A608</f>
        <v>G607</v>
      </c>
      <c r="BS610" s="68">
        <f>'Flight Data'!$B608</f>
        <v>4</v>
      </c>
      <c r="BT610" s="68">
        <f ca="1">ROUND(NORMINV($BY610,'Inputs and Outputs'!$C$18,'Inputs and Outputs'!$D$18),0)</f>
        <v>104</v>
      </c>
      <c r="BU610" s="68">
        <f t="shared" si="192"/>
        <v>105</v>
      </c>
      <c r="BV610" s="68">
        <f t="shared" ca="1" si="193"/>
        <v>104</v>
      </c>
      <c r="BW610" s="68">
        <f ca="1">IF(BV610-BS610&gt;'Inputs and Outputs'!$D$4,Five-BS610,0)</f>
        <v>0</v>
      </c>
      <c r="BX610" s="68">
        <f ca="1">BV610*'Inputs and Outputs'!$D$5-BW610*'Inputs and Outputs'!$D$6</f>
        <v>4160</v>
      </c>
      <c r="BY610" s="70">
        <f t="shared" ca="1" si="199"/>
        <v>0.69497140990720729</v>
      </c>
      <c r="BZ610" s="68">
        <f t="shared" si="194"/>
        <v>25</v>
      </c>
      <c r="CA610" s="75">
        <f ca="1">BV610*'Inputs and Outputs'!$D$5-('Model Part B'!BW610*'Model Part B'!BZ610+BW610*Costperbumped)</f>
        <v>4160</v>
      </c>
    </row>
    <row r="611" spans="2:79" x14ac:dyDescent="0.2">
      <c r="B611" s="74">
        <v>608</v>
      </c>
      <c r="C611" s="68" t="s">
        <v>6</v>
      </c>
      <c r="D611" s="69">
        <v>44399</v>
      </c>
      <c r="E611" s="67" t="s">
        <v>2</v>
      </c>
      <c r="F611" s="68" t="str">
        <f>'Flight Data'!$A609</f>
        <v>G608</v>
      </c>
      <c r="G611" s="68">
        <f>'Flight Data'!$B609</f>
        <v>1</v>
      </c>
      <c r="H611" s="68">
        <f ca="1">ROUND(NORMINV($M611,'Inputs and Outputs'!$C$19,'Inputs and Outputs'!$D$19),0)</f>
        <v>97</v>
      </c>
      <c r="I611" s="68">
        <f t="shared" si="180"/>
        <v>101</v>
      </c>
      <c r="J611" s="68">
        <f t="shared" ca="1" si="181"/>
        <v>97</v>
      </c>
      <c r="K611" s="68">
        <f ca="1">IF(J611-G611&gt;'Inputs and Outputs'!$D$4,One-G611,0)</f>
        <v>0</v>
      </c>
      <c r="L611" s="68">
        <f ca="1">J611*'Inputs and Outputs'!$D$5-K611*'Inputs and Outputs'!$D$6</f>
        <v>3880</v>
      </c>
      <c r="M611" s="70">
        <f t="shared" ca="1" si="195"/>
        <v>0.12657210320753753</v>
      </c>
      <c r="N611" s="68">
        <f t="shared" si="182"/>
        <v>25</v>
      </c>
      <c r="O611" s="75">
        <f ca="1">J611*'Inputs and Outputs'!$D$5-('Model Part B'!K611*'Model Part B'!N611+K611*Costperbumped)</f>
        <v>3880</v>
      </c>
      <c r="R611" s="74">
        <v>608</v>
      </c>
      <c r="S611" s="68" t="s">
        <v>6</v>
      </c>
      <c r="T611" s="69">
        <v>44399</v>
      </c>
      <c r="U611" s="67" t="s">
        <v>2</v>
      </c>
      <c r="V611" s="68" t="str">
        <f>'Flight Data'!$A609</f>
        <v>G608</v>
      </c>
      <c r="W611" s="68">
        <f>'Flight Data'!$B609</f>
        <v>1</v>
      </c>
      <c r="X611" s="68">
        <f ca="1">ROUND(NORMINV($AC611,'Inputs and Outputs'!$C$19,'Inputs and Outputs'!$D$19),0)</f>
        <v>97</v>
      </c>
      <c r="Y611" s="68">
        <f t="shared" si="183"/>
        <v>102</v>
      </c>
      <c r="Z611" s="68">
        <f t="shared" ca="1" si="184"/>
        <v>97</v>
      </c>
      <c r="AA611" s="68">
        <f ca="1">IF(Z611-W611&gt;'Inputs and Outputs'!$D$4,One-W611,0)</f>
        <v>0</v>
      </c>
      <c r="AB611" s="68">
        <f ca="1">Z611*'Inputs and Outputs'!$D$5-AA611*'Inputs and Outputs'!$D$6</f>
        <v>3880</v>
      </c>
      <c r="AC611" s="70">
        <f t="shared" ca="1" si="196"/>
        <v>0.11313142714875901</v>
      </c>
      <c r="AD611" s="68">
        <f t="shared" si="185"/>
        <v>25</v>
      </c>
      <c r="AE611" s="75">
        <f ca="1">Z611*'Inputs and Outputs'!$D$5-('Model Part B'!AA611*'Model Part B'!AD611+AA611*Costperbumped)</f>
        <v>3880</v>
      </c>
      <c r="AH611" s="74">
        <v>608</v>
      </c>
      <c r="AI611" s="68" t="s">
        <v>6</v>
      </c>
      <c r="AJ611" s="69">
        <v>44399</v>
      </c>
      <c r="AK611" s="67" t="s">
        <v>2</v>
      </c>
      <c r="AL611" s="68" t="str">
        <f>'Flight Data'!$A609</f>
        <v>G608</v>
      </c>
      <c r="AM611" s="68">
        <f>'Flight Data'!$B609</f>
        <v>1</v>
      </c>
      <c r="AN611" s="68">
        <f ca="1">ROUND(NORMINV($AS611,'Inputs and Outputs'!$C$19,'Inputs and Outputs'!$D$19),0)</f>
        <v>99</v>
      </c>
      <c r="AO611" s="68">
        <f t="shared" si="186"/>
        <v>103</v>
      </c>
      <c r="AP611" s="68">
        <f t="shared" ca="1" si="187"/>
        <v>99</v>
      </c>
      <c r="AQ611" s="68">
        <f ca="1">IF(AP611-AM611&gt;'Inputs and Outputs'!$D$4,Three-AM611,0)</f>
        <v>0</v>
      </c>
      <c r="AR611" s="68">
        <f ca="1">AP611*'Inputs and Outputs'!$D$5-AQ611*'Inputs and Outputs'!$D$6</f>
        <v>3960</v>
      </c>
      <c r="AS611" s="70">
        <f t="shared" ca="1" si="197"/>
        <v>0.22234092217452928</v>
      </c>
      <c r="AT611" s="68">
        <f t="shared" si="188"/>
        <v>25</v>
      </c>
      <c r="AU611" s="75">
        <f ca="1">AP611*'Inputs and Outputs'!$D$5-('Model Part B'!AQ611*'Model Part B'!AT611+AQ611*Costperbumped)</f>
        <v>3960</v>
      </c>
      <c r="AX611" s="74">
        <v>608</v>
      </c>
      <c r="AY611" s="68" t="s">
        <v>6</v>
      </c>
      <c r="AZ611" s="69">
        <v>44399</v>
      </c>
      <c r="BA611" s="67" t="s">
        <v>2</v>
      </c>
      <c r="BB611" s="68" t="str">
        <f>'Flight Data'!$A609</f>
        <v>G608</v>
      </c>
      <c r="BC611" s="68">
        <f>'Flight Data'!$B609</f>
        <v>1</v>
      </c>
      <c r="BD611" s="68">
        <f ca="1">ROUND(NORMINV($BI611,'Inputs and Outputs'!$C$19,'Inputs and Outputs'!$D$19),0)</f>
        <v>108</v>
      </c>
      <c r="BE611" s="68">
        <f t="shared" si="189"/>
        <v>104</v>
      </c>
      <c r="BF611" s="68">
        <f t="shared" ca="1" si="190"/>
        <v>104</v>
      </c>
      <c r="BG611" s="68">
        <f ca="1">IF(BF611-BC611&gt;'Inputs and Outputs'!$D$4,Four-BC611,0)</f>
        <v>3</v>
      </c>
      <c r="BH611" s="68">
        <f ca="1">BF611*'Inputs and Outputs'!$D$5-BG611*'Inputs and Outputs'!$D$6</f>
        <v>3860</v>
      </c>
      <c r="BI611" s="70">
        <f t="shared" ca="1" si="198"/>
        <v>0.82757339674553287</v>
      </c>
      <c r="BJ611" s="68">
        <f t="shared" si="191"/>
        <v>25</v>
      </c>
      <c r="BK611" s="75">
        <f ca="1">BF611*'Inputs and Outputs'!$D$5-('Model Part B'!BG611*'Model Part B'!BJ611+BG611*Costperbumped)</f>
        <v>3785</v>
      </c>
      <c r="BN611" s="74">
        <v>608</v>
      </c>
      <c r="BO611" s="68" t="s">
        <v>6</v>
      </c>
      <c r="BP611" s="69">
        <v>44399</v>
      </c>
      <c r="BQ611" s="67" t="s">
        <v>2</v>
      </c>
      <c r="BR611" s="68" t="str">
        <f>'Flight Data'!$A609</f>
        <v>G608</v>
      </c>
      <c r="BS611" s="68">
        <f>'Flight Data'!$B609</f>
        <v>1</v>
      </c>
      <c r="BT611" s="68">
        <f ca="1">ROUND(NORMINV($BY611,'Inputs and Outputs'!$C$18,'Inputs and Outputs'!$D$18),0)</f>
        <v>105</v>
      </c>
      <c r="BU611" s="68">
        <f t="shared" si="192"/>
        <v>105</v>
      </c>
      <c r="BV611" s="68">
        <f t="shared" ca="1" si="193"/>
        <v>105</v>
      </c>
      <c r="BW611" s="68">
        <f ca="1">IF(BV611-BS611&gt;'Inputs and Outputs'!$D$4,Five-BS611,0)</f>
        <v>4</v>
      </c>
      <c r="BX611" s="68">
        <f ca="1">BV611*'Inputs and Outputs'!$D$5-BW611*'Inputs and Outputs'!$D$6</f>
        <v>3800</v>
      </c>
      <c r="BY611" s="70">
        <f t="shared" ca="1" si="199"/>
        <v>0.75926266828849576</v>
      </c>
      <c r="BZ611" s="68">
        <f t="shared" si="194"/>
        <v>25</v>
      </c>
      <c r="CA611" s="75">
        <f ca="1">BV611*'Inputs and Outputs'!$D$5-('Model Part B'!BW611*'Model Part B'!BZ611+BW611*Costperbumped)</f>
        <v>3700</v>
      </c>
    </row>
    <row r="612" spans="2:79" x14ac:dyDescent="0.2">
      <c r="B612" s="74">
        <v>609</v>
      </c>
      <c r="C612" s="68" t="s">
        <v>6</v>
      </c>
      <c r="D612" s="69">
        <v>44399</v>
      </c>
      <c r="E612" s="67" t="s">
        <v>0</v>
      </c>
      <c r="F612" s="68" t="str">
        <f>'Flight Data'!$A610</f>
        <v>G609</v>
      </c>
      <c r="G612" s="68">
        <f>'Flight Data'!$B610</f>
        <v>0</v>
      </c>
      <c r="H612" s="68">
        <f ca="1">ROUND(NORMINV($M612,'Inputs and Outputs'!$C$20,'Inputs and Outputs'!$D$20),0)</f>
        <v>107</v>
      </c>
      <c r="I612" s="68">
        <f t="shared" si="180"/>
        <v>101</v>
      </c>
      <c r="J612" s="68">
        <f t="shared" ca="1" si="181"/>
        <v>101</v>
      </c>
      <c r="K612" s="68">
        <f ca="1">IF(J612-G612&gt;'Inputs and Outputs'!$D$4,One-G612,0)</f>
        <v>1</v>
      </c>
      <c r="L612" s="68">
        <f ca="1">J612*'Inputs and Outputs'!$D$5-K612*'Inputs and Outputs'!$D$6</f>
        <v>3940</v>
      </c>
      <c r="M612" s="70">
        <f t="shared" ca="1" si="195"/>
        <v>0.6838951821119057</v>
      </c>
      <c r="N612" s="68">
        <f t="shared" si="182"/>
        <v>200</v>
      </c>
      <c r="O612" s="75">
        <f ca="1">J612*'Inputs and Outputs'!$D$5-('Model Part B'!K612*'Model Part B'!N612+K612*Costperbumped)</f>
        <v>3740</v>
      </c>
      <c r="R612" s="74">
        <v>609</v>
      </c>
      <c r="S612" s="68" t="s">
        <v>6</v>
      </c>
      <c r="T612" s="69">
        <v>44399</v>
      </c>
      <c r="U612" s="67" t="s">
        <v>0</v>
      </c>
      <c r="V612" s="68" t="str">
        <f>'Flight Data'!$A610</f>
        <v>G609</v>
      </c>
      <c r="W612" s="68">
        <f>'Flight Data'!$B610</f>
        <v>0</v>
      </c>
      <c r="X612" s="68">
        <f ca="1">ROUND(NORMINV($AC612,'Inputs and Outputs'!$C$20,'Inputs and Outputs'!$D$20),0)</f>
        <v>112</v>
      </c>
      <c r="Y612" s="68">
        <f t="shared" si="183"/>
        <v>102</v>
      </c>
      <c r="Z612" s="68">
        <f t="shared" ca="1" si="184"/>
        <v>102</v>
      </c>
      <c r="AA612" s="68">
        <f ca="1">IF(Z612-W612&gt;'Inputs and Outputs'!$D$4,One-W612,0)</f>
        <v>1</v>
      </c>
      <c r="AB612" s="68">
        <f ca="1">Z612*'Inputs and Outputs'!$D$5-AA612*'Inputs and Outputs'!$D$6</f>
        <v>3980</v>
      </c>
      <c r="AC612" s="70">
        <f t="shared" ca="1" si="196"/>
        <v>0.92110162612309443</v>
      </c>
      <c r="AD612" s="68">
        <f t="shared" si="185"/>
        <v>200</v>
      </c>
      <c r="AE612" s="75">
        <f ca="1">Z612*'Inputs and Outputs'!$D$5-('Model Part B'!AA612*'Model Part B'!AD612+AA612*Costperbumped)</f>
        <v>3780</v>
      </c>
      <c r="AH612" s="74">
        <v>609</v>
      </c>
      <c r="AI612" s="68" t="s">
        <v>6</v>
      </c>
      <c r="AJ612" s="69">
        <v>44399</v>
      </c>
      <c r="AK612" s="67" t="s">
        <v>0</v>
      </c>
      <c r="AL612" s="68" t="str">
        <f>'Flight Data'!$A610</f>
        <v>G609</v>
      </c>
      <c r="AM612" s="68">
        <f>'Flight Data'!$B610</f>
        <v>0</v>
      </c>
      <c r="AN612" s="68">
        <f ca="1">ROUND(NORMINV($AS612,'Inputs and Outputs'!$C$20,'Inputs and Outputs'!$D$20),0)</f>
        <v>107</v>
      </c>
      <c r="AO612" s="68">
        <f t="shared" si="186"/>
        <v>103</v>
      </c>
      <c r="AP612" s="68">
        <f t="shared" ca="1" si="187"/>
        <v>103</v>
      </c>
      <c r="AQ612" s="68">
        <f ca="1">IF(AP612-AM612&gt;'Inputs and Outputs'!$D$4,Three-AM612,0)</f>
        <v>3</v>
      </c>
      <c r="AR612" s="68">
        <f ca="1">AP612*'Inputs and Outputs'!$D$5-AQ612*'Inputs and Outputs'!$D$6</f>
        <v>3820</v>
      </c>
      <c r="AS612" s="70">
        <f t="shared" ca="1" si="197"/>
        <v>0.67663023490737184</v>
      </c>
      <c r="AT612" s="68">
        <f t="shared" si="188"/>
        <v>200</v>
      </c>
      <c r="AU612" s="75">
        <f ca="1">AP612*'Inputs and Outputs'!$D$5-('Model Part B'!AQ612*'Model Part B'!AT612+AQ612*Costperbumped)</f>
        <v>3220</v>
      </c>
      <c r="AX612" s="74">
        <v>609</v>
      </c>
      <c r="AY612" s="68" t="s">
        <v>6</v>
      </c>
      <c r="AZ612" s="69">
        <v>44399</v>
      </c>
      <c r="BA612" s="67" t="s">
        <v>0</v>
      </c>
      <c r="BB612" s="68" t="str">
        <f>'Flight Data'!$A610</f>
        <v>G609</v>
      </c>
      <c r="BC612" s="68">
        <f>'Flight Data'!$B610</f>
        <v>0</v>
      </c>
      <c r="BD612" s="68">
        <f ca="1">ROUND(NORMINV($BI612,'Inputs and Outputs'!$C$20,'Inputs and Outputs'!$D$20),0)</f>
        <v>103</v>
      </c>
      <c r="BE612" s="68">
        <f t="shared" si="189"/>
        <v>104</v>
      </c>
      <c r="BF612" s="68">
        <f t="shared" ca="1" si="190"/>
        <v>103</v>
      </c>
      <c r="BG612" s="68">
        <f ca="1">IF(BF612-BC612&gt;'Inputs and Outputs'!$D$4,Four-BC612,0)</f>
        <v>4</v>
      </c>
      <c r="BH612" s="68">
        <f ca="1">BF612*'Inputs and Outputs'!$D$5-BG612*'Inputs and Outputs'!$D$6</f>
        <v>3720</v>
      </c>
      <c r="BI612" s="70">
        <f t="shared" ca="1" si="198"/>
        <v>0.37989670446213009</v>
      </c>
      <c r="BJ612" s="68">
        <f t="shared" si="191"/>
        <v>200</v>
      </c>
      <c r="BK612" s="75">
        <f ca="1">BF612*'Inputs and Outputs'!$D$5-('Model Part B'!BG612*'Model Part B'!BJ612+BG612*Costperbumped)</f>
        <v>2920</v>
      </c>
      <c r="BN612" s="74">
        <v>609</v>
      </c>
      <c r="BO612" s="68" t="s">
        <v>6</v>
      </c>
      <c r="BP612" s="69">
        <v>44399</v>
      </c>
      <c r="BQ612" s="67" t="s">
        <v>0</v>
      </c>
      <c r="BR612" s="68" t="str">
        <f>'Flight Data'!$A610</f>
        <v>G609</v>
      </c>
      <c r="BS612" s="68">
        <f>'Flight Data'!$B610</f>
        <v>0</v>
      </c>
      <c r="BT612" s="68">
        <f ca="1">ROUND(NORMINV($BY612,'Inputs and Outputs'!$C$18,'Inputs and Outputs'!$D$18),0)</f>
        <v>97</v>
      </c>
      <c r="BU612" s="68">
        <f t="shared" si="192"/>
        <v>105</v>
      </c>
      <c r="BV612" s="68">
        <f t="shared" ca="1" si="193"/>
        <v>97</v>
      </c>
      <c r="BW612" s="68">
        <f ca="1">IF(BV612-BS612&gt;'Inputs and Outputs'!$D$4,Five-BS612,0)</f>
        <v>0</v>
      </c>
      <c r="BX612" s="68">
        <f ca="1">BV612*'Inputs and Outputs'!$D$5-BW612*'Inputs and Outputs'!$D$6</f>
        <v>3880</v>
      </c>
      <c r="BY612" s="70">
        <f t="shared" ca="1" si="199"/>
        <v>0.26550478499769936</v>
      </c>
      <c r="BZ612" s="68">
        <f t="shared" si="194"/>
        <v>200</v>
      </c>
      <c r="CA612" s="75">
        <f ca="1">BV612*'Inputs and Outputs'!$D$5-('Model Part B'!BW612*'Model Part B'!BZ612+BW612*Costperbumped)</f>
        <v>3880</v>
      </c>
    </row>
    <row r="613" spans="2:79" x14ac:dyDescent="0.2">
      <c r="B613" s="74">
        <v>610</v>
      </c>
      <c r="C613" s="68" t="s">
        <v>5</v>
      </c>
      <c r="D613" s="69">
        <v>44400</v>
      </c>
      <c r="E613" s="67" t="s">
        <v>3</v>
      </c>
      <c r="F613" s="68" t="str">
        <f>'Flight Data'!$A611</f>
        <v>G610</v>
      </c>
      <c r="G613" s="68">
        <f>'Flight Data'!$B611</f>
        <v>2</v>
      </c>
      <c r="H613" s="68">
        <f ca="1">ROUND(NORMINV($M613,'Inputs and Outputs'!$C$18,'Inputs and Outputs'!$D$18),0)</f>
        <v>98</v>
      </c>
      <c r="I613" s="68">
        <f t="shared" si="180"/>
        <v>101</v>
      </c>
      <c r="J613" s="68">
        <f t="shared" ca="1" si="181"/>
        <v>98</v>
      </c>
      <c r="K613" s="68">
        <f ca="1">IF(J613-G613&gt;'Inputs and Outputs'!$D$4,One-G613,0)</f>
        <v>0</v>
      </c>
      <c r="L613" s="68">
        <f ca="1">J613*'Inputs and Outputs'!$D$5-K613*'Inputs and Outputs'!$D$6</f>
        <v>3920</v>
      </c>
      <c r="M613" s="70">
        <f t="shared" ca="1" si="195"/>
        <v>0.28475193248959507</v>
      </c>
      <c r="N613" s="68">
        <f t="shared" si="182"/>
        <v>25</v>
      </c>
      <c r="O613" s="75">
        <f ca="1">J613*'Inputs and Outputs'!$D$5-('Model Part B'!K613*'Model Part B'!N613+K613*Costperbumped)</f>
        <v>3920</v>
      </c>
      <c r="R613" s="74">
        <v>610</v>
      </c>
      <c r="S613" s="68" t="s">
        <v>5</v>
      </c>
      <c r="T613" s="69">
        <v>44400</v>
      </c>
      <c r="U613" s="67" t="s">
        <v>3</v>
      </c>
      <c r="V613" s="68" t="str">
        <f>'Flight Data'!$A611</f>
        <v>G610</v>
      </c>
      <c r="W613" s="68">
        <f>'Flight Data'!$B611</f>
        <v>2</v>
      </c>
      <c r="X613" s="68">
        <f ca="1">ROUND(NORMINV($AC613,'Inputs and Outputs'!$C$18,'Inputs and Outputs'!$D$18),0)</f>
        <v>105</v>
      </c>
      <c r="Y613" s="68">
        <f t="shared" si="183"/>
        <v>102</v>
      </c>
      <c r="Z613" s="68">
        <f t="shared" ca="1" si="184"/>
        <v>102</v>
      </c>
      <c r="AA613" s="68">
        <f ca="1">IF(Z613-W613&gt;'Inputs and Outputs'!$D$4,One-W613,0)</f>
        <v>0</v>
      </c>
      <c r="AB613" s="68">
        <f ca="1">Z613*'Inputs and Outputs'!$D$5-AA613*'Inputs and Outputs'!$D$6</f>
        <v>4080</v>
      </c>
      <c r="AC613" s="70">
        <f t="shared" ca="1" si="196"/>
        <v>0.73402328245772797</v>
      </c>
      <c r="AD613" s="68">
        <f t="shared" si="185"/>
        <v>25</v>
      </c>
      <c r="AE613" s="75">
        <f ca="1">Z613*'Inputs and Outputs'!$D$5-('Model Part B'!AA613*'Model Part B'!AD613+AA613*Costperbumped)</f>
        <v>4080</v>
      </c>
      <c r="AH613" s="74">
        <v>610</v>
      </c>
      <c r="AI613" s="68" t="s">
        <v>5</v>
      </c>
      <c r="AJ613" s="69">
        <v>44400</v>
      </c>
      <c r="AK613" s="67" t="s">
        <v>3</v>
      </c>
      <c r="AL613" s="68" t="str">
        <f>'Flight Data'!$A611</f>
        <v>G610</v>
      </c>
      <c r="AM613" s="68">
        <f>'Flight Data'!$B611</f>
        <v>2</v>
      </c>
      <c r="AN613" s="68">
        <f ca="1">ROUND(NORMINV($AS613,'Inputs and Outputs'!$C$18,'Inputs and Outputs'!$D$18),0)</f>
        <v>110</v>
      </c>
      <c r="AO613" s="68">
        <f t="shared" si="186"/>
        <v>103</v>
      </c>
      <c r="AP613" s="68">
        <f t="shared" ca="1" si="187"/>
        <v>103</v>
      </c>
      <c r="AQ613" s="68">
        <f ca="1">IF(AP613-AM613&gt;'Inputs and Outputs'!$D$4,Three-AM613,0)</f>
        <v>1</v>
      </c>
      <c r="AR613" s="68">
        <f ca="1">AP613*'Inputs and Outputs'!$D$5-AQ613*'Inputs and Outputs'!$D$6</f>
        <v>4020</v>
      </c>
      <c r="AS613" s="70">
        <f t="shared" ca="1" si="197"/>
        <v>0.93531082941049659</v>
      </c>
      <c r="AT613" s="68">
        <f t="shared" si="188"/>
        <v>25</v>
      </c>
      <c r="AU613" s="75">
        <f ca="1">AP613*'Inputs and Outputs'!$D$5-('Model Part B'!AQ613*'Model Part B'!AT613+AQ613*Costperbumped)</f>
        <v>3995</v>
      </c>
      <c r="AX613" s="74">
        <v>610</v>
      </c>
      <c r="AY613" s="68" t="s">
        <v>5</v>
      </c>
      <c r="AZ613" s="69">
        <v>44400</v>
      </c>
      <c r="BA613" s="67" t="s">
        <v>3</v>
      </c>
      <c r="BB613" s="68" t="str">
        <f>'Flight Data'!$A611</f>
        <v>G610</v>
      </c>
      <c r="BC613" s="68">
        <f>'Flight Data'!$B611</f>
        <v>2</v>
      </c>
      <c r="BD613" s="68">
        <f ca="1">ROUND(NORMINV($BI613,'Inputs and Outputs'!$C$18,'Inputs and Outputs'!$D$18),0)</f>
        <v>111</v>
      </c>
      <c r="BE613" s="68">
        <f t="shared" si="189"/>
        <v>104</v>
      </c>
      <c r="BF613" s="68">
        <f t="shared" ca="1" si="190"/>
        <v>104</v>
      </c>
      <c r="BG613" s="68">
        <f ca="1">IF(BF613-BC613&gt;'Inputs and Outputs'!$D$4,Four-BC613,0)</f>
        <v>2</v>
      </c>
      <c r="BH613" s="68">
        <f ca="1">BF613*'Inputs and Outputs'!$D$5-BG613*'Inputs and Outputs'!$D$6</f>
        <v>3960</v>
      </c>
      <c r="BI613" s="70">
        <f t="shared" ca="1" si="198"/>
        <v>0.94803616365491217</v>
      </c>
      <c r="BJ613" s="68">
        <f t="shared" si="191"/>
        <v>25</v>
      </c>
      <c r="BK613" s="75">
        <f ca="1">BF613*'Inputs and Outputs'!$D$5-('Model Part B'!BG613*'Model Part B'!BJ613+BG613*Costperbumped)</f>
        <v>3910</v>
      </c>
      <c r="BN613" s="74">
        <v>610</v>
      </c>
      <c r="BO613" s="68" t="s">
        <v>5</v>
      </c>
      <c r="BP613" s="69">
        <v>44400</v>
      </c>
      <c r="BQ613" s="67" t="s">
        <v>3</v>
      </c>
      <c r="BR613" s="68" t="str">
        <f>'Flight Data'!$A611</f>
        <v>G610</v>
      </c>
      <c r="BS613" s="68">
        <f>'Flight Data'!$B611</f>
        <v>2</v>
      </c>
      <c r="BT613" s="68">
        <f ca="1">ROUND(NORMINV($BY613,'Inputs and Outputs'!$C$18,'Inputs and Outputs'!$D$18),0)</f>
        <v>103</v>
      </c>
      <c r="BU613" s="68">
        <f t="shared" si="192"/>
        <v>105</v>
      </c>
      <c r="BV613" s="68">
        <f t="shared" ca="1" si="193"/>
        <v>103</v>
      </c>
      <c r="BW613" s="68">
        <f ca="1">IF(BV613-BS613&gt;'Inputs and Outputs'!$D$4,Five-BS613,0)</f>
        <v>3</v>
      </c>
      <c r="BX613" s="68">
        <f ca="1">BV613*'Inputs and Outputs'!$D$5-BW613*'Inputs and Outputs'!$D$6</f>
        <v>3820</v>
      </c>
      <c r="BY613" s="70">
        <f t="shared" ca="1" si="199"/>
        <v>0.60876937706148115</v>
      </c>
      <c r="BZ613" s="68">
        <f t="shared" si="194"/>
        <v>25</v>
      </c>
      <c r="CA613" s="75">
        <f ca="1">BV613*'Inputs and Outputs'!$D$5-('Model Part B'!BW613*'Model Part B'!BZ613+BW613*Costperbumped)</f>
        <v>3745</v>
      </c>
    </row>
    <row r="614" spans="2:79" x14ac:dyDescent="0.2">
      <c r="B614" s="74">
        <v>611</v>
      </c>
      <c r="C614" s="68" t="s">
        <v>5</v>
      </c>
      <c r="D614" s="69">
        <v>44400</v>
      </c>
      <c r="E614" s="67" t="s">
        <v>2</v>
      </c>
      <c r="F614" s="68" t="str">
        <f>'Flight Data'!$A612</f>
        <v>G611</v>
      </c>
      <c r="G614" s="68">
        <f>'Flight Data'!$B612</f>
        <v>1</v>
      </c>
      <c r="H614" s="68">
        <f ca="1">ROUND(NORMINV($M614,'Inputs and Outputs'!$C$19,'Inputs and Outputs'!$D$19),0)</f>
        <v>108</v>
      </c>
      <c r="I614" s="68">
        <f t="shared" si="180"/>
        <v>101</v>
      </c>
      <c r="J614" s="68">
        <f t="shared" ca="1" si="181"/>
        <v>101</v>
      </c>
      <c r="K614" s="68">
        <f ca="1">IF(J614-G614&gt;'Inputs and Outputs'!$D$4,One-G614,0)</f>
        <v>0</v>
      </c>
      <c r="L614" s="68">
        <f ca="1">J614*'Inputs and Outputs'!$D$5-K614*'Inputs and Outputs'!$D$6</f>
        <v>4040</v>
      </c>
      <c r="M614" s="70">
        <f t="shared" ca="1" si="195"/>
        <v>0.85107947120752792</v>
      </c>
      <c r="N614" s="68">
        <f t="shared" si="182"/>
        <v>25</v>
      </c>
      <c r="O614" s="75">
        <f ca="1">J614*'Inputs and Outputs'!$D$5-('Model Part B'!K614*'Model Part B'!N614+K614*Costperbumped)</f>
        <v>4040</v>
      </c>
      <c r="R614" s="74">
        <v>611</v>
      </c>
      <c r="S614" s="68" t="s">
        <v>5</v>
      </c>
      <c r="T614" s="69">
        <v>44400</v>
      </c>
      <c r="U614" s="67" t="s">
        <v>2</v>
      </c>
      <c r="V614" s="68" t="str">
        <f>'Flight Data'!$A612</f>
        <v>G611</v>
      </c>
      <c r="W614" s="68">
        <f>'Flight Data'!$B612</f>
        <v>1</v>
      </c>
      <c r="X614" s="68">
        <f ca="1">ROUND(NORMINV($AC614,'Inputs and Outputs'!$C$19,'Inputs and Outputs'!$D$19),0)</f>
        <v>98</v>
      </c>
      <c r="Y614" s="68">
        <f t="shared" si="183"/>
        <v>102</v>
      </c>
      <c r="Z614" s="68">
        <f t="shared" ca="1" si="184"/>
        <v>98</v>
      </c>
      <c r="AA614" s="68">
        <f ca="1">IF(Z614-W614&gt;'Inputs and Outputs'!$D$4,One-W614,0)</f>
        <v>0</v>
      </c>
      <c r="AB614" s="68">
        <f ca="1">Z614*'Inputs and Outputs'!$D$5-AA614*'Inputs and Outputs'!$D$6</f>
        <v>3920</v>
      </c>
      <c r="AC614" s="70">
        <f t="shared" ca="1" si="196"/>
        <v>0.13618060072530236</v>
      </c>
      <c r="AD614" s="68">
        <f t="shared" si="185"/>
        <v>25</v>
      </c>
      <c r="AE614" s="75">
        <f ca="1">Z614*'Inputs and Outputs'!$D$5-('Model Part B'!AA614*'Model Part B'!AD614+AA614*Costperbumped)</f>
        <v>3920</v>
      </c>
      <c r="AH614" s="74">
        <v>611</v>
      </c>
      <c r="AI614" s="68" t="s">
        <v>5</v>
      </c>
      <c r="AJ614" s="69">
        <v>44400</v>
      </c>
      <c r="AK614" s="67" t="s">
        <v>2</v>
      </c>
      <c r="AL614" s="68" t="str">
        <f>'Flight Data'!$A612</f>
        <v>G611</v>
      </c>
      <c r="AM614" s="68">
        <f>'Flight Data'!$B612</f>
        <v>1</v>
      </c>
      <c r="AN614" s="68">
        <f ca="1">ROUND(NORMINV($AS614,'Inputs and Outputs'!$C$19,'Inputs and Outputs'!$D$19),0)</f>
        <v>106</v>
      </c>
      <c r="AO614" s="68">
        <f t="shared" si="186"/>
        <v>103</v>
      </c>
      <c r="AP614" s="68">
        <f t="shared" ca="1" si="187"/>
        <v>103</v>
      </c>
      <c r="AQ614" s="68">
        <f ca="1">IF(AP614-AM614&gt;'Inputs and Outputs'!$D$4,Three-AM614,0)</f>
        <v>2</v>
      </c>
      <c r="AR614" s="68">
        <f ca="1">AP614*'Inputs and Outputs'!$D$5-AQ614*'Inputs and Outputs'!$D$6</f>
        <v>3920</v>
      </c>
      <c r="AS614" s="70">
        <f t="shared" ca="1" si="197"/>
        <v>0.7042456037282685</v>
      </c>
      <c r="AT614" s="68">
        <f t="shared" si="188"/>
        <v>25</v>
      </c>
      <c r="AU614" s="75">
        <f ca="1">AP614*'Inputs and Outputs'!$D$5-('Model Part B'!AQ614*'Model Part B'!AT614+AQ614*Costperbumped)</f>
        <v>3870</v>
      </c>
      <c r="AX614" s="74">
        <v>611</v>
      </c>
      <c r="AY614" s="68" t="s">
        <v>5</v>
      </c>
      <c r="AZ614" s="69">
        <v>44400</v>
      </c>
      <c r="BA614" s="67" t="s">
        <v>2</v>
      </c>
      <c r="BB614" s="68" t="str">
        <f>'Flight Data'!$A612</f>
        <v>G611</v>
      </c>
      <c r="BC614" s="68">
        <f>'Flight Data'!$B612</f>
        <v>1</v>
      </c>
      <c r="BD614" s="68">
        <f ca="1">ROUND(NORMINV($BI614,'Inputs and Outputs'!$C$19,'Inputs and Outputs'!$D$19),0)</f>
        <v>99</v>
      </c>
      <c r="BE614" s="68">
        <f t="shared" si="189"/>
        <v>104</v>
      </c>
      <c r="BF614" s="68">
        <f t="shared" ca="1" si="190"/>
        <v>99</v>
      </c>
      <c r="BG614" s="68">
        <f ca="1">IF(BF614-BC614&gt;'Inputs and Outputs'!$D$4,Four-BC614,0)</f>
        <v>0</v>
      </c>
      <c r="BH614" s="68">
        <f ca="1">BF614*'Inputs and Outputs'!$D$5-BG614*'Inputs and Outputs'!$D$6</f>
        <v>3960</v>
      </c>
      <c r="BI614" s="70">
        <f t="shared" ca="1" si="198"/>
        <v>0.2169158419455296</v>
      </c>
      <c r="BJ614" s="68">
        <f t="shared" si="191"/>
        <v>25</v>
      </c>
      <c r="BK614" s="75">
        <f ca="1">BF614*'Inputs and Outputs'!$D$5-('Model Part B'!BG614*'Model Part B'!BJ614+BG614*Costperbumped)</f>
        <v>3960</v>
      </c>
      <c r="BN614" s="74">
        <v>611</v>
      </c>
      <c r="BO614" s="68" t="s">
        <v>5</v>
      </c>
      <c r="BP614" s="69">
        <v>44400</v>
      </c>
      <c r="BQ614" s="67" t="s">
        <v>2</v>
      </c>
      <c r="BR614" s="68" t="str">
        <f>'Flight Data'!$A612</f>
        <v>G611</v>
      </c>
      <c r="BS614" s="68">
        <f>'Flight Data'!$B612</f>
        <v>1</v>
      </c>
      <c r="BT614" s="68">
        <f ca="1">ROUND(NORMINV($BY614,'Inputs and Outputs'!$C$18,'Inputs and Outputs'!$D$18),0)</f>
        <v>113</v>
      </c>
      <c r="BU614" s="68">
        <f t="shared" si="192"/>
        <v>105</v>
      </c>
      <c r="BV614" s="68">
        <f t="shared" ca="1" si="193"/>
        <v>105</v>
      </c>
      <c r="BW614" s="68">
        <f ca="1">IF(BV614-BS614&gt;'Inputs and Outputs'!$D$4,Five-BS614,0)</f>
        <v>4</v>
      </c>
      <c r="BX614" s="68">
        <f ca="1">BV614*'Inputs and Outputs'!$D$5-BW614*'Inputs and Outputs'!$D$6</f>
        <v>3800</v>
      </c>
      <c r="BY614" s="70">
        <f t="shared" ca="1" si="199"/>
        <v>0.97675822257856204</v>
      </c>
      <c r="BZ614" s="68">
        <f t="shared" si="194"/>
        <v>25</v>
      </c>
      <c r="CA614" s="75">
        <f ca="1">BV614*'Inputs and Outputs'!$D$5-('Model Part B'!BW614*'Model Part B'!BZ614+BW614*Costperbumped)</f>
        <v>3700</v>
      </c>
    </row>
    <row r="615" spans="2:79" x14ac:dyDescent="0.2">
      <c r="B615" s="74">
        <v>612</v>
      </c>
      <c r="C615" s="68" t="s">
        <v>5</v>
      </c>
      <c r="D615" s="69">
        <v>44400</v>
      </c>
      <c r="E615" s="67" t="s">
        <v>0</v>
      </c>
      <c r="F615" s="68" t="str">
        <f>'Flight Data'!$A613</f>
        <v>G612</v>
      </c>
      <c r="G615" s="68">
        <f>'Flight Data'!$B613</f>
        <v>0</v>
      </c>
      <c r="H615" s="68">
        <f ca="1">ROUND(NORMINV($M615,'Inputs and Outputs'!$C$20,'Inputs and Outputs'!$D$20),0)</f>
        <v>107</v>
      </c>
      <c r="I615" s="68">
        <f t="shared" si="180"/>
        <v>101</v>
      </c>
      <c r="J615" s="68">
        <f t="shared" ca="1" si="181"/>
        <v>101</v>
      </c>
      <c r="K615" s="68">
        <f ca="1">IF(J615-G615&gt;'Inputs and Outputs'!$D$4,One-G615,0)</f>
        <v>1</v>
      </c>
      <c r="L615" s="68">
        <f ca="1">J615*'Inputs and Outputs'!$D$5-K615*'Inputs and Outputs'!$D$6</f>
        <v>3940</v>
      </c>
      <c r="M615" s="70">
        <f t="shared" ca="1" si="195"/>
        <v>0.68336134795707015</v>
      </c>
      <c r="N615" s="68">
        <f t="shared" si="182"/>
        <v>200</v>
      </c>
      <c r="O615" s="75">
        <f ca="1">J615*'Inputs and Outputs'!$D$5-('Model Part B'!K615*'Model Part B'!N615+K615*Costperbumped)</f>
        <v>3740</v>
      </c>
      <c r="R615" s="74">
        <v>612</v>
      </c>
      <c r="S615" s="68" t="s">
        <v>5</v>
      </c>
      <c r="T615" s="69">
        <v>44400</v>
      </c>
      <c r="U615" s="67" t="s">
        <v>0</v>
      </c>
      <c r="V615" s="68" t="str">
        <f>'Flight Data'!$A613</f>
        <v>G612</v>
      </c>
      <c r="W615" s="68">
        <f>'Flight Data'!$B613</f>
        <v>0</v>
      </c>
      <c r="X615" s="68">
        <f ca="1">ROUND(NORMINV($AC615,'Inputs and Outputs'!$C$20,'Inputs and Outputs'!$D$20),0)</f>
        <v>105</v>
      </c>
      <c r="Y615" s="68">
        <f t="shared" si="183"/>
        <v>102</v>
      </c>
      <c r="Z615" s="68">
        <f t="shared" ca="1" si="184"/>
        <v>102</v>
      </c>
      <c r="AA615" s="68">
        <f ca="1">IF(Z615-W615&gt;'Inputs and Outputs'!$D$4,One-W615,0)</f>
        <v>1</v>
      </c>
      <c r="AB615" s="68">
        <f ca="1">Z615*'Inputs and Outputs'!$D$5-AA615*'Inputs and Outputs'!$D$6</f>
        <v>3980</v>
      </c>
      <c r="AC615" s="70">
        <f t="shared" ca="1" si="196"/>
        <v>0.48993478348035546</v>
      </c>
      <c r="AD615" s="68">
        <f t="shared" si="185"/>
        <v>200</v>
      </c>
      <c r="AE615" s="75">
        <f ca="1">Z615*'Inputs and Outputs'!$D$5-('Model Part B'!AA615*'Model Part B'!AD615+AA615*Costperbumped)</f>
        <v>3780</v>
      </c>
      <c r="AH615" s="74">
        <v>612</v>
      </c>
      <c r="AI615" s="68" t="s">
        <v>5</v>
      </c>
      <c r="AJ615" s="69">
        <v>44400</v>
      </c>
      <c r="AK615" s="67" t="s">
        <v>0</v>
      </c>
      <c r="AL615" s="68" t="str">
        <f>'Flight Data'!$A613</f>
        <v>G612</v>
      </c>
      <c r="AM615" s="68">
        <f>'Flight Data'!$B613</f>
        <v>0</v>
      </c>
      <c r="AN615" s="68">
        <f ca="1">ROUND(NORMINV($AS615,'Inputs and Outputs'!$C$20,'Inputs and Outputs'!$D$20),0)</f>
        <v>109</v>
      </c>
      <c r="AO615" s="68">
        <f t="shared" si="186"/>
        <v>103</v>
      </c>
      <c r="AP615" s="68">
        <f t="shared" ca="1" si="187"/>
        <v>103</v>
      </c>
      <c r="AQ615" s="68">
        <f ca="1">IF(AP615-AM615&gt;'Inputs and Outputs'!$D$4,Three-AM615,0)</f>
        <v>3</v>
      </c>
      <c r="AR615" s="68">
        <f ca="1">AP615*'Inputs and Outputs'!$D$5-AQ615*'Inputs and Outputs'!$D$6</f>
        <v>3820</v>
      </c>
      <c r="AS615" s="70">
        <f t="shared" ca="1" si="197"/>
        <v>0.78718084940278499</v>
      </c>
      <c r="AT615" s="68">
        <f t="shared" si="188"/>
        <v>200</v>
      </c>
      <c r="AU615" s="75">
        <f ca="1">AP615*'Inputs and Outputs'!$D$5-('Model Part B'!AQ615*'Model Part B'!AT615+AQ615*Costperbumped)</f>
        <v>3220</v>
      </c>
      <c r="AX615" s="74">
        <v>612</v>
      </c>
      <c r="AY615" s="68" t="s">
        <v>5</v>
      </c>
      <c r="AZ615" s="69">
        <v>44400</v>
      </c>
      <c r="BA615" s="67" t="s">
        <v>0</v>
      </c>
      <c r="BB615" s="68" t="str">
        <f>'Flight Data'!$A613</f>
        <v>G612</v>
      </c>
      <c r="BC615" s="68">
        <f>'Flight Data'!$B613</f>
        <v>0</v>
      </c>
      <c r="BD615" s="68">
        <f ca="1">ROUND(NORMINV($BI615,'Inputs and Outputs'!$C$20,'Inputs and Outputs'!$D$20),0)</f>
        <v>109</v>
      </c>
      <c r="BE615" s="68">
        <f t="shared" si="189"/>
        <v>104</v>
      </c>
      <c r="BF615" s="68">
        <f t="shared" ca="1" si="190"/>
        <v>104</v>
      </c>
      <c r="BG615" s="68">
        <f ca="1">IF(BF615-BC615&gt;'Inputs and Outputs'!$D$4,Four-BC615,0)</f>
        <v>4</v>
      </c>
      <c r="BH615" s="68">
        <f ca="1">BF615*'Inputs and Outputs'!$D$5-BG615*'Inputs and Outputs'!$D$6</f>
        <v>3760</v>
      </c>
      <c r="BI615" s="70">
        <f t="shared" ca="1" si="198"/>
        <v>0.78096124239370568</v>
      </c>
      <c r="BJ615" s="68">
        <f t="shared" si="191"/>
        <v>200</v>
      </c>
      <c r="BK615" s="75">
        <f ca="1">BF615*'Inputs and Outputs'!$D$5-('Model Part B'!BG615*'Model Part B'!BJ615+BG615*Costperbumped)</f>
        <v>2960</v>
      </c>
      <c r="BN615" s="74">
        <v>612</v>
      </c>
      <c r="BO615" s="68" t="s">
        <v>5</v>
      </c>
      <c r="BP615" s="69">
        <v>44400</v>
      </c>
      <c r="BQ615" s="67" t="s">
        <v>0</v>
      </c>
      <c r="BR615" s="68" t="str">
        <f>'Flight Data'!$A613</f>
        <v>G612</v>
      </c>
      <c r="BS615" s="68">
        <f>'Flight Data'!$B613</f>
        <v>0</v>
      </c>
      <c r="BT615" s="68">
        <f ca="1">ROUND(NORMINV($BY615,'Inputs and Outputs'!$C$18,'Inputs and Outputs'!$D$18),0)</f>
        <v>110</v>
      </c>
      <c r="BU615" s="68">
        <f t="shared" si="192"/>
        <v>105</v>
      </c>
      <c r="BV615" s="68">
        <f t="shared" ca="1" si="193"/>
        <v>105</v>
      </c>
      <c r="BW615" s="68">
        <f ca="1">IF(BV615-BS615&gt;'Inputs and Outputs'!$D$4,Five-BS615,0)</f>
        <v>5</v>
      </c>
      <c r="BX615" s="68">
        <f ca="1">BV615*'Inputs and Outputs'!$D$5-BW615*'Inputs and Outputs'!$D$6</f>
        <v>3700</v>
      </c>
      <c r="BY615" s="70">
        <f t="shared" ca="1" si="199"/>
        <v>0.92935983579148285</v>
      </c>
      <c r="BZ615" s="68">
        <f t="shared" si="194"/>
        <v>200</v>
      </c>
      <c r="CA615" s="75">
        <f ca="1">BV615*'Inputs and Outputs'!$D$5-('Model Part B'!BW615*'Model Part B'!BZ615+BW615*Costperbumped)</f>
        <v>2700</v>
      </c>
    </row>
    <row r="616" spans="2:79" x14ac:dyDescent="0.2">
      <c r="B616" s="74">
        <v>613</v>
      </c>
      <c r="C616" s="68" t="s">
        <v>4</v>
      </c>
      <c r="D616" s="69">
        <v>44401</v>
      </c>
      <c r="E616" s="67" t="s">
        <v>3</v>
      </c>
      <c r="F616" s="68" t="str">
        <f>'Flight Data'!$A614</f>
        <v>G613</v>
      </c>
      <c r="G616" s="68">
        <f>'Flight Data'!$B614</f>
        <v>4</v>
      </c>
      <c r="H616" s="68">
        <f ca="1">ROUND(NORMINV($M616,'Inputs and Outputs'!$C$18,'Inputs and Outputs'!$D$18),0)</f>
        <v>102</v>
      </c>
      <c r="I616" s="68">
        <f t="shared" si="180"/>
        <v>101</v>
      </c>
      <c r="J616" s="68">
        <f t="shared" ca="1" si="181"/>
        <v>101</v>
      </c>
      <c r="K616" s="68">
        <f ca="1">IF(J616-G616&gt;'Inputs and Outputs'!$D$4,One-G616,0)</f>
        <v>0</v>
      </c>
      <c r="L616" s="68">
        <f ca="1">J616*'Inputs and Outputs'!$D$5-K616*'Inputs and Outputs'!$D$6</f>
        <v>4040</v>
      </c>
      <c r="M616" s="70">
        <f t="shared" ca="1" si="195"/>
        <v>0.575213261563009</v>
      </c>
      <c r="N616" s="68">
        <f t="shared" si="182"/>
        <v>25</v>
      </c>
      <c r="O616" s="75">
        <f ca="1">J616*'Inputs and Outputs'!$D$5-('Model Part B'!K616*'Model Part B'!N616+K616*Costperbumped)</f>
        <v>4040</v>
      </c>
      <c r="R616" s="74">
        <v>613</v>
      </c>
      <c r="S616" s="68" t="s">
        <v>4</v>
      </c>
      <c r="T616" s="69">
        <v>44401</v>
      </c>
      <c r="U616" s="67" t="s">
        <v>3</v>
      </c>
      <c r="V616" s="68" t="str">
        <f>'Flight Data'!$A614</f>
        <v>G613</v>
      </c>
      <c r="W616" s="68">
        <f>'Flight Data'!$B614</f>
        <v>4</v>
      </c>
      <c r="X616" s="68">
        <f ca="1">ROUND(NORMINV($AC616,'Inputs and Outputs'!$C$18,'Inputs and Outputs'!$D$18),0)</f>
        <v>99</v>
      </c>
      <c r="Y616" s="68">
        <f t="shared" si="183"/>
        <v>102</v>
      </c>
      <c r="Z616" s="68">
        <f t="shared" ca="1" si="184"/>
        <v>99</v>
      </c>
      <c r="AA616" s="68">
        <f ca="1">IF(Z616-W616&gt;'Inputs and Outputs'!$D$4,One-W616,0)</f>
        <v>0</v>
      </c>
      <c r="AB616" s="68">
        <f ca="1">Z616*'Inputs and Outputs'!$D$5-AA616*'Inputs and Outputs'!$D$6</f>
        <v>3960</v>
      </c>
      <c r="AC616" s="70">
        <f t="shared" ca="1" si="196"/>
        <v>0.34696544178224742</v>
      </c>
      <c r="AD616" s="68">
        <f t="shared" si="185"/>
        <v>25</v>
      </c>
      <c r="AE616" s="75">
        <f ca="1">Z616*'Inputs and Outputs'!$D$5-('Model Part B'!AA616*'Model Part B'!AD616+AA616*Costperbumped)</f>
        <v>3960</v>
      </c>
      <c r="AH616" s="74">
        <v>613</v>
      </c>
      <c r="AI616" s="68" t="s">
        <v>4</v>
      </c>
      <c r="AJ616" s="69">
        <v>44401</v>
      </c>
      <c r="AK616" s="67" t="s">
        <v>3</v>
      </c>
      <c r="AL616" s="68" t="str">
        <f>'Flight Data'!$A614</f>
        <v>G613</v>
      </c>
      <c r="AM616" s="68">
        <f>'Flight Data'!$B614</f>
        <v>4</v>
      </c>
      <c r="AN616" s="68">
        <f ca="1">ROUND(NORMINV($AS616,'Inputs and Outputs'!$C$18,'Inputs and Outputs'!$D$18),0)</f>
        <v>100</v>
      </c>
      <c r="AO616" s="68">
        <f t="shared" si="186"/>
        <v>103</v>
      </c>
      <c r="AP616" s="68">
        <f t="shared" ca="1" si="187"/>
        <v>100</v>
      </c>
      <c r="AQ616" s="68">
        <f ca="1">IF(AP616-AM616&gt;'Inputs and Outputs'!$D$4,Three-AM616,0)</f>
        <v>0</v>
      </c>
      <c r="AR616" s="68">
        <f ca="1">AP616*'Inputs and Outputs'!$D$5-AQ616*'Inputs and Outputs'!$D$6</f>
        <v>4000</v>
      </c>
      <c r="AS616" s="70">
        <f t="shared" ca="1" si="197"/>
        <v>0.46360373326473403</v>
      </c>
      <c r="AT616" s="68">
        <f t="shared" si="188"/>
        <v>25</v>
      </c>
      <c r="AU616" s="75">
        <f ca="1">AP616*'Inputs and Outputs'!$D$5-('Model Part B'!AQ616*'Model Part B'!AT616+AQ616*Costperbumped)</f>
        <v>4000</v>
      </c>
      <c r="AX616" s="74">
        <v>613</v>
      </c>
      <c r="AY616" s="68" t="s">
        <v>4</v>
      </c>
      <c r="AZ616" s="69">
        <v>44401</v>
      </c>
      <c r="BA616" s="67" t="s">
        <v>3</v>
      </c>
      <c r="BB616" s="68" t="str">
        <f>'Flight Data'!$A614</f>
        <v>G613</v>
      </c>
      <c r="BC616" s="68">
        <f>'Flight Data'!$B614</f>
        <v>4</v>
      </c>
      <c r="BD616" s="68">
        <f ca="1">ROUND(NORMINV($BI616,'Inputs and Outputs'!$C$18,'Inputs and Outputs'!$D$18),0)</f>
        <v>100</v>
      </c>
      <c r="BE616" s="68">
        <f t="shared" si="189"/>
        <v>104</v>
      </c>
      <c r="BF616" s="68">
        <f t="shared" ca="1" si="190"/>
        <v>100</v>
      </c>
      <c r="BG616" s="68">
        <f ca="1">IF(BF616-BC616&gt;'Inputs and Outputs'!$D$4,Four-BC616,0)</f>
        <v>0</v>
      </c>
      <c r="BH616" s="68">
        <f ca="1">BF616*'Inputs and Outputs'!$D$5-BG616*'Inputs and Outputs'!$D$6</f>
        <v>4000</v>
      </c>
      <c r="BI616" s="70">
        <f t="shared" ca="1" si="198"/>
        <v>0.43219771449231148</v>
      </c>
      <c r="BJ616" s="68">
        <f t="shared" si="191"/>
        <v>25</v>
      </c>
      <c r="BK616" s="75">
        <f ca="1">BF616*'Inputs and Outputs'!$D$5-('Model Part B'!BG616*'Model Part B'!BJ616+BG616*Costperbumped)</f>
        <v>4000</v>
      </c>
      <c r="BN616" s="74">
        <v>613</v>
      </c>
      <c r="BO616" s="68" t="s">
        <v>4</v>
      </c>
      <c r="BP616" s="69">
        <v>44401</v>
      </c>
      <c r="BQ616" s="67" t="s">
        <v>3</v>
      </c>
      <c r="BR616" s="68" t="str">
        <f>'Flight Data'!$A614</f>
        <v>G613</v>
      </c>
      <c r="BS616" s="68">
        <f>'Flight Data'!$B614</f>
        <v>4</v>
      </c>
      <c r="BT616" s="68">
        <f ca="1">ROUND(NORMINV($BY616,'Inputs and Outputs'!$C$18,'Inputs and Outputs'!$D$18),0)</f>
        <v>107</v>
      </c>
      <c r="BU616" s="68">
        <f t="shared" si="192"/>
        <v>105</v>
      </c>
      <c r="BV616" s="68">
        <f t="shared" ca="1" si="193"/>
        <v>105</v>
      </c>
      <c r="BW616" s="68">
        <f ca="1">IF(BV616-BS616&gt;'Inputs and Outputs'!$D$4,Five-BS616,0)</f>
        <v>1</v>
      </c>
      <c r="BX616" s="68">
        <f ca="1">BV616*'Inputs and Outputs'!$D$5-BW616*'Inputs and Outputs'!$D$6</f>
        <v>4100</v>
      </c>
      <c r="BY616" s="70">
        <f t="shared" ca="1" si="199"/>
        <v>0.83017734130420329</v>
      </c>
      <c r="BZ616" s="68">
        <f t="shared" si="194"/>
        <v>25</v>
      </c>
      <c r="CA616" s="75">
        <f ca="1">BV616*'Inputs and Outputs'!$D$5-('Model Part B'!BW616*'Model Part B'!BZ616+BW616*Costperbumped)</f>
        <v>4075</v>
      </c>
    </row>
    <row r="617" spans="2:79" x14ac:dyDescent="0.2">
      <c r="B617" s="74">
        <v>614</v>
      </c>
      <c r="C617" s="68" t="s">
        <v>4</v>
      </c>
      <c r="D617" s="69">
        <v>44401</v>
      </c>
      <c r="E617" s="67" t="s">
        <v>2</v>
      </c>
      <c r="F617" s="68" t="str">
        <f>'Flight Data'!$A615</f>
        <v>G614</v>
      </c>
      <c r="G617" s="68">
        <f>'Flight Data'!$B615</f>
        <v>2</v>
      </c>
      <c r="H617" s="68">
        <f ca="1">ROUND(NORMINV($M617,'Inputs and Outputs'!$C$19,'Inputs and Outputs'!$D$19),0)</f>
        <v>104</v>
      </c>
      <c r="I617" s="68">
        <f t="shared" si="180"/>
        <v>101</v>
      </c>
      <c r="J617" s="68">
        <f t="shared" ca="1" si="181"/>
        <v>101</v>
      </c>
      <c r="K617" s="68">
        <f ca="1">IF(J617-G617&gt;'Inputs and Outputs'!$D$4,One-G617,0)</f>
        <v>0</v>
      </c>
      <c r="L617" s="68">
        <f ca="1">J617*'Inputs and Outputs'!$D$5-K617*'Inputs and Outputs'!$D$6</f>
        <v>4040</v>
      </c>
      <c r="M617" s="70">
        <f t="shared" ca="1" si="195"/>
        <v>0.57769101021018621</v>
      </c>
      <c r="N617" s="68">
        <f t="shared" si="182"/>
        <v>25</v>
      </c>
      <c r="O617" s="75">
        <f ca="1">J617*'Inputs and Outputs'!$D$5-('Model Part B'!K617*'Model Part B'!N617+K617*Costperbumped)</f>
        <v>4040</v>
      </c>
      <c r="R617" s="74">
        <v>614</v>
      </c>
      <c r="S617" s="68" t="s">
        <v>4</v>
      </c>
      <c r="T617" s="69">
        <v>44401</v>
      </c>
      <c r="U617" s="67" t="s">
        <v>2</v>
      </c>
      <c r="V617" s="68" t="str">
        <f>'Flight Data'!$A615</f>
        <v>G614</v>
      </c>
      <c r="W617" s="68">
        <f>'Flight Data'!$B615</f>
        <v>2</v>
      </c>
      <c r="X617" s="68">
        <f ca="1">ROUND(NORMINV($AC617,'Inputs and Outputs'!$C$19,'Inputs and Outputs'!$D$19),0)</f>
        <v>106</v>
      </c>
      <c r="Y617" s="68">
        <f t="shared" si="183"/>
        <v>102</v>
      </c>
      <c r="Z617" s="68">
        <f t="shared" ca="1" si="184"/>
        <v>102</v>
      </c>
      <c r="AA617" s="68">
        <f ca="1">IF(Z617-W617&gt;'Inputs and Outputs'!$D$4,One-W617,0)</f>
        <v>0</v>
      </c>
      <c r="AB617" s="68">
        <f ca="1">Z617*'Inputs and Outputs'!$D$5-AA617*'Inputs and Outputs'!$D$6</f>
        <v>4080</v>
      </c>
      <c r="AC617" s="70">
        <f t="shared" ca="1" si="196"/>
        <v>0.69964531704643529</v>
      </c>
      <c r="AD617" s="68">
        <f t="shared" si="185"/>
        <v>25</v>
      </c>
      <c r="AE617" s="75">
        <f ca="1">Z617*'Inputs and Outputs'!$D$5-('Model Part B'!AA617*'Model Part B'!AD617+AA617*Costperbumped)</f>
        <v>4080</v>
      </c>
      <c r="AH617" s="74">
        <v>614</v>
      </c>
      <c r="AI617" s="68" t="s">
        <v>4</v>
      </c>
      <c r="AJ617" s="69">
        <v>44401</v>
      </c>
      <c r="AK617" s="67" t="s">
        <v>2</v>
      </c>
      <c r="AL617" s="68" t="str">
        <f>'Flight Data'!$A615</f>
        <v>G614</v>
      </c>
      <c r="AM617" s="68">
        <f>'Flight Data'!$B615</f>
        <v>2</v>
      </c>
      <c r="AN617" s="68">
        <f ca="1">ROUND(NORMINV($AS617,'Inputs and Outputs'!$C$19,'Inputs and Outputs'!$D$19),0)</f>
        <v>104</v>
      </c>
      <c r="AO617" s="68">
        <f t="shared" si="186"/>
        <v>103</v>
      </c>
      <c r="AP617" s="68">
        <f t="shared" ca="1" si="187"/>
        <v>103</v>
      </c>
      <c r="AQ617" s="68">
        <f ca="1">IF(AP617-AM617&gt;'Inputs and Outputs'!$D$4,Three-AM617,0)</f>
        <v>1</v>
      </c>
      <c r="AR617" s="68">
        <f ca="1">AP617*'Inputs and Outputs'!$D$5-AQ617*'Inputs and Outputs'!$D$6</f>
        <v>4020</v>
      </c>
      <c r="AS617" s="70">
        <f t="shared" ca="1" si="197"/>
        <v>0.58542606597677882</v>
      </c>
      <c r="AT617" s="68">
        <f t="shared" si="188"/>
        <v>25</v>
      </c>
      <c r="AU617" s="75">
        <f ca="1">AP617*'Inputs and Outputs'!$D$5-('Model Part B'!AQ617*'Model Part B'!AT617+AQ617*Costperbumped)</f>
        <v>3995</v>
      </c>
      <c r="AX617" s="74">
        <v>614</v>
      </c>
      <c r="AY617" s="68" t="s">
        <v>4</v>
      </c>
      <c r="AZ617" s="69">
        <v>44401</v>
      </c>
      <c r="BA617" s="67" t="s">
        <v>2</v>
      </c>
      <c r="BB617" s="68" t="str">
        <f>'Flight Data'!$A615</f>
        <v>G614</v>
      </c>
      <c r="BC617" s="68">
        <f>'Flight Data'!$B615</f>
        <v>2</v>
      </c>
      <c r="BD617" s="68">
        <f ca="1">ROUND(NORMINV($BI617,'Inputs and Outputs'!$C$19,'Inputs and Outputs'!$D$19),0)</f>
        <v>109</v>
      </c>
      <c r="BE617" s="68">
        <f t="shared" si="189"/>
        <v>104</v>
      </c>
      <c r="BF617" s="68">
        <f t="shared" ca="1" si="190"/>
        <v>104</v>
      </c>
      <c r="BG617" s="68">
        <f ca="1">IF(BF617-BC617&gt;'Inputs and Outputs'!$D$4,Four-BC617,0)</f>
        <v>2</v>
      </c>
      <c r="BH617" s="68">
        <f ca="1">BF617*'Inputs and Outputs'!$D$5-BG617*'Inputs and Outputs'!$D$6</f>
        <v>3960</v>
      </c>
      <c r="BI617" s="70">
        <f t="shared" ca="1" si="198"/>
        <v>0.86905508421287003</v>
      </c>
      <c r="BJ617" s="68">
        <f t="shared" si="191"/>
        <v>25</v>
      </c>
      <c r="BK617" s="75">
        <f ca="1">BF617*'Inputs and Outputs'!$D$5-('Model Part B'!BG617*'Model Part B'!BJ617+BG617*Costperbumped)</f>
        <v>3910</v>
      </c>
      <c r="BN617" s="74">
        <v>614</v>
      </c>
      <c r="BO617" s="68" t="s">
        <v>4</v>
      </c>
      <c r="BP617" s="69">
        <v>44401</v>
      </c>
      <c r="BQ617" s="67" t="s">
        <v>2</v>
      </c>
      <c r="BR617" s="68" t="str">
        <f>'Flight Data'!$A615</f>
        <v>G614</v>
      </c>
      <c r="BS617" s="68">
        <f>'Flight Data'!$B615</f>
        <v>2</v>
      </c>
      <c r="BT617" s="68">
        <f ca="1">ROUND(NORMINV($BY617,'Inputs and Outputs'!$C$18,'Inputs and Outputs'!$D$18),0)</f>
        <v>89</v>
      </c>
      <c r="BU617" s="68">
        <f t="shared" si="192"/>
        <v>105</v>
      </c>
      <c r="BV617" s="68">
        <f t="shared" ca="1" si="193"/>
        <v>89</v>
      </c>
      <c r="BW617" s="68">
        <f ca="1">IF(BV617-BS617&gt;'Inputs and Outputs'!$D$4,Five-BS617,0)</f>
        <v>0</v>
      </c>
      <c r="BX617" s="68">
        <f ca="1">BV617*'Inputs and Outputs'!$D$5-BW617*'Inputs and Outputs'!$D$6</f>
        <v>3560</v>
      </c>
      <c r="BY617" s="70">
        <f t="shared" ca="1" si="199"/>
        <v>2.3477688654331308E-2</v>
      </c>
      <c r="BZ617" s="68">
        <f t="shared" si="194"/>
        <v>25</v>
      </c>
      <c r="CA617" s="75">
        <f ca="1">BV617*'Inputs and Outputs'!$D$5-('Model Part B'!BW617*'Model Part B'!BZ617+BW617*Costperbumped)</f>
        <v>3560</v>
      </c>
    </row>
    <row r="618" spans="2:79" x14ac:dyDescent="0.2">
      <c r="B618" s="74">
        <v>615</v>
      </c>
      <c r="C618" s="68" t="s">
        <v>4</v>
      </c>
      <c r="D618" s="69">
        <v>44401</v>
      </c>
      <c r="E618" s="67" t="s">
        <v>0</v>
      </c>
      <c r="F618" s="68" t="str">
        <f>'Flight Data'!$A616</f>
        <v>G615</v>
      </c>
      <c r="G618" s="68">
        <f>'Flight Data'!$B616</f>
        <v>3</v>
      </c>
      <c r="H618" s="68">
        <f ca="1">ROUND(NORMINV($M618,'Inputs and Outputs'!$C$20,'Inputs and Outputs'!$D$20),0)</f>
        <v>98</v>
      </c>
      <c r="I618" s="68">
        <f t="shared" si="180"/>
        <v>101</v>
      </c>
      <c r="J618" s="68">
        <f t="shared" ca="1" si="181"/>
        <v>98</v>
      </c>
      <c r="K618" s="68">
        <f ca="1">IF(J618-G618&gt;'Inputs and Outputs'!$D$4,One-G618,0)</f>
        <v>0</v>
      </c>
      <c r="L618" s="68">
        <f ca="1">J618*'Inputs and Outputs'!$D$5-K618*'Inputs and Outputs'!$D$6</f>
        <v>3920</v>
      </c>
      <c r="M618" s="70">
        <f t="shared" ca="1" si="195"/>
        <v>8.2280275495517308E-2</v>
      </c>
      <c r="N618" s="68">
        <f t="shared" si="182"/>
        <v>200</v>
      </c>
      <c r="O618" s="75">
        <f ca="1">J618*'Inputs and Outputs'!$D$5-('Model Part B'!K618*'Model Part B'!N618+K618*Costperbumped)</f>
        <v>3920</v>
      </c>
      <c r="R618" s="74">
        <v>615</v>
      </c>
      <c r="S618" s="68" t="s">
        <v>4</v>
      </c>
      <c r="T618" s="69">
        <v>44401</v>
      </c>
      <c r="U618" s="67" t="s">
        <v>0</v>
      </c>
      <c r="V618" s="68" t="str">
        <f>'Flight Data'!$A616</f>
        <v>G615</v>
      </c>
      <c r="W618" s="68">
        <f>'Flight Data'!$B616</f>
        <v>3</v>
      </c>
      <c r="X618" s="68">
        <f ca="1">ROUND(NORMINV($AC618,'Inputs and Outputs'!$C$20,'Inputs and Outputs'!$D$20),0)</f>
        <v>106</v>
      </c>
      <c r="Y618" s="68">
        <f t="shared" si="183"/>
        <v>102</v>
      </c>
      <c r="Z618" s="68">
        <f t="shared" ca="1" si="184"/>
        <v>102</v>
      </c>
      <c r="AA618" s="68">
        <f ca="1">IF(Z618-W618&gt;'Inputs and Outputs'!$D$4,One-W618,0)</f>
        <v>0</v>
      </c>
      <c r="AB618" s="68">
        <f ca="1">Z618*'Inputs and Outputs'!$D$5-AA618*'Inputs and Outputs'!$D$6</f>
        <v>4080</v>
      </c>
      <c r="AC618" s="70">
        <f t="shared" ca="1" si="196"/>
        <v>0.61785955366439627</v>
      </c>
      <c r="AD618" s="68">
        <f t="shared" si="185"/>
        <v>200</v>
      </c>
      <c r="AE618" s="75">
        <f ca="1">Z618*'Inputs and Outputs'!$D$5-('Model Part B'!AA618*'Model Part B'!AD618+AA618*Costperbumped)</f>
        <v>4080</v>
      </c>
      <c r="AH618" s="74">
        <v>615</v>
      </c>
      <c r="AI618" s="68" t="s">
        <v>4</v>
      </c>
      <c r="AJ618" s="69">
        <v>44401</v>
      </c>
      <c r="AK618" s="67" t="s">
        <v>0</v>
      </c>
      <c r="AL618" s="68" t="str">
        <f>'Flight Data'!$A616</f>
        <v>G615</v>
      </c>
      <c r="AM618" s="68">
        <f>'Flight Data'!$B616</f>
        <v>3</v>
      </c>
      <c r="AN618" s="68">
        <f ca="1">ROUND(NORMINV($AS618,'Inputs and Outputs'!$C$20,'Inputs and Outputs'!$D$20),0)</f>
        <v>106</v>
      </c>
      <c r="AO618" s="68">
        <f t="shared" si="186"/>
        <v>103</v>
      </c>
      <c r="AP618" s="68">
        <f t="shared" ca="1" si="187"/>
        <v>103</v>
      </c>
      <c r="AQ618" s="68">
        <f ca="1">IF(AP618-AM618&gt;'Inputs and Outputs'!$D$4,Three-AM618,0)</f>
        <v>0</v>
      </c>
      <c r="AR618" s="68">
        <f ca="1">AP618*'Inputs and Outputs'!$D$5-AQ618*'Inputs and Outputs'!$D$6</f>
        <v>4120</v>
      </c>
      <c r="AS618" s="70">
        <f t="shared" ca="1" si="197"/>
        <v>0.59686007277851594</v>
      </c>
      <c r="AT618" s="68">
        <f t="shared" si="188"/>
        <v>200</v>
      </c>
      <c r="AU618" s="75">
        <f ca="1">AP618*'Inputs and Outputs'!$D$5-('Model Part B'!AQ618*'Model Part B'!AT618+AQ618*Costperbumped)</f>
        <v>4120</v>
      </c>
      <c r="AX618" s="74">
        <v>615</v>
      </c>
      <c r="AY618" s="68" t="s">
        <v>4</v>
      </c>
      <c r="AZ618" s="69">
        <v>44401</v>
      </c>
      <c r="BA618" s="67" t="s">
        <v>0</v>
      </c>
      <c r="BB618" s="68" t="str">
        <f>'Flight Data'!$A616</f>
        <v>G615</v>
      </c>
      <c r="BC618" s="68">
        <f>'Flight Data'!$B616</f>
        <v>3</v>
      </c>
      <c r="BD618" s="68">
        <f ca="1">ROUND(NORMINV($BI618,'Inputs and Outputs'!$C$20,'Inputs and Outputs'!$D$20),0)</f>
        <v>102</v>
      </c>
      <c r="BE618" s="68">
        <f t="shared" si="189"/>
        <v>104</v>
      </c>
      <c r="BF618" s="68">
        <f t="shared" ca="1" si="190"/>
        <v>102</v>
      </c>
      <c r="BG618" s="68">
        <f ca="1">IF(BF618-BC618&gt;'Inputs and Outputs'!$D$4,Four-BC618,0)</f>
        <v>0</v>
      </c>
      <c r="BH618" s="68">
        <f ca="1">BF618*'Inputs and Outputs'!$D$5-BG618*'Inputs and Outputs'!$D$6</f>
        <v>4080</v>
      </c>
      <c r="BI618" s="70">
        <f t="shared" ca="1" si="198"/>
        <v>0.29344823147899701</v>
      </c>
      <c r="BJ618" s="68">
        <f t="shared" si="191"/>
        <v>200</v>
      </c>
      <c r="BK618" s="75">
        <f ca="1">BF618*'Inputs and Outputs'!$D$5-('Model Part B'!BG618*'Model Part B'!BJ618+BG618*Costperbumped)</f>
        <v>4080</v>
      </c>
      <c r="BN618" s="74">
        <v>615</v>
      </c>
      <c r="BO618" s="68" t="s">
        <v>4</v>
      </c>
      <c r="BP618" s="69">
        <v>44401</v>
      </c>
      <c r="BQ618" s="67" t="s">
        <v>0</v>
      </c>
      <c r="BR618" s="68" t="str">
        <f>'Flight Data'!$A616</f>
        <v>G615</v>
      </c>
      <c r="BS618" s="68">
        <f>'Flight Data'!$B616</f>
        <v>3</v>
      </c>
      <c r="BT618" s="68">
        <f ca="1">ROUND(NORMINV($BY618,'Inputs and Outputs'!$C$18,'Inputs and Outputs'!$D$18),0)</f>
        <v>96</v>
      </c>
      <c r="BU618" s="68">
        <f t="shared" si="192"/>
        <v>105</v>
      </c>
      <c r="BV618" s="68">
        <f t="shared" ca="1" si="193"/>
        <v>96</v>
      </c>
      <c r="BW618" s="68">
        <f ca="1">IF(BV618-BS618&gt;'Inputs and Outputs'!$D$4,Five-BS618,0)</f>
        <v>0</v>
      </c>
      <c r="BX618" s="68">
        <f ca="1">BV618*'Inputs and Outputs'!$D$5-BW618*'Inputs and Outputs'!$D$6</f>
        <v>3840</v>
      </c>
      <c r="BY618" s="70">
        <f t="shared" ca="1" si="199"/>
        <v>0.21688160961199476</v>
      </c>
      <c r="BZ618" s="68">
        <f t="shared" si="194"/>
        <v>200</v>
      </c>
      <c r="CA618" s="75">
        <f ca="1">BV618*'Inputs and Outputs'!$D$5-('Model Part B'!BW618*'Model Part B'!BZ618+BW618*Costperbumped)</f>
        <v>3840</v>
      </c>
    </row>
    <row r="619" spans="2:79" x14ac:dyDescent="0.2">
      <c r="B619" s="74">
        <v>616</v>
      </c>
      <c r="C619" s="68" t="s">
        <v>1</v>
      </c>
      <c r="D619" s="69">
        <v>44402</v>
      </c>
      <c r="E619" s="67" t="s">
        <v>3</v>
      </c>
      <c r="F619" s="68" t="str">
        <f>'Flight Data'!$A617</f>
        <v>G616</v>
      </c>
      <c r="G619" s="68">
        <f>'Flight Data'!$B617</f>
        <v>1</v>
      </c>
      <c r="H619" s="68">
        <f ca="1">ROUND(NORMINV($M619,'Inputs and Outputs'!$C$18,'Inputs and Outputs'!$D$18),0)</f>
        <v>95</v>
      </c>
      <c r="I619" s="68">
        <f t="shared" si="180"/>
        <v>101</v>
      </c>
      <c r="J619" s="68">
        <f t="shared" ca="1" si="181"/>
        <v>95</v>
      </c>
      <c r="K619" s="68">
        <f ca="1">IF(J619-G619&gt;'Inputs and Outputs'!$D$4,One-G619,0)</f>
        <v>0</v>
      </c>
      <c r="L619" s="68">
        <f ca="1">J619*'Inputs and Outputs'!$D$5-K619*'Inputs and Outputs'!$D$6</f>
        <v>3800</v>
      </c>
      <c r="M619" s="70">
        <f t="shared" ca="1" si="195"/>
        <v>0.15542309532537835</v>
      </c>
      <c r="N619" s="68">
        <f t="shared" si="182"/>
        <v>25</v>
      </c>
      <c r="O619" s="75">
        <f ca="1">J619*'Inputs and Outputs'!$D$5-('Model Part B'!K619*'Model Part B'!N619+K619*Costperbumped)</f>
        <v>3800</v>
      </c>
      <c r="R619" s="74">
        <v>616</v>
      </c>
      <c r="S619" s="68" t="s">
        <v>1</v>
      </c>
      <c r="T619" s="69">
        <v>44402</v>
      </c>
      <c r="U619" s="67" t="s">
        <v>3</v>
      </c>
      <c r="V619" s="68" t="str">
        <f>'Flight Data'!$A617</f>
        <v>G616</v>
      </c>
      <c r="W619" s="68">
        <f>'Flight Data'!$B617</f>
        <v>1</v>
      </c>
      <c r="X619" s="68">
        <f ca="1">ROUND(NORMINV($AC619,'Inputs and Outputs'!$C$18,'Inputs and Outputs'!$D$18),0)</f>
        <v>99</v>
      </c>
      <c r="Y619" s="68">
        <f t="shared" si="183"/>
        <v>102</v>
      </c>
      <c r="Z619" s="68">
        <f t="shared" ca="1" si="184"/>
        <v>99</v>
      </c>
      <c r="AA619" s="68">
        <f ca="1">IF(Z619-W619&gt;'Inputs and Outputs'!$D$4,One-W619,0)</f>
        <v>0</v>
      </c>
      <c r="AB619" s="68">
        <f ca="1">Z619*'Inputs and Outputs'!$D$5-AA619*'Inputs and Outputs'!$D$6</f>
        <v>3960</v>
      </c>
      <c r="AC619" s="70">
        <f t="shared" ca="1" si="196"/>
        <v>0.33957004087150444</v>
      </c>
      <c r="AD619" s="68">
        <f t="shared" si="185"/>
        <v>25</v>
      </c>
      <c r="AE619" s="75">
        <f ca="1">Z619*'Inputs and Outputs'!$D$5-('Model Part B'!AA619*'Model Part B'!AD619+AA619*Costperbumped)</f>
        <v>3960</v>
      </c>
      <c r="AH619" s="74">
        <v>616</v>
      </c>
      <c r="AI619" s="68" t="s">
        <v>1</v>
      </c>
      <c r="AJ619" s="69">
        <v>44402</v>
      </c>
      <c r="AK619" s="67" t="s">
        <v>3</v>
      </c>
      <c r="AL619" s="68" t="str">
        <f>'Flight Data'!$A617</f>
        <v>G616</v>
      </c>
      <c r="AM619" s="68">
        <f>'Flight Data'!$B617</f>
        <v>1</v>
      </c>
      <c r="AN619" s="68">
        <f ca="1">ROUND(NORMINV($AS619,'Inputs and Outputs'!$C$18,'Inputs and Outputs'!$D$18),0)</f>
        <v>90</v>
      </c>
      <c r="AO619" s="68">
        <f t="shared" si="186"/>
        <v>103</v>
      </c>
      <c r="AP619" s="68">
        <f t="shared" ca="1" si="187"/>
        <v>90</v>
      </c>
      <c r="AQ619" s="68">
        <f ca="1">IF(AP619-AM619&gt;'Inputs and Outputs'!$D$4,Three-AM619,0)</f>
        <v>0</v>
      </c>
      <c r="AR619" s="68">
        <f ca="1">AP619*'Inputs and Outputs'!$D$5-AQ619*'Inputs and Outputs'!$D$6</f>
        <v>3600</v>
      </c>
      <c r="AS619" s="70">
        <f t="shared" ca="1" si="197"/>
        <v>2.8779913516535527E-2</v>
      </c>
      <c r="AT619" s="68">
        <f t="shared" si="188"/>
        <v>25</v>
      </c>
      <c r="AU619" s="75">
        <f ca="1">AP619*'Inputs and Outputs'!$D$5-('Model Part B'!AQ619*'Model Part B'!AT619+AQ619*Costperbumped)</f>
        <v>3600</v>
      </c>
      <c r="AX619" s="74">
        <v>616</v>
      </c>
      <c r="AY619" s="68" t="s">
        <v>1</v>
      </c>
      <c r="AZ619" s="69">
        <v>44402</v>
      </c>
      <c r="BA619" s="67" t="s">
        <v>3</v>
      </c>
      <c r="BB619" s="68" t="str">
        <f>'Flight Data'!$A617</f>
        <v>G616</v>
      </c>
      <c r="BC619" s="68">
        <f>'Flight Data'!$B617</f>
        <v>1</v>
      </c>
      <c r="BD619" s="68">
        <f ca="1">ROUND(NORMINV($BI619,'Inputs and Outputs'!$C$18,'Inputs and Outputs'!$D$18),0)</f>
        <v>103</v>
      </c>
      <c r="BE619" s="68">
        <f t="shared" si="189"/>
        <v>104</v>
      </c>
      <c r="BF619" s="68">
        <f t="shared" ca="1" si="190"/>
        <v>103</v>
      </c>
      <c r="BG619" s="68">
        <f ca="1">IF(BF619-BC619&gt;'Inputs and Outputs'!$D$4,Four-BC619,0)</f>
        <v>3</v>
      </c>
      <c r="BH619" s="68">
        <f ca="1">BF619*'Inputs and Outputs'!$D$5-BG619*'Inputs and Outputs'!$D$6</f>
        <v>3820</v>
      </c>
      <c r="BI619" s="70">
        <f t="shared" ca="1" si="198"/>
        <v>0.60248399743164927</v>
      </c>
      <c r="BJ619" s="68">
        <f t="shared" si="191"/>
        <v>25</v>
      </c>
      <c r="BK619" s="75">
        <f ca="1">BF619*'Inputs and Outputs'!$D$5-('Model Part B'!BG619*'Model Part B'!BJ619+BG619*Costperbumped)</f>
        <v>3745</v>
      </c>
      <c r="BN619" s="74">
        <v>616</v>
      </c>
      <c r="BO619" s="68" t="s">
        <v>1</v>
      </c>
      <c r="BP619" s="69">
        <v>44402</v>
      </c>
      <c r="BQ619" s="67" t="s">
        <v>3</v>
      </c>
      <c r="BR619" s="68" t="str">
        <f>'Flight Data'!$A617</f>
        <v>G616</v>
      </c>
      <c r="BS619" s="68">
        <f>'Flight Data'!$B617</f>
        <v>1</v>
      </c>
      <c r="BT619" s="68">
        <f ca="1">ROUND(NORMINV($BY619,'Inputs and Outputs'!$C$18,'Inputs and Outputs'!$D$18),0)</f>
        <v>98</v>
      </c>
      <c r="BU619" s="68">
        <f t="shared" si="192"/>
        <v>105</v>
      </c>
      <c r="BV619" s="68">
        <f t="shared" ca="1" si="193"/>
        <v>98</v>
      </c>
      <c r="BW619" s="68">
        <f ca="1">IF(BV619-BS619&gt;'Inputs and Outputs'!$D$4,Five-BS619,0)</f>
        <v>0</v>
      </c>
      <c r="BX619" s="68">
        <f ca="1">BV619*'Inputs and Outputs'!$D$5-BW619*'Inputs and Outputs'!$D$6</f>
        <v>3920</v>
      </c>
      <c r="BY619" s="70">
        <f t="shared" ca="1" si="199"/>
        <v>0.29795161251981028</v>
      </c>
      <c r="BZ619" s="68">
        <f t="shared" si="194"/>
        <v>25</v>
      </c>
      <c r="CA619" s="75">
        <f ca="1">BV619*'Inputs and Outputs'!$D$5-('Model Part B'!BW619*'Model Part B'!BZ619+BW619*Costperbumped)</f>
        <v>3920</v>
      </c>
    </row>
    <row r="620" spans="2:79" x14ac:dyDescent="0.2">
      <c r="B620" s="74">
        <v>617</v>
      </c>
      <c r="C620" s="68" t="s">
        <v>1</v>
      </c>
      <c r="D620" s="69">
        <v>44402</v>
      </c>
      <c r="E620" s="67" t="s">
        <v>2</v>
      </c>
      <c r="F620" s="68" t="str">
        <f>'Flight Data'!$A618</f>
        <v>G617</v>
      </c>
      <c r="G620" s="68">
        <f>'Flight Data'!$B618</f>
        <v>4</v>
      </c>
      <c r="H620" s="68">
        <f ca="1">ROUND(NORMINV($M620,'Inputs and Outputs'!$C$19,'Inputs and Outputs'!$D$19),0)</f>
        <v>103</v>
      </c>
      <c r="I620" s="68">
        <f t="shared" si="180"/>
        <v>101</v>
      </c>
      <c r="J620" s="68">
        <f t="shared" ca="1" si="181"/>
        <v>101</v>
      </c>
      <c r="K620" s="68">
        <f ca="1">IF(J620-G620&gt;'Inputs and Outputs'!$D$4,One-G620,0)</f>
        <v>0</v>
      </c>
      <c r="L620" s="68">
        <f ca="1">J620*'Inputs and Outputs'!$D$5-K620*'Inputs and Outputs'!$D$6</f>
        <v>4040</v>
      </c>
      <c r="M620" s="70">
        <f t="shared" ca="1" si="195"/>
        <v>0.47491804528668213</v>
      </c>
      <c r="N620" s="68">
        <f t="shared" si="182"/>
        <v>25</v>
      </c>
      <c r="O620" s="75">
        <f ca="1">J620*'Inputs and Outputs'!$D$5-('Model Part B'!K620*'Model Part B'!N620+K620*Costperbumped)</f>
        <v>4040</v>
      </c>
      <c r="R620" s="74">
        <v>617</v>
      </c>
      <c r="S620" s="68" t="s">
        <v>1</v>
      </c>
      <c r="T620" s="69">
        <v>44402</v>
      </c>
      <c r="U620" s="67" t="s">
        <v>2</v>
      </c>
      <c r="V620" s="68" t="str">
        <f>'Flight Data'!$A618</f>
        <v>G617</v>
      </c>
      <c r="W620" s="68">
        <f>'Flight Data'!$B618</f>
        <v>4</v>
      </c>
      <c r="X620" s="68">
        <f ca="1">ROUND(NORMINV($AC620,'Inputs and Outputs'!$C$19,'Inputs and Outputs'!$D$19),0)</f>
        <v>99</v>
      </c>
      <c r="Y620" s="68">
        <f t="shared" si="183"/>
        <v>102</v>
      </c>
      <c r="Z620" s="68">
        <f t="shared" ca="1" si="184"/>
        <v>99</v>
      </c>
      <c r="AA620" s="68">
        <f ca="1">IF(Z620-W620&gt;'Inputs and Outputs'!$D$4,One-W620,0)</f>
        <v>0</v>
      </c>
      <c r="AB620" s="68">
        <f ca="1">Z620*'Inputs and Outputs'!$D$5-AA620*'Inputs and Outputs'!$D$6</f>
        <v>3960</v>
      </c>
      <c r="AC620" s="70">
        <f t="shared" ca="1" si="196"/>
        <v>0.23167237779099814</v>
      </c>
      <c r="AD620" s="68">
        <f t="shared" si="185"/>
        <v>25</v>
      </c>
      <c r="AE620" s="75">
        <f ca="1">Z620*'Inputs and Outputs'!$D$5-('Model Part B'!AA620*'Model Part B'!AD620+AA620*Costperbumped)</f>
        <v>3960</v>
      </c>
      <c r="AH620" s="74">
        <v>617</v>
      </c>
      <c r="AI620" s="68" t="s">
        <v>1</v>
      </c>
      <c r="AJ620" s="69">
        <v>44402</v>
      </c>
      <c r="AK620" s="67" t="s">
        <v>2</v>
      </c>
      <c r="AL620" s="68" t="str">
        <f>'Flight Data'!$A618</f>
        <v>G617</v>
      </c>
      <c r="AM620" s="68">
        <f>'Flight Data'!$B618</f>
        <v>4</v>
      </c>
      <c r="AN620" s="68">
        <f ca="1">ROUND(NORMINV($AS620,'Inputs and Outputs'!$C$19,'Inputs and Outputs'!$D$19),0)</f>
        <v>110</v>
      </c>
      <c r="AO620" s="68">
        <f t="shared" si="186"/>
        <v>103</v>
      </c>
      <c r="AP620" s="68">
        <f t="shared" ca="1" si="187"/>
        <v>103</v>
      </c>
      <c r="AQ620" s="68">
        <f ca="1">IF(AP620-AM620&gt;'Inputs and Outputs'!$D$4,Three-AM620,0)</f>
        <v>0</v>
      </c>
      <c r="AR620" s="68">
        <f ca="1">AP620*'Inputs and Outputs'!$D$5-AQ620*'Inputs and Outputs'!$D$6</f>
        <v>4120</v>
      </c>
      <c r="AS620" s="70">
        <f t="shared" ca="1" si="197"/>
        <v>0.92959390076059301</v>
      </c>
      <c r="AT620" s="68">
        <f t="shared" si="188"/>
        <v>25</v>
      </c>
      <c r="AU620" s="75">
        <f ca="1">AP620*'Inputs and Outputs'!$D$5-('Model Part B'!AQ620*'Model Part B'!AT620+AQ620*Costperbumped)</f>
        <v>4120</v>
      </c>
      <c r="AX620" s="74">
        <v>617</v>
      </c>
      <c r="AY620" s="68" t="s">
        <v>1</v>
      </c>
      <c r="AZ620" s="69">
        <v>44402</v>
      </c>
      <c r="BA620" s="67" t="s">
        <v>2</v>
      </c>
      <c r="BB620" s="68" t="str">
        <f>'Flight Data'!$A618</f>
        <v>G617</v>
      </c>
      <c r="BC620" s="68">
        <f>'Flight Data'!$B618</f>
        <v>4</v>
      </c>
      <c r="BD620" s="68">
        <f ca="1">ROUND(NORMINV($BI620,'Inputs and Outputs'!$C$19,'Inputs and Outputs'!$D$19),0)</f>
        <v>105</v>
      </c>
      <c r="BE620" s="68">
        <f t="shared" si="189"/>
        <v>104</v>
      </c>
      <c r="BF620" s="68">
        <f t="shared" ca="1" si="190"/>
        <v>104</v>
      </c>
      <c r="BG620" s="68">
        <f ca="1">IF(BF620-BC620&gt;'Inputs and Outputs'!$D$4,Four-BC620,0)</f>
        <v>0</v>
      </c>
      <c r="BH620" s="68">
        <f ca="1">BF620*'Inputs and Outputs'!$D$5-BG620*'Inputs and Outputs'!$D$6</f>
        <v>4160</v>
      </c>
      <c r="BI620" s="70">
        <f t="shared" ca="1" si="198"/>
        <v>0.67943622964595307</v>
      </c>
      <c r="BJ620" s="68">
        <f t="shared" si="191"/>
        <v>25</v>
      </c>
      <c r="BK620" s="75">
        <f ca="1">BF620*'Inputs and Outputs'!$D$5-('Model Part B'!BG620*'Model Part B'!BJ620+BG620*Costperbumped)</f>
        <v>4160</v>
      </c>
      <c r="BN620" s="74">
        <v>617</v>
      </c>
      <c r="BO620" s="68" t="s">
        <v>1</v>
      </c>
      <c r="BP620" s="69">
        <v>44402</v>
      </c>
      <c r="BQ620" s="67" t="s">
        <v>2</v>
      </c>
      <c r="BR620" s="68" t="str">
        <f>'Flight Data'!$A618</f>
        <v>G617</v>
      </c>
      <c r="BS620" s="68">
        <f>'Flight Data'!$B618</f>
        <v>4</v>
      </c>
      <c r="BT620" s="68">
        <f ca="1">ROUND(NORMINV($BY620,'Inputs and Outputs'!$C$18,'Inputs and Outputs'!$D$18),0)</f>
        <v>108</v>
      </c>
      <c r="BU620" s="68">
        <f t="shared" si="192"/>
        <v>105</v>
      </c>
      <c r="BV620" s="68">
        <f t="shared" ca="1" si="193"/>
        <v>105</v>
      </c>
      <c r="BW620" s="68">
        <f ca="1">IF(BV620-BS620&gt;'Inputs and Outputs'!$D$4,Five-BS620,0)</f>
        <v>1</v>
      </c>
      <c r="BX620" s="68">
        <f ca="1">BV620*'Inputs and Outputs'!$D$5-BW620*'Inputs and Outputs'!$D$6</f>
        <v>4100</v>
      </c>
      <c r="BY620" s="70">
        <f t="shared" ca="1" si="199"/>
        <v>0.87248339933574715</v>
      </c>
      <c r="BZ620" s="68">
        <f t="shared" si="194"/>
        <v>25</v>
      </c>
      <c r="CA620" s="75">
        <f ca="1">BV620*'Inputs and Outputs'!$D$5-('Model Part B'!BW620*'Model Part B'!BZ620+BW620*Costperbumped)</f>
        <v>4075</v>
      </c>
    </row>
    <row r="621" spans="2:79" x14ac:dyDescent="0.2">
      <c r="B621" s="74">
        <v>618</v>
      </c>
      <c r="C621" s="68" t="s">
        <v>1</v>
      </c>
      <c r="D621" s="69">
        <v>44402</v>
      </c>
      <c r="E621" s="67" t="s">
        <v>0</v>
      </c>
      <c r="F621" s="68" t="str">
        <f>'Flight Data'!$A619</f>
        <v>G618</v>
      </c>
      <c r="G621" s="68">
        <f>'Flight Data'!$B619</f>
        <v>0</v>
      </c>
      <c r="H621" s="68">
        <f ca="1">ROUND(NORMINV($M621,'Inputs and Outputs'!$C$20,'Inputs and Outputs'!$D$20),0)</f>
        <v>104</v>
      </c>
      <c r="I621" s="68">
        <f t="shared" si="180"/>
        <v>101</v>
      </c>
      <c r="J621" s="68">
        <f t="shared" ca="1" si="181"/>
        <v>101</v>
      </c>
      <c r="K621" s="68">
        <f ca="1">IF(J621-G621&gt;'Inputs and Outputs'!$D$4,One-G621,0)</f>
        <v>1</v>
      </c>
      <c r="L621" s="68">
        <f ca="1">J621*'Inputs and Outputs'!$D$5-K621*'Inputs and Outputs'!$D$6</f>
        <v>3940</v>
      </c>
      <c r="M621" s="70">
        <f t="shared" ca="1" si="195"/>
        <v>0.4597979859269492</v>
      </c>
      <c r="N621" s="68">
        <f t="shared" si="182"/>
        <v>200</v>
      </c>
      <c r="O621" s="75">
        <f ca="1">J621*'Inputs and Outputs'!$D$5-('Model Part B'!K621*'Model Part B'!N621+K621*Costperbumped)</f>
        <v>3740</v>
      </c>
      <c r="R621" s="74">
        <v>618</v>
      </c>
      <c r="S621" s="68" t="s">
        <v>1</v>
      </c>
      <c r="T621" s="69">
        <v>44402</v>
      </c>
      <c r="U621" s="67" t="s">
        <v>0</v>
      </c>
      <c r="V621" s="68" t="str">
        <f>'Flight Data'!$A619</f>
        <v>G618</v>
      </c>
      <c r="W621" s="68">
        <f>'Flight Data'!$B619</f>
        <v>0</v>
      </c>
      <c r="X621" s="68">
        <f ca="1">ROUND(NORMINV($AC621,'Inputs and Outputs'!$C$20,'Inputs and Outputs'!$D$20),0)</f>
        <v>104</v>
      </c>
      <c r="Y621" s="68">
        <f t="shared" si="183"/>
        <v>102</v>
      </c>
      <c r="Z621" s="68">
        <f t="shared" ca="1" si="184"/>
        <v>102</v>
      </c>
      <c r="AA621" s="68">
        <f ca="1">IF(Z621-W621&gt;'Inputs and Outputs'!$D$4,One-W621,0)</f>
        <v>1</v>
      </c>
      <c r="AB621" s="68">
        <f ca="1">Z621*'Inputs and Outputs'!$D$5-AA621*'Inputs and Outputs'!$D$6</f>
        <v>3980</v>
      </c>
      <c r="AC621" s="70">
        <f t="shared" ca="1" si="196"/>
        <v>0.45961671417918581</v>
      </c>
      <c r="AD621" s="68">
        <f t="shared" si="185"/>
        <v>200</v>
      </c>
      <c r="AE621" s="75">
        <f ca="1">Z621*'Inputs and Outputs'!$D$5-('Model Part B'!AA621*'Model Part B'!AD621+AA621*Costperbumped)</f>
        <v>3780</v>
      </c>
      <c r="AH621" s="74">
        <v>618</v>
      </c>
      <c r="AI621" s="68" t="s">
        <v>1</v>
      </c>
      <c r="AJ621" s="69">
        <v>44402</v>
      </c>
      <c r="AK621" s="67" t="s">
        <v>0</v>
      </c>
      <c r="AL621" s="68" t="str">
        <f>'Flight Data'!$A619</f>
        <v>G618</v>
      </c>
      <c r="AM621" s="68">
        <f>'Flight Data'!$B619</f>
        <v>0</v>
      </c>
      <c r="AN621" s="68">
        <f ca="1">ROUND(NORMINV($AS621,'Inputs and Outputs'!$C$20,'Inputs and Outputs'!$D$20),0)</f>
        <v>101</v>
      </c>
      <c r="AO621" s="68">
        <f t="shared" si="186"/>
        <v>103</v>
      </c>
      <c r="AP621" s="68">
        <f t="shared" ca="1" si="187"/>
        <v>101</v>
      </c>
      <c r="AQ621" s="68">
        <f ca="1">IF(AP621-AM621&gt;'Inputs and Outputs'!$D$4,Three-AM621,0)</f>
        <v>3</v>
      </c>
      <c r="AR621" s="68">
        <f ca="1">AP621*'Inputs and Outputs'!$D$5-AQ621*'Inputs and Outputs'!$D$6</f>
        <v>3740</v>
      </c>
      <c r="AS621" s="70">
        <f t="shared" ca="1" si="197"/>
        <v>0.20809563151993116</v>
      </c>
      <c r="AT621" s="68">
        <f t="shared" si="188"/>
        <v>200</v>
      </c>
      <c r="AU621" s="75">
        <f ca="1">AP621*'Inputs and Outputs'!$D$5-('Model Part B'!AQ621*'Model Part B'!AT621+AQ621*Costperbumped)</f>
        <v>3140</v>
      </c>
      <c r="AX621" s="74">
        <v>618</v>
      </c>
      <c r="AY621" s="68" t="s">
        <v>1</v>
      </c>
      <c r="AZ621" s="69">
        <v>44402</v>
      </c>
      <c r="BA621" s="67" t="s">
        <v>0</v>
      </c>
      <c r="BB621" s="68" t="str">
        <f>'Flight Data'!$A619</f>
        <v>G618</v>
      </c>
      <c r="BC621" s="68">
        <f>'Flight Data'!$B619</f>
        <v>0</v>
      </c>
      <c r="BD621" s="68">
        <f ca="1">ROUND(NORMINV($BI621,'Inputs and Outputs'!$C$20,'Inputs and Outputs'!$D$20),0)</f>
        <v>106</v>
      </c>
      <c r="BE621" s="68">
        <f t="shared" si="189"/>
        <v>104</v>
      </c>
      <c r="BF621" s="68">
        <f t="shared" ca="1" si="190"/>
        <v>104</v>
      </c>
      <c r="BG621" s="68">
        <f ca="1">IF(BF621-BC621&gt;'Inputs and Outputs'!$D$4,Four-BC621,0)</f>
        <v>4</v>
      </c>
      <c r="BH621" s="68">
        <f ca="1">BF621*'Inputs and Outputs'!$D$5-BG621*'Inputs and Outputs'!$D$6</f>
        <v>3760</v>
      </c>
      <c r="BI621" s="70">
        <f t="shared" ca="1" si="198"/>
        <v>0.57256623249037264</v>
      </c>
      <c r="BJ621" s="68">
        <f t="shared" si="191"/>
        <v>200</v>
      </c>
      <c r="BK621" s="75">
        <f ca="1">BF621*'Inputs and Outputs'!$D$5-('Model Part B'!BG621*'Model Part B'!BJ621+BG621*Costperbumped)</f>
        <v>2960</v>
      </c>
      <c r="BN621" s="74">
        <v>618</v>
      </c>
      <c r="BO621" s="68" t="s">
        <v>1</v>
      </c>
      <c r="BP621" s="69">
        <v>44402</v>
      </c>
      <c r="BQ621" s="67" t="s">
        <v>0</v>
      </c>
      <c r="BR621" s="68" t="str">
        <f>'Flight Data'!$A619</f>
        <v>G618</v>
      </c>
      <c r="BS621" s="68">
        <f>'Flight Data'!$B619</f>
        <v>0</v>
      </c>
      <c r="BT621" s="68">
        <f ca="1">ROUND(NORMINV($BY621,'Inputs and Outputs'!$C$18,'Inputs and Outputs'!$D$18),0)</f>
        <v>91</v>
      </c>
      <c r="BU621" s="68">
        <f t="shared" si="192"/>
        <v>105</v>
      </c>
      <c r="BV621" s="68">
        <f t="shared" ca="1" si="193"/>
        <v>91</v>
      </c>
      <c r="BW621" s="68">
        <f ca="1">IF(BV621-BS621&gt;'Inputs and Outputs'!$D$4,Five-BS621,0)</f>
        <v>0</v>
      </c>
      <c r="BX621" s="68">
        <f ca="1">BV621*'Inputs and Outputs'!$D$5-BW621*'Inputs and Outputs'!$D$6</f>
        <v>3640</v>
      </c>
      <c r="BY621" s="70">
        <f t="shared" ca="1" si="199"/>
        <v>4.5493535047976819E-2</v>
      </c>
      <c r="BZ621" s="68">
        <f t="shared" si="194"/>
        <v>200</v>
      </c>
      <c r="CA621" s="75">
        <f ca="1">BV621*'Inputs and Outputs'!$D$5-('Model Part B'!BW621*'Model Part B'!BZ621+BW621*Costperbumped)</f>
        <v>3640</v>
      </c>
    </row>
    <row r="622" spans="2:79" x14ac:dyDescent="0.2">
      <c r="B622" s="74">
        <v>619</v>
      </c>
      <c r="C622" s="68" t="s">
        <v>9</v>
      </c>
      <c r="D622" s="69">
        <v>44403</v>
      </c>
      <c r="E622" s="67" t="s">
        <v>3</v>
      </c>
      <c r="F622" s="68" t="str">
        <f>'Flight Data'!$A620</f>
        <v>G619</v>
      </c>
      <c r="G622" s="68">
        <f>'Flight Data'!$B620</f>
        <v>3</v>
      </c>
      <c r="H622" s="68">
        <f ca="1">ROUND(NORMINV($M622,'Inputs and Outputs'!$C$18,'Inputs and Outputs'!$D$18),0)</f>
        <v>101</v>
      </c>
      <c r="I622" s="68">
        <f t="shared" si="180"/>
        <v>101</v>
      </c>
      <c r="J622" s="68">
        <f t="shared" ca="1" si="181"/>
        <v>101</v>
      </c>
      <c r="K622" s="68">
        <f ca="1">IF(J622-G622&gt;'Inputs and Outputs'!$D$4,One-G622,0)</f>
        <v>0</v>
      </c>
      <c r="L622" s="68">
        <f ca="1">J622*'Inputs and Outputs'!$D$5-K622*'Inputs and Outputs'!$D$6</f>
        <v>4040</v>
      </c>
      <c r="M622" s="70">
        <f t="shared" ca="1" si="195"/>
        <v>0.50784447573038016</v>
      </c>
      <c r="N622" s="68">
        <f t="shared" si="182"/>
        <v>25</v>
      </c>
      <c r="O622" s="75">
        <f ca="1">J622*'Inputs and Outputs'!$D$5-('Model Part B'!K622*'Model Part B'!N622+K622*Costperbumped)</f>
        <v>4040</v>
      </c>
      <c r="R622" s="74">
        <v>619</v>
      </c>
      <c r="S622" s="68" t="s">
        <v>9</v>
      </c>
      <c r="T622" s="69">
        <v>44403</v>
      </c>
      <c r="U622" s="67" t="s">
        <v>3</v>
      </c>
      <c r="V622" s="68" t="str">
        <f>'Flight Data'!$A620</f>
        <v>G619</v>
      </c>
      <c r="W622" s="68">
        <f>'Flight Data'!$B620</f>
        <v>3</v>
      </c>
      <c r="X622" s="68">
        <f ca="1">ROUND(NORMINV($AC622,'Inputs and Outputs'!$C$18,'Inputs and Outputs'!$D$18),0)</f>
        <v>103</v>
      </c>
      <c r="Y622" s="68">
        <f t="shared" si="183"/>
        <v>102</v>
      </c>
      <c r="Z622" s="68">
        <f t="shared" ca="1" si="184"/>
        <v>102</v>
      </c>
      <c r="AA622" s="68">
        <f ca="1">IF(Z622-W622&gt;'Inputs and Outputs'!$D$4,One-W622,0)</f>
        <v>0</v>
      </c>
      <c r="AB622" s="68">
        <f ca="1">Z622*'Inputs and Outputs'!$D$5-AA622*'Inputs and Outputs'!$D$6</f>
        <v>4080</v>
      </c>
      <c r="AC622" s="70">
        <f t="shared" ca="1" si="196"/>
        <v>0.60332120464915506</v>
      </c>
      <c r="AD622" s="68">
        <f t="shared" si="185"/>
        <v>25</v>
      </c>
      <c r="AE622" s="75">
        <f ca="1">Z622*'Inputs and Outputs'!$D$5-('Model Part B'!AA622*'Model Part B'!AD622+AA622*Costperbumped)</f>
        <v>4080</v>
      </c>
      <c r="AH622" s="74">
        <v>619</v>
      </c>
      <c r="AI622" s="68" t="s">
        <v>9</v>
      </c>
      <c r="AJ622" s="69">
        <v>44403</v>
      </c>
      <c r="AK622" s="67" t="s">
        <v>3</v>
      </c>
      <c r="AL622" s="68" t="str">
        <f>'Flight Data'!$A620</f>
        <v>G619</v>
      </c>
      <c r="AM622" s="68">
        <f>'Flight Data'!$B620</f>
        <v>3</v>
      </c>
      <c r="AN622" s="68">
        <f ca="1">ROUND(NORMINV($AS622,'Inputs and Outputs'!$C$18,'Inputs and Outputs'!$D$18),0)</f>
        <v>97</v>
      </c>
      <c r="AO622" s="68">
        <f t="shared" si="186"/>
        <v>103</v>
      </c>
      <c r="AP622" s="68">
        <f t="shared" ca="1" si="187"/>
        <v>97</v>
      </c>
      <c r="AQ622" s="68">
        <f ca="1">IF(AP622-AM622&gt;'Inputs and Outputs'!$D$4,Three-AM622,0)</f>
        <v>0</v>
      </c>
      <c r="AR622" s="68">
        <f ca="1">AP622*'Inputs and Outputs'!$D$5-AQ622*'Inputs and Outputs'!$D$6</f>
        <v>3880</v>
      </c>
      <c r="AS622" s="70">
        <f t="shared" ca="1" si="197"/>
        <v>0.27431995941365006</v>
      </c>
      <c r="AT622" s="68">
        <f t="shared" si="188"/>
        <v>25</v>
      </c>
      <c r="AU622" s="75">
        <f ca="1">AP622*'Inputs and Outputs'!$D$5-('Model Part B'!AQ622*'Model Part B'!AT622+AQ622*Costperbumped)</f>
        <v>3880</v>
      </c>
      <c r="AX622" s="74">
        <v>619</v>
      </c>
      <c r="AY622" s="68" t="s">
        <v>9</v>
      </c>
      <c r="AZ622" s="69">
        <v>44403</v>
      </c>
      <c r="BA622" s="67" t="s">
        <v>3</v>
      </c>
      <c r="BB622" s="68" t="str">
        <f>'Flight Data'!$A620</f>
        <v>G619</v>
      </c>
      <c r="BC622" s="68">
        <f>'Flight Data'!$B620</f>
        <v>3</v>
      </c>
      <c r="BD622" s="68">
        <f ca="1">ROUND(NORMINV($BI622,'Inputs and Outputs'!$C$18,'Inputs and Outputs'!$D$18),0)</f>
        <v>102</v>
      </c>
      <c r="BE622" s="68">
        <f t="shared" si="189"/>
        <v>104</v>
      </c>
      <c r="BF622" s="68">
        <f t="shared" ca="1" si="190"/>
        <v>102</v>
      </c>
      <c r="BG622" s="68">
        <f ca="1">IF(BF622-BC622&gt;'Inputs and Outputs'!$D$4,Four-BC622,0)</f>
        <v>0</v>
      </c>
      <c r="BH622" s="68">
        <f ca="1">BF622*'Inputs and Outputs'!$D$5-BG622*'Inputs and Outputs'!$D$6</f>
        <v>4080</v>
      </c>
      <c r="BI622" s="70">
        <f t="shared" ca="1" si="198"/>
        <v>0.5683521513476707</v>
      </c>
      <c r="BJ622" s="68">
        <f t="shared" si="191"/>
        <v>25</v>
      </c>
      <c r="BK622" s="75">
        <f ca="1">BF622*'Inputs and Outputs'!$D$5-('Model Part B'!BG622*'Model Part B'!BJ622+BG622*Costperbumped)</f>
        <v>4080</v>
      </c>
      <c r="BN622" s="74">
        <v>619</v>
      </c>
      <c r="BO622" s="68" t="s">
        <v>9</v>
      </c>
      <c r="BP622" s="69">
        <v>44403</v>
      </c>
      <c r="BQ622" s="67" t="s">
        <v>3</v>
      </c>
      <c r="BR622" s="68" t="str">
        <f>'Flight Data'!$A620</f>
        <v>G619</v>
      </c>
      <c r="BS622" s="68">
        <f>'Flight Data'!$B620</f>
        <v>3</v>
      </c>
      <c r="BT622" s="68">
        <f ca="1">ROUND(NORMINV($BY622,'Inputs and Outputs'!$C$18,'Inputs and Outputs'!$D$18),0)</f>
        <v>105</v>
      </c>
      <c r="BU622" s="68">
        <f t="shared" si="192"/>
        <v>105</v>
      </c>
      <c r="BV622" s="68">
        <f t="shared" ca="1" si="193"/>
        <v>105</v>
      </c>
      <c r="BW622" s="68">
        <f ca="1">IF(BV622-BS622&gt;'Inputs and Outputs'!$D$4,Five-BS622,0)</f>
        <v>2</v>
      </c>
      <c r="BX622" s="68">
        <f ca="1">BV622*'Inputs and Outputs'!$D$5-BW622*'Inputs and Outputs'!$D$6</f>
        <v>4000</v>
      </c>
      <c r="BY622" s="70">
        <f t="shared" ca="1" si="199"/>
        <v>0.7218681962710386</v>
      </c>
      <c r="BZ622" s="68">
        <f t="shared" si="194"/>
        <v>25</v>
      </c>
      <c r="CA622" s="75">
        <f ca="1">BV622*'Inputs and Outputs'!$D$5-('Model Part B'!BW622*'Model Part B'!BZ622+BW622*Costperbumped)</f>
        <v>3950</v>
      </c>
    </row>
    <row r="623" spans="2:79" x14ac:dyDescent="0.2">
      <c r="B623" s="74">
        <v>620</v>
      </c>
      <c r="C623" s="68" t="s">
        <v>9</v>
      </c>
      <c r="D623" s="69">
        <v>44403</v>
      </c>
      <c r="E623" s="67" t="s">
        <v>2</v>
      </c>
      <c r="F623" s="68" t="str">
        <f>'Flight Data'!$A621</f>
        <v>G620</v>
      </c>
      <c r="G623" s="68">
        <f>'Flight Data'!$B621</f>
        <v>2</v>
      </c>
      <c r="H623" s="68">
        <f ca="1">ROUND(NORMINV($M623,'Inputs and Outputs'!$C$19,'Inputs and Outputs'!$D$19),0)</f>
        <v>99</v>
      </c>
      <c r="I623" s="68">
        <f t="shared" si="180"/>
        <v>101</v>
      </c>
      <c r="J623" s="68">
        <f t="shared" ca="1" si="181"/>
        <v>99</v>
      </c>
      <c r="K623" s="68">
        <f ca="1">IF(J623-G623&gt;'Inputs and Outputs'!$D$4,One-G623,0)</f>
        <v>0</v>
      </c>
      <c r="L623" s="68">
        <f ca="1">J623*'Inputs and Outputs'!$D$5-K623*'Inputs and Outputs'!$D$6</f>
        <v>3960</v>
      </c>
      <c r="M623" s="70">
        <f t="shared" ca="1" si="195"/>
        <v>0.22458173838565776</v>
      </c>
      <c r="N623" s="68">
        <f t="shared" si="182"/>
        <v>25</v>
      </c>
      <c r="O623" s="75">
        <f ca="1">J623*'Inputs and Outputs'!$D$5-('Model Part B'!K623*'Model Part B'!N623+K623*Costperbumped)</f>
        <v>3960</v>
      </c>
      <c r="R623" s="74">
        <v>620</v>
      </c>
      <c r="S623" s="68" t="s">
        <v>9</v>
      </c>
      <c r="T623" s="69">
        <v>44403</v>
      </c>
      <c r="U623" s="67" t="s">
        <v>2</v>
      </c>
      <c r="V623" s="68" t="str">
        <f>'Flight Data'!$A621</f>
        <v>G620</v>
      </c>
      <c r="W623" s="68">
        <f>'Flight Data'!$B621</f>
        <v>2</v>
      </c>
      <c r="X623" s="68">
        <f ca="1">ROUND(NORMINV($AC623,'Inputs and Outputs'!$C$19,'Inputs and Outputs'!$D$19),0)</f>
        <v>108</v>
      </c>
      <c r="Y623" s="68">
        <f t="shared" si="183"/>
        <v>102</v>
      </c>
      <c r="Z623" s="68">
        <f t="shared" ca="1" si="184"/>
        <v>102</v>
      </c>
      <c r="AA623" s="68">
        <f ca="1">IF(Z623-W623&gt;'Inputs and Outputs'!$D$4,One-W623,0)</f>
        <v>0</v>
      </c>
      <c r="AB623" s="68">
        <f ca="1">Z623*'Inputs and Outputs'!$D$5-AA623*'Inputs and Outputs'!$D$6</f>
        <v>4080</v>
      </c>
      <c r="AC623" s="70">
        <f t="shared" ca="1" si="196"/>
        <v>0.85451256809259879</v>
      </c>
      <c r="AD623" s="68">
        <f t="shared" si="185"/>
        <v>25</v>
      </c>
      <c r="AE623" s="75">
        <f ca="1">Z623*'Inputs and Outputs'!$D$5-('Model Part B'!AA623*'Model Part B'!AD623+AA623*Costperbumped)</f>
        <v>4080</v>
      </c>
      <c r="AH623" s="74">
        <v>620</v>
      </c>
      <c r="AI623" s="68" t="s">
        <v>9</v>
      </c>
      <c r="AJ623" s="69">
        <v>44403</v>
      </c>
      <c r="AK623" s="67" t="s">
        <v>2</v>
      </c>
      <c r="AL623" s="68" t="str">
        <f>'Flight Data'!$A621</f>
        <v>G620</v>
      </c>
      <c r="AM623" s="68">
        <f>'Flight Data'!$B621</f>
        <v>2</v>
      </c>
      <c r="AN623" s="68">
        <f ca="1">ROUND(NORMINV($AS623,'Inputs and Outputs'!$C$19,'Inputs and Outputs'!$D$19),0)</f>
        <v>106</v>
      </c>
      <c r="AO623" s="68">
        <f t="shared" si="186"/>
        <v>103</v>
      </c>
      <c r="AP623" s="68">
        <f t="shared" ca="1" si="187"/>
        <v>103</v>
      </c>
      <c r="AQ623" s="68">
        <f ca="1">IF(AP623-AM623&gt;'Inputs and Outputs'!$D$4,Three-AM623,0)</f>
        <v>1</v>
      </c>
      <c r="AR623" s="68">
        <f ca="1">AP623*'Inputs and Outputs'!$D$5-AQ623*'Inputs and Outputs'!$D$6</f>
        <v>4020</v>
      </c>
      <c r="AS623" s="70">
        <f t="shared" ca="1" si="197"/>
        <v>0.72560281571541241</v>
      </c>
      <c r="AT623" s="68">
        <f t="shared" si="188"/>
        <v>25</v>
      </c>
      <c r="AU623" s="75">
        <f ca="1">AP623*'Inputs and Outputs'!$D$5-('Model Part B'!AQ623*'Model Part B'!AT623+AQ623*Costperbumped)</f>
        <v>3995</v>
      </c>
      <c r="AX623" s="74">
        <v>620</v>
      </c>
      <c r="AY623" s="68" t="s">
        <v>9</v>
      </c>
      <c r="AZ623" s="69">
        <v>44403</v>
      </c>
      <c r="BA623" s="67" t="s">
        <v>2</v>
      </c>
      <c r="BB623" s="68" t="str">
        <f>'Flight Data'!$A621</f>
        <v>G620</v>
      </c>
      <c r="BC623" s="68">
        <f>'Flight Data'!$B621</f>
        <v>2</v>
      </c>
      <c r="BD623" s="68">
        <f ca="1">ROUND(NORMINV($BI623,'Inputs and Outputs'!$C$19,'Inputs and Outputs'!$D$19),0)</f>
        <v>107</v>
      </c>
      <c r="BE623" s="68">
        <f t="shared" si="189"/>
        <v>104</v>
      </c>
      <c r="BF623" s="68">
        <f t="shared" ca="1" si="190"/>
        <v>104</v>
      </c>
      <c r="BG623" s="68">
        <f ca="1">IF(BF623-BC623&gt;'Inputs and Outputs'!$D$4,Four-BC623,0)</f>
        <v>2</v>
      </c>
      <c r="BH623" s="68">
        <f ca="1">BF623*'Inputs and Outputs'!$D$5-BG623*'Inputs and Outputs'!$D$6</f>
        <v>3960</v>
      </c>
      <c r="BI623" s="70">
        <f t="shared" ca="1" si="198"/>
        <v>0.78586548273346146</v>
      </c>
      <c r="BJ623" s="68">
        <f t="shared" si="191"/>
        <v>25</v>
      </c>
      <c r="BK623" s="75">
        <f ca="1">BF623*'Inputs and Outputs'!$D$5-('Model Part B'!BG623*'Model Part B'!BJ623+BG623*Costperbumped)</f>
        <v>3910</v>
      </c>
      <c r="BN623" s="74">
        <v>620</v>
      </c>
      <c r="BO623" s="68" t="s">
        <v>9</v>
      </c>
      <c r="BP623" s="69">
        <v>44403</v>
      </c>
      <c r="BQ623" s="67" t="s">
        <v>2</v>
      </c>
      <c r="BR623" s="68" t="str">
        <f>'Flight Data'!$A621</f>
        <v>G620</v>
      </c>
      <c r="BS623" s="68">
        <f>'Flight Data'!$B621</f>
        <v>2</v>
      </c>
      <c r="BT623" s="68">
        <f ca="1">ROUND(NORMINV($BY623,'Inputs and Outputs'!$C$18,'Inputs and Outputs'!$D$18),0)</f>
        <v>105</v>
      </c>
      <c r="BU623" s="68">
        <f t="shared" si="192"/>
        <v>105</v>
      </c>
      <c r="BV623" s="68">
        <f t="shared" ca="1" si="193"/>
        <v>105</v>
      </c>
      <c r="BW623" s="68">
        <f ca="1">IF(BV623-BS623&gt;'Inputs and Outputs'!$D$4,Five-BS623,0)</f>
        <v>3</v>
      </c>
      <c r="BX623" s="68">
        <f ca="1">BV623*'Inputs and Outputs'!$D$5-BW623*'Inputs and Outputs'!$D$6</f>
        <v>3900</v>
      </c>
      <c r="BY623" s="70">
        <f t="shared" ca="1" si="199"/>
        <v>0.74600812424644414</v>
      </c>
      <c r="BZ623" s="68">
        <f t="shared" si="194"/>
        <v>25</v>
      </c>
      <c r="CA623" s="75">
        <f ca="1">BV623*'Inputs and Outputs'!$D$5-('Model Part B'!BW623*'Model Part B'!BZ623+BW623*Costperbumped)</f>
        <v>3825</v>
      </c>
    </row>
    <row r="624" spans="2:79" x14ac:dyDescent="0.2">
      <c r="B624" s="74">
        <v>621</v>
      </c>
      <c r="C624" s="68" t="s">
        <v>9</v>
      </c>
      <c r="D624" s="69">
        <v>44403</v>
      </c>
      <c r="E624" s="67" t="s">
        <v>0</v>
      </c>
      <c r="F624" s="68" t="str">
        <f>'Flight Data'!$A622</f>
        <v>G621</v>
      </c>
      <c r="G624" s="68">
        <f>'Flight Data'!$B622</f>
        <v>0</v>
      </c>
      <c r="H624" s="68">
        <f ca="1">ROUND(NORMINV($M624,'Inputs and Outputs'!$C$20,'Inputs and Outputs'!$D$20),0)</f>
        <v>107</v>
      </c>
      <c r="I624" s="68">
        <f t="shared" si="180"/>
        <v>101</v>
      </c>
      <c r="J624" s="68">
        <f t="shared" ca="1" si="181"/>
        <v>101</v>
      </c>
      <c r="K624" s="68">
        <f ca="1">IF(J624-G624&gt;'Inputs and Outputs'!$D$4,One-G624,0)</f>
        <v>1</v>
      </c>
      <c r="L624" s="68">
        <f ca="1">J624*'Inputs and Outputs'!$D$5-K624*'Inputs and Outputs'!$D$6</f>
        <v>3940</v>
      </c>
      <c r="M624" s="70">
        <f t="shared" ca="1" si="195"/>
        <v>0.63626559730785148</v>
      </c>
      <c r="N624" s="68">
        <f t="shared" si="182"/>
        <v>200</v>
      </c>
      <c r="O624" s="75">
        <f ca="1">J624*'Inputs and Outputs'!$D$5-('Model Part B'!K624*'Model Part B'!N624+K624*Costperbumped)</f>
        <v>3740</v>
      </c>
      <c r="R624" s="74">
        <v>621</v>
      </c>
      <c r="S624" s="68" t="s">
        <v>9</v>
      </c>
      <c r="T624" s="69">
        <v>44403</v>
      </c>
      <c r="U624" s="67" t="s">
        <v>0</v>
      </c>
      <c r="V624" s="68" t="str">
        <f>'Flight Data'!$A622</f>
        <v>G621</v>
      </c>
      <c r="W624" s="68">
        <f>'Flight Data'!$B622</f>
        <v>0</v>
      </c>
      <c r="X624" s="68">
        <f ca="1">ROUND(NORMINV($AC624,'Inputs and Outputs'!$C$20,'Inputs and Outputs'!$D$20),0)</f>
        <v>105</v>
      </c>
      <c r="Y624" s="68">
        <f t="shared" si="183"/>
        <v>102</v>
      </c>
      <c r="Z624" s="68">
        <f t="shared" ca="1" si="184"/>
        <v>102</v>
      </c>
      <c r="AA624" s="68">
        <f ca="1">IF(Z624-W624&gt;'Inputs and Outputs'!$D$4,One-W624,0)</f>
        <v>1</v>
      </c>
      <c r="AB624" s="68">
        <f ca="1">Z624*'Inputs and Outputs'!$D$5-AA624*'Inputs and Outputs'!$D$6</f>
        <v>3980</v>
      </c>
      <c r="AC624" s="70">
        <f t="shared" ca="1" si="196"/>
        <v>0.47966110911884552</v>
      </c>
      <c r="AD624" s="68">
        <f t="shared" si="185"/>
        <v>200</v>
      </c>
      <c r="AE624" s="75">
        <f ca="1">Z624*'Inputs and Outputs'!$D$5-('Model Part B'!AA624*'Model Part B'!AD624+AA624*Costperbumped)</f>
        <v>3780</v>
      </c>
      <c r="AH624" s="74">
        <v>621</v>
      </c>
      <c r="AI624" s="68" t="s">
        <v>9</v>
      </c>
      <c r="AJ624" s="69">
        <v>44403</v>
      </c>
      <c r="AK624" s="67" t="s">
        <v>0</v>
      </c>
      <c r="AL624" s="68" t="str">
        <f>'Flight Data'!$A622</f>
        <v>G621</v>
      </c>
      <c r="AM624" s="68">
        <f>'Flight Data'!$B622</f>
        <v>0</v>
      </c>
      <c r="AN624" s="68">
        <f ca="1">ROUND(NORMINV($AS624,'Inputs and Outputs'!$C$20,'Inputs and Outputs'!$D$20),0)</f>
        <v>105</v>
      </c>
      <c r="AO624" s="68">
        <f t="shared" si="186"/>
        <v>103</v>
      </c>
      <c r="AP624" s="68">
        <f t="shared" ca="1" si="187"/>
        <v>103</v>
      </c>
      <c r="AQ624" s="68">
        <f ca="1">IF(AP624-AM624&gt;'Inputs and Outputs'!$D$4,Three-AM624,0)</f>
        <v>3</v>
      </c>
      <c r="AR624" s="68">
        <f ca="1">AP624*'Inputs and Outputs'!$D$5-AQ624*'Inputs and Outputs'!$D$6</f>
        <v>3820</v>
      </c>
      <c r="AS624" s="70">
        <f t="shared" ca="1" si="197"/>
        <v>0.46706912782263654</v>
      </c>
      <c r="AT624" s="68">
        <f t="shared" si="188"/>
        <v>200</v>
      </c>
      <c r="AU624" s="75">
        <f ca="1">AP624*'Inputs and Outputs'!$D$5-('Model Part B'!AQ624*'Model Part B'!AT624+AQ624*Costperbumped)</f>
        <v>3220</v>
      </c>
      <c r="AX624" s="74">
        <v>621</v>
      </c>
      <c r="AY624" s="68" t="s">
        <v>9</v>
      </c>
      <c r="AZ624" s="69">
        <v>44403</v>
      </c>
      <c r="BA624" s="67" t="s">
        <v>0</v>
      </c>
      <c r="BB624" s="68" t="str">
        <f>'Flight Data'!$A622</f>
        <v>G621</v>
      </c>
      <c r="BC624" s="68">
        <f>'Flight Data'!$B622</f>
        <v>0</v>
      </c>
      <c r="BD624" s="68">
        <f ca="1">ROUND(NORMINV($BI624,'Inputs and Outputs'!$C$20,'Inputs and Outputs'!$D$20),0)</f>
        <v>108</v>
      </c>
      <c r="BE624" s="68">
        <f t="shared" si="189"/>
        <v>104</v>
      </c>
      <c r="BF624" s="68">
        <f t="shared" ca="1" si="190"/>
        <v>104</v>
      </c>
      <c r="BG624" s="68">
        <f ca="1">IF(BF624-BC624&gt;'Inputs and Outputs'!$D$4,Four-BC624,0)</f>
        <v>4</v>
      </c>
      <c r="BH624" s="68">
        <f ca="1">BF624*'Inputs and Outputs'!$D$5-BG624*'Inputs and Outputs'!$D$6</f>
        <v>3760</v>
      </c>
      <c r="BI624" s="70">
        <f t="shared" ca="1" si="198"/>
        <v>0.7038584485946866</v>
      </c>
      <c r="BJ624" s="68">
        <f t="shared" si="191"/>
        <v>200</v>
      </c>
      <c r="BK624" s="75">
        <f ca="1">BF624*'Inputs and Outputs'!$D$5-('Model Part B'!BG624*'Model Part B'!BJ624+BG624*Costperbumped)</f>
        <v>2960</v>
      </c>
      <c r="BN624" s="74">
        <v>621</v>
      </c>
      <c r="BO624" s="68" t="s">
        <v>9</v>
      </c>
      <c r="BP624" s="69">
        <v>44403</v>
      </c>
      <c r="BQ624" s="67" t="s">
        <v>0</v>
      </c>
      <c r="BR624" s="68" t="str">
        <f>'Flight Data'!$A622</f>
        <v>G621</v>
      </c>
      <c r="BS624" s="68">
        <f>'Flight Data'!$B622</f>
        <v>0</v>
      </c>
      <c r="BT624" s="68">
        <f ca="1">ROUND(NORMINV($BY624,'Inputs and Outputs'!$C$18,'Inputs and Outputs'!$D$18),0)</f>
        <v>102</v>
      </c>
      <c r="BU624" s="68">
        <f t="shared" si="192"/>
        <v>105</v>
      </c>
      <c r="BV624" s="68">
        <f t="shared" ca="1" si="193"/>
        <v>102</v>
      </c>
      <c r="BW624" s="68">
        <f ca="1">IF(BV624-BS624&gt;'Inputs and Outputs'!$D$4,Five-BS624,0)</f>
        <v>5</v>
      </c>
      <c r="BX624" s="68">
        <f ca="1">BV624*'Inputs and Outputs'!$D$5-BW624*'Inputs and Outputs'!$D$6</f>
        <v>3580</v>
      </c>
      <c r="BY624" s="70">
        <f t="shared" ca="1" si="199"/>
        <v>0.542827522113005</v>
      </c>
      <c r="BZ624" s="68">
        <f t="shared" si="194"/>
        <v>200</v>
      </c>
      <c r="CA624" s="75">
        <f ca="1">BV624*'Inputs and Outputs'!$D$5-('Model Part B'!BW624*'Model Part B'!BZ624+BW624*Costperbumped)</f>
        <v>2580</v>
      </c>
    </row>
    <row r="625" spans="2:79" x14ac:dyDescent="0.2">
      <c r="B625" s="74">
        <v>622</v>
      </c>
      <c r="C625" s="68" t="s">
        <v>8</v>
      </c>
      <c r="D625" s="69">
        <v>44404</v>
      </c>
      <c r="E625" s="67" t="s">
        <v>3</v>
      </c>
      <c r="F625" s="68" t="str">
        <f>'Flight Data'!$A623</f>
        <v>G622</v>
      </c>
      <c r="G625" s="68">
        <f>'Flight Data'!$B623</f>
        <v>1</v>
      </c>
      <c r="H625" s="68">
        <f ca="1">ROUND(NORMINV($M625,'Inputs and Outputs'!$C$18,'Inputs and Outputs'!$D$18),0)</f>
        <v>102</v>
      </c>
      <c r="I625" s="68">
        <f t="shared" si="180"/>
        <v>101</v>
      </c>
      <c r="J625" s="68">
        <f t="shared" ca="1" si="181"/>
        <v>101</v>
      </c>
      <c r="K625" s="68">
        <f ca="1">IF(J625-G625&gt;'Inputs and Outputs'!$D$4,One-G625,0)</f>
        <v>0</v>
      </c>
      <c r="L625" s="68">
        <f ca="1">J625*'Inputs and Outputs'!$D$5-K625*'Inputs and Outputs'!$D$6</f>
        <v>4040</v>
      </c>
      <c r="M625" s="70">
        <f t="shared" ca="1" si="195"/>
        <v>0.53652243933736754</v>
      </c>
      <c r="N625" s="68">
        <f t="shared" si="182"/>
        <v>25</v>
      </c>
      <c r="O625" s="75">
        <f ca="1">J625*'Inputs and Outputs'!$D$5-('Model Part B'!K625*'Model Part B'!N625+K625*Costperbumped)</f>
        <v>4040</v>
      </c>
      <c r="R625" s="74">
        <v>622</v>
      </c>
      <c r="S625" s="68" t="s">
        <v>8</v>
      </c>
      <c r="T625" s="69">
        <v>44404</v>
      </c>
      <c r="U625" s="67" t="s">
        <v>3</v>
      </c>
      <c r="V625" s="68" t="str">
        <f>'Flight Data'!$A623</f>
        <v>G622</v>
      </c>
      <c r="W625" s="68">
        <f>'Flight Data'!$B623</f>
        <v>1</v>
      </c>
      <c r="X625" s="68">
        <f ca="1">ROUND(NORMINV($AC625,'Inputs and Outputs'!$C$18,'Inputs and Outputs'!$D$18),0)</f>
        <v>104</v>
      </c>
      <c r="Y625" s="68">
        <f t="shared" si="183"/>
        <v>102</v>
      </c>
      <c r="Z625" s="68">
        <f t="shared" ca="1" si="184"/>
        <v>102</v>
      </c>
      <c r="AA625" s="68">
        <f ca="1">IF(Z625-W625&gt;'Inputs and Outputs'!$D$4,One-W625,0)</f>
        <v>0</v>
      </c>
      <c r="AB625" s="68">
        <f ca="1">Z625*'Inputs and Outputs'!$D$5-AA625*'Inputs and Outputs'!$D$6</f>
        <v>4080</v>
      </c>
      <c r="AC625" s="70">
        <f t="shared" ca="1" si="196"/>
        <v>0.6621294895956723</v>
      </c>
      <c r="AD625" s="68">
        <f t="shared" si="185"/>
        <v>25</v>
      </c>
      <c r="AE625" s="75">
        <f ca="1">Z625*'Inputs and Outputs'!$D$5-('Model Part B'!AA625*'Model Part B'!AD625+AA625*Costperbumped)</f>
        <v>4080</v>
      </c>
      <c r="AH625" s="74">
        <v>622</v>
      </c>
      <c r="AI625" s="68" t="s">
        <v>8</v>
      </c>
      <c r="AJ625" s="69">
        <v>44404</v>
      </c>
      <c r="AK625" s="67" t="s">
        <v>3</v>
      </c>
      <c r="AL625" s="68" t="str">
        <f>'Flight Data'!$A623</f>
        <v>G622</v>
      </c>
      <c r="AM625" s="68">
        <f>'Flight Data'!$B623</f>
        <v>1</v>
      </c>
      <c r="AN625" s="68">
        <f ca="1">ROUND(NORMINV($AS625,'Inputs and Outputs'!$C$18,'Inputs and Outputs'!$D$18),0)</f>
        <v>110</v>
      </c>
      <c r="AO625" s="68">
        <f t="shared" si="186"/>
        <v>103</v>
      </c>
      <c r="AP625" s="68">
        <f t="shared" ca="1" si="187"/>
        <v>103</v>
      </c>
      <c r="AQ625" s="68">
        <f ca="1">IF(AP625-AM625&gt;'Inputs and Outputs'!$D$4,Three-AM625,0)</f>
        <v>2</v>
      </c>
      <c r="AR625" s="68">
        <f ca="1">AP625*'Inputs and Outputs'!$D$5-AQ625*'Inputs and Outputs'!$D$6</f>
        <v>3920</v>
      </c>
      <c r="AS625" s="70">
        <f t="shared" ca="1" si="197"/>
        <v>0.92789766741330226</v>
      </c>
      <c r="AT625" s="68">
        <f t="shared" si="188"/>
        <v>25</v>
      </c>
      <c r="AU625" s="75">
        <f ca="1">AP625*'Inputs and Outputs'!$D$5-('Model Part B'!AQ625*'Model Part B'!AT625+AQ625*Costperbumped)</f>
        <v>3870</v>
      </c>
      <c r="AX625" s="74">
        <v>622</v>
      </c>
      <c r="AY625" s="68" t="s">
        <v>8</v>
      </c>
      <c r="AZ625" s="69">
        <v>44404</v>
      </c>
      <c r="BA625" s="67" t="s">
        <v>3</v>
      </c>
      <c r="BB625" s="68" t="str">
        <f>'Flight Data'!$A623</f>
        <v>G622</v>
      </c>
      <c r="BC625" s="68">
        <f>'Flight Data'!$B623</f>
        <v>1</v>
      </c>
      <c r="BD625" s="68">
        <f ca="1">ROUND(NORMINV($BI625,'Inputs and Outputs'!$C$18,'Inputs and Outputs'!$D$18),0)</f>
        <v>95</v>
      </c>
      <c r="BE625" s="68">
        <f t="shared" si="189"/>
        <v>104</v>
      </c>
      <c r="BF625" s="68">
        <f t="shared" ca="1" si="190"/>
        <v>95</v>
      </c>
      <c r="BG625" s="68">
        <f ca="1">IF(BF625-BC625&gt;'Inputs and Outputs'!$D$4,Four-BC625,0)</f>
        <v>0</v>
      </c>
      <c r="BH625" s="68">
        <f ca="1">BF625*'Inputs and Outputs'!$D$5-BG625*'Inputs and Outputs'!$D$6</f>
        <v>3800</v>
      </c>
      <c r="BI625" s="70">
        <f t="shared" ca="1" si="198"/>
        <v>0.16539196469684281</v>
      </c>
      <c r="BJ625" s="68">
        <f t="shared" si="191"/>
        <v>25</v>
      </c>
      <c r="BK625" s="75">
        <f ca="1">BF625*'Inputs and Outputs'!$D$5-('Model Part B'!BG625*'Model Part B'!BJ625+BG625*Costperbumped)</f>
        <v>3800</v>
      </c>
      <c r="BN625" s="74">
        <v>622</v>
      </c>
      <c r="BO625" s="68" t="s">
        <v>8</v>
      </c>
      <c r="BP625" s="69">
        <v>44404</v>
      </c>
      <c r="BQ625" s="67" t="s">
        <v>3</v>
      </c>
      <c r="BR625" s="68" t="str">
        <f>'Flight Data'!$A623</f>
        <v>G622</v>
      </c>
      <c r="BS625" s="68">
        <f>'Flight Data'!$B623</f>
        <v>1</v>
      </c>
      <c r="BT625" s="68">
        <f ca="1">ROUND(NORMINV($BY625,'Inputs and Outputs'!$C$18,'Inputs and Outputs'!$D$18),0)</f>
        <v>98</v>
      </c>
      <c r="BU625" s="68">
        <f t="shared" si="192"/>
        <v>105</v>
      </c>
      <c r="BV625" s="68">
        <f t="shared" ca="1" si="193"/>
        <v>98</v>
      </c>
      <c r="BW625" s="68">
        <f ca="1">IF(BV625-BS625&gt;'Inputs and Outputs'!$D$4,Five-BS625,0)</f>
        <v>0</v>
      </c>
      <c r="BX625" s="68">
        <f ca="1">BV625*'Inputs and Outputs'!$D$5-BW625*'Inputs and Outputs'!$D$6</f>
        <v>3920</v>
      </c>
      <c r="BY625" s="70">
        <f t="shared" ca="1" si="199"/>
        <v>0.2945561991947695</v>
      </c>
      <c r="BZ625" s="68">
        <f t="shared" si="194"/>
        <v>25</v>
      </c>
      <c r="CA625" s="75">
        <f ca="1">BV625*'Inputs and Outputs'!$D$5-('Model Part B'!BW625*'Model Part B'!BZ625+BW625*Costperbumped)</f>
        <v>3920</v>
      </c>
    </row>
    <row r="626" spans="2:79" x14ac:dyDescent="0.2">
      <c r="B626" s="74">
        <v>623</v>
      </c>
      <c r="C626" s="68" t="s">
        <v>8</v>
      </c>
      <c r="D626" s="69">
        <v>44404</v>
      </c>
      <c r="E626" s="67" t="s">
        <v>2</v>
      </c>
      <c r="F626" s="68" t="str">
        <f>'Flight Data'!$A624</f>
        <v>G623</v>
      </c>
      <c r="G626" s="68">
        <f>'Flight Data'!$B624</f>
        <v>4</v>
      </c>
      <c r="H626" s="68">
        <f ca="1">ROUND(NORMINV($M626,'Inputs and Outputs'!$C$19,'Inputs and Outputs'!$D$19),0)</f>
        <v>107</v>
      </c>
      <c r="I626" s="68">
        <f t="shared" si="180"/>
        <v>101</v>
      </c>
      <c r="J626" s="68">
        <f t="shared" ca="1" si="181"/>
        <v>101</v>
      </c>
      <c r="K626" s="68">
        <f ca="1">IF(J626-G626&gt;'Inputs and Outputs'!$D$4,One-G626,0)</f>
        <v>0</v>
      </c>
      <c r="L626" s="68">
        <f ca="1">J626*'Inputs and Outputs'!$D$5-K626*'Inputs and Outputs'!$D$6</f>
        <v>4040</v>
      </c>
      <c r="M626" s="70">
        <f t="shared" ca="1" si="195"/>
        <v>0.81547652633275791</v>
      </c>
      <c r="N626" s="68">
        <f t="shared" si="182"/>
        <v>25</v>
      </c>
      <c r="O626" s="75">
        <f ca="1">J626*'Inputs and Outputs'!$D$5-('Model Part B'!K626*'Model Part B'!N626+K626*Costperbumped)</f>
        <v>4040</v>
      </c>
      <c r="R626" s="74">
        <v>623</v>
      </c>
      <c r="S626" s="68" t="s">
        <v>8</v>
      </c>
      <c r="T626" s="69">
        <v>44404</v>
      </c>
      <c r="U626" s="67" t="s">
        <v>2</v>
      </c>
      <c r="V626" s="68" t="str">
        <f>'Flight Data'!$A624</f>
        <v>G623</v>
      </c>
      <c r="W626" s="68">
        <f>'Flight Data'!$B624</f>
        <v>4</v>
      </c>
      <c r="X626" s="68">
        <f ca="1">ROUND(NORMINV($AC626,'Inputs and Outputs'!$C$19,'Inputs and Outputs'!$D$19),0)</f>
        <v>108</v>
      </c>
      <c r="Y626" s="68">
        <f t="shared" si="183"/>
        <v>102</v>
      </c>
      <c r="Z626" s="68">
        <f t="shared" ca="1" si="184"/>
        <v>102</v>
      </c>
      <c r="AA626" s="68">
        <f ca="1">IF(Z626-W626&gt;'Inputs and Outputs'!$D$4,One-W626,0)</f>
        <v>0</v>
      </c>
      <c r="AB626" s="68">
        <f ca="1">Z626*'Inputs and Outputs'!$D$5-AA626*'Inputs and Outputs'!$D$6</f>
        <v>4080</v>
      </c>
      <c r="AC626" s="70">
        <f t="shared" ca="1" si="196"/>
        <v>0.85664419539360259</v>
      </c>
      <c r="AD626" s="68">
        <f t="shared" si="185"/>
        <v>25</v>
      </c>
      <c r="AE626" s="75">
        <f ca="1">Z626*'Inputs and Outputs'!$D$5-('Model Part B'!AA626*'Model Part B'!AD626+AA626*Costperbumped)</f>
        <v>4080</v>
      </c>
      <c r="AH626" s="74">
        <v>623</v>
      </c>
      <c r="AI626" s="68" t="s">
        <v>8</v>
      </c>
      <c r="AJ626" s="69">
        <v>44404</v>
      </c>
      <c r="AK626" s="67" t="s">
        <v>2</v>
      </c>
      <c r="AL626" s="68" t="str">
        <f>'Flight Data'!$A624</f>
        <v>G623</v>
      </c>
      <c r="AM626" s="68">
        <f>'Flight Data'!$B624</f>
        <v>4</v>
      </c>
      <c r="AN626" s="68">
        <f ca="1">ROUND(NORMINV($AS626,'Inputs and Outputs'!$C$19,'Inputs and Outputs'!$D$19),0)</f>
        <v>101</v>
      </c>
      <c r="AO626" s="68">
        <f t="shared" si="186"/>
        <v>103</v>
      </c>
      <c r="AP626" s="68">
        <f t="shared" ca="1" si="187"/>
        <v>101</v>
      </c>
      <c r="AQ626" s="68">
        <f ca="1">IF(AP626-AM626&gt;'Inputs and Outputs'!$D$4,Three-AM626,0)</f>
        <v>0</v>
      </c>
      <c r="AR626" s="68">
        <f ca="1">AP626*'Inputs and Outputs'!$D$5-AQ626*'Inputs and Outputs'!$D$6</f>
        <v>4040</v>
      </c>
      <c r="AS626" s="70">
        <f t="shared" ca="1" si="197"/>
        <v>0.38052827345974649</v>
      </c>
      <c r="AT626" s="68">
        <f t="shared" si="188"/>
        <v>25</v>
      </c>
      <c r="AU626" s="75">
        <f ca="1">AP626*'Inputs and Outputs'!$D$5-('Model Part B'!AQ626*'Model Part B'!AT626+AQ626*Costperbumped)</f>
        <v>4040</v>
      </c>
      <c r="AX626" s="74">
        <v>623</v>
      </c>
      <c r="AY626" s="68" t="s">
        <v>8</v>
      </c>
      <c r="AZ626" s="69">
        <v>44404</v>
      </c>
      <c r="BA626" s="67" t="s">
        <v>2</v>
      </c>
      <c r="BB626" s="68" t="str">
        <f>'Flight Data'!$A624</f>
        <v>G623</v>
      </c>
      <c r="BC626" s="68">
        <f>'Flight Data'!$B624</f>
        <v>4</v>
      </c>
      <c r="BD626" s="68">
        <f ca="1">ROUND(NORMINV($BI626,'Inputs and Outputs'!$C$19,'Inputs and Outputs'!$D$19),0)</f>
        <v>108</v>
      </c>
      <c r="BE626" s="68">
        <f t="shared" si="189"/>
        <v>104</v>
      </c>
      <c r="BF626" s="68">
        <f t="shared" ca="1" si="190"/>
        <v>104</v>
      </c>
      <c r="BG626" s="68">
        <f ca="1">IF(BF626-BC626&gt;'Inputs and Outputs'!$D$4,Four-BC626,0)</f>
        <v>0</v>
      </c>
      <c r="BH626" s="68">
        <f ca="1">BF626*'Inputs and Outputs'!$D$5-BG626*'Inputs and Outputs'!$D$6</f>
        <v>4160</v>
      </c>
      <c r="BI626" s="70">
        <f t="shared" ca="1" si="198"/>
        <v>0.82763309159345966</v>
      </c>
      <c r="BJ626" s="68">
        <f t="shared" si="191"/>
        <v>25</v>
      </c>
      <c r="BK626" s="75">
        <f ca="1">BF626*'Inputs and Outputs'!$D$5-('Model Part B'!BG626*'Model Part B'!BJ626+BG626*Costperbumped)</f>
        <v>4160</v>
      </c>
      <c r="BN626" s="74">
        <v>623</v>
      </c>
      <c r="BO626" s="68" t="s">
        <v>8</v>
      </c>
      <c r="BP626" s="69">
        <v>44404</v>
      </c>
      <c r="BQ626" s="67" t="s">
        <v>2</v>
      </c>
      <c r="BR626" s="68" t="str">
        <f>'Flight Data'!$A624</f>
        <v>G623</v>
      </c>
      <c r="BS626" s="68">
        <f>'Flight Data'!$B624</f>
        <v>4</v>
      </c>
      <c r="BT626" s="68">
        <f ca="1">ROUND(NORMINV($BY626,'Inputs and Outputs'!$C$18,'Inputs and Outputs'!$D$18),0)</f>
        <v>109</v>
      </c>
      <c r="BU626" s="68">
        <f t="shared" si="192"/>
        <v>105</v>
      </c>
      <c r="BV626" s="68">
        <f t="shared" ca="1" si="193"/>
        <v>105</v>
      </c>
      <c r="BW626" s="68">
        <f ca="1">IF(BV626-BS626&gt;'Inputs and Outputs'!$D$4,Five-BS626,0)</f>
        <v>1</v>
      </c>
      <c r="BX626" s="68">
        <f ca="1">BV626*'Inputs and Outputs'!$D$5-BW626*'Inputs and Outputs'!$D$6</f>
        <v>4100</v>
      </c>
      <c r="BY626" s="70">
        <f t="shared" ca="1" si="199"/>
        <v>0.90841512373396294</v>
      </c>
      <c r="BZ626" s="68">
        <f t="shared" si="194"/>
        <v>25</v>
      </c>
      <c r="CA626" s="75">
        <f ca="1">BV626*'Inputs and Outputs'!$D$5-('Model Part B'!BW626*'Model Part B'!BZ626+BW626*Costperbumped)</f>
        <v>4075</v>
      </c>
    </row>
    <row r="627" spans="2:79" x14ac:dyDescent="0.2">
      <c r="B627" s="74">
        <v>624</v>
      </c>
      <c r="C627" s="68" t="s">
        <v>8</v>
      </c>
      <c r="D627" s="69">
        <v>44404</v>
      </c>
      <c r="E627" s="67" t="s">
        <v>0</v>
      </c>
      <c r="F627" s="68" t="str">
        <f>'Flight Data'!$A625</f>
        <v>G624</v>
      </c>
      <c r="G627" s="68">
        <f>'Flight Data'!$B625</f>
        <v>2</v>
      </c>
      <c r="H627" s="68">
        <f ca="1">ROUND(NORMINV($M627,'Inputs and Outputs'!$C$20,'Inputs and Outputs'!$D$20),0)</f>
        <v>108</v>
      </c>
      <c r="I627" s="68">
        <f t="shared" si="180"/>
        <v>101</v>
      </c>
      <c r="J627" s="68">
        <f t="shared" ca="1" si="181"/>
        <v>101</v>
      </c>
      <c r="K627" s="68">
        <f ca="1">IF(J627-G627&gt;'Inputs and Outputs'!$D$4,One-G627,0)</f>
        <v>0</v>
      </c>
      <c r="L627" s="68">
        <f ca="1">J627*'Inputs and Outputs'!$D$5-K627*'Inputs and Outputs'!$D$6</f>
        <v>4040</v>
      </c>
      <c r="M627" s="70">
        <f t="shared" ca="1" si="195"/>
        <v>0.71650117401421876</v>
      </c>
      <c r="N627" s="68">
        <f t="shared" si="182"/>
        <v>200</v>
      </c>
      <c r="O627" s="75">
        <f ca="1">J627*'Inputs and Outputs'!$D$5-('Model Part B'!K627*'Model Part B'!N627+K627*Costperbumped)</f>
        <v>4040</v>
      </c>
      <c r="R627" s="74">
        <v>624</v>
      </c>
      <c r="S627" s="68" t="s">
        <v>8</v>
      </c>
      <c r="T627" s="69">
        <v>44404</v>
      </c>
      <c r="U627" s="67" t="s">
        <v>0</v>
      </c>
      <c r="V627" s="68" t="str">
        <f>'Flight Data'!$A625</f>
        <v>G624</v>
      </c>
      <c r="W627" s="68">
        <f>'Flight Data'!$B625</f>
        <v>2</v>
      </c>
      <c r="X627" s="68">
        <f ca="1">ROUND(NORMINV($AC627,'Inputs and Outputs'!$C$20,'Inputs and Outputs'!$D$20),0)</f>
        <v>100</v>
      </c>
      <c r="Y627" s="68">
        <f t="shared" si="183"/>
        <v>102</v>
      </c>
      <c r="Z627" s="68">
        <f t="shared" ca="1" si="184"/>
        <v>100</v>
      </c>
      <c r="AA627" s="68">
        <f ca="1">IF(Z627-W627&gt;'Inputs and Outputs'!$D$4,One-W627,0)</f>
        <v>0</v>
      </c>
      <c r="AB627" s="68">
        <f ca="1">Z627*'Inputs and Outputs'!$D$5-AA627*'Inputs and Outputs'!$D$6</f>
        <v>4000</v>
      </c>
      <c r="AC627" s="70">
        <f t="shared" ca="1" si="196"/>
        <v>0.18249269525892597</v>
      </c>
      <c r="AD627" s="68">
        <f t="shared" si="185"/>
        <v>200</v>
      </c>
      <c r="AE627" s="75">
        <f ca="1">Z627*'Inputs and Outputs'!$D$5-('Model Part B'!AA627*'Model Part B'!AD627+AA627*Costperbumped)</f>
        <v>4000</v>
      </c>
      <c r="AH627" s="74">
        <v>624</v>
      </c>
      <c r="AI627" s="68" t="s">
        <v>8</v>
      </c>
      <c r="AJ627" s="69">
        <v>44404</v>
      </c>
      <c r="AK627" s="67" t="s">
        <v>0</v>
      </c>
      <c r="AL627" s="68" t="str">
        <f>'Flight Data'!$A625</f>
        <v>G624</v>
      </c>
      <c r="AM627" s="68">
        <f>'Flight Data'!$B625</f>
        <v>2</v>
      </c>
      <c r="AN627" s="68">
        <f ca="1">ROUND(NORMINV($AS627,'Inputs and Outputs'!$C$20,'Inputs and Outputs'!$D$20),0)</f>
        <v>114</v>
      </c>
      <c r="AO627" s="68">
        <f t="shared" si="186"/>
        <v>103</v>
      </c>
      <c r="AP627" s="68">
        <f t="shared" ca="1" si="187"/>
        <v>103</v>
      </c>
      <c r="AQ627" s="68">
        <f ca="1">IF(AP627-AM627&gt;'Inputs and Outputs'!$D$4,Three-AM627,0)</f>
        <v>1</v>
      </c>
      <c r="AR627" s="68">
        <f ca="1">AP627*'Inputs and Outputs'!$D$5-AQ627*'Inputs and Outputs'!$D$6</f>
        <v>4020</v>
      </c>
      <c r="AS627" s="70">
        <f t="shared" ca="1" si="197"/>
        <v>0.96609640554062171</v>
      </c>
      <c r="AT627" s="68">
        <f t="shared" si="188"/>
        <v>200</v>
      </c>
      <c r="AU627" s="75">
        <f ca="1">AP627*'Inputs and Outputs'!$D$5-('Model Part B'!AQ627*'Model Part B'!AT627+AQ627*Costperbumped)</f>
        <v>3820</v>
      </c>
      <c r="AX627" s="74">
        <v>624</v>
      </c>
      <c r="AY627" s="68" t="s">
        <v>8</v>
      </c>
      <c r="AZ627" s="69">
        <v>44404</v>
      </c>
      <c r="BA627" s="67" t="s">
        <v>0</v>
      </c>
      <c r="BB627" s="68" t="str">
        <f>'Flight Data'!$A625</f>
        <v>G624</v>
      </c>
      <c r="BC627" s="68">
        <f>'Flight Data'!$B625</f>
        <v>2</v>
      </c>
      <c r="BD627" s="68">
        <f ca="1">ROUND(NORMINV($BI627,'Inputs and Outputs'!$C$20,'Inputs and Outputs'!$D$20),0)</f>
        <v>109</v>
      </c>
      <c r="BE627" s="68">
        <f t="shared" si="189"/>
        <v>104</v>
      </c>
      <c r="BF627" s="68">
        <f t="shared" ca="1" si="190"/>
        <v>104</v>
      </c>
      <c r="BG627" s="68">
        <f ca="1">IF(BF627-BC627&gt;'Inputs and Outputs'!$D$4,Four-BC627,0)</f>
        <v>2</v>
      </c>
      <c r="BH627" s="68">
        <f ca="1">BF627*'Inputs and Outputs'!$D$5-BG627*'Inputs and Outputs'!$D$6</f>
        <v>3960</v>
      </c>
      <c r="BI627" s="70">
        <f t="shared" ca="1" si="198"/>
        <v>0.76565482870151214</v>
      </c>
      <c r="BJ627" s="68">
        <f t="shared" si="191"/>
        <v>200</v>
      </c>
      <c r="BK627" s="75">
        <f ca="1">BF627*'Inputs and Outputs'!$D$5-('Model Part B'!BG627*'Model Part B'!BJ627+BG627*Costperbumped)</f>
        <v>3560</v>
      </c>
      <c r="BN627" s="74">
        <v>624</v>
      </c>
      <c r="BO627" s="68" t="s">
        <v>8</v>
      </c>
      <c r="BP627" s="69">
        <v>44404</v>
      </c>
      <c r="BQ627" s="67" t="s">
        <v>0</v>
      </c>
      <c r="BR627" s="68" t="str">
        <f>'Flight Data'!$A625</f>
        <v>G624</v>
      </c>
      <c r="BS627" s="68">
        <f>'Flight Data'!$B625</f>
        <v>2</v>
      </c>
      <c r="BT627" s="68">
        <f ca="1">ROUND(NORMINV($BY627,'Inputs and Outputs'!$C$18,'Inputs and Outputs'!$D$18),0)</f>
        <v>93</v>
      </c>
      <c r="BU627" s="68">
        <f t="shared" si="192"/>
        <v>105</v>
      </c>
      <c r="BV627" s="68">
        <f t="shared" ca="1" si="193"/>
        <v>93</v>
      </c>
      <c r="BW627" s="68">
        <f ca="1">IF(BV627-BS627&gt;'Inputs and Outputs'!$D$4,Five-BS627,0)</f>
        <v>0</v>
      </c>
      <c r="BX627" s="68">
        <f ca="1">BV627*'Inputs and Outputs'!$D$5-BW627*'Inputs and Outputs'!$D$6</f>
        <v>3720</v>
      </c>
      <c r="BY627" s="70">
        <f t="shared" ca="1" si="199"/>
        <v>8.6704964487953951E-2</v>
      </c>
      <c r="BZ627" s="68">
        <f t="shared" si="194"/>
        <v>200</v>
      </c>
      <c r="CA627" s="75">
        <f ca="1">BV627*'Inputs and Outputs'!$D$5-('Model Part B'!BW627*'Model Part B'!BZ627+BW627*Costperbumped)</f>
        <v>3720</v>
      </c>
    </row>
    <row r="628" spans="2:79" x14ac:dyDescent="0.2">
      <c r="B628" s="74">
        <v>625</v>
      </c>
      <c r="C628" s="68" t="s">
        <v>7</v>
      </c>
      <c r="D628" s="69">
        <v>44405</v>
      </c>
      <c r="E628" s="67" t="s">
        <v>3</v>
      </c>
      <c r="F628" s="68" t="str">
        <f>'Flight Data'!$A626</f>
        <v>G625</v>
      </c>
      <c r="G628" s="68">
        <f>'Flight Data'!$B626</f>
        <v>4</v>
      </c>
      <c r="H628" s="68">
        <f ca="1">ROUND(NORMINV($M628,'Inputs and Outputs'!$C$18,'Inputs and Outputs'!$D$18),0)</f>
        <v>97</v>
      </c>
      <c r="I628" s="68">
        <f t="shared" si="180"/>
        <v>101</v>
      </c>
      <c r="J628" s="68">
        <f t="shared" ca="1" si="181"/>
        <v>97</v>
      </c>
      <c r="K628" s="68">
        <f ca="1">IF(J628-G628&gt;'Inputs and Outputs'!$D$4,One-G628,0)</f>
        <v>0</v>
      </c>
      <c r="L628" s="68">
        <f ca="1">J628*'Inputs and Outputs'!$D$5-K628*'Inputs and Outputs'!$D$6</f>
        <v>3880</v>
      </c>
      <c r="M628" s="70">
        <f t="shared" ca="1" si="195"/>
        <v>0.24062142315074342</v>
      </c>
      <c r="N628" s="68">
        <f t="shared" si="182"/>
        <v>25</v>
      </c>
      <c r="O628" s="75">
        <f ca="1">J628*'Inputs and Outputs'!$D$5-('Model Part B'!K628*'Model Part B'!N628+K628*Costperbumped)</f>
        <v>3880</v>
      </c>
      <c r="R628" s="74">
        <v>625</v>
      </c>
      <c r="S628" s="68" t="s">
        <v>7</v>
      </c>
      <c r="T628" s="69">
        <v>44405</v>
      </c>
      <c r="U628" s="67" t="s">
        <v>3</v>
      </c>
      <c r="V628" s="68" t="str">
        <f>'Flight Data'!$A626</f>
        <v>G625</v>
      </c>
      <c r="W628" s="68">
        <f>'Flight Data'!$B626</f>
        <v>4</v>
      </c>
      <c r="X628" s="68">
        <f ca="1">ROUND(NORMINV($AC628,'Inputs and Outputs'!$C$18,'Inputs and Outputs'!$D$18),0)</f>
        <v>95</v>
      </c>
      <c r="Y628" s="68">
        <f t="shared" si="183"/>
        <v>102</v>
      </c>
      <c r="Z628" s="68">
        <f t="shared" ca="1" si="184"/>
        <v>95</v>
      </c>
      <c r="AA628" s="68">
        <f ca="1">IF(Z628-W628&gt;'Inputs and Outputs'!$D$4,One-W628,0)</f>
        <v>0</v>
      </c>
      <c r="AB628" s="68">
        <f ca="1">Z628*'Inputs and Outputs'!$D$5-AA628*'Inputs and Outputs'!$D$6</f>
        <v>3800</v>
      </c>
      <c r="AC628" s="70">
        <f t="shared" ca="1" si="196"/>
        <v>0.15215608098627886</v>
      </c>
      <c r="AD628" s="68">
        <f t="shared" si="185"/>
        <v>25</v>
      </c>
      <c r="AE628" s="75">
        <f ca="1">Z628*'Inputs and Outputs'!$D$5-('Model Part B'!AA628*'Model Part B'!AD628+AA628*Costperbumped)</f>
        <v>3800</v>
      </c>
      <c r="AH628" s="74">
        <v>625</v>
      </c>
      <c r="AI628" s="68" t="s">
        <v>7</v>
      </c>
      <c r="AJ628" s="69">
        <v>44405</v>
      </c>
      <c r="AK628" s="67" t="s">
        <v>3</v>
      </c>
      <c r="AL628" s="68" t="str">
        <f>'Flight Data'!$A626</f>
        <v>G625</v>
      </c>
      <c r="AM628" s="68">
        <f>'Flight Data'!$B626</f>
        <v>4</v>
      </c>
      <c r="AN628" s="68">
        <f ca="1">ROUND(NORMINV($AS628,'Inputs and Outputs'!$C$18,'Inputs and Outputs'!$D$18),0)</f>
        <v>106</v>
      </c>
      <c r="AO628" s="68">
        <f t="shared" si="186"/>
        <v>103</v>
      </c>
      <c r="AP628" s="68">
        <f t="shared" ca="1" si="187"/>
        <v>103</v>
      </c>
      <c r="AQ628" s="68">
        <f ca="1">IF(AP628-AM628&gt;'Inputs and Outputs'!$D$4,Three-AM628,0)</f>
        <v>0</v>
      </c>
      <c r="AR628" s="68">
        <f ca="1">AP628*'Inputs and Outputs'!$D$5-AQ628*'Inputs and Outputs'!$D$6</f>
        <v>4120</v>
      </c>
      <c r="AS628" s="70">
        <f t="shared" ca="1" si="197"/>
        <v>0.80555025578284967</v>
      </c>
      <c r="AT628" s="68">
        <f t="shared" si="188"/>
        <v>25</v>
      </c>
      <c r="AU628" s="75">
        <f ca="1">AP628*'Inputs and Outputs'!$D$5-('Model Part B'!AQ628*'Model Part B'!AT628+AQ628*Costperbumped)</f>
        <v>4120</v>
      </c>
      <c r="AX628" s="74">
        <v>625</v>
      </c>
      <c r="AY628" s="68" t="s">
        <v>7</v>
      </c>
      <c r="AZ628" s="69">
        <v>44405</v>
      </c>
      <c r="BA628" s="67" t="s">
        <v>3</v>
      </c>
      <c r="BB628" s="68" t="str">
        <f>'Flight Data'!$A626</f>
        <v>G625</v>
      </c>
      <c r="BC628" s="68">
        <f>'Flight Data'!$B626</f>
        <v>4</v>
      </c>
      <c r="BD628" s="68">
        <f ca="1">ROUND(NORMINV($BI628,'Inputs and Outputs'!$C$18,'Inputs and Outputs'!$D$18),0)</f>
        <v>111</v>
      </c>
      <c r="BE628" s="68">
        <f t="shared" si="189"/>
        <v>104</v>
      </c>
      <c r="BF628" s="68">
        <f t="shared" ca="1" si="190"/>
        <v>104</v>
      </c>
      <c r="BG628" s="68">
        <f ca="1">IF(BF628-BC628&gt;'Inputs and Outputs'!$D$4,Four-BC628,0)</f>
        <v>0</v>
      </c>
      <c r="BH628" s="68">
        <f ca="1">BF628*'Inputs and Outputs'!$D$5-BG628*'Inputs and Outputs'!$D$6</f>
        <v>4160</v>
      </c>
      <c r="BI628" s="70">
        <f t="shared" ca="1" si="198"/>
        <v>0.9513122717900071</v>
      </c>
      <c r="BJ628" s="68">
        <f t="shared" si="191"/>
        <v>25</v>
      </c>
      <c r="BK628" s="75">
        <f ca="1">BF628*'Inputs and Outputs'!$D$5-('Model Part B'!BG628*'Model Part B'!BJ628+BG628*Costperbumped)</f>
        <v>4160</v>
      </c>
      <c r="BN628" s="74">
        <v>625</v>
      </c>
      <c r="BO628" s="68" t="s">
        <v>7</v>
      </c>
      <c r="BP628" s="69">
        <v>44405</v>
      </c>
      <c r="BQ628" s="67" t="s">
        <v>3</v>
      </c>
      <c r="BR628" s="68" t="str">
        <f>'Flight Data'!$A626</f>
        <v>G625</v>
      </c>
      <c r="BS628" s="68">
        <f>'Flight Data'!$B626</f>
        <v>4</v>
      </c>
      <c r="BT628" s="68">
        <f ca="1">ROUND(NORMINV($BY628,'Inputs and Outputs'!$C$18,'Inputs and Outputs'!$D$18),0)</f>
        <v>106</v>
      </c>
      <c r="BU628" s="68">
        <f t="shared" si="192"/>
        <v>105</v>
      </c>
      <c r="BV628" s="68">
        <f t="shared" ca="1" si="193"/>
        <v>105</v>
      </c>
      <c r="BW628" s="68">
        <f ca="1">IF(BV628-BS628&gt;'Inputs and Outputs'!$D$4,Five-BS628,0)</f>
        <v>1</v>
      </c>
      <c r="BX628" s="68">
        <f ca="1">BV628*'Inputs and Outputs'!$D$5-BW628*'Inputs and Outputs'!$D$6</f>
        <v>4100</v>
      </c>
      <c r="BY628" s="70">
        <f t="shared" ca="1" si="199"/>
        <v>0.77883321122310822</v>
      </c>
      <c r="BZ628" s="68">
        <f t="shared" si="194"/>
        <v>25</v>
      </c>
      <c r="CA628" s="75">
        <f ca="1">BV628*'Inputs and Outputs'!$D$5-('Model Part B'!BW628*'Model Part B'!BZ628+BW628*Costperbumped)</f>
        <v>4075</v>
      </c>
    </row>
    <row r="629" spans="2:79" x14ac:dyDescent="0.2">
      <c r="B629" s="74">
        <v>626</v>
      </c>
      <c r="C629" s="68" t="s">
        <v>7</v>
      </c>
      <c r="D629" s="69">
        <v>44405</v>
      </c>
      <c r="E629" s="67" t="s">
        <v>2</v>
      </c>
      <c r="F629" s="68" t="str">
        <f>'Flight Data'!$A627</f>
        <v>G626</v>
      </c>
      <c r="G629" s="68">
        <f>'Flight Data'!$B627</f>
        <v>2</v>
      </c>
      <c r="H629" s="68">
        <f ca="1">ROUND(NORMINV($M629,'Inputs and Outputs'!$C$19,'Inputs and Outputs'!$D$19),0)</f>
        <v>105</v>
      </c>
      <c r="I629" s="68">
        <f t="shared" si="180"/>
        <v>101</v>
      </c>
      <c r="J629" s="68">
        <f t="shared" ca="1" si="181"/>
        <v>101</v>
      </c>
      <c r="K629" s="68">
        <f ca="1">IF(J629-G629&gt;'Inputs and Outputs'!$D$4,One-G629,0)</f>
        <v>0</v>
      </c>
      <c r="L629" s="68">
        <f ca="1">J629*'Inputs and Outputs'!$D$5-K629*'Inputs and Outputs'!$D$6</f>
        <v>4040</v>
      </c>
      <c r="M629" s="70">
        <f t="shared" ca="1" si="195"/>
        <v>0.6824753742233548</v>
      </c>
      <c r="N629" s="68">
        <f t="shared" si="182"/>
        <v>25</v>
      </c>
      <c r="O629" s="75">
        <f ca="1">J629*'Inputs and Outputs'!$D$5-('Model Part B'!K629*'Model Part B'!N629+K629*Costperbumped)</f>
        <v>4040</v>
      </c>
      <c r="R629" s="74">
        <v>626</v>
      </c>
      <c r="S629" s="68" t="s">
        <v>7</v>
      </c>
      <c r="T629" s="69">
        <v>44405</v>
      </c>
      <c r="U629" s="67" t="s">
        <v>2</v>
      </c>
      <c r="V629" s="68" t="str">
        <f>'Flight Data'!$A627</f>
        <v>G626</v>
      </c>
      <c r="W629" s="68">
        <f>'Flight Data'!$B627</f>
        <v>2</v>
      </c>
      <c r="X629" s="68">
        <f ca="1">ROUND(NORMINV($AC629,'Inputs and Outputs'!$C$19,'Inputs and Outputs'!$D$19),0)</f>
        <v>105</v>
      </c>
      <c r="Y629" s="68">
        <f t="shared" si="183"/>
        <v>102</v>
      </c>
      <c r="Z629" s="68">
        <f t="shared" ca="1" si="184"/>
        <v>102</v>
      </c>
      <c r="AA629" s="68">
        <f ca="1">IF(Z629-W629&gt;'Inputs and Outputs'!$D$4,One-W629,0)</f>
        <v>0</v>
      </c>
      <c r="AB629" s="68">
        <f ca="1">Z629*'Inputs and Outputs'!$D$5-AA629*'Inputs and Outputs'!$D$6</f>
        <v>4080</v>
      </c>
      <c r="AC629" s="70">
        <f t="shared" ca="1" si="196"/>
        <v>0.65246856174764256</v>
      </c>
      <c r="AD629" s="68">
        <f t="shared" si="185"/>
        <v>25</v>
      </c>
      <c r="AE629" s="75">
        <f ca="1">Z629*'Inputs and Outputs'!$D$5-('Model Part B'!AA629*'Model Part B'!AD629+AA629*Costperbumped)</f>
        <v>4080</v>
      </c>
      <c r="AH629" s="74">
        <v>626</v>
      </c>
      <c r="AI629" s="68" t="s">
        <v>7</v>
      </c>
      <c r="AJ629" s="69">
        <v>44405</v>
      </c>
      <c r="AK629" s="67" t="s">
        <v>2</v>
      </c>
      <c r="AL629" s="68" t="str">
        <f>'Flight Data'!$A627</f>
        <v>G626</v>
      </c>
      <c r="AM629" s="68">
        <f>'Flight Data'!$B627</f>
        <v>2</v>
      </c>
      <c r="AN629" s="68">
        <f ca="1">ROUND(NORMINV($AS629,'Inputs and Outputs'!$C$19,'Inputs and Outputs'!$D$19),0)</f>
        <v>111</v>
      </c>
      <c r="AO629" s="68">
        <f t="shared" si="186"/>
        <v>103</v>
      </c>
      <c r="AP629" s="68">
        <f t="shared" ca="1" si="187"/>
        <v>103</v>
      </c>
      <c r="AQ629" s="68">
        <f ca="1">IF(AP629-AM629&gt;'Inputs and Outputs'!$D$4,Three-AM629,0)</f>
        <v>1</v>
      </c>
      <c r="AR629" s="68">
        <f ca="1">AP629*'Inputs and Outputs'!$D$5-AQ629*'Inputs and Outputs'!$D$6</f>
        <v>4020</v>
      </c>
      <c r="AS629" s="70">
        <f t="shared" ca="1" si="197"/>
        <v>0.9395393766448048</v>
      </c>
      <c r="AT629" s="68">
        <f t="shared" si="188"/>
        <v>25</v>
      </c>
      <c r="AU629" s="75">
        <f ca="1">AP629*'Inputs and Outputs'!$D$5-('Model Part B'!AQ629*'Model Part B'!AT629+AQ629*Costperbumped)</f>
        <v>3995</v>
      </c>
      <c r="AX629" s="74">
        <v>626</v>
      </c>
      <c r="AY629" s="68" t="s">
        <v>7</v>
      </c>
      <c r="AZ629" s="69">
        <v>44405</v>
      </c>
      <c r="BA629" s="67" t="s">
        <v>2</v>
      </c>
      <c r="BB629" s="68" t="str">
        <f>'Flight Data'!$A627</f>
        <v>G626</v>
      </c>
      <c r="BC629" s="68">
        <f>'Flight Data'!$B627</f>
        <v>2</v>
      </c>
      <c r="BD629" s="68">
        <f ca="1">ROUND(NORMINV($BI629,'Inputs and Outputs'!$C$19,'Inputs and Outputs'!$D$19),0)</f>
        <v>105</v>
      </c>
      <c r="BE629" s="68">
        <f t="shared" si="189"/>
        <v>104</v>
      </c>
      <c r="BF629" s="68">
        <f t="shared" ca="1" si="190"/>
        <v>104</v>
      </c>
      <c r="BG629" s="68">
        <f ca="1">IF(BF629-BC629&gt;'Inputs and Outputs'!$D$4,Four-BC629,0)</f>
        <v>2</v>
      </c>
      <c r="BH629" s="68">
        <f ca="1">BF629*'Inputs and Outputs'!$D$5-BG629*'Inputs and Outputs'!$D$6</f>
        <v>3960</v>
      </c>
      <c r="BI629" s="70">
        <f t="shared" ca="1" si="198"/>
        <v>0.63817015129868071</v>
      </c>
      <c r="BJ629" s="68">
        <f t="shared" si="191"/>
        <v>25</v>
      </c>
      <c r="BK629" s="75">
        <f ca="1">BF629*'Inputs and Outputs'!$D$5-('Model Part B'!BG629*'Model Part B'!BJ629+BG629*Costperbumped)</f>
        <v>3910</v>
      </c>
      <c r="BN629" s="74">
        <v>626</v>
      </c>
      <c r="BO629" s="68" t="s">
        <v>7</v>
      </c>
      <c r="BP629" s="69">
        <v>44405</v>
      </c>
      <c r="BQ629" s="67" t="s">
        <v>2</v>
      </c>
      <c r="BR629" s="68" t="str">
        <f>'Flight Data'!$A627</f>
        <v>G626</v>
      </c>
      <c r="BS629" s="68">
        <f>'Flight Data'!$B627</f>
        <v>2</v>
      </c>
      <c r="BT629" s="68">
        <f ca="1">ROUND(NORMINV($BY629,'Inputs and Outputs'!$C$18,'Inputs and Outputs'!$D$18),0)</f>
        <v>97</v>
      </c>
      <c r="BU629" s="68">
        <f t="shared" si="192"/>
        <v>105</v>
      </c>
      <c r="BV629" s="68">
        <f t="shared" ca="1" si="193"/>
        <v>97</v>
      </c>
      <c r="BW629" s="68">
        <f ca="1">IF(BV629-BS629&gt;'Inputs and Outputs'!$D$4,Five-BS629,0)</f>
        <v>0</v>
      </c>
      <c r="BX629" s="68">
        <f ca="1">BV629*'Inputs and Outputs'!$D$5-BW629*'Inputs and Outputs'!$D$6</f>
        <v>3880</v>
      </c>
      <c r="BY629" s="70">
        <f t="shared" ca="1" si="199"/>
        <v>0.23857090204308884</v>
      </c>
      <c r="BZ629" s="68">
        <f t="shared" si="194"/>
        <v>25</v>
      </c>
      <c r="CA629" s="75">
        <f ca="1">BV629*'Inputs and Outputs'!$D$5-('Model Part B'!BW629*'Model Part B'!BZ629+BW629*Costperbumped)</f>
        <v>3880</v>
      </c>
    </row>
    <row r="630" spans="2:79" x14ac:dyDescent="0.2">
      <c r="B630" s="74">
        <v>627</v>
      </c>
      <c r="C630" s="68" t="s">
        <v>7</v>
      </c>
      <c r="D630" s="69">
        <v>44405</v>
      </c>
      <c r="E630" s="67" t="s">
        <v>0</v>
      </c>
      <c r="F630" s="68" t="str">
        <f>'Flight Data'!$A628</f>
        <v>G627</v>
      </c>
      <c r="G630" s="68">
        <f>'Flight Data'!$B628</f>
        <v>0</v>
      </c>
      <c r="H630" s="68">
        <f ca="1">ROUND(NORMINV($M630,'Inputs and Outputs'!$C$20,'Inputs and Outputs'!$D$20),0)</f>
        <v>99</v>
      </c>
      <c r="I630" s="68">
        <f t="shared" si="180"/>
        <v>101</v>
      </c>
      <c r="J630" s="68">
        <f t="shared" ca="1" si="181"/>
        <v>99</v>
      </c>
      <c r="K630" s="68">
        <f ca="1">IF(J630-G630&gt;'Inputs and Outputs'!$D$4,One-G630,0)</f>
        <v>0</v>
      </c>
      <c r="L630" s="68">
        <f ca="1">J630*'Inputs and Outputs'!$D$5-K630*'Inputs and Outputs'!$D$6</f>
        <v>3960</v>
      </c>
      <c r="M630" s="70">
        <f t="shared" ca="1" si="195"/>
        <v>0.11230640157251681</v>
      </c>
      <c r="N630" s="68">
        <f t="shared" si="182"/>
        <v>200</v>
      </c>
      <c r="O630" s="75">
        <f ca="1">J630*'Inputs and Outputs'!$D$5-('Model Part B'!K630*'Model Part B'!N630+K630*Costperbumped)</f>
        <v>3960</v>
      </c>
      <c r="R630" s="74">
        <v>627</v>
      </c>
      <c r="S630" s="68" t="s">
        <v>7</v>
      </c>
      <c r="T630" s="69">
        <v>44405</v>
      </c>
      <c r="U630" s="67" t="s">
        <v>0</v>
      </c>
      <c r="V630" s="68" t="str">
        <f>'Flight Data'!$A628</f>
        <v>G627</v>
      </c>
      <c r="W630" s="68">
        <f>'Flight Data'!$B628</f>
        <v>0</v>
      </c>
      <c r="X630" s="68">
        <f ca="1">ROUND(NORMINV($AC630,'Inputs and Outputs'!$C$20,'Inputs and Outputs'!$D$20),0)</f>
        <v>104</v>
      </c>
      <c r="Y630" s="68">
        <f t="shared" si="183"/>
        <v>102</v>
      </c>
      <c r="Z630" s="68">
        <f t="shared" ca="1" si="184"/>
        <v>102</v>
      </c>
      <c r="AA630" s="68">
        <f ca="1">IF(Z630-W630&gt;'Inputs and Outputs'!$D$4,One-W630,0)</f>
        <v>1</v>
      </c>
      <c r="AB630" s="68">
        <f ca="1">Z630*'Inputs and Outputs'!$D$5-AA630*'Inputs and Outputs'!$D$6</f>
        <v>3980</v>
      </c>
      <c r="AC630" s="70">
        <f t="shared" ca="1" si="196"/>
        <v>0.44800781774912457</v>
      </c>
      <c r="AD630" s="68">
        <f t="shared" si="185"/>
        <v>200</v>
      </c>
      <c r="AE630" s="75">
        <f ca="1">Z630*'Inputs and Outputs'!$D$5-('Model Part B'!AA630*'Model Part B'!AD630+AA630*Costperbumped)</f>
        <v>3780</v>
      </c>
      <c r="AH630" s="74">
        <v>627</v>
      </c>
      <c r="AI630" s="68" t="s">
        <v>7</v>
      </c>
      <c r="AJ630" s="69">
        <v>44405</v>
      </c>
      <c r="AK630" s="67" t="s">
        <v>0</v>
      </c>
      <c r="AL630" s="68" t="str">
        <f>'Flight Data'!$A628</f>
        <v>G627</v>
      </c>
      <c r="AM630" s="68">
        <f>'Flight Data'!$B628</f>
        <v>0</v>
      </c>
      <c r="AN630" s="68">
        <f ca="1">ROUND(NORMINV($AS630,'Inputs and Outputs'!$C$20,'Inputs and Outputs'!$D$20),0)</f>
        <v>101</v>
      </c>
      <c r="AO630" s="68">
        <f t="shared" si="186"/>
        <v>103</v>
      </c>
      <c r="AP630" s="68">
        <f t="shared" ca="1" si="187"/>
        <v>101</v>
      </c>
      <c r="AQ630" s="68">
        <f ca="1">IF(AP630-AM630&gt;'Inputs and Outputs'!$D$4,Three-AM630,0)</f>
        <v>3</v>
      </c>
      <c r="AR630" s="68">
        <f ca="1">AP630*'Inputs and Outputs'!$D$5-AQ630*'Inputs and Outputs'!$D$6</f>
        <v>3740</v>
      </c>
      <c r="AS630" s="70">
        <f t="shared" ca="1" si="197"/>
        <v>0.2100144343260143</v>
      </c>
      <c r="AT630" s="68">
        <f t="shared" si="188"/>
        <v>200</v>
      </c>
      <c r="AU630" s="75">
        <f ca="1">AP630*'Inputs and Outputs'!$D$5-('Model Part B'!AQ630*'Model Part B'!AT630+AQ630*Costperbumped)</f>
        <v>3140</v>
      </c>
      <c r="AX630" s="74">
        <v>627</v>
      </c>
      <c r="AY630" s="68" t="s">
        <v>7</v>
      </c>
      <c r="AZ630" s="69">
        <v>44405</v>
      </c>
      <c r="BA630" s="67" t="s">
        <v>0</v>
      </c>
      <c r="BB630" s="68" t="str">
        <f>'Flight Data'!$A628</f>
        <v>G627</v>
      </c>
      <c r="BC630" s="68">
        <f>'Flight Data'!$B628</f>
        <v>0</v>
      </c>
      <c r="BD630" s="68">
        <f ca="1">ROUND(NORMINV($BI630,'Inputs and Outputs'!$C$20,'Inputs and Outputs'!$D$20),0)</f>
        <v>105</v>
      </c>
      <c r="BE630" s="68">
        <f t="shared" si="189"/>
        <v>104</v>
      </c>
      <c r="BF630" s="68">
        <f t="shared" ca="1" si="190"/>
        <v>104</v>
      </c>
      <c r="BG630" s="68">
        <f ca="1">IF(BF630-BC630&gt;'Inputs and Outputs'!$D$4,Four-BC630,0)</f>
        <v>4</v>
      </c>
      <c r="BH630" s="68">
        <f ca="1">BF630*'Inputs and Outputs'!$D$5-BG630*'Inputs and Outputs'!$D$6</f>
        <v>3760</v>
      </c>
      <c r="BI630" s="70">
        <f t="shared" ca="1" si="198"/>
        <v>0.46154375848307083</v>
      </c>
      <c r="BJ630" s="68">
        <f t="shared" si="191"/>
        <v>200</v>
      </c>
      <c r="BK630" s="75">
        <f ca="1">BF630*'Inputs and Outputs'!$D$5-('Model Part B'!BG630*'Model Part B'!BJ630+BG630*Costperbumped)</f>
        <v>2960</v>
      </c>
      <c r="BN630" s="74">
        <v>627</v>
      </c>
      <c r="BO630" s="68" t="s">
        <v>7</v>
      </c>
      <c r="BP630" s="69">
        <v>44405</v>
      </c>
      <c r="BQ630" s="67" t="s">
        <v>0</v>
      </c>
      <c r="BR630" s="68" t="str">
        <f>'Flight Data'!$A628</f>
        <v>G627</v>
      </c>
      <c r="BS630" s="68">
        <f>'Flight Data'!$B628</f>
        <v>0</v>
      </c>
      <c r="BT630" s="68">
        <f ca="1">ROUND(NORMINV($BY630,'Inputs and Outputs'!$C$18,'Inputs and Outputs'!$D$18),0)</f>
        <v>107</v>
      </c>
      <c r="BU630" s="68">
        <f t="shared" si="192"/>
        <v>105</v>
      </c>
      <c r="BV630" s="68">
        <f t="shared" ca="1" si="193"/>
        <v>105</v>
      </c>
      <c r="BW630" s="68">
        <f ca="1">IF(BV630-BS630&gt;'Inputs and Outputs'!$D$4,Five-BS630,0)</f>
        <v>5</v>
      </c>
      <c r="BX630" s="68">
        <f ca="1">BV630*'Inputs and Outputs'!$D$5-BW630*'Inputs and Outputs'!$D$6</f>
        <v>3700</v>
      </c>
      <c r="BY630" s="70">
        <f t="shared" ca="1" si="199"/>
        <v>0.82095036233104557</v>
      </c>
      <c r="BZ630" s="68">
        <f t="shared" si="194"/>
        <v>200</v>
      </c>
      <c r="CA630" s="75">
        <f ca="1">BV630*'Inputs and Outputs'!$D$5-('Model Part B'!BW630*'Model Part B'!BZ630+BW630*Costperbumped)</f>
        <v>2700</v>
      </c>
    </row>
    <row r="631" spans="2:79" x14ac:dyDescent="0.2">
      <c r="B631" s="74">
        <v>628</v>
      </c>
      <c r="C631" s="68" t="s">
        <v>6</v>
      </c>
      <c r="D631" s="69">
        <v>44406</v>
      </c>
      <c r="E631" s="67" t="s">
        <v>3</v>
      </c>
      <c r="F631" s="68" t="str">
        <f>'Flight Data'!$A629</f>
        <v>G628</v>
      </c>
      <c r="G631" s="68">
        <f>'Flight Data'!$B629</f>
        <v>2</v>
      </c>
      <c r="H631" s="68">
        <f ca="1">ROUND(NORMINV($M631,'Inputs and Outputs'!$C$18,'Inputs and Outputs'!$D$18),0)</f>
        <v>102</v>
      </c>
      <c r="I631" s="68">
        <f t="shared" si="180"/>
        <v>101</v>
      </c>
      <c r="J631" s="68">
        <f t="shared" ca="1" si="181"/>
        <v>101</v>
      </c>
      <c r="K631" s="68">
        <f ca="1">IF(J631-G631&gt;'Inputs and Outputs'!$D$4,One-G631,0)</f>
        <v>0</v>
      </c>
      <c r="L631" s="68">
        <f ca="1">J631*'Inputs and Outputs'!$D$5-K631*'Inputs and Outputs'!$D$6</f>
        <v>4040</v>
      </c>
      <c r="M631" s="70">
        <f t="shared" ca="1" si="195"/>
        <v>0.53784885349190892</v>
      </c>
      <c r="N631" s="68">
        <f t="shared" si="182"/>
        <v>25</v>
      </c>
      <c r="O631" s="75">
        <f ca="1">J631*'Inputs and Outputs'!$D$5-('Model Part B'!K631*'Model Part B'!N631+K631*Costperbumped)</f>
        <v>4040</v>
      </c>
      <c r="R631" s="74">
        <v>628</v>
      </c>
      <c r="S631" s="68" t="s">
        <v>6</v>
      </c>
      <c r="T631" s="69">
        <v>44406</v>
      </c>
      <c r="U631" s="67" t="s">
        <v>3</v>
      </c>
      <c r="V631" s="68" t="str">
        <f>'Flight Data'!$A629</f>
        <v>G628</v>
      </c>
      <c r="W631" s="68">
        <f>'Flight Data'!$B629</f>
        <v>2</v>
      </c>
      <c r="X631" s="68">
        <f ca="1">ROUND(NORMINV($AC631,'Inputs and Outputs'!$C$18,'Inputs and Outputs'!$D$18),0)</f>
        <v>92</v>
      </c>
      <c r="Y631" s="68">
        <f t="shared" si="183"/>
        <v>102</v>
      </c>
      <c r="Z631" s="68">
        <f t="shared" ca="1" si="184"/>
        <v>92</v>
      </c>
      <c r="AA631" s="68">
        <f ca="1">IF(Z631-W631&gt;'Inputs and Outputs'!$D$4,One-W631,0)</f>
        <v>0</v>
      </c>
      <c r="AB631" s="68">
        <f ca="1">Z631*'Inputs and Outputs'!$D$5-AA631*'Inputs and Outputs'!$D$6</f>
        <v>3680</v>
      </c>
      <c r="AC631" s="70">
        <f t="shared" ca="1" si="196"/>
        <v>7.1102086427470068E-2</v>
      </c>
      <c r="AD631" s="68">
        <f t="shared" si="185"/>
        <v>25</v>
      </c>
      <c r="AE631" s="75">
        <f ca="1">Z631*'Inputs and Outputs'!$D$5-('Model Part B'!AA631*'Model Part B'!AD631+AA631*Costperbumped)</f>
        <v>3680</v>
      </c>
      <c r="AH631" s="74">
        <v>628</v>
      </c>
      <c r="AI631" s="68" t="s">
        <v>6</v>
      </c>
      <c r="AJ631" s="69">
        <v>44406</v>
      </c>
      <c r="AK631" s="67" t="s">
        <v>3</v>
      </c>
      <c r="AL631" s="68" t="str">
        <f>'Flight Data'!$A629</f>
        <v>G628</v>
      </c>
      <c r="AM631" s="68">
        <f>'Flight Data'!$B629</f>
        <v>2</v>
      </c>
      <c r="AN631" s="68">
        <f ca="1">ROUND(NORMINV($AS631,'Inputs and Outputs'!$C$18,'Inputs and Outputs'!$D$18),0)</f>
        <v>92</v>
      </c>
      <c r="AO631" s="68">
        <f t="shared" si="186"/>
        <v>103</v>
      </c>
      <c r="AP631" s="68">
        <f t="shared" ca="1" si="187"/>
        <v>92</v>
      </c>
      <c r="AQ631" s="68">
        <f ca="1">IF(AP631-AM631&gt;'Inputs and Outputs'!$D$4,Three-AM631,0)</f>
        <v>0</v>
      </c>
      <c r="AR631" s="68">
        <f ca="1">AP631*'Inputs and Outputs'!$D$5-AQ631*'Inputs and Outputs'!$D$6</f>
        <v>3680</v>
      </c>
      <c r="AS631" s="70">
        <f t="shared" ca="1" si="197"/>
        <v>7.1754728103242349E-2</v>
      </c>
      <c r="AT631" s="68">
        <f t="shared" si="188"/>
        <v>25</v>
      </c>
      <c r="AU631" s="75">
        <f ca="1">AP631*'Inputs and Outputs'!$D$5-('Model Part B'!AQ631*'Model Part B'!AT631+AQ631*Costperbumped)</f>
        <v>3680</v>
      </c>
      <c r="AX631" s="74">
        <v>628</v>
      </c>
      <c r="AY631" s="68" t="s">
        <v>6</v>
      </c>
      <c r="AZ631" s="69">
        <v>44406</v>
      </c>
      <c r="BA631" s="67" t="s">
        <v>3</v>
      </c>
      <c r="BB631" s="68" t="str">
        <f>'Flight Data'!$A629</f>
        <v>G628</v>
      </c>
      <c r="BC631" s="68">
        <f>'Flight Data'!$B629</f>
        <v>2</v>
      </c>
      <c r="BD631" s="68">
        <f ca="1">ROUND(NORMINV($BI631,'Inputs and Outputs'!$C$18,'Inputs and Outputs'!$D$18),0)</f>
        <v>100</v>
      </c>
      <c r="BE631" s="68">
        <f t="shared" si="189"/>
        <v>104</v>
      </c>
      <c r="BF631" s="68">
        <f t="shared" ca="1" si="190"/>
        <v>100</v>
      </c>
      <c r="BG631" s="68">
        <f ca="1">IF(BF631-BC631&gt;'Inputs and Outputs'!$D$4,Four-BC631,0)</f>
        <v>0</v>
      </c>
      <c r="BH631" s="68">
        <f ca="1">BF631*'Inputs and Outputs'!$D$5-BG631*'Inputs and Outputs'!$D$6</f>
        <v>4000</v>
      </c>
      <c r="BI631" s="70">
        <f t="shared" ca="1" si="198"/>
        <v>0.42841570823023567</v>
      </c>
      <c r="BJ631" s="68">
        <f t="shared" si="191"/>
        <v>25</v>
      </c>
      <c r="BK631" s="75">
        <f ca="1">BF631*'Inputs and Outputs'!$D$5-('Model Part B'!BG631*'Model Part B'!BJ631+BG631*Costperbumped)</f>
        <v>4000</v>
      </c>
      <c r="BN631" s="74">
        <v>628</v>
      </c>
      <c r="BO631" s="68" t="s">
        <v>6</v>
      </c>
      <c r="BP631" s="69">
        <v>44406</v>
      </c>
      <c r="BQ631" s="67" t="s">
        <v>3</v>
      </c>
      <c r="BR631" s="68" t="str">
        <f>'Flight Data'!$A629</f>
        <v>G628</v>
      </c>
      <c r="BS631" s="68">
        <f>'Flight Data'!$B629</f>
        <v>2</v>
      </c>
      <c r="BT631" s="68">
        <f ca="1">ROUND(NORMINV($BY631,'Inputs and Outputs'!$C$18,'Inputs and Outputs'!$D$18),0)</f>
        <v>100</v>
      </c>
      <c r="BU631" s="68">
        <f t="shared" si="192"/>
        <v>105</v>
      </c>
      <c r="BV631" s="68">
        <f t="shared" ca="1" si="193"/>
        <v>100</v>
      </c>
      <c r="BW631" s="68">
        <f ca="1">IF(BV631-BS631&gt;'Inputs and Outputs'!$D$4,Five-BS631,0)</f>
        <v>0</v>
      </c>
      <c r="BX631" s="68">
        <f ca="1">BV631*'Inputs and Outputs'!$D$5-BW631*'Inputs and Outputs'!$D$6</f>
        <v>4000</v>
      </c>
      <c r="BY631" s="70">
        <f t="shared" ca="1" si="199"/>
        <v>0.4084511643688441</v>
      </c>
      <c r="BZ631" s="68">
        <f t="shared" si="194"/>
        <v>25</v>
      </c>
      <c r="CA631" s="75">
        <f ca="1">BV631*'Inputs and Outputs'!$D$5-('Model Part B'!BW631*'Model Part B'!BZ631+BW631*Costperbumped)</f>
        <v>4000</v>
      </c>
    </row>
    <row r="632" spans="2:79" x14ac:dyDescent="0.2">
      <c r="B632" s="74">
        <v>629</v>
      </c>
      <c r="C632" s="68" t="s">
        <v>6</v>
      </c>
      <c r="D632" s="69">
        <v>44406</v>
      </c>
      <c r="E632" s="67" t="s">
        <v>2</v>
      </c>
      <c r="F632" s="68" t="str">
        <f>'Flight Data'!$A630</f>
        <v>G629</v>
      </c>
      <c r="G632" s="68">
        <f>'Flight Data'!$B630</f>
        <v>3</v>
      </c>
      <c r="H632" s="68">
        <f ca="1">ROUND(NORMINV($M632,'Inputs and Outputs'!$C$19,'Inputs and Outputs'!$D$19),0)</f>
        <v>105</v>
      </c>
      <c r="I632" s="68">
        <f t="shared" si="180"/>
        <v>101</v>
      </c>
      <c r="J632" s="68">
        <f t="shared" ca="1" si="181"/>
        <v>101</v>
      </c>
      <c r="K632" s="68">
        <f ca="1">IF(J632-G632&gt;'Inputs and Outputs'!$D$4,One-G632,0)</f>
        <v>0</v>
      </c>
      <c r="L632" s="68">
        <f ca="1">J632*'Inputs and Outputs'!$D$5-K632*'Inputs and Outputs'!$D$6</f>
        <v>4040</v>
      </c>
      <c r="M632" s="70">
        <f t="shared" ca="1" si="195"/>
        <v>0.64691858179603012</v>
      </c>
      <c r="N632" s="68">
        <f t="shared" si="182"/>
        <v>25</v>
      </c>
      <c r="O632" s="75">
        <f ca="1">J632*'Inputs and Outputs'!$D$5-('Model Part B'!K632*'Model Part B'!N632+K632*Costperbumped)</f>
        <v>4040</v>
      </c>
      <c r="R632" s="74">
        <v>629</v>
      </c>
      <c r="S632" s="68" t="s">
        <v>6</v>
      </c>
      <c r="T632" s="69">
        <v>44406</v>
      </c>
      <c r="U632" s="67" t="s">
        <v>2</v>
      </c>
      <c r="V632" s="68" t="str">
        <f>'Flight Data'!$A630</f>
        <v>G629</v>
      </c>
      <c r="W632" s="68">
        <f>'Flight Data'!$B630</f>
        <v>3</v>
      </c>
      <c r="X632" s="68">
        <f ca="1">ROUND(NORMINV($AC632,'Inputs and Outputs'!$C$19,'Inputs and Outputs'!$D$19),0)</f>
        <v>106</v>
      </c>
      <c r="Y632" s="68">
        <f t="shared" si="183"/>
        <v>102</v>
      </c>
      <c r="Z632" s="68">
        <f t="shared" ca="1" si="184"/>
        <v>102</v>
      </c>
      <c r="AA632" s="68">
        <f ca="1">IF(Z632-W632&gt;'Inputs and Outputs'!$D$4,One-W632,0)</f>
        <v>0</v>
      </c>
      <c r="AB632" s="68">
        <f ca="1">Z632*'Inputs and Outputs'!$D$5-AA632*'Inputs and Outputs'!$D$6</f>
        <v>4080</v>
      </c>
      <c r="AC632" s="70">
        <f t="shared" ca="1" si="196"/>
        <v>0.74081475897499616</v>
      </c>
      <c r="AD632" s="68">
        <f t="shared" si="185"/>
        <v>25</v>
      </c>
      <c r="AE632" s="75">
        <f ca="1">Z632*'Inputs and Outputs'!$D$5-('Model Part B'!AA632*'Model Part B'!AD632+AA632*Costperbumped)</f>
        <v>4080</v>
      </c>
      <c r="AH632" s="74">
        <v>629</v>
      </c>
      <c r="AI632" s="68" t="s">
        <v>6</v>
      </c>
      <c r="AJ632" s="69">
        <v>44406</v>
      </c>
      <c r="AK632" s="67" t="s">
        <v>2</v>
      </c>
      <c r="AL632" s="68" t="str">
        <f>'Flight Data'!$A630</f>
        <v>G629</v>
      </c>
      <c r="AM632" s="68">
        <f>'Flight Data'!$B630</f>
        <v>3</v>
      </c>
      <c r="AN632" s="68">
        <f ca="1">ROUND(NORMINV($AS632,'Inputs and Outputs'!$C$19,'Inputs and Outputs'!$D$19),0)</f>
        <v>111</v>
      </c>
      <c r="AO632" s="68">
        <f t="shared" si="186"/>
        <v>103</v>
      </c>
      <c r="AP632" s="68">
        <f t="shared" ca="1" si="187"/>
        <v>103</v>
      </c>
      <c r="AQ632" s="68">
        <f ca="1">IF(AP632-AM632&gt;'Inputs and Outputs'!$D$4,Three-AM632,0)</f>
        <v>0</v>
      </c>
      <c r="AR632" s="68">
        <f ca="1">AP632*'Inputs and Outputs'!$D$5-AQ632*'Inputs and Outputs'!$D$6</f>
        <v>4120</v>
      </c>
      <c r="AS632" s="70">
        <f t="shared" ca="1" si="197"/>
        <v>0.94951115653644347</v>
      </c>
      <c r="AT632" s="68">
        <f t="shared" si="188"/>
        <v>25</v>
      </c>
      <c r="AU632" s="75">
        <f ca="1">AP632*'Inputs and Outputs'!$D$5-('Model Part B'!AQ632*'Model Part B'!AT632+AQ632*Costperbumped)</f>
        <v>4120</v>
      </c>
      <c r="AX632" s="74">
        <v>629</v>
      </c>
      <c r="AY632" s="68" t="s">
        <v>6</v>
      </c>
      <c r="AZ632" s="69">
        <v>44406</v>
      </c>
      <c r="BA632" s="67" t="s">
        <v>2</v>
      </c>
      <c r="BB632" s="68" t="str">
        <f>'Flight Data'!$A630</f>
        <v>G629</v>
      </c>
      <c r="BC632" s="68">
        <f>'Flight Data'!$B630</f>
        <v>3</v>
      </c>
      <c r="BD632" s="68">
        <f ca="1">ROUND(NORMINV($BI632,'Inputs and Outputs'!$C$19,'Inputs and Outputs'!$D$19),0)</f>
        <v>102</v>
      </c>
      <c r="BE632" s="68">
        <f t="shared" si="189"/>
        <v>104</v>
      </c>
      <c r="BF632" s="68">
        <f t="shared" ca="1" si="190"/>
        <v>102</v>
      </c>
      <c r="BG632" s="68">
        <f ca="1">IF(BF632-BC632&gt;'Inputs and Outputs'!$D$4,Four-BC632,0)</f>
        <v>0</v>
      </c>
      <c r="BH632" s="68">
        <f ca="1">BF632*'Inputs and Outputs'!$D$5-BG632*'Inputs and Outputs'!$D$6</f>
        <v>4080</v>
      </c>
      <c r="BI632" s="70">
        <f t="shared" ca="1" si="198"/>
        <v>0.40720476625967528</v>
      </c>
      <c r="BJ632" s="68">
        <f t="shared" si="191"/>
        <v>25</v>
      </c>
      <c r="BK632" s="75">
        <f ca="1">BF632*'Inputs and Outputs'!$D$5-('Model Part B'!BG632*'Model Part B'!BJ632+BG632*Costperbumped)</f>
        <v>4080</v>
      </c>
      <c r="BN632" s="74">
        <v>629</v>
      </c>
      <c r="BO632" s="68" t="s">
        <v>6</v>
      </c>
      <c r="BP632" s="69">
        <v>44406</v>
      </c>
      <c r="BQ632" s="67" t="s">
        <v>2</v>
      </c>
      <c r="BR632" s="68" t="str">
        <f>'Flight Data'!$A630</f>
        <v>G629</v>
      </c>
      <c r="BS632" s="68">
        <f>'Flight Data'!$B630</f>
        <v>3</v>
      </c>
      <c r="BT632" s="68">
        <f ca="1">ROUND(NORMINV($BY632,'Inputs and Outputs'!$C$18,'Inputs and Outputs'!$D$18),0)</f>
        <v>96</v>
      </c>
      <c r="BU632" s="68">
        <f t="shared" si="192"/>
        <v>105</v>
      </c>
      <c r="BV632" s="68">
        <f t="shared" ca="1" si="193"/>
        <v>96</v>
      </c>
      <c r="BW632" s="68">
        <f ca="1">IF(BV632-BS632&gt;'Inputs and Outputs'!$D$4,Five-BS632,0)</f>
        <v>0</v>
      </c>
      <c r="BX632" s="68">
        <f ca="1">BV632*'Inputs and Outputs'!$D$5-BW632*'Inputs and Outputs'!$D$6</f>
        <v>3840</v>
      </c>
      <c r="BY632" s="70">
        <f t="shared" ca="1" si="199"/>
        <v>0.18332964538184537</v>
      </c>
      <c r="BZ632" s="68">
        <f t="shared" si="194"/>
        <v>25</v>
      </c>
      <c r="CA632" s="75">
        <f ca="1">BV632*'Inputs and Outputs'!$D$5-('Model Part B'!BW632*'Model Part B'!BZ632+BW632*Costperbumped)</f>
        <v>3840</v>
      </c>
    </row>
    <row r="633" spans="2:79" x14ac:dyDescent="0.2">
      <c r="B633" s="74">
        <v>630</v>
      </c>
      <c r="C633" s="68" t="s">
        <v>6</v>
      </c>
      <c r="D633" s="69">
        <v>44406</v>
      </c>
      <c r="E633" s="67" t="s">
        <v>0</v>
      </c>
      <c r="F633" s="68" t="str">
        <f>'Flight Data'!$A631</f>
        <v>G630</v>
      </c>
      <c r="G633" s="68">
        <f>'Flight Data'!$B631</f>
        <v>1</v>
      </c>
      <c r="H633" s="68">
        <f ca="1">ROUND(NORMINV($M633,'Inputs and Outputs'!$C$20,'Inputs and Outputs'!$D$20),0)</f>
        <v>107</v>
      </c>
      <c r="I633" s="68">
        <f t="shared" si="180"/>
        <v>101</v>
      </c>
      <c r="J633" s="68">
        <f t="shared" ca="1" si="181"/>
        <v>101</v>
      </c>
      <c r="K633" s="68">
        <f ca="1">IF(J633-G633&gt;'Inputs and Outputs'!$D$4,One-G633,0)</f>
        <v>0</v>
      </c>
      <c r="L633" s="68">
        <f ca="1">J633*'Inputs and Outputs'!$D$5-K633*'Inputs and Outputs'!$D$6</f>
        <v>4040</v>
      </c>
      <c r="M633" s="70">
        <f t="shared" ca="1" si="195"/>
        <v>0.62791718837651411</v>
      </c>
      <c r="N633" s="68">
        <f t="shared" si="182"/>
        <v>200</v>
      </c>
      <c r="O633" s="75">
        <f ca="1">J633*'Inputs and Outputs'!$D$5-('Model Part B'!K633*'Model Part B'!N633+K633*Costperbumped)</f>
        <v>4040</v>
      </c>
      <c r="R633" s="74">
        <v>630</v>
      </c>
      <c r="S633" s="68" t="s">
        <v>6</v>
      </c>
      <c r="T633" s="69">
        <v>44406</v>
      </c>
      <c r="U633" s="67" t="s">
        <v>0</v>
      </c>
      <c r="V633" s="68" t="str">
        <f>'Flight Data'!$A631</f>
        <v>G630</v>
      </c>
      <c r="W633" s="68">
        <f>'Flight Data'!$B631</f>
        <v>1</v>
      </c>
      <c r="X633" s="68">
        <f ca="1">ROUND(NORMINV($AC633,'Inputs and Outputs'!$C$20,'Inputs and Outputs'!$D$20),0)</f>
        <v>101</v>
      </c>
      <c r="Y633" s="68">
        <f t="shared" si="183"/>
        <v>102</v>
      </c>
      <c r="Z633" s="68">
        <f t="shared" ca="1" si="184"/>
        <v>101</v>
      </c>
      <c r="AA633" s="68">
        <f ca="1">IF(Z633-W633&gt;'Inputs and Outputs'!$D$4,One-W633,0)</f>
        <v>0</v>
      </c>
      <c r="AB633" s="68">
        <f ca="1">Z633*'Inputs and Outputs'!$D$5-AA633*'Inputs and Outputs'!$D$6</f>
        <v>4040</v>
      </c>
      <c r="AC633" s="70">
        <f t="shared" ca="1" si="196"/>
        <v>0.22838642533799314</v>
      </c>
      <c r="AD633" s="68">
        <f t="shared" si="185"/>
        <v>200</v>
      </c>
      <c r="AE633" s="75">
        <f ca="1">Z633*'Inputs and Outputs'!$D$5-('Model Part B'!AA633*'Model Part B'!AD633+AA633*Costperbumped)</f>
        <v>4040</v>
      </c>
      <c r="AH633" s="74">
        <v>630</v>
      </c>
      <c r="AI633" s="68" t="s">
        <v>6</v>
      </c>
      <c r="AJ633" s="69">
        <v>44406</v>
      </c>
      <c r="AK633" s="67" t="s">
        <v>0</v>
      </c>
      <c r="AL633" s="68" t="str">
        <f>'Flight Data'!$A631</f>
        <v>G630</v>
      </c>
      <c r="AM633" s="68">
        <f>'Flight Data'!$B631</f>
        <v>1</v>
      </c>
      <c r="AN633" s="68">
        <f ca="1">ROUND(NORMINV($AS633,'Inputs and Outputs'!$C$20,'Inputs and Outputs'!$D$20),0)</f>
        <v>99</v>
      </c>
      <c r="AO633" s="68">
        <f t="shared" si="186"/>
        <v>103</v>
      </c>
      <c r="AP633" s="68">
        <f t="shared" ca="1" si="187"/>
        <v>99</v>
      </c>
      <c r="AQ633" s="68">
        <f ca="1">IF(AP633-AM633&gt;'Inputs and Outputs'!$D$4,Three-AM633,0)</f>
        <v>0</v>
      </c>
      <c r="AR633" s="68">
        <f ca="1">AP633*'Inputs and Outputs'!$D$5-AQ633*'Inputs and Outputs'!$D$6</f>
        <v>3960</v>
      </c>
      <c r="AS633" s="70">
        <f t="shared" ca="1" si="197"/>
        <v>0.13127780479683893</v>
      </c>
      <c r="AT633" s="68">
        <f t="shared" si="188"/>
        <v>200</v>
      </c>
      <c r="AU633" s="75">
        <f ca="1">AP633*'Inputs and Outputs'!$D$5-('Model Part B'!AQ633*'Model Part B'!AT633+AQ633*Costperbumped)</f>
        <v>3960</v>
      </c>
      <c r="AX633" s="74">
        <v>630</v>
      </c>
      <c r="AY633" s="68" t="s">
        <v>6</v>
      </c>
      <c r="AZ633" s="69">
        <v>44406</v>
      </c>
      <c r="BA633" s="67" t="s">
        <v>0</v>
      </c>
      <c r="BB633" s="68" t="str">
        <f>'Flight Data'!$A631</f>
        <v>G630</v>
      </c>
      <c r="BC633" s="68">
        <f>'Flight Data'!$B631</f>
        <v>1</v>
      </c>
      <c r="BD633" s="68">
        <f ca="1">ROUND(NORMINV($BI633,'Inputs and Outputs'!$C$20,'Inputs and Outputs'!$D$20),0)</f>
        <v>97</v>
      </c>
      <c r="BE633" s="68">
        <f t="shared" si="189"/>
        <v>104</v>
      </c>
      <c r="BF633" s="68">
        <f t="shared" ca="1" si="190"/>
        <v>97</v>
      </c>
      <c r="BG633" s="68">
        <f ca="1">IF(BF633-BC633&gt;'Inputs and Outputs'!$D$4,Four-BC633,0)</f>
        <v>0</v>
      </c>
      <c r="BH633" s="68">
        <f ca="1">BF633*'Inputs and Outputs'!$D$5-BG633*'Inputs and Outputs'!$D$6</f>
        <v>3880</v>
      </c>
      <c r="BI633" s="70">
        <f t="shared" ca="1" si="198"/>
        <v>4.5613783475285996E-2</v>
      </c>
      <c r="BJ633" s="68">
        <f t="shared" si="191"/>
        <v>200</v>
      </c>
      <c r="BK633" s="75">
        <f ca="1">BF633*'Inputs and Outputs'!$D$5-('Model Part B'!BG633*'Model Part B'!BJ633+BG633*Costperbumped)</f>
        <v>3880</v>
      </c>
      <c r="BN633" s="74">
        <v>630</v>
      </c>
      <c r="BO633" s="68" t="s">
        <v>6</v>
      </c>
      <c r="BP633" s="69">
        <v>44406</v>
      </c>
      <c r="BQ633" s="67" t="s">
        <v>0</v>
      </c>
      <c r="BR633" s="68" t="str">
        <f>'Flight Data'!$A631</f>
        <v>G630</v>
      </c>
      <c r="BS633" s="68">
        <f>'Flight Data'!$B631</f>
        <v>1</v>
      </c>
      <c r="BT633" s="68">
        <f ca="1">ROUND(NORMINV($BY633,'Inputs and Outputs'!$C$18,'Inputs and Outputs'!$D$18),0)</f>
        <v>90</v>
      </c>
      <c r="BU633" s="68">
        <f t="shared" si="192"/>
        <v>105</v>
      </c>
      <c r="BV633" s="68">
        <f t="shared" ca="1" si="193"/>
        <v>90</v>
      </c>
      <c r="BW633" s="68">
        <f ca="1">IF(BV633-BS633&gt;'Inputs and Outputs'!$D$4,Five-BS633,0)</f>
        <v>0</v>
      </c>
      <c r="BX633" s="68">
        <f ca="1">BV633*'Inputs and Outputs'!$D$5-BW633*'Inputs and Outputs'!$D$6</f>
        <v>3600</v>
      </c>
      <c r="BY633" s="70">
        <f t="shared" ca="1" si="199"/>
        <v>3.0567236143289489E-2</v>
      </c>
      <c r="BZ633" s="68">
        <f t="shared" si="194"/>
        <v>200</v>
      </c>
      <c r="CA633" s="75">
        <f ca="1">BV633*'Inputs and Outputs'!$D$5-('Model Part B'!BW633*'Model Part B'!BZ633+BW633*Costperbumped)</f>
        <v>3600</v>
      </c>
    </row>
    <row r="634" spans="2:79" x14ac:dyDescent="0.2">
      <c r="B634" s="74">
        <v>631</v>
      </c>
      <c r="C634" s="68" t="s">
        <v>5</v>
      </c>
      <c r="D634" s="69">
        <v>44407</v>
      </c>
      <c r="E634" s="67" t="s">
        <v>3</v>
      </c>
      <c r="F634" s="68" t="str">
        <f>'Flight Data'!$A632</f>
        <v>G631</v>
      </c>
      <c r="G634" s="68">
        <f>'Flight Data'!$B632</f>
        <v>6</v>
      </c>
      <c r="H634" s="68">
        <f ca="1">ROUND(NORMINV($M634,'Inputs and Outputs'!$C$18,'Inputs and Outputs'!$D$18),0)</f>
        <v>107</v>
      </c>
      <c r="I634" s="68">
        <f t="shared" si="180"/>
        <v>101</v>
      </c>
      <c r="J634" s="68">
        <f t="shared" ca="1" si="181"/>
        <v>101</v>
      </c>
      <c r="K634" s="68">
        <f ca="1">IF(J634-G634&gt;'Inputs and Outputs'!$D$4,One-G634,0)</f>
        <v>0</v>
      </c>
      <c r="L634" s="68">
        <f ca="1">J634*'Inputs and Outputs'!$D$5-K634*'Inputs and Outputs'!$D$6</f>
        <v>4040</v>
      </c>
      <c r="M634" s="70">
        <f t="shared" ca="1" si="195"/>
        <v>0.8351607882041503</v>
      </c>
      <c r="N634" s="68">
        <f t="shared" si="182"/>
        <v>25</v>
      </c>
      <c r="O634" s="75">
        <f ca="1">J634*'Inputs and Outputs'!$D$5-('Model Part B'!K634*'Model Part B'!N634+K634*Costperbumped)</f>
        <v>4040</v>
      </c>
      <c r="R634" s="74">
        <v>631</v>
      </c>
      <c r="S634" s="68" t="s">
        <v>5</v>
      </c>
      <c r="T634" s="69">
        <v>44407</v>
      </c>
      <c r="U634" s="67" t="s">
        <v>3</v>
      </c>
      <c r="V634" s="68" t="str">
        <f>'Flight Data'!$A632</f>
        <v>G631</v>
      </c>
      <c r="W634" s="68">
        <f>'Flight Data'!$B632</f>
        <v>6</v>
      </c>
      <c r="X634" s="68">
        <f ca="1">ROUND(NORMINV($AC634,'Inputs and Outputs'!$C$18,'Inputs and Outputs'!$D$18),0)</f>
        <v>104</v>
      </c>
      <c r="Y634" s="68">
        <f t="shared" si="183"/>
        <v>102</v>
      </c>
      <c r="Z634" s="68">
        <f t="shared" ca="1" si="184"/>
        <v>102</v>
      </c>
      <c r="AA634" s="68">
        <f ca="1">IF(Z634-W634&gt;'Inputs and Outputs'!$D$4,One-W634,0)</f>
        <v>0</v>
      </c>
      <c r="AB634" s="68">
        <f ca="1">Z634*'Inputs and Outputs'!$D$5-AA634*'Inputs and Outputs'!$D$6</f>
        <v>4080</v>
      </c>
      <c r="AC634" s="70">
        <f t="shared" ca="1" si="196"/>
        <v>0.6772128448500413</v>
      </c>
      <c r="AD634" s="68">
        <f t="shared" si="185"/>
        <v>25</v>
      </c>
      <c r="AE634" s="75">
        <f ca="1">Z634*'Inputs and Outputs'!$D$5-('Model Part B'!AA634*'Model Part B'!AD634+AA634*Costperbumped)</f>
        <v>4080</v>
      </c>
      <c r="AH634" s="74">
        <v>631</v>
      </c>
      <c r="AI634" s="68" t="s">
        <v>5</v>
      </c>
      <c r="AJ634" s="69">
        <v>44407</v>
      </c>
      <c r="AK634" s="67" t="s">
        <v>3</v>
      </c>
      <c r="AL634" s="68" t="str">
        <f>'Flight Data'!$A632</f>
        <v>G631</v>
      </c>
      <c r="AM634" s="68">
        <f>'Flight Data'!$B632</f>
        <v>6</v>
      </c>
      <c r="AN634" s="68">
        <f ca="1">ROUND(NORMINV($AS634,'Inputs and Outputs'!$C$18,'Inputs and Outputs'!$D$18),0)</f>
        <v>101</v>
      </c>
      <c r="AO634" s="68">
        <f t="shared" si="186"/>
        <v>103</v>
      </c>
      <c r="AP634" s="68">
        <f t="shared" ca="1" si="187"/>
        <v>101</v>
      </c>
      <c r="AQ634" s="68">
        <f ca="1">IF(AP634-AM634&gt;'Inputs and Outputs'!$D$4,Three-AM634,0)</f>
        <v>0</v>
      </c>
      <c r="AR634" s="68">
        <f ca="1">AP634*'Inputs and Outputs'!$D$5-AQ634*'Inputs and Outputs'!$D$6</f>
        <v>4040</v>
      </c>
      <c r="AS634" s="70">
        <f t="shared" ca="1" si="197"/>
        <v>0.52401617893471897</v>
      </c>
      <c r="AT634" s="68">
        <f t="shared" si="188"/>
        <v>25</v>
      </c>
      <c r="AU634" s="75">
        <f ca="1">AP634*'Inputs and Outputs'!$D$5-('Model Part B'!AQ634*'Model Part B'!AT634+AQ634*Costperbumped)</f>
        <v>4040</v>
      </c>
      <c r="AX634" s="74">
        <v>631</v>
      </c>
      <c r="AY634" s="68" t="s">
        <v>5</v>
      </c>
      <c r="AZ634" s="69">
        <v>44407</v>
      </c>
      <c r="BA634" s="67" t="s">
        <v>3</v>
      </c>
      <c r="BB634" s="68" t="str">
        <f>'Flight Data'!$A632</f>
        <v>G631</v>
      </c>
      <c r="BC634" s="68">
        <f>'Flight Data'!$B632</f>
        <v>6</v>
      </c>
      <c r="BD634" s="68">
        <f ca="1">ROUND(NORMINV($BI634,'Inputs and Outputs'!$C$18,'Inputs and Outputs'!$D$18),0)</f>
        <v>94</v>
      </c>
      <c r="BE634" s="68">
        <f t="shared" si="189"/>
        <v>104</v>
      </c>
      <c r="BF634" s="68">
        <f t="shared" ca="1" si="190"/>
        <v>94</v>
      </c>
      <c r="BG634" s="68">
        <f ca="1">IF(BF634-BC634&gt;'Inputs and Outputs'!$D$4,Four-BC634,0)</f>
        <v>0</v>
      </c>
      <c r="BH634" s="68">
        <f ca="1">BF634*'Inputs and Outputs'!$D$5-BG634*'Inputs and Outputs'!$D$6</f>
        <v>3760</v>
      </c>
      <c r="BI634" s="70">
        <f t="shared" ca="1" si="198"/>
        <v>0.11174976479047194</v>
      </c>
      <c r="BJ634" s="68">
        <f t="shared" si="191"/>
        <v>25</v>
      </c>
      <c r="BK634" s="75">
        <f ca="1">BF634*'Inputs and Outputs'!$D$5-('Model Part B'!BG634*'Model Part B'!BJ634+BG634*Costperbumped)</f>
        <v>3760</v>
      </c>
      <c r="BN634" s="74">
        <v>631</v>
      </c>
      <c r="BO634" s="68" t="s">
        <v>5</v>
      </c>
      <c r="BP634" s="69">
        <v>44407</v>
      </c>
      <c r="BQ634" s="67" t="s">
        <v>3</v>
      </c>
      <c r="BR634" s="68" t="str">
        <f>'Flight Data'!$A632</f>
        <v>G631</v>
      </c>
      <c r="BS634" s="68">
        <f>'Flight Data'!$B632</f>
        <v>6</v>
      </c>
      <c r="BT634" s="68">
        <f ca="1">ROUND(NORMINV($BY634,'Inputs and Outputs'!$C$18,'Inputs and Outputs'!$D$18),0)</f>
        <v>99</v>
      </c>
      <c r="BU634" s="68">
        <f t="shared" si="192"/>
        <v>105</v>
      </c>
      <c r="BV634" s="68">
        <f t="shared" ca="1" si="193"/>
        <v>99</v>
      </c>
      <c r="BW634" s="68">
        <f ca="1">IF(BV634-BS634&gt;'Inputs and Outputs'!$D$4,Five-BS634,0)</f>
        <v>0</v>
      </c>
      <c r="BX634" s="68">
        <f ca="1">BV634*'Inputs and Outputs'!$D$5-BW634*'Inputs and Outputs'!$D$6</f>
        <v>3960</v>
      </c>
      <c r="BY634" s="70">
        <f t="shared" ca="1" si="199"/>
        <v>0.36144531691454229</v>
      </c>
      <c r="BZ634" s="68">
        <f t="shared" si="194"/>
        <v>25</v>
      </c>
      <c r="CA634" s="75">
        <f ca="1">BV634*'Inputs and Outputs'!$D$5-('Model Part B'!BW634*'Model Part B'!BZ634+BW634*Costperbumped)</f>
        <v>3960</v>
      </c>
    </row>
    <row r="635" spans="2:79" x14ac:dyDescent="0.2">
      <c r="B635" s="74">
        <v>632</v>
      </c>
      <c r="C635" s="68" t="s">
        <v>5</v>
      </c>
      <c r="D635" s="69">
        <v>44407</v>
      </c>
      <c r="E635" s="67" t="s">
        <v>2</v>
      </c>
      <c r="F635" s="68" t="str">
        <f>'Flight Data'!$A633</f>
        <v>G632</v>
      </c>
      <c r="G635" s="68">
        <f>'Flight Data'!$B633</f>
        <v>4</v>
      </c>
      <c r="H635" s="68">
        <f ca="1">ROUND(NORMINV($M635,'Inputs and Outputs'!$C$19,'Inputs and Outputs'!$D$19),0)</f>
        <v>100</v>
      </c>
      <c r="I635" s="68">
        <f t="shared" si="180"/>
        <v>101</v>
      </c>
      <c r="J635" s="68">
        <f t="shared" ca="1" si="181"/>
        <v>100</v>
      </c>
      <c r="K635" s="68">
        <f ca="1">IF(J635-G635&gt;'Inputs and Outputs'!$D$4,One-G635,0)</f>
        <v>0</v>
      </c>
      <c r="L635" s="68">
        <f ca="1">J635*'Inputs and Outputs'!$D$5-K635*'Inputs and Outputs'!$D$6</f>
        <v>4000</v>
      </c>
      <c r="M635" s="70">
        <f t="shared" ca="1" si="195"/>
        <v>0.25857434673916735</v>
      </c>
      <c r="N635" s="68">
        <f t="shared" si="182"/>
        <v>25</v>
      </c>
      <c r="O635" s="75">
        <f ca="1">J635*'Inputs and Outputs'!$D$5-('Model Part B'!K635*'Model Part B'!N635+K635*Costperbumped)</f>
        <v>4000</v>
      </c>
      <c r="R635" s="74">
        <v>632</v>
      </c>
      <c r="S635" s="68" t="s">
        <v>5</v>
      </c>
      <c r="T635" s="69">
        <v>44407</v>
      </c>
      <c r="U635" s="67" t="s">
        <v>2</v>
      </c>
      <c r="V635" s="68" t="str">
        <f>'Flight Data'!$A633</f>
        <v>G632</v>
      </c>
      <c r="W635" s="68">
        <f>'Flight Data'!$B633</f>
        <v>4</v>
      </c>
      <c r="X635" s="68">
        <f ca="1">ROUND(NORMINV($AC635,'Inputs and Outputs'!$C$19,'Inputs and Outputs'!$D$19),0)</f>
        <v>107</v>
      </c>
      <c r="Y635" s="68">
        <f t="shared" si="183"/>
        <v>102</v>
      </c>
      <c r="Z635" s="68">
        <f t="shared" ca="1" si="184"/>
        <v>102</v>
      </c>
      <c r="AA635" s="68">
        <f ca="1">IF(Z635-W635&gt;'Inputs and Outputs'!$D$4,One-W635,0)</f>
        <v>0</v>
      </c>
      <c r="AB635" s="68">
        <f ca="1">Z635*'Inputs and Outputs'!$D$5-AA635*'Inputs and Outputs'!$D$6</f>
        <v>4080</v>
      </c>
      <c r="AC635" s="70">
        <f t="shared" ca="1" si="196"/>
        <v>0.8044618880694222</v>
      </c>
      <c r="AD635" s="68">
        <f t="shared" si="185"/>
        <v>25</v>
      </c>
      <c r="AE635" s="75">
        <f ca="1">Z635*'Inputs and Outputs'!$D$5-('Model Part B'!AA635*'Model Part B'!AD635+AA635*Costperbumped)</f>
        <v>4080</v>
      </c>
      <c r="AH635" s="74">
        <v>632</v>
      </c>
      <c r="AI635" s="68" t="s">
        <v>5</v>
      </c>
      <c r="AJ635" s="69">
        <v>44407</v>
      </c>
      <c r="AK635" s="67" t="s">
        <v>2</v>
      </c>
      <c r="AL635" s="68" t="str">
        <f>'Flight Data'!$A633</f>
        <v>G632</v>
      </c>
      <c r="AM635" s="68">
        <f>'Flight Data'!$B633</f>
        <v>4</v>
      </c>
      <c r="AN635" s="68">
        <f ca="1">ROUND(NORMINV($AS635,'Inputs and Outputs'!$C$19,'Inputs and Outputs'!$D$19),0)</f>
        <v>100</v>
      </c>
      <c r="AO635" s="68">
        <f t="shared" si="186"/>
        <v>103</v>
      </c>
      <c r="AP635" s="68">
        <f t="shared" ca="1" si="187"/>
        <v>100</v>
      </c>
      <c r="AQ635" s="68">
        <f ca="1">IF(AP635-AM635&gt;'Inputs and Outputs'!$D$4,Three-AM635,0)</f>
        <v>0</v>
      </c>
      <c r="AR635" s="68">
        <f ca="1">AP635*'Inputs and Outputs'!$D$5-AQ635*'Inputs and Outputs'!$D$6</f>
        <v>4000</v>
      </c>
      <c r="AS635" s="70">
        <f t="shared" ca="1" si="197"/>
        <v>0.28321035270843009</v>
      </c>
      <c r="AT635" s="68">
        <f t="shared" si="188"/>
        <v>25</v>
      </c>
      <c r="AU635" s="75">
        <f ca="1">AP635*'Inputs and Outputs'!$D$5-('Model Part B'!AQ635*'Model Part B'!AT635+AQ635*Costperbumped)</f>
        <v>4000</v>
      </c>
      <c r="AX635" s="74">
        <v>632</v>
      </c>
      <c r="AY635" s="68" t="s">
        <v>5</v>
      </c>
      <c r="AZ635" s="69">
        <v>44407</v>
      </c>
      <c r="BA635" s="67" t="s">
        <v>2</v>
      </c>
      <c r="BB635" s="68" t="str">
        <f>'Flight Data'!$A633</f>
        <v>G632</v>
      </c>
      <c r="BC635" s="68">
        <f>'Flight Data'!$B633</f>
        <v>4</v>
      </c>
      <c r="BD635" s="68">
        <f ca="1">ROUND(NORMINV($BI635,'Inputs and Outputs'!$C$19,'Inputs and Outputs'!$D$19),0)</f>
        <v>101</v>
      </c>
      <c r="BE635" s="68">
        <f t="shared" si="189"/>
        <v>104</v>
      </c>
      <c r="BF635" s="68">
        <f t="shared" ca="1" si="190"/>
        <v>101</v>
      </c>
      <c r="BG635" s="68">
        <f ca="1">IF(BF635-BC635&gt;'Inputs and Outputs'!$D$4,Four-BC635,0)</f>
        <v>0</v>
      </c>
      <c r="BH635" s="68">
        <f ca="1">BF635*'Inputs and Outputs'!$D$5-BG635*'Inputs and Outputs'!$D$6</f>
        <v>4040</v>
      </c>
      <c r="BI635" s="70">
        <f t="shared" ca="1" si="198"/>
        <v>0.32302189515283264</v>
      </c>
      <c r="BJ635" s="68">
        <f t="shared" si="191"/>
        <v>25</v>
      </c>
      <c r="BK635" s="75">
        <f ca="1">BF635*'Inputs and Outputs'!$D$5-('Model Part B'!BG635*'Model Part B'!BJ635+BG635*Costperbumped)</f>
        <v>4040</v>
      </c>
      <c r="BN635" s="74">
        <v>632</v>
      </c>
      <c r="BO635" s="68" t="s">
        <v>5</v>
      </c>
      <c r="BP635" s="69">
        <v>44407</v>
      </c>
      <c r="BQ635" s="67" t="s">
        <v>2</v>
      </c>
      <c r="BR635" s="68" t="str">
        <f>'Flight Data'!$A633</f>
        <v>G632</v>
      </c>
      <c r="BS635" s="68">
        <f>'Flight Data'!$B633</f>
        <v>4</v>
      </c>
      <c r="BT635" s="68">
        <f ca="1">ROUND(NORMINV($BY635,'Inputs and Outputs'!$C$18,'Inputs and Outputs'!$D$18),0)</f>
        <v>102</v>
      </c>
      <c r="BU635" s="68">
        <f t="shared" si="192"/>
        <v>105</v>
      </c>
      <c r="BV635" s="68">
        <f t="shared" ca="1" si="193"/>
        <v>102</v>
      </c>
      <c r="BW635" s="68">
        <f ca="1">IF(BV635-BS635&gt;'Inputs and Outputs'!$D$4,Five-BS635,0)</f>
        <v>0</v>
      </c>
      <c r="BX635" s="68">
        <f ca="1">BV635*'Inputs and Outputs'!$D$5-BW635*'Inputs and Outputs'!$D$6</f>
        <v>4080</v>
      </c>
      <c r="BY635" s="70">
        <f t="shared" ca="1" si="199"/>
        <v>0.53600831867190879</v>
      </c>
      <c r="BZ635" s="68">
        <f t="shared" si="194"/>
        <v>25</v>
      </c>
      <c r="CA635" s="75">
        <f ca="1">BV635*'Inputs and Outputs'!$D$5-('Model Part B'!BW635*'Model Part B'!BZ635+BW635*Costperbumped)</f>
        <v>4080</v>
      </c>
    </row>
    <row r="636" spans="2:79" x14ac:dyDescent="0.2">
      <c r="B636" s="74">
        <v>633</v>
      </c>
      <c r="C636" s="68" t="s">
        <v>5</v>
      </c>
      <c r="D636" s="69">
        <v>44407</v>
      </c>
      <c r="E636" s="67" t="s">
        <v>0</v>
      </c>
      <c r="F636" s="68" t="str">
        <f>'Flight Data'!$A634</f>
        <v>G633</v>
      </c>
      <c r="G636" s="68">
        <f>'Flight Data'!$B634</f>
        <v>3</v>
      </c>
      <c r="H636" s="68">
        <f ca="1">ROUND(NORMINV($M636,'Inputs and Outputs'!$C$20,'Inputs and Outputs'!$D$20),0)</f>
        <v>110</v>
      </c>
      <c r="I636" s="68">
        <f t="shared" si="180"/>
        <v>101</v>
      </c>
      <c r="J636" s="68">
        <f t="shared" ca="1" si="181"/>
        <v>101</v>
      </c>
      <c r="K636" s="68">
        <f ca="1">IF(J636-G636&gt;'Inputs and Outputs'!$D$4,One-G636,0)</f>
        <v>0</v>
      </c>
      <c r="L636" s="68">
        <f ca="1">J636*'Inputs and Outputs'!$D$5-K636*'Inputs and Outputs'!$D$6</f>
        <v>4040</v>
      </c>
      <c r="M636" s="70">
        <f t="shared" ca="1" si="195"/>
        <v>0.82095489316108983</v>
      </c>
      <c r="N636" s="68">
        <f t="shared" si="182"/>
        <v>200</v>
      </c>
      <c r="O636" s="75">
        <f ca="1">J636*'Inputs and Outputs'!$D$5-('Model Part B'!K636*'Model Part B'!N636+K636*Costperbumped)</f>
        <v>4040</v>
      </c>
      <c r="R636" s="74">
        <v>633</v>
      </c>
      <c r="S636" s="68" t="s">
        <v>5</v>
      </c>
      <c r="T636" s="69">
        <v>44407</v>
      </c>
      <c r="U636" s="67" t="s">
        <v>0</v>
      </c>
      <c r="V636" s="68" t="str">
        <f>'Flight Data'!$A634</f>
        <v>G633</v>
      </c>
      <c r="W636" s="68">
        <f>'Flight Data'!$B634</f>
        <v>3</v>
      </c>
      <c r="X636" s="68">
        <f ca="1">ROUND(NORMINV($AC636,'Inputs and Outputs'!$C$20,'Inputs and Outputs'!$D$20),0)</f>
        <v>107</v>
      </c>
      <c r="Y636" s="68">
        <f t="shared" si="183"/>
        <v>102</v>
      </c>
      <c r="Z636" s="68">
        <f t="shared" ca="1" si="184"/>
        <v>102</v>
      </c>
      <c r="AA636" s="68">
        <f ca="1">IF(Z636-W636&gt;'Inputs and Outputs'!$D$4,One-W636,0)</f>
        <v>0</v>
      </c>
      <c r="AB636" s="68">
        <f ca="1">Z636*'Inputs and Outputs'!$D$5-AA636*'Inputs and Outputs'!$D$6</f>
        <v>4080</v>
      </c>
      <c r="AC636" s="70">
        <f t="shared" ca="1" si="196"/>
        <v>0.64345349839591659</v>
      </c>
      <c r="AD636" s="68">
        <f t="shared" si="185"/>
        <v>200</v>
      </c>
      <c r="AE636" s="75">
        <f ca="1">Z636*'Inputs and Outputs'!$D$5-('Model Part B'!AA636*'Model Part B'!AD636+AA636*Costperbumped)</f>
        <v>4080</v>
      </c>
      <c r="AH636" s="74">
        <v>633</v>
      </c>
      <c r="AI636" s="68" t="s">
        <v>5</v>
      </c>
      <c r="AJ636" s="69">
        <v>44407</v>
      </c>
      <c r="AK636" s="67" t="s">
        <v>0</v>
      </c>
      <c r="AL636" s="68" t="str">
        <f>'Flight Data'!$A634</f>
        <v>G633</v>
      </c>
      <c r="AM636" s="68">
        <f>'Flight Data'!$B634</f>
        <v>3</v>
      </c>
      <c r="AN636" s="68">
        <f ca="1">ROUND(NORMINV($AS636,'Inputs and Outputs'!$C$20,'Inputs and Outputs'!$D$20),0)</f>
        <v>104</v>
      </c>
      <c r="AO636" s="68">
        <f t="shared" si="186"/>
        <v>103</v>
      </c>
      <c r="AP636" s="68">
        <f t="shared" ca="1" si="187"/>
        <v>103</v>
      </c>
      <c r="AQ636" s="68">
        <f ca="1">IF(AP636-AM636&gt;'Inputs and Outputs'!$D$4,Three-AM636,0)</f>
        <v>0</v>
      </c>
      <c r="AR636" s="68">
        <f ca="1">AP636*'Inputs and Outputs'!$D$5-AQ636*'Inputs and Outputs'!$D$6</f>
        <v>4120</v>
      </c>
      <c r="AS636" s="70">
        <f t="shared" ca="1" si="197"/>
        <v>0.41634097874677345</v>
      </c>
      <c r="AT636" s="68">
        <f t="shared" si="188"/>
        <v>200</v>
      </c>
      <c r="AU636" s="75">
        <f ca="1">AP636*'Inputs and Outputs'!$D$5-('Model Part B'!AQ636*'Model Part B'!AT636+AQ636*Costperbumped)</f>
        <v>4120</v>
      </c>
      <c r="AX636" s="74">
        <v>633</v>
      </c>
      <c r="AY636" s="68" t="s">
        <v>5</v>
      </c>
      <c r="AZ636" s="69">
        <v>44407</v>
      </c>
      <c r="BA636" s="67" t="s">
        <v>0</v>
      </c>
      <c r="BB636" s="68" t="str">
        <f>'Flight Data'!$A634</f>
        <v>G633</v>
      </c>
      <c r="BC636" s="68">
        <f>'Flight Data'!$B634</f>
        <v>3</v>
      </c>
      <c r="BD636" s="68">
        <f ca="1">ROUND(NORMINV($BI636,'Inputs and Outputs'!$C$20,'Inputs and Outputs'!$D$20),0)</f>
        <v>102</v>
      </c>
      <c r="BE636" s="68">
        <f t="shared" si="189"/>
        <v>104</v>
      </c>
      <c r="BF636" s="68">
        <f t="shared" ca="1" si="190"/>
        <v>102</v>
      </c>
      <c r="BG636" s="68">
        <f ca="1">IF(BF636-BC636&gt;'Inputs and Outputs'!$D$4,Four-BC636,0)</f>
        <v>0</v>
      </c>
      <c r="BH636" s="68">
        <f ca="1">BF636*'Inputs and Outputs'!$D$5-BG636*'Inputs and Outputs'!$D$6</f>
        <v>4080</v>
      </c>
      <c r="BI636" s="70">
        <f t="shared" ca="1" si="198"/>
        <v>0.24348449902206482</v>
      </c>
      <c r="BJ636" s="68">
        <f t="shared" si="191"/>
        <v>200</v>
      </c>
      <c r="BK636" s="75">
        <f ca="1">BF636*'Inputs and Outputs'!$D$5-('Model Part B'!BG636*'Model Part B'!BJ636+BG636*Costperbumped)</f>
        <v>4080</v>
      </c>
      <c r="BN636" s="74">
        <v>633</v>
      </c>
      <c r="BO636" s="68" t="s">
        <v>5</v>
      </c>
      <c r="BP636" s="69">
        <v>44407</v>
      </c>
      <c r="BQ636" s="67" t="s">
        <v>0</v>
      </c>
      <c r="BR636" s="68" t="str">
        <f>'Flight Data'!$A634</f>
        <v>G633</v>
      </c>
      <c r="BS636" s="68">
        <f>'Flight Data'!$B634</f>
        <v>3</v>
      </c>
      <c r="BT636" s="68">
        <f ca="1">ROUND(NORMINV($BY636,'Inputs and Outputs'!$C$18,'Inputs and Outputs'!$D$18),0)</f>
        <v>101</v>
      </c>
      <c r="BU636" s="68">
        <f t="shared" si="192"/>
        <v>105</v>
      </c>
      <c r="BV636" s="68">
        <f t="shared" ca="1" si="193"/>
        <v>101</v>
      </c>
      <c r="BW636" s="68">
        <f ca="1">IF(BV636-BS636&gt;'Inputs and Outputs'!$D$4,Five-BS636,0)</f>
        <v>0</v>
      </c>
      <c r="BX636" s="68">
        <f ca="1">BV636*'Inputs and Outputs'!$D$5-BW636*'Inputs and Outputs'!$D$6</f>
        <v>4040</v>
      </c>
      <c r="BY636" s="70">
        <f t="shared" ca="1" si="199"/>
        <v>0.48825247173702135</v>
      </c>
      <c r="BZ636" s="68">
        <f t="shared" si="194"/>
        <v>200</v>
      </c>
      <c r="CA636" s="75">
        <f ca="1">BV636*'Inputs and Outputs'!$D$5-('Model Part B'!BW636*'Model Part B'!BZ636+BW636*Costperbumped)</f>
        <v>4040</v>
      </c>
    </row>
    <row r="637" spans="2:79" x14ac:dyDescent="0.2">
      <c r="B637" s="74">
        <v>634</v>
      </c>
      <c r="C637" s="68" t="s">
        <v>4</v>
      </c>
      <c r="D637" s="69">
        <v>44408</v>
      </c>
      <c r="E637" s="67" t="s">
        <v>3</v>
      </c>
      <c r="F637" s="68" t="str">
        <f>'Flight Data'!$A635</f>
        <v>G634</v>
      </c>
      <c r="G637" s="68">
        <f>'Flight Data'!$B635</f>
        <v>2</v>
      </c>
      <c r="H637" s="68">
        <f ca="1">ROUND(NORMINV($M637,'Inputs and Outputs'!$C$18,'Inputs and Outputs'!$D$18),0)</f>
        <v>97</v>
      </c>
      <c r="I637" s="68">
        <f t="shared" si="180"/>
        <v>101</v>
      </c>
      <c r="J637" s="68">
        <f t="shared" ca="1" si="181"/>
        <v>97</v>
      </c>
      <c r="K637" s="68">
        <f ca="1">IF(J637-G637&gt;'Inputs and Outputs'!$D$4,One-G637,0)</f>
        <v>0</v>
      </c>
      <c r="L637" s="68">
        <f ca="1">J637*'Inputs and Outputs'!$D$5-K637*'Inputs and Outputs'!$D$6</f>
        <v>3880</v>
      </c>
      <c r="M637" s="70">
        <f t="shared" ca="1" si="195"/>
        <v>0.23552245491090285</v>
      </c>
      <c r="N637" s="68">
        <f t="shared" si="182"/>
        <v>25</v>
      </c>
      <c r="O637" s="75">
        <f ca="1">J637*'Inputs and Outputs'!$D$5-('Model Part B'!K637*'Model Part B'!N637+K637*Costperbumped)</f>
        <v>3880</v>
      </c>
      <c r="R637" s="74">
        <v>634</v>
      </c>
      <c r="S637" s="68" t="s">
        <v>4</v>
      </c>
      <c r="T637" s="69">
        <v>44408</v>
      </c>
      <c r="U637" s="67" t="s">
        <v>3</v>
      </c>
      <c r="V637" s="68" t="str">
        <f>'Flight Data'!$A635</f>
        <v>G634</v>
      </c>
      <c r="W637" s="68">
        <f>'Flight Data'!$B635</f>
        <v>2</v>
      </c>
      <c r="X637" s="68">
        <f ca="1">ROUND(NORMINV($AC637,'Inputs and Outputs'!$C$18,'Inputs and Outputs'!$D$18),0)</f>
        <v>94</v>
      </c>
      <c r="Y637" s="68">
        <f t="shared" si="183"/>
        <v>102</v>
      </c>
      <c r="Z637" s="68">
        <f t="shared" ca="1" si="184"/>
        <v>94</v>
      </c>
      <c r="AA637" s="68">
        <f ca="1">IF(Z637-W637&gt;'Inputs and Outputs'!$D$4,One-W637,0)</f>
        <v>0</v>
      </c>
      <c r="AB637" s="68">
        <f ca="1">Z637*'Inputs and Outputs'!$D$5-AA637*'Inputs and Outputs'!$D$6</f>
        <v>3760</v>
      </c>
      <c r="AC637" s="70">
        <f t="shared" ca="1" si="196"/>
        <v>0.12479277992179616</v>
      </c>
      <c r="AD637" s="68">
        <f t="shared" si="185"/>
        <v>25</v>
      </c>
      <c r="AE637" s="75">
        <f ca="1">Z637*'Inputs and Outputs'!$D$5-('Model Part B'!AA637*'Model Part B'!AD637+AA637*Costperbumped)</f>
        <v>3760</v>
      </c>
      <c r="AH637" s="74">
        <v>634</v>
      </c>
      <c r="AI637" s="68" t="s">
        <v>4</v>
      </c>
      <c r="AJ637" s="69">
        <v>44408</v>
      </c>
      <c r="AK637" s="67" t="s">
        <v>3</v>
      </c>
      <c r="AL637" s="68" t="str">
        <f>'Flight Data'!$A635</f>
        <v>G634</v>
      </c>
      <c r="AM637" s="68">
        <f>'Flight Data'!$B635</f>
        <v>2</v>
      </c>
      <c r="AN637" s="68">
        <f ca="1">ROUND(NORMINV($AS637,'Inputs and Outputs'!$C$18,'Inputs and Outputs'!$D$18),0)</f>
        <v>97</v>
      </c>
      <c r="AO637" s="68">
        <f t="shared" si="186"/>
        <v>103</v>
      </c>
      <c r="AP637" s="68">
        <f t="shared" ca="1" si="187"/>
        <v>97</v>
      </c>
      <c r="AQ637" s="68">
        <f ca="1">IF(AP637-AM637&gt;'Inputs and Outputs'!$D$4,Three-AM637,0)</f>
        <v>0</v>
      </c>
      <c r="AR637" s="68">
        <f ca="1">AP637*'Inputs and Outputs'!$D$5-AQ637*'Inputs and Outputs'!$D$6</f>
        <v>3880</v>
      </c>
      <c r="AS637" s="70">
        <f t="shared" ca="1" si="197"/>
        <v>0.27739403363791992</v>
      </c>
      <c r="AT637" s="68">
        <f t="shared" si="188"/>
        <v>25</v>
      </c>
      <c r="AU637" s="75">
        <f ca="1">AP637*'Inputs and Outputs'!$D$5-('Model Part B'!AQ637*'Model Part B'!AT637+AQ637*Costperbumped)</f>
        <v>3880</v>
      </c>
      <c r="AX637" s="74">
        <v>634</v>
      </c>
      <c r="AY637" s="68" t="s">
        <v>4</v>
      </c>
      <c r="AZ637" s="69">
        <v>44408</v>
      </c>
      <c r="BA637" s="67" t="s">
        <v>3</v>
      </c>
      <c r="BB637" s="68" t="str">
        <f>'Flight Data'!$A635</f>
        <v>G634</v>
      </c>
      <c r="BC637" s="68">
        <f>'Flight Data'!$B635</f>
        <v>2</v>
      </c>
      <c r="BD637" s="68">
        <f ca="1">ROUND(NORMINV($BI637,'Inputs and Outputs'!$C$18,'Inputs and Outputs'!$D$18),0)</f>
        <v>106</v>
      </c>
      <c r="BE637" s="68">
        <f t="shared" si="189"/>
        <v>104</v>
      </c>
      <c r="BF637" s="68">
        <f t="shared" ca="1" si="190"/>
        <v>104</v>
      </c>
      <c r="BG637" s="68">
        <f ca="1">IF(BF637-BC637&gt;'Inputs and Outputs'!$D$4,Four-BC637,0)</f>
        <v>2</v>
      </c>
      <c r="BH637" s="68">
        <f ca="1">BF637*'Inputs and Outputs'!$D$5-BG637*'Inputs and Outputs'!$D$6</f>
        <v>3960</v>
      </c>
      <c r="BI637" s="70">
        <f t="shared" ca="1" si="198"/>
        <v>0.79537050642718676</v>
      </c>
      <c r="BJ637" s="68">
        <f t="shared" si="191"/>
        <v>25</v>
      </c>
      <c r="BK637" s="75">
        <f ca="1">BF637*'Inputs and Outputs'!$D$5-('Model Part B'!BG637*'Model Part B'!BJ637+BG637*Costperbumped)</f>
        <v>3910</v>
      </c>
      <c r="BN637" s="74">
        <v>634</v>
      </c>
      <c r="BO637" s="68" t="s">
        <v>4</v>
      </c>
      <c r="BP637" s="69">
        <v>44408</v>
      </c>
      <c r="BQ637" s="67" t="s">
        <v>3</v>
      </c>
      <c r="BR637" s="68" t="str">
        <f>'Flight Data'!$A635</f>
        <v>G634</v>
      </c>
      <c r="BS637" s="68">
        <f>'Flight Data'!$B635</f>
        <v>2</v>
      </c>
      <c r="BT637" s="68">
        <f ca="1">ROUND(NORMINV($BY637,'Inputs and Outputs'!$C$18,'Inputs and Outputs'!$D$18),0)</f>
        <v>110</v>
      </c>
      <c r="BU637" s="68">
        <f t="shared" si="192"/>
        <v>105</v>
      </c>
      <c r="BV637" s="68">
        <f t="shared" ca="1" si="193"/>
        <v>105</v>
      </c>
      <c r="BW637" s="68">
        <f ca="1">IF(BV637-BS637&gt;'Inputs and Outputs'!$D$4,Five-BS637,0)</f>
        <v>3</v>
      </c>
      <c r="BX637" s="68">
        <f ca="1">BV637*'Inputs and Outputs'!$D$5-BW637*'Inputs and Outputs'!$D$6</f>
        <v>3900</v>
      </c>
      <c r="BY637" s="70">
        <f t="shared" ca="1" si="199"/>
        <v>0.93130671390046771</v>
      </c>
      <c r="BZ637" s="68">
        <f t="shared" si="194"/>
        <v>25</v>
      </c>
      <c r="CA637" s="75">
        <f ca="1">BV637*'Inputs and Outputs'!$D$5-('Model Part B'!BW637*'Model Part B'!BZ637+BW637*Costperbumped)</f>
        <v>3825</v>
      </c>
    </row>
    <row r="638" spans="2:79" x14ac:dyDescent="0.2">
      <c r="B638" s="74">
        <v>635</v>
      </c>
      <c r="C638" s="68" t="s">
        <v>4</v>
      </c>
      <c r="D638" s="69">
        <v>44408</v>
      </c>
      <c r="E638" s="67" t="s">
        <v>2</v>
      </c>
      <c r="F638" s="68" t="str">
        <f>'Flight Data'!$A636</f>
        <v>G635</v>
      </c>
      <c r="G638" s="68">
        <f>'Flight Data'!$B636</f>
        <v>4</v>
      </c>
      <c r="H638" s="68">
        <f ca="1">ROUND(NORMINV($M638,'Inputs and Outputs'!$C$19,'Inputs and Outputs'!$D$19),0)</f>
        <v>106</v>
      </c>
      <c r="I638" s="68">
        <f t="shared" si="180"/>
        <v>101</v>
      </c>
      <c r="J638" s="68">
        <f t="shared" ca="1" si="181"/>
        <v>101</v>
      </c>
      <c r="K638" s="68">
        <f ca="1">IF(J638-G638&gt;'Inputs and Outputs'!$D$4,One-G638,0)</f>
        <v>0</v>
      </c>
      <c r="L638" s="68">
        <f ca="1">J638*'Inputs and Outputs'!$D$5-K638*'Inputs and Outputs'!$D$6</f>
        <v>4040</v>
      </c>
      <c r="M638" s="70">
        <f t="shared" ca="1" si="195"/>
        <v>0.73114977256421076</v>
      </c>
      <c r="N638" s="68">
        <f t="shared" si="182"/>
        <v>25</v>
      </c>
      <c r="O638" s="75">
        <f ca="1">J638*'Inputs and Outputs'!$D$5-('Model Part B'!K638*'Model Part B'!N638+K638*Costperbumped)</f>
        <v>4040</v>
      </c>
      <c r="R638" s="74">
        <v>635</v>
      </c>
      <c r="S638" s="68" t="s">
        <v>4</v>
      </c>
      <c r="T638" s="69">
        <v>44408</v>
      </c>
      <c r="U638" s="67" t="s">
        <v>2</v>
      </c>
      <c r="V638" s="68" t="str">
        <f>'Flight Data'!$A636</f>
        <v>G635</v>
      </c>
      <c r="W638" s="68">
        <f>'Flight Data'!$B636</f>
        <v>4</v>
      </c>
      <c r="X638" s="68">
        <f ca="1">ROUND(NORMINV($AC638,'Inputs and Outputs'!$C$19,'Inputs and Outputs'!$D$19),0)</f>
        <v>106</v>
      </c>
      <c r="Y638" s="68">
        <f t="shared" si="183"/>
        <v>102</v>
      </c>
      <c r="Z638" s="68">
        <f t="shared" ca="1" si="184"/>
        <v>102</v>
      </c>
      <c r="AA638" s="68">
        <f ca="1">IF(Z638-W638&gt;'Inputs and Outputs'!$D$4,One-W638,0)</f>
        <v>0</v>
      </c>
      <c r="AB638" s="68">
        <f ca="1">Z638*'Inputs and Outputs'!$D$5-AA638*'Inputs and Outputs'!$D$6</f>
        <v>4080</v>
      </c>
      <c r="AC638" s="70">
        <f t="shared" ca="1" si="196"/>
        <v>0.73374139763725255</v>
      </c>
      <c r="AD638" s="68">
        <f t="shared" si="185"/>
        <v>25</v>
      </c>
      <c r="AE638" s="75">
        <f ca="1">Z638*'Inputs and Outputs'!$D$5-('Model Part B'!AA638*'Model Part B'!AD638+AA638*Costperbumped)</f>
        <v>4080</v>
      </c>
      <c r="AH638" s="74">
        <v>635</v>
      </c>
      <c r="AI638" s="68" t="s">
        <v>4</v>
      </c>
      <c r="AJ638" s="69">
        <v>44408</v>
      </c>
      <c r="AK638" s="67" t="s">
        <v>2</v>
      </c>
      <c r="AL638" s="68" t="str">
        <f>'Flight Data'!$A636</f>
        <v>G635</v>
      </c>
      <c r="AM638" s="68">
        <f>'Flight Data'!$B636</f>
        <v>4</v>
      </c>
      <c r="AN638" s="68">
        <f ca="1">ROUND(NORMINV($AS638,'Inputs and Outputs'!$C$19,'Inputs and Outputs'!$D$19),0)</f>
        <v>97</v>
      </c>
      <c r="AO638" s="68">
        <f t="shared" si="186"/>
        <v>103</v>
      </c>
      <c r="AP638" s="68">
        <f t="shared" ca="1" si="187"/>
        <v>97</v>
      </c>
      <c r="AQ638" s="68">
        <f ca="1">IF(AP638-AM638&gt;'Inputs and Outputs'!$D$4,Three-AM638,0)</f>
        <v>0</v>
      </c>
      <c r="AR638" s="68">
        <f ca="1">AP638*'Inputs and Outputs'!$D$5-AQ638*'Inputs and Outputs'!$D$6</f>
        <v>3880</v>
      </c>
      <c r="AS638" s="70">
        <f t="shared" ca="1" si="197"/>
        <v>0.13553404825268955</v>
      </c>
      <c r="AT638" s="68">
        <f t="shared" si="188"/>
        <v>25</v>
      </c>
      <c r="AU638" s="75">
        <f ca="1">AP638*'Inputs and Outputs'!$D$5-('Model Part B'!AQ638*'Model Part B'!AT638+AQ638*Costperbumped)</f>
        <v>3880</v>
      </c>
      <c r="AX638" s="74">
        <v>635</v>
      </c>
      <c r="AY638" s="68" t="s">
        <v>4</v>
      </c>
      <c r="AZ638" s="69">
        <v>44408</v>
      </c>
      <c r="BA638" s="67" t="s">
        <v>2</v>
      </c>
      <c r="BB638" s="68" t="str">
        <f>'Flight Data'!$A636</f>
        <v>G635</v>
      </c>
      <c r="BC638" s="68">
        <f>'Flight Data'!$B636</f>
        <v>4</v>
      </c>
      <c r="BD638" s="68">
        <f ca="1">ROUND(NORMINV($BI638,'Inputs and Outputs'!$C$19,'Inputs and Outputs'!$D$19),0)</f>
        <v>110</v>
      </c>
      <c r="BE638" s="68">
        <f t="shared" si="189"/>
        <v>104</v>
      </c>
      <c r="BF638" s="68">
        <f t="shared" ca="1" si="190"/>
        <v>104</v>
      </c>
      <c r="BG638" s="68">
        <f ca="1">IF(BF638-BC638&gt;'Inputs and Outputs'!$D$4,Four-BC638,0)</f>
        <v>0</v>
      </c>
      <c r="BH638" s="68">
        <f ca="1">BF638*'Inputs and Outputs'!$D$5-BG638*'Inputs and Outputs'!$D$6</f>
        <v>4160</v>
      </c>
      <c r="BI638" s="70">
        <f t="shared" ca="1" si="198"/>
        <v>0.90517069722724375</v>
      </c>
      <c r="BJ638" s="68">
        <f t="shared" si="191"/>
        <v>25</v>
      </c>
      <c r="BK638" s="75">
        <f ca="1">BF638*'Inputs and Outputs'!$D$5-('Model Part B'!BG638*'Model Part B'!BJ638+BG638*Costperbumped)</f>
        <v>4160</v>
      </c>
      <c r="BN638" s="74">
        <v>635</v>
      </c>
      <c r="BO638" s="68" t="s">
        <v>4</v>
      </c>
      <c r="BP638" s="69">
        <v>44408</v>
      </c>
      <c r="BQ638" s="67" t="s">
        <v>2</v>
      </c>
      <c r="BR638" s="68" t="str">
        <f>'Flight Data'!$A636</f>
        <v>G635</v>
      </c>
      <c r="BS638" s="68">
        <f>'Flight Data'!$B636</f>
        <v>4</v>
      </c>
      <c r="BT638" s="68">
        <f ca="1">ROUND(NORMINV($BY638,'Inputs and Outputs'!$C$18,'Inputs and Outputs'!$D$18),0)</f>
        <v>104</v>
      </c>
      <c r="BU638" s="68">
        <f t="shared" si="192"/>
        <v>105</v>
      </c>
      <c r="BV638" s="68">
        <f t="shared" ca="1" si="193"/>
        <v>104</v>
      </c>
      <c r="BW638" s="68">
        <f ca="1">IF(BV638-BS638&gt;'Inputs and Outputs'!$D$4,Five-BS638,0)</f>
        <v>0</v>
      </c>
      <c r="BX638" s="68">
        <f ca="1">BV638*'Inputs and Outputs'!$D$5-BW638*'Inputs and Outputs'!$D$6</f>
        <v>4160</v>
      </c>
      <c r="BY638" s="70">
        <f t="shared" ca="1" si="199"/>
        <v>0.68463736320512425</v>
      </c>
      <c r="BZ638" s="68">
        <f t="shared" si="194"/>
        <v>25</v>
      </c>
      <c r="CA638" s="75">
        <f ca="1">BV638*'Inputs and Outputs'!$D$5-('Model Part B'!BW638*'Model Part B'!BZ638+BW638*Costperbumped)</f>
        <v>4160</v>
      </c>
    </row>
    <row r="639" spans="2:79" x14ac:dyDescent="0.2">
      <c r="B639" s="74">
        <v>636</v>
      </c>
      <c r="C639" s="68" t="s">
        <v>4</v>
      </c>
      <c r="D639" s="69">
        <v>44408</v>
      </c>
      <c r="E639" s="67" t="s">
        <v>0</v>
      </c>
      <c r="F639" s="68" t="str">
        <f>'Flight Data'!$A637</f>
        <v>G636</v>
      </c>
      <c r="G639" s="68">
        <f>'Flight Data'!$B637</f>
        <v>2</v>
      </c>
      <c r="H639" s="68">
        <f ca="1">ROUND(NORMINV($M639,'Inputs and Outputs'!$C$20,'Inputs and Outputs'!$D$20),0)</f>
        <v>100</v>
      </c>
      <c r="I639" s="68">
        <f t="shared" si="180"/>
        <v>101</v>
      </c>
      <c r="J639" s="68">
        <f t="shared" ca="1" si="181"/>
        <v>100</v>
      </c>
      <c r="K639" s="68">
        <f ca="1">IF(J639-G639&gt;'Inputs and Outputs'!$D$4,One-G639,0)</f>
        <v>0</v>
      </c>
      <c r="L639" s="68">
        <f ca="1">J639*'Inputs and Outputs'!$D$5-K639*'Inputs and Outputs'!$D$6</f>
        <v>4000</v>
      </c>
      <c r="M639" s="70">
        <f t="shared" ca="1" si="195"/>
        <v>0.17852355886966154</v>
      </c>
      <c r="N639" s="68">
        <f t="shared" si="182"/>
        <v>200</v>
      </c>
      <c r="O639" s="75">
        <f ca="1">J639*'Inputs and Outputs'!$D$5-('Model Part B'!K639*'Model Part B'!N639+K639*Costperbumped)</f>
        <v>4000</v>
      </c>
      <c r="R639" s="74">
        <v>636</v>
      </c>
      <c r="S639" s="68" t="s">
        <v>4</v>
      </c>
      <c r="T639" s="69">
        <v>44408</v>
      </c>
      <c r="U639" s="67" t="s">
        <v>0</v>
      </c>
      <c r="V639" s="68" t="str">
        <f>'Flight Data'!$A637</f>
        <v>G636</v>
      </c>
      <c r="W639" s="68">
        <f>'Flight Data'!$B637</f>
        <v>2</v>
      </c>
      <c r="X639" s="68">
        <f ca="1">ROUND(NORMINV($AC639,'Inputs and Outputs'!$C$20,'Inputs and Outputs'!$D$20),0)</f>
        <v>107</v>
      </c>
      <c r="Y639" s="68">
        <f t="shared" si="183"/>
        <v>102</v>
      </c>
      <c r="Z639" s="68">
        <f t="shared" ca="1" si="184"/>
        <v>102</v>
      </c>
      <c r="AA639" s="68">
        <f ca="1">IF(Z639-W639&gt;'Inputs and Outputs'!$D$4,One-W639,0)</f>
        <v>0</v>
      </c>
      <c r="AB639" s="68">
        <f ca="1">Z639*'Inputs and Outputs'!$D$5-AA639*'Inputs and Outputs'!$D$6</f>
        <v>4080</v>
      </c>
      <c r="AC639" s="70">
        <f t="shared" ca="1" si="196"/>
        <v>0.65113800454260951</v>
      </c>
      <c r="AD639" s="68">
        <f t="shared" si="185"/>
        <v>200</v>
      </c>
      <c r="AE639" s="75">
        <f ca="1">Z639*'Inputs and Outputs'!$D$5-('Model Part B'!AA639*'Model Part B'!AD639+AA639*Costperbumped)</f>
        <v>4080</v>
      </c>
      <c r="AH639" s="74">
        <v>636</v>
      </c>
      <c r="AI639" s="68" t="s">
        <v>4</v>
      </c>
      <c r="AJ639" s="69">
        <v>44408</v>
      </c>
      <c r="AK639" s="67" t="s">
        <v>0</v>
      </c>
      <c r="AL639" s="68" t="str">
        <f>'Flight Data'!$A637</f>
        <v>G636</v>
      </c>
      <c r="AM639" s="68">
        <f>'Flight Data'!$B637</f>
        <v>2</v>
      </c>
      <c r="AN639" s="68">
        <f ca="1">ROUND(NORMINV($AS639,'Inputs and Outputs'!$C$20,'Inputs and Outputs'!$D$20),0)</f>
        <v>98</v>
      </c>
      <c r="AO639" s="68">
        <f t="shared" si="186"/>
        <v>103</v>
      </c>
      <c r="AP639" s="68">
        <f t="shared" ca="1" si="187"/>
        <v>98</v>
      </c>
      <c r="AQ639" s="68">
        <f ca="1">IF(AP639-AM639&gt;'Inputs and Outputs'!$D$4,Three-AM639,0)</f>
        <v>0</v>
      </c>
      <c r="AR639" s="68">
        <f ca="1">AP639*'Inputs and Outputs'!$D$5-AQ639*'Inputs and Outputs'!$D$6</f>
        <v>3920</v>
      </c>
      <c r="AS639" s="70">
        <f t="shared" ca="1" si="197"/>
        <v>9.5519736838043934E-2</v>
      </c>
      <c r="AT639" s="68">
        <f t="shared" si="188"/>
        <v>200</v>
      </c>
      <c r="AU639" s="75">
        <f ca="1">AP639*'Inputs and Outputs'!$D$5-('Model Part B'!AQ639*'Model Part B'!AT639+AQ639*Costperbumped)</f>
        <v>3920</v>
      </c>
      <c r="AX639" s="74">
        <v>636</v>
      </c>
      <c r="AY639" s="68" t="s">
        <v>4</v>
      </c>
      <c r="AZ639" s="69">
        <v>44408</v>
      </c>
      <c r="BA639" s="67" t="s">
        <v>0</v>
      </c>
      <c r="BB639" s="68" t="str">
        <f>'Flight Data'!$A637</f>
        <v>G636</v>
      </c>
      <c r="BC639" s="68">
        <f>'Flight Data'!$B637</f>
        <v>2</v>
      </c>
      <c r="BD639" s="68">
        <f ca="1">ROUND(NORMINV($BI639,'Inputs and Outputs'!$C$20,'Inputs and Outputs'!$D$20),0)</f>
        <v>97</v>
      </c>
      <c r="BE639" s="68">
        <f t="shared" si="189"/>
        <v>104</v>
      </c>
      <c r="BF639" s="68">
        <f t="shared" ca="1" si="190"/>
        <v>97</v>
      </c>
      <c r="BG639" s="68">
        <f ca="1">IF(BF639-BC639&gt;'Inputs and Outputs'!$D$4,Four-BC639,0)</f>
        <v>0</v>
      </c>
      <c r="BH639" s="68">
        <f ca="1">BF639*'Inputs and Outputs'!$D$5-BG639*'Inputs and Outputs'!$D$6</f>
        <v>3880</v>
      </c>
      <c r="BI639" s="70">
        <f t="shared" ca="1" si="198"/>
        <v>4.9454354140413992E-2</v>
      </c>
      <c r="BJ639" s="68">
        <f t="shared" si="191"/>
        <v>200</v>
      </c>
      <c r="BK639" s="75">
        <f ca="1">BF639*'Inputs and Outputs'!$D$5-('Model Part B'!BG639*'Model Part B'!BJ639+BG639*Costperbumped)</f>
        <v>3880</v>
      </c>
      <c r="BN639" s="74">
        <v>636</v>
      </c>
      <c r="BO639" s="68" t="s">
        <v>4</v>
      </c>
      <c r="BP639" s="69">
        <v>44408</v>
      </c>
      <c r="BQ639" s="67" t="s">
        <v>0</v>
      </c>
      <c r="BR639" s="68" t="str">
        <f>'Flight Data'!$A637</f>
        <v>G636</v>
      </c>
      <c r="BS639" s="68">
        <f>'Flight Data'!$B637</f>
        <v>2</v>
      </c>
      <c r="BT639" s="68">
        <f ca="1">ROUND(NORMINV($BY639,'Inputs and Outputs'!$C$18,'Inputs and Outputs'!$D$18),0)</f>
        <v>92</v>
      </c>
      <c r="BU639" s="68">
        <f t="shared" si="192"/>
        <v>105</v>
      </c>
      <c r="BV639" s="68">
        <f t="shared" ca="1" si="193"/>
        <v>92</v>
      </c>
      <c r="BW639" s="68">
        <f ca="1">IF(BV639-BS639&gt;'Inputs and Outputs'!$D$4,Five-BS639,0)</f>
        <v>0</v>
      </c>
      <c r="BX639" s="68">
        <f ca="1">BV639*'Inputs and Outputs'!$D$5-BW639*'Inputs and Outputs'!$D$6</f>
        <v>3680</v>
      </c>
      <c r="BY639" s="70">
        <f t="shared" ca="1" si="199"/>
        <v>5.9308672927973261E-2</v>
      </c>
      <c r="BZ639" s="68">
        <f t="shared" si="194"/>
        <v>200</v>
      </c>
      <c r="CA639" s="75">
        <f ca="1">BV639*'Inputs and Outputs'!$D$5-('Model Part B'!BW639*'Model Part B'!BZ639+BW639*Costperbumped)</f>
        <v>3680</v>
      </c>
    </row>
    <row r="640" spans="2:79" x14ac:dyDescent="0.2">
      <c r="B640" s="74">
        <v>637</v>
      </c>
      <c r="C640" s="68" t="s">
        <v>1</v>
      </c>
      <c r="D640" s="69">
        <v>44409</v>
      </c>
      <c r="E640" s="67" t="s">
        <v>3</v>
      </c>
      <c r="F640" s="68" t="str">
        <f>'Flight Data'!$A638</f>
        <v>G637</v>
      </c>
      <c r="G640" s="68">
        <f>'Flight Data'!$B638</f>
        <v>1</v>
      </c>
      <c r="H640" s="68">
        <f ca="1">ROUND(NORMINV($M640,'Inputs and Outputs'!$C$18,'Inputs and Outputs'!$D$18),0)</f>
        <v>96</v>
      </c>
      <c r="I640" s="68">
        <f t="shared" si="180"/>
        <v>101</v>
      </c>
      <c r="J640" s="68">
        <f t="shared" ca="1" si="181"/>
        <v>96</v>
      </c>
      <c r="K640" s="68">
        <f ca="1">IF(J640-G640&gt;'Inputs and Outputs'!$D$4,One-G640,0)</f>
        <v>0</v>
      </c>
      <c r="L640" s="68">
        <f ca="1">J640*'Inputs and Outputs'!$D$5-K640*'Inputs and Outputs'!$D$6</f>
        <v>3840</v>
      </c>
      <c r="M640" s="70">
        <f t="shared" ca="1" si="195"/>
        <v>0.21183245989555355</v>
      </c>
      <c r="N640" s="68">
        <f t="shared" si="182"/>
        <v>25</v>
      </c>
      <c r="O640" s="75">
        <f ca="1">J640*'Inputs and Outputs'!$D$5-('Model Part B'!K640*'Model Part B'!N640+K640*Costperbumped)</f>
        <v>3840</v>
      </c>
      <c r="R640" s="74">
        <v>637</v>
      </c>
      <c r="S640" s="68" t="s">
        <v>1</v>
      </c>
      <c r="T640" s="69">
        <v>44409</v>
      </c>
      <c r="U640" s="67" t="s">
        <v>3</v>
      </c>
      <c r="V640" s="68" t="str">
        <f>'Flight Data'!$A638</f>
        <v>G637</v>
      </c>
      <c r="W640" s="68">
        <f>'Flight Data'!$B638</f>
        <v>1</v>
      </c>
      <c r="X640" s="68">
        <f ca="1">ROUND(NORMINV($AC640,'Inputs and Outputs'!$C$18,'Inputs and Outputs'!$D$18),0)</f>
        <v>97</v>
      </c>
      <c r="Y640" s="68">
        <f t="shared" si="183"/>
        <v>102</v>
      </c>
      <c r="Z640" s="68">
        <f t="shared" ca="1" si="184"/>
        <v>97</v>
      </c>
      <c r="AA640" s="68">
        <f ca="1">IF(Z640-W640&gt;'Inputs and Outputs'!$D$4,One-W640,0)</f>
        <v>0</v>
      </c>
      <c r="AB640" s="68">
        <f ca="1">Z640*'Inputs and Outputs'!$D$5-AA640*'Inputs and Outputs'!$D$6</f>
        <v>3880</v>
      </c>
      <c r="AC640" s="70">
        <f t="shared" ca="1" si="196"/>
        <v>0.26623187521781499</v>
      </c>
      <c r="AD640" s="68">
        <f t="shared" si="185"/>
        <v>25</v>
      </c>
      <c r="AE640" s="75">
        <f ca="1">Z640*'Inputs and Outputs'!$D$5-('Model Part B'!AA640*'Model Part B'!AD640+AA640*Costperbumped)</f>
        <v>3880</v>
      </c>
      <c r="AH640" s="74">
        <v>637</v>
      </c>
      <c r="AI640" s="68" t="s">
        <v>1</v>
      </c>
      <c r="AJ640" s="69">
        <v>44409</v>
      </c>
      <c r="AK640" s="67" t="s">
        <v>3</v>
      </c>
      <c r="AL640" s="68" t="str">
        <f>'Flight Data'!$A638</f>
        <v>G637</v>
      </c>
      <c r="AM640" s="68">
        <f>'Flight Data'!$B638</f>
        <v>1</v>
      </c>
      <c r="AN640" s="68">
        <f ca="1">ROUND(NORMINV($AS640,'Inputs and Outputs'!$C$18,'Inputs and Outputs'!$D$18),0)</f>
        <v>77</v>
      </c>
      <c r="AO640" s="68">
        <f t="shared" si="186"/>
        <v>103</v>
      </c>
      <c r="AP640" s="68">
        <f t="shared" ca="1" si="187"/>
        <v>77</v>
      </c>
      <c r="AQ640" s="68">
        <f ca="1">IF(AP640-AM640&gt;'Inputs and Outputs'!$D$4,Three-AM640,0)</f>
        <v>0</v>
      </c>
      <c r="AR640" s="68">
        <f ca="1">AP640*'Inputs and Outputs'!$D$5-AQ640*'Inputs and Outputs'!$D$6</f>
        <v>3080</v>
      </c>
      <c r="AS640" s="70">
        <f t="shared" ca="1" si="197"/>
        <v>3.3682986954275407E-5</v>
      </c>
      <c r="AT640" s="68">
        <f t="shared" si="188"/>
        <v>25</v>
      </c>
      <c r="AU640" s="75">
        <f ca="1">AP640*'Inputs and Outputs'!$D$5-('Model Part B'!AQ640*'Model Part B'!AT640+AQ640*Costperbumped)</f>
        <v>3080</v>
      </c>
      <c r="AX640" s="74">
        <v>637</v>
      </c>
      <c r="AY640" s="68" t="s">
        <v>1</v>
      </c>
      <c r="AZ640" s="69">
        <v>44409</v>
      </c>
      <c r="BA640" s="67" t="s">
        <v>3</v>
      </c>
      <c r="BB640" s="68" t="str">
        <f>'Flight Data'!$A638</f>
        <v>G637</v>
      </c>
      <c r="BC640" s="68">
        <f>'Flight Data'!$B638</f>
        <v>1</v>
      </c>
      <c r="BD640" s="68">
        <f ca="1">ROUND(NORMINV($BI640,'Inputs and Outputs'!$C$18,'Inputs and Outputs'!$D$18),0)</f>
        <v>95</v>
      </c>
      <c r="BE640" s="68">
        <f t="shared" si="189"/>
        <v>104</v>
      </c>
      <c r="BF640" s="68">
        <f t="shared" ca="1" si="190"/>
        <v>95</v>
      </c>
      <c r="BG640" s="68">
        <f ca="1">IF(BF640-BC640&gt;'Inputs and Outputs'!$D$4,Four-BC640,0)</f>
        <v>0</v>
      </c>
      <c r="BH640" s="68">
        <f ca="1">BF640*'Inputs and Outputs'!$D$5-BG640*'Inputs and Outputs'!$D$6</f>
        <v>3800</v>
      </c>
      <c r="BI640" s="70">
        <f t="shared" ca="1" si="198"/>
        <v>0.17549615951456932</v>
      </c>
      <c r="BJ640" s="68">
        <f t="shared" si="191"/>
        <v>25</v>
      </c>
      <c r="BK640" s="75">
        <f ca="1">BF640*'Inputs and Outputs'!$D$5-('Model Part B'!BG640*'Model Part B'!BJ640+BG640*Costperbumped)</f>
        <v>3800</v>
      </c>
      <c r="BN640" s="74">
        <v>637</v>
      </c>
      <c r="BO640" s="68" t="s">
        <v>1</v>
      </c>
      <c r="BP640" s="69">
        <v>44409</v>
      </c>
      <c r="BQ640" s="67" t="s">
        <v>3</v>
      </c>
      <c r="BR640" s="68" t="str">
        <f>'Flight Data'!$A638</f>
        <v>G637</v>
      </c>
      <c r="BS640" s="68">
        <f>'Flight Data'!$B638</f>
        <v>1</v>
      </c>
      <c r="BT640" s="68">
        <f ca="1">ROUND(NORMINV($BY640,'Inputs and Outputs'!$C$18,'Inputs and Outputs'!$D$18),0)</f>
        <v>119</v>
      </c>
      <c r="BU640" s="68">
        <f t="shared" si="192"/>
        <v>105</v>
      </c>
      <c r="BV640" s="68">
        <f t="shared" ca="1" si="193"/>
        <v>105</v>
      </c>
      <c r="BW640" s="68">
        <f ca="1">IF(BV640-BS640&gt;'Inputs and Outputs'!$D$4,Five-BS640,0)</f>
        <v>4</v>
      </c>
      <c r="BX640" s="68">
        <f ca="1">BV640*'Inputs and Outputs'!$D$5-BW640*'Inputs and Outputs'!$D$6</f>
        <v>3800</v>
      </c>
      <c r="BY640" s="70">
        <f t="shared" ca="1" si="199"/>
        <v>0.99864933795770761</v>
      </c>
      <c r="BZ640" s="68">
        <f t="shared" si="194"/>
        <v>25</v>
      </c>
      <c r="CA640" s="75">
        <f ca="1">BV640*'Inputs and Outputs'!$D$5-('Model Part B'!BW640*'Model Part B'!BZ640+BW640*Costperbumped)</f>
        <v>3700</v>
      </c>
    </row>
    <row r="641" spans="2:79" x14ac:dyDescent="0.2">
      <c r="B641" s="74">
        <v>638</v>
      </c>
      <c r="C641" s="68" t="s">
        <v>1</v>
      </c>
      <c r="D641" s="69">
        <v>44409</v>
      </c>
      <c r="E641" s="67" t="s">
        <v>2</v>
      </c>
      <c r="F641" s="68" t="str">
        <f>'Flight Data'!$A639</f>
        <v>G638</v>
      </c>
      <c r="G641" s="68">
        <f>'Flight Data'!$B639</f>
        <v>3</v>
      </c>
      <c r="H641" s="68">
        <f ca="1">ROUND(NORMINV($M641,'Inputs and Outputs'!$C$19,'Inputs and Outputs'!$D$19),0)</f>
        <v>108</v>
      </c>
      <c r="I641" s="68">
        <f t="shared" si="180"/>
        <v>101</v>
      </c>
      <c r="J641" s="68">
        <f t="shared" ca="1" si="181"/>
        <v>101</v>
      </c>
      <c r="K641" s="68">
        <f ca="1">IF(J641-G641&gt;'Inputs and Outputs'!$D$4,One-G641,0)</f>
        <v>0</v>
      </c>
      <c r="L641" s="68">
        <f ca="1">J641*'Inputs and Outputs'!$D$5-K641*'Inputs and Outputs'!$D$6</f>
        <v>4040</v>
      </c>
      <c r="M641" s="70">
        <f t="shared" ca="1" si="195"/>
        <v>0.82015660703823845</v>
      </c>
      <c r="N641" s="68">
        <f t="shared" si="182"/>
        <v>25</v>
      </c>
      <c r="O641" s="75">
        <f ca="1">J641*'Inputs and Outputs'!$D$5-('Model Part B'!K641*'Model Part B'!N641+K641*Costperbumped)</f>
        <v>4040</v>
      </c>
      <c r="R641" s="74">
        <v>638</v>
      </c>
      <c r="S641" s="68" t="s">
        <v>1</v>
      </c>
      <c r="T641" s="69">
        <v>44409</v>
      </c>
      <c r="U641" s="67" t="s">
        <v>2</v>
      </c>
      <c r="V641" s="68" t="str">
        <f>'Flight Data'!$A639</f>
        <v>G638</v>
      </c>
      <c r="W641" s="68">
        <f>'Flight Data'!$B639</f>
        <v>3</v>
      </c>
      <c r="X641" s="68">
        <f ca="1">ROUND(NORMINV($AC641,'Inputs and Outputs'!$C$19,'Inputs and Outputs'!$D$19),0)</f>
        <v>98</v>
      </c>
      <c r="Y641" s="68">
        <f t="shared" si="183"/>
        <v>102</v>
      </c>
      <c r="Z641" s="68">
        <f t="shared" ca="1" si="184"/>
        <v>98</v>
      </c>
      <c r="AA641" s="68">
        <f ca="1">IF(Z641-W641&gt;'Inputs and Outputs'!$D$4,One-W641,0)</f>
        <v>0</v>
      </c>
      <c r="AB641" s="68">
        <f ca="1">Z641*'Inputs and Outputs'!$D$5-AA641*'Inputs and Outputs'!$D$6</f>
        <v>3920</v>
      </c>
      <c r="AC641" s="70">
        <f t="shared" ca="1" si="196"/>
        <v>0.17389875164419266</v>
      </c>
      <c r="AD641" s="68">
        <f t="shared" si="185"/>
        <v>25</v>
      </c>
      <c r="AE641" s="75">
        <f ca="1">Z641*'Inputs and Outputs'!$D$5-('Model Part B'!AA641*'Model Part B'!AD641+AA641*Costperbumped)</f>
        <v>3920</v>
      </c>
      <c r="AH641" s="74">
        <v>638</v>
      </c>
      <c r="AI641" s="68" t="s">
        <v>1</v>
      </c>
      <c r="AJ641" s="69">
        <v>44409</v>
      </c>
      <c r="AK641" s="67" t="s">
        <v>2</v>
      </c>
      <c r="AL641" s="68" t="str">
        <f>'Flight Data'!$A639</f>
        <v>G638</v>
      </c>
      <c r="AM641" s="68">
        <f>'Flight Data'!$B639</f>
        <v>3</v>
      </c>
      <c r="AN641" s="68">
        <f ca="1">ROUND(NORMINV($AS641,'Inputs and Outputs'!$C$19,'Inputs and Outputs'!$D$19),0)</f>
        <v>102</v>
      </c>
      <c r="AO641" s="68">
        <f t="shared" si="186"/>
        <v>103</v>
      </c>
      <c r="AP641" s="68">
        <f t="shared" ca="1" si="187"/>
        <v>102</v>
      </c>
      <c r="AQ641" s="68">
        <f ca="1">IF(AP641-AM641&gt;'Inputs and Outputs'!$D$4,Three-AM641,0)</f>
        <v>0</v>
      </c>
      <c r="AR641" s="68">
        <f ca="1">AP641*'Inputs and Outputs'!$D$5-AQ641*'Inputs and Outputs'!$D$6</f>
        <v>4080</v>
      </c>
      <c r="AS641" s="70">
        <f t="shared" ca="1" si="197"/>
        <v>0.40189929996149243</v>
      </c>
      <c r="AT641" s="68">
        <f t="shared" si="188"/>
        <v>25</v>
      </c>
      <c r="AU641" s="75">
        <f ca="1">AP641*'Inputs and Outputs'!$D$5-('Model Part B'!AQ641*'Model Part B'!AT641+AQ641*Costperbumped)</f>
        <v>4080</v>
      </c>
      <c r="AX641" s="74">
        <v>638</v>
      </c>
      <c r="AY641" s="68" t="s">
        <v>1</v>
      </c>
      <c r="AZ641" s="69">
        <v>44409</v>
      </c>
      <c r="BA641" s="67" t="s">
        <v>2</v>
      </c>
      <c r="BB641" s="68" t="str">
        <f>'Flight Data'!$A639</f>
        <v>G638</v>
      </c>
      <c r="BC641" s="68">
        <f>'Flight Data'!$B639</f>
        <v>3</v>
      </c>
      <c r="BD641" s="68">
        <f ca="1">ROUND(NORMINV($BI641,'Inputs and Outputs'!$C$19,'Inputs and Outputs'!$D$19),0)</f>
        <v>109</v>
      </c>
      <c r="BE641" s="68">
        <f t="shared" si="189"/>
        <v>104</v>
      </c>
      <c r="BF641" s="68">
        <f t="shared" ca="1" si="190"/>
        <v>104</v>
      </c>
      <c r="BG641" s="68">
        <f ca="1">IF(BF641-BC641&gt;'Inputs and Outputs'!$D$4,Four-BC641,0)</f>
        <v>1</v>
      </c>
      <c r="BH641" s="68">
        <f ca="1">BF641*'Inputs and Outputs'!$D$5-BG641*'Inputs and Outputs'!$D$6</f>
        <v>4060</v>
      </c>
      <c r="BI641" s="70">
        <f t="shared" ca="1" si="198"/>
        <v>0.87957662649896895</v>
      </c>
      <c r="BJ641" s="68">
        <f t="shared" si="191"/>
        <v>25</v>
      </c>
      <c r="BK641" s="75">
        <f ca="1">BF641*'Inputs and Outputs'!$D$5-('Model Part B'!BG641*'Model Part B'!BJ641+BG641*Costperbumped)</f>
        <v>4035</v>
      </c>
      <c r="BN641" s="74">
        <v>638</v>
      </c>
      <c r="BO641" s="68" t="s">
        <v>1</v>
      </c>
      <c r="BP641" s="69">
        <v>44409</v>
      </c>
      <c r="BQ641" s="67" t="s">
        <v>2</v>
      </c>
      <c r="BR641" s="68" t="str">
        <f>'Flight Data'!$A639</f>
        <v>G638</v>
      </c>
      <c r="BS641" s="68">
        <f>'Flight Data'!$B639</f>
        <v>3</v>
      </c>
      <c r="BT641" s="68">
        <f ca="1">ROUND(NORMINV($BY641,'Inputs and Outputs'!$C$18,'Inputs and Outputs'!$D$18),0)</f>
        <v>103</v>
      </c>
      <c r="BU641" s="68">
        <f t="shared" si="192"/>
        <v>105</v>
      </c>
      <c r="BV641" s="68">
        <f t="shared" ca="1" si="193"/>
        <v>103</v>
      </c>
      <c r="BW641" s="68">
        <f ca="1">IF(BV641-BS641&gt;'Inputs and Outputs'!$D$4,Five-BS641,0)</f>
        <v>0</v>
      </c>
      <c r="BX641" s="68">
        <f ca="1">BV641*'Inputs and Outputs'!$D$5-BW641*'Inputs and Outputs'!$D$6</f>
        <v>4120</v>
      </c>
      <c r="BY641" s="70">
        <f t="shared" ca="1" si="199"/>
        <v>0.61775343270964911</v>
      </c>
      <c r="BZ641" s="68">
        <f t="shared" si="194"/>
        <v>25</v>
      </c>
      <c r="CA641" s="75">
        <f ca="1">BV641*'Inputs and Outputs'!$D$5-('Model Part B'!BW641*'Model Part B'!BZ641+BW641*Costperbumped)</f>
        <v>4120</v>
      </c>
    </row>
    <row r="642" spans="2:79" x14ac:dyDescent="0.2">
      <c r="B642" s="74">
        <v>639</v>
      </c>
      <c r="C642" s="68" t="s">
        <v>1</v>
      </c>
      <c r="D642" s="69">
        <v>44409</v>
      </c>
      <c r="E642" s="67" t="s">
        <v>0</v>
      </c>
      <c r="F642" s="68" t="str">
        <f>'Flight Data'!$A640</f>
        <v>G639</v>
      </c>
      <c r="G642" s="68">
        <f>'Flight Data'!$B640</f>
        <v>1</v>
      </c>
      <c r="H642" s="68">
        <f ca="1">ROUND(NORMINV($M642,'Inputs and Outputs'!$C$20,'Inputs and Outputs'!$D$20),0)</f>
        <v>103</v>
      </c>
      <c r="I642" s="68">
        <f t="shared" si="180"/>
        <v>101</v>
      </c>
      <c r="J642" s="68">
        <f t="shared" ca="1" si="181"/>
        <v>101</v>
      </c>
      <c r="K642" s="68">
        <f ca="1">IF(J642-G642&gt;'Inputs and Outputs'!$D$4,One-G642,0)</f>
        <v>0</v>
      </c>
      <c r="L642" s="68">
        <f ca="1">J642*'Inputs and Outputs'!$D$5-K642*'Inputs and Outputs'!$D$6</f>
        <v>4040</v>
      </c>
      <c r="M642" s="70">
        <f t="shared" ca="1" si="195"/>
        <v>0.34677411884486653</v>
      </c>
      <c r="N642" s="68">
        <f t="shared" si="182"/>
        <v>200</v>
      </c>
      <c r="O642" s="75">
        <f ca="1">J642*'Inputs and Outputs'!$D$5-('Model Part B'!K642*'Model Part B'!N642+K642*Costperbumped)</f>
        <v>4040</v>
      </c>
      <c r="R642" s="74">
        <v>639</v>
      </c>
      <c r="S642" s="68" t="s">
        <v>1</v>
      </c>
      <c r="T642" s="69">
        <v>44409</v>
      </c>
      <c r="U642" s="67" t="s">
        <v>0</v>
      </c>
      <c r="V642" s="68" t="str">
        <f>'Flight Data'!$A640</f>
        <v>G639</v>
      </c>
      <c r="W642" s="68">
        <f>'Flight Data'!$B640</f>
        <v>1</v>
      </c>
      <c r="X642" s="68">
        <f ca="1">ROUND(NORMINV($AC642,'Inputs and Outputs'!$C$20,'Inputs and Outputs'!$D$20),0)</f>
        <v>102</v>
      </c>
      <c r="Y642" s="68">
        <f t="shared" si="183"/>
        <v>102</v>
      </c>
      <c r="Z642" s="68">
        <f t="shared" ca="1" si="184"/>
        <v>102</v>
      </c>
      <c r="AA642" s="68">
        <f ca="1">IF(Z642-W642&gt;'Inputs and Outputs'!$D$4,One-W642,0)</f>
        <v>0</v>
      </c>
      <c r="AB642" s="68">
        <f ca="1">Z642*'Inputs and Outputs'!$D$5-AA642*'Inputs and Outputs'!$D$6</f>
        <v>4080</v>
      </c>
      <c r="AC642" s="70">
        <f t="shared" ca="1" si="196"/>
        <v>0.29610723866497768</v>
      </c>
      <c r="AD642" s="68">
        <f t="shared" si="185"/>
        <v>200</v>
      </c>
      <c r="AE642" s="75">
        <f ca="1">Z642*'Inputs and Outputs'!$D$5-('Model Part B'!AA642*'Model Part B'!AD642+AA642*Costperbumped)</f>
        <v>4080</v>
      </c>
      <c r="AH642" s="74">
        <v>639</v>
      </c>
      <c r="AI642" s="68" t="s">
        <v>1</v>
      </c>
      <c r="AJ642" s="69">
        <v>44409</v>
      </c>
      <c r="AK642" s="67" t="s">
        <v>0</v>
      </c>
      <c r="AL642" s="68" t="str">
        <f>'Flight Data'!$A640</f>
        <v>G639</v>
      </c>
      <c r="AM642" s="68">
        <f>'Flight Data'!$B640</f>
        <v>1</v>
      </c>
      <c r="AN642" s="68">
        <f ca="1">ROUND(NORMINV($AS642,'Inputs and Outputs'!$C$20,'Inputs and Outputs'!$D$20),0)</f>
        <v>102</v>
      </c>
      <c r="AO642" s="68">
        <f t="shared" si="186"/>
        <v>103</v>
      </c>
      <c r="AP642" s="68">
        <f t="shared" ca="1" si="187"/>
        <v>102</v>
      </c>
      <c r="AQ642" s="68">
        <f ca="1">IF(AP642-AM642&gt;'Inputs and Outputs'!$D$4,Three-AM642,0)</f>
        <v>2</v>
      </c>
      <c r="AR642" s="68">
        <f ca="1">AP642*'Inputs and Outputs'!$D$5-AQ642*'Inputs and Outputs'!$D$6</f>
        <v>3880</v>
      </c>
      <c r="AS642" s="70">
        <f t="shared" ca="1" si="197"/>
        <v>0.2989611092596195</v>
      </c>
      <c r="AT642" s="68">
        <f t="shared" si="188"/>
        <v>200</v>
      </c>
      <c r="AU642" s="75">
        <f ca="1">AP642*'Inputs and Outputs'!$D$5-('Model Part B'!AQ642*'Model Part B'!AT642+AQ642*Costperbumped)</f>
        <v>3480</v>
      </c>
      <c r="AX642" s="74">
        <v>639</v>
      </c>
      <c r="AY642" s="68" t="s">
        <v>1</v>
      </c>
      <c r="AZ642" s="69">
        <v>44409</v>
      </c>
      <c r="BA642" s="67" t="s">
        <v>0</v>
      </c>
      <c r="BB642" s="68" t="str">
        <f>'Flight Data'!$A640</f>
        <v>G639</v>
      </c>
      <c r="BC642" s="68">
        <f>'Flight Data'!$B640</f>
        <v>1</v>
      </c>
      <c r="BD642" s="68">
        <f ca="1">ROUND(NORMINV($BI642,'Inputs and Outputs'!$C$20,'Inputs and Outputs'!$D$20),0)</f>
        <v>112</v>
      </c>
      <c r="BE642" s="68">
        <f t="shared" si="189"/>
        <v>104</v>
      </c>
      <c r="BF642" s="68">
        <f t="shared" ca="1" si="190"/>
        <v>104</v>
      </c>
      <c r="BG642" s="68">
        <f ca="1">IF(BF642-BC642&gt;'Inputs and Outputs'!$D$4,Four-BC642,0)</f>
        <v>3</v>
      </c>
      <c r="BH642" s="68">
        <f ca="1">BF642*'Inputs and Outputs'!$D$5-BG642*'Inputs and Outputs'!$D$6</f>
        <v>3860</v>
      </c>
      <c r="BI642" s="70">
        <f t="shared" ca="1" si="198"/>
        <v>0.92592347294973953</v>
      </c>
      <c r="BJ642" s="68">
        <f t="shared" si="191"/>
        <v>200</v>
      </c>
      <c r="BK642" s="75">
        <f ca="1">BF642*'Inputs and Outputs'!$D$5-('Model Part B'!BG642*'Model Part B'!BJ642+BG642*Costperbumped)</f>
        <v>3260</v>
      </c>
      <c r="BN642" s="74">
        <v>639</v>
      </c>
      <c r="BO642" s="68" t="s">
        <v>1</v>
      </c>
      <c r="BP642" s="69">
        <v>44409</v>
      </c>
      <c r="BQ642" s="67" t="s">
        <v>0</v>
      </c>
      <c r="BR642" s="68" t="str">
        <f>'Flight Data'!$A640</f>
        <v>G639</v>
      </c>
      <c r="BS642" s="68">
        <f>'Flight Data'!$B640</f>
        <v>1</v>
      </c>
      <c r="BT642" s="68">
        <f ca="1">ROUND(NORMINV($BY642,'Inputs and Outputs'!$C$18,'Inputs and Outputs'!$D$18),0)</f>
        <v>106</v>
      </c>
      <c r="BU642" s="68">
        <f t="shared" si="192"/>
        <v>105</v>
      </c>
      <c r="BV642" s="68">
        <f t="shared" ca="1" si="193"/>
        <v>105</v>
      </c>
      <c r="BW642" s="68">
        <f ca="1">IF(BV642-BS642&gt;'Inputs and Outputs'!$D$4,Five-BS642,0)</f>
        <v>4</v>
      </c>
      <c r="BX642" s="68">
        <f ca="1">BV642*'Inputs and Outputs'!$D$5-BW642*'Inputs and Outputs'!$D$6</f>
        <v>3800</v>
      </c>
      <c r="BY642" s="70">
        <f t="shared" ca="1" si="199"/>
        <v>0.77785402419124594</v>
      </c>
      <c r="BZ642" s="68">
        <f t="shared" si="194"/>
        <v>200</v>
      </c>
      <c r="CA642" s="75">
        <f ca="1">BV642*'Inputs and Outputs'!$D$5-('Model Part B'!BW642*'Model Part B'!BZ642+BW642*Costperbumped)</f>
        <v>3000</v>
      </c>
    </row>
    <row r="643" spans="2:79" x14ac:dyDescent="0.2">
      <c r="B643" s="74">
        <v>640</v>
      </c>
      <c r="C643" s="68" t="s">
        <v>9</v>
      </c>
      <c r="D643" s="69">
        <v>44410</v>
      </c>
      <c r="E643" s="67" t="s">
        <v>3</v>
      </c>
      <c r="F643" s="68" t="str">
        <f>'Flight Data'!$A641</f>
        <v>G640</v>
      </c>
      <c r="G643" s="68">
        <f>'Flight Data'!$B641</f>
        <v>7</v>
      </c>
      <c r="H643" s="68">
        <f ca="1">ROUND(NORMINV($M643,'Inputs and Outputs'!$C$18,'Inputs and Outputs'!$D$18),0)</f>
        <v>103</v>
      </c>
      <c r="I643" s="68">
        <f t="shared" si="180"/>
        <v>101</v>
      </c>
      <c r="J643" s="68">
        <f t="shared" ca="1" si="181"/>
        <v>101</v>
      </c>
      <c r="K643" s="68">
        <f ca="1">IF(J643-G643&gt;'Inputs and Outputs'!$D$4,One-G643,0)</f>
        <v>0</v>
      </c>
      <c r="L643" s="68">
        <f ca="1">J643*'Inputs and Outputs'!$D$5-K643*'Inputs and Outputs'!$D$6</f>
        <v>4040</v>
      </c>
      <c r="M643" s="70">
        <f t="shared" ca="1" si="195"/>
        <v>0.62981459932890604</v>
      </c>
      <c r="N643" s="68">
        <f t="shared" si="182"/>
        <v>25</v>
      </c>
      <c r="O643" s="75">
        <f ca="1">J643*'Inputs and Outputs'!$D$5-('Model Part B'!K643*'Model Part B'!N643+K643*Costperbumped)</f>
        <v>4040</v>
      </c>
      <c r="R643" s="74">
        <v>640</v>
      </c>
      <c r="S643" s="68" t="s">
        <v>9</v>
      </c>
      <c r="T643" s="69">
        <v>44410</v>
      </c>
      <c r="U643" s="67" t="s">
        <v>3</v>
      </c>
      <c r="V643" s="68" t="str">
        <f>'Flight Data'!$A641</f>
        <v>G640</v>
      </c>
      <c r="W643" s="68">
        <f>'Flight Data'!$B641</f>
        <v>7</v>
      </c>
      <c r="X643" s="68">
        <f ca="1">ROUND(NORMINV($AC643,'Inputs and Outputs'!$C$18,'Inputs and Outputs'!$D$18),0)</f>
        <v>99</v>
      </c>
      <c r="Y643" s="68">
        <f t="shared" si="183"/>
        <v>102</v>
      </c>
      <c r="Z643" s="68">
        <f t="shared" ca="1" si="184"/>
        <v>99</v>
      </c>
      <c r="AA643" s="68">
        <f ca="1">IF(Z643-W643&gt;'Inputs and Outputs'!$D$4,One-W643,0)</f>
        <v>0</v>
      </c>
      <c r="AB643" s="68">
        <f ca="1">Z643*'Inputs and Outputs'!$D$5-AA643*'Inputs and Outputs'!$D$6</f>
        <v>3960</v>
      </c>
      <c r="AC643" s="70">
        <f t="shared" ca="1" si="196"/>
        <v>0.37246270289799122</v>
      </c>
      <c r="AD643" s="68">
        <f t="shared" si="185"/>
        <v>25</v>
      </c>
      <c r="AE643" s="75">
        <f ca="1">Z643*'Inputs and Outputs'!$D$5-('Model Part B'!AA643*'Model Part B'!AD643+AA643*Costperbumped)</f>
        <v>3960</v>
      </c>
      <c r="AH643" s="74">
        <v>640</v>
      </c>
      <c r="AI643" s="68" t="s">
        <v>9</v>
      </c>
      <c r="AJ643" s="69">
        <v>44410</v>
      </c>
      <c r="AK643" s="67" t="s">
        <v>3</v>
      </c>
      <c r="AL643" s="68" t="str">
        <f>'Flight Data'!$A641</f>
        <v>G640</v>
      </c>
      <c r="AM643" s="68">
        <f>'Flight Data'!$B641</f>
        <v>7</v>
      </c>
      <c r="AN643" s="68">
        <f ca="1">ROUND(NORMINV($AS643,'Inputs and Outputs'!$C$18,'Inputs and Outputs'!$D$18),0)</f>
        <v>99</v>
      </c>
      <c r="AO643" s="68">
        <f t="shared" si="186"/>
        <v>103</v>
      </c>
      <c r="AP643" s="68">
        <f t="shared" ca="1" si="187"/>
        <v>99</v>
      </c>
      <c r="AQ643" s="68">
        <f ca="1">IF(AP643-AM643&gt;'Inputs and Outputs'!$D$4,Three-AM643,0)</f>
        <v>0</v>
      </c>
      <c r="AR643" s="68">
        <f ca="1">AP643*'Inputs and Outputs'!$D$5-AQ643*'Inputs and Outputs'!$D$6</f>
        <v>3960</v>
      </c>
      <c r="AS643" s="70">
        <f t="shared" ca="1" si="197"/>
        <v>0.39440028150386608</v>
      </c>
      <c r="AT643" s="68">
        <f t="shared" si="188"/>
        <v>25</v>
      </c>
      <c r="AU643" s="75">
        <f ca="1">AP643*'Inputs and Outputs'!$D$5-('Model Part B'!AQ643*'Model Part B'!AT643+AQ643*Costperbumped)</f>
        <v>3960</v>
      </c>
      <c r="AX643" s="74">
        <v>640</v>
      </c>
      <c r="AY643" s="68" t="s">
        <v>9</v>
      </c>
      <c r="AZ643" s="69">
        <v>44410</v>
      </c>
      <c r="BA643" s="67" t="s">
        <v>3</v>
      </c>
      <c r="BB643" s="68" t="str">
        <f>'Flight Data'!$A641</f>
        <v>G640</v>
      </c>
      <c r="BC643" s="68">
        <f>'Flight Data'!$B641</f>
        <v>7</v>
      </c>
      <c r="BD643" s="68">
        <f ca="1">ROUND(NORMINV($BI643,'Inputs and Outputs'!$C$18,'Inputs and Outputs'!$D$18),0)</f>
        <v>101</v>
      </c>
      <c r="BE643" s="68">
        <f t="shared" si="189"/>
        <v>104</v>
      </c>
      <c r="BF643" s="68">
        <f t="shared" ca="1" si="190"/>
        <v>101</v>
      </c>
      <c r="BG643" s="68">
        <f ca="1">IF(BF643-BC643&gt;'Inputs and Outputs'!$D$4,Four-BC643,0)</f>
        <v>0</v>
      </c>
      <c r="BH643" s="68">
        <f ca="1">BF643*'Inputs and Outputs'!$D$5-BG643*'Inputs and Outputs'!$D$6</f>
        <v>4040</v>
      </c>
      <c r="BI643" s="70">
        <f t="shared" ca="1" si="198"/>
        <v>0.53048379633582199</v>
      </c>
      <c r="BJ643" s="68">
        <f t="shared" si="191"/>
        <v>25</v>
      </c>
      <c r="BK643" s="75">
        <f ca="1">BF643*'Inputs and Outputs'!$D$5-('Model Part B'!BG643*'Model Part B'!BJ643+BG643*Costperbumped)</f>
        <v>4040</v>
      </c>
      <c r="BN643" s="74">
        <v>640</v>
      </c>
      <c r="BO643" s="68" t="s">
        <v>9</v>
      </c>
      <c r="BP643" s="69">
        <v>44410</v>
      </c>
      <c r="BQ643" s="67" t="s">
        <v>3</v>
      </c>
      <c r="BR643" s="68" t="str">
        <f>'Flight Data'!$A641</f>
        <v>G640</v>
      </c>
      <c r="BS643" s="68">
        <f>'Flight Data'!$B641</f>
        <v>7</v>
      </c>
      <c r="BT643" s="68">
        <f ca="1">ROUND(NORMINV($BY643,'Inputs and Outputs'!$C$18,'Inputs and Outputs'!$D$18),0)</f>
        <v>107</v>
      </c>
      <c r="BU643" s="68">
        <f t="shared" si="192"/>
        <v>105</v>
      </c>
      <c r="BV643" s="68">
        <f t="shared" ca="1" si="193"/>
        <v>105</v>
      </c>
      <c r="BW643" s="68">
        <f ca="1">IF(BV643-BS643&gt;'Inputs and Outputs'!$D$4,Five-BS643,0)</f>
        <v>0</v>
      </c>
      <c r="BX643" s="68">
        <f ca="1">BV643*'Inputs and Outputs'!$D$5-BW643*'Inputs and Outputs'!$D$6</f>
        <v>4200</v>
      </c>
      <c r="BY643" s="70">
        <f t="shared" ca="1" si="199"/>
        <v>0.84180782674591548</v>
      </c>
      <c r="BZ643" s="68">
        <f t="shared" si="194"/>
        <v>25</v>
      </c>
      <c r="CA643" s="75">
        <f ca="1">BV643*'Inputs and Outputs'!$D$5-('Model Part B'!BW643*'Model Part B'!BZ643+BW643*Costperbumped)</f>
        <v>4200</v>
      </c>
    </row>
    <row r="644" spans="2:79" x14ac:dyDescent="0.2">
      <c r="B644" s="74">
        <v>641</v>
      </c>
      <c r="C644" s="68" t="s">
        <v>9</v>
      </c>
      <c r="D644" s="69">
        <v>44410</v>
      </c>
      <c r="E644" s="67" t="s">
        <v>2</v>
      </c>
      <c r="F644" s="68" t="str">
        <f>'Flight Data'!$A642</f>
        <v>G641</v>
      </c>
      <c r="G644" s="68">
        <f>'Flight Data'!$B642</f>
        <v>1</v>
      </c>
      <c r="H644" s="68">
        <f ca="1">ROUND(NORMINV($M644,'Inputs and Outputs'!$C$19,'Inputs and Outputs'!$D$19),0)</f>
        <v>100</v>
      </c>
      <c r="I644" s="68">
        <f t="shared" ref="I644:I707" si="200">Capacity+One</f>
        <v>101</v>
      </c>
      <c r="J644" s="68">
        <f t="shared" ref="J644:J707" ca="1" si="201">MIN(H644,I644)</f>
        <v>100</v>
      </c>
      <c r="K644" s="68">
        <f ca="1">IF(J644-G644&gt;'Inputs and Outputs'!$D$4,One-G644,0)</f>
        <v>0</v>
      </c>
      <c r="L644" s="68">
        <f ca="1">J644*'Inputs and Outputs'!$D$5-K644*'Inputs and Outputs'!$D$6</f>
        <v>4000</v>
      </c>
      <c r="M644" s="70">
        <f t="shared" ca="1" si="195"/>
        <v>0.28950168806758758</v>
      </c>
      <c r="N644" s="68">
        <f t="shared" ref="N644:N707" si="202">IF(E644="7pm",200,25)</f>
        <v>25</v>
      </c>
      <c r="O644" s="75">
        <f ca="1">J644*'Inputs and Outputs'!$D$5-('Model Part B'!K644*'Model Part B'!N644+K644*Costperbumped)</f>
        <v>4000</v>
      </c>
      <c r="R644" s="74">
        <v>641</v>
      </c>
      <c r="S644" s="68" t="s">
        <v>9</v>
      </c>
      <c r="T644" s="69">
        <v>44410</v>
      </c>
      <c r="U644" s="67" t="s">
        <v>2</v>
      </c>
      <c r="V644" s="68" t="str">
        <f>'Flight Data'!$A642</f>
        <v>G641</v>
      </c>
      <c r="W644" s="68">
        <f>'Flight Data'!$B642</f>
        <v>1</v>
      </c>
      <c r="X644" s="68">
        <f ca="1">ROUND(NORMINV($AC644,'Inputs and Outputs'!$C$19,'Inputs and Outputs'!$D$19),0)</f>
        <v>102</v>
      </c>
      <c r="Y644" s="68">
        <f t="shared" ref="Y644:Y707" si="203">Capacity+Two</f>
        <v>102</v>
      </c>
      <c r="Z644" s="68">
        <f t="shared" ref="Z644:Z707" ca="1" si="204">MIN(X644,Y644)</f>
        <v>102</v>
      </c>
      <c r="AA644" s="68">
        <f ca="1">IF(Z644-W644&gt;'Inputs and Outputs'!$D$4,One-W644,0)</f>
        <v>0</v>
      </c>
      <c r="AB644" s="68">
        <f ca="1">Z644*'Inputs and Outputs'!$D$5-AA644*'Inputs and Outputs'!$D$6</f>
        <v>4080</v>
      </c>
      <c r="AC644" s="70">
        <f t="shared" ca="1" si="196"/>
        <v>0.40952955909836186</v>
      </c>
      <c r="AD644" s="68">
        <f t="shared" ref="AD644:AD707" si="205">IF(U644="7pm",200,25)</f>
        <v>25</v>
      </c>
      <c r="AE644" s="75">
        <f ca="1">Z644*'Inputs and Outputs'!$D$5-('Model Part B'!AA644*'Model Part B'!AD644+AA644*Costperbumped)</f>
        <v>4080</v>
      </c>
      <c r="AH644" s="74">
        <v>641</v>
      </c>
      <c r="AI644" s="68" t="s">
        <v>9</v>
      </c>
      <c r="AJ644" s="69">
        <v>44410</v>
      </c>
      <c r="AK644" s="67" t="s">
        <v>2</v>
      </c>
      <c r="AL644" s="68" t="str">
        <f>'Flight Data'!$A642</f>
        <v>G641</v>
      </c>
      <c r="AM644" s="68">
        <f>'Flight Data'!$B642</f>
        <v>1</v>
      </c>
      <c r="AN644" s="68">
        <f ca="1">ROUND(NORMINV($AS644,'Inputs and Outputs'!$C$19,'Inputs and Outputs'!$D$19),0)</f>
        <v>107</v>
      </c>
      <c r="AO644" s="68">
        <f t="shared" ref="AO644:AO707" si="206">Capacity+Three</f>
        <v>103</v>
      </c>
      <c r="AP644" s="68">
        <f t="shared" ref="AP644:AP707" ca="1" si="207">MIN(AN644,AO644)</f>
        <v>103</v>
      </c>
      <c r="AQ644" s="68">
        <f ca="1">IF(AP644-AM644&gt;'Inputs and Outputs'!$D$4,Three-AM644,0)</f>
        <v>2</v>
      </c>
      <c r="AR644" s="68">
        <f ca="1">AP644*'Inputs and Outputs'!$D$5-AQ644*'Inputs and Outputs'!$D$6</f>
        <v>3920</v>
      </c>
      <c r="AS644" s="70">
        <f t="shared" ca="1" si="197"/>
        <v>0.77954681347687693</v>
      </c>
      <c r="AT644" s="68">
        <f t="shared" ref="AT644:AT707" si="208">IF(AK644="7pm",200,25)</f>
        <v>25</v>
      </c>
      <c r="AU644" s="75">
        <f ca="1">AP644*'Inputs and Outputs'!$D$5-('Model Part B'!AQ644*'Model Part B'!AT644+AQ644*Costperbumped)</f>
        <v>3870</v>
      </c>
      <c r="AX644" s="74">
        <v>641</v>
      </c>
      <c r="AY644" s="68" t="s">
        <v>9</v>
      </c>
      <c r="AZ644" s="69">
        <v>44410</v>
      </c>
      <c r="BA644" s="67" t="s">
        <v>2</v>
      </c>
      <c r="BB644" s="68" t="str">
        <f>'Flight Data'!$A642</f>
        <v>G641</v>
      </c>
      <c r="BC644" s="68">
        <f>'Flight Data'!$B642</f>
        <v>1</v>
      </c>
      <c r="BD644" s="68">
        <f ca="1">ROUND(NORMINV($BI644,'Inputs and Outputs'!$C$19,'Inputs and Outputs'!$D$19),0)</f>
        <v>105</v>
      </c>
      <c r="BE644" s="68">
        <f t="shared" ref="BE644:BE707" si="209">Capacity+Four</f>
        <v>104</v>
      </c>
      <c r="BF644" s="68">
        <f t="shared" ref="BF644:BF707" ca="1" si="210">MIN(BD644,BE644)</f>
        <v>104</v>
      </c>
      <c r="BG644" s="68">
        <f ca="1">IF(BF644-BC644&gt;'Inputs and Outputs'!$D$4,Four-BC644,0)</f>
        <v>3</v>
      </c>
      <c r="BH644" s="68">
        <f ca="1">BF644*'Inputs and Outputs'!$D$5-BG644*'Inputs and Outputs'!$D$6</f>
        <v>3860</v>
      </c>
      <c r="BI644" s="70">
        <f t="shared" ca="1" si="198"/>
        <v>0.6247486250608425</v>
      </c>
      <c r="BJ644" s="68">
        <f t="shared" ref="BJ644:BJ707" si="211">IF(BA644="7pm",200,25)</f>
        <v>25</v>
      </c>
      <c r="BK644" s="75">
        <f ca="1">BF644*'Inputs and Outputs'!$D$5-('Model Part B'!BG644*'Model Part B'!BJ644+BG644*Costperbumped)</f>
        <v>3785</v>
      </c>
      <c r="BN644" s="74">
        <v>641</v>
      </c>
      <c r="BO644" s="68" t="s">
        <v>9</v>
      </c>
      <c r="BP644" s="69">
        <v>44410</v>
      </c>
      <c r="BQ644" s="67" t="s">
        <v>2</v>
      </c>
      <c r="BR644" s="68" t="str">
        <f>'Flight Data'!$A642</f>
        <v>G641</v>
      </c>
      <c r="BS644" s="68">
        <f>'Flight Data'!$B642</f>
        <v>1</v>
      </c>
      <c r="BT644" s="68">
        <f ca="1">ROUND(NORMINV($BY644,'Inputs and Outputs'!$C$18,'Inputs and Outputs'!$D$18),0)</f>
        <v>98</v>
      </c>
      <c r="BU644" s="68">
        <f t="shared" ref="BU644:BU707" si="212">Capacity+Five</f>
        <v>105</v>
      </c>
      <c r="BV644" s="68">
        <f t="shared" ref="BV644:BV707" ca="1" si="213">MIN(BT644,BU644)</f>
        <v>98</v>
      </c>
      <c r="BW644" s="68">
        <f ca="1">IF(BV644-BS644&gt;'Inputs and Outputs'!$D$4,Five-BS644,0)</f>
        <v>0</v>
      </c>
      <c r="BX644" s="68">
        <f ca="1">BV644*'Inputs and Outputs'!$D$5-BW644*'Inputs and Outputs'!$D$6</f>
        <v>3920</v>
      </c>
      <c r="BY644" s="70">
        <f t="shared" ca="1" si="199"/>
        <v>0.29828822784737918</v>
      </c>
      <c r="BZ644" s="68">
        <f t="shared" ref="BZ644:BZ707" si="214">IF(BQ644="7pm",200,25)</f>
        <v>25</v>
      </c>
      <c r="CA644" s="75">
        <f ca="1">BV644*'Inputs and Outputs'!$D$5-('Model Part B'!BW644*'Model Part B'!BZ644+BW644*Costperbumped)</f>
        <v>3920</v>
      </c>
    </row>
    <row r="645" spans="2:79" x14ac:dyDescent="0.2">
      <c r="B645" s="74">
        <v>642</v>
      </c>
      <c r="C645" s="68" t="s">
        <v>9</v>
      </c>
      <c r="D645" s="69">
        <v>44410</v>
      </c>
      <c r="E645" s="67" t="s">
        <v>0</v>
      </c>
      <c r="F645" s="68" t="str">
        <f>'Flight Data'!$A643</f>
        <v>G642</v>
      </c>
      <c r="G645" s="68">
        <f>'Flight Data'!$B643</f>
        <v>1</v>
      </c>
      <c r="H645" s="68">
        <f ca="1">ROUND(NORMINV($M645,'Inputs and Outputs'!$C$20,'Inputs and Outputs'!$D$20),0)</f>
        <v>107</v>
      </c>
      <c r="I645" s="68">
        <f t="shared" si="200"/>
        <v>101</v>
      </c>
      <c r="J645" s="68">
        <f t="shared" ca="1" si="201"/>
        <v>101</v>
      </c>
      <c r="K645" s="68">
        <f ca="1">IF(J645-G645&gt;'Inputs and Outputs'!$D$4,One-G645,0)</f>
        <v>0</v>
      </c>
      <c r="L645" s="68">
        <f ca="1">J645*'Inputs and Outputs'!$D$5-K645*'Inputs and Outputs'!$D$6</f>
        <v>4040</v>
      </c>
      <c r="M645" s="70">
        <f t="shared" ref="M645:M708" ca="1" si="215">RAND()</f>
        <v>0.67201349513413355</v>
      </c>
      <c r="N645" s="68">
        <f t="shared" si="202"/>
        <v>200</v>
      </c>
      <c r="O645" s="75">
        <f ca="1">J645*'Inputs and Outputs'!$D$5-('Model Part B'!K645*'Model Part B'!N645+K645*Costperbumped)</f>
        <v>4040</v>
      </c>
      <c r="R645" s="74">
        <v>642</v>
      </c>
      <c r="S645" s="68" t="s">
        <v>9</v>
      </c>
      <c r="T645" s="69">
        <v>44410</v>
      </c>
      <c r="U645" s="67" t="s">
        <v>0</v>
      </c>
      <c r="V645" s="68" t="str">
        <f>'Flight Data'!$A643</f>
        <v>G642</v>
      </c>
      <c r="W645" s="68">
        <f>'Flight Data'!$B643</f>
        <v>1</v>
      </c>
      <c r="X645" s="68">
        <f ca="1">ROUND(NORMINV($AC645,'Inputs and Outputs'!$C$20,'Inputs and Outputs'!$D$20),0)</f>
        <v>112</v>
      </c>
      <c r="Y645" s="68">
        <f t="shared" si="203"/>
        <v>102</v>
      </c>
      <c r="Z645" s="68">
        <f t="shared" ca="1" si="204"/>
        <v>102</v>
      </c>
      <c r="AA645" s="68">
        <f ca="1">IF(Z645-W645&gt;'Inputs and Outputs'!$D$4,One-W645,0)</f>
        <v>0</v>
      </c>
      <c r="AB645" s="68">
        <f ca="1">Z645*'Inputs and Outputs'!$D$5-AA645*'Inputs and Outputs'!$D$6</f>
        <v>4080</v>
      </c>
      <c r="AC645" s="70">
        <f t="shared" ref="AC645:AC708" ca="1" si="216">RAND()</f>
        <v>0.91288000673533354</v>
      </c>
      <c r="AD645" s="68">
        <f t="shared" si="205"/>
        <v>200</v>
      </c>
      <c r="AE645" s="75">
        <f ca="1">Z645*'Inputs and Outputs'!$D$5-('Model Part B'!AA645*'Model Part B'!AD645+AA645*Costperbumped)</f>
        <v>4080</v>
      </c>
      <c r="AH645" s="74">
        <v>642</v>
      </c>
      <c r="AI645" s="68" t="s">
        <v>9</v>
      </c>
      <c r="AJ645" s="69">
        <v>44410</v>
      </c>
      <c r="AK645" s="67" t="s">
        <v>0</v>
      </c>
      <c r="AL645" s="68" t="str">
        <f>'Flight Data'!$A643</f>
        <v>G642</v>
      </c>
      <c r="AM645" s="68">
        <f>'Flight Data'!$B643</f>
        <v>1</v>
      </c>
      <c r="AN645" s="68">
        <f ca="1">ROUND(NORMINV($AS645,'Inputs and Outputs'!$C$20,'Inputs and Outputs'!$D$20),0)</f>
        <v>105</v>
      </c>
      <c r="AO645" s="68">
        <f t="shared" si="206"/>
        <v>103</v>
      </c>
      <c r="AP645" s="68">
        <f t="shared" ca="1" si="207"/>
        <v>103</v>
      </c>
      <c r="AQ645" s="68">
        <f ca="1">IF(AP645-AM645&gt;'Inputs and Outputs'!$D$4,Three-AM645,0)</f>
        <v>2</v>
      </c>
      <c r="AR645" s="68">
        <f ca="1">AP645*'Inputs and Outputs'!$D$5-AQ645*'Inputs and Outputs'!$D$6</f>
        <v>3920</v>
      </c>
      <c r="AS645" s="70">
        <f t="shared" ref="AS645:AS708" ca="1" si="217">RAND()</f>
        <v>0.53554104423913684</v>
      </c>
      <c r="AT645" s="68">
        <f t="shared" si="208"/>
        <v>200</v>
      </c>
      <c r="AU645" s="75">
        <f ca="1">AP645*'Inputs and Outputs'!$D$5-('Model Part B'!AQ645*'Model Part B'!AT645+AQ645*Costperbumped)</f>
        <v>3520</v>
      </c>
      <c r="AX645" s="74">
        <v>642</v>
      </c>
      <c r="AY645" s="68" t="s">
        <v>9</v>
      </c>
      <c r="AZ645" s="69">
        <v>44410</v>
      </c>
      <c r="BA645" s="67" t="s">
        <v>0</v>
      </c>
      <c r="BB645" s="68" t="str">
        <f>'Flight Data'!$A643</f>
        <v>G642</v>
      </c>
      <c r="BC645" s="68">
        <f>'Flight Data'!$B643</f>
        <v>1</v>
      </c>
      <c r="BD645" s="68">
        <f ca="1">ROUND(NORMINV($BI645,'Inputs and Outputs'!$C$20,'Inputs and Outputs'!$D$20),0)</f>
        <v>114</v>
      </c>
      <c r="BE645" s="68">
        <f t="shared" si="209"/>
        <v>104</v>
      </c>
      <c r="BF645" s="68">
        <f t="shared" ca="1" si="210"/>
        <v>104</v>
      </c>
      <c r="BG645" s="68">
        <f ca="1">IF(BF645-BC645&gt;'Inputs and Outputs'!$D$4,Four-BC645,0)</f>
        <v>3</v>
      </c>
      <c r="BH645" s="68">
        <f ca="1">BF645*'Inputs and Outputs'!$D$5-BG645*'Inputs and Outputs'!$D$6</f>
        <v>3860</v>
      </c>
      <c r="BI645" s="70">
        <f t="shared" ref="BI645:BI708" ca="1" si="218">RAND()</f>
        <v>0.95548100455483853</v>
      </c>
      <c r="BJ645" s="68">
        <f t="shared" si="211"/>
        <v>200</v>
      </c>
      <c r="BK645" s="75">
        <f ca="1">BF645*'Inputs and Outputs'!$D$5-('Model Part B'!BG645*'Model Part B'!BJ645+BG645*Costperbumped)</f>
        <v>3260</v>
      </c>
      <c r="BN645" s="74">
        <v>642</v>
      </c>
      <c r="BO645" s="68" t="s">
        <v>9</v>
      </c>
      <c r="BP645" s="69">
        <v>44410</v>
      </c>
      <c r="BQ645" s="67" t="s">
        <v>0</v>
      </c>
      <c r="BR645" s="68" t="str">
        <f>'Flight Data'!$A643</f>
        <v>G642</v>
      </c>
      <c r="BS645" s="68">
        <f>'Flight Data'!$B643</f>
        <v>1</v>
      </c>
      <c r="BT645" s="68">
        <f ca="1">ROUND(NORMINV($BY645,'Inputs and Outputs'!$C$18,'Inputs and Outputs'!$D$18),0)</f>
        <v>107</v>
      </c>
      <c r="BU645" s="68">
        <f t="shared" si="212"/>
        <v>105</v>
      </c>
      <c r="BV645" s="68">
        <f t="shared" ca="1" si="213"/>
        <v>105</v>
      </c>
      <c r="BW645" s="68">
        <f ca="1">IF(BV645-BS645&gt;'Inputs and Outputs'!$D$4,Five-BS645,0)</f>
        <v>4</v>
      </c>
      <c r="BX645" s="68">
        <f ca="1">BV645*'Inputs and Outputs'!$D$5-BW645*'Inputs and Outputs'!$D$6</f>
        <v>3800</v>
      </c>
      <c r="BY645" s="70">
        <f t="shared" ref="BY645:BY708" ca="1" si="219">RAND()</f>
        <v>0.83669047479533099</v>
      </c>
      <c r="BZ645" s="68">
        <f t="shared" si="214"/>
        <v>200</v>
      </c>
      <c r="CA645" s="75">
        <f ca="1">BV645*'Inputs and Outputs'!$D$5-('Model Part B'!BW645*'Model Part B'!BZ645+BW645*Costperbumped)</f>
        <v>3000</v>
      </c>
    </row>
    <row r="646" spans="2:79" x14ac:dyDescent="0.2">
      <c r="B646" s="74">
        <v>643</v>
      </c>
      <c r="C646" s="68" t="s">
        <v>8</v>
      </c>
      <c r="D646" s="69">
        <v>44411</v>
      </c>
      <c r="E646" s="67" t="s">
        <v>3</v>
      </c>
      <c r="F646" s="68" t="str">
        <f>'Flight Data'!$A644</f>
        <v>G643</v>
      </c>
      <c r="G646" s="68">
        <f>'Flight Data'!$B644</f>
        <v>6</v>
      </c>
      <c r="H646" s="68">
        <f ca="1">ROUND(NORMINV($M646,'Inputs and Outputs'!$C$18,'Inputs and Outputs'!$D$18),0)</f>
        <v>98</v>
      </c>
      <c r="I646" s="68">
        <f t="shared" si="200"/>
        <v>101</v>
      </c>
      <c r="J646" s="68">
        <f t="shared" ca="1" si="201"/>
        <v>98</v>
      </c>
      <c r="K646" s="68">
        <f ca="1">IF(J646-G646&gt;'Inputs and Outputs'!$D$4,One-G646,0)</f>
        <v>0</v>
      </c>
      <c r="L646" s="68">
        <f ca="1">J646*'Inputs and Outputs'!$D$5-K646*'Inputs and Outputs'!$D$6</f>
        <v>3920</v>
      </c>
      <c r="M646" s="70">
        <f t="shared" ca="1" si="215"/>
        <v>0.30771954474579899</v>
      </c>
      <c r="N646" s="68">
        <f t="shared" si="202"/>
        <v>25</v>
      </c>
      <c r="O646" s="75">
        <f ca="1">J646*'Inputs and Outputs'!$D$5-('Model Part B'!K646*'Model Part B'!N646+K646*Costperbumped)</f>
        <v>3920</v>
      </c>
      <c r="R646" s="74">
        <v>643</v>
      </c>
      <c r="S646" s="68" t="s">
        <v>8</v>
      </c>
      <c r="T646" s="69">
        <v>44411</v>
      </c>
      <c r="U646" s="67" t="s">
        <v>3</v>
      </c>
      <c r="V646" s="68" t="str">
        <f>'Flight Data'!$A644</f>
        <v>G643</v>
      </c>
      <c r="W646" s="68">
        <f>'Flight Data'!$B644</f>
        <v>6</v>
      </c>
      <c r="X646" s="68">
        <f ca="1">ROUND(NORMINV($AC646,'Inputs and Outputs'!$C$18,'Inputs and Outputs'!$D$18),0)</f>
        <v>101</v>
      </c>
      <c r="Y646" s="68">
        <f t="shared" si="203"/>
        <v>102</v>
      </c>
      <c r="Z646" s="68">
        <f t="shared" ca="1" si="204"/>
        <v>101</v>
      </c>
      <c r="AA646" s="68">
        <f ca="1">IF(Z646-W646&gt;'Inputs and Outputs'!$D$4,One-W646,0)</f>
        <v>0</v>
      </c>
      <c r="AB646" s="68">
        <f ca="1">Z646*'Inputs and Outputs'!$D$5-AA646*'Inputs and Outputs'!$D$6</f>
        <v>4040</v>
      </c>
      <c r="AC646" s="70">
        <f t="shared" ca="1" si="216"/>
        <v>0.49611050218528707</v>
      </c>
      <c r="AD646" s="68">
        <f t="shared" si="205"/>
        <v>25</v>
      </c>
      <c r="AE646" s="75">
        <f ca="1">Z646*'Inputs and Outputs'!$D$5-('Model Part B'!AA646*'Model Part B'!AD646+AA646*Costperbumped)</f>
        <v>4040</v>
      </c>
      <c r="AH646" s="74">
        <v>643</v>
      </c>
      <c r="AI646" s="68" t="s">
        <v>8</v>
      </c>
      <c r="AJ646" s="69">
        <v>44411</v>
      </c>
      <c r="AK646" s="67" t="s">
        <v>3</v>
      </c>
      <c r="AL646" s="68" t="str">
        <f>'Flight Data'!$A644</f>
        <v>G643</v>
      </c>
      <c r="AM646" s="68">
        <f>'Flight Data'!$B644</f>
        <v>6</v>
      </c>
      <c r="AN646" s="68">
        <f ca="1">ROUND(NORMINV($AS646,'Inputs and Outputs'!$C$18,'Inputs and Outputs'!$D$18),0)</f>
        <v>104</v>
      </c>
      <c r="AO646" s="68">
        <f t="shared" si="206"/>
        <v>103</v>
      </c>
      <c r="AP646" s="68">
        <f t="shared" ca="1" si="207"/>
        <v>103</v>
      </c>
      <c r="AQ646" s="68">
        <f ca="1">IF(AP646-AM646&gt;'Inputs and Outputs'!$D$4,Three-AM646,0)</f>
        <v>0</v>
      </c>
      <c r="AR646" s="68">
        <f ca="1">AP646*'Inputs and Outputs'!$D$5-AQ646*'Inputs and Outputs'!$D$6</f>
        <v>4120</v>
      </c>
      <c r="AS646" s="70">
        <f t="shared" ca="1" si="217"/>
        <v>0.68751285684812879</v>
      </c>
      <c r="AT646" s="68">
        <f t="shared" si="208"/>
        <v>25</v>
      </c>
      <c r="AU646" s="75">
        <f ca="1">AP646*'Inputs and Outputs'!$D$5-('Model Part B'!AQ646*'Model Part B'!AT646+AQ646*Costperbumped)</f>
        <v>4120</v>
      </c>
      <c r="AX646" s="74">
        <v>643</v>
      </c>
      <c r="AY646" s="68" t="s">
        <v>8</v>
      </c>
      <c r="AZ646" s="69">
        <v>44411</v>
      </c>
      <c r="BA646" s="67" t="s">
        <v>3</v>
      </c>
      <c r="BB646" s="68" t="str">
        <f>'Flight Data'!$A644</f>
        <v>G643</v>
      </c>
      <c r="BC646" s="68">
        <f>'Flight Data'!$B644</f>
        <v>6</v>
      </c>
      <c r="BD646" s="68">
        <f ca="1">ROUND(NORMINV($BI646,'Inputs and Outputs'!$C$18,'Inputs and Outputs'!$D$18),0)</f>
        <v>103</v>
      </c>
      <c r="BE646" s="68">
        <f t="shared" si="209"/>
        <v>104</v>
      </c>
      <c r="BF646" s="68">
        <f t="shared" ca="1" si="210"/>
        <v>103</v>
      </c>
      <c r="BG646" s="68">
        <f ca="1">IF(BF646-BC646&gt;'Inputs and Outputs'!$D$4,Four-BC646,0)</f>
        <v>0</v>
      </c>
      <c r="BH646" s="68">
        <f ca="1">BF646*'Inputs and Outputs'!$D$5-BG646*'Inputs and Outputs'!$D$6</f>
        <v>4120</v>
      </c>
      <c r="BI646" s="70">
        <f t="shared" ca="1" si="218"/>
        <v>0.64657758901097984</v>
      </c>
      <c r="BJ646" s="68">
        <f t="shared" si="211"/>
        <v>25</v>
      </c>
      <c r="BK646" s="75">
        <f ca="1">BF646*'Inputs and Outputs'!$D$5-('Model Part B'!BG646*'Model Part B'!BJ646+BG646*Costperbumped)</f>
        <v>4120</v>
      </c>
      <c r="BN646" s="74">
        <v>643</v>
      </c>
      <c r="BO646" s="68" t="s">
        <v>8</v>
      </c>
      <c r="BP646" s="69">
        <v>44411</v>
      </c>
      <c r="BQ646" s="67" t="s">
        <v>3</v>
      </c>
      <c r="BR646" s="68" t="str">
        <f>'Flight Data'!$A644</f>
        <v>G643</v>
      </c>
      <c r="BS646" s="68">
        <f>'Flight Data'!$B644</f>
        <v>6</v>
      </c>
      <c r="BT646" s="68">
        <f ca="1">ROUND(NORMINV($BY646,'Inputs and Outputs'!$C$18,'Inputs and Outputs'!$D$18),0)</f>
        <v>102</v>
      </c>
      <c r="BU646" s="68">
        <f t="shared" si="212"/>
        <v>105</v>
      </c>
      <c r="BV646" s="68">
        <f t="shared" ca="1" si="213"/>
        <v>102</v>
      </c>
      <c r="BW646" s="68">
        <f ca="1">IF(BV646-BS646&gt;'Inputs and Outputs'!$D$4,Five-BS646,0)</f>
        <v>0</v>
      </c>
      <c r="BX646" s="68">
        <f ca="1">BV646*'Inputs and Outputs'!$D$5-BW646*'Inputs and Outputs'!$D$6</f>
        <v>4080</v>
      </c>
      <c r="BY646" s="70">
        <f t="shared" ca="1" si="219"/>
        <v>0.57617255950424417</v>
      </c>
      <c r="BZ646" s="68">
        <f t="shared" si="214"/>
        <v>25</v>
      </c>
      <c r="CA646" s="75">
        <f ca="1">BV646*'Inputs and Outputs'!$D$5-('Model Part B'!BW646*'Model Part B'!BZ646+BW646*Costperbumped)</f>
        <v>4080</v>
      </c>
    </row>
    <row r="647" spans="2:79" x14ac:dyDescent="0.2">
      <c r="B647" s="74">
        <v>644</v>
      </c>
      <c r="C647" s="68" t="s">
        <v>8</v>
      </c>
      <c r="D647" s="69">
        <v>44411</v>
      </c>
      <c r="E647" s="67" t="s">
        <v>2</v>
      </c>
      <c r="F647" s="68" t="str">
        <f>'Flight Data'!$A645</f>
        <v>G644</v>
      </c>
      <c r="G647" s="68">
        <f>'Flight Data'!$B645</f>
        <v>2</v>
      </c>
      <c r="H647" s="68">
        <f ca="1">ROUND(NORMINV($M647,'Inputs and Outputs'!$C$19,'Inputs and Outputs'!$D$19),0)</f>
        <v>99</v>
      </c>
      <c r="I647" s="68">
        <f t="shared" si="200"/>
        <v>101</v>
      </c>
      <c r="J647" s="68">
        <f t="shared" ca="1" si="201"/>
        <v>99</v>
      </c>
      <c r="K647" s="68">
        <f ca="1">IF(J647-G647&gt;'Inputs and Outputs'!$D$4,One-G647,0)</f>
        <v>0</v>
      </c>
      <c r="L647" s="68">
        <f ca="1">J647*'Inputs and Outputs'!$D$5-K647*'Inputs and Outputs'!$D$6</f>
        <v>3960</v>
      </c>
      <c r="M647" s="70">
        <f t="shared" ca="1" si="215"/>
        <v>0.23027532870263867</v>
      </c>
      <c r="N647" s="68">
        <f t="shared" si="202"/>
        <v>25</v>
      </c>
      <c r="O647" s="75">
        <f ca="1">J647*'Inputs and Outputs'!$D$5-('Model Part B'!K647*'Model Part B'!N647+K647*Costperbumped)</f>
        <v>3960</v>
      </c>
      <c r="R647" s="74">
        <v>644</v>
      </c>
      <c r="S647" s="68" t="s">
        <v>8</v>
      </c>
      <c r="T647" s="69">
        <v>44411</v>
      </c>
      <c r="U647" s="67" t="s">
        <v>2</v>
      </c>
      <c r="V647" s="68" t="str">
        <f>'Flight Data'!$A645</f>
        <v>G644</v>
      </c>
      <c r="W647" s="68">
        <f>'Flight Data'!$B645</f>
        <v>2</v>
      </c>
      <c r="X647" s="68">
        <f ca="1">ROUND(NORMINV($AC647,'Inputs and Outputs'!$C$19,'Inputs and Outputs'!$D$19),0)</f>
        <v>109</v>
      </c>
      <c r="Y647" s="68">
        <f t="shared" si="203"/>
        <v>102</v>
      </c>
      <c r="Z647" s="68">
        <f t="shared" ca="1" si="204"/>
        <v>102</v>
      </c>
      <c r="AA647" s="68">
        <f ca="1">IF(Z647-W647&gt;'Inputs and Outputs'!$D$4,One-W647,0)</f>
        <v>0</v>
      </c>
      <c r="AB647" s="68">
        <f ca="1">Z647*'Inputs and Outputs'!$D$5-AA647*'Inputs and Outputs'!$D$6</f>
        <v>4080</v>
      </c>
      <c r="AC647" s="70">
        <f t="shared" ca="1" si="216"/>
        <v>0.87764459377991189</v>
      </c>
      <c r="AD647" s="68">
        <f t="shared" si="205"/>
        <v>25</v>
      </c>
      <c r="AE647" s="75">
        <f ca="1">Z647*'Inputs and Outputs'!$D$5-('Model Part B'!AA647*'Model Part B'!AD647+AA647*Costperbumped)</f>
        <v>4080</v>
      </c>
      <c r="AH647" s="74">
        <v>644</v>
      </c>
      <c r="AI647" s="68" t="s">
        <v>8</v>
      </c>
      <c r="AJ647" s="69">
        <v>44411</v>
      </c>
      <c r="AK647" s="67" t="s">
        <v>2</v>
      </c>
      <c r="AL647" s="68" t="str">
        <f>'Flight Data'!$A645</f>
        <v>G644</v>
      </c>
      <c r="AM647" s="68">
        <f>'Flight Data'!$B645</f>
        <v>2</v>
      </c>
      <c r="AN647" s="68">
        <f ca="1">ROUND(NORMINV($AS647,'Inputs and Outputs'!$C$19,'Inputs and Outputs'!$D$19),0)</f>
        <v>103</v>
      </c>
      <c r="AO647" s="68">
        <f t="shared" si="206"/>
        <v>103</v>
      </c>
      <c r="AP647" s="68">
        <f t="shared" ca="1" si="207"/>
        <v>103</v>
      </c>
      <c r="AQ647" s="68">
        <f ca="1">IF(AP647-AM647&gt;'Inputs and Outputs'!$D$4,Three-AM647,0)</f>
        <v>1</v>
      </c>
      <c r="AR647" s="68">
        <f ca="1">AP647*'Inputs and Outputs'!$D$5-AQ647*'Inputs and Outputs'!$D$6</f>
        <v>4020</v>
      </c>
      <c r="AS647" s="70">
        <f t="shared" ca="1" si="217"/>
        <v>0.51342580600956866</v>
      </c>
      <c r="AT647" s="68">
        <f t="shared" si="208"/>
        <v>25</v>
      </c>
      <c r="AU647" s="75">
        <f ca="1">AP647*'Inputs and Outputs'!$D$5-('Model Part B'!AQ647*'Model Part B'!AT647+AQ647*Costperbumped)</f>
        <v>3995</v>
      </c>
      <c r="AX647" s="74">
        <v>644</v>
      </c>
      <c r="AY647" s="68" t="s">
        <v>8</v>
      </c>
      <c r="AZ647" s="69">
        <v>44411</v>
      </c>
      <c r="BA647" s="67" t="s">
        <v>2</v>
      </c>
      <c r="BB647" s="68" t="str">
        <f>'Flight Data'!$A645</f>
        <v>G644</v>
      </c>
      <c r="BC647" s="68">
        <f>'Flight Data'!$B645</f>
        <v>2</v>
      </c>
      <c r="BD647" s="68">
        <f ca="1">ROUND(NORMINV($BI647,'Inputs and Outputs'!$C$19,'Inputs and Outputs'!$D$19),0)</f>
        <v>105</v>
      </c>
      <c r="BE647" s="68">
        <f t="shared" si="209"/>
        <v>104</v>
      </c>
      <c r="BF647" s="68">
        <f t="shared" ca="1" si="210"/>
        <v>104</v>
      </c>
      <c r="BG647" s="68">
        <f ca="1">IF(BF647-BC647&gt;'Inputs and Outputs'!$D$4,Four-BC647,0)</f>
        <v>2</v>
      </c>
      <c r="BH647" s="68">
        <f ca="1">BF647*'Inputs and Outputs'!$D$5-BG647*'Inputs and Outputs'!$D$6</f>
        <v>3960</v>
      </c>
      <c r="BI647" s="70">
        <f t="shared" ca="1" si="218"/>
        <v>0.66377640969652996</v>
      </c>
      <c r="BJ647" s="68">
        <f t="shared" si="211"/>
        <v>25</v>
      </c>
      <c r="BK647" s="75">
        <f ca="1">BF647*'Inputs and Outputs'!$D$5-('Model Part B'!BG647*'Model Part B'!BJ647+BG647*Costperbumped)</f>
        <v>3910</v>
      </c>
      <c r="BN647" s="74">
        <v>644</v>
      </c>
      <c r="BO647" s="68" t="s">
        <v>8</v>
      </c>
      <c r="BP647" s="69">
        <v>44411</v>
      </c>
      <c r="BQ647" s="67" t="s">
        <v>2</v>
      </c>
      <c r="BR647" s="68" t="str">
        <f>'Flight Data'!$A645</f>
        <v>G644</v>
      </c>
      <c r="BS647" s="68">
        <f>'Flight Data'!$B645</f>
        <v>2</v>
      </c>
      <c r="BT647" s="68">
        <f ca="1">ROUND(NORMINV($BY647,'Inputs and Outputs'!$C$18,'Inputs and Outputs'!$D$18),0)</f>
        <v>105</v>
      </c>
      <c r="BU647" s="68">
        <f t="shared" si="212"/>
        <v>105</v>
      </c>
      <c r="BV647" s="68">
        <f t="shared" ca="1" si="213"/>
        <v>105</v>
      </c>
      <c r="BW647" s="68">
        <f ca="1">IF(BV647-BS647&gt;'Inputs and Outputs'!$D$4,Five-BS647,0)</f>
        <v>3</v>
      </c>
      <c r="BX647" s="68">
        <f ca="1">BV647*'Inputs and Outputs'!$D$5-BW647*'Inputs and Outputs'!$D$6</f>
        <v>3900</v>
      </c>
      <c r="BY647" s="70">
        <f t="shared" ca="1" si="219"/>
        <v>0.75357223600205026</v>
      </c>
      <c r="BZ647" s="68">
        <f t="shared" si="214"/>
        <v>25</v>
      </c>
      <c r="CA647" s="75">
        <f ca="1">BV647*'Inputs and Outputs'!$D$5-('Model Part B'!BW647*'Model Part B'!BZ647+BW647*Costperbumped)</f>
        <v>3825</v>
      </c>
    </row>
    <row r="648" spans="2:79" x14ac:dyDescent="0.2">
      <c r="B648" s="74">
        <v>645</v>
      </c>
      <c r="C648" s="68" t="s">
        <v>8</v>
      </c>
      <c r="D648" s="69">
        <v>44411</v>
      </c>
      <c r="E648" s="67" t="s">
        <v>0</v>
      </c>
      <c r="F648" s="68" t="str">
        <f>'Flight Data'!$A646</f>
        <v>G645</v>
      </c>
      <c r="G648" s="68">
        <f>'Flight Data'!$B646</f>
        <v>2</v>
      </c>
      <c r="H648" s="68">
        <f ca="1">ROUND(NORMINV($M648,'Inputs and Outputs'!$C$20,'Inputs and Outputs'!$D$20),0)</f>
        <v>107</v>
      </c>
      <c r="I648" s="68">
        <f t="shared" si="200"/>
        <v>101</v>
      </c>
      <c r="J648" s="68">
        <f t="shared" ca="1" si="201"/>
        <v>101</v>
      </c>
      <c r="K648" s="68">
        <f ca="1">IF(J648-G648&gt;'Inputs and Outputs'!$D$4,One-G648,0)</f>
        <v>0</v>
      </c>
      <c r="L648" s="68">
        <f ca="1">J648*'Inputs and Outputs'!$D$5-K648*'Inputs and Outputs'!$D$6</f>
        <v>4040</v>
      </c>
      <c r="M648" s="70">
        <f t="shared" ca="1" si="215"/>
        <v>0.66973614643237667</v>
      </c>
      <c r="N648" s="68">
        <f t="shared" si="202"/>
        <v>200</v>
      </c>
      <c r="O648" s="75">
        <f ca="1">J648*'Inputs and Outputs'!$D$5-('Model Part B'!K648*'Model Part B'!N648+K648*Costperbumped)</f>
        <v>4040</v>
      </c>
      <c r="R648" s="74">
        <v>645</v>
      </c>
      <c r="S648" s="68" t="s">
        <v>8</v>
      </c>
      <c r="T648" s="69">
        <v>44411</v>
      </c>
      <c r="U648" s="67" t="s">
        <v>0</v>
      </c>
      <c r="V648" s="68" t="str">
        <f>'Flight Data'!$A646</f>
        <v>G645</v>
      </c>
      <c r="W648" s="68">
        <f>'Flight Data'!$B646</f>
        <v>2</v>
      </c>
      <c r="X648" s="68">
        <f ca="1">ROUND(NORMINV($AC648,'Inputs and Outputs'!$C$20,'Inputs and Outputs'!$D$20),0)</f>
        <v>106</v>
      </c>
      <c r="Y648" s="68">
        <f t="shared" si="203"/>
        <v>102</v>
      </c>
      <c r="Z648" s="68">
        <f t="shared" ca="1" si="204"/>
        <v>102</v>
      </c>
      <c r="AA648" s="68">
        <f ca="1">IF(Z648-W648&gt;'Inputs and Outputs'!$D$4,One-W648,0)</f>
        <v>0</v>
      </c>
      <c r="AB648" s="68">
        <f ca="1">Z648*'Inputs and Outputs'!$D$5-AA648*'Inputs and Outputs'!$D$6</f>
        <v>4080</v>
      </c>
      <c r="AC648" s="70">
        <f t="shared" ca="1" si="216"/>
        <v>0.57841372470314434</v>
      </c>
      <c r="AD648" s="68">
        <f t="shared" si="205"/>
        <v>200</v>
      </c>
      <c r="AE648" s="75">
        <f ca="1">Z648*'Inputs and Outputs'!$D$5-('Model Part B'!AA648*'Model Part B'!AD648+AA648*Costperbumped)</f>
        <v>4080</v>
      </c>
      <c r="AH648" s="74">
        <v>645</v>
      </c>
      <c r="AI648" s="68" t="s">
        <v>8</v>
      </c>
      <c r="AJ648" s="69">
        <v>44411</v>
      </c>
      <c r="AK648" s="67" t="s">
        <v>0</v>
      </c>
      <c r="AL648" s="68" t="str">
        <f>'Flight Data'!$A646</f>
        <v>G645</v>
      </c>
      <c r="AM648" s="68">
        <f>'Flight Data'!$B646</f>
        <v>2</v>
      </c>
      <c r="AN648" s="68">
        <f ca="1">ROUND(NORMINV($AS648,'Inputs and Outputs'!$C$20,'Inputs and Outputs'!$D$20),0)</f>
        <v>102</v>
      </c>
      <c r="AO648" s="68">
        <f t="shared" si="206"/>
        <v>103</v>
      </c>
      <c r="AP648" s="68">
        <f t="shared" ca="1" si="207"/>
        <v>102</v>
      </c>
      <c r="AQ648" s="68">
        <f ca="1">IF(AP648-AM648&gt;'Inputs and Outputs'!$D$4,Three-AM648,0)</f>
        <v>0</v>
      </c>
      <c r="AR648" s="68">
        <f ca="1">AP648*'Inputs and Outputs'!$D$5-AQ648*'Inputs and Outputs'!$D$6</f>
        <v>4080</v>
      </c>
      <c r="AS648" s="70">
        <f t="shared" ca="1" si="217"/>
        <v>0.25942309320587165</v>
      </c>
      <c r="AT648" s="68">
        <f t="shared" si="208"/>
        <v>200</v>
      </c>
      <c r="AU648" s="75">
        <f ca="1">AP648*'Inputs and Outputs'!$D$5-('Model Part B'!AQ648*'Model Part B'!AT648+AQ648*Costperbumped)</f>
        <v>4080</v>
      </c>
      <c r="AX648" s="74">
        <v>645</v>
      </c>
      <c r="AY648" s="68" t="s">
        <v>8</v>
      </c>
      <c r="AZ648" s="69">
        <v>44411</v>
      </c>
      <c r="BA648" s="67" t="s">
        <v>0</v>
      </c>
      <c r="BB648" s="68" t="str">
        <f>'Flight Data'!$A646</f>
        <v>G645</v>
      </c>
      <c r="BC648" s="68">
        <f>'Flight Data'!$B646</f>
        <v>2</v>
      </c>
      <c r="BD648" s="68">
        <f ca="1">ROUND(NORMINV($BI648,'Inputs and Outputs'!$C$20,'Inputs and Outputs'!$D$20),0)</f>
        <v>105</v>
      </c>
      <c r="BE648" s="68">
        <f t="shared" si="209"/>
        <v>104</v>
      </c>
      <c r="BF648" s="68">
        <f t="shared" ca="1" si="210"/>
        <v>104</v>
      </c>
      <c r="BG648" s="68">
        <f ca="1">IF(BF648-BC648&gt;'Inputs and Outputs'!$D$4,Four-BC648,0)</f>
        <v>2</v>
      </c>
      <c r="BH648" s="68">
        <f ca="1">BF648*'Inputs and Outputs'!$D$5-BG648*'Inputs and Outputs'!$D$6</f>
        <v>3960</v>
      </c>
      <c r="BI648" s="70">
        <f t="shared" ca="1" si="218"/>
        <v>0.52615735952062781</v>
      </c>
      <c r="BJ648" s="68">
        <f t="shared" si="211"/>
        <v>200</v>
      </c>
      <c r="BK648" s="75">
        <f ca="1">BF648*'Inputs and Outputs'!$D$5-('Model Part B'!BG648*'Model Part B'!BJ648+BG648*Costperbumped)</f>
        <v>3560</v>
      </c>
      <c r="BN648" s="74">
        <v>645</v>
      </c>
      <c r="BO648" s="68" t="s">
        <v>8</v>
      </c>
      <c r="BP648" s="69">
        <v>44411</v>
      </c>
      <c r="BQ648" s="67" t="s">
        <v>0</v>
      </c>
      <c r="BR648" s="68" t="str">
        <f>'Flight Data'!$A646</f>
        <v>G645</v>
      </c>
      <c r="BS648" s="68">
        <f>'Flight Data'!$B646</f>
        <v>2</v>
      </c>
      <c r="BT648" s="68">
        <f ca="1">ROUND(NORMINV($BY648,'Inputs and Outputs'!$C$18,'Inputs and Outputs'!$D$18),0)</f>
        <v>101</v>
      </c>
      <c r="BU648" s="68">
        <f t="shared" si="212"/>
        <v>105</v>
      </c>
      <c r="BV648" s="68">
        <f t="shared" ca="1" si="213"/>
        <v>101</v>
      </c>
      <c r="BW648" s="68">
        <f ca="1">IF(BV648-BS648&gt;'Inputs and Outputs'!$D$4,Five-BS648,0)</f>
        <v>0</v>
      </c>
      <c r="BX648" s="68">
        <f ca="1">BV648*'Inputs and Outputs'!$D$5-BW648*'Inputs and Outputs'!$D$6</f>
        <v>4040</v>
      </c>
      <c r="BY648" s="70">
        <f t="shared" ca="1" si="219"/>
        <v>0.52822513342168853</v>
      </c>
      <c r="BZ648" s="68">
        <f t="shared" si="214"/>
        <v>200</v>
      </c>
      <c r="CA648" s="75">
        <f ca="1">BV648*'Inputs and Outputs'!$D$5-('Model Part B'!BW648*'Model Part B'!BZ648+BW648*Costperbumped)</f>
        <v>4040</v>
      </c>
    </row>
    <row r="649" spans="2:79" x14ac:dyDescent="0.2">
      <c r="B649" s="74">
        <v>646</v>
      </c>
      <c r="C649" s="68" t="s">
        <v>7</v>
      </c>
      <c r="D649" s="69">
        <v>44412</v>
      </c>
      <c r="E649" s="67" t="s">
        <v>3</v>
      </c>
      <c r="F649" s="68" t="str">
        <f>'Flight Data'!$A647</f>
        <v>G646</v>
      </c>
      <c r="G649" s="68">
        <f>'Flight Data'!$B647</f>
        <v>3</v>
      </c>
      <c r="H649" s="68">
        <f ca="1">ROUND(NORMINV($M649,'Inputs and Outputs'!$C$18,'Inputs and Outputs'!$D$18),0)</f>
        <v>103</v>
      </c>
      <c r="I649" s="68">
        <f t="shared" si="200"/>
        <v>101</v>
      </c>
      <c r="J649" s="68">
        <f t="shared" ca="1" si="201"/>
        <v>101</v>
      </c>
      <c r="K649" s="68">
        <f ca="1">IF(J649-G649&gt;'Inputs and Outputs'!$D$4,One-G649,0)</f>
        <v>0</v>
      </c>
      <c r="L649" s="68">
        <f ca="1">J649*'Inputs and Outputs'!$D$5-K649*'Inputs and Outputs'!$D$6</f>
        <v>4040</v>
      </c>
      <c r="M649" s="70">
        <f t="shared" ca="1" si="215"/>
        <v>0.61155495445954189</v>
      </c>
      <c r="N649" s="68">
        <f t="shared" si="202"/>
        <v>25</v>
      </c>
      <c r="O649" s="75">
        <f ca="1">J649*'Inputs and Outputs'!$D$5-('Model Part B'!K649*'Model Part B'!N649+K649*Costperbumped)</f>
        <v>4040</v>
      </c>
      <c r="R649" s="74">
        <v>646</v>
      </c>
      <c r="S649" s="68" t="s">
        <v>7</v>
      </c>
      <c r="T649" s="69">
        <v>44412</v>
      </c>
      <c r="U649" s="67" t="s">
        <v>3</v>
      </c>
      <c r="V649" s="68" t="str">
        <f>'Flight Data'!$A647</f>
        <v>G646</v>
      </c>
      <c r="W649" s="68">
        <f>'Flight Data'!$B647</f>
        <v>3</v>
      </c>
      <c r="X649" s="68">
        <f ca="1">ROUND(NORMINV($AC649,'Inputs and Outputs'!$C$18,'Inputs and Outputs'!$D$18),0)</f>
        <v>92</v>
      </c>
      <c r="Y649" s="68">
        <f t="shared" si="203"/>
        <v>102</v>
      </c>
      <c r="Z649" s="68">
        <f t="shared" ca="1" si="204"/>
        <v>92</v>
      </c>
      <c r="AA649" s="68">
        <f ca="1">IF(Z649-W649&gt;'Inputs and Outputs'!$D$4,One-W649,0)</f>
        <v>0</v>
      </c>
      <c r="AB649" s="68">
        <f ca="1">Z649*'Inputs and Outputs'!$D$5-AA649*'Inputs and Outputs'!$D$6</f>
        <v>3680</v>
      </c>
      <c r="AC649" s="70">
        <f t="shared" ca="1" si="216"/>
        <v>6.3059288777314149E-2</v>
      </c>
      <c r="AD649" s="68">
        <f t="shared" si="205"/>
        <v>25</v>
      </c>
      <c r="AE649" s="75">
        <f ca="1">Z649*'Inputs and Outputs'!$D$5-('Model Part B'!AA649*'Model Part B'!AD649+AA649*Costperbumped)</f>
        <v>3680</v>
      </c>
      <c r="AH649" s="74">
        <v>646</v>
      </c>
      <c r="AI649" s="68" t="s">
        <v>7</v>
      </c>
      <c r="AJ649" s="69">
        <v>44412</v>
      </c>
      <c r="AK649" s="67" t="s">
        <v>3</v>
      </c>
      <c r="AL649" s="68" t="str">
        <f>'Flight Data'!$A647</f>
        <v>G646</v>
      </c>
      <c r="AM649" s="68">
        <f>'Flight Data'!$B647</f>
        <v>3</v>
      </c>
      <c r="AN649" s="68">
        <f ca="1">ROUND(NORMINV($AS649,'Inputs and Outputs'!$C$18,'Inputs and Outputs'!$D$18),0)</f>
        <v>103</v>
      </c>
      <c r="AO649" s="68">
        <f t="shared" si="206"/>
        <v>103</v>
      </c>
      <c r="AP649" s="68">
        <f t="shared" ca="1" si="207"/>
        <v>103</v>
      </c>
      <c r="AQ649" s="68">
        <f ca="1">IF(AP649-AM649&gt;'Inputs and Outputs'!$D$4,Three-AM649,0)</f>
        <v>0</v>
      </c>
      <c r="AR649" s="68">
        <f ca="1">AP649*'Inputs and Outputs'!$D$5-AQ649*'Inputs and Outputs'!$D$6</f>
        <v>4120</v>
      </c>
      <c r="AS649" s="70">
        <f t="shared" ca="1" si="217"/>
        <v>0.6388323671425914</v>
      </c>
      <c r="AT649" s="68">
        <f t="shared" si="208"/>
        <v>25</v>
      </c>
      <c r="AU649" s="75">
        <f ca="1">AP649*'Inputs and Outputs'!$D$5-('Model Part B'!AQ649*'Model Part B'!AT649+AQ649*Costperbumped)</f>
        <v>4120</v>
      </c>
      <c r="AX649" s="74">
        <v>646</v>
      </c>
      <c r="AY649" s="68" t="s">
        <v>7</v>
      </c>
      <c r="AZ649" s="69">
        <v>44412</v>
      </c>
      <c r="BA649" s="67" t="s">
        <v>3</v>
      </c>
      <c r="BB649" s="68" t="str">
        <f>'Flight Data'!$A647</f>
        <v>G646</v>
      </c>
      <c r="BC649" s="68">
        <f>'Flight Data'!$B647</f>
        <v>3</v>
      </c>
      <c r="BD649" s="68">
        <f ca="1">ROUND(NORMINV($BI649,'Inputs and Outputs'!$C$18,'Inputs and Outputs'!$D$18),0)</f>
        <v>92</v>
      </c>
      <c r="BE649" s="68">
        <f t="shared" si="209"/>
        <v>104</v>
      </c>
      <c r="BF649" s="68">
        <f t="shared" ca="1" si="210"/>
        <v>92</v>
      </c>
      <c r="BG649" s="68">
        <f ca="1">IF(BF649-BC649&gt;'Inputs and Outputs'!$D$4,Four-BC649,0)</f>
        <v>0</v>
      </c>
      <c r="BH649" s="68">
        <f ca="1">BF649*'Inputs and Outputs'!$D$5-BG649*'Inputs and Outputs'!$D$6</f>
        <v>3680</v>
      </c>
      <c r="BI649" s="70">
        <f t="shared" ca="1" si="218"/>
        <v>7.6769541481273018E-2</v>
      </c>
      <c r="BJ649" s="68">
        <f t="shared" si="211"/>
        <v>25</v>
      </c>
      <c r="BK649" s="75">
        <f ca="1">BF649*'Inputs and Outputs'!$D$5-('Model Part B'!BG649*'Model Part B'!BJ649+BG649*Costperbumped)</f>
        <v>3680</v>
      </c>
      <c r="BN649" s="74">
        <v>646</v>
      </c>
      <c r="BO649" s="68" t="s">
        <v>7</v>
      </c>
      <c r="BP649" s="69">
        <v>44412</v>
      </c>
      <c r="BQ649" s="67" t="s">
        <v>3</v>
      </c>
      <c r="BR649" s="68" t="str">
        <f>'Flight Data'!$A647</f>
        <v>G646</v>
      </c>
      <c r="BS649" s="68">
        <f>'Flight Data'!$B647</f>
        <v>3</v>
      </c>
      <c r="BT649" s="68">
        <f ca="1">ROUND(NORMINV($BY649,'Inputs and Outputs'!$C$18,'Inputs and Outputs'!$D$18),0)</f>
        <v>95</v>
      </c>
      <c r="BU649" s="68">
        <f t="shared" si="212"/>
        <v>105</v>
      </c>
      <c r="BV649" s="68">
        <f t="shared" ca="1" si="213"/>
        <v>95</v>
      </c>
      <c r="BW649" s="68">
        <f ca="1">IF(BV649-BS649&gt;'Inputs and Outputs'!$D$4,Five-BS649,0)</f>
        <v>0</v>
      </c>
      <c r="BX649" s="68">
        <f ca="1">BV649*'Inputs and Outputs'!$D$5-BW649*'Inputs and Outputs'!$D$6</f>
        <v>3800</v>
      </c>
      <c r="BY649" s="70">
        <f t="shared" ca="1" si="219"/>
        <v>0.15407413917555124</v>
      </c>
      <c r="BZ649" s="68">
        <f t="shared" si="214"/>
        <v>25</v>
      </c>
      <c r="CA649" s="75">
        <f ca="1">BV649*'Inputs and Outputs'!$D$5-('Model Part B'!BW649*'Model Part B'!BZ649+BW649*Costperbumped)</f>
        <v>3800</v>
      </c>
    </row>
    <row r="650" spans="2:79" x14ac:dyDescent="0.2">
      <c r="B650" s="74">
        <v>647</v>
      </c>
      <c r="C650" s="68" t="s">
        <v>7</v>
      </c>
      <c r="D650" s="69">
        <v>44412</v>
      </c>
      <c r="E650" s="67" t="s">
        <v>2</v>
      </c>
      <c r="F650" s="68" t="str">
        <f>'Flight Data'!$A648</f>
        <v>G647</v>
      </c>
      <c r="G650" s="68">
        <f>'Flight Data'!$B648</f>
        <v>4</v>
      </c>
      <c r="H650" s="68">
        <f ca="1">ROUND(NORMINV($M650,'Inputs and Outputs'!$C$19,'Inputs and Outputs'!$D$19),0)</f>
        <v>107</v>
      </c>
      <c r="I650" s="68">
        <f t="shared" si="200"/>
        <v>101</v>
      </c>
      <c r="J650" s="68">
        <f t="shared" ca="1" si="201"/>
        <v>101</v>
      </c>
      <c r="K650" s="68">
        <f ca="1">IF(J650-G650&gt;'Inputs and Outputs'!$D$4,One-G650,0)</f>
        <v>0</v>
      </c>
      <c r="L650" s="68">
        <f ca="1">J650*'Inputs and Outputs'!$D$5-K650*'Inputs and Outputs'!$D$6</f>
        <v>4040</v>
      </c>
      <c r="M650" s="70">
        <f t="shared" ca="1" si="215"/>
        <v>0.76996708580227979</v>
      </c>
      <c r="N650" s="68">
        <f t="shared" si="202"/>
        <v>25</v>
      </c>
      <c r="O650" s="75">
        <f ca="1">J650*'Inputs and Outputs'!$D$5-('Model Part B'!K650*'Model Part B'!N650+K650*Costperbumped)</f>
        <v>4040</v>
      </c>
      <c r="R650" s="74">
        <v>647</v>
      </c>
      <c r="S650" s="68" t="s">
        <v>7</v>
      </c>
      <c r="T650" s="69">
        <v>44412</v>
      </c>
      <c r="U650" s="67" t="s">
        <v>2</v>
      </c>
      <c r="V650" s="68" t="str">
        <f>'Flight Data'!$A648</f>
        <v>G647</v>
      </c>
      <c r="W650" s="68">
        <f>'Flight Data'!$B648</f>
        <v>4</v>
      </c>
      <c r="X650" s="68">
        <f ca="1">ROUND(NORMINV($AC650,'Inputs and Outputs'!$C$19,'Inputs and Outputs'!$D$19),0)</f>
        <v>93</v>
      </c>
      <c r="Y650" s="68">
        <f t="shared" si="203"/>
        <v>102</v>
      </c>
      <c r="Z650" s="68">
        <f t="shared" ca="1" si="204"/>
        <v>93</v>
      </c>
      <c r="AA650" s="68">
        <f ca="1">IF(Z650-W650&gt;'Inputs and Outputs'!$D$4,One-W650,0)</f>
        <v>0</v>
      </c>
      <c r="AB650" s="68">
        <f ca="1">Z650*'Inputs and Outputs'!$D$5-AA650*'Inputs and Outputs'!$D$6</f>
        <v>3720</v>
      </c>
      <c r="AC650" s="70">
        <f t="shared" ca="1" si="216"/>
        <v>2.4049185259743977E-2</v>
      </c>
      <c r="AD650" s="68">
        <f t="shared" si="205"/>
        <v>25</v>
      </c>
      <c r="AE650" s="75">
        <f ca="1">Z650*'Inputs and Outputs'!$D$5-('Model Part B'!AA650*'Model Part B'!AD650+AA650*Costperbumped)</f>
        <v>3720</v>
      </c>
      <c r="AH650" s="74">
        <v>647</v>
      </c>
      <c r="AI650" s="68" t="s">
        <v>7</v>
      </c>
      <c r="AJ650" s="69">
        <v>44412</v>
      </c>
      <c r="AK650" s="67" t="s">
        <v>2</v>
      </c>
      <c r="AL650" s="68" t="str">
        <f>'Flight Data'!$A648</f>
        <v>G647</v>
      </c>
      <c r="AM650" s="68">
        <f>'Flight Data'!$B648</f>
        <v>4</v>
      </c>
      <c r="AN650" s="68">
        <f ca="1">ROUND(NORMINV($AS650,'Inputs and Outputs'!$C$19,'Inputs and Outputs'!$D$19),0)</f>
        <v>107</v>
      </c>
      <c r="AO650" s="68">
        <f t="shared" si="206"/>
        <v>103</v>
      </c>
      <c r="AP650" s="68">
        <f t="shared" ca="1" si="207"/>
        <v>103</v>
      </c>
      <c r="AQ650" s="68">
        <f ca="1">IF(AP650-AM650&gt;'Inputs and Outputs'!$D$4,Three-AM650,0)</f>
        <v>0</v>
      </c>
      <c r="AR650" s="68">
        <f ca="1">AP650*'Inputs and Outputs'!$D$5-AQ650*'Inputs and Outputs'!$D$6</f>
        <v>4120</v>
      </c>
      <c r="AS650" s="70">
        <f t="shared" ca="1" si="217"/>
        <v>0.76456988608107335</v>
      </c>
      <c r="AT650" s="68">
        <f t="shared" si="208"/>
        <v>25</v>
      </c>
      <c r="AU650" s="75">
        <f ca="1">AP650*'Inputs and Outputs'!$D$5-('Model Part B'!AQ650*'Model Part B'!AT650+AQ650*Costperbumped)</f>
        <v>4120</v>
      </c>
      <c r="AX650" s="74">
        <v>647</v>
      </c>
      <c r="AY650" s="68" t="s">
        <v>7</v>
      </c>
      <c r="AZ650" s="69">
        <v>44412</v>
      </c>
      <c r="BA650" s="67" t="s">
        <v>2</v>
      </c>
      <c r="BB650" s="68" t="str">
        <f>'Flight Data'!$A648</f>
        <v>G647</v>
      </c>
      <c r="BC650" s="68">
        <f>'Flight Data'!$B648</f>
        <v>4</v>
      </c>
      <c r="BD650" s="68">
        <f ca="1">ROUND(NORMINV($BI650,'Inputs and Outputs'!$C$19,'Inputs and Outputs'!$D$19),0)</f>
        <v>108</v>
      </c>
      <c r="BE650" s="68">
        <f t="shared" si="209"/>
        <v>104</v>
      </c>
      <c r="BF650" s="68">
        <f t="shared" ca="1" si="210"/>
        <v>104</v>
      </c>
      <c r="BG650" s="68">
        <f ca="1">IF(BF650-BC650&gt;'Inputs and Outputs'!$D$4,Four-BC650,0)</f>
        <v>0</v>
      </c>
      <c r="BH650" s="68">
        <f ca="1">BF650*'Inputs and Outputs'!$D$5-BG650*'Inputs and Outputs'!$D$6</f>
        <v>4160</v>
      </c>
      <c r="BI650" s="70">
        <f t="shared" ca="1" si="218"/>
        <v>0.84508013891246403</v>
      </c>
      <c r="BJ650" s="68">
        <f t="shared" si="211"/>
        <v>25</v>
      </c>
      <c r="BK650" s="75">
        <f ca="1">BF650*'Inputs and Outputs'!$D$5-('Model Part B'!BG650*'Model Part B'!BJ650+BG650*Costperbumped)</f>
        <v>4160</v>
      </c>
      <c r="BN650" s="74">
        <v>647</v>
      </c>
      <c r="BO650" s="68" t="s">
        <v>7</v>
      </c>
      <c r="BP650" s="69">
        <v>44412</v>
      </c>
      <c r="BQ650" s="67" t="s">
        <v>2</v>
      </c>
      <c r="BR650" s="68" t="str">
        <f>'Flight Data'!$A648</f>
        <v>G647</v>
      </c>
      <c r="BS650" s="68">
        <f>'Flight Data'!$B648</f>
        <v>4</v>
      </c>
      <c r="BT650" s="68">
        <f ca="1">ROUND(NORMINV($BY650,'Inputs and Outputs'!$C$18,'Inputs and Outputs'!$D$18),0)</f>
        <v>93</v>
      </c>
      <c r="BU650" s="68">
        <f t="shared" si="212"/>
        <v>105</v>
      </c>
      <c r="BV650" s="68">
        <f t="shared" ca="1" si="213"/>
        <v>93</v>
      </c>
      <c r="BW650" s="68">
        <f ca="1">IF(BV650-BS650&gt;'Inputs and Outputs'!$D$4,Five-BS650,0)</f>
        <v>0</v>
      </c>
      <c r="BX650" s="68">
        <f ca="1">BV650*'Inputs and Outputs'!$D$5-BW650*'Inputs and Outputs'!$D$6</f>
        <v>3720</v>
      </c>
      <c r="BY650" s="70">
        <f t="shared" ca="1" si="219"/>
        <v>9.9727943702605515E-2</v>
      </c>
      <c r="BZ650" s="68">
        <f t="shared" si="214"/>
        <v>25</v>
      </c>
      <c r="CA650" s="75">
        <f ca="1">BV650*'Inputs and Outputs'!$D$5-('Model Part B'!BW650*'Model Part B'!BZ650+BW650*Costperbumped)</f>
        <v>3720</v>
      </c>
    </row>
    <row r="651" spans="2:79" x14ac:dyDescent="0.2">
      <c r="B651" s="74">
        <v>648</v>
      </c>
      <c r="C651" s="68" t="s">
        <v>7</v>
      </c>
      <c r="D651" s="69">
        <v>44412</v>
      </c>
      <c r="E651" s="67" t="s">
        <v>0</v>
      </c>
      <c r="F651" s="68" t="str">
        <f>'Flight Data'!$A649</f>
        <v>G648</v>
      </c>
      <c r="G651" s="68">
        <f>'Flight Data'!$B649</f>
        <v>1</v>
      </c>
      <c r="H651" s="68">
        <f ca="1">ROUND(NORMINV($M651,'Inputs and Outputs'!$C$20,'Inputs and Outputs'!$D$20),0)</f>
        <v>102</v>
      </c>
      <c r="I651" s="68">
        <f t="shared" si="200"/>
        <v>101</v>
      </c>
      <c r="J651" s="68">
        <f t="shared" ca="1" si="201"/>
        <v>101</v>
      </c>
      <c r="K651" s="68">
        <f ca="1">IF(J651-G651&gt;'Inputs and Outputs'!$D$4,One-G651,0)</f>
        <v>0</v>
      </c>
      <c r="L651" s="68">
        <f ca="1">J651*'Inputs and Outputs'!$D$5-K651*'Inputs and Outputs'!$D$6</f>
        <v>4040</v>
      </c>
      <c r="M651" s="70">
        <f t="shared" ca="1" si="215"/>
        <v>0.25753391912672352</v>
      </c>
      <c r="N651" s="68">
        <f t="shared" si="202"/>
        <v>200</v>
      </c>
      <c r="O651" s="75">
        <f ca="1">J651*'Inputs and Outputs'!$D$5-('Model Part B'!K651*'Model Part B'!N651+K651*Costperbumped)</f>
        <v>4040</v>
      </c>
      <c r="R651" s="74">
        <v>648</v>
      </c>
      <c r="S651" s="68" t="s">
        <v>7</v>
      </c>
      <c r="T651" s="69">
        <v>44412</v>
      </c>
      <c r="U651" s="67" t="s">
        <v>0</v>
      </c>
      <c r="V651" s="68" t="str">
        <f>'Flight Data'!$A649</f>
        <v>G648</v>
      </c>
      <c r="W651" s="68">
        <f>'Flight Data'!$B649</f>
        <v>1</v>
      </c>
      <c r="X651" s="68">
        <f ca="1">ROUND(NORMINV($AC651,'Inputs and Outputs'!$C$20,'Inputs and Outputs'!$D$20),0)</f>
        <v>111</v>
      </c>
      <c r="Y651" s="68">
        <f t="shared" si="203"/>
        <v>102</v>
      </c>
      <c r="Z651" s="68">
        <f t="shared" ca="1" si="204"/>
        <v>102</v>
      </c>
      <c r="AA651" s="68">
        <f ca="1">IF(Z651-W651&gt;'Inputs and Outputs'!$D$4,One-W651,0)</f>
        <v>0</v>
      </c>
      <c r="AB651" s="68">
        <f ca="1">Z651*'Inputs and Outputs'!$D$5-AA651*'Inputs and Outputs'!$D$6</f>
        <v>4080</v>
      </c>
      <c r="AC651" s="70">
        <f t="shared" ca="1" si="216"/>
        <v>0.90272500178386472</v>
      </c>
      <c r="AD651" s="68">
        <f t="shared" si="205"/>
        <v>200</v>
      </c>
      <c r="AE651" s="75">
        <f ca="1">Z651*'Inputs and Outputs'!$D$5-('Model Part B'!AA651*'Model Part B'!AD651+AA651*Costperbumped)</f>
        <v>4080</v>
      </c>
      <c r="AH651" s="74">
        <v>648</v>
      </c>
      <c r="AI651" s="68" t="s">
        <v>7</v>
      </c>
      <c r="AJ651" s="69">
        <v>44412</v>
      </c>
      <c r="AK651" s="67" t="s">
        <v>0</v>
      </c>
      <c r="AL651" s="68" t="str">
        <f>'Flight Data'!$A649</f>
        <v>G648</v>
      </c>
      <c r="AM651" s="68">
        <f>'Flight Data'!$B649</f>
        <v>1</v>
      </c>
      <c r="AN651" s="68">
        <f ca="1">ROUND(NORMINV($AS651,'Inputs and Outputs'!$C$20,'Inputs and Outputs'!$D$20),0)</f>
        <v>99</v>
      </c>
      <c r="AO651" s="68">
        <f t="shared" si="206"/>
        <v>103</v>
      </c>
      <c r="AP651" s="68">
        <f t="shared" ca="1" si="207"/>
        <v>99</v>
      </c>
      <c r="AQ651" s="68">
        <f ca="1">IF(AP651-AM651&gt;'Inputs and Outputs'!$D$4,Three-AM651,0)</f>
        <v>0</v>
      </c>
      <c r="AR651" s="68">
        <f ca="1">AP651*'Inputs and Outputs'!$D$5-AQ651*'Inputs and Outputs'!$D$6</f>
        <v>3960</v>
      </c>
      <c r="AS651" s="70">
        <f t="shared" ca="1" si="217"/>
        <v>0.12237780427195843</v>
      </c>
      <c r="AT651" s="68">
        <f t="shared" si="208"/>
        <v>200</v>
      </c>
      <c r="AU651" s="75">
        <f ca="1">AP651*'Inputs and Outputs'!$D$5-('Model Part B'!AQ651*'Model Part B'!AT651+AQ651*Costperbumped)</f>
        <v>3960</v>
      </c>
      <c r="AX651" s="74">
        <v>648</v>
      </c>
      <c r="AY651" s="68" t="s">
        <v>7</v>
      </c>
      <c r="AZ651" s="69">
        <v>44412</v>
      </c>
      <c r="BA651" s="67" t="s">
        <v>0</v>
      </c>
      <c r="BB651" s="68" t="str">
        <f>'Flight Data'!$A649</f>
        <v>G648</v>
      </c>
      <c r="BC651" s="68">
        <f>'Flight Data'!$B649</f>
        <v>1</v>
      </c>
      <c r="BD651" s="68">
        <f ca="1">ROUND(NORMINV($BI651,'Inputs and Outputs'!$C$20,'Inputs and Outputs'!$D$20),0)</f>
        <v>94</v>
      </c>
      <c r="BE651" s="68">
        <f t="shared" si="209"/>
        <v>104</v>
      </c>
      <c r="BF651" s="68">
        <f t="shared" ca="1" si="210"/>
        <v>94</v>
      </c>
      <c r="BG651" s="68">
        <f ca="1">IF(BF651-BC651&gt;'Inputs and Outputs'!$D$4,Four-BC651,0)</f>
        <v>0</v>
      </c>
      <c r="BH651" s="68">
        <f ca="1">BF651*'Inputs and Outputs'!$D$5-BG651*'Inputs and Outputs'!$D$6</f>
        <v>3760</v>
      </c>
      <c r="BI651" s="70">
        <f t="shared" ca="1" si="218"/>
        <v>1.4612847275914387E-2</v>
      </c>
      <c r="BJ651" s="68">
        <f t="shared" si="211"/>
        <v>200</v>
      </c>
      <c r="BK651" s="75">
        <f ca="1">BF651*'Inputs and Outputs'!$D$5-('Model Part B'!BG651*'Model Part B'!BJ651+BG651*Costperbumped)</f>
        <v>3760</v>
      </c>
      <c r="BN651" s="74">
        <v>648</v>
      </c>
      <c r="BO651" s="68" t="s">
        <v>7</v>
      </c>
      <c r="BP651" s="69">
        <v>44412</v>
      </c>
      <c r="BQ651" s="67" t="s">
        <v>0</v>
      </c>
      <c r="BR651" s="68" t="str">
        <f>'Flight Data'!$A649</f>
        <v>G648</v>
      </c>
      <c r="BS651" s="68">
        <f>'Flight Data'!$B649</f>
        <v>1</v>
      </c>
      <c r="BT651" s="68">
        <f ca="1">ROUND(NORMINV($BY651,'Inputs and Outputs'!$C$18,'Inputs and Outputs'!$D$18),0)</f>
        <v>102</v>
      </c>
      <c r="BU651" s="68">
        <f t="shared" si="212"/>
        <v>105</v>
      </c>
      <c r="BV651" s="68">
        <f t="shared" ca="1" si="213"/>
        <v>102</v>
      </c>
      <c r="BW651" s="68">
        <f ca="1">IF(BV651-BS651&gt;'Inputs and Outputs'!$D$4,Five-BS651,0)</f>
        <v>4</v>
      </c>
      <c r="BX651" s="68">
        <f ca="1">BV651*'Inputs and Outputs'!$D$5-BW651*'Inputs and Outputs'!$D$6</f>
        <v>3680</v>
      </c>
      <c r="BY651" s="70">
        <f t="shared" ca="1" si="219"/>
        <v>0.59419670041550499</v>
      </c>
      <c r="BZ651" s="68">
        <f t="shared" si="214"/>
        <v>200</v>
      </c>
      <c r="CA651" s="75">
        <f ca="1">BV651*'Inputs and Outputs'!$D$5-('Model Part B'!BW651*'Model Part B'!BZ651+BW651*Costperbumped)</f>
        <v>2880</v>
      </c>
    </row>
    <row r="652" spans="2:79" x14ac:dyDescent="0.2">
      <c r="B652" s="74">
        <v>649</v>
      </c>
      <c r="C652" s="68" t="s">
        <v>6</v>
      </c>
      <c r="D652" s="69">
        <v>44413</v>
      </c>
      <c r="E652" s="67" t="s">
        <v>3</v>
      </c>
      <c r="F652" s="68" t="str">
        <f>'Flight Data'!$A650</f>
        <v>G649</v>
      </c>
      <c r="G652" s="68">
        <f>'Flight Data'!$B650</f>
        <v>4</v>
      </c>
      <c r="H652" s="68">
        <f ca="1">ROUND(NORMINV($M652,'Inputs and Outputs'!$C$18,'Inputs and Outputs'!$D$18),0)</f>
        <v>103</v>
      </c>
      <c r="I652" s="68">
        <f t="shared" si="200"/>
        <v>101</v>
      </c>
      <c r="J652" s="68">
        <f t="shared" ca="1" si="201"/>
        <v>101</v>
      </c>
      <c r="K652" s="68">
        <f ca="1">IF(J652-G652&gt;'Inputs and Outputs'!$D$4,One-G652,0)</f>
        <v>0</v>
      </c>
      <c r="L652" s="68">
        <f ca="1">J652*'Inputs and Outputs'!$D$5-K652*'Inputs and Outputs'!$D$6</f>
        <v>4040</v>
      </c>
      <c r="M652" s="70">
        <f t="shared" ca="1" si="215"/>
        <v>0.65970483510350464</v>
      </c>
      <c r="N652" s="68">
        <f t="shared" si="202"/>
        <v>25</v>
      </c>
      <c r="O652" s="75">
        <f ca="1">J652*'Inputs and Outputs'!$D$5-('Model Part B'!K652*'Model Part B'!N652+K652*Costperbumped)</f>
        <v>4040</v>
      </c>
      <c r="R652" s="74">
        <v>649</v>
      </c>
      <c r="S652" s="68" t="s">
        <v>6</v>
      </c>
      <c r="T652" s="69">
        <v>44413</v>
      </c>
      <c r="U652" s="67" t="s">
        <v>3</v>
      </c>
      <c r="V652" s="68" t="str">
        <f>'Flight Data'!$A650</f>
        <v>G649</v>
      </c>
      <c r="W652" s="68">
        <f>'Flight Data'!$B650</f>
        <v>4</v>
      </c>
      <c r="X652" s="68">
        <f ca="1">ROUND(NORMINV($AC652,'Inputs and Outputs'!$C$18,'Inputs and Outputs'!$D$18),0)</f>
        <v>97</v>
      </c>
      <c r="Y652" s="68">
        <f t="shared" si="203"/>
        <v>102</v>
      </c>
      <c r="Z652" s="68">
        <f t="shared" ca="1" si="204"/>
        <v>97</v>
      </c>
      <c r="AA652" s="68">
        <f ca="1">IF(Z652-W652&gt;'Inputs and Outputs'!$D$4,One-W652,0)</f>
        <v>0</v>
      </c>
      <c r="AB652" s="68">
        <f ca="1">Z652*'Inputs and Outputs'!$D$5-AA652*'Inputs and Outputs'!$D$6</f>
        <v>3880</v>
      </c>
      <c r="AC652" s="70">
        <f t="shared" ca="1" si="216"/>
        <v>0.27689479733416988</v>
      </c>
      <c r="AD652" s="68">
        <f t="shared" si="205"/>
        <v>25</v>
      </c>
      <c r="AE652" s="75">
        <f ca="1">Z652*'Inputs and Outputs'!$D$5-('Model Part B'!AA652*'Model Part B'!AD652+AA652*Costperbumped)</f>
        <v>3880</v>
      </c>
      <c r="AH652" s="74">
        <v>649</v>
      </c>
      <c r="AI652" s="68" t="s">
        <v>6</v>
      </c>
      <c r="AJ652" s="69">
        <v>44413</v>
      </c>
      <c r="AK652" s="67" t="s">
        <v>3</v>
      </c>
      <c r="AL652" s="68" t="str">
        <f>'Flight Data'!$A650</f>
        <v>G649</v>
      </c>
      <c r="AM652" s="68">
        <f>'Flight Data'!$B650</f>
        <v>4</v>
      </c>
      <c r="AN652" s="68">
        <f ca="1">ROUND(NORMINV($AS652,'Inputs and Outputs'!$C$18,'Inputs and Outputs'!$D$18),0)</f>
        <v>105</v>
      </c>
      <c r="AO652" s="68">
        <f t="shared" si="206"/>
        <v>103</v>
      </c>
      <c r="AP652" s="68">
        <f t="shared" ca="1" si="207"/>
        <v>103</v>
      </c>
      <c r="AQ652" s="68">
        <f ca="1">IF(AP652-AM652&gt;'Inputs and Outputs'!$D$4,Three-AM652,0)</f>
        <v>0</v>
      </c>
      <c r="AR652" s="68">
        <f ca="1">AP652*'Inputs and Outputs'!$D$5-AQ652*'Inputs and Outputs'!$D$6</f>
        <v>4120</v>
      </c>
      <c r="AS652" s="70">
        <f t="shared" ca="1" si="217"/>
        <v>0.72814960932723471</v>
      </c>
      <c r="AT652" s="68">
        <f t="shared" si="208"/>
        <v>25</v>
      </c>
      <c r="AU652" s="75">
        <f ca="1">AP652*'Inputs and Outputs'!$D$5-('Model Part B'!AQ652*'Model Part B'!AT652+AQ652*Costperbumped)</f>
        <v>4120</v>
      </c>
      <c r="AX652" s="74">
        <v>649</v>
      </c>
      <c r="AY652" s="68" t="s">
        <v>6</v>
      </c>
      <c r="AZ652" s="69">
        <v>44413</v>
      </c>
      <c r="BA652" s="67" t="s">
        <v>3</v>
      </c>
      <c r="BB652" s="68" t="str">
        <f>'Flight Data'!$A650</f>
        <v>G649</v>
      </c>
      <c r="BC652" s="68">
        <f>'Flight Data'!$B650</f>
        <v>4</v>
      </c>
      <c r="BD652" s="68">
        <f ca="1">ROUND(NORMINV($BI652,'Inputs and Outputs'!$C$18,'Inputs and Outputs'!$D$18),0)</f>
        <v>106</v>
      </c>
      <c r="BE652" s="68">
        <f t="shared" si="209"/>
        <v>104</v>
      </c>
      <c r="BF652" s="68">
        <f t="shared" ca="1" si="210"/>
        <v>104</v>
      </c>
      <c r="BG652" s="68">
        <f ca="1">IF(BF652-BC652&gt;'Inputs and Outputs'!$D$4,Four-BC652,0)</f>
        <v>0</v>
      </c>
      <c r="BH652" s="68">
        <f ca="1">BF652*'Inputs and Outputs'!$D$5-BG652*'Inputs and Outputs'!$D$6</f>
        <v>4160</v>
      </c>
      <c r="BI652" s="70">
        <f t="shared" ca="1" si="218"/>
        <v>0.77471580624836012</v>
      </c>
      <c r="BJ652" s="68">
        <f t="shared" si="211"/>
        <v>25</v>
      </c>
      <c r="BK652" s="75">
        <f ca="1">BF652*'Inputs and Outputs'!$D$5-('Model Part B'!BG652*'Model Part B'!BJ652+BG652*Costperbumped)</f>
        <v>4160</v>
      </c>
      <c r="BN652" s="74">
        <v>649</v>
      </c>
      <c r="BO652" s="68" t="s">
        <v>6</v>
      </c>
      <c r="BP652" s="69">
        <v>44413</v>
      </c>
      <c r="BQ652" s="67" t="s">
        <v>3</v>
      </c>
      <c r="BR652" s="68" t="str">
        <f>'Flight Data'!$A650</f>
        <v>G649</v>
      </c>
      <c r="BS652" s="68">
        <f>'Flight Data'!$B650</f>
        <v>4</v>
      </c>
      <c r="BT652" s="68">
        <f ca="1">ROUND(NORMINV($BY652,'Inputs and Outputs'!$C$18,'Inputs and Outputs'!$D$18),0)</f>
        <v>98</v>
      </c>
      <c r="BU652" s="68">
        <f t="shared" si="212"/>
        <v>105</v>
      </c>
      <c r="BV652" s="68">
        <f t="shared" ca="1" si="213"/>
        <v>98</v>
      </c>
      <c r="BW652" s="68">
        <f ca="1">IF(BV652-BS652&gt;'Inputs and Outputs'!$D$4,Five-BS652,0)</f>
        <v>0</v>
      </c>
      <c r="BX652" s="68">
        <f ca="1">BV652*'Inputs and Outputs'!$D$5-BW652*'Inputs and Outputs'!$D$6</f>
        <v>3920</v>
      </c>
      <c r="BY652" s="70">
        <f t="shared" ca="1" si="219"/>
        <v>0.30330982404657358</v>
      </c>
      <c r="BZ652" s="68">
        <f t="shared" si="214"/>
        <v>25</v>
      </c>
      <c r="CA652" s="75">
        <f ca="1">BV652*'Inputs and Outputs'!$D$5-('Model Part B'!BW652*'Model Part B'!BZ652+BW652*Costperbumped)</f>
        <v>3920</v>
      </c>
    </row>
    <row r="653" spans="2:79" x14ac:dyDescent="0.2">
      <c r="B653" s="74">
        <v>650</v>
      </c>
      <c r="C653" s="68" t="s">
        <v>6</v>
      </c>
      <c r="D653" s="69">
        <v>44413</v>
      </c>
      <c r="E653" s="67" t="s">
        <v>2</v>
      </c>
      <c r="F653" s="68" t="str">
        <f>'Flight Data'!$A651</f>
        <v>G650</v>
      </c>
      <c r="G653" s="68">
        <f>'Flight Data'!$B651</f>
        <v>2</v>
      </c>
      <c r="H653" s="68">
        <f ca="1">ROUND(NORMINV($M653,'Inputs and Outputs'!$C$19,'Inputs and Outputs'!$D$19),0)</f>
        <v>105</v>
      </c>
      <c r="I653" s="68">
        <f t="shared" si="200"/>
        <v>101</v>
      </c>
      <c r="J653" s="68">
        <f t="shared" ca="1" si="201"/>
        <v>101</v>
      </c>
      <c r="K653" s="68">
        <f ca="1">IF(J653-G653&gt;'Inputs and Outputs'!$D$4,One-G653,0)</f>
        <v>0</v>
      </c>
      <c r="L653" s="68">
        <f ca="1">J653*'Inputs and Outputs'!$D$5-K653*'Inputs and Outputs'!$D$6</f>
        <v>4040</v>
      </c>
      <c r="M653" s="70">
        <f t="shared" ca="1" si="215"/>
        <v>0.63121975427104626</v>
      </c>
      <c r="N653" s="68">
        <f t="shared" si="202"/>
        <v>25</v>
      </c>
      <c r="O653" s="75">
        <f ca="1">J653*'Inputs and Outputs'!$D$5-('Model Part B'!K653*'Model Part B'!N653+K653*Costperbumped)</f>
        <v>4040</v>
      </c>
      <c r="R653" s="74">
        <v>650</v>
      </c>
      <c r="S653" s="68" t="s">
        <v>6</v>
      </c>
      <c r="T653" s="69">
        <v>44413</v>
      </c>
      <c r="U653" s="67" t="s">
        <v>2</v>
      </c>
      <c r="V653" s="68" t="str">
        <f>'Flight Data'!$A651</f>
        <v>G650</v>
      </c>
      <c r="W653" s="68">
        <f>'Flight Data'!$B651</f>
        <v>2</v>
      </c>
      <c r="X653" s="68">
        <f ca="1">ROUND(NORMINV($AC653,'Inputs and Outputs'!$C$19,'Inputs and Outputs'!$D$19),0)</f>
        <v>105</v>
      </c>
      <c r="Y653" s="68">
        <f t="shared" si="203"/>
        <v>102</v>
      </c>
      <c r="Z653" s="68">
        <f t="shared" ca="1" si="204"/>
        <v>102</v>
      </c>
      <c r="AA653" s="68">
        <f ca="1">IF(Z653-W653&gt;'Inputs and Outputs'!$D$4,One-W653,0)</f>
        <v>0</v>
      </c>
      <c r="AB653" s="68">
        <f ca="1">Z653*'Inputs and Outputs'!$D$5-AA653*'Inputs and Outputs'!$D$6</f>
        <v>4080</v>
      </c>
      <c r="AC653" s="70">
        <f t="shared" ca="1" si="216"/>
        <v>0.62208198764491685</v>
      </c>
      <c r="AD653" s="68">
        <f t="shared" si="205"/>
        <v>25</v>
      </c>
      <c r="AE653" s="75">
        <f ca="1">Z653*'Inputs and Outputs'!$D$5-('Model Part B'!AA653*'Model Part B'!AD653+AA653*Costperbumped)</f>
        <v>4080</v>
      </c>
      <c r="AH653" s="74">
        <v>650</v>
      </c>
      <c r="AI653" s="68" t="s">
        <v>6</v>
      </c>
      <c r="AJ653" s="69">
        <v>44413</v>
      </c>
      <c r="AK653" s="67" t="s">
        <v>2</v>
      </c>
      <c r="AL653" s="68" t="str">
        <f>'Flight Data'!$A651</f>
        <v>G650</v>
      </c>
      <c r="AM653" s="68">
        <f>'Flight Data'!$B651</f>
        <v>2</v>
      </c>
      <c r="AN653" s="68">
        <f ca="1">ROUND(NORMINV($AS653,'Inputs and Outputs'!$C$19,'Inputs and Outputs'!$D$19),0)</f>
        <v>103</v>
      </c>
      <c r="AO653" s="68">
        <f t="shared" si="206"/>
        <v>103</v>
      </c>
      <c r="AP653" s="68">
        <f t="shared" ca="1" si="207"/>
        <v>103</v>
      </c>
      <c r="AQ653" s="68">
        <f ca="1">IF(AP653-AM653&gt;'Inputs and Outputs'!$D$4,Three-AM653,0)</f>
        <v>1</v>
      </c>
      <c r="AR653" s="68">
        <f ca="1">AP653*'Inputs and Outputs'!$D$5-AQ653*'Inputs and Outputs'!$D$6</f>
        <v>4020</v>
      </c>
      <c r="AS653" s="70">
        <f t="shared" ca="1" si="217"/>
        <v>0.48012439421509057</v>
      </c>
      <c r="AT653" s="68">
        <f t="shared" si="208"/>
        <v>25</v>
      </c>
      <c r="AU653" s="75">
        <f ca="1">AP653*'Inputs and Outputs'!$D$5-('Model Part B'!AQ653*'Model Part B'!AT653+AQ653*Costperbumped)</f>
        <v>3995</v>
      </c>
      <c r="AX653" s="74">
        <v>650</v>
      </c>
      <c r="AY653" s="68" t="s">
        <v>6</v>
      </c>
      <c r="AZ653" s="69">
        <v>44413</v>
      </c>
      <c r="BA653" s="67" t="s">
        <v>2</v>
      </c>
      <c r="BB653" s="68" t="str">
        <f>'Flight Data'!$A651</f>
        <v>G650</v>
      </c>
      <c r="BC653" s="68">
        <f>'Flight Data'!$B651</f>
        <v>2</v>
      </c>
      <c r="BD653" s="68">
        <f ca="1">ROUND(NORMINV($BI653,'Inputs and Outputs'!$C$19,'Inputs and Outputs'!$D$19),0)</f>
        <v>99</v>
      </c>
      <c r="BE653" s="68">
        <f t="shared" si="209"/>
        <v>104</v>
      </c>
      <c r="BF653" s="68">
        <f t="shared" ca="1" si="210"/>
        <v>99</v>
      </c>
      <c r="BG653" s="68">
        <f ca="1">IF(BF653-BC653&gt;'Inputs and Outputs'!$D$4,Four-BC653,0)</f>
        <v>0</v>
      </c>
      <c r="BH653" s="68">
        <f ca="1">BF653*'Inputs and Outputs'!$D$5-BG653*'Inputs and Outputs'!$D$6</f>
        <v>3960</v>
      </c>
      <c r="BI653" s="70">
        <f t="shared" ca="1" si="218"/>
        <v>0.23915897321165758</v>
      </c>
      <c r="BJ653" s="68">
        <f t="shared" si="211"/>
        <v>25</v>
      </c>
      <c r="BK653" s="75">
        <f ca="1">BF653*'Inputs and Outputs'!$D$5-('Model Part B'!BG653*'Model Part B'!BJ653+BG653*Costperbumped)</f>
        <v>3960</v>
      </c>
      <c r="BN653" s="74">
        <v>650</v>
      </c>
      <c r="BO653" s="68" t="s">
        <v>6</v>
      </c>
      <c r="BP653" s="69">
        <v>44413</v>
      </c>
      <c r="BQ653" s="67" t="s">
        <v>2</v>
      </c>
      <c r="BR653" s="68" t="str">
        <f>'Flight Data'!$A651</f>
        <v>G650</v>
      </c>
      <c r="BS653" s="68">
        <f>'Flight Data'!$B651</f>
        <v>2</v>
      </c>
      <c r="BT653" s="68">
        <f ca="1">ROUND(NORMINV($BY653,'Inputs and Outputs'!$C$18,'Inputs and Outputs'!$D$18),0)</f>
        <v>105</v>
      </c>
      <c r="BU653" s="68">
        <f t="shared" si="212"/>
        <v>105</v>
      </c>
      <c r="BV653" s="68">
        <f t="shared" ca="1" si="213"/>
        <v>105</v>
      </c>
      <c r="BW653" s="68">
        <f ca="1">IF(BV653-BS653&gt;'Inputs and Outputs'!$D$4,Five-BS653,0)</f>
        <v>3</v>
      </c>
      <c r="BX653" s="68">
        <f ca="1">BV653*'Inputs and Outputs'!$D$5-BW653*'Inputs and Outputs'!$D$6</f>
        <v>3900</v>
      </c>
      <c r="BY653" s="70">
        <f t="shared" ca="1" si="219"/>
        <v>0.72687521982336556</v>
      </c>
      <c r="BZ653" s="68">
        <f t="shared" si="214"/>
        <v>25</v>
      </c>
      <c r="CA653" s="75">
        <f ca="1">BV653*'Inputs and Outputs'!$D$5-('Model Part B'!BW653*'Model Part B'!BZ653+BW653*Costperbumped)</f>
        <v>3825</v>
      </c>
    </row>
    <row r="654" spans="2:79" x14ac:dyDescent="0.2">
      <c r="B654" s="74">
        <v>651</v>
      </c>
      <c r="C654" s="68" t="s">
        <v>6</v>
      </c>
      <c r="D654" s="69">
        <v>44413</v>
      </c>
      <c r="E654" s="67" t="s">
        <v>0</v>
      </c>
      <c r="F654" s="68" t="str">
        <f>'Flight Data'!$A652</f>
        <v>G651</v>
      </c>
      <c r="G654" s="68">
        <f>'Flight Data'!$B652</f>
        <v>1</v>
      </c>
      <c r="H654" s="68">
        <f ca="1">ROUND(NORMINV($M654,'Inputs and Outputs'!$C$20,'Inputs and Outputs'!$D$20),0)</f>
        <v>111</v>
      </c>
      <c r="I654" s="68">
        <f t="shared" si="200"/>
        <v>101</v>
      </c>
      <c r="J654" s="68">
        <f t="shared" ca="1" si="201"/>
        <v>101</v>
      </c>
      <c r="K654" s="68">
        <f ca="1">IF(J654-G654&gt;'Inputs and Outputs'!$D$4,One-G654,0)</f>
        <v>0</v>
      </c>
      <c r="L654" s="68">
        <f ca="1">J654*'Inputs and Outputs'!$D$5-K654*'Inputs and Outputs'!$D$6</f>
        <v>4040</v>
      </c>
      <c r="M654" s="70">
        <f t="shared" ca="1" si="215"/>
        <v>0.87122528664321375</v>
      </c>
      <c r="N654" s="68">
        <f t="shared" si="202"/>
        <v>200</v>
      </c>
      <c r="O654" s="75">
        <f ca="1">J654*'Inputs and Outputs'!$D$5-('Model Part B'!K654*'Model Part B'!N654+K654*Costperbumped)</f>
        <v>4040</v>
      </c>
      <c r="R654" s="74">
        <v>651</v>
      </c>
      <c r="S654" s="68" t="s">
        <v>6</v>
      </c>
      <c r="T654" s="69">
        <v>44413</v>
      </c>
      <c r="U654" s="67" t="s">
        <v>0</v>
      </c>
      <c r="V654" s="68" t="str">
        <f>'Flight Data'!$A652</f>
        <v>G651</v>
      </c>
      <c r="W654" s="68">
        <f>'Flight Data'!$B652</f>
        <v>1</v>
      </c>
      <c r="X654" s="68">
        <f ca="1">ROUND(NORMINV($AC654,'Inputs and Outputs'!$C$20,'Inputs and Outputs'!$D$20),0)</f>
        <v>105</v>
      </c>
      <c r="Y654" s="68">
        <f t="shared" si="203"/>
        <v>102</v>
      </c>
      <c r="Z654" s="68">
        <f t="shared" ca="1" si="204"/>
        <v>102</v>
      </c>
      <c r="AA654" s="68">
        <f ca="1">IF(Z654-W654&gt;'Inputs and Outputs'!$D$4,One-W654,0)</f>
        <v>0</v>
      </c>
      <c r="AB654" s="68">
        <f ca="1">Z654*'Inputs and Outputs'!$D$5-AA654*'Inputs and Outputs'!$D$6</f>
        <v>4080</v>
      </c>
      <c r="AC654" s="70">
        <f t="shared" ca="1" si="216"/>
        <v>0.52825432753350254</v>
      </c>
      <c r="AD654" s="68">
        <f t="shared" si="205"/>
        <v>200</v>
      </c>
      <c r="AE654" s="75">
        <f ca="1">Z654*'Inputs and Outputs'!$D$5-('Model Part B'!AA654*'Model Part B'!AD654+AA654*Costperbumped)</f>
        <v>4080</v>
      </c>
      <c r="AH654" s="74">
        <v>651</v>
      </c>
      <c r="AI654" s="68" t="s">
        <v>6</v>
      </c>
      <c r="AJ654" s="69">
        <v>44413</v>
      </c>
      <c r="AK654" s="67" t="s">
        <v>0</v>
      </c>
      <c r="AL654" s="68" t="str">
        <f>'Flight Data'!$A652</f>
        <v>G651</v>
      </c>
      <c r="AM654" s="68">
        <f>'Flight Data'!$B652</f>
        <v>1</v>
      </c>
      <c r="AN654" s="68">
        <f ca="1">ROUND(NORMINV($AS654,'Inputs and Outputs'!$C$20,'Inputs and Outputs'!$D$20),0)</f>
        <v>102</v>
      </c>
      <c r="AO654" s="68">
        <f t="shared" si="206"/>
        <v>103</v>
      </c>
      <c r="AP654" s="68">
        <f t="shared" ca="1" si="207"/>
        <v>102</v>
      </c>
      <c r="AQ654" s="68">
        <f ca="1">IF(AP654-AM654&gt;'Inputs and Outputs'!$D$4,Three-AM654,0)</f>
        <v>2</v>
      </c>
      <c r="AR654" s="68">
        <f ca="1">AP654*'Inputs and Outputs'!$D$5-AQ654*'Inputs and Outputs'!$D$6</f>
        <v>3880</v>
      </c>
      <c r="AS654" s="70">
        <f t="shared" ca="1" si="217"/>
        <v>0.25561110624626415</v>
      </c>
      <c r="AT654" s="68">
        <f t="shared" si="208"/>
        <v>200</v>
      </c>
      <c r="AU654" s="75">
        <f ca="1">AP654*'Inputs and Outputs'!$D$5-('Model Part B'!AQ654*'Model Part B'!AT654+AQ654*Costperbumped)</f>
        <v>3480</v>
      </c>
      <c r="AX654" s="74">
        <v>651</v>
      </c>
      <c r="AY654" s="68" t="s">
        <v>6</v>
      </c>
      <c r="AZ654" s="69">
        <v>44413</v>
      </c>
      <c r="BA654" s="67" t="s">
        <v>0</v>
      </c>
      <c r="BB654" s="68" t="str">
        <f>'Flight Data'!$A652</f>
        <v>G651</v>
      </c>
      <c r="BC654" s="68">
        <f>'Flight Data'!$B652</f>
        <v>1</v>
      </c>
      <c r="BD654" s="68">
        <f ca="1">ROUND(NORMINV($BI654,'Inputs and Outputs'!$C$20,'Inputs and Outputs'!$D$20),0)</f>
        <v>106</v>
      </c>
      <c r="BE654" s="68">
        <f t="shared" si="209"/>
        <v>104</v>
      </c>
      <c r="BF654" s="68">
        <f t="shared" ca="1" si="210"/>
        <v>104</v>
      </c>
      <c r="BG654" s="68">
        <f ca="1">IF(BF654-BC654&gt;'Inputs and Outputs'!$D$4,Four-BC654,0)</f>
        <v>3</v>
      </c>
      <c r="BH654" s="68">
        <f ca="1">BF654*'Inputs and Outputs'!$D$5-BG654*'Inputs and Outputs'!$D$6</f>
        <v>3860</v>
      </c>
      <c r="BI654" s="70">
        <f t="shared" ca="1" si="218"/>
        <v>0.59072802233984167</v>
      </c>
      <c r="BJ654" s="68">
        <f t="shared" si="211"/>
        <v>200</v>
      </c>
      <c r="BK654" s="75">
        <f ca="1">BF654*'Inputs and Outputs'!$D$5-('Model Part B'!BG654*'Model Part B'!BJ654+BG654*Costperbumped)</f>
        <v>3260</v>
      </c>
      <c r="BN654" s="74">
        <v>651</v>
      </c>
      <c r="BO654" s="68" t="s">
        <v>6</v>
      </c>
      <c r="BP654" s="69">
        <v>44413</v>
      </c>
      <c r="BQ654" s="67" t="s">
        <v>0</v>
      </c>
      <c r="BR654" s="68" t="str">
        <f>'Flight Data'!$A652</f>
        <v>G651</v>
      </c>
      <c r="BS654" s="68">
        <f>'Flight Data'!$B652</f>
        <v>1</v>
      </c>
      <c r="BT654" s="68">
        <f ca="1">ROUND(NORMINV($BY654,'Inputs and Outputs'!$C$18,'Inputs and Outputs'!$D$18),0)</f>
        <v>99</v>
      </c>
      <c r="BU654" s="68">
        <f t="shared" si="212"/>
        <v>105</v>
      </c>
      <c r="BV654" s="68">
        <f t="shared" ca="1" si="213"/>
        <v>99</v>
      </c>
      <c r="BW654" s="68">
        <f ca="1">IF(BV654-BS654&gt;'Inputs and Outputs'!$D$4,Five-BS654,0)</f>
        <v>0</v>
      </c>
      <c r="BX654" s="68">
        <f ca="1">BV654*'Inputs and Outputs'!$D$5-BW654*'Inputs and Outputs'!$D$6</f>
        <v>3960</v>
      </c>
      <c r="BY654" s="70">
        <f t="shared" ca="1" si="219"/>
        <v>0.38245730170269054</v>
      </c>
      <c r="BZ654" s="68">
        <f t="shared" si="214"/>
        <v>200</v>
      </c>
      <c r="CA654" s="75">
        <f ca="1">BV654*'Inputs and Outputs'!$D$5-('Model Part B'!BW654*'Model Part B'!BZ654+BW654*Costperbumped)</f>
        <v>3960</v>
      </c>
    </row>
    <row r="655" spans="2:79" x14ac:dyDescent="0.2">
      <c r="B655" s="74">
        <v>652</v>
      </c>
      <c r="C655" s="68" t="s">
        <v>5</v>
      </c>
      <c r="D655" s="69">
        <v>44414</v>
      </c>
      <c r="E655" s="67" t="s">
        <v>3</v>
      </c>
      <c r="F655" s="68" t="str">
        <f>'Flight Data'!$A653</f>
        <v>G652</v>
      </c>
      <c r="G655" s="68">
        <f>'Flight Data'!$B653</f>
        <v>2</v>
      </c>
      <c r="H655" s="68">
        <f ca="1">ROUND(NORMINV($M655,'Inputs and Outputs'!$C$18,'Inputs and Outputs'!$D$18),0)</f>
        <v>103</v>
      </c>
      <c r="I655" s="68">
        <f t="shared" si="200"/>
        <v>101</v>
      </c>
      <c r="J655" s="68">
        <f t="shared" ca="1" si="201"/>
        <v>101</v>
      </c>
      <c r="K655" s="68">
        <f ca="1">IF(J655-G655&gt;'Inputs and Outputs'!$D$4,One-G655,0)</f>
        <v>0</v>
      </c>
      <c r="L655" s="68">
        <f ca="1">J655*'Inputs and Outputs'!$D$5-K655*'Inputs and Outputs'!$D$6</f>
        <v>4040</v>
      </c>
      <c r="M655" s="70">
        <f t="shared" ca="1" si="215"/>
        <v>0.63990425985562338</v>
      </c>
      <c r="N655" s="68">
        <f t="shared" si="202"/>
        <v>25</v>
      </c>
      <c r="O655" s="75">
        <f ca="1">J655*'Inputs and Outputs'!$D$5-('Model Part B'!K655*'Model Part B'!N655+K655*Costperbumped)</f>
        <v>4040</v>
      </c>
      <c r="R655" s="74">
        <v>652</v>
      </c>
      <c r="S655" s="68" t="s">
        <v>5</v>
      </c>
      <c r="T655" s="69">
        <v>44414</v>
      </c>
      <c r="U655" s="67" t="s">
        <v>3</v>
      </c>
      <c r="V655" s="68" t="str">
        <f>'Flight Data'!$A653</f>
        <v>G652</v>
      </c>
      <c r="W655" s="68">
        <f>'Flight Data'!$B653</f>
        <v>2</v>
      </c>
      <c r="X655" s="68">
        <f ca="1">ROUND(NORMINV($AC655,'Inputs and Outputs'!$C$18,'Inputs and Outputs'!$D$18),0)</f>
        <v>92</v>
      </c>
      <c r="Y655" s="68">
        <f t="shared" si="203"/>
        <v>102</v>
      </c>
      <c r="Z655" s="68">
        <f t="shared" ca="1" si="204"/>
        <v>92</v>
      </c>
      <c r="AA655" s="68">
        <f ca="1">IF(Z655-W655&gt;'Inputs and Outputs'!$D$4,One-W655,0)</f>
        <v>0</v>
      </c>
      <c r="AB655" s="68">
        <f ca="1">Z655*'Inputs and Outputs'!$D$5-AA655*'Inputs and Outputs'!$D$6</f>
        <v>3680</v>
      </c>
      <c r="AC655" s="70">
        <f t="shared" ca="1" si="216"/>
        <v>7.3537940588812689E-2</v>
      </c>
      <c r="AD655" s="68">
        <f t="shared" si="205"/>
        <v>25</v>
      </c>
      <c r="AE655" s="75">
        <f ca="1">Z655*'Inputs and Outputs'!$D$5-('Model Part B'!AA655*'Model Part B'!AD655+AA655*Costperbumped)</f>
        <v>3680</v>
      </c>
      <c r="AH655" s="74">
        <v>652</v>
      </c>
      <c r="AI655" s="68" t="s">
        <v>5</v>
      </c>
      <c r="AJ655" s="69">
        <v>44414</v>
      </c>
      <c r="AK655" s="67" t="s">
        <v>3</v>
      </c>
      <c r="AL655" s="68" t="str">
        <f>'Flight Data'!$A653</f>
        <v>G652</v>
      </c>
      <c r="AM655" s="68">
        <f>'Flight Data'!$B653</f>
        <v>2</v>
      </c>
      <c r="AN655" s="68">
        <f ca="1">ROUND(NORMINV($AS655,'Inputs and Outputs'!$C$18,'Inputs and Outputs'!$D$18),0)</f>
        <v>109</v>
      </c>
      <c r="AO655" s="68">
        <f t="shared" si="206"/>
        <v>103</v>
      </c>
      <c r="AP655" s="68">
        <f t="shared" ca="1" si="207"/>
        <v>103</v>
      </c>
      <c r="AQ655" s="68">
        <f ca="1">IF(AP655-AM655&gt;'Inputs and Outputs'!$D$4,Three-AM655,0)</f>
        <v>1</v>
      </c>
      <c r="AR655" s="68">
        <f ca="1">AP655*'Inputs and Outputs'!$D$5-AQ655*'Inputs and Outputs'!$D$6</f>
        <v>4020</v>
      </c>
      <c r="AS655" s="70">
        <f t="shared" ca="1" si="217"/>
        <v>0.91596932354663907</v>
      </c>
      <c r="AT655" s="68">
        <f t="shared" si="208"/>
        <v>25</v>
      </c>
      <c r="AU655" s="75">
        <f ca="1">AP655*'Inputs and Outputs'!$D$5-('Model Part B'!AQ655*'Model Part B'!AT655+AQ655*Costperbumped)</f>
        <v>3995</v>
      </c>
      <c r="AX655" s="74">
        <v>652</v>
      </c>
      <c r="AY655" s="68" t="s">
        <v>5</v>
      </c>
      <c r="AZ655" s="69">
        <v>44414</v>
      </c>
      <c r="BA655" s="67" t="s">
        <v>3</v>
      </c>
      <c r="BB655" s="68" t="str">
        <f>'Flight Data'!$A653</f>
        <v>G652</v>
      </c>
      <c r="BC655" s="68">
        <f>'Flight Data'!$B653</f>
        <v>2</v>
      </c>
      <c r="BD655" s="68">
        <f ca="1">ROUND(NORMINV($BI655,'Inputs and Outputs'!$C$18,'Inputs and Outputs'!$D$18),0)</f>
        <v>102</v>
      </c>
      <c r="BE655" s="68">
        <f t="shared" si="209"/>
        <v>104</v>
      </c>
      <c r="BF655" s="68">
        <f t="shared" ca="1" si="210"/>
        <v>102</v>
      </c>
      <c r="BG655" s="68">
        <f ca="1">IF(BF655-BC655&gt;'Inputs and Outputs'!$D$4,Four-BC655,0)</f>
        <v>0</v>
      </c>
      <c r="BH655" s="68">
        <f ca="1">BF655*'Inputs and Outputs'!$D$5-BG655*'Inputs and Outputs'!$D$6</f>
        <v>4080</v>
      </c>
      <c r="BI655" s="70">
        <f t="shared" ca="1" si="218"/>
        <v>0.58802293239785164</v>
      </c>
      <c r="BJ655" s="68">
        <f t="shared" si="211"/>
        <v>25</v>
      </c>
      <c r="BK655" s="75">
        <f ca="1">BF655*'Inputs and Outputs'!$D$5-('Model Part B'!BG655*'Model Part B'!BJ655+BG655*Costperbumped)</f>
        <v>4080</v>
      </c>
      <c r="BN655" s="74">
        <v>652</v>
      </c>
      <c r="BO655" s="68" t="s">
        <v>5</v>
      </c>
      <c r="BP655" s="69">
        <v>44414</v>
      </c>
      <c r="BQ655" s="67" t="s">
        <v>3</v>
      </c>
      <c r="BR655" s="68" t="str">
        <f>'Flight Data'!$A653</f>
        <v>G652</v>
      </c>
      <c r="BS655" s="68">
        <f>'Flight Data'!$B653</f>
        <v>2</v>
      </c>
      <c r="BT655" s="68">
        <f ca="1">ROUND(NORMINV($BY655,'Inputs and Outputs'!$C$18,'Inputs and Outputs'!$D$18),0)</f>
        <v>98</v>
      </c>
      <c r="BU655" s="68">
        <f t="shared" si="212"/>
        <v>105</v>
      </c>
      <c r="BV655" s="68">
        <f t="shared" ca="1" si="213"/>
        <v>98</v>
      </c>
      <c r="BW655" s="68">
        <f ca="1">IF(BV655-BS655&gt;'Inputs and Outputs'!$D$4,Five-BS655,0)</f>
        <v>0</v>
      </c>
      <c r="BX655" s="68">
        <f ca="1">BV655*'Inputs and Outputs'!$D$5-BW655*'Inputs and Outputs'!$D$6</f>
        <v>3920</v>
      </c>
      <c r="BY655" s="70">
        <f t="shared" ca="1" si="219"/>
        <v>0.29789798892098873</v>
      </c>
      <c r="BZ655" s="68">
        <f t="shared" si="214"/>
        <v>25</v>
      </c>
      <c r="CA655" s="75">
        <f ca="1">BV655*'Inputs and Outputs'!$D$5-('Model Part B'!BW655*'Model Part B'!BZ655+BW655*Costperbumped)</f>
        <v>3920</v>
      </c>
    </row>
    <row r="656" spans="2:79" x14ac:dyDescent="0.2">
      <c r="B656" s="74">
        <v>653</v>
      </c>
      <c r="C656" s="68" t="s">
        <v>5</v>
      </c>
      <c r="D656" s="69">
        <v>44414</v>
      </c>
      <c r="E656" s="67" t="s">
        <v>2</v>
      </c>
      <c r="F656" s="68" t="str">
        <f>'Flight Data'!$A654</f>
        <v>G653</v>
      </c>
      <c r="G656" s="68">
        <f>'Flight Data'!$B654</f>
        <v>2</v>
      </c>
      <c r="H656" s="68">
        <f ca="1">ROUND(NORMINV($M656,'Inputs and Outputs'!$C$19,'Inputs and Outputs'!$D$19),0)</f>
        <v>100</v>
      </c>
      <c r="I656" s="68">
        <f t="shared" si="200"/>
        <v>101</v>
      </c>
      <c r="J656" s="68">
        <f t="shared" ca="1" si="201"/>
        <v>100</v>
      </c>
      <c r="K656" s="68">
        <f ca="1">IF(J656-G656&gt;'Inputs and Outputs'!$D$4,One-G656,0)</f>
        <v>0</v>
      </c>
      <c r="L656" s="68">
        <f ca="1">J656*'Inputs and Outputs'!$D$5-K656*'Inputs and Outputs'!$D$6</f>
        <v>4000</v>
      </c>
      <c r="M656" s="70">
        <f t="shared" ca="1" si="215"/>
        <v>0.27037951654879377</v>
      </c>
      <c r="N656" s="68">
        <f t="shared" si="202"/>
        <v>25</v>
      </c>
      <c r="O656" s="75">
        <f ca="1">J656*'Inputs and Outputs'!$D$5-('Model Part B'!K656*'Model Part B'!N656+K656*Costperbumped)</f>
        <v>4000</v>
      </c>
      <c r="R656" s="74">
        <v>653</v>
      </c>
      <c r="S656" s="68" t="s">
        <v>5</v>
      </c>
      <c r="T656" s="69">
        <v>44414</v>
      </c>
      <c r="U656" s="67" t="s">
        <v>2</v>
      </c>
      <c r="V656" s="68" t="str">
        <f>'Flight Data'!$A654</f>
        <v>G653</v>
      </c>
      <c r="W656" s="68">
        <f>'Flight Data'!$B654</f>
        <v>2</v>
      </c>
      <c r="X656" s="68">
        <f ca="1">ROUND(NORMINV($AC656,'Inputs and Outputs'!$C$19,'Inputs and Outputs'!$D$19),0)</f>
        <v>98</v>
      </c>
      <c r="Y656" s="68">
        <f t="shared" si="203"/>
        <v>102</v>
      </c>
      <c r="Z656" s="68">
        <f t="shared" ca="1" si="204"/>
        <v>98</v>
      </c>
      <c r="AA656" s="68">
        <f ca="1">IF(Z656-W656&gt;'Inputs and Outputs'!$D$4,One-W656,0)</f>
        <v>0</v>
      </c>
      <c r="AB656" s="68">
        <f ca="1">Z656*'Inputs and Outputs'!$D$5-AA656*'Inputs and Outputs'!$D$6</f>
        <v>3920</v>
      </c>
      <c r="AC656" s="70">
        <f t="shared" ca="1" si="216"/>
        <v>0.16475918521309363</v>
      </c>
      <c r="AD656" s="68">
        <f t="shared" si="205"/>
        <v>25</v>
      </c>
      <c r="AE656" s="75">
        <f ca="1">Z656*'Inputs and Outputs'!$D$5-('Model Part B'!AA656*'Model Part B'!AD656+AA656*Costperbumped)</f>
        <v>3920</v>
      </c>
      <c r="AH656" s="74">
        <v>653</v>
      </c>
      <c r="AI656" s="68" t="s">
        <v>5</v>
      </c>
      <c r="AJ656" s="69">
        <v>44414</v>
      </c>
      <c r="AK656" s="67" t="s">
        <v>2</v>
      </c>
      <c r="AL656" s="68" t="str">
        <f>'Flight Data'!$A654</f>
        <v>G653</v>
      </c>
      <c r="AM656" s="68">
        <f>'Flight Data'!$B654</f>
        <v>2</v>
      </c>
      <c r="AN656" s="68">
        <f ca="1">ROUND(NORMINV($AS656,'Inputs and Outputs'!$C$19,'Inputs and Outputs'!$D$19),0)</f>
        <v>106</v>
      </c>
      <c r="AO656" s="68">
        <f t="shared" si="206"/>
        <v>103</v>
      </c>
      <c r="AP656" s="68">
        <f t="shared" ca="1" si="207"/>
        <v>103</v>
      </c>
      <c r="AQ656" s="68">
        <f ca="1">IF(AP656-AM656&gt;'Inputs and Outputs'!$D$4,Three-AM656,0)</f>
        <v>1</v>
      </c>
      <c r="AR656" s="68">
        <f ca="1">AP656*'Inputs and Outputs'!$D$5-AQ656*'Inputs and Outputs'!$D$6</f>
        <v>4020</v>
      </c>
      <c r="AS656" s="70">
        <f t="shared" ca="1" si="217"/>
        <v>0.71387398262009583</v>
      </c>
      <c r="AT656" s="68">
        <f t="shared" si="208"/>
        <v>25</v>
      </c>
      <c r="AU656" s="75">
        <f ca="1">AP656*'Inputs and Outputs'!$D$5-('Model Part B'!AQ656*'Model Part B'!AT656+AQ656*Costperbumped)</f>
        <v>3995</v>
      </c>
      <c r="AX656" s="74">
        <v>653</v>
      </c>
      <c r="AY656" s="68" t="s">
        <v>5</v>
      </c>
      <c r="AZ656" s="69">
        <v>44414</v>
      </c>
      <c r="BA656" s="67" t="s">
        <v>2</v>
      </c>
      <c r="BB656" s="68" t="str">
        <f>'Flight Data'!$A654</f>
        <v>G653</v>
      </c>
      <c r="BC656" s="68">
        <f>'Flight Data'!$B654</f>
        <v>2</v>
      </c>
      <c r="BD656" s="68">
        <f ca="1">ROUND(NORMINV($BI656,'Inputs and Outputs'!$C$19,'Inputs and Outputs'!$D$19),0)</f>
        <v>99</v>
      </c>
      <c r="BE656" s="68">
        <f t="shared" si="209"/>
        <v>104</v>
      </c>
      <c r="BF656" s="68">
        <f t="shared" ca="1" si="210"/>
        <v>99</v>
      </c>
      <c r="BG656" s="68">
        <f ca="1">IF(BF656-BC656&gt;'Inputs and Outputs'!$D$4,Four-BC656,0)</f>
        <v>0</v>
      </c>
      <c r="BH656" s="68">
        <f ca="1">BF656*'Inputs and Outputs'!$D$5-BG656*'Inputs and Outputs'!$D$6</f>
        <v>3960</v>
      </c>
      <c r="BI656" s="70">
        <f t="shared" ca="1" si="218"/>
        <v>0.21490895011806066</v>
      </c>
      <c r="BJ656" s="68">
        <f t="shared" si="211"/>
        <v>25</v>
      </c>
      <c r="BK656" s="75">
        <f ca="1">BF656*'Inputs and Outputs'!$D$5-('Model Part B'!BG656*'Model Part B'!BJ656+BG656*Costperbumped)</f>
        <v>3960</v>
      </c>
      <c r="BN656" s="74">
        <v>653</v>
      </c>
      <c r="BO656" s="68" t="s">
        <v>5</v>
      </c>
      <c r="BP656" s="69">
        <v>44414</v>
      </c>
      <c r="BQ656" s="67" t="s">
        <v>2</v>
      </c>
      <c r="BR656" s="68" t="str">
        <f>'Flight Data'!$A654</f>
        <v>G653</v>
      </c>
      <c r="BS656" s="68">
        <f>'Flight Data'!$B654</f>
        <v>2</v>
      </c>
      <c r="BT656" s="68">
        <f ca="1">ROUND(NORMINV($BY656,'Inputs and Outputs'!$C$18,'Inputs and Outputs'!$D$18),0)</f>
        <v>103</v>
      </c>
      <c r="BU656" s="68">
        <f t="shared" si="212"/>
        <v>105</v>
      </c>
      <c r="BV656" s="68">
        <f t="shared" ca="1" si="213"/>
        <v>103</v>
      </c>
      <c r="BW656" s="68">
        <f ca="1">IF(BV656-BS656&gt;'Inputs and Outputs'!$D$4,Five-BS656,0)</f>
        <v>3</v>
      </c>
      <c r="BX656" s="68">
        <f ca="1">BV656*'Inputs and Outputs'!$D$5-BW656*'Inputs and Outputs'!$D$6</f>
        <v>3820</v>
      </c>
      <c r="BY656" s="70">
        <f t="shared" ca="1" si="219"/>
        <v>0.64076166567283865</v>
      </c>
      <c r="BZ656" s="68">
        <f t="shared" si="214"/>
        <v>25</v>
      </c>
      <c r="CA656" s="75">
        <f ca="1">BV656*'Inputs and Outputs'!$D$5-('Model Part B'!BW656*'Model Part B'!BZ656+BW656*Costperbumped)</f>
        <v>3745</v>
      </c>
    </row>
    <row r="657" spans="2:79" x14ac:dyDescent="0.2">
      <c r="B657" s="74">
        <v>654</v>
      </c>
      <c r="C657" s="68" t="s">
        <v>5</v>
      </c>
      <c r="D657" s="69">
        <v>44414</v>
      </c>
      <c r="E657" s="67" t="s">
        <v>0</v>
      </c>
      <c r="F657" s="68" t="str">
        <f>'Flight Data'!$A655</f>
        <v>G654</v>
      </c>
      <c r="G657" s="68">
        <f>'Flight Data'!$B655</f>
        <v>1</v>
      </c>
      <c r="H657" s="68">
        <f ca="1">ROUND(NORMINV($M657,'Inputs and Outputs'!$C$20,'Inputs and Outputs'!$D$20),0)</f>
        <v>110</v>
      </c>
      <c r="I657" s="68">
        <f t="shared" si="200"/>
        <v>101</v>
      </c>
      <c r="J657" s="68">
        <f t="shared" ca="1" si="201"/>
        <v>101</v>
      </c>
      <c r="K657" s="68">
        <f ca="1">IF(J657-G657&gt;'Inputs and Outputs'!$D$4,One-G657,0)</f>
        <v>0</v>
      </c>
      <c r="L657" s="68">
        <f ca="1">J657*'Inputs and Outputs'!$D$5-K657*'Inputs and Outputs'!$D$6</f>
        <v>4040</v>
      </c>
      <c r="M657" s="70">
        <f t="shared" ca="1" si="215"/>
        <v>0.85485829723300488</v>
      </c>
      <c r="N657" s="68">
        <f t="shared" si="202"/>
        <v>200</v>
      </c>
      <c r="O657" s="75">
        <f ca="1">J657*'Inputs and Outputs'!$D$5-('Model Part B'!K657*'Model Part B'!N657+K657*Costperbumped)</f>
        <v>4040</v>
      </c>
      <c r="R657" s="74">
        <v>654</v>
      </c>
      <c r="S657" s="68" t="s">
        <v>5</v>
      </c>
      <c r="T657" s="69">
        <v>44414</v>
      </c>
      <c r="U657" s="67" t="s">
        <v>0</v>
      </c>
      <c r="V657" s="68" t="str">
        <f>'Flight Data'!$A655</f>
        <v>G654</v>
      </c>
      <c r="W657" s="68">
        <f>'Flight Data'!$B655</f>
        <v>1</v>
      </c>
      <c r="X657" s="68">
        <f ca="1">ROUND(NORMINV($AC657,'Inputs and Outputs'!$C$20,'Inputs and Outputs'!$D$20),0)</f>
        <v>115</v>
      </c>
      <c r="Y657" s="68">
        <f t="shared" si="203"/>
        <v>102</v>
      </c>
      <c r="Z657" s="68">
        <f t="shared" ca="1" si="204"/>
        <v>102</v>
      </c>
      <c r="AA657" s="68">
        <f ca="1">IF(Z657-W657&gt;'Inputs and Outputs'!$D$4,One-W657,0)</f>
        <v>0</v>
      </c>
      <c r="AB657" s="68">
        <f ca="1">Z657*'Inputs and Outputs'!$D$5-AA657*'Inputs and Outputs'!$D$6</f>
        <v>4080</v>
      </c>
      <c r="AC657" s="70">
        <f t="shared" ca="1" si="216"/>
        <v>0.97164213438327751</v>
      </c>
      <c r="AD657" s="68">
        <f t="shared" si="205"/>
        <v>200</v>
      </c>
      <c r="AE657" s="75">
        <f ca="1">Z657*'Inputs and Outputs'!$D$5-('Model Part B'!AA657*'Model Part B'!AD657+AA657*Costperbumped)</f>
        <v>4080</v>
      </c>
      <c r="AH657" s="74">
        <v>654</v>
      </c>
      <c r="AI657" s="68" t="s">
        <v>5</v>
      </c>
      <c r="AJ657" s="69">
        <v>44414</v>
      </c>
      <c r="AK657" s="67" t="s">
        <v>0</v>
      </c>
      <c r="AL657" s="68" t="str">
        <f>'Flight Data'!$A655</f>
        <v>G654</v>
      </c>
      <c r="AM657" s="68">
        <f>'Flight Data'!$B655</f>
        <v>1</v>
      </c>
      <c r="AN657" s="68">
        <f ca="1">ROUND(NORMINV($AS657,'Inputs and Outputs'!$C$20,'Inputs and Outputs'!$D$20),0)</f>
        <v>106</v>
      </c>
      <c r="AO657" s="68">
        <f t="shared" si="206"/>
        <v>103</v>
      </c>
      <c r="AP657" s="68">
        <f t="shared" ca="1" si="207"/>
        <v>103</v>
      </c>
      <c r="AQ657" s="68">
        <f ca="1">IF(AP657-AM657&gt;'Inputs and Outputs'!$D$4,Three-AM657,0)</f>
        <v>2</v>
      </c>
      <c r="AR657" s="68">
        <f ca="1">AP657*'Inputs and Outputs'!$D$5-AQ657*'Inputs and Outputs'!$D$6</f>
        <v>3920</v>
      </c>
      <c r="AS657" s="70">
        <f t="shared" ca="1" si="217"/>
        <v>0.55337587116902476</v>
      </c>
      <c r="AT657" s="68">
        <f t="shared" si="208"/>
        <v>200</v>
      </c>
      <c r="AU657" s="75">
        <f ca="1">AP657*'Inputs and Outputs'!$D$5-('Model Part B'!AQ657*'Model Part B'!AT657+AQ657*Costperbumped)</f>
        <v>3520</v>
      </c>
      <c r="AX657" s="74">
        <v>654</v>
      </c>
      <c r="AY657" s="68" t="s">
        <v>5</v>
      </c>
      <c r="AZ657" s="69">
        <v>44414</v>
      </c>
      <c r="BA657" s="67" t="s">
        <v>0</v>
      </c>
      <c r="BB657" s="68" t="str">
        <f>'Flight Data'!$A655</f>
        <v>G654</v>
      </c>
      <c r="BC657" s="68">
        <f>'Flight Data'!$B655</f>
        <v>1</v>
      </c>
      <c r="BD657" s="68">
        <f ca="1">ROUND(NORMINV($BI657,'Inputs and Outputs'!$C$20,'Inputs and Outputs'!$D$20),0)</f>
        <v>102</v>
      </c>
      <c r="BE657" s="68">
        <f t="shared" si="209"/>
        <v>104</v>
      </c>
      <c r="BF657" s="68">
        <f t="shared" ca="1" si="210"/>
        <v>102</v>
      </c>
      <c r="BG657" s="68">
        <f ca="1">IF(BF657-BC657&gt;'Inputs and Outputs'!$D$4,Four-BC657,0)</f>
        <v>3</v>
      </c>
      <c r="BH657" s="68">
        <f ca="1">BF657*'Inputs and Outputs'!$D$5-BG657*'Inputs and Outputs'!$D$6</f>
        <v>3780</v>
      </c>
      <c r="BI657" s="70">
        <f t="shared" ca="1" si="218"/>
        <v>0.2691205533972354</v>
      </c>
      <c r="BJ657" s="68">
        <f t="shared" si="211"/>
        <v>200</v>
      </c>
      <c r="BK657" s="75">
        <f ca="1">BF657*'Inputs and Outputs'!$D$5-('Model Part B'!BG657*'Model Part B'!BJ657+BG657*Costperbumped)</f>
        <v>3180</v>
      </c>
      <c r="BN657" s="74">
        <v>654</v>
      </c>
      <c r="BO657" s="68" t="s">
        <v>5</v>
      </c>
      <c r="BP657" s="69">
        <v>44414</v>
      </c>
      <c r="BQ657" s="67" t="s">
        <v>0</v>
      </c>
      <c r="BR657" s="68" t="str">
        <f>'Flight Data'!$A655</f>
        <v>G654</v>
      </c>
      <c r="BS657" s="68">
        <f>'Flight Data'!$B655</f>
        <v>1</v>
      </c>
      <c r="BT657" s="68">
        <f ca="1">ROUND(NORMINV($BY657,'Inputs and Outputs'!$C$18,'Inputs and Outputs'!$D$18),0)</f>
        <v>106</v>
      </c>
      <c r="BU657" s="68">
        <f t="shared" si="212"/>
        <v>105</v>
      </c>
      <c r="BV657" s="68">
        <f t="shared" ca="1" si="213"/>
        <v>105</v>
      </c>
      <c r="BW657" s="68">
        <f ca="1">IF(BV657-BS657&gt;'Inputs and Outputs'!$D$4,Five-BS657,0)</f>
        <v>4</v>
      </c>
      <c r="BX657" s="68">
        <f ca="1">BV657*'Inputs and Outputs'!$D$5-BW657*'Inputs and Outputs'!$D$6</f>
        <v>3800</v>
      </c>
      <c r="BY657" s="70">
        <f t="shared" ca="1" si="219"/>
        <v>0.81490674020883758</v>
      </c>
      <c r="BZ657" s="68">
        <f t="shared" si="214"/>
        <v>200</v>
      </c>
      <c r="CA657" s="75">
        <f ca="1">BV657*'Inputs and Outputs'!$D$5-('Model Part B'!BW657*'Model Part B'!BZ657+BW657*Costperbumped)</f>
        <v>3000</v>
      </c>
    </row>
    <row r="658" spans="2:79" x14ac:dyDescent="0.2">
      <c r="B658" s="74">
        <v>655</v>
      </c>
      <c r="C658" s="68" t="s">
        <v>4</v>
      </c>
      <c r="D658" s="69">
        <v>44415</v>
      </c>
      <c r="E658" s="67" t="s">
        <v>3</v>
      </c>
      <c r="F658" s="68" t="str">
        <f>'Flight Data'!$A656</f>
        <v>G655</v>
      </c>
      <c r="G658" s="68">
        <f>'Flight Data'!$B656</f>
        <v>9</v>
      </c>
      <c r="H658" s="68">
        <f ca="1">ROUND(NORMINV($M658,'Inputs and Outputs'!$C$18,'Inputs and Outputs'!$D$18),0)</f>
        <v>97</v>
      </c>
      <c r="I658" s="68">
        <f t="shared" si="200"/>
        <v>101</v>
      </c>
      <c r="J658" s="68">
        <f t="shared" ca="1" si="201"/>
        <v>97</v>
      </c>
      <c r="K658" s="68">
        <f ca="1">IF(J658-G658&gt;'Inputs and Outputs'!$D$4,One-G658,0)</f>
        <v>0</v>
      </c>
      <c r="L658" s="68">
        <f ca="1">J658*'Inputs and Outputs'!$D$5-K658*'Inputs and Outputs'!$D$6</f>
        <v>3880</v>
      </c>
      <c r="M658" s="70">
        <f t="shared" ca="1" si="215"/>
        <v>0.2301424672202671</v>
      </c>
      <c r="N658" s="68">
        <f t="shared" si="202"/>
        <v>25</v>
      </c>
      <c r="O658" s="75">
        <f ca="1">J658*'Inputs and Outputs'!$D$5-('Model Part B'!K658*'Model Part B'!N658+K658*Costperbumped)</f>
        <v>3880</v>
      </c>
      <c r="R658" s="74">
        <v>655</v>
      </c>
      <c r="S658" s="68" t="s">
        <v>4</v>
      </c>
      <c r="T658" s="69">
        <v>44415</v>
      </c>
      <c r="U658" s="67" t="s">
        <v>3</v>
      </c>
      <c r="V658" s="68" t="str">
        <f>'Flight Data'!$A656</f>
        <v>G655</v>
      </c>
      <c r="W658" s="68">
        <f>'Flight Data'!$B656</f>
        <v>9</v>
      </c>
      <c r="X658" s="68">
        <f ca="1">ROUND(NORMINV($AC658,'Inputs and Outputs'!$C$18,'Inputs and Outputs'!$D$18),0)</f>
        <v>94</v>
      </c>
      <c r="Y658" s="68">
        <f t="shared" si="203"/>
        <v>102</v>
      </c>
      <c r="Z658" s="68">
        <f t="shared" ca="1" si="204"/>
        <v>94</v>
      </c>
      <c r="AA658" s="68">
        <f ca="1">IF(Z658-W658&gt;'Inputs and Outputs'!$D$4,One-W658,0)</f>
        <v>0</v>
      </c>
      <c r="AB658" s="68">
        <f ca="1">Z658*'Inputs and Outputs'!$D$5-AA658*'Inputs and Outputs'!$D$6</f>
        <v>3760</v>
      </c>
      <c r="AC658" s="70">
        <f t="shared" ca="1" si="216"/>
        <v>0.10924033252620824</v>
      </c>
      <c r="AD658" s="68">
        <f t="shared" si="205"/>
        <v>25</v>
      </c>
      <c r="AE658" s="75">
        <f ca="1">Z658*'Inputs and Outputs'!$D$5-('Model Part B'!AA658*'Model Part B'!AD658+AA658*Costperbumped)</f>
        <v>3760</v>
      </c>
      <c r="AH658" s="74">
        <v>655</v>
      </c>
      <c r="AI658" s="68" t="s">
        <v>4</v>
      </c>
      <c r="AJ658" s="69">
        <v>44415</v>
      </c>
      <c r="AK658" s="67" t="s">
        <v>3</v>
      </c>
      <c r="AL658" s="68" t="str">
        <f>'Flight Data'!$A656</f>
        <v>G655</v>
      </c>
      <c r="AM658" s="68">
        <f>'Flight Data'!$B656</f>
        <v>9</v>
      </c>
      <c r="AN658" s="68">
        <f ca="1">ROUND(NORMINV($AS658,'Inputs and Outputs'!$C$18,'Inputs and Outputs'!$D$18),0)</f>
        <v>105</v>
      </c>
      <c r="AO658" s="68">
        <f t="shared" si="206"/>
        <v>103</v>
      </c>
      <c r="AP658" s="68">
        <f t="shared" ca="1" si="207"/>
        <v>103</v>
      </c>
      <c r="AQ658" s="68">
        <f ca="1">IF(AP658-AM658&gt;'Inputs and Outputs'!$D$4,Three-AM658,0)</f>
        <v>0</v>
      </c>
      <c r="AR658" s="68">
        <f ca="1">AP658*'Inputs and Outputs'!$D$5-AQ658*'Inputs and Outputs'!$D$6</f>
        <v>4120</v>
      </c>
      <c r="AS658" s="70">
        <f t="shared" ca="1" si="217"/>
        <v>0.75342932479933422</v>
      </c>
      <c r="AT658" s="68">
        <f t="shared" si="208"/>
        <v>25</v>
      </c>
      <c r="AU658" s="75">
        <f ca="1">AP658*'Inputs and Outputs'!$D$5-('Model Part B'!AQ658*'Model Part B'!AT658+AQ658*Costperbumped)</f>
        <v>4120</v>
      </c>
      <c r="AX658" s="74">
        <v>655</v>
      </c>
      <c r="AY658" s="68" t="s">
        <v>4</v>
      </c>
      <c r="AZ658" s="69">
        <v>44415</v>
      </c>
      <c r="BA658" s="67" t="s">
        <v>3</v>
      </c>
      <c r="BB658" s="68" t="str">
        <f>'Flight Data'!$A656</f>
        <v>G655</v>
      </c>
      <c r="BC658" s="68">
        <f>'Flight Data'!$B656</f>
        <v>9</v>
      </c>
      <c r="BD658" s="68">
        <f ca="1">ROUND(NORMINV($BI658,'Inputs and Outputs'!$C$18,'Inputs and Outputs'!$D$18),0)</f>
        <v>91</v>
      </c>
      <c r="BE658" s="68">
        <f t="shared" si="209"/>
        <v>104</v>
      </c>
      <c r="BF658" s="68">
        <f t="shared" ca="1" si="210"/>
        <v>91</v>
      </c>
      <c r="BG658" s="68">
        <f ca="1">IF(BF658-BC658&gt;'Inputs and Outputs'!$D$4,Four-BC658,0)</f>
        <v>0</v>
      </c>
      <c r="BH658" s="68">
        <f ca="1">BF658*'Inputs and Outputs'!$D$5-BG658*'Inputs and Outputs'!$D$6</f>
        <v>3640</v>
      </c>
      <c r="BI658" s="70">
        <f t="shared" ca="1" si="218"/>
        <v>4.3330191239842497E-2</v>
      </c>
      <c r="BJ658" s="68">
        <f t="shared" si="211"/>
        <v>25</v>
      </c>
      <c r="BK658" s="75">
        <f ca="1">BF658*'Inputs and Outputs'!$D$5-('Model Part B'!BG658*'Model Part B'!BJ658+BG658*Costperbumped)</f>
        <v>3640</v>
      </c>
      <c r="BN658" s="74">
        <v>655</v>
      </c>
      <c r="BO658" s="68" t="s">
        <v>4</v>
      </c>
      <c r="BP658" s="69">
        <v>44415</v>
      </c>
      <c r="BQ658" s="67" t="s">
        <v>3</v>
      </c>
      <c r="BR658" s="68" t="str">
        <f>'Flight Data'!$A656</f>
        <v>G655</v>
      </c>
      <c r="BS658" s="68">
        <f>'Flight Data'!$B656</f>
        <v>9</v>
      </c>
      <c r="BT658" s="68">
        <f ca="1">ROUND(NORMINV($BY658,'Inputs and Outputs'!$C$18,'Inputs and Outputs'!$D$18),0)</f>
        <v>96</v>
      </c>
      <c r="BU658" s="68">
        <f t="shared" si="212"/>
        <v>105</v>
      </c>
      <c r="BV658" s="68">
        <f t="shared" ca="1" si="213"/>
        <v>96</v>
      </c>
      <c r="BW658" s="68">
        <f ca="1">IF(BV658-BS658&gt;'Inputs and Outputs'!$D$4,Five-BS658,0)</f>
        <v>0</v>
      </c>
      <c r="BX658" s="68">
        <f ca="1">BV658*'Inputs and Outputs'!$D$5-BW658*'Inputs and Outputs'!$D$6</f>
        <v>3840</v>
      </c>
      <c r="BY658" s="70">
        <f t="shared" ca="1" si="219"/>
        <v>0.20146407270352007</v>
      </c>
      <c r="BZ658" s="68">
        <f t="shared" si="214"/>
        <v>25</v>
      </c>
      <c r="CA658" s="75">
        <f ca="1">BV658*'Inputs and Outputs'!$D$5-('Model Part B'!BW658*'Model Part B'!BZ658+BW658*Costperbumped)</f>
        <v>3840</v>
      </c>
    </row>
    <row r="659" spans="2:79" x14ac:dyDescent="0.2">
      <c r="B659" s="74">
        <v>656</v>
      </c>
      <c r="C659" s="68" t="s">
        <v>4</v>
      </c>
      <c r="D659" s="69">
        <v>44415</v>
      </c>
      <c r="E659" s="67" t="s">
        <v>2</v>
      </c>
      <c r="F659" s="68" t="str">
        <f>'Flight Data'!$A657</f>
        <v>G656</v>
      </c>
      <c r="G659" s="68">
        <f>'Flight Data'!$B657</f>
        <v>0</v>
      </c>
      <c r="H659" s="68">
        <f ca="1">ROUND(NORMINV($M659,'Inputs and Outputs'!$C$19,'Inputs and Outputs'!$D$19),0)</f>
        <v>101</v>
      </c>
      <c r="I659" s="68">
        <f t="shared" si="200"/>
        <v>101</v>
      </c>
      <c r="J659" s="68">
        <f t="shared" ca="1" si="201"/>
        <v>101</v>
      </c>
      <c r="K659" s="68">
        <f ca="1">IF(J659-G659&gt;'Inputs and Outputs'!$D$4,One-G659,0)</f>
        <v>1</v>
      </c>
      <c r="L659" s="68">
        <f ca="1">J659*'Inputs and Outputs'!$D$5-K659*'Inputs and Outputs'!$D$6</f>
        <v>3940</v>
      </c>
      <c r="M659" s="70">
        <f t="shared" ca="1" si="215"/>
        <v>0.35801305405829809</v>
      </c>
      <c r="N659" s="68">
        <f t="shared" si="202"/>
        <v>25</v>
      </c>
      <c r="O659" s="75">
        <f ca="1">J659*'Inputs and Outputs'!$D$5-('Model Part B'!K659*'Model Part B'!N659+K659*Costperbumped)</f>
        <v>3915</v>
      </c>
      <c r="R659" s="74">
        <v>656</v>
      </c>
      <c r="S659" s="68" t="s">
        <v>4</v>
      </c>
      <c r="T659" s="69">
        <v>44415</v>
      </c>
      <c r="U659" s="67" t="s">
        <v>2</v>
      </c>
      <c r="V659" s="68" t="str">
        <f>'Flight Data'!$A657</f>
        <v>G656</v>
      </c>
      <c r="W659" s="68">
        <f>'Flight Data'!$B657</f>
        <v>0</v>
      </c>
      <c r="X659" s="68">
        <f ca="1">ROUND(NORMINV($AC659,'Inputs and Outputs'!$C$19,'Inputs and Outputs'!$D$19),0)</f>
        <v>98</v>
      </c>
      <c r="Y659" s="68">
        <f t="shared" si="203"/>
        <v>102</v>
      </c>
      <c r="Z659" s="68">
        <f t="shared" ca="1" si="204"/>
        <v>98</v>
      </c>
      <c r="AA659" s="68">
        <f ca="1">IF(Z659-W659&gt;'Inputs and Outputs'!$D$4,One-W659,0)</f>
        <v>0</v>
      </c>
      <c r="AB659" s="68">
        <f ca="1">Z659*'Inputs and Outputs'!$D$5-AA659*'Inputs and Outputs'!$D$6</f>
        <v>3920</v>
      </c>
      <c r="AC659" s="70">
        <f t="shared" ca="1" si="216"/>
        <v>0.15471571240888071</v>
      </c>
      <c r="AD659" s="68">
        <f t="shared" si="205"/>
        <v>25</v>
      </c>
      <c r="AE659" s="75">
        <f ca="1">Z659*'Inputs and Outputs'!$D$5-('Model Part B'!AA659*'Model Part B'!AD659+AA659*Costperbumped)</f>
        <v>3920</v>
      </c>
      <c r="AH659" s="74">
        <v>656</v>
      </c>
      <c r="AI659" s="68" t="s">
        <v>4</v>
      </c>
      <c r="AJ659" s="69">
        <v>44415</v>
      </c>
      <c r="AK659" s="67" t="s">
        <v>2</v>
      </c>
      <c r="AL659" s="68" t="str">
        <f>'Flight Data'!$A657</f>
        <v>G656</v>
      </c>
      <c r="AM659" s="68">
        <f>'Flight Data'!$B657</f>
        <v>0</v>
      </c>
      <c r="AN659" s="68">
        <f ca="1">ROUND(NORMINV($AS659,'Inputs and Outputs'!$C$19,'Inputs and Outputs'!$D$19),0)</f>
        <v>104</v>
      </c>
      <c r="AO659" s="68">
        <f t="shared" si="206"/>
        <v>103</v>
      </c>
      <c r="AP659" s="68">
        <f t="shared" ca="1" si="207"/>
        <v>103</v>
      </c>
      <c r="AQ659" s="68">
        <f ca="1">IF(AP659-AM659&gt;'Inputs and Outputs'!$D$4,Three-AM659,0)</f>
        <v>3</v>
      </c>
      <c r="AR659" s="68">
        <f ca="1">AP659*'Inputs and Outputs'!$D$5-AQ659*'Inputs and Outputs'!$D$6</f>
        <v>3820</v>
      </c>
      <c r="AS659" s="70">
        <f t="shared" ca="1" si="217"/>
        <v>0.5560618953167622</v>
      </c>
      <c r="AT659" s="68">
        <f t="shared" si="208"/>
        <v>25</v>
      </c>
      <c r="AU659" s="75">
        <f ca="1">AP659*'Inputs and Outputs'!$D$5-('Model Part B'!AQ659*'Model Part B'!AT659+AQ659*Costperbumped)</f>
        <v>3745</v>
      </c>
      <c r="AX659" s="74">
        <v>656</v>
      </c>
      <c r="AY659" s="68" t="s">
        <v>4</v>
      </c>
      <c r="AZ659" s="69">
        <v>44415</v>
      </c>
      <c r="BA659" s="67" t="s">
        <v>2</v>
      </c>
      <c r="BB659" s="68" t="str">
        <f>'Flight Data'!$A657</f>
        <v>G656</v>
      </c>
      <c r="BC659" s="68">
        <f>'Flight Data'!$B657</f>
        <v>0</v>
      </c>
      <c r="BD659" s="68">
        <f ca="1">ROUND(NORMINV($BI659,'Inputs and Outputs'!$C$19,'Inputs and Outputs'!$D$19),0)</f>
        <v>101</v>
      </c>
      <c r="BE659" s="68">
        <f t="shared" si="209"/>
        <v>104</v>
      </c>
      <c r="BF659" s="68">
        <f t="shared" ca="1" si="210"/>
        <v>101</v>
      </c>
      <c r="BG659" s="68">
        <f ca="1">IF(BF659-BC659&gt;'Inputs and Outputs'!$D$4,Four-BC659,0)</f>
        <v>4</v>
      </c>
      <c r="BH659" s="68">
        <f ca="1">BF659*'Inputs and Outputs'!$D$5-BG659*'Inputs and Outputs'!$D$6</f>
        <v>3640</v>
      </c>
      <c r="BI659" s="70">
        <f t="shared" ca="1" si="218"/>
        <v>0.31805240694224479</v>
      </c>
      <c r="BJ659" s="68">
        <f t="shared" si="211"/>
        <v>25</v>
      </c>
      <c r="BK659" s="75">
        <f ca="1">BF659*'Inputs and Outputs'!$D$5-('Model Part B'!BG659*'Model Part B'!BJ659+BG659*Costperbumped)</f>
        <v>3540</v>
      </c>
      <c r="BN659" s="74">
        <v>656</v>
      </c>
      <c r="BO659" s="68" t="s">
        <v>4</v>
      </c>
      <c r="BP659" s="69">
        <v>44415</v>
      </c>
      <c r="BQ659" s="67" t="s">
        <v>2</v>
      </c>
      <c r="BR659" s="68" t="str">
        <f>'Flight Data'!$A657</f>
        <v>G656</v>
      </c>
      <c r="BS659" s="68">
        <f>'Flight Data'!$B657</f>
        <v>0</v>
      </c>
      <c r="BT659" s="68">
        <f ca="1">ROUND(NORMINV($BY659,'Inputs and Outputs'!$C$18,'Inputs and Outputs'!$D$18),0)</f>
        <v>101</v>
      </c>
      <c r="BU659" s="68">
        <f t="shared" si="212"/>
        <v>105</v>
      </c>
      <c r="BV659" s="68">
        <f t="shared" ca="1" si="213"/>
        <v>101</v>
      </c>
      <c r="BW659" s="68">
        <f ca="1">IF(BV659-BS659&gt;'Inputs and Outputs'!$D$4,Five-BS659,0)</f>
        <v>5</v>
      </c>
      <c r="BX659" s="68">
        <f ca="1">BV659*'Inputs and Outputs'!$D$5-BW659*'Inputs and Outputs'!$D$6</f>
        <v>3540</v>
      </c>
      <c r="BY659" s="70">
        <f t="shared" ca="1" si="219"/>
        <v>0.50528949746649809</v>
      </c>
      <c r="BZ659" s="68">
        <f t="shared" si="214"/>
        <v>25</v>
      </c>
      <c r="CA659" s="75">
        <f ca="1">BV659*'Inputs and Outputs'!$D$5-('Model Part B'!BW659*'Model Part B'!BZ659+BW659*Costperbumped)</f>
        <v>3415</v>
      </c>
    </row>
    <row r="660" spans="2:79" x14ac:dyDescent="0.2">
      <c r="B660" s="74">
        <v>657</v>
      </c>
      <c r="C660" s="68" t="s">
        <v>4</v>
      </c>
      <c r="D660" s="69">
        <v>44415</v>
      </c>
      <c r="E660" s="67" t="s">
        <v>0</v>
      </c>
      <c r="F660" s="68" t="str">
        <f>'Flight Data'!$A658</f>
        <v>G657</v>
      </c>
      <c r="G660" s="68">
        <f>'Flight Data'!$B658</f>
        <v>1</v>
      </c>
      <c r="H660" s="68">
        <f ca="1">ROUND(NORMINV($M660,'Inputs and Outputs'!$C$20,'Inputs and Outputs'!$D$20),0)</f>
        <v>105</v>
      </c>
      <c r="I660" s="68">
        <f t="shared" si="200"/>
        <v>101</v>
      </c>
      <c r="J660" s="68">
        <f t="shared" ca="1" si="201"/>
        <v>101</v>
      </c>
      <c r="K660" s="68">
        <f ca="1">IF(J660-G660&gt;'Inputs and Outputs'!$D$4,One-G660,0)</f>
        <v>0</v>
      </c>
      <c r="L660" s="68">
        <f ca="1">J660*'Inputs and Outputs'!$D$5-K660*'Inputs and Outputs'!$D$6</f>
        <v>4040</v>
      </c>
      <c r="M660" s="70">
        <f t="shared" ca="1" si="215"/>
        <v>0.47348836843272069</v>
      </c>
      <c r="N660" s="68">
        <f t="shared" si="202"/>
        <v>200</v>
      </c>
      <c r="O660" s="75">
        <f ca="1">J660*'Inputs and Outputs'!$D$5-('Model Part B'!K660*'Model Part B'!N660+K660*Costperbumped)</f>
        <v>4040</v>
      </c>
      <c r="R660" s="74">
        <v>657</v>
      </c>
      <c r="S660" s="68" t="s">
        <v>4</v>
      </c>
      <c r="T660" s="69">
        <v>44415</v>
      </c>
      <c r="U660" s="67" t="s">
        <v>0</v>
      </c>
      <c r="V660" s="68" t="str">
        <f>'Flight Data'!$A658</f>
        <v>G657</v>
      </c>
      <c r="W660" s="68">
        <f>'Flight Data'!$B658</f>
        <v>1</v>
      </c>
      <c r="X660" s="68">
        <f ca="1">ROUND(NORMINV($AC660,'Inputs and Outputs'!$C$20,'Inputs and Outputs'!$D$20),0)</f>
        <v>108</v>
      </c>
      <c r="Y660" s="68">
        <f t="shared" si="203"/>
        <v>102</v>
      </c>
      <c r="Z660" s="68">
        <f t="shared" ca="1" si="204"/>
        <v>102</v>
      </c>
      <c r="AA660" s="68">
        <f ca="1">IF(Z660-W660&gt;'Inputs and Outputs'!$D$4,One-W660,0)</f>
        <v>0</v>
      </c>
      <c r="AB660" s="68">
        <f ca="1">Z660*'Inputs and Outputs'!$D$5-AA660*'Inputs and Outputs'!$D$6</f>
        <v>4080</v>
      </c>
      <c r="AC660" s="70">
        <f t="shared" ca="1" si="216"/>
        <v>0.69544788811435254</v>
      </c>
      <c r="AD660" s="68">
        <f t="shared" si="205"/>
        <v>200</v>
      </c>
      <c r="AE660" s="75">
        <f ca="1">Z660*'Inputs and Outputs'!$D$5-('Model Part B'!AA660*'Model Part B'!AD660+AA660*Costperbumped)</f>
        <v>4080</v>
      </c>
      <c r="AH660" s="74">
        <v>657</v>
      </c>
      <c r="AI660" s="68" t="s">
        <v>4</v>
      </c>
      <c r="AJ660" s="69">
        <v>44415</v>
      </c>
      <c r="AK660" s="67" t="s">
        <v>0</v>
      </c>
      <c r="AL660" s="68" t="str">
        <f>'Flight Data'!$A658</f>
        <v>G657</v>
      </c>
      <c r="AM660" s="68">
        <f>'Flight Data'!$B658</f>
        <v>1</v>
      </c>
      <c r="AN660" s="68">
        <f ca="1">ROUND(NORMINV($AS660,'Inputs and Outputs'!$C$20,'Inputs and Outputs'!$D$20),0)</f>
        <v>104</v>
      </c>
      <c r="AO660" s="68">
        <f t="shared" si="206"/>
        <v>103</v>
      </c>
      <c r="AP660" s="68">
        <f t="shared" ca="1" si="207"/>
        <v>103</v>
      </c>
      <c r="AQ660" s="68">
        <f ca="1">IF(AP660-AM660&gt;'Inputs and Outputs'!$D$4,Three-AM660,0)</f>
        <v>2</v>
      </c>
      <c r="AR660" s="68">
        <f ca="1">AP660*'Inputs and Outputs'!$D$5-AQ660*'Inputs and Outputs'!$D$6</f>
        <v>3920</v>
      </c>
      <c r="AS660" s="70">
        <f t="shared" ca="1" si="217"/>
        <v>0.389631697482553</v>
      </c>
      <c r="AT660" s="68">
        <f t="shared" si="208"/>
        <v>200</v>
      </c>
      <c r="AU660" s="75">
        <f ca="1">AP660*'Inputs and Outputs'!$D$5-('Model Part B'!AQ660*'Model Part B'!AT660+AQ660*Costperbumped)</f>
        <v>3520</v>
      </c>
      <c r="AX660" s="74">
        <v>657</v>
      </c>
      <c r="AY660" s="68" t="s">
        <v>4</v>
      </c>
      <c r="AZ660" s="69">
        <v>44415</v>
      </c>
      <c r="BA660" s="67" t="s">
        <v>0</v>
      </c>
      <c r="BB660" s="68" t="str">
        <f>'Flight Data'!$A658</f>
        <v>G657</v>
      </c>
      <c r="BC660" s="68">
        <f>'Flight Data'!$B658</f>
        <v>1</v>
      </c>
      <c r="BD660" s="68">
        <f ca="1">ROUND(NORMINV($BI660,'Inputs and Outputs'!$C$20,'Inputs and Outputs'!$D$20),0)</f>
        <v>108</v>
      </c>
      <c r="BE660" s="68">
        <f t="shared" si="209"/>
        <v>104</v>
      </c>
      <c r="BF660" s="68">
        <f t="shared" ca="1" si="210"/>
        <v>104</v>
      </c>
      <c r="BG660" s="68">
        <f ca="1">IF(BF660-BC660&gt;'Inputs and Outputs'!$D$4,Four-BC660,0)</f>
        <v>3</v>
      </c>
      <c r="BH660" s="68">
        <f ca="1">BF660*'Inputs and Outputs'!$D$5-BG660*'Inputs and Outputs'!$D$6</f>
        <v>3860</v>
      </c>
      <c r="BI660" s="70">
        <f t="shared" ca="1" si="218"/>
        <v>0.74652144671119913</v>
      </c>
      <c r="BJ660" s="68">
        <f t="shared" si="211"/>
        <v>200</v>
      </c>
      <c r="BK660" s="75">
        <f ca="1">BF660*'Inputs and Outputs'!$D$5-('Model Part B'!BG660*'Model Part B'!BJ660+BG660*Costperbumped)</f>
        <v>3260</v>
      </c>
      <c r="BN660" s="74">
        <v>657</v>
      </c>
      <c r="BO660" s="68" t="s">
        <v>4</v>
      </c>
      <c r="BP660" s="69">
        <v>44415</v>
      </c>
      <c r="BQ660" s="67" t="s">
        <v>0</v>
      </c>
      <c r="BR660" s="68" t="str">
        <f>'Flight Data'!$A658</f>
        <v>G657</v>
      </c>
      <c r="BS660" s="68">
        <f>'Flight Data'!$B658</f>
        <v>1</v>
      </c>
      <c r="BT660" s="68">
        <f ca="1">ROUND(NORMINV($BY660,'Inputs and Outputs'!$C$18,'Inputs and Outputs'!$D$18),0)</f>
        <v>96</v>
      </c>
      <c r="BU660" s="68">
        <f t="shared" si="212"/>
        <v>105</v>
      </c>
      <c r="BV660" s="68">
        <f t="shared" ca="1" si="213"/>
        <v>96</v>
      </c>
      <c r="BW660" s="68">
        <f ca="1">IF(BV660-BS660&gt;'Inputs and Outputs'!$D$4,Five-BS660,0)</f>
        <v>0</v>
      </c>
      <c r="BX660" s="68">
        <f ca="1">BV660*'Inputs and Outputs'!$D$5-BW660*'Inputs and Outputs'!$D$6</f>
        <v>3840</v>
      </c>
      <c r="BY660" s="70">
        <f t="shared" ca="1" si="219"/>
        <v>0.18850011794127486</v>
      </c>
      <c r="BZ660" s="68">
        <f t="shared" si="214"/>
        <v>200</v>
      </c>
      <c r="CA660" s="75">
        <f ca="1">BV660*'Inputs and Outputs'!$D$5-('Model Part B'!BW660*'Model Part B'!BZ660+BW660*Costperbumped)</f>
        <v>3840</v>
      </c>
    </row>
    <row r="661" spans="2:79" x14ac:dyDescent="0.2">
      <c r="B661" s="74">
        <v>658</v>
      </c>
      <c r="C661" s="68" t="s">
        <v>1</v>
      </c>
      <c r="D661" s="69">
        <v>44416</v>
      </c>
      <c r="E661" s="67" t="s">
        <v>3</v>
      </c>
      <c r="F661" s="68" t="str">
        <f>'Flight Data'!$A659</f>
        <v>G658</v>
      </c>
      <c r="G661" s="68">
        <f>'Flight Data'!$B659</f>
        <v>7</v>
      </c>
      <c r="H661" s="68">
        <f ca="1">ROUND(NORMINV($M661,'Inputs and Outputs'!$C$18,'Inputs and Outputs'!$D$18),0)</f>
        <v>97</v>
      </c>
      <c r="I661" s="68">
        <f t="shared" si="200"/>
        <v>101</v>
      </c>
      <c r="J661" s="68">
        <f t="shared" ca="1" si="201"/>
        <v>97</v>
      </c>
      <c r="K661" s="68">
        <f ca="1">IF(J661-G661&gt;'Inputs and Outputs'!$D$4,One-G661,0)</f>
        <v>0</v>
      </c>
      <c r="L661" s="68">
        <f ca="1">J661*'Inputs and Outputs'!$D$5-K661*'Inputs and Outputs'!$D$6</f>
        <v>3880</v>
      </c>
      <c r="M661" s="70">
        <f t="shared" ca="1" si="215"/>
        <v>0.25019049366199264</v>
      </c>
      <c r="N661" s="68">
        <f t="shared" si="202"/>
        <v>25</v>
      </c>
      <c r="O661" s="75">
        <f ca="1">J661*'Inputs and Outputs'!$D$5-('Model Part B'!K661*'Model Part B'!N661+K661*Costperbumped)</f>
        <v>3880</v>
      </c>
      <c r="R661" s="74">
        <v>658</v>
      </c>
      <c r="S661" s="68" t="s">
        <v>1</v>
      </c>
      <c r="T661" s="69">
        <v>44416</v>
      </c>
      <c r="U661" s="67" t="s">
        <v>3</v>
      </c>
      <c r="V661" s="68" t="str">
        <f>'Flight Data'!$A659</f>
        <v>G658</v>
      </c>
      <c r="W661" s="68">
        <f>'Flight Data'!$B659</f>
        <v>7</v>
      </c>
      <c r="X661" s="68">
        <f ca="1">ROUND(NORMINV($AC661,'Inputs and Outputs'!$C$18,'Inputs and Outputs'!$D$18),0)</f>
        <v>94</v>
      </c>
      <c r="Y661" s="68">
        <f t="shared" si="203"/>
        <v>102</v>
      </c>
      <c r="Z661" s="68">
        <f t="shared" ca="1" si="204"/>
        <v>94</v>
      </c>
      <c r="AA661" s="68">
        <f ca="1">IF(Z661-W661&gt;'Inputs and Outputs'!$D$4,One-W661,0)</f>
        <v>0</v>
      </c>
      <c r="AB661" s="68">
        <f ca="1">Z661*'Inputs and Outputs'!$D$5-AA661*'Inputs and Outputs'!$D$6</f>
        <v>3760</v>
      </c>
      <c r="AC661" s="70">
        <f t="shared" ca="1" si="216"/>
        <v>0.11150679344143544</v>
      </c>
      <c r="AD661" s="68">
        <f t="shared" si="205"/>
        <v>25</v>
      </c>
      <c r="AE661" s="75">
        <f ca="1">Z661*'Inputs and Outputs'!$D$5-('Model Part B'!AA661*'Model Part B'!AD661+AA661*Costperbumped)</f>
        <v>3760</v>
      </c>
      <c r="AH661" s="74">
        <v>658</v>
      </c>
      <c r="AI661" s="68" t="s">
        <v>1</v>
      </c>
      <c r="AJ661" s="69">
        <v>44416</v>
      </c>
      <c r="AK661" s="67" t="s">
        <v>3</v>
      </c>
      <c r="AL661" s="68" t="str">
        <f>'Flight Data'!$A659</f>
        <v>G658</v>
      </c>
      <c r="AM661" s="68">
        <f>'Flight Data'!$B659</f>
        <v>7</v>
      </c>
      <c r="AN661" s="68">
        <f ca="1">ROUND(NORMINV($AS661,'Inputs and Outputs'!$C$18,'Inputs and Outputs'!$D$18),0)</f>
        <v>107</v>
      </c>
      <c r="AO661" s="68">
        <f t="shared" si="206"/>
        <v>103</v>
      </c>
      <c r="AP661" s="68">
        <f t="shared" ca="1" si="207"/>
        <v>103</v>
      </c>
      <c r="AQ661" s="68">
        <f ca="1">IF(AP661-AM661&gt;'Inputs and Outputs'!$D$4,Three-AM661,0)</f>
        <v>0</v>
      </c>
      <c r="AR661" s="68">
        <f ca="1">AP661*'Inputs and Outputs'!$D$5-AQ661*'Inputs and Outputs'!$D$6</f>
        <v>4120</v>
      </c>
      <c r="AS661" s="70">
        <f t="shared" ca="1" si="217"/>
        <v>0.82903131152895382</v>
      </c>
      <c r="AT661" s="68">
        <f t="shared" si="208"/>
        <v>25</v>
      </c>
      <c r="AU661" s="75">
        <f ca="1">AP661*'Inputs and Outputs'!$D$5-('Model Part B'!AQ661*'Model Part B'!AT661+AQ661*Costperbumped)</f>
        <v>4120</v>
      </c>
      <c r="AX661" s="74">
        <v>658</v>
      </c>
      <c r="AY661" s="68" t="s">
        <v>1</v>
      </c>
      <c r="AZ661" s="69">
        <v>44416</v>
      </c>
      <c r="BA661" s="67" t="s">
        <v>3</v>
      </c>
      <c r="BB661" s="68" t="str">
        <f>'Flight Data'!$A659</f>
        <v>G658</v>
      </c>
      <c r="BC661" s="68">
        <f>'Flight Data'!$B659</f>
        <v>7</v>
      </c>
      <c r="BD661" s="68">
        <f ca="1">ROUND(NORMINV($BI661,'Inputs and Outputs'!$C$18,'Inputs and Outputs'!$D$18),0)</f>
        <v>108</v>
      </c>
      <c r="BE661" s="68">
        <f t="shared" si="209"/>
        <v>104</v>
      </c>
      <c r="BF661" s="68">
        <f t="shared" ca="1" si="210"/>
        <v>104</v>
      </c>
      <c r="BG661" s="68">
        <f ca="1">IF(BF661-BC661&gt;'Inputs and Outputs'!$D$4,Four-BC661,0)</f>
        <v>0</v>
      </c>
      <c r="BH661" s="68">
        <f ca="1">BF661*'Inputs and Outputs'!$D$5-BG661*'Inputs and Outputs'!$D$6</f>
        <v>4160</v>
      </c>
      <c r="BI661" s="70">
        <f t="shared" ca="1" si="218"/>
        <v>0.87187938212461802</v>
      </c>
      <c r="BJ661" s="68">
        <f t="shared" si="211"/>
        <v>25</v>
      </c>
      <c r="BK661" s="75">
        <f ca="1">BF661*'Inputs and Outputs'!$D$5-('Model Part B'!BG661*'Model Part B'!BJ661+BG661*Costperbumped)</f>
        <v>4160</v>
      </c>
      <c r="BN661" s="74">
        <v>658</v>
      </c>
      <c r="BO661" s="68" t="s">
        <v>1</v>
      </c>
      <c r="BP661" s="69">
        <v>44416</v>
      </c>
      <c r="BQ661" s="67" t="s">
        <v>3</v>
      </c>
      <c r="BR661" s="68" t="str">
        <f>'Flight Data'!$A659</f>
        <v>G658</v>
      </c>
      <c r="BS661" s="68">
        <f>'Flight Data'!$B659</f>
        <v>7</v>
      </c>
      <c r="BT661" s="68">
        <f ca="1">ROUND(NORMINV($BY661,'Inputs and Outputs'!$C$18,'Inputs and Outputs'!$D$18),0)</f>
        <v>102</v>
      </c>
      <c r="BU661" s="68">
        <f t="shared" si="212"/>
        <v>105</v>
      </c>
      <c r="BV661" s="68">
        <f t="shared" ca="1" si="213"/>
        <v>102</v>
      </c>
      <c r="BW661" s="68">
        <f ca="1">IF(BV661-BS661&gt;'Inputs and Outputs'!$D$4,Five-BS661,0)</f>
        <v>0</v>
      </c>
      <c r="BX661" s="68">
        <f ca="1">BV661*'Inputs and Outputs'!$D$5-BW661*'Inputs and Outputs'!$D$6</f>
        <v>4080</v>
      </c>
      <c r="BY661" s="70">
        <f t="shared" ca="1" si="219"/>
        <v>0.56687950891711714</v>
      </c>
      <c r="BZ661" s="68">
        <f t="shared" si="214"/>
        <v>25</v>
      </c>
      <c r="CA661" s="75">
        <f ca="1">BV661*'Inputs and Outputs'!$D$5-('Model Part B'!BW661*'Model Part B'!BZ661+BW661*Costperbumped)</f>
        <v>4080</v>
      </c>
    </row>
    <row r="662" spans="2:79" x14ac:dyDescent="0.2">
      <c r="B662" s="74">
        <v>659</v>
      </c>
      <c r="C662" s="68" t="s">
        <v>1</v>
      </c>
      <c r="D662" s="69">
        <v>44416</v>
      </c>
      <c r="E662" s="67" t="s">
        <v>2</v>
      </c>
      <c r="F662" s="68" t="str">
        <f>'Flight Data'!$A660</f>
        <v>G659</v>
      </c>
      <c r="G662" s="68">
        <f>'Flight Data'!$B660</f>
        <v>1</v>
      </c>
      <c r="H662" s="68">
        <f ca="1">ROUND(NORMINV($M662,'Inputs and Outputs'!$C$19,'Inputs and Outputs'!$D$19),0)</f>
        <v>109</v>
      </c>
      <c r="I662" s="68">
        <f t="shared" si="200"/>
        <v>101</v>
      </c>
      <c r="J662" s="68">
        <f t="shared" ca="1" si="201"/>
        <v>101</v>
      </c>
      <c r="K662" s="68">
        <f ca="1">IF(J662-G662&gt;'Inputs and Outputs'!$D$4,One-G662,0)</f>
        <v>0</v>
      </c>
      <c r="L662" s="68">
        <f ca="1">J662*'Inputs and Outputs'!$D$5-K662*'Inputs and Outputs'!$D$6</f>
        <v>4040</v>
      </c>
      <c r="M662" s="70">
        <f t="shared" ca="1" si="215"/>
        <v>0.89324453538338966</v>
      </c>
      <c r="N662" s="68">
        <f t="shared" si="202"/>
        <v>25</v>
      </c>
      <c r="O662" s="75">
        <f ca="1">J662*'Inputs and Outputs'!$D$5-('Model Part B'!K662*'Model Part B'!N662+K662*Costperbumped)</f>
        <v>4040</v>
      </c>
      <c r="R662" s="74">
        <v>659</v>
      </c>
      <c r="S662" s="68" t="s">
        <v>1</v>
      </c>
      <c r="T662" s="69">
        <v>44416</v>
      </c>
      <c r="U662" s="67" t="s">
        <v>2</v>
      </c>
      <c r="V662" s="68" t="str">
        <f>'Flight Data'!$A660</f>
        <v>G659</v>
      </c>
      <c r="W662" s="68">
        <f>'Flight Data'!$B660</f>
        <v>1</v>
      </c>
      <c r="X662" s="68">
        <f ca="1">ROUND(NORMINV($AC662,'Inputs and Outputs'!$C$19,'Inputs and Outputs'!$D$19),0)</f>
        <v>97</v>
      </c>
      <c r="Y662" s="68">
        <f t="shared" si="203"/>
        <v>102</v>
      </c>
      <c r="Z662" s="68">
        <f t="shared" ca="1" si="204"/>
        <v>97</v>
      </c>
      <c r="AA662" s="68">
        <f ca="1">IF(Z662-W662&gt;'Inputs and Outputs'!$D$4,One-W662,0)</f>
        <v>0</v>
      </c>
      <c r="AB662" s="68">
        <f ca="1">Z662*'Inputs and Outputs'!$D$5-AA662*'Inputs and Outputs'!$D$6</f>
        <v>3880</v>
      </c>
      <c r="AC662" s="70">
        <f t="shared" ca="1" si="216"/>
        <v>0.12811908544895934</v>
      </c>
      <c r="AD662" s="68">
        <f t="shared" si="205"/>
        <v>25</v>
      </c>
      <c r="AE662" s="75">
        <f ca="1">Z662*'Inputs and Outputs'!$D$5-('Model Part B'!AA662*'Model Part B'!AD662+AA662*Costperbumped)</f>
        <v>3880</v>
      </c>
      <c r="AH662" s="74">
        <v>659</v>
      </c>
      <c r="AI662" s="68" t="s">
        <v>1</v>
      </c>
      <c r="AJ662" s="69">
        <v>44416</v>
      </c>
      <c r="AK662" s="67" t="s">
        <v>2</v>
      </c>
      <c r="AL662" s="68" t="str">
        <f>'Flight Data'!$A660</f>
        <v>G659</v>
      </c>
      <c r="AM662" s="68">
        <f>'Flight Data'!$B660</f>
        <v>1</v>
      </c>
      <c r="AN662" s="68">
        <f ca="1">ROUND(NORMINV($AS662,'Inputs and Outputs'!$C$19,'Inputs and Outputs'!$D$19),0)</f>
        <v>106</v>
      </c>
      <c r="AO662" s="68">
        <f t="shared" si="206"/>
        <v>103</v>
      </c>
      <c r="AP662" s="68">
        <f t="shared" ca="1" si="207"/>
        <v>103</v>
      </c>
      <c r="AQ662" s="68">
        <f ca="1">IF(AP662-AM662&gt;'Inputs and Outputs'!$D$4,Three-AM662,0)</f>
        <v>2</v>
      </c>
      <c r="AR662" s="68">
        <f ca="1">AP662*'Inputs and Outputs'!$D$5-AQ662*'Inputs and Outputs'!$D$6</f>
        <v>3920</v>
      </c>
      <c r="AS662" s="70">
        <f t="shared" ca="1" si="217"/>
        <v>0.71596233972525414</v>
      </c>
      <c r="AT662" s="68">
        <f t="shared" si="208"/>
        <v>25</v>
      </c>
      <c r="AU662" s="75">
        <f ca="1">AP662*'Inputs and Outputs'!$D$5-('Model Part B'!AQ662*'Model Part B'!AT662+AQ662*Costperbumped)</f>
        <v>3870</v>
      </c>
      <c r="AX662" s="74">
        <v>659</v>
      </c>
      <c r="AY662" s="68" t="s">
        <v>1</v>
      </c>
      <c r="AZ662" s="69">
        <v>44416</v>
      </c>
      <c r="BA662" s="67" t="s">
        <v>2</v>
      </c>
      <c r="BB662" s="68" t="str">
        <f>'Flight Data'!$A660</f>
        <v>G659</v>
      </c>
      <c r="BC662" s="68">
        <f>'Flight Data'!$B660</f>
        <v>1</v>
      </c>
      <c r="BD662" s="68">
        <f ca="1">ROUND(NORMINV($BI662,'Inputs and Outputs'!$C$19,'Inputs and Outputs'!$D$19),0)</f>
        <v>110</v>
      </c>
      <c r="BE662" s="68">
        <f t="shared" si="209"/>
        <v>104</v>
      </c>
      <c r="BF662" s="68">
        <f t="shared" ca="1" si="210"/>
        <v>104</v>
      </c>
      <c r="BG662" s="68">
        <f ca="1">IF(BF662-BC662&gt;'Inputs and Outputs'!$D$4,Four-BC662,0)</f>
        <v>3</v>
      </c>
      <c r="BH662" s="68">
        <f ca="1">BF662*'Inputs and Outputs'!$D$5-BG662*'Inputs and Outputs'!$D$6</f>
        <v>3860</v>
      </c>
      <c r="BI662" s="70">
        <f t="shared" ca="1" si="218"/>
        <v>0.9306461107037437</v>
      </c>
      <c r="BJ662" s="68">
        <f t="shared" si="211"/>
        <v>25</v>
      </c>
      <c r="BK662" s="75">
        <f ca="1">BF662*'Inputs and Outputs'!$D$5-('Model Part B'!BG662*'Model Part B'!BJ662+BG662*Costperbumped)</f>
        <v>3785</v>
      </c>
      <c r="BN662" s="74">
        <v>659</v>
      </c>
      <c r="BO662" s="68" t="s">
        <v>1</v>
      </c>
      <c r="BP662" s="69">
        <v>44416</v>
      </c>
      <c r="BQ662" s="67" t="s">
        <v>2</v>
      </c>
      <c r="BR662" s="68" t="str">
        <f>'Flight Data'!$A660</f>
        <v>G659</v>
      </c>
      <c r="BS662" s="68">
        <f>'Flight Data'!$B660</f>
        <v>1</v>
      </c>
      <c r="BT662" s="68">
        <f ca="1">ROUND(NORMINV($BY662,'Inputs and Outputs'!$C$18,'Inputs and Outputs'!$D$18),0)</f>
        <v>100</v>
      </c>
      <c r="BU662" s="68">
        <f t="shared" si="212"/>
        <v>105</v>
      </c>
      <c r="BV662" s="68">
        <f t="shared" ca="1" si="213"/>
        <v>100</v>
      </c>
      <c r="BW662" s="68">
        <f ca="1">IF(BV662-BS662&gt;'Inputs and Outputs'!$D$4,Five-BS662,0)</f>
        <v>0</v>
      </c>
      <c r="BX662" s="68">
        <f ca="1">BV662*'Inputs and Outputs'!$D$5-BW662*'Inputs and Outputs'!$D$6</f>
        <v>4000</v>
      </c>
      <c r="BY662" s="70">
        <f t="shared" ca="1" si="219"/>
        <v>0.44953842524190224</v>
      </c>
      <c r="BZ662" s="68">
        <f t="shared" si="214"/>
        <v>25</v>
      </c>
      <c r="CA662" s="75">
        <f ca="1">BV662*'Inputs and Outputs'!$D$5-('Model Part B'!BW662*'Model Part B'!BZ662+BW662*Costperbumped)</f>
        <v>4000</v>
      </c>
    </row>
    <row r="663" spans="2:79" x14ac:dyDescent="0.2">
      <c r="B663" s="74">
        <v>660</v>
      </c>
      <c r="C663" s="68" t="s">
        <v>1</v>
      </c>
      <c r="D663" s="69">
        <v>44416</v>
      </c>
      <c r="E663" s="67" t="s">
        <v>0</v>
      </c>
      <c r="F663" s="68" t="str">
        <f>'Flight Data'!$A661</f>
        <v>G660</v>
      </c>
      <c r="G663" s="68">
        <f>'Flight Data'!$B661</f>
        <v>1</v>
      </c>
      <c r="H663" s="68">
        <f ca="1">ROUND(NORMINV($M663,'Inputs and Outputs'!$C$20,'Inputs and Outputs'!$D$20),0)</f>
        <v>106</v>
      </c>
      <c r="I663" s="68">
        <f t="shared" si="200"/>
        <v>101</v>
      </c>
      <c r="J663" s="68">
        <f t="shared" ca="1" si="201"/>
        <v>101</v>
      </c>
      <c r="K663" s="68">
        <f ca="1">IF(J663-G663&gt;'Inputs and Outputs'!$D$4,One-G663,0)</f>
        <v>0</v>
      </c>
      <c r="L663" s="68">
        <f ca="1">J663*'Inputs and Outputs'!$D$5-K663*'Inputs and Outputs'!$D$6</f>
        <v>4040</v>
      </c>
      <c r="M663" s="70">
        <f t="shared" ca="1" si="215"/>
        <v>0.555014086421178</v>
      </c>
      <c r="N663" s="68">
        <f t="shared" si="202"/>
        <v>200</v>
      </c>
      <c r="O663" s="75">
        <f ca="1">J663*'Inputs and Outputs'!$D$5-('Model Part B'!K663*'Model Part B'!N663+K663*Costperbumped)</f>
        <v>4040</v>
      </c>
      <c r="R663" s="74">
        <v>660</v>
      </c>
      <c r="S663" s="68" t="s">
        <v>1</v>
      </c>
      <c r="T663" s="69">
        <v>44416</v>
      </c>
      <c r="U663" s="67" t="s">
        <v>0</v>
      </c>
      <c r="V663" s="68" t="str">
        <f>'Flight Data'!$A661</f>
        <v>G660</v>
      </c>
      <c r="W663" s="68">
        <f>'Flight Data'!$B661</f>
        <v>1</v>
      </c>
      <c r="X663" s="68">
        <f ca="1">ROUND(NORMINV($AC663,'Inputs and Outputs'!$C$20,'Inputs and Outputs'!$D$20),0)</f>
        <v>104</v>
      </c>
      <c r="Y663" s="68">
        <f t="shared" si="203"/>
        <v>102</v>
      </c>
      <c r="Z663" s="68">
        <f t="shared" ca="1" si="204"/>
        <v>102</v>
      </c>
      <c r="AA663" s="68">
        <f ca="1">IF(Z663-W663&gt;'Inputs and Outputs'!$D$4,One-W663,0)</f>
        <v>0</v>
      </c>
      <c r="AB663" s="68">
        <f ca="1">Z663*'Inputs and Outputs'!$D$5-AA663*'Inputs and Outputs'!$D$6</f>
        <v>4080</v>
      </c>
      <c r="AC663" s="70">
        <f t="shared" ca="1" si="216"/>
        <v>0.44821636117497965</v>
      </c>
      <c r="AD663" s="68">
        <f t="shared" si="205"/>
        <v>200</v>
      </c>
      <c r="AE663" s="75">
        <f ca="1">Z663*'Inputs and Outputs'!$D$5-('Model Part B'!AA663*'Model Part B'!AD663+AA663*Costperbumped)</f>
        <v>4080</v>
      </c>
      <c r="AH663" s="74">
        <v>660</v>
      </c>
      <c r="AI663" s="68" t="s">
        <v>1</v>
      </c>
      <c r="AJ663" s="69">
        <v>44416</v>
      </c>
      <c r="AK663" s="67" t="s">
        <v>0</v>
      </c>
      <c r="AL663" s="68" t="str">
        <f>'Flight Data'!$A661</f>
        <v>G660</v>
      </c>
      <c r="AM663" s="68">
        <f>'Flight Data'!$B661</f>
        <v>1</v>
      </c>
      <c r="AN663" s="68">
        <f ca="1">ROUND(NORMINV($AS663,'Inputs and Outputs'!$C$20,'Inputs and Outputs'!$D$20),0)</f>
        <v>107</v>
      </c>
      <c r="AO663" s="68">
        <f t="shared" si="206"/>
        <v>103</v>
      </c>
      <c r="AP663" s="68">
        <f t="shared" ca="1" si="207"/>
        <v>103</v>
      </c>
      <c r="AQ663" s="68">
        <f ca="1">IF(AP663-AM663&gt;'Inputs and Outputs'!$D$4,Three-AM663,0)</f>
        <v>2</v>
      </c>
      <c r="AR663" s="68">
        <f ca="1">AP663*'Inputs and Outputs'!$D$5-AQ663*'Inputs and Outputs'!$D$6</f>
        <v>3920</v>
      </c>
      <c r="AS663" s="70">
        <f t="shared" ca="1" si="217"/>
        <v>0.62939740165127933</v>
      </c>
      <c r="AT663" s="68">
        <f t="shared" si="208"/>
        <v>200</v>
      </c>
      <c r="AU663" s="75">
        <f ca="1">AP663*'Inputs and Outputs'!$D$5-('Model Part B'!AQ663*'Model Part B'!AT663+AQ663*Costperbumped)</f>
        <v>3520</v>
      </c>
      <c r="AX663" s="74">
        <v>660</v>
      </c>
      <c r="AY663" s="68" t="s">
        <v>1</v>
      </c>
      <c r="AZ663" s="69">
        <v>44416</v>
      </c>
      <c r="BA663" s="67" t="s">
        <v>0</v>
      </c>
      <c r="BB663" s="68" t="str">
        <f>'Flight Data'!$A661</f>
        <v>G660</v>
      </c>
      <c r="BC663" s="68">
        <f>'Flight Data'!$B661</f>
        <v>1</v>
      </c>
      <c r="BD663" s="68">
        <f ca="1">ROUND(NORMINV($BI663,'Inputs and Outputs'!$C$20,'Inputs and Outputs'!$D$20),0)</f>
        <v>104</v>
      </c>
      <c r="BE663" s="68">
        <f t="shared" si="209"/>
        <v>104</v>
      </c>
      <c r="BF663" s="68">
        <f t="shared" ca="1" si="210"/>
        <v>104</v>
      </c>
      <c r="BG663" s="68">
        <f ca="1">IF(BF663-BC663&gt;'Inputs and Outputs'!$D$4,Four-BC663,0)</f>
        <v>3</v>
      </c>
      <c r="BH663" s="68">
        <f ca="1">BF663*'Inputs and Outputs'!$D$5-BG663*'Inputs and Outputs'!$D$6</f>
        <v>3860</v>
      </c>
      <c r="BI663" s="70">
        <f t="shared" ca="1" si="218"/>
        <v>0.40471169324981149</v>
      </c>
      <c r="BJ663" s="68">
        <f t="shared" si="211"/>
        <v>200</v>
      </c>
      <c r="BK663" s="75">
        <f ca="1">BF663*'Inputs and Outputs'!$D$5-('Model Part B'!BG663*'Model Part B'!BJ663+BG663*Costperbumped)</f>
        <v>3260</v>
      </c>
      <c r="BN663" s="74">
        <v>660</v>
      </c>
      <c r="BO663" s="68" t="s">
        <v>1</v>
      </c>
      <c r="BP663" s="69">
        <v>44416</v>
      </c>
      <c r="BQ663" s="67" t="s">
        <v>0</v>
      </c>
      <c r="BR663" s="68" t="str">
        <f>'Flight Data'!$A661</f>
        <v>G660</v>
      </c>
      <c r="BS663" s="68">
        <f>'Flight Data'!$B661</f>
        <v>1</v>
      </c>
      <c r="BT663" s="68">
        <f ca="1">ROUND(NORMINV($BY663,'Inputs and Outputs'!$C$18,'Inputs and Outputs'!$D$18),0)</f>
        <v>101</v>
      </c>
      <c r="BU663" s="68">
        <f t="shared" si="212"/>
        <v>105</v>
      </c>
      <c r="BV663" s="68">
        <f t="shared" ca="1" si="213"/>
        <v>101</v>
      </c>
      <c r="BW663" s="68">
        <f ca="1">IF(BV663-BS663&gt;'Inputs and Outputs'!$D$4,Five-BS663,0)</f>
        <v>0</v>
      </c>
      <c r="BX663" s="68">
        <f ca="1">BV663*'Inputs and Outputs'!$D$5-BW663*'Inputs and Outputs'!$D$6</f>
        <v>4040</v>
      </c>
      <c r="BY663" s="70">
        <f t="shared" ca="1" si="219"/>
        <v>0.52575951196787973</v>
      </c>
      <c r="BZ663" s="68">
        <f t="shared" si="214"/>
        <v>200</v>
      </c>
      <c r="CA663" s="75">
        <f ca="1">BV663*'Inputs and Outputs'!$D$5-('Model Part B'!BW663*'Model Part B'!BZ663+BW663*Costperbumped)</f>
        <v>4040</v>
      </c>
    </row>
    <row r="664" spans="2:79" x14ac:dyDescent="0.2">
      <c r="B664" s="74">
        <v>661</v>
      </c>
      <c r="C664" s="68" t="s">
        <v>9</v>
      </c>
      <c r="D664" s="69">
        <v>44417</v>
      </c>
      <c r="E664" s="67" t="s">
        <v>3</v>
      </c>
      <c r="F664" s="68" t="str">
        <f>'Flight Data'!$A662</f>
        <v>G661</v>
      </c>
      <c r="G664" s="68">
        <f>'Flight Data'!$B662</f>
        <v>6</v>
      </c>
      <c r="H664" s="68">
        <f ca="1">ROUND(NORMINV($M664,'Inputs and Outputs'!$C$18,'Inputs and Outputs'!$D$18),0)</f>
        <v>105</v>
      </c>
      <c r="I664" s="68">
        <f t="shared" si="200"/>
        <v>101</v>
      </c>
      <c r="J664" s="68">
        <f t="shared" ca="1" si="201"/>
        <v>101</v>
      </c>
      <c r="K664" s="68">
        <f ca="1">IF(J664-G664&gt;'Inputs and Outputs'!$D$4,One-G664,0)</f>
        <v>0</v>
      </c>
      <c r="L664" s="68">
        <f ca="1">J664*'Inputs and Outputs'!$D$5-K664*'Inputs and Outputs'!$D$6</f>
        <v>4040</v>
      </c>
      <c r="M664" s="70">
        <f t="shared" ca="1" si="215"/>
        <v>0.74416149954237532</v>
      </c>
      <c r="N664" s="68">
        <f t="shared" si="202"/>
        <v>25</v>
      </c>
      <c r="O664" s="75">
        <f ca="1">J664*'Inputs and Outputs'!$D$5-('Model Part B'!K664*'Model Part B'!N664+K664*Costperbumped)</f>
        <v>4040</v>
      </c>
      <c r="R664" s="74">
        <v>661</v>
      </c>
      <c r="S664" s="68" t="s">
        <v>9</v>
      </c>
      <c r="T664" s="69">
        <v>44417</v>
      </c>
      <c r="U664" s="67" t="s">
        <v>3</v>
      </c>
      <c r="V664" s="68" t="str">
        <f>'Flight Data'!$A662</f>
        <v>G661</v>
      </c>
      <c r="W664" s="68">
        <f>'Flight Data'!$B662</f>
        <v>6</v>
      </c>
      <c r="X664" s="68">
        <f ca="1">ROUND(NORMINV($AC664,'Inputs and Outputs'!$C$18,'Inputs and Outputs'!$D$18),0)</f>
        <v>95</v>
      </c>
      <c r="Y664" s="68">
        <f t="shared" si="203"/>
        <v>102</v>
      </c>
      <c r="Z664" s="68">
        <f t="shared" ca="1" si="204"/>
        <v>95</v>
      </c>
      <c r="AA664" s="68">
        <f ca="1">IF(Z664-W664&gt;'Inputs and Outputs'!$D$4,One-W664,0)</f>
        <v>0</v>
      </c>
      <c r="AB664" s="68">
        <f ca="1">Z664*'Inputs and Outputs'!$D$5-AA664*'Inputs and Outputs'!$D$6</f>
        <v>3800</v>
      </c>
      <c r="AC664" s="70">
        <f t="shared" ca="1" si="216"/>
        <v>0.15437301074861032</v>
      </c>
      <c r="AD664" s="68">
        <f t="shared" si="205"/>
        <v>25</v>
      </c>
      <c r="AE664" s="75">
        <f ca="1">Z664*'Inputs and Outputs'!$D$5-('Model Part B'!AA664*'Model Part B'!AD664+AA664*Costperbumped)</f>
        <v>3800</v>
      </c>
      <c r="AH664" s="74">
        <v>661</v>
      </c>
      <c r="AI664" s="68" t="s">
        <v>9</v>
      </c>
      <c r="AJ664" s="69">
        <v>44417</v>
      </c>
      <c r="AK664" s="67" t="s">
        <v>3</v>
      </c>
      <c r="AL664" s="68" t="str">
        <f>'Flight Data'!$A662</f>
        <v>G661</v>
      </c>
      <c r="AM664" s="68">
        <f>'Flight Data'!$B662</f>
        <v>6</v>
      </c>
      <c r="AN664" s="68">
        <f ca="1">ROUND(NORMINV($AS664,'Inputs and Outputs'!$C$18,'Inputs and Outputs'!$D$18),0)</f>
        <v>99</v>
      </c>
      <c r="AO664" s="68">
        <f t="shared" si="206"/>
        <v>103</v>
      </c>
      <c r="AP664" s="68">
        <f t="shared" ca="1" si="207"/>
        <v>99</v>
      </c>
      <c r="AQ664" s="68">
        <f ca="1">IF(AP664-AM664&gt;'Inputs and Outputs'!$D$4,Three-AM664,0)</f>
        <v>0</v>
      </c>
      <c r="AR664" s="68">
        <f ca="1">AP664*'Inputs and Outputs'!$D$5-AQ664*'Inputs and Outputs'!$D$6</f>
        <v>3960</v>
      </c>
      <c r="AS664" s="70">
        <f t="shared" ca="1" si="217"/>
        <v>0.3815238051029548</v>
      </c>
      <c r="AT664" s="68">
        <f t="shared" si="208"/>
        <v>25</v>
      </c>
      <c r="AU664" s="75">
        <f ca="1">AP664*'Inputs and Outputs'!$D$5-('Model Part B'!AQ664*'Model Part B'!AT664+AQ664*Costperbumped)</f>
        <v>3960</v>
      </c>
      <c r="AX664" s="74">
        <v>661</v>
      </c>
      <c r="AY664" s="68" t="s">
        <v>9</v>
      </c>
      <c r="AZ664" s="69">
        <v>44417</v>
      </c>
      <c r="BA664" s="67" t="s">
        <v>3</v>
      </c>
      <c r="BB664" s="68" t="str">
        <f>'Flight Data'!$A662</f>
        <v>G661</v>
      </c>
      <c r="BC664" s="68">
        <f>'Flight Data'!$B662</f>
        <v>6</v>
      </c>
      <c r="BD664" s="68">
        <f ca="1">ROUND(NORMINV($BI664,'Inputs and Outputs'!$C$18,'Inputs and Outputs'!$D$18),0)</f>
        <v>91</v>
      </c>
      <c r="BE664" s="68">
        <f t="shared" si="209"/>
        <v>104</v>
      </c>
      <c r="BF664" s="68">
        <f t="shared" ca="1" si="210"/>
        <v>91</v>
      </c>
      <c r="BG664" s="68">
        <f ca="1">IF(BF664-BC664&gt;'Inputs and Outputs'!$D$4,Four-BC664,0)</f>
        <v>0</v>
      </c>
      <c r="BH664" s="68">
        <f ca="1">BF664*'Inputs and Outputs'!$D$5-BG664*'Inputs and Outputs'!$D$6</f>
        <v>3640</v>
      </c>
      <c r="BI664" s="70">
        <f t="shared" ca="1" si="218"/>
        <v>5.0314701409205909E-2</v>
      </c>
      <c r="BJ664" s="68">
        <f t="shared" si="211"/>
        <v>25</v>
      </c>
      <c r="BK664" s="75">
        <f ca="1">BF664*'Inputs and Outputs'!$D$5-('Model Part B'!BG664*'Model Part B'!BJ664+BG664*Costperbumped)</f>
        <v>3640</v>
      </c>
      <c r="BN664" s="74">
        <v>661</v>
      </c>
      <c r="BO664" s="68" t="s">
        <v>9</v>
      </c>
      <c r="BP664" s="69">
        <v>44417</v>
      </c>
      <c r="BQ664" s="67" t="s">
        <v>3</v>
      </c>
      <c r="BR664" s="68" t="str">
        <f>'Flight Data'!$A662</f>
        <v>G661</v>
      </c>
      <c r="BS664" s="68">
        <f>'Flight Data'!$B662</f>
        <v>6</v>
      </c>
      <c r="BT664" s="68">
        <f ca="1">ROUND(NORMINV($BY664,'Inputs and Outputs'!$C$18,'Inputs and Outputs'!$D$18),0)</f>
        <v>93</v>
      </c>
      <c r="BU664" s="68">
        <f t="shared" si="212"/>
        <v>105</v>
      </c>
      <c r="BV664" s="68">
        <f t="shared" ca="1" si="213"/>
        <v>93</v>
      </c>
      <c r="BW664" s="68">
        <f ca="1">IF(BV664-BS664&gt;'Inputs and Outputs'!$D$4,Five-BS664,0)</f>
        <v>0</v>
      </c>
      <c r="BX664" s="68">
        <f ca="1">BV664*'Inputs and Outputs'!$D$5-BW664*'Inputs and Outputs'!$D$6</f>
        <v>3720</v>
      </c>
      <c r="BY664" s="70">
        <f t="shared" ca="1" si="219"/>
        <v>9.2842874432988443E-2</v>
      </c>
      <c r="BZ664" s="68">
        <f t="shared" si="214"/>
        <v>25</v>
      </c>
      <c r="CA664" s="75">
        <f ca="1">BV664*'Inputs and Outputs'!$D$5-('Model Part B'!BW664*'Model Part B'!BZ664+BW664*Costperbumped)</f>
        <v>3720</v>
      </c>
    </row>
    <row r="665" spans="2:79" x14ac:dyDescent="0.2">
      <c r="B665" s="74">
        <v>662</v>
      </c>
      <c r="C665" s="68" t="s">
        <v>9</v>
      </c>
      <c r="D665" s="69">
        <v>44417</v>
      </c>
      <c r="E665" s="67" t="s">
        <v>2</v>
      </c>
      <c r="F665" s="68" t="str">
        <f>'Flight Data'!$A663</f>
        <v>G662</v>
      </c>
      <c r="G665" s="68">
        <f>'Flight Data'!$B663</f>
        <v>3</v>
      </c>
      <c r="H665" s="68">
        <f ca="1">ROUND(NORMINV($M665,'Inputs and Outputs'!$C$19,'Inputs and Outputs'!$D$19),0)</f>
        <v>97</v>
      </c>
      <c r="I665" s="68">
        <f t="shared" si="200"/>
        <v>101</v>
      </c>
      <c r="J665" s="68">
        <f t="shared" ca="1" si="201"/>
        <v>97</v>
      </c>
      <c r="K665" s="68">
        <f ca="1">IF(J665-G665&gt;'Inputs and Outputs'!$D$4,One-G665,0)</f>
        <v>0</v>
      </c>
      <c r="L665" s="68">
        <f ca="1">J665*'Inputs and Outputs'!$D$5-K665*'Inputs and Outputs'!$D$6</f>
        <v>3880</v>
      </c>
      <c r="M665" s="70">
        <f t="shared" ca="1" si="215"/>
        <v>0.11374733640496881</v>
      </c>
      <c r="N665" s="68">
        <f t="shared" si="202"/>
        <v>25</v>
      </c>
      <c r="O665" s="75">
        <f ca="1">J665*'Inputs and Outputs'!$D$5-('Model Part B'!K665*'Model Part B'!N665+K665*Costperbumped)</f>
        <v>3880</v>
      </c>
      <c r="R665" s="74">
        <v>662</v>
      </c>
      <c r="S665" s="68" t="s">
        <v>9</v>
      </c>
      <c r="T665" s="69">
        <v>44417</v>
      </c>
      <c r="U665" s="67" t="s">
        <v>2</v>
      </c>
      <c r="V665" s="68" t="str">
        <f>'Flight Data'!$A663</f>
        <v>G662</v>
      </c>
      <c r="W665" s="68">
        <f>'Flight Data'!$B663</f>
        <v>3</v>
      </c>
      <c r="X665" s="68">
        <f ca="1">ROUND(NORMINV($AC665,'Inputs and Outputs'!$C$19,'Inputs and Outputs'!$D$19),0)</f>
        <v>106</v>
      </c>
      <c r="Y665" s="68">
        <f t="shared" si="203"/>
        <v>102</v>
      </c>
      <c r="Z665" s="68">
        <f t="shared" ca="1" si="204"/>
        <v>102</v>
      </c>
      <c r="AA665" s="68">
        <f ca="1">IF(Z665-W665&gt;'Inputs and Outputs'!$D$4,One-W665,0)</f>
        <v>0</v>
      </c>
      <c r="AB665" s="68">
        <f ca="1">Z665*'Inputs and Outputs'!$D$5-AA665*'Inputs and Outputs'!$D$6</f>
        <v>4080</v>
      </c>
      <c r="AC665" s="70">
        <f t="shared" ca="1" si="216"/>
        <v>0.72051038363714459</v>
      </c>
      <c r="AD665" s="68">
        <f t="shared" si="205"/>
        <v>25</v>
      </c>
      <c r="AE665" s="75">
        <f ca="1">Z665*'Inputs and Outputs'!$D$5-('Model Part B'!AA665*'Model Part B'!AD665+AA665*Costperbumped)</f>
        <v>4080</v>
      </c>
      <c r="AH665" s="74">
        <v>662</v>
      </c>
      <c r="AI665" s="68" t="s">
        <v>9</v>
      </c>
      <c r="AJ665" s="69">
        <v>44417</v>
      </c>
      <c r="AK665" s="67" t="s">
        <v>2</v>
      </c>
      <c r="AL665" s="68" t="str">
        <f>'Flight Data'!$A663</f>
        <v>G662</v>
      </c>
      <c r="AM665" s="68">
        <f>'Flight Data'!$B663</f>
        <v>3</v>
      </c>
      <c r="AN665" s="68">
        <f ca="1">ROUND(NORMINV($AS665,'Inputs and Outputs'!$C$19,'Inputs and Outputs'!$D$19),0)</f>
        <v>106</v>
      </c>
      <c r="AO665" s="68">
        <f t="shared" si="206"/>
        <v>103</v>
      </c>
      <c r="AP665" s="68">
        <f t="shared" ca="1" si="207"/>
        <v>103</v>
      </c>
      <c r="AQ665" s="68">
        <f ca="1">IF(AP665-AM665&gt;'Inputs and Outputs'!$D$4,Three-AM665,0)</f>
        <v>0</v>
      </c>
      <c r="AR665" s="68">
        <f ca="1">AP665*'Inputs and Outputs'!$D$5-AQ665*'Inputs and Outputs'!$D$6</f>
        <v>4120</v>
      </c>
      <c r="AS665" s="70">
        <f t="shared" ca="1" si="217"/>
        <v>0.74899552657117852</v>
      </c>
      <c r="AT665" s="68">
        <f t="shared" si="208"/>
        <v>25</v>
      </c>
      <c r="AU665" s="75">
        <f ca="1">AP665*'Inputs and Outputs'!$D$5-('Model Part B'!AQ665*'Model Part B'!AT665+AQ665*Costperbumped)</f>
        <v>4120</v>
      </c>
      <c r="AX665" s="74">
        <v>662</v>
      </c>
      <c r="AY665" s="68" t="s">
        <v>9</v>
      </c>
      <c r="AZ665" s="69">
        <v>44417</v>
      </c>
      <c r="BA665" s="67" t="s">
        <v>2</v>
      </c>
      <c r="BB665" s="68" t="str">
        <f>'Flight Data'!$A663</f>
        <v>G662</v>
      </c>
      <c r="BC665" s="68">
        <f>'Flight Data'!$B663</f>
        <v>3</v>
      </c>
      <c r="BD665" s="68">
        <f ca="1">ROUND(NORMINV($BI665,'Inputs and Outputs'!$C$19,'Inputs and Outputs'!$D$19),0)</f>
        <v>97</v>
      </c>
      <c r="BE665" s="68">
        <f t="shared" si="209"/>
        <v>104</v>
      </c>
      <c r="BF665" s="68">
        <f t="shared" ca="1" si="210"/>
        <v>97</v>
      </c>
      <c r="BG665" s="68">
        <f ca="1">IF(BF665-BC665&gt;'Inputs and Outputs'!$D$4,Four-BC665,0)</f>
        <v>0</v>
      </c>
      <c r="BH665" s="68">
        <f ca="1">BF665*'Inputs and Outputs'!$D$5-BG665*'Inputs and Outputs'!$D$6</f>
        <v>3880</v>
      </c>
      <c r="BI665" s="70">
        <f t="shared" ca="1" si="218"/>
        <v>0.1180404239336772</v>
      </c>
      <c r="BJ665" s="68">
        <f t="shared" si="211"/>
        <v>25</v>
      </c>
      <c r="BK665" s="75">
        <f ca="1">BF665*'Inputs and Outputs'!$D$5-('Model Part B'!BG665*'Model Part B'!BJ665+BG665*Costperbumped)</f>
        <v>3880</v>
      </c>
      <c r="BN665" s="74">
        <v>662</v>
      </c>
      <c r="BO665" s="68" t="s">
        <v>9</v>
      </c>
      <c r="BP665" s="69">
        <v>44417</v>
      </c>
      <c r="BQ665" s="67" t="s">
        <v>2</v>
      </c>
      <c r="BR665" s="68" t="str">
        <f>'Flight Data'!$A663</f>
        <v>G662</v>
      </c>
      <c r="BS665" s="68">
        <f>'Flight Data'!$B663</f>
        <v>3</v>
      </c>
      <c r="BT665" s="68">
        <f ca="1">ROUND(NORMINV($BY665,'Inputs and Outputs'!$C$18,'Inputs and Outputs'!$D$18),0)</f>
        <v>101</v>
      </c>
      <c r="BU665" s="68">
        <f t="shared" si="212"/>
        <v>105</v>
      </c>
      <c r="BV665" s="68">
        <f t="shared" ca="1" si="213"/>
        <v>101</v>
      </c>
      <c r="BW665" s="68">
        <f ca="1">IF(BV665-BS665&gt;'Inputs and Outputs'!$D$4,Five-BS665,0)</f>
        <v>0</v>
      </c>
      <c r="BX665" s="68">
        <f ca="1">BV665*'Inputs and Outputs'!$D$5-BW665*'Inputs and Outputs'!$D$6</f>
        <v>4040</v>
      </c>
      <c r="BY665" s="70">
        <f t="shared" ca="1" si="219"/>
        <v>0.51617039392058017</v>
      </c>
      <c r="BZ665" s="68">
        <f t="shared" si="214"/>
        <v>25</v>
      </c>
      <c r="CA665" s="75">
        <f ca="1">BV665*'Inputs and Outputs'!$D$5-('Model Part B'!BW665*'Model Part B'!BZ665+BW665*Costperbumped)</f>
        <v>4040</v>
      </c>
    </row>
    <row r="666" spans="2:79" x14ac:dyDescent="0.2">
      <c r="B666" s="74">
        <v>663</v>
      </c>
      <c r="C666" s="68" t="s">
        <v>9</v>
      </c>
      <c r="D666" s="69">
        <v>44417</v>
      </c>
      <c r="E666" s="67" t="s">
        <v>0</v>
      </c>
      <c r="F666" s="68" t="str">
        <f>'Flight Data'!$A664</f>
        <v>G663</v>
      </c>
      <c r="G666" s="68">
        <f>'Flight Data'!$B664</f>
        <v>0</v>
      </c>
      <c r="H666" s="68">
        <f ca="1">ROUND(NORMINV($M666,'Inputs and Outputs'!$C$20,'Inputs and Outputs'!$D$20),0)</f>
        <v>109</v>
      </c>
      <c r="I666" s="68">
        <f t="shared" si="200"/>
        <v>101</v>
      </c>
      <c r="J666" s="68">
        <f t="shared" ca="1" si="201"/>
        <v>101</v>
      </c>
      <c r="K666" s="68">
        <f ca="1">IF(J666-G666&gt;'Inputs and Outputs'!$D$4,One-G666,0)</f>
        <v>1</v>
      </c>
      <c r="L666" s="68">
        <f ca="1">J666*'Inputs and Outputs'!$D$5-K666*'Inputs and Outputs'!$D$6</f>
        <v>3940</v>
      </c>
      <c r="M666" s="70">
        <f t="shared" ca="1" si="215"/>
        <v>0.7978187043584245</v>
      </c>
      <c r="N666" s="68">
        <f t="shared" si="202"/>
        <v>200</v>
      </c>
      <c r="O666" s="75">
        <f ca="1">J666*'Inputs and Outputs'!$D$5-('Model Part B'!K666*'Model Part B'!N666+K666*Costperbumped)</f>
        <v>3740</v>
      </c>
      <c r="R666" s="74">
        <v>663</v>
      </c>
      <c r="S666" s="68" t="s">
        <v>9</v>
      </c>
      <c r="T666" s="69">
        <v>44417</v>
      </c>
      <c r="U666" s="67" t="s">
        <v>0</v>
      </c>
      <c r="V666" s="68" t="str">
        <f>'Flight Data'!$A664</f>
        <v>G663</v>
      </c>
      <c r="W666" s="68">
        <f>'Flight Data'!$B664</f>
        <v>0</v>
      </c>
      <c r="X666" s="68">
        <f ca="1">ROUND(NORMINV($AC666,'Inputs and Outputs'!$C$20,'Inputs and Outputs'!$D$20),0)</f>
        <v>113</v>
      </c>
      <c r="Y666" s="68">
        <f t="shared" si="203"/>
        <v>102</v>
      </c>
      <c r="Z666" s="68">
        <f t="shared" ca="1" si="204"/>
        <v>102</v>
      </c>
      <c r="AA666" s="68">
        <f ca="1">IF(Z666-W666&gt;'Inputs and Outputs'!$D$4,One-W666,0)</f>
        <v>1</v>
      </c>
      <c r="AB666" s="68">
        <f ca="1">Z666*'Inputs and Outputs'!$D$5-AA666*'Inputs and Outputs'!$D$6</f>
        <v>3980</v>
      </c>
      <c r="AC666" s="70">
        <f t="shared" ca="1" si="216"/>
        <v>0.95362696839405503</v>
      </c>
      <c r="AD666" s="68">
        <f t="shared" si="205"/>
        <v>200</v>
      </c>
      <c r="AE666" s="75">
        <f ca="1">Z666*'Inputs and Outputs'!$D$5-('Model Part B'!AA666*'Model Part B'!AD666+AA666*Costperbumped)</f>
        <v>3780</v>
      </c>
      <c r="AH666" s="74">
        <v>663</v>
      </c>
      <c r="AI666" s="68" t="s">
        <v>9</v>
      </c>
      <c r="AJ666" s="69">
        <v>44417</v>
      </c>
      <c r="AK666" s="67" t="s">
        <v>0</v>
      </c>
      <c r="AL666" s="68" t="str">
        <f>'Flight Data'!$A664</f>
        <v>G663</v>
      </c>
      <c r="AM666" s="68">
        <f>'Flight Data'!$B664</f>
        <v>0</v>
      </c>
      <c r="AN666" s="68">
        <f ca="1">ROUND(NORMINV($AS666,'Inputs and Outputs'!$C$20,'Inputs and Outputs'!$D$20),0)</f>
        <v>101</v>
      </c>
      <c r="AO666" s="68">
        <f t="shared" si="206"/>
        <v>103</v>
      </c>
      <c r="AP666" s="68">
        <f t="shared" ca="1" si="207"/>
        <v>101</v>
      </c>
      <c r="AQ666" s="68">
        <f ca="1">IF(AP666-AM666&gt;'Inputs and Outputs'!$D$4,Three-AM666,0)</f>
        <v>3</v>
      </c>
      <c r="AR666" s="68">
        <f ca="1">AP666*'Inputs and Outputs'!$D$5-AQ666*'Inputs and Outputs'!$D$6</f>
        <v>3740</v>
      </c>
      <c r="AS666" s="70">
        <f t="shared" ca="1" si="217"/>
        <v>0.19967446075351036</v>
      </c>
      <c r="AT666" s="68">
        <f t="shared" si="208"/>
        <v>200</v>
      </c>
      <c r="AU666" s="75">
        <f ca="1">AP666*'Inputs and Outputs'!$D$5-('Model Part B'!AQ666*'Model Part B'!AT666+AQ666*Costperbumped)</f>
        <v>3140</v>
      </c>
      <c r="AX666" s="74">
        <v>663</v>
      </c>
      <c r="AY666" s="68" t="s">
        <v>9</v>
      </c>
      <c r="AZ666" s="69">
        <v>44417</v>
      </c>
      <c r="BA666" s="67" t="s">
        <v>0</v>
      </c>
      <c r="BB666" s="68" t="str">
        <f>'Flight Data'!$A664</f>
        <v>G663</v>
      </c>
      <c r="BC666" s="68">
        <f>'Flight Data'!$B664</f>
        <v>0</v>
      </c>
      <c r="BD666" s="68">
        <f ca="1">ROUND(NORMINV($BI666,'Inputs and Outputs'!$C$20,'Inputs and Outputs'!$D$20),0)</f>
        <v>111</v>
      </c>
      <c r="BE666" s="68">
        <f t="shared" si="209"/>
        <v>104</v>
      </c>
      <c r="BF666" s="68">
        <f t="shared" ca="1" si="210"/>
        <v>104</v>
      </c>
      <c r="BG666" s="68">
        <f ca="1">IF(BF666-BC666&gt;'Inputs and Outputs'!$D$4,Four-BC666,0)</f>
        <v>4</v>
      </c>
      <c r="BH666" s="68">
        <f ca="1">BF666*'Inputs and Outputs'!$D$5-BG666*'Inputs and Outputs'!$D$6</f>
        <v>3760</v>
      </c>
      <c r="BI666" s="70">
        <f t="shared" ca="1" si="218"/>
        <v>0.86991114285937998</v>
      </c>
      <c r="BJ666" s="68">
        <f t="shared" si="211"/>
        <v>200</v>
      </c>
      <c r="BK666" s="75">
        <f ca="1">BF666*'Inputs and Outputs'!$D$5-('Model Part B'!BG666*'Model Part B'!BJ666+BG666*Costperbumped)</f>
        <v>2960</v>
      </c>
      <c r="BN666" s="74">
        <v>663</v>
      </c>
      <c r="BO666" s="68" t="s">
        <v>9</v>
      </c>
      <c r="BP666" s="69">
        <v>44417</v>
      </c>
      <c r="BQ666" s="67" t="s">
        <v>0</v>
      </c>
      <c r="BR666" s="68" t="str">
        <f>'Flight Data'!$A664</f>
        <v>G663</v>
      </c>
      <c r="BS666" s="68">
        <f>'Flight Data'!$B664</f>
        <v>0</v>
      </c>
      <c r="BT666" s="68">
        <f ca="1">ROUND(NORMINV($BY666,'Inputs and Outputs'!$C$18,'Inputs and Outputs'!$D$18),0)</f>
        <v>108</v>
      </c>
      <c r="BU666" s="68">
        <f t="shared" si="212"/>
        <v>105</v>
      </c>
      <c r="BV666" s="68">
        <f t="shared" ca="1" si="213"/>
        <v>105</v>
      </c>
      <c r="BW666" s="68">
        <f ca="1">IF(BV666-BS666&gt;'Inputs and Outputs'!$D$4,Five-BS666,0)</f>
        <v>5</v>
      </c>
      <c r="BX666" s="68">
        <f ca="1">BV666*'Inputs and Outputs'!$D$5-BW666*'Inputs and Outputs'!$D$6</f>
        <v>3700</v>
      </c>
      <c r="BY666" s="70">
        <f t="shared" ca="1" si="219"/>
        <v>0.87061725547224178</v>
      </c>
      <c r="BZ666" s="68">
        <f t="shared" si="214"/>
        <v>200</v>
      </c>
      <c r="CA666" s="75">
        <f ca="1">BV666*'Inputs and Outputs'!$D$5-('Model Part B'!BW666*'Model Part B'!BZ666+BW666*Costperbumped)</f>
        <v>2700</v>
      </c>
    </row>
    <row r="667" spans="2:79" x14ac:dyDescent="0.2">
      <c r="B667" s="74">
        <v>664</v>
      </c>
      <c r="C667" s="68" t="s">
        <v>8</v>
      </c>
      <c r="D667" s="69">
        <v>44418</v>
      </c>
      <c r="E667" s="67" t="s">
        <v>3</v>
      </c>
      <c r="F667" s="68" t="str">
        <f>'Flight Data'!$A665</f>
        <v>G664</v>
      </c>
      <c r="G667" s="68">
        <f>'Flight Data'!$B665</f>
        <v>1</v>
      </c>
      <c r="H667" s="68">
        <f ca="1">ROUND(NORMINV($M667,'Inputs and Outputs'!$C$18,'Inputs and Outputs'!$D$18),0)</f>
        <v>94</v>
      </c>
      <c r="I667" s="68">
        <f t="shared" si="200"/>
        <v>101</v>
      </c>
      <c r="J667" s="68">
        <f t="shared" ca="1" si="201"/>
        <v>94</v>
      </c>
      <c r="K667" s="68">
        <f ca="1">IF(J667-G667&gt;'Inputs and Outputs'!$D$4,One-G667,0)</f>
        <v>0</v>
      </c>
      <c r="L667" s="68">
        <f ca="1">J667*'Inputs and Outputs'!$D$5-K667*'Inputs and Outputs'!$D$6</f>
        <v>3760</v>
      </c>
      <c r="M667" s="70">
        <f t="shared" ca="1" si="215"/>
        <v>0.13486607943904527</v>
      </c>
      <c r="N667" s="68">
        <f t="shared" si="202"/>
        <v>25</v>
      </c>
      <c r="O667" s="75">
        <f ca="1">J667*'Inputs and Outputs'!$D$5-('Model Part B'!K667*'Model Part B'!N667+K667*Costperbumped)</f>
        <v>3760</v>
      </c>
      <c r="R667" s="74">
        <v>664</v>
      </c>
      <c r="S667" s="68" t="s">
        <v>8</v>
      </c>
      <c r="T667" s="69">
        <v>44418</v>
      </c>
      <c r="U667" s="67" t="s">
        <v>3</v>
      </c>
      <c r="V667" s="68" t="str">
        <f>'Flight Data'!$A665</f>
        <v>G664</v>
      </c>
      <c r="W667" s="68">
        <f>'Flight Data'!$B665</f>
        <v>1</v>
      </c>
      <c r="X667" s="68">
        <f ca="1">ROUND(NORMINV($AC667,'Inputs and Outputs'!$C$18,'Inputs and Outputs'!$D$18),0)</f>
        <v>99</v>
      </c>
      <c r="Y667" s="68">
        <f t="shared" si="203"/>
        <v>102</v>
      </c>
      <c r="Z667" s="68">
        <f t="shared" ca="1" si="204"/>
        <v>99</v>
      </c>
      <c r="AA667" s="68">
        <f ca="1">IF(Z667-W667&gt;'Inputs and Outputs'!$D$4,One-W667,0)</f>
        <v>0</v>
      </c>
      <c r="AB667" s="68">
        <f ca="1">Z667*'Inputs and Outputs'!$D$5-AA667*'Inputs and Outputs'!$D$6</f>
        <v>3960</v>
      </c>
      <c r="AC667" s="70">
        <f t="shared" ca="1" si="216"/>
        <v>0.3593711868128846</v>
      </c>
      <c r="AD667" s="68">
        <f t="shared" si="205"/>
        <v>25</v>
      </c>
      <c r="AE667" s="75">
        <f ca="1">Z667*'Inputs and Outputs'!$D$5-('Model Part B'!AA667*'Model Part B'!AD667+AA667*Costperbumped)</f>
        <v>3960</v>
      </c>
      <c r="AH667" s="74">
        <v>664</v>
      </c>
      <c r="AI667" s="68" t="s">
        <v>8</v>
      </c>
      <c r="AJ667" s="69">
        <v>44418</v>
      </c>
      <c r="AK667" s="67" t="s">
        <v>3</v>
      </c>
      <c r="AL667" s="68" t="str">
        <f>'Flight Data'!$A665</f>
        <v>G664</v>
      </c>
      <c r="AM667" s="68">
        <f>'Flight Data'!$B665</f>
        <v>1</v>
      </c>
      <c r="AN667" s="68">
        <f ca="1">ROUND(NORMINV($AS667,'Inputs and Outputs'!$C$18,'Inputs and Outputs'!$D$18),0)</f>
        <v>95</v>
      </c>
      <c r="AO667" s="68">
        <f t="shared" si="206"/>
        <v>103</v>
      </c>
      <c r="AP667" s="68">
        <f t="shared" ca="1" si="207"/>
        <v>95</v>
      </c>
      <c r="AQ667" s="68">
        <f ca="1">IF(AP667-AM667&gt;'Inputs and Outputs'!$D$4,Three-AM667,0)</f>
        <v>0</v>
      </c>
      <c r="AR667" s="68">
        <f ca="1">AP667*'Inputs and Outputs'!$D$5-AQ667*'Inputs and Outputs'!$D$6</f>
        <v>3800</v>
      </c>
      <c r="AS667" s="70">
        <f t="shared" ca="1" si="217"/>
        <v>0.17550635582860319</v>
      </c>
      <c r="AT667" s="68">
        <f t="shared" si="208"/>
        <v>25</v>
      </c>
      <c r="AU667" s="75">
        <f ca="1">AP667*'Inputs and Outputs'!$D$5-('Model Part B'!AQ667*'Model Part B'!AT667+AQ667*Costperbumped)</f>
        <v>3800</v>
      </c>
      <c r="AX667" s="74">
        <v>664</v>
      </c>
      <c r="AY667" s="68" t="s">
        <v>8</v>
      </c>
      <c r="AZ667" s="69">
        <v>44418</v>
      </c>
      <c r="BA667" s="67" t="s">
        <v>3</v>
      </c>
      <c r="BB667" s="68" t="str">
        <f>'Flight Data'!$A665</f>
        <v>G664</v>
      </c>
      <c r="BC667" s="68">
        <f>'Flight Data'!$B665</f>
        <v>1</v>
      </c>
      <c r="BD667" s="68">
        <f ca="1">ROUND(NORMINV($BI667,'Inputs and Outputs'!$C$18,'Inputs and Outputs'!$D$18),0)</f>
        <v>108</v>
      </c>
      <c r="BE667" s="68">
        <f t="shared" si="209"/>
        <v>104</v>
      </c>
      <c r="BF667" s="68">
        <f t="shared" ca="1" si="210"/>
        <v>104</v>
      </c>
      <c r="BG667" s="68">
        <f ca="1">IF(BF667-BC667&gt;'Inputs and Outputs'!$D$4,Four-BC667,0)</f>
        <v>3</v>
      </c>
      <c r="BH667" s="68">
        <f ca="1">BF667*'Inputs and Outputs'!$D$5-BG667*'Inputs and Outputs'!$D$6</f>
        <v>3860</v>
      </c>
      <c r="BI667" s="70">
        <f t="shared" ca="1" si="218"/>
        <v>0.87817677180140608</v>
      </c>
      <c r="BJ667" s="68">
        <f t="shared" si="211"/>
        <v>25</v>
      </c>
      <c r="BK667" s="75">
        <f ca="1">BF667*'Inputs and Outputs'!$D$5-('Model Part B'!BG667*'Model Part B'!BJ667+BG667*Costperbumped)</f>
        <v>3785</v>
      </c>
      <c r="BN667" s="74">
        <v>664</v>
      </c>
      <c r="BO667" s="68" t="s">
        <v>8</v>
      </c>
      <c r="BP667" s="69">
        <v>44418</v>
      </c>
      <c r="BQ667" s="67" t="s">
        <v>3</v>
      </c>
      <c r="BR667" s="68" t="str">
        <f>'Flight Data'!$A665</f>
        <v>G664</v>
      </c>
      <c r="BS667" s="68">
        <f>'Flight Data'!$B665</f>
        <v>1</v>
      </c>
      <c r="BT667" s="68">
        <f ca="1">ROUND(NORMINV($BY667,'Inputs and Outputs'!$C$18,'Inputs and Outputs'!$D$18),0)</f>
        <v>104</v>
      </c>
      <c r="BU667" s="68">
        <f t="shared" si="212"/>
        <v>105</v>
      </c>
      <c r="BV667" s="68">
        <f t="shared" ca="1" si="213"/>
        <v>104</v>
      </c>
      <c r="BW667" s="68">
        <f ca="1">IF(BV667-BS667&gt;'Inputs and Outputs'!$D$4,Five-BS667,0)</f>
        <v>4</v>
      </c>
      <c r="BX667" s="68">
        <f ca="1">BV667*'Inputs and Outputs'!$D$5-BW667*'Inputs and Outputs'!$D$6</f>
        <v>3760</v>
      </c>
      <c r="BY667" s="70">
        <f t="shared" ca="1" si="219"/>
        <v>0.67857472944384356</v>
      </c>
      <c r="BZ667" s="68">
        <f t="shared" si="214"/>
        <v>25</v>
      </c>
      <c r="CA667" s="75">
        <f ca="1">BV667*'Inputs and Outputs'!$D$5-('Model Part B'!BW667*'Model Part B'!BZ667+BW667*Costperbumped)</f>
        <v>3660</v>
      </c>
    </row>
    <row r="668" spans="2:79" x14ac:dyDescent="0.2">
      <c r="B668" s="74">
        <v>665</v>
      </c>
      <c r="C668" s="68" t="s">
        <v>8</v>
      </c>
      <c r="D668" s="69">
        <v>44418</v>
      </c>
      <c r="E668" s="67" t="s">
        <v>2</v>
      </c>
      <c r="F668" s="68" t="str">
        <f>'Flight Data'!$A666</f>
        <v>G665</v>
      </c>
      <c r="G668" s="68">
        <f>'Flight Data'!$B666</f>
        <v>4</v>
      </c>
      <c r="H668" s="68">
        <f ca="1">ROUND(NORMINV($M668,'Inputs and Outputs'!$C$19,'Inputs and Outputs'!$D$19),0)</f>
        <v>106</v>
      </c>
      <c r="I668" s="68">
        <f t="shared" si="200"/>
        <v>101</v>
      </c>
      <c r="J668" s="68">
        <f t="shared" ca="1" si="201"/>
        <v>101</v>
      </c>
      <c r="K668" s="68">
        <f ca="1">IF(J668-G668&gt;'Inputs and Outputs'!$D$4,One-G668,0)</f>
        <v>0</v>
      </c>
      <c r="L668" s="68">
        <f ca="1">J668*'Inputs and Outputs'!$D$5-K668*'Inputs and Outputs'!$D$6</f>
        <v>4040</v>
      </c>
      <c r="M668" s="70">
        <f t="shared" ca="1" si="215"/>
        <v>0.71882800689139514</v>
      </c>
      <c r="N668" s="68">
        <f t="shared" si="202"/>
        <v>25</v>
      </c>
      <c r="O668" s="75">
        <f ca="1">J668*'Inputs and Outputs'!$D$5-('Model Part B'!K668*'Model Part B'!N668+K668*Costperbumped)</f>
        <v>4040</v>
      </c>
      <c r="R668" s="74">
        <v>665</v>
      </c>
      <c r="S668" s="68" t="s">
        <v>8</v>
      </c>
      <c r="T668" s="69">
        <v>44418</v>
      </c>
      <c r="U668" s="67" t="s">
        <v>2</v>
      </c>
      <c r="V668" s="68" t="str">
        <f>'Flight Data'!$A666</f>
        <v>G665</v>
      </c>
      <c r="W668" s="68">
        <f>'Flight Data'!$B666</f>
        <v>4</v>
      </c>
      <c r="X668" s="68">
        <f ca="1">ROUND(NORMINV($AC668,'Inputs and Outputs'!$C$19,'Inputs and Outputs'!$D$19),0)</f>
        <v>96</v>
      </c>
      <c r="Y668" s="68">
        <f t="shared" si="203"/>
        <v>102</v>
      </c>
      <c r="Z668" s="68">
        <f t="shared" ca="1" si="204"/>
        <v>96</v>
      </c>
      <c r="AA668" s="68">
        <f ca="1">IF(Z668-W668&gt;'Inputs and Outputs'!$D$4,One-W668,0)</f>
        <v>0</v>
      </c>
      <c r="AB668" s="68">
        <f ca="1">Z668*'Inputs and Outputs'!$D$5-AA668*'Inputs and Outputs'!$D$6</f>
        <v>3840</v>
      </c>
      <c r="AC668" s="70">
        <f t="shared" ca="1" si="216"/>
        <v>9.2487560610760911E-2</v>
      </c>
      <c r="AD668" s="68">
        <f t="shared" si="205"/>
        <v>25</v>
      </c>
      <c r="AE668" s="75">
        <f ca="1">Z668*'Inputs and Outputs'!$D$5-('Model Part B'!AA668*'Model Part B'!AD668+AA668*Costperbumped)</f>
        <v>3840</v>
      </c>
      <c r="AH668" s="74">
        <v>665</v>
      </c>
      <c r="AI668" s="68" t="s">
        <v>8</v>
      </c>
      <c r="AJ668" s="69">
        <v>44418</v>
      </c>
      <c r="AK668" s="67" t="s">
        <v>2</v>
      </c>
      <c r="AL668" s="68" t="str">
        <f>'Flight Data'!$A666</f>
        <v>G665</v>
      </c>
      <c r="AM668" s="68">
        <f>'Flight Data'!$B666</f>
        <v>4</v>
      </c>
      <c r="AN668" s="68">
        <f ca="1">ROUND(NORMINV($AS668,'Inputs and Outputs'!$C$19,'Inputs and Outputs'!$D$19),0)</f>
        <v>107</v>
      </c>
      <c r="AO668" s="68">
        <f t="shared" si="206"/>
        <v>103</v>
      </c>
      <c r="AP668" s="68">
        <f t="shared" ca="1" si="207"/>
        <v>103</v>
      </c>
      <c r="AQ668" s="68">
        <f ca="1">IF(AP668-AM668&gt;'Inputs and Outputs'!$D$4,Three-AM668,0)</f>
        <v>0</v>
      </c>
      <c r="AR668" s="68">
        <f ca="1">AP668*'Inputs and Outputs'!$D$5-AQ668*'Inputs and Outputs'!$D$6</f>
        <v>4120</v>
      </c>
      <c r="AS668" s="70">
        <f t="shared" ca="1" si="217"/>
        <v>0.77721683994236501</v>
      </c>
      <c r="AT668" s="68">
        <f t="shared" si="208"/>
        <v>25</v>
      </c>
      <c r="AU668" s="75">
        <f ca="1">AP668*'Inputs and Outputs'!$D$5-('Model Part B'!AQ668*'Model Part B'!AT668+AQ668*Costperbumped)</f>
        <v>4120</v>
      </c>
      <c r="AX668" s="74">
        <v>665</v>
      </c>
      <c r="AY668" s="68" t="s">
        <v>8</v>
      </c>
      <c r="AZ668" s="69">
        <v>44418</v>
      </c>
      <c r="BA668" s="67" t="s">
        <v>2</v>
      </c>
      <c r="BB668" s="68" t="str">
        <f>'Flight Data'!$A666</f>
        <v>G665</v>
      </c>
      <c r="BC668" s="68">
        <f>'Flight Data'!$B666</f>
        <v>4</v>
      </c>
      <c r="BD668" s="68">
        <f ca="1">ROUND(NORMINV($BI668,'Inputs and Outputs'!$C$19,'Inputs and Outputs'!$D$19),0)</f>
        <v>104</v>
      </c>
      <c r="BE668" s="68">
        <f t="shared" si="209"/>
        <v>104</v>
      </c>
      <c r="BF668" s="68">
        <f t="shared" ca="1" si="210"/>
        <v>104</v>
      </c>
      <c r="BG668" s="68">
        <f ca="1">IF(BF668-BC668&gt;'Inputs and Outputs'!$D$4,Four-BC668,0)</f>
        <v>0</v>
      </c>
      <c r="BH668" s="68">
        <f ca="1">BF668*'Inputs and Outputs'!$D$5-BG668*'Inputs and Outputs'!$D$6</f>
        <v>4160</v>
      </c>
      <c r="BI668" s="70">
        <f t="shared" ca="1" si="218"/>
        <v>0.60538638260424582</v>
      </c>
      <c r="BJ668" s="68">
        <f t="shared" si="211"/>
        <v>25</v>
      </c>
      <c r="BK668" s="75">
        <f ca="1">BF668*'Inputs and Outputs'!$D$5-('Model Part B'!BG668*'Model Part B'!BJ668+BG668*Costperbumped)</f>
        <v>4160</v>
      </c>
      <c r="BN668" s="74">
        <v>665</v>
      </c>
      <c r="BO668" s="68" t="s">
        <v>8</v>
      </c>
      <c r="BP668" s="69">
        <v>44418</v>
      </c>
      <c r="BQ668" s="67" t="s">
        <v>2</v>
      </c>
      <c r="BR668" s="68" t="str">
        <f>'Flight Data'!$A666</f>
        <v>G665</v>
      </c>
      <c r="BS668" s="68">
        <f>'Flight Data'!$B666</f>
        <v>4</v>
      </c>
      <c r="BT668" s="68">
        <f ca="1">ROUND(NORMINV($BY668,'Inputs and Outputs'!$C$18,'Inputs and Outputs'!$D$18),0)</f>
        <v>102</v>
      </c>
      <c r="BU668" s="68">
        <f t="shared" si="212"/>
        <v>105</v>
      </c>
      <c r="BV668" s="68">
        <f t="shared" ca="1" si="213"/>
        <v>102</v>
      </c>
      <c r="BW668" s="68">
        <f ca="1">IF(BV668-BS668&gt;'Inputs and Outputs'!$D$4,Five-BS668,0)</f>
        <v>0</v>
      </c>
      <c r="BX668" s="68">
        <f ca="1">BV668*'Inputs and Outputs'!$D$5-BW668*'Inputs and Outputs'!$D$6</f>
        <v>4080</v>
      </c>
      <c r="BY668" s="70">
        <f t="shared" ca="1" si="219"/>
        <v>0.57559524189563727</v>
      </c>
      <c r="BZ668" s="68">
        <f t="shared" si="214"/>
        <v>25</v>
      </c>
      <c r="CA668" s="75">
        <f ca="1">BV668*'Inputs and Outputs'!$D$5-('Model Part B'!BW668*'Model Part B'!BZ668+BW668*Costperbumped)</f>
        <v>4080</v>
      </c>
    </row>
    <row r="669" spans="2:79" x14ac:dyDescent="0.2">
      <c r="B669" s="74">
        <v>666</v>
      </c>
      <c r="C669" s="68" t="s">
        <v>8</v>
      </c>
      <c r="D669" s="69">
        <v>44418</v>
      </c>
      <c r="E669" s="67" t="s">
        <v>0</v>
      </c>
      <c r="F669" s="68" t="str">
        <f>'Flight Data'!$A667</f>
        <v>G666</v>
      </c>
      <c r="G669" s="68">
        <f>'Flight Data'!$B667</f>
        <v>2</v>
      </c>
      <c r="H669" s="68">
        <f ca="1">ROUND(NORMINV($M669,'Inputs and Outputs'!$C$20,'Inputs and Outputs'!$D$20),0)</f>
        <v>108</v>
      </c>
      <c r="I669" s="68">
        <f t="shared" si="200"/>
        <v>101</v>
      </c>
      <c r="J669" s="68">
        <f t="shared" ca="1" si="201"/>
        <v>101</v>
      </c>
      <c r="K669" s="68">
        <f ca="1">IF(J669-G669&gt;'Inputs and Outputs'!$D$4,One-G669,0)</f>
        <v>0</v>
      </c>
      <c r="L669" s="68">
        <f ca="1">J669*'Inputs and Outputs'!$D$5-K669*'Inputs and Outputs'!$D$6</f>
        <v>4040</v>
      </c>
      <c r="M669" s="70">
        <f t="shared" ca="1" si="215"/>
        <v>0.7358685612974879</v>
      </c>
      <c r="N669" s="68">
        <f t="shared" si="202"/>
        <v>200</v>
      </c>
      <c r="O669" s="75">
        <f ca="1">J669*'Inputs and Outputs'!$D$5-('Model Part B'!K669*'Model Part B'!N669+K669*Costperbumped)</f>
        <v>4040</v>
      </c>
      <c r="R669" s="74">
        <v>666</v>
      </c>
      <c r="S669" s="68" t="s">
        <v>8</v>
      </c>
      <c r="T669" s="69">
        <v>44418</v>
      </c>
      <c r="U669" s="67" t="s">
        <v>0</v>
      </c>
      <c r="V669" s="68" t="str">
        <f>'Flight Data'!$A667</f>
        <v>G666</v>
      </c>
      <c r="W669" s="68">
        <f>'Flight Data'!$B667</f>
        <v>2</v>
      </c>
      <c r="X669" s="68">
        <f ca="1">ROUND(NORMINV($AC669,'Inputs and Outputs'!$C$20,'Inputs and Outputs'!$D$20),0)</f>
        <v>106</v>
      </c>
      <c r="Y669" s="68">
        <f t="shared" si="203"/>
        <v>102</v>
      </c>
      <c r="Z669" s="68">
        <f t="shared" ca="1" si="204"/>
        <v>102</v>
      </c>
      <c r="AA669" s="68">
        <f ca="1">IF(Z669-W669&gt;'Inputs and Outputs'!$D$4,One-W669,0)</f>
        <v>0</v>
      </c>
      <c r="AB669" s="68">
        <f ca="1">Z669*'Inputs and Outputs'!$D$5-AA669*'Inputs and Outputs'!$D$6</f>
        <v>4080</v>
      </c>
      <c r="AC669" s="70">
        <f t="shared" ca="1" si="216"/>
        <v>0.61495228075508024</v>
      </c>
      <c r="AD669" s="68">
        <f t="shared" si="205"/>
        <v>200</v>
      </c>
      <c r="AE669" s="75">
        <f ca="1">Z669*'Inputs and Outputs'!$D$5-('Model Part B'!AA669*'Model Part B'!AD669+AA669*Costperbumped)</f>
        <v>4080</v>
      </c>
      <c r="AH669" s="74">
        <v>666</v>
      </c>
      <c r="AI669" s="68" t="s">
        <v>8</v>
      </c>
      <c r="AJ669" s="69">
        <v>44418</v>
      </c>
      <c r="AK669" s="67" t="s">
        <v>0</v>
      </c>
      <c r="AL669" s="68" t="str">
        <f>'Flight Data'!$A667</f>
        <v>G666</v>
      </c>
      <c r="AM669" s="68">
        <f>'Flight Data'!$B667</f>
        <v>2</v>
      </c>
      <c r="AN669" s="68">
        <f ca="1">ROUND(NORMINV($AS669,'Inputs and Outputs'!$C$20,'Inputs and Outputs'!$D$20),0)</f>
        <v>109</v>
      </c>
      <c r="AO669" s="68">
        <f t="shared" si="206"/>
        <v>103</v>
      </c>
      <c r="AP669" s="68">
        <f t="shared" ca="1" si="207"/>
        <v>103</v>
      </c>
      <c r="AQ669" s="68">
        <f ca="1">IF(AP669-AM669&gt;'Inputs and Outputs'!$D$4,Three-AM669,0)</f>
        <v>1</v>
      </c>
      <c r="AR669" s="68">
        <f ca="1">AP669*'Inputs and Outputs'!$D$5-AQ669*'Inputs and Outputs'!$D$6</f>
        <v>4020</v>
      </c>
      <c r="AS669" s="70">
        <f t="shared" ca="1" si="217"/>
        <v>0.80829654904833936</v>
      </c>
      <c r="AT669" s="68">
        <f t="shared" si="208"/>
        <v>200</v>
      </c>
      <c r="AU669" s="75">
        <f ca="1">AP669*'Inputs and Outputs'!$D$5-('Model Part B'!AQ669*'Model Part B'!AT669+AQ669*Costperbumped)</f>
        <v>3820</v>
      </c>
      <c r="AX669" s="74">
        <v>666</v>
      </c>
      <c r="AY669" s="68" t="s">
        <v>8</v>
      </c>
      <c r="AZ669" s="69">
        <v>44418</v>
      </c>
      <c r="BA669" s="67" t="s">
        <v>0</v>
      </c>
      <c r="BB669" s="68" t="str">
        <f>'Flight Data'!$A667</f>
        <v>G666</v>
      </c>
      <c r="BC669" s="68">
        <f>'Flight Data'!$B667</f>
        <v>2</v>
      </c>
      <c r="BD669" s="68">
        <f ca="1">ROUND(NORMINV($BI669,'Inputs and Outputs'!$C$20,'Inputs and Outputs'!$D$20),0)</f>
        <v>120</v>
      </c>
      <c r="BE669" s="68">
        <f t="shared" si="209"/>
        <v>104</v>
      </c>
      <c r="BF669" s="68">
        <f t="shared" ca="1" si="210"/>
        <v>104</v>
      </c>
      <c r="BG669" s="68">
        <f ca="1">IF(BF669-BC669&gt;'Inputs and Outputs'!$D$4,Four-BC669,0)</f>
        <v>2</v>
      </c>
      <c r="BH669" s="68">
        <f ca="1">BF669*'Inputs and Outputs'!$D$5-BG669*'Inputs and Outputs'!$D$6</f>
        <v>3960</v>
      </c>
      <c r="BI669" s="70">
        <f t="shared" ca="1" si="218"/>
        <v>0.99882298231030786</v>
      </c>
      <c r="BJ669" s="68">
        <f t="shared" si="211"/>
        <v>200</v>
      </c>
      <c r="BK669" s="75">
        <f ca="1">BF669*'Inputs and Outputs'!$D$5-('Model Part B'!BG669*'Model Part B'!BJ669+BG669*Costperbumped)</f>
        <v>3560</v>
      </c>
      <c r="BN669" s="74">
        <v>666</v>
      </c>
      <c r="BO669" s="68" t="s">
        <v>8</v>
      </c>
      <c r="BP669" s="69">
        <v>44418</v>
      </c>
      <c r="BQ669" s="67" t="s">
        <v>0</v>
      </c>
      <c r="BR669" s="68" t="str">
        <f>'Flight Data'!$A667</f>
        <v>G666</v>
      </c>
      <c r="BS669" s="68">
        <f>'Flight Data'!$B667</f>
        <v>2</v>
      </c>
      <c r="BT669" s="68">
        <f ca="1">ROUND(NORMINV($BY669,'Inputs and Outputs'!$C$18,'Inputs and Outputs'!$D$18),0)</f>
        <v>106</v>
      </c>
      <c r="BU669" s="68">
        <f t="shared" si="212"/>
        <v>105</v>
      </c>
      <c r="BV669" s="68">
        <f t="shared" ca="1" si="213"/>
        <v>105</v>
      </c>
      <c r="BW669" s="68">
        <f ca="1">IF(BV669-BS669&gt;'Inputs and Outputs'!$D$4,Five-BS669,0)</f>
        <v>3</v>
      </c>
      <c r="BX669" s="68">
        <f ca="1">BV669*'Inputs and Outputs'!$D$5-BW669*'Inputs and Outputs'!$D$6</f>
        <v>3900</v>
      </c>
      <c r="BY669" s="70">
        <f t="shared" ca="1" si="219"/>
        <v>0.8026305577688746</v>
      </c>
      <c r="BZ669" s="68">
        <f t="shared" si="214"/>
        <v>200</v>
      </c>
      <c r="CA669" s="75">
        <f ca="1">BV669*'Inputs and Outputs'!$D$5-('Model Part B'!BW669*'Model Part B'!BZ669+BW669*Costperbumped)</f>
        <v>3300</v>
      </c>
    </row>
    <row r="670" spans="2:79" x14ac:dyDescent="0.2">
      <c r="B670" s="74">
        <v>667</v>
      </c>
      <c r="C670" s="68" t="s">
        <v>7</v>
      </c>
      <c r="D670" s="69">
        <v>44419</v>
      </c>
      <c r="E670" s="67" t="s">
        <v>3</v>
      </c>
      <c r="F670" s="68" t="str">
        <f>'Flight Data'!$A668</f>
        <v>G667</v>
      </c>
      <c r="G670" s="68">
        <f>'Flight Data'!$B668</f>
        <v>4</v>
      </c>
      <c r="H670" s="68">
        <f ca="1">ROUND(NORMINV($M670,'Inputs and Outputs'!$C$18,'Inputs and Outputs'!$D$18),0)</f>
        <v>99</v>
      </c>
      <c r="I670" s="68">
        <f t="shared" si="200"/>
        <v>101</v>
      </c>
      <c r="J670" s="68">
        <f t="shared" ca="1" si="201"/>
        <v>99</v>
      </c>
      <c r="K670" s="68">
        <f ca="1">IF(J670-G670&gt;'Inputs and Outputs'!$D$4,One-G670,0)</f>
        <v>0</v>
      </c>
      <c r="L670" s="68">
        <f ca="1">J670*'Inputs and Outputs'!$D$5-K670*'Inputs and Outputs'!$D$6</f>
        <v>3960</v>
      </c>
      <c r="M670" s="70">
        <f t="shared" ca="1" si="215"/>
        <v>0.36503141299971265</v>
      </c>
      <c r="N670" s="68">
        <f t="shared" si="202"/>
        <v>25</v>
      </c>
      <c r="O670" s="75">
        <f ca="1">J670*'Inputs and Outputs'!$D$5-('Model Part B'!K670*'Model Part B'!N670+K670*Costperbumped)</f>
        <v>3960</v>
      </c>
      <c r="R670" s="74">
        <v>667</v>
      </c>
      <c r="S670" s="68" t="s">
        <v>7</v>
      </c>
      <c r="T670" s="69">
        <v>44419</v>
      </c>
      <c r="U670" s="67" t="s">
        <v>3</v>
      </c>
      <c r="V670" s="68" t="str">
        <f>'Flight Data'!$A668</f>
        <v>G667</v>
      </c>
      <c r="W670" s="68">
        <f>'Flight Data'!$B668</f>
        <v>4</v>
      </c>
      <c r="X670" s="68">
        <f ca="1">ROUND(NORMINV($AC670,'Inputs and Outputs'!$C$18,'Inputs and Outputs'!$D$18),0)</f>
        <v>93</v>
      </c>
      <c r="Y670" s="68">
        <f t="shared" si="203"/>
        <v>102</v>
      </c>
      <c r="Z670" s="68">
        <f t="shared" ca="1" si="204"/>
        <v>93</v>
      </c>
      <c r="AA670" s="68">
        <f ca="1">IF(Z670-W670&gt;'Inputs and Outputs'!$D$4,One-W670,0)</f>
        <v>0</v>
      </c>
      <c r="AB670" s="68">
        <f ca="1">Z670*'Inputs and Outputs'!$D$5-AA670*'Inputs and Outputs'!$D$6</f>
        <v>3720</v>
      </c>
      <c r="AC670" s="70">
        <f t="shared" ca="1" si="216"/>
        <v>9.2258168724667855E-2</v>
      </c>
      <c r="AD670" s="68">
        <f t="shared" si="205"/>
        <v>25</v>
      </c>
      <c r="AE670" s="75">
        <f ca="1">Z670*'Inputs and Outputs'!$D$5-('Model Part B'!AA670*'Model Part B'!AD670+AA670*Costperbumped)</f>
        <v>3720</v>
      </c>
      <c r="AH670" s="74">
        <v>667</v>
      </c>
      <c r="AI670" s="68" t="s">
        <v>7</v>
      </c>
      <c r="AJ670" s="69">
        <v>44419</v>
      </c>
      <c r="AK670" s="67" t="s">
        <v>3</v>
      </c>
      <c r="AL670" s="68" t="str">
        <f>'Flight Data'!$A668</f>
        <v>G667</v>
      </c>
      <c r="AM670" s="68">
        <f>'Flight Data'!$B668</f>
        <v>4</v>
      </c>
      <c r="AN670" s="68">
        <f ca="1">ROUND(NORMINV($AS670,'Inputs and Outputs'!$C$18,'Inputs and Outputs'!$D$18),0)</f>
        <v>101</v>
      </c>
      <c r="AO670" s="68">
        <f t="shared" si="206"/>
        <v>103</v>
      </c>
      <c r="AP670" s="68">
        <f t="shared" ca="1" si="207"/>
        <v>101</v>
      </c>
      <c r="AQ670" s="68">
        <f ca="1">IF(AP670-AM670&gt;'Inputs and Outputs'!$D$4,Three-AM670,0)</f>
        <v>0</v>
      </c>
      <c r="AR670" s="68">
        <f ca="1">AP670*'Inputs and Outputs'!$D$5-AQ670*'Inputs and Outputs'!$D$6</f>
        <v>4040</v>
      </c>
      <c r="AS670" s="70">
        <f t="shared" ca="1" si="217"/>
        <v>0.51745389938151276</v>
      </c>
      <c r="AT670" s="68">
        <f t="shared" si="208"/>
        <v>25</v>
      </c>
      <c r="AU670" s="75">
        <f ca="1">AP670*'Inputs and Outputs'!$D$5-('Model Part B'!AQ670*'Model Part B'!AT670+AQ670*Costperbumped)</f>
        <v>4040</v>
      </c>
      <c r="AX670" s="74">
        <v>667</v>
      </c>
      <c r="AY670" s="68" t="s">
        <v>7</v>
      </c>
      <c r="AZ670" s="69">
        <v>44419</v>
      </c>
      <c r="BA670" s="67" t="s">
        <v>3</v>
      </c>
      <c r="BB670" s="68" t="str">
        <f>'Flight Data'!$A668</f>
        <v>G667</v>
      </c>
      <c r="BC670" s="68">
        <f>'Flight Data'!$B668</f>
        <v>4</v>
      </c>
      <c r="BD670" s="68">
        <f ca="1">ROUND(NORMINV($BI670,'Inputs and Outputs'!$C$18,'Inputs and Outputs'!$D$18),0)</f>
        <v>101</v>
      </c>
      <c r="BE670" s="68">
        <f t="shared" si="209"/>
        <v>104</v>
      </c>
      <c r="BF670" s="68">
        <f t="shared" ca="1" si="210"/>
        <v>101</v>
      </c>
      <c r="BG670" s="68">
        <f ca="1">IF(BF670-BC670&gt;'Inputs and Outputs'!$D$4,Four-BC670,0)</f>
        <v>0</v>
      </c>
      <c r="BH670" s="68">
        <f ca="1">BF670*'Inputs and Outputs'!$D$5-BG670*'Inputs and Outputs'!$D$6</f>
        <v>4040</v>
      </c>
      <c r="BI670" s="70">
        <f t="shared" ca="1" si="218"/>
        <v>0.51525784518803153</v>
      </c>
      <c r="BJ670" s="68">
        <f t="shared" si="211"/>
        <v>25</v>
      </c>
      <c r="BK670" s="75">
        <f ca="1">BF670*'Inputs and Outputs'!$D$5-('Model Part B'!BG670*'Model Part B'!BJ670+BG670*Costperbumped)</f>
        <v>4040</v>
      </c>
      <c r="BN670" s="74">
        <v>667</v>
      </c>
      <c r="BO670" s="68" t="s">
        <v>7</v>
      </c>
      <c r="BP670" s="69">
        <v>44419</v>
      </c>
      <c r="BQ670" s="67" t="s">
        <v>3</v>
      </c>
      <c r="BR670" s="68" t="str">
        <f>'Flight Data'!$A668</f>
        <v>G667</v>
      </c>
      <c r="BS670" s="68">
        <f>'Flight Data'!$B668</f>
        <v>4</v>
      </c>
      <c r="BT670" s="68">
        <f ca="1">ROUND(NORMINV($BY670,'Inputs and Outputs'!$C$18,'Inputs and Outputs'!$D$18),0)</f>
        <v>94</v>
      </c>
      <c r="BU670" s="68">
        <f t="shared" si="212"/>
        <v>105</v>
      </c>
      <c r="BV670" s="68">
        <f t="shared" ca="1" si="213"/>
        <v>94</v>
      </c>
      <c r="BW670" s="68">
        <f ca="1">IF(BV670-BS670&gt;'Inputs and Outputs'!$D$4,Five-BS670,0)</f>
        <v>0</v>
      </c>
      <c r="BX670" s="68">
        <f ca="1">BV670*'Inputs and Outputs'!$D$5-BW670*'Inputs and Outputs'!$D$6</f>
        <v>3760</v>
      </c>
      <c r="BY670" s="70">
        <f t="shared" ca="1" si="219"/>
        <v>0.10612372541792525</v>
      </c>
      <c r="BZ670" s="68">
        <f t="shared" si="214"/>
        <v>25</v>
      </c>
      <c r="CA670" s="75">
        <f ca="1">BV670*'Inputs and Outputs'!$D$5-('Model Part B'!BW670*'Model Part B'!BZ670+BW670*Costperbumped)</f>
        <v>3760</v>
      </c>
    </row>
    <row r="671" spans="2:79" x14ac:dyDescent="0.2">
      <c r="B671" s="74">
        <v>668</v>
      </c>
      <c r="C671" s="68" t="s">
        <v>7</v>
      </c>
      <c r="D671" s="69">
        <v>44419</v>
      </c>
      <c r="E671" s="67" t="s">
        <v>2</v>
      </c>
      <c r="F671" s="68" t="str">
        <f>'Flight Data'!$A669</f>
        <v>G668</v>
      </c>
      <c r="G671" s="68">
        <f>'Flight Data'!$B669</f>
        <v>1</v>
      </c>
      <c r="H671" s="68">
        <f ca="1">ROUND(NORMINV($M671,'Inputs and Outputs'!$C$19,'Inputs and Outputs'!$D$19),0)</f>
        <v>97</v>
      </c>
      <c r="I671" s="68">
        <f t="shared" si="200"/>
        <v>101</v>
      </c>
      <c r="J671" s="68">
        <f t="shared" ca="1" si="201"/>
        <v>97</v>
      </c>
      <c r="K671" s="68">
        <f ca="1">IF(J671-G671&gt;'Inputs and Outputs'!$D$4,One-G671,0)</f>
        <v>0</v>
      </c>
      <c r="L671" s="68">
        <f ca="1">J671*'Inputs and Outputs'!$D$5-K671*'Inputs and Outputs'!$D$6</f>
        <v>3880</v>
      </c>
      <c r="M671" s="70">
        <f t="shared" ca="1" si="215"/>
        <v>0.12468798551494276</v>
      </c>
      <c r="N671" s="68">
        <f t="shared" si="202"/>
        <v>25</v>
      </c>
      <c r="O671" s="75">
        <f ca="1">J671*'Inputs and Outputs'!$D$5-('Model Part B'!K671*'Model Part B'!N671+K671*Costperbumped)</f>
        <v>3880</v>
      </c>
      <c r="R671" s="74">
        <v>668</v>
      </c>
      <c r="S671" s="68" t="s">
        <v>7</v>
      </c>
      <c r="T671" s="69">
        <v>44419</v>
      </c>
      <c r="U671" s="67" t="s">
        <v>2</v>
      </c>
      <c r="V671" s="68" t="str">
        <f>'Flight Data'!$A669</f>
        <v>G668</v>
      </c>
      <c r="W671" s="68">
        <f>'Flight Data'!$B669</f>
        <v>1</v>
      </c>
      <c r="X671" s="68">
        <f ca="1">ROUND(NORMINV($AC671,'Inputs and Outputs'!$C$19,'Inputs and Outputs'!$D$19),0)</f>
        <v>101</v>
      </c>
      <c r="Y671" s="68">
        <f t="shared" si="203"/>
        <v>102</v>
      </c>
      <c r="Z671" s="68">
        <f t="shared" ca="1" si="204"/>
        <v>101</v>
      </c>
      <c r="AA671" s="68">
        <f ca="1">IF(Z671-W671&gt;'Inputs and Outputs'!$D$4,One-W671,0)</f>
        <v>0</v>
      </c>
      <c r="AB671" s="68">
        <f ca="1">Z671*'Inputs and Outputs'!$D$5-AA671*'Inputs and Outputs'!$D$6</f>
        <v>4040</v>
      </c>
      <c r="AC671" s="70">
        <f t="shared" ca="1" si="216"/>
        <v>0.3137686617663431</v>
      </c>
      <c r="AD671" s="68">
        <f t="shared" si="205"/>
        <v>25</v>
      </c>
      <c r="AE671" s="75">
        <f ca="1">Z671*'Inputs and Outputs'!$D$5-('Model Part B'!AA671*'Model Part B'!AD671+AA671*Costperbumped)</f>
        <v>4040</v>
      </c>
      <c r="AH671" s="74">
        <v>668</v>
      </c>
      <c r="AI671" s="68" t="s">
        <v>7</v>
      </c>
      <c r="AJ671" s="69">
        <v>44419</v>
      </c>
      <c r="AK671" s="67" t="s">
        <v>2</v>
      </c>
      <c r="AL671" s="68" t="str">
        <f>'Flight Data'!$A669</f>
        <v>G668</v>
      </c>
      <c r="AM671" s="68">
        <f>'Flight Data'!$B669</f>
        <v>1</v>
      </c>
      <c r="AN671" s="68">
        <f ca="1">ROUND(NORMINV($AS671,'Inputs and Outputs'!$C$19,'Inputs and Outputs'!$D$19),0)</f>
        <v>99</v>
      </c>
      <c r="AO671" s="68">
        <f t="shared" si="206"/>
        <v>103</v>
      </c>
      <c r="AP671" s="68">
        <f t="shared" ca="1" si="207"/>
        <v>99</v>
      </c>
      <c r="AQ671" s="68">
        <f ca="1">IF(AP671-AM671&gt;'Inputs and Outputs'!$D$4,Three-AM671,0)</f>
        <v>0</v>
      </c>
      <c r="AR671" s="68">
        <f ca="1">AP671*'Inputs and Outputs'!$D$5-AQ671*'Inputs and Outputs'!$D$6</f>
        <v>3960</v>
      </c>
      <c r="AS671" s="70">
        <f t="shared" ca="1" si="217"/>
        <v>0.18966619480789815</v>
      </c>
      <c r="AT671" s="68">
        <f t="shared" si="208"/>
        <v>25</v>
      </c>
      <c r="AU671" s="75">
        <f ca="1">AP671*'Inputs and Outputs'!$D$5-('Model Part B'!AQ671*'Model Part B'!AT671+AQ671*Costperbumped)</f>
        <v>3960</v>
      </c>
      <c r="AX671" s="74">
        <v>668</v>
      </c>
      <c r="AY671" s="68" t="s">
        <v>7</v>
      </c>
      <c r="AZ671" s="69">
        <v>44419</v>
      </c>
      <c r="BA671" s="67" t="s">
        <v>2</v>
      </c>
      <c r="BB671" s="68" t="str">
        <f>'Flight Data'!$A669</f>
        <v>G668</v>
      </c>
      <c r="BC671" s="68">
        <f>'Flight Data'!$B669</f>
        <v>1</v>
      </c>
      <c r="BD671" s="68">
        <f ca="1">ROUND(NORMINV($BI671,'Inputs and Outputs'!$C$19,'Inputs and Outputs'!$D$19),0)</f>
        <v>101</v>
      </c>
      <c r="BE671" s="68">
        <f t="shared" si="209"/>
        <v>104</v>
      </c>
      <c r="BF671" s="68">
        <f t="shared" ca="1" si="210"/>
        <v>101</v>
      </c>
      <c r="BG671" s="68">
        <f ca="1">IF(BF671-BC671&gt;'Inputs and Outputs'!$D$4,Four-BC671,0)</f>
        <v>0</v>
      </c>
      <c r="BH671" s="68">
        <f ca="1">BF671*'Inputs and Outputs'!$D$5-BG671*'Inputs and Outputs'!$D$6</f>
        <v>4040</v>
      </c>
      <c r="BI671" s="70">
        <f t="shared" ca="1" si="218"/>
        <v>0.32511183856292714</v>
      </c>
      <c r="BJ671" s="68">
        <f t="shared" si="211"/>
        <v>25</v>
      </c>
      <c r="BK671" s="75">
        <f ca="1">BF671*'Inputs and Outputs'!$D$5-('Model Part B'!BG671*'Model Part B'!BJ671+BG671*Costperbumped)</f>
        <v>4040</v>
      </c>
      <c r="BN671" s="74">
        <v>668</v>
      </c>
      <c r="BO671" s="68" t="s">
        <v>7</v>
      </c>
      <c r="BP671" s="69">
        <v>44419</v>
      </c>
      <c r="BQ671" s="67" t="s">
        <v>2</v>
      </c>
      <c r="BR671" s="68" t="str">
        <f>'Flight Data'!$A669</f>
        <v>G668</v>
      </c>
      <c r="BS671" s="68">
        <f>'Flight Data'!$B669</f>
        <v>1</v>
      </c>
      <c r="BT671" s="68">
        <f ca="1">ROUND(NORMINV($BY671,'Inputs and Outputs'!$C$18,'Inputs and Outputs'!$D$18),0)</f>
        <v>104</v>
      </c>
      <c r="BU671" s="68">
        <f t="shared" si="212"/>
        <v>105</v>
      </c>
      <c r="BV671" s="68">
        <f t="shared" ca="1" si="213"/>
        <v>104</v>
      </c>
      <c r="BW671" s="68">
        <f ca="1">IF(BV671-BS671&gt;'Inputs and Outputs'!$D$4,Five-BS671,0)</f>
        <v>4</v>
      </c>
      <c r="BX671" s="68">
        <f ca="1">BV671*'Inputs and Outputs'!$D$5-BW671*'Inputs and Outputs'!$D$6</f>
        <v>3760</v>
      </c>
      <c r="BY671" s="70">
        <f t="shared" ca="1" si="219"/>
        <v>0.68983268890465843</v>
      </c>
      <c r="BZ671" s="68">
        <f t="shared" si="214"/>
        <v>25</v>
      </c>
      <c r="CA671" s="75">
        <f ca="1">BV671*'Inputs and Outputs'!$D$5-('Model Part B'!BW671*'Model Part B'!BZ671+BW671*Costperbumped)</f>
        <v>3660</v>
      </c>
    </row>
    <row r="672" spans="2:79" x14ac:dyDescent="0.2">
      <c r="B672" s="74">
        <v>669</v>
      </c>
      <c r="C672" s="68" t="s">
        <v>7</v>
      </c>
      <c r="D672" s="69">
        <v>44419</v>
      </c>
      <c r="E672" s="67" t="s">
        <v>0</v>
      </c>
      <c r="F672" s="68" t="str">
        <f>'Flight Data'!$A670</f>
        <v>G669</v>
      </c>
      <c r="G672" s="68">
        <f>'Flight Data'!$B670</f>
        <v>1</v>
      </c>
      <c r="H672" s="68">
        <f ca="1">ROUND(NORMINV($M672,'Inputs and Outputs'!$C$20,'Inputs and Outputs'!$D$20),0)</f>
        <v>106</v>
      </c>
      <c r="I672" s="68">
        <f t="shared" si="200"/>
        <v>101</v>
      </c>
      <c r="J672" s="68">
        <f t="shared" ca="1" si="201"/>
        <v>101</v>
      </c>
      <c r="K672" s="68">
        <f ca="1">IF(J672-G672&gt;'Inputs and Outputs'!$D$4,One-G672,0)</f>
        <v>0</v>
      </c>
      <c r="L672" s="68">
        <f ca="1">J672*'Inputs and Outputs'!$D$5-K672*'Inputs and Outputs'!$D$6</f>
        <v>4040</v>
      </c>
      <c r="M672" s="70">
        <f t="shared" ca="1" si="215"/>
        <v>0.55199710962388171</v>
      </c>
      <c r="N672" s="68">
        <f t="shared" si="202"/>
        <v>200</v>
      </c>
      <c r="O672" s="75">
        <f ca="1">J672*'Inputs and Outputs'!$D$5-('Model Part B'!K672*'Model Part B'!N672+K672*Costperbumped)</f>
        <v>4040</v>
      </c>
      <c r="R672" s="74">
        <v>669</v>
      </c>
      <c r="S672" s="68" t="s">
        <v>7</v>
      </c>
      <c r="T672" s="69">
        <v>44419</v>
      </c>
      <c r="U672" s="67" t="s">
        <v>0</v>
      </c>
      <c r="V672" s="68" t="str">
        <f>'Flight Data'!$A670</f>
        <v>G669</v>
      </c>
      <c r="W672" s="68">
        <f>'Flight Data'!$B670</f>
        <v>1</v>
      </c>
      <c r="X672" s="68">
        <f ca="1">ROUND(NORMINV($AC672,'Inputs and Outputs'!$C$20,'Inputs and Outputs'!$D$20),0)</f>
        <v>102</v>
      </c>
      <c r="Y672" s="68">
        <f t="shared" si="203"/>
        <v>102</v>
      </c>
      <c r="Z672" s="68">
        <f t="shared" ca="1" si="204"/>
        <v>102</v>
      </c>
      <c r="AA672" s="68">
        <f ca="1">IF(Z672-W672&gt;'Inputs and Outputs'!$D$4,One-W672,0)</f>
        <v>0</v>
      </c>
      <c r="AB672" s="68">
        <f ca="1">Z672*'Inputs and Outputs'!$D$5-AA672*'Inputs and Outputs'!$D$6</f>
        <v>4080</v>
      </c>
      <c r="AC672" s="70">
        <f t="shared" ca="1" si="216"/>
        <v>0.24722578837459819</v>
      </c>
      <c r="AD672" s="68">
        <f t="shared" si="205"/>
        <v>200</v>
      </c>
      <c r="AE672" s="75">
        <f ca="1">Z672*'Inputs and Outputs'!$D$5-('Model Part B'!AA672*'Model Part B'!AD672+AA672*Costperbumped)</f>
        <v>4080</v>
      </c>
      <c r="AH672" s="74">
        <v>669</v>
      </c>
      <c r="AI672" s="68" t="s">
        <v>7</v>
      </c>
      <c r="AJ672" s="69">
        <v>44419</v>
      </c>
      <c r="AK672" s="67" t="s">
        <v>0</v>
      </c>
      <c r="AL672" s="68" t="str">
        <f>'Flight Data'!$A670</f>
        <v>G669</v>
      </c>
      <c r="AM672" s="68">
        <f>'Flight Data'!$B670</f>
        <v>1</v>
      </c>
      <c r="AN672" s="68">
        <f ca="1">ROUND(NORMINV($AS672,'Inputs and Outputs'!$C$20,'Inputs and Outputs'!$D$20),0)</f>
        <v>108</v>
      </c>
      <c r="AO672" s="68">
        <f t="shared" si="206"/>
        <v>103</v>
      </c>
      <c r="AP672" s="68">
        <f t="shared" ca="1" si="207"/>
        <v>103</v>
      </c>
      <c r="AQ672" s="68">
        <f ca="1">IF(AP672-AM672&gt;'Inputs and Outputs'!$D$4,Three-AM672,0)</f>
        <v>2</v>
      </c>
      <c r="AR672" s="68">
        <f ca="1">AP672*'Inputs and Outputs'!$D$5-AQ672*'Inputs and Outputs'!$D$6</f>
        <v>3920</v>
      </c>
      <c r="AS672" s="70">
        <f t="shared" ca="1" si="217"/>
        <v>0.75382261473815326</v>
      </c>
      <c r="AT672" s="68">
        <f t="shared" si="208"/>
        <v>200</v>
      </c>
      <c r="AU672" s="75">
        <f ca="1">AP672*'Inputs and Outputs'!$D$5-('Model Part B'!AQ672*'Model Part B'!AT672+AQ672*Costperbumped)</f>
        <v>3520</v>
      </c>
      <c r="AX672" s="74">
        <v>669</v>
      </c>
      <c r="AY672" s="68" t="s">
        <v>7</v>
      </c>
      <c r="AZ672" s="69">
        <v>44419</v>
      </c>
      <c r="BA672" s="67" t="s">
        <v>0</v>
      </c>
      <c r="BB672" s="68" t="str">
        <f>'Flight Data'!$A670</f>
        <v>G669</v>
      </c>
      <c r="BC672" s="68">
        <f>'Flight Data'!$B670</f>
        <v>1</v>
      </c>
      <c r="BD672" s="68">
        <f ca="1">ROUND(NORMINV($BI672,'Inputs and Outputs'!$C$20,'Inputs and Outputs'!$D$20),0)</f>
        <v>102</v>
      </c>
      <c r="BE672" s="68">
        <f t="shared" si="209"/>
        <v>104</v>
      </c>
      <c r="BF672" s="68">
        <f t="shared" ca="1" si="210"/>
        <v>102</v>
      </c>
      <c r="BG672" s="68">
        <f ca="1">IF(BF672-BC672&gt;'Inputs and Outputs'!$D$4,Four-BC672,0)</f>
        <v>3</v>
      </c>
      <c r="BH672" s="68">
        <f ca="1">BF672*'Inputs and Outputs'!$D$5-BG672*'Inputs and Outputs'!$D$6</f>
        <v>3780</v>
      </c>
      <c r="BI672" s="70">
        <f t="shared" ca="1" si="218"/>
        <v>0.24218292457304813</v>
      </c>
      <c r="BJ672" s="68">
        <f t="shared" si="211"/>
        <v>200</v>
      </c>
      <c r="BK672" s="75">
        <f ca="1">BF672*'Inputs and Outputs'!$D$5-('Model Part B'!BG672*'Model Part B'!BJ672+BG672*Costperbumped)</f>
        <v>3180</v>
      </c>
      <c r="BN672" s="74">
        <v>669</v>
      </c>
      <c r="BO672" s="68" t="s">
        <v>7</v>
      </c>
      <c r="BP672" s="69">
        <v>44419</v>
      </c>
      <c r="BQ672" s="67" t="s">
        <v>0</v>
      </c>
      <c r="BR672" s="68" t="str">
        <f>'Flight Data'!$A670</f>
        <v>G669</v>
      </c>
      <c r="BS672" s="68">
        <f>'Flight Data'!$B670</f>
        <v>1</v>
      </c>
      <c r="BT672" s="68">
        <f ca="1">ROUND(NORMINV($BY672,'Inputs and Outputs'!$C$18,'Inputs and Outputs'!$D$18),0)</f>
        <v>99</v>
      </c>
      <c r="BU672" s="68">
        <f t="shared" si="212"/>
        <v>105</v>
      </c>
      <c r="BV672" s="68">
        <f t="shared" ca="1" si="213"/>
        <v>99</v>
      </c>
      <c r="BW672" s="68">
        <f ca="1">IF(BV672-BS672&gt;'Inputs and Outputs'!$D$4,Five-BS672,0)</f>
        <v>0</v>
      </c>
      <c r="BX672" s="68">
        <f ca="1">BV672*'Inputs and Outputs'!$D$5-BW672*'Inputs and Outputs'!$D$6</f>
        <v>3960</v>
      </c>
      <c r="BY672" s="70">
        <f t="shared" ca="1" si="219"/>
        <v>0.33966866420179131</v>
      </c>
      <c r="BZ672" s="68">
        <f t="shared" si="214"/>
        <v>200</v>
      </c>
      <c r="CA672" s="75">
        <f ca="1">BV672*'Inputs and Outputs'!$D$5-('Model Part B'!BW672*'Model Part B'!BZ672+BW672*Costperbumped)</f>
        <v>3960</v>
      </c>
    </row>
    <row r="673" spans="2:79" x14ac:dyDescent="0.2">
      <c r="B673" s="74">
        <v>670</v>
      </c>
      <c r="C673" s="68" t="s">
        <v>6</v>
      </c>
      <c r="D673" s="69">
        <v>44420</v>
      </c>
      <c r="E673" s="67" t="s">
        <v>3</v>
      </c>
      <c r="F673" s="68" t="str">
        <f>'Flight Data'!$A671</f>
        <v>G670</v>
      </c>
      <c r="G673" s="68">
        <f>'Flight Data'!$B671</f>
        <v>5</v>
      </c>
      <c r="H673" s="68">
        <f ca="1">ROUND(NORMINV($M673,'Inputs and Outputs'!$C$18,'Inputs and Outputs'!$D$18),0)</f>
        <v>101</v>
      </c>
      <c r="I673" s="68">
        <f t="shared" si="200"/>
        <v>101</v>
      </c>
      <c r="J673" s="68">
        <f t="shared" ca="1" si="201"/>
        <v>101</v>
      </c>
      <c r="K673" s="68">
        <f ca="1">IF(J673-G673&gt;'Inputs and Outputs'!$D$4,One-G673,0)</f>
        <v>0</v>
      </c>
      <c r="L673" s="68">
        <f ca="1">J673*'Inputs and Outputs'!$D$5-K673*'Inputs and Outputs'!$D$6</f>
        <v>4040</v>
      </c>
      <c r="M673" s="70">
        <f t="shared" ca="1" si="215"/>
        <v>0.47031318177537873</v>
      </c>
      <c r="N673" s="68">
        <f t="shared" si="202"/>
        <v>25</v>
      </c>
      <c r="O673" s="75">
        <f ca="1">J673*'Inputs and Outputs'!$D$5-('Model Part B'!K673*'Model Part B'!N673+K673*Costperbumped)</f>
        <v>4040</v>
      </c>
      <c r="R673" s="74">
        <v>670</v>
      </c>
      <c r="S673" s="68" t="s">
        <v>6</v>
      </c>
      <c r="T673" s="69">
        <v>44420</v>
      </c>
      <c r="U673" s="67" t="s">
        <v>3</v>
      </c>
      <c r="V673" s="68" t="str">
        <f>'Flight Data'!$A671</f>
        <v>G670</v>
      </c>
      <c r="W673" s="68">
        <f>'Flight Data'!$B671</f>
        <v>5</v>
      </c>
      <c r="X673" s="68">
        <f ca="1">ROUND(NORMINV($AC673,'Inputs and Outputs'!$C$18,'Inputs and Outputs'!$D$18),0)</f>
        <v>105</v>
      </c>
      <c r="Y673" s="68">
        <f t="shared" si="203"/>
        <v>102</v>
      </c>
      <c r="Z673" s="68">
        <f t="shared" ca="1" si="204"/>
        <v>102</v>
      </c>
      <c r="AA673" s="68">
        <f ca="1">IF(Z673-W673&gt;'Inputs and Outputs'!$D$4,One-W673,0)</f>
        <v>0</v>
      </c>
      <c r="AB673" s="68">
        <f ca="1">Z673*'Inputs and Outputs'!$D$5-AA673*'Inputs and Outputs'!$D$6</f>
        <v>4080</v>
      </c>
      <c r="AC673" s="70">
        <f t="shared" ca="1" si="216"/>
        <v>0.73192799042526702</v>
      </c>
      <c r="AD673" s="68">
        <f t="shared" si="205"/>
        <v>25</v>
      </c>
      <c r="AE673" s="75">
        <f ca="1">Z673*'Inputs and Outputs'!$D$5-('Model Part B'!AA673*'Model Part B'!AD673+AA673*Costperbumped)</f>
        <v>4080</v>
      </c>
      <c r="AH673" s="74">
        <v>670</v>
      </c>
      <c r="AI673" s="68" t="s">
        <v>6</v>
      </c>
      <c r="AJ673" s="69">
        <v>44420</v>
      </c>
      <c r="AK673" s="67" t="s">
        <v>3</v>
      </c>
      <c r="AL673" s="68" t="str">
        <f>'Flight Data'!$A671</f>
        <v>G670</v>
      </c>
      <c r="AM673" s="68">
        <f>'Flight Data'!$B671</f>
        <v>5</v>
      </c>
      <c r="AN673" s="68">
        <f ca="1">ROUND(NORMINV($AS673,'Inputs and Outputs'!$C$18,'Inputs and Outputs'!$D$18),0)</f>
        <v>103</v>
      </c>
      <c r="AO673" s="68">
        <f t="shared" si="206"/>
        <v>103</v>
      </c>
      <c r="AP673" s="68">
        <f t="shared" ca="1" si="207"/>
        <v>103</v>
      </c>
      <c r="AQ673" s="68">
        <f ca="1">IF(AP673-AM673&gt;'Inputs and Outputs'!$D$4,Three-AM673,0)</f>
        <v>0</v>
      </c>
      <c r="AR673" s="68">
        <f ca="1">AP673*'Inputs and Outputs'!$D$5-AQ673*'Inputs and Outputs'!$D$6</f>
        <v>4120</v>
      </c>
      <c r="AS673" s="70">
        <f t="shared" ca="1" si="217"/>
        <v>0.64130892053577981</v>
      </c>
      <c r="AT673" s="68">
        <f t="shared" si="208"/>
        <v>25</v>
      </c>
      <c r="AU673" s="75">
        <f ca="1">AP673*'Inputs and Outputs'!$D$5-('Model Part B'!AQ673*'Model Part B'!AT673+AQ673*Costperbumped)</f>
        <v>4120</v>
      </c>
      <c r="AX673" s="74">
        <v>670</v>
      </c>
      <c r="AY673" s="68" t="s">
        <v>6</v>
      </c>
      <c r="AZ673" s="69">
        <v>44420</v>
      </c>
      <c r="BA673" s="67" t="s">
        <v>3</v>
      </c>
      <c r="BB673" s="68" t="str">
        <f>'Flight Data'!$A671</f>
        <v>G670</v>
      </c>
      <c r="BC673" s="68">
        <f>'Flight Data'!$B671</f>
        <v>5</v>
      </c>
      <c r="BD673" s="68">
        <f ca="1">ROUND(NORMINV($BI673,'Inputs and Outputs'!$C$18,'Inputs and Outputs'!$D$18),0)</f>
        <v>106</v>
      </c>
      <c r="BE673" s="68">
        <f t="shared" si="209"/>
        <v>104</v>
      </c>
      <c r="BF673" s="68">
        <f t="shared" ca="1" si="210"/>
        <v>104</v>
      </c>
      <c r="BG673" s="68">
        <f ca="1">IF(BF673-BC673&gt;'Inputs and Outputs'!$D$4,Four-BC673,0)</f>
        <v>0</v>
      </c>
      <c r="BH673" s="68">
        <f ca="1">BF673*'Inputs and Outputs'!$D$5-BG673*'Inputs and Outputs'!$D$6</f>
        <v>4160</v>
      </c>
      <c r="BI673" s="70">
        <f t="shared" ca="1" si="218"/>
        <v>0.79905316587680397</v>
      </c>
      <c r="BJ673" s="68">
        <f t="shared" si="211"/>
        <v>25</v>
      </c>
      <c r="BK673" s="75">
        <f ca="1">BF673*'Inputs and Outputs'!$D$5-('Model Part B'!BG673*'Model Part B'!BJ673+BG673*Costperbumped)</f>
        <v>4160</v>
      </c>
      <c r="BN673" s="74">
        <v>670</v>
      </c>
      <c r="BO673" s="68" t="s">
        <v>6</v>
      </c>
      <c r="BP673" s="69">
        <v>44420</v>
      </c>
      <c r="BQ673" s="67" t="s">
        <v>3</v>
      </c>
      <c r="BR673" s="68" t="str">
        <f>'Flight Data'!$A671</f>
        <v>G670</v>
      </c>
      <c r="BS673" s="68">
        <f>'Flight Data'!$B671</f>
        <v>5</v>
      </c>
      <c r="BT673" s="68">
        <f ca="1">ROUND(NORMINV($BY673,'Inputs and Outputs'!$C$18,'Inputs and Outputs'!$D$18),0)</f>
        <v>100</v>
      </c>
      <c r="BU673" s="68">
        <f t="shared" si="212"/>
        <v>105</v>
      </c>
      <c r="BV673" s="68">
        <f t="shared" ca="1" si="213"/>
        <v>100</v>
      </c>
      <c r="BW673" s="68">
        <f ca="1">IF(BV673-BS673&gt;'Inputs and Outputs'!$D$4,Five-BS673,0)</f>
        <v>0</v>
      </c>
      <c r="BX673" s="68">
        <f ca="1">BV673*'Inputs and Outputs'!$D$5-BW673*'Inputs and Outputs'!$D$6</f>
        <v>4000</v>
      </c>
      <c r="BY673" s="70">
        <f t="shared" ca="1" si="219"/>
        <v>0.42636052783337131</v>
      </c>
      <c r="BZ673" s="68">
        <f t="shared" si="214"/>
        <v>25</v>
      </c>
      <c r="CA673" s="75">
        <f ca="1">BV673*'Inputs and Outputs'!$D$5-('Model Part B'!BW673*'Model Part B'!BZ673+BW673*Costperbumped)</f>
        <v>4000</v>
      </c>
    </row>
    <row r="674" spans="2:79" x14ac:dyDescent="0.2">
      <c r="B674" s="74">
        <v>671</v>
      </c>
      <c r="C674" s="68" t="s">
        <v>6</v>
      </c>
      <c r="D674" s="69">
        <v>44420</v>
      </c>
      <c r="E674" s="67" t="s">
        <v>2</v>
      </c>
      <c r="F674" s="68" t="str">
        <f>'Flight Data'!$A672</f>
        <v>G671</v>
      </c>
      <c r="G674" s="68">
        <f>'Flight Data'!$B672</f>
        <v>0</v>
      </c>
      <c r="H674" s="68">
        <f ca="1">ROUND(NORMINV($M674,'Inputs and Outputs'!$C$19,'Inputs and Outputs'!$D$19),0)</f>
        <v>102</v>
      </c>
      <c r="I674" s="68">
        <f t="shared" si="200"/>
        <v>101</v>
      </c>
      <c r="J674" s="68">
        <f t="shared" ca="1" si="201"/>
        <v>101</v>
      </c>
      <c r="K674" s="68">
        <f ca="1">IF(J674-G674&gt;'Inputs and Outputs'!$D$4,One-G674,0)</f>
        <v>1</v>
      </c>
      <c r="L674" s="68">
        <f ca="1">J674*'Inputs and Outputs'!$D$5-K674*'Inputs and Outputs'!$D$6</f>
        <v>3940</v>
      </c>
      <c r="M674" s="70">
        <f t="shared" ca="1" si="215"/>
        <v>0.42489379380199199</v>
      </c>
      <c r="N674" s="68">
        <f t="shared" si="202"/>
        <v>25</v>
      </c>
      <c r="O674" s="75">
        <f ca="1">J674*'Inputs and Outputs'!$D$5-('Model Part B'!K674*'Model Part B'!N674+K674*Costperbumped)</f>
        <v>3915</v>
      </c>
      <c r="R674" s="74">
        <v>671</v>
      </c>
      <c r="S674" s="68" t="s">
        <v>6</v>
      </c>
      <c r="T674" s="69">
        <v>44420</v>
      </c>
      <c r="U674" s="67" t="s">
        <v>2</v>
      </c>
      <c r="V674" s="68" t="str">
        <f>'Flight Data'!$A672</f>
        <v>G671</v>
      </c>
      <c r="W674" s="68">
        <f>'Flight Data'!$B672</f>
        <v>0</v>
      </c>
      <c r="X674" s="68">
        <f ca="1">ROUND(NORMINV($AC674,'Inputs and Outputs'!$C$19,'Inputs and Outputs'!$D$19),0)</f>
        <v>102</v>
      </c>
      <c r="Y674" s="68">
        <f t="shared" si="203"/>
        <v>102</v>
      </c>
      <c r="Z674" s="68">
        <f t="shared" ca="1" si="204"/>
        <v>102</v>
      </c>
      <c r="AA674" s="68">
        <f ca="1">IF(Z674-W674&gt;'Inputs and Outputs'!$D$4,One-W674,0)</f>
        <v>1</v>
      </c>
      <c r="AB674" s="68">
        <f ca="1">Z674*'Inputs and Outputs'!$D$5-AA674*'Inputs and Outputs'!$D$6</f>
        <v>3980</v>
      </c>
      <c r="AC674" s="70">
        <f t="shared" ca="1" si="216"/>
        <v>0.42722170484953848</v>
      </c>
      <c r="AD674" s="68">
        <f t="shared" si="205"/>
        <v>25</v>
      </c>
      <c r="AE674" s="75">
        <f ca="1">Z674*'Inputs and Outputs'!$D$5-('Model Part B'!AA674*'Model Part B'!AD674+AA674*Costperbumped)</f>
        <v>3955</v>
      </c>
      <c r="AH674" s="74">
        <v>671</v>
      </c>
      <c r="AI674" s="68" t="s">
        <v>6</v>
      </c>
      <c r="AJ674" s="69">
        <v>44420</v>
      </c>
      <c r="AK674" s="67" t="s">
        <v>2</v>
      </c>
      <c r="AL674" s="68" t="str">
        <f>'Flight Data'!$A672</f>
        <v>G671</v>
      </c>
      <c r="AM674" s="68">
        <f>'Flight Data'!$B672</f>
        <v>0</v>
      </c>
      <c r="AN674" s="68">
        <f ca="1">ROUND(NORMINV($AS674,'Inputs and Outputs'!$C$19,'Inputs and Outputs'!$D$19),0)</f>
        <v>107</v>
      </c>
      <c r="AO674" s="68">
        <f t="shared" si="206"/>
        <v>103</v>
      </c>
      <c r="AP674" s="68">
        <f t="shared" ca="1" si="207"/>
        <v>103</v>
      </c>
      <c r="AQ674" s="68">
        <f ca="1">IF(AP674-AM674&gt;'Inputs and Outputs'!$D$4,Three-AM674,0)</f>
        <v>3</v>
      </c>
      <c r="AR674" s="68">
        <f ca="1">AP674*'Inputs and Outputs'!$D$5-AQ674*'Inputs and Outputs'!$D$6</f>
        <v>3820</v>
      </c>
      <c r="AS674" s="70">
        <f t="shared" ca="1" si="217"/>
        <v>0.81159479617465813</v>
      </c>
      <c r="AT674" s="68">
        <f t="shared" si="208"/>
        <v>25</v>
      </c>
      <c r="AU674" s="75">
        <f ca="1">AP674*'Inputs and Outputs'!$D$5-('Model Part B'!AQ674*'Model Part B'!AT674+AQ674*Costperbumped)</f>
        <v>3745</v>
      </c>
      <c r="AX674" s="74">
        <v>671</v>
      </c>
      <c r="AY674" s="68" t="s">
        <v>6</v>
      </c>
      <c r="AZ674" s="69">
        <v>44420</v>
      </c>
      <c r="BA674" s="67" t="s">
        <v>2</v>
      </c>
      <c r="BB674" s="68" t="str">
        <f>'Flight Data'!$A672</f>
        <v>G671</v>
      </c>
      <c r="BC674" s="68">
        <f>'Flight Data'!$B672</f>
        <v>0</v>
      </c>
      <c r="BD674" s="68">
        <f ca="1">ROUND(NORMINV($BI674,'Inputs and Outputs'!$C$19,'Inputs and Outputs'!$D$19),0)</f>
        <v>108</v>
      </c>
      <c r="BE674" s="68">
        <f t="shared" si="209"/>
        <v>104</v>
      </c>
      <c r="BF674" s="68">
        <f t="shared" ca="1" si="210"/>
        <v>104</v>
      </c>
      <c r="BG674" s="68">
        <f ca="1">IF(BF674-BC674&gt;'Inputs and Outputs'!$D$4,Four-BC674,0)</f>
        <v>4</v>
      </c>
      <c r="BH674" s="68">
        <f ca="1">BF674*'Inputs and Outputs'!$D$5-BG674*'Inputs and Outputs'!$D$6</f>
        <v>3760</v>
      </c>
      <c r="BI674" s="70">
        <f t="shared" ca="1" si="218"/>
        <v>0.83940498143349462</v>
      </c>
      <c r="BJ674" s="68">
        <f t="shared" si="211"/>
        <v>25</v>
      </c>
      <c r="BK674" s="75">
        <f ca="1">BF674*'Inputs and Outputs'!$D$5-('Model Part B'!BG674*'Model Part B'!BJ674+BG674*Costperbumped)</f>
        <v>3660</v>
      </c>
      <c r="BN674" s="74">
        <v>671</v>
      </c>
      <c r="BO674" s="68" t="s">
        <v>6</v>
      </c>
      <c r="BP674" s="69">
        <v>44420</v>
      </c>
      <c r="BQ674" s="67" t="s">
        <v>2</v>
      </c>
      <c r="BR674" s="68" t="str">
        <f>'Flight Data'!$A672</f>
        <v>G671</v>
      </c>
      <c r="BS674" s="68">
        <f>'Flight Data'!$B672</f>
        <v>0</v>
      </c>
      <c r="BT674" s="68">
        <f ca="1">ROUND(NORMINV($BY674,'Inputs and Outputs'!$C$18,'Inputs and Outputs'!$D$18),0)</f>
        <v>94</v>
      </c>
      <c r="BU674" s="68">
        <f t="shared" si="212"/>
        <v>105</v>
      </c>
      <c r="BV674" s="68">
        <f t="shared" ca="1" si="213"/>
        <v>94</v>
      </c>
      <c r="BW674" s="68">
        <f ca="1">IF(BV674-BS674&gt;'Inputs and Outputs'!$D$4,Five-BS674,0)</f>
        <v>0</v>
      </c>
      <c r="BX674" s="68">
        <f ca="1">BV674*'Inputs and Outputs'!$D$5-BW674*'Inputs and Outputs'!$D$6</f>
        <v>3760</v>
      </c>
      <c r="BY674" s="70">
        <f t="shared" ca="1" si="219"/>
        <v>0.13585350223637571</v>
      </c>
      <c r="BZ674" s="68">
        <f t="shared" si="214"/>
        <v>25</v>
      </c>
      <c r="CA674" s="75">
        <f ca="1">BV674*'Inputs and Outputs'!$D$5-('Model Part B'!BW674*'Model Part B'!BZ674+BW674*Costperbumped)</f>
        <v>3760</v>
      </c>
    </row>
    <row r="675" spans="2:79" x14ac:dyDescent="0.2">
      <c r="B675" s="74">
        <v>672</v>
      </c>
      <c r="C675" s="68" t="s">
        <v>6</v>
      </c>
      <c r="D675" s="69">
        <v>44420</v>
      </c>
      <c r="E675" s="67" t="s">
        <v>0</v>
      </c>
      <c r="F675" s="68" t="str">
        <f>'Flight Data'!$A673</f>
        <v>G672</v>
      </c>
      <c r="G675" s="68">
        <f>'Flight Data'!$B673</f>
        <v>1</v>
      </c>
      <c r="H675" s="68">
        <f ca="1">ROUND(NORMINV($M675,'Inputs and Outputs'!$C$20,'Inputs and Outputs'!$D$20),0)</f>
        <v>105</v>
      </c>
      <c r="I675" s="68">
        <f t="shared" si="200"/>
        <v>101</v>
      </c>
      <c r="J675" s="68">
        <f t="shared" ca="1" si="201"/>
        <v>101</v>
      </c>
      <c r="K675" s="68">
        <f ca="1">IF(J675-G675&gt;'Inputs and Outputs'!$D$4,One-G675,0)</f>
        <v>0</v>
      </c>
      <c r="L675" s="68">
        <f ca="1">J675*'Inputs and Outputs'!$D$5-K675*'Inputs and Outputs'!$D$6</f>
        <v>4040</v>
      </c>
      <c r="M675" s="70">
        <f t="shared" ca="1" si="215"/>
        <v>0.49388761611431453</v>
      </c>
      <c r="N675" s="68">
        <f t="shared" si="202"/>
        <v>200</v>
      </c>
      <c r="O675" s="75">
        <f ca="1">J675*'Inputs and Outputs'!$D$5-('Model Part B'!K675*'Model Part B'!N675+K675*Costperbumped)</f>
        <v>4040</v>
      </c>
      <c r="R675" s="74">
        <v>672</v>
      </c>
      <c r="S675" s="68" t="s">
        <v>6</v>
      </c>
      <c r="T675" s="69">
        <v>44420</v>
      </c>
      <c r="U675" s="67" t="s">
        <v>0</v>
      </c>
      <c r="V675" s="68" t="str">
        <f>'Flight Data'!$A673</f>
        <v>G672</v>
      </c>
      <c r="W675" s="68">
        <f>'Flight Data'!$B673</f>
        <v>1</v>
      </c>
      <c r="X675" s="68">
        <f ca="1">ROUND(NORMINV($AC675,'Inputs and Outputs'!$C$20,'Inputs and Outputs'!$D$20),0)</f>
        <v>100</v>
      </c>
      <c r="Y675" s="68">
        <f t="shared" si="203"/>
        <v>102</v>
      </c>
      <c r="Z675" s="68">
        <f t="shared" ca="1" si="204"/>
        <v>100</v>
      </c>
      <c r="AA675" s="68">
        <f ca="1">IF(Z675-W675&gt;'Inputs and Outputs'!$D$4,One-W675,0)</f>
        <v>0</v>
      </c>
      <c r="AB675" s="68">
        <f ca="1">Z675*'Inputs and Outputs'!$D$5-AA675*'Inputs and Outputs'!$D$6</f>
        <v>4000</v>
      </c>
      <c r="AC675" s="70">
        <f t="shared" ca="1" si="216"/>
        <v>0.16902387127791418</v>
      </c>
      <c r="AD675" s="68">
        <f t="shared" si="205"/>
        <v>200</v>
      </c>
      <c r="AE675" s="75">
        <f ca="1">Z675*'Inputs and Outputs'!$D$5-('Model Part B'!AA675*'Model Part B'!AD675+AA675*Costperbumped)</f>
        <v>4000</v>
      </c>
      <c r="AH675" s="74">
        <v>672</v>
      </c>
      <c r="AI675" s="68" t="s">
        <v>6</v>
      </c>
      <c r="AJ675" s="69">
        <v>44420</v>
      </c>
      <c r="AK675" s="67" t="s">
        <v>0</v>
      </c>
      <c r="AL675" s="68" t="str">
        <f>'Flight Data'!$A673</f>
        <v>G672</v>
      </c>
      <c r="AM675" s="68">
        <f>'Flight Data'!$B673</f>
        <v>1</v>
      </c>
      <c r="AN675" s="68">
        <f ca="1">ROUND(NORMINV($AS675,'Inputs and Outputs'!$C$20,'Inputs and Outputs'!$D$20),0)</f>
        <v>106</v>
      </c>
      <c r="AO675" s="68">
        <f t="shared" si="206"/>
        <v>103</v>
      </c>
      <c r="AP675" s="68">
        <f t="shared" ca="1" si="207"/>
        <v>103</v>
      </c>
      <c r="AQ675" s="68">
        <f ca="1">IF(AP675-AM675&gt;'Inputs and Outputs'!$D$4,Three-AM675,0)</f>
        <v>2</v>
      </c>
      <c r="AR675" s="68">
        <f ca="1">AP675*'Inputs and Outputs'!$D$5-AQ675*'Inputs and Outputs'!$D$6</f>
        <v>3920</v>
      </c>
      <c r="AS675" s="70">
        <f t="shared" ca="1" si="217"/>
        <v>0.60286455526459715</v>
      </c>
      <c r="AT675" s="68">
        <f t="shared" si="208"/>
        <v>200</v>
      </c>
      <c r="AU675" s="75">
        <f ca="1">AP675*'Inputs and Outputs'!$D$5-('Model Part B'!AQ675*'Model Part B'!AT675+AQ675*Costperbumped)</f>
        <v>3520</v>
      </c>
      <c r="AX675" s="74">
        <v>672</v>
      </c>
      <c r="AY675" s="68" t="s">
        <v>6</v>
      </c>
      <c r="AZ675" s="69">
        <v>44420</v>
      </c>
      <c r="BA675" s="67" t="s">
        <v>0</v>
      </c>
      <c r="BB675" s="68" t="str">
        <f>'Flight Data'!$A673</f>
        <v>G672</v>
      </c>
      <c r="BC675" s="68">
        <f>'Flight Data'!$B673</f>
        <v>1</v>
      </c>
      <c r="BD675" s="68">
        <f ca="1">ROUND(NORMINV($BI675,'Inputs and Outputs'!$C$20,'Inputs and Outputs'!$D$20),0)</f>
        <v>98</v>
      </c>
      <c r="BE675" s="68">
        <f t="shared" si="209"/>
        <v>104</v>
      </c>
      <c r="BF675" s="68">
        <f t="shared" ca="1" si="210"/>
        <v>98</v>
      </c>
      <c r="BG675" s="68">
        <f ca="1">IF(BF675-BC675&gt;'Inputs and Outputs'!$D$4,Four-BC675,0)</f>
        <v>0</v>
      </c>
      <c r="BH675" s="68">
        <f ca="1">BF675*'Inputs and Outputs'!$D$5-BG675*'Inputs and Outputs'!$D$6</f>
        <v>3920</v>
      </c>
      <c r="BI675" s="70">
        <f t="shared" ca="1" si="218"/>
        <v>8.8075275225077521E-2</v>
      </c>
      <c r="BJ675" s="68">
        <f t="shared" si="211"/>
        <v>200</v>
      </c>
      <c r="BK675" s="75">
        <f ca="1">BF675*'Inputs and Outputs'!$D$5-('Model Part B'!BG675*'Model Part B'!BJ675+BG675*Costperbumped)</f>
        <v>3920</v>
      </c>
      <c r="BN675" s="74">
        <v>672</v>
      </c>
      <c r="BO675" s="68" t="s">
        <v>6</v>
      </c>
      <c r="BP675" s="69">
        <v>44420</v>
      </c>
      <c r="BQ675" s="67" t="s">
        <v>0</v>
      </c>
      <c r="BR675" s="68" t="str">
        <f>'Flight Data'!$A673</f>
        <v>G672</v>
      </c>
      <c r="BS675" s="68">
        <f>'Flight Data'!$B673</f>
        <v>1</v>
      </c>
      <c r="BT675" s="68">
        <f ca="1">ROUND(NORMINV($BY675,'Inputs and Outputs'!$C$18,'Inputs and Outputs'!$D$18),0)</f>
        <v>105</v>
      </c>
      <c r="BU675" s="68">
        <f t="shared" si="212"/>
        <v>105</v>
      </c>
      <c r="BV675" s="68">
        <f t="shared" ca="1" si="213"/>
        <v>105</v>
      </c>
      <c r="BW675" s="68">
        <f ca="1">IF(BV675-BS675&gt;'Inputs and Outputs'!$D$4,Five-BS675,0)</f>
        <v>4</v>
      </c>
      <c r="BX675" s="68">
        <f ca="1">BV675*'Inputs and Outputs'!$D$5-BW675*'Inputs and Outputs'!$D$6</f>
        <v>3800</v>
      </c>
      <c r="BY675" s="70">
        <f t="shared" ca="1" si="219"/>
        <v>0.73573534870882995</v>
      </c>
      <c r="BZ675" s="68">
        <f t="shared" si="214"/>
        <v>200</v>
      </c>
      <c r="CA675" s="75">
        <f ca="1">BV675*'Inputs and Outputs'!$D$5-('Model Part B'!BW675*'Model Part B'!BZ675+BW675*Costperbumped)</f>
        <v>3000</v>
      </c>
    </row>
    <row r="676" spans="2:79" x14ac:dyDescent="0.2">
      <c r="B676" s="74">
        <v>673</v>
      </c>
      <c r="C676" s="68" t="s">
        <v>5</v>
      </c>
      <c r="D676" s="69">
        <v>44421</v>
      </c>
      <c r="E676" s="67" t="s">
        <v>3</v>
      </c>
      <c r="F676" s="68" t="str">
        <f>'Flight Data'!$A674</f>
        <v>G673</v>
      </c>
      <c r="G676" s="68">
        <f>'Flight Data'!$B674</f>
        <v>6</v>
      </c>
      <c r="H676" s="68">
        <f ca="1">ROUND(NORMINV($M676,'Inputs and Outputs'!$C$18,'Inputs and Outputs'!$D$18),0)</f>
        <v>103</v>
      </c>
      <c r="I676" s="68">
        <f t="shared" si="200"/>
        <v>101</v>
      </c>
      <c r="J676" s="68">
        <f t="shared" ca="1" si="201"/>
        <v>101</v>
      </c>
      <c r="K676" s="68">
        <f ca="1">IF(J676-G676&gt;'Inputs and Outputs'!$D$4,One-G676,0)</f>
        <v>0</v>
      </c>
      <c r="L676" s="68">
        <f ca="1">J676*'Inputs and Outputs'!$D$5-K676*'Inputs and Outputs'!$D$6</f>
        <v>4040</v>
      </c>
      <c r="M676" s="70">
        <f t="shared" ca="1" si="215"/>
        <v>0.64715145959121978</v>
      </c>
      <c r="N676" s="68">
        <f t="shared" si="202"/>
        <v>25</v>
      </c>
      <c r="O676" s="75">
        <f ca="1">J676*'Inputs and Outputs'!$D$5-('Model Part B'!K676*'Model Part B'!N676+K676*Costperbumped)</f>
        <v>4040</v>
      </c>
      <c r="R676" s="74">
        <v>673</v>
      </c>
      <c r="S676" s="68" t="s">
        <v>5</v>
      </c>
      <c r="T676" s="69">
        <v>44421</v>
      </c>
      <c r="U676" s="67" t="s">
        <v>3</v>
      </c>
      <c r="V676" s="68" t="str">
        <f>'Flight Data'!$A674</f>
        <v>G673</v>
      </c>
      <c r="W676" s="68">
        <f>'Flight Data'!$B674</f>
        <v>6</v>
      </c>
      <c r="X676" s="68">
        <f ca="1">ROUND(NORMINV($AC676,'Inputs and Outputs'!$C$18,'Inputs and Outputs'!$D$18),0)</f>
        <v>88</v>
      </c>
      <c r="Y676" s="68">
        <f t="shared" si="203"/>
        <v>102</v>
      </c>
      <c r="Z676" s="68">
        <f t="shared" ca="1" si="204"/>
        <v>88</v>
      </c>
      <c r="AA676" s="68">
        <f ca="1">IF(Z676-W676&gt;'Inputs and Outputs'!$D$4,One-W676,0)</f>
        <v>0</v>
      </c>
      <c r="AB676" s="68">
        <f ca="1">Z676*'Inputs and Outputs'!$D$5-AA676*'Inputs and Outputs'!$D$6</f>
        <v>3520</v>
      </c>
      <c r="AC676" s="70">
        <f t="shared" ca="1" si="216"/>
        <v>1.6954282802259635E-2</v>
      </c>
      <c r="AD676" s="68">
        <f t="shared" si="205"/>
        <v>25</v>
      </c>
      <c r="AE676" s="75">
        <f ca="1">Z676*'Inputs and Outputs'!$D$5-('Model Part B'!AA676*'Model Part B'!AD676+AA676*Costperbumped)</f>
        <v>3520</v>
      </c>
      <c r="AH676" s="74">
        <v>673</v>
      </c>
      <c r="AI676" s="68" t="s">
        <v>5</v>
      </c>
      <c r="AJ676" s="69">
        <v>44421</v>
      </c>
      <c r="AK676" s="67" t="s">
        <v>3</v>
      </c>
      <c r="AL676" s="68" t="str">
        <f>'Flight Data'!$A674</f>
        <v>G673</v>
      </c>
      <c r="AM676" s="68">
        <f>'Flight Data'!$B674</f>
        <v>6</v>
      </c>
      <c r="AN676" s="68">
        <f ca="1">ROUND(NORMINV($AS676,'Inputs and Outputs'!$C$18,'Inputs and Outputs'!$D$18),0)</f>
        <v>105</v>
      </c>
      <c r="AO676" s="68">
        <f t="shared" si="206"/>
        <v>103</v>
      </c>
      <c r="AP676" s="68">
        <f t="shared" ca="1" si="207"/>
        <v>103</v>
      </c>
      <c r="AQ676" s="68">
        <f ca="1">IF(AP676-AM676&gt;'Inputs and Outputs'!$D$4,Three-AM676,0)</f>
        <v>0</v>
      </c>
      <c r="AR676" s="68">
        <f ca="1">AP676*'Inputs and Outputs'!$D$5-AQ676*'Inputs and Outputs'!$D$6</f>
        <v>4120</v>
      </c>
      <c r="AS676" s="70">
        <f t="shared" ca="1" si="217"/>
        <v>0.74630209112998103</v>
      </c>
      <c r="AT676" s="68">
        <f t="shared" si="208"/>
        <v>25</v>
      </c>
      <c r="AU676" s="75">
        <f ca="1">AP676*'Inputs and Outputs'!$D$5-('Model Part B'!AQ676*'Model Part B'!AT676+AQ676*Costperbumped)</f>
        <v>4120</v>
      </c>
      <c r="AX676" s="74">
        <v>673</v>
      </c>
      <c r="AY676" s="68" t="s">
        <v>5</v>
      </c>
      <c r="AZ676" s="69">
        <v>44421</v>
      </c>
      <c r="BA676" s="67" t="s">
        <v>3</v>
      </c>
      <c r="BB676" s="68" t="str">
        <f>'Flight Data'!$A674</f>
        <v>G673</v>
      </c>
      <c r="BC676" s="68">
        <f>'Flight Data'!$B674</f>
        <v>6</v>
      </c>
      <c r="BD676" s="68">
        <f ca="1">ROUND(NORMINV($BI676,'Inputs and Outputs'!$C$18,'Inputs and Outputs'!$D$18),0)</f>
        <v>104</v>
      </c>
      <c r="BE676" s="68">
        <f t="shared" si="209"/>
        <v>104</v>
      </c>
      <c r="BF676" s="68">
        <f t="shared" ca="1" si="210"/>
        <v>104</v>
      </c>
      <c r="BG676" s="68">
        <f ca="1">IF(BF676-BC676&gt;'Inputs and Outputs'!$D$4,Four-BC676,0)</f>
        <v>0</v>
      </c>
      <c r="BH676" s="68">
        <f ca="1">BF676*'Inputs and Outputs'!$D$5-BG676*'Inputs and Outputs'!$D$6</f>
        <v>4160</v>
      </c>
      <c r="BI676" s="70">
        <f t="shared" ca="1" si="218"/>
        <v>0.66705445438312549</v>
      </c>
      <c r="BJ676" s="68">
        <f t="shared" si="211"/>
        <v>25</v>
      </c>
      <c r="BK676" s="75">
        <f ca="1">BF676*'Inputs and Outputs'!$D$5-('Model Part B'!BG676*'Model Part B'!BJ676+BG676*Costperbumped)</f>
        <v>4160</v>
      </c>
      <c r="BN676" s="74">
        <v>673</v>
      </c>
      <c r="BO676" s="68" t="s">
        <v>5</v>
      </c>
      <c r="BP676" s="69">
        <v>44421</v>
      </c>
      <c r="BQ676" s="67" t="s">
        <v>3</v>
      </c>
      <c r="BR676" s="68" t="str">
        <f>'Flight Data'!$A674</f>
        <v>G673</v>
      </c>
      <c r="BS676" s="68">
        <f>'Flight Data'!$B674</f>
        <v>6</v>
      </c>
      <c r="BT676" s="68">
        <f ca="1">ROUND(NORMINV($BY676,'Inputs and Outputs'!$C$18,'Inputs and Outputs'!$D$18),0)</f>
        <v>89</v>
      </c>
      <c r="BU676" s="68">
        <f t="shared" si="212"/>
        <v>105</v>
      </c>
      <c r="BV676" s="68">
        <f t="shared" ca="1" si="213"/>
        <v>89</v>
      </c>
      <c r="BW676" s="68">
        <f ca="1">IF(BV676-BS676&gt;'Inputs and Outputs'!$D$4,Five-BS676,0)</f>
        <v>0</v>
      </c>
      <c r="BX676" s="68">
        <f ca="1">BV676*'Inputs and Outputs'!$D$5-BW676*'Inputs and Outputs'!$D$6</f>
        <v>3560</v>
      </c>
      <c r="BY676" s="70">
        <f t="shared" ca="1" si="219"/>
        <v>2.1766331470093547E-2</v>
      </c>
      <c r="BZ676" s="68">
        <f t="shared" si="214"/>
        <v>25</v>
      </c>
      <c r="CA676" s="75">
        <f ca="1">BV676*'Inputs and Outputs'!$D$5-('Model Part B'!BW676*'Model Part B'!BZ676+BW676*Costperbumped)</f>
        <v>3560</v>
      </c>
    </row>
    <row r="677" spans="2:79" x14ac:dyDescent="0.2">
      <c r="B677" s="74">
        <v>674</v>
      </c>
      <c r="C677" s="68" t="s">
        <v>5</v>
      </c>
      <c r="D677" s="69">
        <v>44421</v>
      </c>
      <c r="E677" s="67" t="s">
        <v>2</v>
      </c>
      <c r="F677" s="68" t="str">
        <f>'Flight Data'!$A675</f>
        <v>G674</v>
      </c>
      <c r="G677" s="68">
        <f>'Flight Data'!$B675</f>
        <v>1</v>
      </c>
      <c r="H677" s="68">
        <f ca="1">ROUND(NORMINV($M677,'Inputs and Outputs'!$C$19,'Inputs and Outputs'!$D$19),0)</f>
        <v>105</v>
      </c>
      <c r="I677" s="68">
        <f t="shared" si="200"/>
        <v>101</v>
      </c>
      <c r="J677" s="68">
        <f t="shared" ca="1" si="201"/>
        <v>101</v>
      </c>
      <c r="K677" s="68">
        <f ca="1">IF(J677-G677&gt;'Inputs and Outputs'!$D$4,One-G677,0)</f>
        <v>0</v>
      </c>
      <c r="L677" s="68">
        <f ca="1">J677*'Inputs and Outputs'!$D$5-K677*'Inputs and Outputs'!$D$6</f>
        <v>4040</v>
      </c>
      <c r="M677" s="70">
        <f t="shared" ca="1" si="215"/>
        <v>0.64713529860621766</v>
      </c>
      <c r="N677" s="68">
        <f t="shared" si="202"/>
        <v>25</v>
      </c>
      <c r="O677" s="75">
        <f ca="1">J677*'Inputs and Outputs'!$D$5-('Model Part B'!K677*'Model Part B'!N677+K677*Costperbumped)</f>
        <v>4040</v>
      </c>
      <c r="R677" s="74">
        <v>674</v>
      </c>
      <c r="S677" s="68" t="s">
        <v>5</v>
      </c>
      <c r="T677" s="69">
        <v>44421</v>
      </c>
      <c r="U677" s="67" t="s">
        <v>2</v>
      </c>
      <c r="V677" s="68" t="str">
        <f>'Flight Data'!$A675</f>
        <v>G674</v>
      </c>
      <c r="W677" s="68">
        <f>'Flight Data'!$B675</f>
        <v>1</v>
      </c>
      <c r="X677" s="68">
        <f ca="1">ROUND(NORMINV($AC677,'Inputs and Outputs'!$C$19,'Inputs and Outputs'!$D$19),0)</f>
        <v>109</v>
      </c>
      <c r="Y677" s="68">
        <f t="shared" si="203"/>
        <v>102</v>
      </c>
      <c r="Z677" s="68">
        <f t="shared" ca="1" si="204"/>
        <v>102</v>
      </c>
      <c r="AA677" s="68">
        <f ca="1">IF(Z677-W677&gt;'Inputs and Outputs'!$D$4,One-W677,0)</f>
        <v>0</v>
      </c>
      <c r="AB677" s="68">
        <f ca="1">Z677*'Inputs and Outputs'!$D$5-AA677*'Inputs and Outputs'!$D$6</f>
        <v>4080</v>
      </c>
      <c r="AC677" s="70">
        <f t="shared" ca="1" si="216"/>
        <v>0.89245466719930466</v>
      </c>
      <c r="AD677" s="68">
        <f t="shared" si="205"/>
        <v>25</v>
      </c>
      <c r="AE677" s="75">
        <f ca="1">Z677*'Inputs and Outputs'!$D$5-('Model Part B'!AA677*'Model Part B'!AD677+AA677*Costperbumped)</f>
        <v>4080</v>
      </c>
      <c r="AH677" s="74">
        <v>674</v>
      </c>
      <c r="AI677" s="68" t="s">
        <v>5</v>
      </c>
      <c r="AJ677" s="69">
        <v>44421</v>
      </c>
      <c r="AK677" s="67" t="s">
        <v>2</v>
      </c>
      <c r="AL677" s="68" t="str">
        <f>'Flight Data'!$A675</f>
        <v>G674</v>
      </c>
      <c r="AM677" s="68">
        <f>'Flight Data'!$B675</f>
        <v>1</v>
      </c>
      <c r="AN677" s="68">
        <f ca="1">ROUND(NORMINV($AS677,'Inputs and Outputs'!$C$19,'Inputs and Outputs'!$D$19),0)</f>
        <v>107</v>
      </c>
      <c r="AO677" s="68">
        <f t="shared" si="206"/>
        <v>103</v>
      </c>
      <c r="AP677" s="68">
        <f t="shared" ca="1" si="207"/>
        <v>103</v>
      </c>
      <c r="AQ677" s="68">
        <f ca="1">IF(AP677-AM677&gt;'Inputs and Outputs'!$D$4,Three-AM677,0)</f>
        <v>2</v>
      </c>
      <c r="AR677" s="68">
        <f ca="1">AP677*'Inputs and Outputs'!$D$5-AQ677*'Inputs and Outputs'!$D$6</f>
        <v>3920</v>
      </c>
      <c r="AS677" s="70">
        <f t="shared" ca="1" si="217"/>
        <v>0.78253334338307723</v>
      </c>
      <c r="AT677" s="68">
        <f t="shared" si="208"/>
        <v>25</v>
      </c>
      <c r="AU677" s="75">
        <f ca="1">AP677*'Inputs and Outputs'!$D$5-('Model Part B'!AQ677*'Model Part B'!AT677+AQ677*Costperbumped)</f>
        <v>3870</v>
      </c>
      <c r="AX677" s="74">
        <v>674</v>
      </c>
      <c r="AY677" s="68" t="s">
        <v>5</v>
      </c>
      <c r="AZ677" s="69">
        <v>44421</v>
      </c>
      <c r="BA677" s="67" t="s">
        <v>2</v>
      </c>
      <c r="BB677" s="68" t="str">
        <f>'Flight Data'!$A675</f>
        <v>G674</v>
      </c>
      <c r="BC677" s="68">
        <f>'Flight Data'!$B675</f>
        <v>1</v>
      </c>
      <c r="BD677" s="68">
        <f ca="1">ROUND(NORMINV($BI677,'Inputs and Outputs'!$C$19,'Inputs and Outputs'!$D$19),0)</f>
        <v>110</v>
      </c>
      <c r="BE677" s="68">
        <f t="shared" si="209"/>
        <v>104</v>
      </c>
      <c r="BF677" s="68">
        <f t="shared" ca="1" si="210"/>
        <v>104</v>
      </c>
      <c r="BG677" s="68">
        <f ca="1">IF(BF677-BC677&gt;'Inputs and Outputs'!$D$4,Four-BC677,0)</f>
        <v>3</v>
      </c>
      <c r="BH677" s="68">
        <f ca="1">BF677*'Inputs and Outputs'!$D$5-BG677*'Inputs and Outputs'!$D$6</f>
        <v>3860</v>
      </c>
      <c r="BI677" s="70">
        <f t="shared" ca="1" si="218"/>
        <v>0.92265480776364761</v>
      </c>
      <c r="BJ677" s="68">
        <f t="shared" si="211"/>
        <v>25</v>
      </c>
      <c r="BK677" s="75">
        <f ca="1">BF677*'Inputs and Outputs'!$D$5-('Model Part B'!BG677*'Model Part B'!BJ677+BG677*Costperbumped)</f>
        <v>3785</v>
      </c>
      <c r="BN677" s="74">
        <v>674</v>
      </c>
      <c r="BO677" s="68" t="s">
        <v>5</v>
      </c>
      <c r="BP677" s="69">
        <v>44421</v>
      </c>
      <c r="BQ677" s="67" t="s">
        <v>2</v>
      </c>
      <c r="BR677" s="68" t="str">
        <f>'Flight Data'!$A675</f>
        <v>G674</v>
      </c>
      <c r="BS677" s="68">
        <f>'Flight Data'!$B675</f>
        <v>1</v>
      </c>
      <c r="BT677" s="68">
        <f ca="1">ROUND(NORMINV($BY677,'Inputs and Outputs'!$C$18,'Inputs and Outputs'!$D$18),0)</f>
        <v>94</v>
      </c>
      <c r="BU677" s="68">
        <f t="shared" si="212"/>
        <v>105</v>
      </c>
      <c r="BV677" s="68">
        <f t="shared" ca="1" si="213"/>
        <v>94</v>
      </c>
      <c r="BW677" s="68">
        <f ca="1">IF(BV677-BS677&gt;'Inputs and Outputs'!$D$4,Five-BS677,0)</f>
        <v>0</v>
      </c>
      <c r="BX677" s="68">
        <f ca="1">BV677*'Inputs and Outputs'!$D$5-BW677*'Inputs and Outputs'!$D$6</f>
        <v>3760</v>
      </c>
      <c r="BY677" s="70">
        <f t="shared" ca="1" si="219"/>
        <v>0.11369718907153004</v>
      </c>
      <c r="BZ677" s="68">
        <f t="shared" si="214"/>
        <v>25</v>
      </c>
      <c r="CA677" s="75">
        <f ca="1">BV677*'Inputs and Outputs'!$D$5-('Model Part B'!BW677*'Model Part B'!BZ677+BW677*Costperbumped)</f>
        <v>3760</v>
      </c>
    </row>
    <row r="678" spans="2:79" x14ac:dyDescent="0.2">
      <c r="B678" s="74">
        <v>675</v>
      </c>
      <c r="C678" s="68" t="s">
        <v>5</v>
      </c>
      <c r="D678" s="69">
        <v>44421</v>
      </c>
      <c r="E678" s="67" t="s">
        <v>0</v>
      </c>
      <c r="F678" s="68" t="str">
        <f>'Flight Data'!$A676</f>
        <v>G675</v>
      </c>
      <c r="G678" s="68">
        <f>'Flight Data'!$B676</f>
        <v>1</v>
      </c>
      <c r="H678" s="68">
        <f ca="1">ROUND(NORMINV($M678,'Inputs and Outputs'!$C$20,'Inputs and Outputs'!$D$20),0)</f>
        <v>105</v>
      </c>
      <c r="I678" s="68">
        <f t="shared" si="200"/>
        <v>101</v>
      </c>
      <c r="J678" s="68">
        <f t="shared" ca="1" si="201"/>
        <v>101</v>
      </c>
      <c r="K678" s="68">
        <f ca="1">IF(J678-G678&gt;'Inputs and Outputs'!$D$4,One-G678,0)</f>
        <v>0</v>
      </c>
      <c r="L678" s="68">
        <f ca="1">J678*'Inputs and Outputs'!$D$5-K678*'Inputs and Outputs'!$D$6</f>
        <v>4040</v>
      </c>
      <c r="M678" s="70">
        <f t="shared" ca="1" si="215"/>
        <v>0.49994535566999998</v>
      </c>
      <c r="N678" s="68">
        <f t="shared" si="202"/>
        <v>200</v>
      </c>
      <c r="O678" s="75">
        <f ca="1">J678*'Inputs and Outputs'!$D$5-('Model Part B'!K678*'Model Part B'!N678+K678*Costperbumped)</f>
        <v>4040</v>
      </c>
      <c r="R678" s="74">
        <v>675</v>
      </c>
      <c r="S678" s="68" t="s">
        <v>5</v>
      </c>
      <c r="T678" s="69">
        <v>44421</v>
      </c>
      <c r="U678" s="67" t="s">
        <v>0</v>
      </c>
      <c r="V678" s="68" t="str">
        <f>'Flight Data'!$A676</f>
        <v>G675</v>
      </c>
      <c r="W678" s="68">
        <f>'Flight Data'!$B676</f>
        <v>1</v>
      </c>
      <c r="X678" s="68">
        <f ca="1">ROUND(NORMINV($AC678,'Inputs and Outputs'!$C$20,'Inputs and Outputs'!$D$20),0)</f>
        <v>112</v>
      </c>
      <c r="Y678" s="68">
        <f t="shared" si="203"/>
        <v>102</v>
      </c>
      <c r="Z678" s="68">
        <f t="shared" ca="1" si="204"/>
        <v>102</v>
      </c>
      <c r="AA678" s="68">
        <f ca="1">IF(Z678-W678&gt;'Inputs and Outputs'!$D$4,One-W678,0)</f>
        <v>0</v>
      </c>
      <c r="AB678" s="68">
        <f ca="1">Z678*'Inputs and Outputs'!$D$5-AA678*'Inputs and Outputs'!$D$6</f>
        <v>4080</v>
      </c>
      <c r="AC678" s="70">
        <f t="shared" ca="1" si="216"/>
        <v>0.91161582226680515</v>
      </c>
      <c r="AD678" s="68">
        <f t="shared" si="205"/>
        <v>200</v>
      </c>
      <c r="AE678" s="75">
        <f ca="1">Z678*'Inputs and Outputs'!$D$5-('Model Part B'!AA678*'Model Part B'!AD678+AA678*Costperbumped)</f>
        <v>4080</v>
      </c>
      <c r="AH678" s="74">
        <v>675</v>
      </c>
      <c r="AI678" s="68" t="s">
        <v>5</v>
      </c>
      <c r="AJ678" s="69">
        <v>44421</v>
      </c>
      <c r="AK678" s="67" t="s">
        <v>0</v>
      </c>
      <c r="AL678" s="68" t="str">
        <f>'Flight Data'!$A676</f>
        <v>G675</v>
      </c>
      <c r="AM678" s="68">
        <f>'Flight Data'!$B676</f>
        <v>1</v>
      </c>
      <c r="AN678" s="68">
        <f ca="1">ROUND(NORMINV($AS678,'Inputs and Outputs'!$C$20,'Inputs and Outputs'!$D$20),0)</f>
        <v>103</v>
      </c>
      <c r="AO678" s="68">
        <f t="shared" si="206"/>
        <v>103</v>
      </c>
      <c r="AP678" s="68">
        <f t="shared" ca="1" si="207"/>
        <v>103</v>
      </c>
      <c r="AQ678" s="68">
        <f ca="1">IF(AP678-AM678&gt;'Inputs and Outputs'!$D$4,Three-AM678,0)</f>
        <v>2</v>
      </c>
      <c r="AR678" s="68">
        <f ca="1">AP678*'Inputs and Outputs'!$D$5-AQ678*'Inputs and Outputs'!$D$6</f>
        <v>3920</v>
      </c>
      <c r="AS678" s="70">
        <f t="shared" ca="1" si="217"/>
        <v>0.35117259708485293</v>
      </c>
      <c r="AT678" s="68">
        <f t="shared" si="208"/>
        <v>200</v>
      </c>
      <c r="AU678" s="75">
        <f ca="1">AP678*'Inputs and Outputs'!$D$5-('Model Part B'!AQ678*'Model Part B'!AT678+AQ678*Costperbumped)</f>
        <v>3520</v>
      </c>
      <c r="AX678" s="74">
        <v>675</v>
      </c>
      <c r="AY678" s="68" t="s">
        <v>5</v>
      </c>
      <c r="AZ678" s="69">
        <v>44421</v>
      </c>
      <c r="BA678" s="67" t="s">
        <v>0</v>
      </c>
      <c r="BB678" s="68" t="str">
        <f>'Flight Data'!$A676</f>
        <v>G675</v>
      </c>
      <c r="BC678" s="68">
        <f>'Flight Data'!$B676</f>
        <v>1</v>
      </c>
      <c r="BD678" s="68">
        <f ca="1">ROUND(NORMINV($BI678,'Inputs and Outputs'!$C$20,'Inputs and Outputs'!$D$20),0)</f>
        <v>111</v>
      </c>
      <c r="BE678" s="68">
        <f t="shared" si="209"/>
        <v>104</v>
      </c>
      <c r="BF678" s="68">
        <f t="shared" ca="1" si="210"/>
        <v>104</v>
      </c>
      <c r="BG678" s="68">
        <f ca="1">IF(BF678-BC678&gt;'Inputs and Outputs'!$D$4,Four-BC678,0)</f>
        <v>3</v>
      </c>
      <c r="BH678" s="68">
        <f ca="1">BF678*'Inputs and Outputs'!$D$5-BG678*'Inputs and Outputs'!$D$6</f>
        <v>3860</v>
      </c>
      <c r="BI678" s="70">
        <f t="shared" ca="1" si="218"/>
        <v>0.88121526079485701</v>
      </c>
      <c r="BJ678" s="68">
        <f t="shared" si="211"/>
        <v>200</v>
      </c>
      <c r="BK678" s="75">
        <f ca="1">BF678*'Inputs and Outputs'!$D$5-('Model Part B'!BG678*'Model Part B'!BJ678+BG678*Costperbumped)</f>
        <v>3260</v>
      </c>
      <c r="BN678" s="74">
        <v>675</v>
      </c>
      <c r="BO678" s="68" t="s">
        <v>5</v>
      </c>
      <c r="BP678" s="69">
        <v>44421</v>
      </c>
      <c r="BQ678" s="67" t="s">
        <v>0</v>
      </c>
      <c r="BR678" s="68" t="str">
        <f>'Flight Data'!$A676</f>
        <v>G675</v>
      </c>
      <c r="BS678" s="68">
        <f>'Flight Data'!$B676</f>
        <v>1</v>
      </c>
      <c r="BT678" s="68">
        <f ca="1">ROUND(NORMINV($BY678,'Inputs and Outputs'!$C$18,'Inputs and Outputs'!$D$18),0)</f>
        <v>118</v>
      </c>
      <c r="BU678" s="68">
        <f t="shared" si="212"/>
        <v>105</v>
      </c>
      <c r="BV678" s="68">
        <f t="shared" ca="1" si="213"/>
        <v>105</v>
      </c>
      <c r="BW678" s="68">
        <f ca="1">IF(BV678-BS678&gt;'Inputs and Outputs'!$D$4,Five-BS678,0)</f>
        <v>4</v>
      </c>
      <c r="BX678" s="68">
        <f ca="1">BV678*'Inputs and Outputs'!$D$5-BW678*'Inputs and Outputs'!$D$6</f>
        <v>3800</v>
      </c>
      <c r="BY678" s="70">
        <f t="shared" ca="1" si="219"/>
        <v>0.99728874823908609</v>
      </c>
      <c r="BZ678" s="68">
        <f t="shared" si="214"/>
        <v>200</v>
      </c>
      <c r="CA678" s="75">
        <f ca="1">BV678*'Inputs and Outputs'!$D$5-('Model Part B'!BW678*'Model Part B'!BZ678+BW678*Costperbumped)</f>
        <v>3000</v>
      </c>
    </row>
    <row r="679" spans="2:79" x14ac:dyDescent="0.2">
      <c r="B679" s="74">
        <v>676</v>
      </c>
      <c r="C679" s="68" t="s">
        <v>4</v>
      </c>
      <c r="D679" s="69">
        <v>44422</v>
      </c>
      <c r="E679" s="67" t="s">
        <v>3</v>
      </c>
      <c r="F679" s="68" t="str">
        <f>'Flight Data'!$A677</f>
        <v>G676</v>
      </c>
      <c r="G679" s="68">
        <f>'Flight Data'!$B677</f>
        <v>1</v>
      </c>
      <c r="H679" s="68">
        <f ca="1">ROUND(NORMINV($M679,'Inputs and Outputs'!$C$18,'Inputs and Outputs'!$D$18),0)</f>
        <v>106</v>
      </c>
      <c r="I679" s="68">
        <f t="shared" si="200"/>
        <v>101</v>
      </c>
      <c r="J679" s="68">
        <f t="shared" ca="1" si="201"/>
        <v>101</v>
      </c>
      <c r="K679" s="68">
        <f ca="1">IF(J679-G679&gt;'Inputs and Outputs'!$D$4,One-G679,0)</f>
        <v>0</v>
      </c>
      <c r="L679" s="68">
        <f ca="1">J679*'Inputs and Outputs'!$D$5-K679*'Inputs and Outputs'!$D$6</f>
        <v>4040</v>
      </c>
      <c r="M679" s="70">
        <f t="shared" ca="1" si="215"/>
        <v>0.77569638839897559</v>
      </c>
      <c r="N679" s="68">
        <f t="shared" si="202"/>
        <v>25</v>
      </c>
      <c r="O679" s="75">
        <f ca="1">J679*'Inputs and Outputs'!$D$5-('Model Part B'!K679*'Model Part B'!N679+K679*Costperbumped)</f>
        <v>4040</v>
      </c>
      <c r="R679" s="74">
        <v>676</v>
      </c>
      <c r="S679" s="68" t="s">
        <v>4</v>
      </c>
      <c r="T679" s="69">
        <v>44422</v>
      </c>
      <c r="U679" s="67" t="s">
        <v>3</v>
      </c>
      <c r="V679" s="68" t="str">
        <f>'Flight Data'!$A677</f>
        <v>G676</v>
      </c>
      <c r="W679" s="68">
        <f>'Flight Data'!$B677</f>
        <v>1</v>
      </c>
      <c r="X679" s="68">
        <f ca="1">ROUND(NORMINV($AC679,'Inputs and Outputs'!$C$18,'Inputs and Outputs'!$D$18),0)</f>
        <v>114</v>
      </c>
      <c r="Y679" s="68">
        <f t="shared" si="203"/>
        <v>102</v>
      </c>
      <c r="Z679" s="68">
        <f t="shared" ca="1" si="204"/>
        <v>102</v>
      </c>
      <c r="AA679" s="68">
        <f ca="1">IF(Z679-W679&gt;'Inputs and Outputs'!$D$4,One-W679,0)</f>
        <v>0</v>
      </c>
      <c r="AB679" s="68">
        <f ca="1">Z679*'Inputs and Outputs'!$D$5-AA679*'Inputs and Outputs'!$D$6</f>
        <v>4080</v>
      </c>
      <c r="AC679" s="70">
        <f t="shared" ca="1" si="216"/>
        <v>0.98659021857929374</v>
      </c>
      <c r="AD679" s="68">
        <f t="shared" si="205"/>
        <v>25</v>
      </c>
      <c r="AE679" s="75">
        <f ca="1">Z679*'Inputs and Outputs'!$D$5-('Model Part B'!AA679*'Model Part B'!AD679+AA679*Costperbumped)</f>
        <v>4080</v>
      </c>
      <c r="AH679" s="74">
        <v>676</v>
      </c>
      <c r="AI679" s="68" t="s">
        <v>4</v>
      </c>
      <c r="AJ679" s="69">
        <v>44422</v>
      </c>
      <c r="AK679" s="67" t="s">
        <v>3</v>
      </c>
      <c r="AL679" s="68" t="str">
        <f>'Flight Data'!$A677</f>
        <v>G676</v>
      </c>
      <c r="AM679" s="68">
        <f>'Flight Data'!$B677</f>
        <v>1</v>
      </c>
      <c r="AN679" s="68">
        <f ca="1">ROUND(NORMINV($AS679,'Inputs and Outputs'!$C$18,'Inputs and Outputs'!$D$18),0)</f>
        <v>94</v>
      </c>
      <c r="AO679" s="68">
        <f t="shared" si="206"/>
        <v>103</v>
      </c>
      <c r="AP679" s="68">
        <f t="shared" ca="1" si="207"/>
        <v>94</v>
      </c>
      <c r="AQ679" s="68">
        <f ca="1">IF(AP679-AM679&gt;'Inputs and Outputs'!$D$4,Three-AM679,0)</f>
        <v>0</v>
      </c>
      <c r="AR679" s="68">
        <f ca="1">AP679*'Inputs and Outputs'!$D$5-AQ679*'Inputs and Outputs'!$D$6</f>
        <v>3760</v>
      </c>
      <c r="AS679" s="70">
        <f t="shared" ca="1" si="217"/>
        <v>0.12739339105904102</v>
      </c>
      <c r="AT679" s="68">
        <f t="shared" si="208"/>
        <v>25</v>
      </c>
      <c r="AU679" s="75">
        <f ca="1">AP679*'Inputs and Outputs'!$D$5-('Model Part B'!AQ679*'Model Part B'!AT679+AQ679*Costperbumped)</f>
        <v>3760</v>
      </c>
      <c r="AX679" s="74">
        <v>676</v>
      </c>
      <c r="AY679" s="68" t="s">
        <v>4</v>
      </c>
      <c r="AZ679" s="69">
        <v>44422</v>
      </c>
      <c r="BA679" s="67" t="s">
        <v>3</v>
      </c>
      <c r="BB679" s="68" t="str">
        <f>'Flight Data'!$A677</f>
        <v>G676</v>
      </c>
      <c r="BC679" s="68">
        <f>'Flight Data'!$B677</f>
        <v>1</v>
      </c>
      <c r="BD679" s="68">
        <f ca="1">ROUND(NORMINV($BI679,'Inputs and Outputs'!$C$18,'Inputs and Outputs'!$D$18),0)</f>
        <v>97</v>
      </c>
      <c r="BE679" s="68">
        <f t="shared" si="209"/>
        <v>104</v>
      </c>
      <c r="BF679" s="68">
        <f t="shared" ca="1" si="210"/>
        <v>97</v>
      </c>
      <c r="BG679" s="68">
        <f ca="1">IF(BF679-BC679&gt;'Inputs and Outputs'!$D$4,Four-BC679,0)</f>
        <v>0</v>
      </c>
      <c r="BH679" s="68">
        <f ca="1">BF679*'Inputs and Outputs'!$D$5-BG679*'Inputs and Outputs'!$D$6</f>
        <v>3880</v>
      </c>
      <c r="BI679" s="70">
        <f t="shared" ca="1" si="218"/>
        <v>0.25668846871490669</v>
      </c>
      <c r="BJ679" s="68">
        <f t="shared" si="211"/>
        <v>25</v>
      </c>
      <c r="BK679" s="75">
        <f ca="1">BF679*'Inputs and Outputs'!$D$5-('Model Part B'!BG679*'Model Part B'!BJ679+BG679*Costperbumped)</f>
        <v>3880</v>
      </c>
      <c r="BN679" s="74">
        <v>676</v>
      </c>
      <c r="BO679" s="68" t="s">
        <v>4</v>
      </c>
      <c r="BP679" s="69">
        <v>44422</v>
      </c>
      <c r="BQ679" s="67" t="s">
        <v>3</v>
      </c>
      <c r="BR679" s="68" t="str">
        <f>'Flight Data'!$A677</f>
        <v>G676</v>
      </c>
      <c r="BS679" s="68">
        <f>'Flight Data'!$B677</f>
        <v>1</v>
      </c>
      <c r="BT679" s="68">
        <f ca="1">ROUND(NORMINV($BY679,'Inputs and Outputs'!$C$18,'Inputs and Outputs'!$D$18),0)</f>
        <v>94</v>
      </c>
      <c r="BU679" s="68">
        <f t="shared" si="212"/>
        <v>105</v>
      </c>
      <c r="BV679" s="68">
        <f t="shared" ca="1" si="213"/>
        <v>94</v>
      </c>
      <c r="BW679" s="68">
        <f ca="1">IF(BV679-BS679&gt;'Inputs and Outputs'!$D$4,Five-BS679,0)</f>
        <v>0</v>
      </c>
      <c r="BX679" s="68">
        <f ca="1">BV679*'Inputs and Outputs'!$D$5-BW679*'Inputs and Outputs'!$D$6</f>
        <v>3760</v>
      </c>
      <c r="BY679" s="70">
        <f t="shared" ca="1" si="219"/>
        <v>0.13711110318319264</v>
      </c>
      <c r="BZ679" s="68">
        <f t="shared" si="214"/>
        <v>25</v>
      </c>
      <c r="CA679" s="75">
        <f ca="1">BV679*'Inputs and Outputs'!$D$5-('Model Part B'!BW679*'Model Part B'!BZ679+BW679*Costperbumped)</f>
        <v>3760</v>
      </c>
    </row>
    <row r="680" spans="2:79" x14ac:dyDescent="0.2">
      <c r="B680" s="74">
        <v>677</v>
      </c>
      <c r="C680" s="68" t="s">
        <v>4</v>
      </c>
      <c r="D680" s="69">
        <v>44422</v>
      </c>
      <c r="E680" s="67" t="s">
        <v>2</v>
      </c>
      <c r="F680" s="68" t="str">
        <f>'Flight Data'!$A678</f>
        <v>G677</v>
      </c>
      <c r="G680" s="68">
        <f>'Flight Data'!$B678</f>
        <v>1</v>
      </c>
      <c r="H680" s="68">
        <f ca="1">ROUND(NORMINV($M680,'Inputs and Outputs'!$C$19,'Inputs and Outputs'!$D$19),0)</f>
        <v>109</v>
      </c>
      <c r="I680" s="68">
        <f t="shared" si="200"/>
        <v>101</v>
      </c>
      <c r="J680" s="68">
        <f t="shared" ca="1" si="201"/>
        <v>101</v>
      </c>
      <c r="K680" s="68">
        <f ca="1">IF(J680-G680&gt;'Inputs and Outputs'!$D$4,One-G680,0)</f>
        <v>0</v>
      </c>
      <c r="L680" s="68">
        <f ca="1">J680*'Inputs and Outputs'!$D$5-K680*'Inputs and Outputs'!$D$6</f>
        <v>4040</v>
      </c>
      <c r="M680" s="70">
        <f t="shared" ca="1" si="215"/>
        <v>0.87154544108952892</v>
      </c>
      <c r="N680" s="68">
        <f t="shared" si="202"/>
        <v>25</v>
      </c>
      <c r="O680" s="75">
        <f ca="1">J680*'Inputs and Outputs'!$D$5-('Model Part B'!K680*'Model Part B'!N680+K680*Costperbumped)</f>
        <v>4040</v>
      </c>
      <c r="R680" s="74">
        <v>677</v>
      </c>
      <c r="S680" s="68" t="s">
        <v>4</v>
      </c>
      <c r="T680" s="69">
        <v>44422</v>
      </c>
      <c r="U680" s="67" t="s">
        <v>2</v>
      </c>
      <c r="V680" s="68" t="str">
        <f>'Flight Data'!$A678</f>
        <v>G677</v>
      </c>
      <c r="W680" s="68">
        <f>'Flight Data'!$B678</f>
        <v>1</v>
      </c>
      <c r="X680" s="68">
        <f ca="1">ROUND(NORMINV($AC680,'Inputs and Outputs'!$C$19,'Inputs and Outputs'!$D$19),0)</f>
        <v>103</v>
      </c>
      <c r="Y680" s="68">
        <f t="shared" si="203"/>
        <v>102</v>
      </c>
      <c r="Z680" s="68">
        <f t="shared" ca="1" si="204"/>
        <v>102</v>
      </c>
      <c r="AA680" s="68">
        <f ca="1">IF(Z680-W680&gt;'Inputs and Outputs'!$D$4,One-W680,0)</f>
        <v>0</v>
      </c>
      <c r="AB680" s="68">
        <f ca="1">Z680*'Inputs and Outputs'!$D$5-AA680*'Inputs and Outputs'!$D$6</f>
        <v>4080</v>
      </c>
      <c r="AC680" s="70">
        <f t="shared" ca="1" si="216"/>
        <v>0.53316396837606139</v>
      </c>
      <c r="AD680" s="68">
        <f t="shared" si="205"/>
        <v>25</v>
      </c>
      <c r="AE680" s="75">
        <f ca="1">Z680*'Inputs and Outputs'!$D$5-('Model Part B'!AA680*'Model Part B'!AD680+AA680*Costperbumped)</f>
        <v>4080</v>
      </c>
      <c r="AH680" s="74">
        <v>677</v>
      </c>
      <c r="AI680" s="68" t="s">
        <v>4</v>
      </c>
      <c r="AJ680" s="69">
        <v>44422</v>
      </c>
      <c r="AK680" s="67" t="s">
        <v>2</v>
      </c>
      <c r="AL680" s="68" t="str">
        <f>'Flight Data'!$A678</f>
        <v>G677</v>
      </c>
      <c r="AM680" s="68">
        <f>'Flight Data'!$B678</f>
        <v>1</v>
      </c>
      <c r="AN680" s="68">
        <f ca="1">ROUND(NORMINV($AS680,'Inputs and Outputs'!$C$19,'Inputs and Outputs'!$D$19),0)</f>
        <v>110</v>
      </c>
      <c r="AO680" s="68">
        <f t="shared" si="206"/>
        <v>103</v>
      </c>
      <c r="AP680" s="68">
        <f t="shared" ca="1" si="207"/>
        <v>103</v>
      </c>
      <c r="AQ680" s="68">
        <f ca="1">IF(AP680-AM680&gt;'Inputs and Outputs'!$D$4,Three-AM680,0)</f>
        <v>2</v>
      </c>
      <c r="AR680" s="68">
        <f ca="1">AP680*'Inputs and Outputs'!$D$5-AQ680*'Inputs and Outputs'!$D$6</f>
        <v>3920</v>
      </c>
      <c r="AS680" s="70">
        <f t="shared" ca="1" si="217"/>
        <v>0.93126838600044559</v>
      </c>
      <c r="AT680" s="68">
        <f t="shared" si="208"/>
        <v>25</v>
      </c>
      <c r="AU680" s="75">
        <f ca="1">AP680*'Inputs and Outputs'!$D$5-('Model Part B'!AQ680*'Model Part B'!AT680+AQ680*Costperbumped)</f>
        <v>3870</v>
      </c>
      <c r="AX680" s="74">
        <v>677</v>
      </c>
      <c r="AY680" s="68" t="s">
        <v>4</v>
      </c>
      <c r="AZ680" s="69">
        <v>44422</v>
      </c>
      <c r="BA680" s="67" t="s">
        <v>2</v>
      </c>
      <c r="BB680" s="68" t="str">
        <f>'Flight Data'!$A678</f>
        <v>G677</v>
      </c>
      <c r="BC680" s="68">
        <f>'Flight Data'!$B678</f>
        <v>1</v>
      </c>
      <c r="BD680" s="68">
        <f ca="1">ROUND(NORMINV($BI680,'Inputs and Outputs'!$C$19,'Inputs and Outputs'!$D$19),0)</f>
        <v>95</v>
      </c>
      <c r="BE680" s="68">
        <f t="shared" si="209"/>
        <v>104</v>
      </c>
      <c r="BF680" s="68">
        <f t="shared" ca="1" si="210"/>
        <v>95</v>
      </c>
      <c r="BG680" s="68">
        <f ca="1">IF(BF680-BC680&gt;'Inputs and Outputs'!$D$4,Four-BC680,0)</f>
        <v>0</v>
      </c>
      <c r="BH680" s="68">
        <f ca="1">BF680*'Inputs and Outputs'!$D$5-BG680*'Inputs and Outputs'!$D$6</f>
        <v>3800</v>
      </c>
      <c r="BI680" s="70">
        <f t="shared" ca="1" si="218"/>
        <v>5.886087779228677E-2</v>
      </c>
      <c r="BJ680" s="68">
        <f t="shared" si="211"/>
        <v>25</v>
      </c>
      <c r="BK680" s="75">
        <f ca="1">BF680*'Inputs and Outputs'!$D$5-('Model Part B'!BG680*'Model Part B'!BJ680+BG680*Costperbumped)</f>
        <v>3800</v>
      </c>
      <c r="BN680" s="74">
        <v>677</v>
      </c>
      <c r="BO680" s="68" t="s">
        <v>4</v>
      </c>
      <c r="BP680" s="69">
        <v>44422</v>
      </c>
      <c r="BQ680" s="67" t="s">
        <v>2</v>
      </c>
      <c r="BR680" s="68" t="str">
        <f>'Flight Data'!$A678</f>
        <v>G677</v>
      </c>
      <c r="BS680" s="68">
        <f>'Flight Data'!$B678</f>
        <v>1</v>
      </c>
      <c r="BT680" s="68">
        <f ca="1">ROUND(NORMINV($BY680,'Inputs and Outputs'!$C$18,'Inputs and Outputs'!$D$18),0)</f>
        <v>98</v>
      </c>
      <c r="BU680" s="68">
        <f t="shared" si="212"/>
        <v>105</v>
      </c>
      <c r="BV680" s="68">
        <f t="shared" ca="1" si="213"/>
        <v>98</v>
      </c>
      <c r="BW680" s="68">
        <f ca="1">IF(BV680-BS680&gt;'Inputs and Outputs'!$D$4,Five-BS680,0)</f>
        <v>0</v>
      </c>
      <c r="BX680" s="68">
        <f ca="1">BV680*'Inputs and Outputs'!$D$5-BW680*'Inputs and Outputs'!$D$6</f>
        <v>3920</v>
      </c>
      <c r="BY680" s="70">
        <f t="shared" ca="1" si="219"/>
        <v>0.33774326877450289</v>
      </c>
      <c r="BZ680" s="68">
        <f t="shared" si="214"/>
        <v>25</v>
      </c>
      <c r="CA680" s="75">
        <f ca="1">BV680*'Inputs and Outputs'!$D$5-('Model Part B'!BW680*'Model Part B'!BZ680+BW680*Costperbumped)</f>
        <v>3920</v>
      </c>
    </row>
    <row r="681" spans="2:79" x14ac:dyDescent="0.2">
      <c r="B681" s="74">
        <v>678</v>
      </c>
      <c r="C681" s="68" t="s">
        <v>4</v>
      </c>
      <c r="D681" s="69">
        <v>44422</v>
      </c>
      <c r="E681" s="67" t="s">
        <v>0</v>
      </c>
      <c r="F681" s="68" t="str">
        <f>'Flight Data'!$A679</f>
        <v>G678</v>
      </c>
      <c r="G681" s="68">
        <f>'Flight Data'!$B679</f>
        <v>2</v>
      </c>
      <c r="H681" s="68">
        <f ca="1">ROUND(NORMINV($M681,'Inputs and Outputs'!$C$20,'Inputs and Outputs'!$D$20),0)</f>
        <v>114</v>
      </c>
      <c r="I681" s="68">
        <f t="shared" si="200"/>
        <v>101</v>
      </c>
      <c r="J681" s="68">
        <f t="shared" ca="1" si="201"/>
        <v>101</v>
      </c>
      <c r="K681" s="68">
        <f ca="1">IF(J681-G681&gt;'Inputs and Outputs'!$D$4,One-G681,0)</f>
        <v>0</v>
      </c>
      <c r="L681" s="68">
        <f ca="1">J681*'Inputs and Outputs'!$D$5-K681*'Inputs and Outputs'!$D$6</f>
        <v>4040</v>
      </c>
      <c r="M681" s="70">
        <f t="shared" ca="1" si="215"/>
        <v>0.96647911017036325</v>
      </c>
      <c r="N681" s="68">
        <f t="shared" si="202"/>
        <v>200</v>
      </c>
      <c r="O681" s="75">
        <f ca="1">J681*'Inputs and Outputs'!$D$5-('Model Part B'!K681*'Model Part B'!N681+K681*Costperbumped)</f>
        <v>4040</v>
      </c>
      <c r="R681" s="74">
        <v>678</v>
      </c>
      <c r="S681" s="68" t="s">
        <v>4</v>
      </c>
      <c r="T681" s="69">
        <v>44422</v>
      </c>
      <c r="U681" s="67" t="s">
        <v>0</v>
      </c>
      <c r="V681" s="68" t="str">
        <f>'Flight Data'!$A679</f>
        <v>G678</v>
      </c>
      <c r="W681" s="68">
        <f>'Flight Data'!$B679</f>
        <v>2</v>
      </c>
      <c r="X681" s="68">
        <f ca="1">ROUND(NORMINV($AC681,'Inputs and Outputs'!$C$20,'Inputs and Outputs'!$D$20),0)</f>
        <v>107</v>
      </c>
      <c r="Y681" s="68">
        <f t="shared" si="203"/>
        <v>102</v>
      </c>
      <c r="Z681" s="68">
        <f t="shared" ca="1" si="204"/>
        <v>102</v>
      </c>
      <c r="AA681" s="68">
        <f ca="1">IF(Z681-W681&gt;'Inputs and Outputs'!$D$4,One-W681,0)</f>
        <v>0</v>
      </c>
      <c r="AB681" s="68">
        <f ca="1">Z681*'Inputs and Outputs'!$D$5-AA681*'Inputs and Outputs'!$D$6</f>
        <v>4080</v>
      </c>
      <c r="AC681" s="70">
        <f t="shared" ca="1" si="216"/>
        <v>0.6903394632402694</v>
      </c>
      <c r="AD681" s="68">
        <f t="shared" si="205"/>
        <v>200</v>
      </c>
      <c r="AE681" s="75">
        <f ca="1">Z681*'Inputs and Outputs'!$D$5-('Model Part B'!AA681*'Model Part B'!AD681+AA681*Costperbumped)</f>
        <v>4080</v>
      </c>
      <c r="AH681" s="74">
        <v>678</v>
      </c>
      <c r="AI681" s="68" t="s">
        <v>4</v>
      </c>
      <c r="AJ681" s="69">
        <v>44422</v>
      </c>
      <c r="AK681" s="67" t="s">
        <v>0</v>
      </c>
      <c r="AL681" s="68" t="str">
        <f>'Flight Data'!$A679</f>
        <v>G678</v>
      </c>
      <c r="AM681" s="68">
        <f>'Flight Data'!$B679</f>
        <v>2</v>
      </c>
      <c r="AN681" s="68">
        <f ca="1">ROUND(NORMINV($AS681,'Inputs and Outputs'!$C$20,'Inputs and Outputs'!$D$20),0)</f>
        <v>109</v>
      </c>
      <c r="AO681" s="68">
        <f t="shared" si="206"/>
        <v>103</v>
      </c>
      <c r="AP681" s="68">
        <f t="shared" ca="1" si="207"/>
        <v>103</v>
      </c>
      <c r="AQ681" s="68">
        <f ca="1">IF(AP681-AM681&gt;'Inputs and Outputs'!$D$4,Three-AM681,0)</f>
        <v>1</v>
      </c>
      <c r="AR681" s="68">
        <f ca="1">AP681*'Inputs and Outputs'!$D$5-AQ681*'Inputs and Outputs'!$D$6</f>
        <v>4020</v>
      </c>
      <c r="AS681" s="70">
        <f t="shared" ca="1" si="217"/>
        <v>0.78926305971247324</v>
      </c>
      <c r="AT681" s="68">
        <f t="shared" si="208"/>
        <v>200</v>
      </c>
      <c r="AU681" s="75">
        <f ca="1">AP681*'Inputs and Outputs'!$D$5-('Model Part B'!AQ681*'Model Part B'!AT681+AQ681*Costperbumped)</f>
        <v>3820</v>
      </c>
      <c r="AX681" s="74">
        <v>678</v>
      </c>
      <c r="AY681" s="68" t="s">
        <v>4</v>
      </c>
      <c r="AZ681" s="69">
        <v>44422</v>
      </c>
      <c r="BA681" s="67" t="s">
        <v>0</v>
      </c>
      <c r="BB681" s="68" t="str">
        <f>'Flight Data'!$A679</f>
        <v>G678</v>
      </c>
      <c r="BC681" s="68">
        <f>'Flight Data'!$B679</f>
        <v>2</v>
      </c>
      <c r="BD681" s="68">
        <f ca="1">ROUND(NORMINV($BI681,'Inputs and Outputs'!$C$20,'Inputs and Outputs'!$D$20),0)</f>
        <v>107</v>
      </c>
      <c r="BE681" s="68">
        <f t="shared" si="209"/>
        <v>104</v>
      </c>
      <c r="BF681" s="68">
        <f t="shared" ca="1" si="210"/>
        <v>104</v>
      </c>
      <c r="BG681" s="68">
        <f ca="1">IF(BF681-BC681&gt;'Inputs and Outputs'!$D$4,Four-BC681,0)</f>
        <v>2</v>
      </c>
      <c r="BH681" s="68">
        <f ca="1">BF681*'Inputs and Outputs'!$D$5-BG681*'Inputs and Outputs'!$D$6</f>
        <v>3960</v>
      </c>
      <c r="BI681" s="70">
        <f t="shared" ca="1" si="218"/>
        <v>0.63318714494880945</v>
      </c>
      <c r="BJ681" s="68">
        <f t="shared" si="211"/>
        <v>200</v>
      </c>
      <c r="BK681" s="75">
        <f ca="1">BF681*'Inputs and Outputs'!$D$5-('Model Part B'!BG681*'Model Part B'!BJ681+BG681*Costperbumped)</f>
        <v>3560</v>
      </c>
      <c r="BN681" s="74">
        <v>678</v>
      </c>
      <c r="BO681" s="68" t="s">
        <v>4</v>
      </c>
      <c r="BP681" s="69">
        <v>44422</v>
      </c>
      <c r="BQ681" s="67" t="s">
        <v>0</v>
      </c>
      <c r="BR681" s="68" t="str">
        <f>'Flight Data'!$A679</f>
        <v>G678</v>
      </c>
      <c r="BS681" s="68">
        <f>'Flight Data'!$B679</f>
        <v>2</v>
      </c>
      <c r="BT681" s="68">
        <f ca="1">ROUND(NORMINV($BY681,'Inputs and Outputs'!$C$18,'Inputs and Outputs'!$D$18),0)</f>
        <v>101</v>
      </c>
      <c r="BU681" s="68">
        <f t="shared" si="212"/>
        <v>105</v>
      </c>
      <c r="BV681" s="68">
        <f t="shared" ca="1" si="213"/>
        <v>101</v>
      </c>
      <c r="BW681" s="68">
        <f ca="1">IF(BV681-BS681&gt;'Inputs and Outputs'!$D$4,Five-BS681,0)</f>
        <v>0</v>
      </c>
      <c r="BX681" s="68">
        <f ca="1">BV681*'Inputs and Outputs'!$D$5-BW681*'Inputs and Outputs'!$D$6</f>
        <v>4040</v>
      </c>
      <c r="BY681" s="70">
        <f t="shared" ca="1" si="219"/>
        <v>0.48062669967904825</v>
      </c>
      <c r="BZ681" s="68">
        <f t="shared" si="214"/>
        <v>200</v>
      </c>
      <c r="CA681" s="75">
        <f ca="1">BV681*'Inputs and Outputs'!$D$5-('Model Part B'!BW681*'Model Part B'!BZ681+BW681*Costperbumped)</f>
        <v>4040</v>
      </c>
    </row>
    <row r="682" spans="2:79" x14ac:dyDescent="0.2">
      <c r="B682" s="74">
        <v>679</v>
      </c>
      <c r="C682" s="68" t="s">
        <v>1</v>
      </c>
      <c r="D682" s="69">
        <v>44423</v>
      </c>
      <c r="E682" s="67" t="s">
        <v>3</v>
      </c>
      <c r="F682" s="68" t="str">
        <f>'Flight Data'!$A680</f>
        <v>G679</v>
      </c>
      <c r="G682" s="68">
        <f>'Flight Data'!$B680</f>
        <v>4</v>
      </c>
      <c r="H682" s="68">
        <f ca="1">ROUND(NORMINV($M682,'Inputs and Outputs'!$C$18,'Inputs and Outputs'!$D$18),0)</f>
        <v>101</v>
      </c>
      <c r="I682" s="68">
        <f t="shared" si="200"/>
        <v>101</v>
      </c>
      <c r="J682" s="68">
        <f t="shared" ca="1" si="201"/>
        <v>101</v>
      </c>
      <c r="K682" s="68">
        <f ca="1">IF(J682-G682&gt;'Inputs and Outputs'!$D$4,One-G682,0)</f>
        <v>0</v>
      </c>
      <c r="L682" s="68">
        <f ca="1">J682*'Inputs and Outputs'!$D$5-K682*'Inputs and Outputs'!$D$6</f>
        <v>4040</v>
      </c>
      <c r="M682" s="70">
        <f t="shared" ca="1" si="215"/>
        <v>0.51246104569956774</v>
      </c>
      <c r="N682" s="68">
        <f t="shared" si="202"/>
        <v>25</v>
      </c>
      <c r="O682" s="75">
        <f ca="1">J682*'Inputs and Outputs'!$D$5-('Model Part B'!K682*'Model Part B'!N682+K682*Costperbumped)</f>
        <v>4040</v>
      </c>
      <c r="R682" s="74">
        <v>679</v>
      </c>
      <c r="S682" s="68" t="s">
        <v>1</v>
      </c>
      <c r="T682" s="69">
        <v>44423</v>
      </c>
      <c r="U682" s="67" t="s">
        <v>3</v>
      </c>
      <c r="V682" s="68" t="str">
        <f>'Flight Data'!$A680</f>
        <v>G679</v>
      </c>
      <c r="W682" s="68">
        <f>'Flight Data'!$B680</f>
        <v>4</v>
      </c>
      <c r="X682" s="68">
        <f ca="1">ROUND(NORMINV($AC682,'Inputs and Outputs'!$C$18,'Inputs and Outputs'!$D$18),0)</f>
        <v>103</v>
      </c>
      <c r="Y682" s="68">
        <f t="shared" si="203"/>
        <v>102</v>
      </c>
      <c r="Z682" s="68">
        <f t="shared" ca="1" si="204"/>
        <v>102</v>
      </c>
      <c r="AA682" s="68">
        <f ca="1">IF(Z682-W682&gt;'Inputs and Outputs'!$D$4,One-W682,0)</f>
        <v>0</v>
      </c>
      <c r="AB682" s="68">
        <f ca="1">Z682*'Inputs and Outputs'!$D$5-AA682*'Inputs and Outputs'!$D$6</f>
        <v>4080</v>
      </c>
      <c r="AC682" s="70">
        <f t="shared" ca="1" si="216"/>
        <v>0.61826844504688694</v>
      </c>
      <c r="AD682" s="68">
        <f t="shared" si="205"/>
        <v>25</v>
      </c>
      <c r="AE682" s="75">
        <f ca="1">Z682*'Inputs and Outputs'!$D$5-('Model Part B'!AA682*'Model Part B'!AD682+AA682*Costperbumped)</f>
        <v>4080</v>
      </c>
      <c r="AH682" s="74">
        <v>679</v>
      </c>
      <c r="AI682" s="68" t="s">
        <v>1</v>
      </c>
      <c r="AJ682" s="69">
        <v>44423</v>
      </c>
      <c r="AK682" s="67" t="s">
        <v>3</v>
      </c>
      <c r="AL682" s="68" t="str">
        <f>'Flight Data'!$A680</f>
        <v>G679</v>
      </c>
      <c r="AM682" s="68">
        <f>'Flight Data'!$B680</f>
        <v>4</v>
      </c>
      <c r="AN682" s="68">
        <f ca="1">ROUND(NORMINV($AS682,'Inputs and Outputs'!$C$18,'Inputs and Outputs'!$D$18),0)</f>
        <v>105</v>
      </c>
      <c r="AO682" s="68">
        <f t="shared" si="206"/>
        <v>103</v>
      </c>
      <c r="AP682" s="68">
        <f t="shared" ca="1" si="207"/>
        <v>103</v>
      </c>
      <c r="AQ682" s="68">
        <f ca="1">IF(AP682-AM682&gt;'Inputs and Outputs'!$D$4,Three-AM682,0)</f>
        <v>0</v>
      </c>
      <c r="AR682" s="68">
        <f ca="1">AP682*'Inputs and Outputs'!$D$5-AQ682*'Inputs and Outputs'!$D$6</f>
        <v>4120</v>
      </c>
      <c r="AS682" s="70">
        <f t="shared" ca="1" si="217"/>
        <v>0.72677515670490789</v>
      </c>
      <c r="AT682" s="68">
        <f t="shared" si="208"/>
        <v>25</v>
      </c>
      <c r="AU682" s="75">
        <f ca="1">AP682*'Inputs and Outputs'!$D$5-('Model Part B'!AQ682*'Model Part B'!AT682+AQ682*Costperbumped)</f>
        <v>4120</v>
      </c>
      <c r="AX682" s="74">
        <v>679</v>
      </c>
      <c r="AY682" s="68" t="s">
        <v>1</v>
      </c>
      <c r="AZ682" s="69">
        <v>44423</v>
      </c>
      <c r="BA682" s="67" t="s">
        <v>3</v>
      </c>
      <c r="BB682" s="68" t="str">
        <f>'Flight Data'!$A680</f>
        <v>G679</v>
      </c>
      <c r="BC682" s="68">
        <f>'Flight Data'!$B680</f>
        <v>4</v>
      </c>
      <c r="BD682" s="68">
        <f ca="1">ROUND(NORMINV($BI682,'Inputs and Outputs'!$C$18,'Inputs and Outputs'!$D$18),0)</f>
        <v>96</v>
      </c>
      <c r="BE682" s="68">
        <f t="shared" si="209"/>
        <v>104</v>
      </c>
      <c r="BF682" s="68">
        <f t="shared" ca="1" si="210"/>
        <v>96</v>
      </c>
      <c r="BG682" s="68">
        <f ca="1">IF(BF682-BC682&gt;'Inputs and Outputs'!$D$4,Four-BC682,0)</f>
        <v>0</v>
      </c>
      <c r="BH682" s="68">
        <f ca="1">BF682*'Inputs and Outputs'!$D$5-BG682*'Inputs and Outputs'!$D$6</f>
        <v>3840</v>
      </c>
      <c r="BI682" s="70">
        <f t="shared" ca="1" si="218"/>
        <v>0.21359636372813662</v>
      </c>
      <c r="BJ682" s="68">
        <f t="shared" si="211"/>
        <v>25</v>
      </c>
      <c r="BK682" s="75">
        <f ca="1">BF682*'Inputs and Outputs'!$D$5-('Model Part B'!BG682*'Model Part B'!BJ682+BG682*Costperbumped)</f>
        <v>3840</v>
      </c>
      <c r="BN682" s="74">
        <v>679</v>
      </c>
      <c r="BO682" s="68" t="s">
        <v>1</v>
      </c>
      <c r="BP682" s="69">
        <v>44423</v>
      </c>
      <c r="BQ682" s="67" t="s">
        <v>3</v>
      </c>
      <c r="BR682" s="68" t="str">
        <f>'Flight Data'!$A680</f>
        <v>G679</v>
      </c>
      <c r="BS682" s="68">
        <f>'Flight Data'!$B680</f>
        <v>4</v>
      </c>
      <c r="BT682" s="68">
        <f ca="1">ROUND(NORMINV($BY682,'Inputs and Outputs'!$C$18,'Inputs and Outputs'!$D$18),0)</f>
        <v>96</v>
      </c>
      <c r="BU682" s="68">
        <f t="shared" si="212"/>
        <v>105</v>
      </c>
      <c r="BV682" s="68">
        <f t="shared" ca="1" si="213"/>
        <v>96</v>
      </c>
      <c r="BW682" s="68">
        <f ca="1">IF(BV682-BS682&gt;'Inputs and Outputs'!$D$4,Five-BS682,0)</f>
        <v>0</v>
      </c>
      <c r="BX682" s="68">
        <f ca="1">BV682*'Inputs and Outputs'!$D$5-BW682*'Inputs and Outputs'!$D$6</f>
        <v>3840</v>
      </c>
      <c r="BY682" s="70">
        <f t="shared" ca="1" si="219"/>
        <v>0.20804622850856969</v>
      </c>
      <c r="BZ682" s="68">
        <f t="shared" si="214"/>
        <v>25</v>
      </c>
      <c r="CA682" s="75">
        <f ca="1">BV682*'Inputs and Outputs'!$D$5-('Model Part B'!BW682*'Model Part B'!BZ682+BW682*Costperbumped)</f>
        <v>3840</v>
      </c>
    </row>
    <row r="683" spans="2:79" x14ac:dyDescent="0.2">
      <c r="B683" s="74">
        <v>680</v>
      </c>
      <c r="C683" s="68" t="s">
        <v>1</v>
      </c>
      <c r="D683" s="69">
        <v>44423</v>
      </c>
      <c r="E683" s="67" t="s">
        <v>2</v>
      </c>
      <c r="F683" s="68" t="str">
        <f>'Flight Data'!$A681</f>
        <v>G680</v>
      </c>
      <c r="G683" s="68">
        <f>'Flight Data'!$B681</f>
        <v>4</v>
      </c>
      <c r="H683" s="68">
        <f ca="1">ROUND(NORMINV($M683,'Inputs and Outputs'!$C$19,'Inputs and Outputs'!$D$19),0)</f>
        <v>113</v>
      </c>
      <c r="I683" s="68">
        <f t="shared" si="200"/>
        <v>101</v>
      </c>
      <c r="J683" s="68">
        <f t="shared" ca="1" si="201"/>
        <v>101</v>
      </c>
      <c r="K683" s="68">
        <f ca="1">IF(J683-G683&gt;'Inputs and Outputs'!$D$4,One-G683,0)</f>
        <v>0</v>
      </c>
      <c r="L683" s="68">
        <f ca="1">J683*'Inputs and Outputs'!$D$5-K683*'Inputs and Outputs'!$D$6</f>
        <v>4040</v>
      </c>
      <c r="M683" s="70">
        <f t="shared" ca="1" si="215"/>
        <v>0.97955537634640888</v>
      </c>
      <c r="N683" s="68">
        <f t="shared" si="202"/>
        <v>25</v>
      </c>
      <c r="O683" s="75">
        <f ca="1">J683*'Inputs and Outputs'!$D$5-('Model Part B'!K683*'Model Part B'!N683+K683*Costperbumped)</f>
        <v>4040</v>
      </c>
      <c r="R683" s="74">
        <v>680</v>
      </c>
      <c r="S683" s="68" t="s">
        <v>1</v>
      </c>
      <c r="T683" s="69">
        <v>44423</v>
      </c>
      <c r="U683" s="67" t="s">
        <v>2</v>
      </c>
      <c r="V683" s="68" t="str">
        <f>'Flight Data'!$A681</f>
        <v>G680</v>
      </c>
      <c r="W683" s="68">
        <f>'Flight Data'!$B681</f>
        <v>4</v>
      </c>
      <c r="X683" s="68">
        <f ca="1">ROUND(NORMINV($AC683,'Inputs and Outputs'!$C$19,'Inputs and Outputs'!$D$19),0)</f>
        <v>110</v>
      </c>
      <c r="Y683" s="68">
        <f t="shared" si="203"/>
        <v>102</v>
      </c>
      <c r="Z683" s="68">
        <f t="shared" ca="1" si="204"/>
        <v>102</v>
      </c>
      <c r="AA683" s="68">
        <f ca="1">IF(Z683-W683&gt;'Inputs and Outputs'!$D$4,One-W683,0)</f>
        <v>0</v>
      </c>
      <c r="AB683" s="68">
        <f ca="1">Z683*'Inputs and Outputs'!$D$5-AA683*'Inputs and Outputs'!$D$6</f>
        <v>4080</v>
      </c>
      <c r="AC683" s="70">
        <f t="shared" ca="1" si="216"/>
        <v>0.92610453763279821</v>
      </c>
      <c r="AD683" s="68">
        <f t="shared" si="205"/>
        <v>25</v>
      </c>
      <c r="AE683" s="75">
        <f ca="1">Z683*'Inputs and Outputs'!$D$5-('Model Part B'!AA683*'Model Part B'!AD683+AA683*Costperbumped)</f>
        <v>4080</v>
      </c>
      <c r="AH683" s="74">
        <v>680</v>
      </c>
      <c r="AI683" s="68" t="s">
        <v>1</v>
      </c>
      <c r="AJ683" s="69">
        <v>44423</v>
      </c>
      <c r="AK683" s="67" t="s">
        <v>2</v>
      </c>
      <c r="AL683" s="68" t="str">
        <f>'Flight Data'!$A681</f>
        <v>G680</v>
      </c>
      <c r="AM683" s="68">
        <f>'Flight Data'!$B681</f>
        <v>4</v>
      </c>
      <c r="AN683" s="68">
        <f ca="1">ROUND(NORMINV($AS683,'Inputs and Outputs'!$C$19,'Inputs and Outputs'!$D$19),0)</f>
        <v>113</v>
      </c>
      <c r="AO683" s="68">
        <f t="shared" si="206"/>
        <v>103</v>
      </c>
      <c r="AP683" s="68">
        <f t="shared" ca="1" si="207"/>
        <v>103</v>
      </c>
      <c r="AQ683" s="68">
        <f ca="1">IF(AP683-AM683&gt;'Inputs and Outputs'!$D$4,Three-AM683,0)</f>
        <v>0</v>
      </c>
      <c r="AR683" s="68">
        <f ca="1">AP683*'Inputs and Outputs'!$D$5-AQ683*'Inputs and Outputs'!$D$6</f>
        <v>4120</v>
      </c>
      <c r="AS683" s="70">
        <f t="shared" ca="1" si="217"/>
        <v>0.97923336116246107</v>
      </c>
      <c r="AT683" s="68">
        <f t="shared" si="208"/>
        <v>25</v>
      </c>
      <c r="AU683" s="75">
        <f ca="1">AP683*'Inputs and Outputs'!$D$5-('Model Part B'!AQ683*'Model Part B'!AT683+AQ683*Costperbumped)</f>
        <v>4120</v>
      </c>
      <c r="AX683" s="74">
        <v>680</v>
      </c>
      <c r="AY683" s="68" t="s">
        <v>1</v>
      </c>
      <c r="AZ683" s="69">
        <v>44423</v>
      </c>
      <c r="BA683" s="67" t="s">
        <v>2</v>
      </c>
      <c r="BB683" s="68" t="str">
        <f>'Flight Data'!$A681</f>
        <v>G680</v>
      </c>
      <c r="BC683" s="68">
        <f>'Flight Data'!$B681</f>
        <v>4</v>
      </c>
      <c r="BD683" s="68">
        <f ca="1">ROUND(NORMINV($BI683,'Inputs and Outputs'!$C$19,'Inputs and Outputs'!$D$19),0)</f>
        <v>100</v>
      </c>
      <c r="BE683" s="68">
        <f t="shared" si="209"/>
        <v>104</v>
      </c>
      <c r="BF683" s="68">
        <f t="shared" ca="1" si="210"/>
        <v>100</v>
      </c>
      <c r="BG683" s="68">
        <f ca="1">IF(BF683-BC683&gt;'Inputs and Outputs'!$D$4,Four-BC683,0)</f>
        <v>0</v>
      </c>
      <c r="BH683" s="68">
        <f ca="1">BF683*'Inputs and Outputs'!$D$5-BG683*'Inputs and Outputs'!$D$6</f>
        <v>4000</v>
      </c>
      <c r="BI683" s="70">
        <f t="shared" ca="1" si="218"/>
        <v>0.28056371007777914</v>
      </c>
      <c r="BJ683" s="68">
        <f t="shared" si="211"/>
        <v>25</v>
      </c>
      <c r="BK683" s="75">
        <f ca="1">BF683*'Inputs and Outputs'!$D$5-('Model Part B'!BG683*'Model Part B'!BJ683+BG683*Costperbumped)</f>
        <v>4000</v>
      </c>
      <c r="BN683" s="74">
        <v>680</v>
      </c>
      <c r="BO683" s="68" t="s">
        <v>1</v>
      </c>
      <c r="BP683" s="69">
        <v>44423</v>
      </c>
      <c r="BQ683" s="67" t="s">
        <v>2</v>
      </c>
      <c r="BR683" s="68" t="str">
        <f>'Flight Data'!$A681</f>
        <v>G680</v>
      </c>
      <c r="BS683" s="68">
        <f>'Flight Data'!$B681</f>
        <v>4</v>
      </c>
      <c r="BT683" s="68">
        <f ca="1">ROUND(NORMINV($BY683,'Inputs and Outputs'!$C$18,'Inputs and Outputs'!$D$18),0)</f>
        <v>102</v>
      </c>
      <c r="BU683" s="68">
        <f t="shared" si="212"/>
        <v>105</v>
      </c>
      <c r="BV683" s="68">
        <f t="shared" ca="1" si="213"/>
        <v>102</v>
      </c>
      <c r="BW683" s="68">
        <f ca="1">IF(BV683-BS683&gt;'Inputs and Outputs'!$D$4,Five-BS683,0)</f>
        <v>0</v>
      </c>
      <c r="BX683" s="68">
        <f ca="1">BV683*'Inputs and Outputs'!$D$5-BW683*'Inputs and Outputs'!$D$6</f>
        <v>4080</v>
      </c>
      <c r="BY683" s="70">
        <f t="shared" ca="1" si="219"/>
        <v>0.56683489218646743</v>
      </c>
      <c r="BZ683" s="68">
        <f t="shared" si="214"/>
        <v>25</v>
      </c>
      <c r="CA683" s="75">
        <f ca="1">BV683*'Inputs and Outputs'!$D$5-('Model Part B'!BW683*'Model Part B'!BZ683+BW683*Costperbumped)</f>
        <v>4080</v>
      </c>
    </row>
    <row r="684" spans="2:79" x14ac:dyDescent="0.2">
      <c r="B684" s="74">
        <v>681</v>
      </c>
      <c r="C684" s="68" t="s">
        <v>1</v>
      </c>
      <c r="D684" s="69">
        <v>44423</v>
      </c>
      <c r="E684" s="67" t="s">
        <v>0</v>
      </c>
      <c r="F684" s="68" t="str">
        <f>'Flight Data'!$A682</f>
        <v>G681</v>
      </c>
      <c r="G684" s="68">
        <f>'Flight Data'!$B682</f>
        <v>0</v>
      </c>
      <c r="H684" s="68">
        <f ca="1">ROUND(NORMINV($M684,'Inputs and Outputs'!$C$20,'Inputs and Outputs'!$D$20),0)</f>
        <v>99</v>
      </c>
      <c r="I684" s="68">
        <f t="shared" si="200"/>
        <v>101</v>
      </c>
      <c r="J684" s="68">
        <f t="shared" ca="1" si="201"/>
        <v>99</v>
      </c>
      <c r="K684" s="68">
        <f ca="1">IF(J684-G684&gt;'Inputs and Outputs'!$D$4,One-G684,0)</f>
        <v>0</v>
      </c>
      <c r="L684" s="68">
        <f ca="1">J684*'Inputs and Outputs'!$D$5-K684*'Inputs and Outputs'!$D$6</f>
        <v>3960</v>
      </c>
      <c r="M684" s="70">
        <f t="shared" ca="1" si="215"/>
        <v>0.12930565600487209</v>
      </c>
      <c r="N684" s="68">
        <f t="shared" si="202"/>
        <v>200</v>
      </c>
      <c r="O684" s="75">
        <f ca="1">J684*'Inputs and Outputs'!$D$5-('Model Part B'!K684*'Model Part B'!N684+K684*Costperbumped)</f>
        <v>3960</v>
      </c>
      <c r="R684" s="74">
        <v>681</v>
      </c>
      <c r="S684" s="68" t="s">
        <v>1</v>
      </c>
      <c r="T684" s="69">
        <v>44423</v>
      </c>
      <c r="U684" s="67" t="s">
        <v>0</v>
      </c>
      <c r="V684" s="68" t="str">
        <f>'Flight Data'!$A682</f>
        <v>G681</v>
      </c>
      <c r="W684" s="68">
        <f>'Flight Data'!$B682</f>
        <v>0</v>
      </c>
      <c r="X684" s="68">
        <f ca="1">ROUND(NORMINV($AC684,'Inputs and Outputs'!$C$20,'Inputs and Outputs'!$D$20),0)</f>
        <v>97</v>
      </c>
      <c r="Y684" s="68">
        <f t="shared" si="203"/>
        <v>102</v>
      </c>
      <c r="Z684" s="68">
        <f t="shared" ca="1" si="204"/>
        <v>97</v>
      </c>
      <c r="AA684" s="68">
        <f ca="1">IF(Z684-W684&gt;'Inputs and Outputs'!$D$4,One-W684,0)</f>
        <v>0</v>
      </c>
      <c r="AB684" s="68">
        <f ca="1">Z684*'Inputs and Outputs'!$D$5-AA684*'Inputs and Outputs'!$D$6</f>
        <v>3880</v>
      </c>
      <c r="AC684" s="70">
        <f t="shared" ca="1" si="216"/>
        <v>6.03926573747956E-2</v>
      </c>
      <c r="AD684" s="68">
        <f t="shared" si="205"/>
        <v>200</v>
      </c>
      <c r="AE684" s="75">
        <f ca="1">Z684*'Inputs and Outputs'!$D$5-('Model Part B'!AA684*'Model Part B'!AD684+AA684*Costperbumped)</f>
        <v>3880</v>
      </c>
      <c r="AH684" s="74">
        <v>681</v>
      </c>
      <c r="AI684" s="68" t="s">
        <v>1</v>
      </c>
      <c r="AJ684" s="69">
        <v>44423</v>
      </c>
      <c r="AK684" s="67" t="s">
        <v>0</v>
      </c>
      <c r="AL684" s="68" t="str">
        <f>'Flight Data'!$A682</f>
        <v>G681</v>
      </c>
      <c r="AM684" s="68">
        <f>'Flight Data'!$B682</f>
        <v>0</v>
      </c>
      <c r="AN684" s="68">
        <f ca="1">ROUND(NORMINV($AS684,'Inputs and Outputs'!$C$20,'Inputs and Outputs'!$D$20),0)</f>
        <v>107</v>
      </c>
      <c r="AO684" s="68">
        <f t="shared" si="206"/>
        <v>103</v>
      </c>
      <c r="AP684" s="68">
        <f t="shared" ca="1" si="207"/>
        <v>103</v>
      </c>
      <c r="AQ684" s="68">
        <f ca="1">IF(AP684-AM684&gt;'Inputs and Outputs'!$D$4,Three-AM684,0)</f>
        <v>3</v>
      </c>
      <c r="AR684" s="68">
        <f ca="1">AP684*'Inputs and Outputs'!$D$5-AQ684*'Inputs and Outputs'!$D$6</f>
        <v>3820</v>
      </c>
      <c r="AS684" s="70">
        <f t="shared" ca="1" si="217"/>
        <v>0.64386869895952747</v>
      </c>
      <c r="AT684" s="68">
        <f t="shared" si="208"/>
        <v>200</v>
      </c>
      <c r="AU684" s="75">
        <f ca="1">AP684*'Inputs and Outputs'!$D$5-('Model Part B'!AQ684*'Model Part B'!AT684+AQ684*Costperbumped)</f>
        <v>3220</v>
      </c>
      <c r="AX684" s="74">
        <v>681</v>
      </c>
      <c r="AY684" s="68" t="s">
        <v>1</v>
      </c>
      <c r="AZ684" s="69">
        <v>44423</v>
      </c>
      <c r="BA684" s="67" t="s">
        <v>0</v>
      </c>
      <c r="BB684" s="68" t="str">
        <f>'Flight Data'!$A682</f>
        <v>G681</v>
      </c>
      <c r="BC684" s="68">
        <f>'Flight Data'!$B682</f>
        <v>0</v>
      </c>
      <c r="BD684" s="68">
        <f ca="1">ROUND(NORMINV($BI684,'Inputs and Outputs'!$C$20,'Inputs and Outputs'!$D$20),0)</f>
        <v>106</v>
      </c>
      <c r="BE684" s="68">
        <f t="shared" si="209"/>
        <v>104</v>
      </c>
      <c r="BF684" s="68">
        <f t="shared" ca="1" si="210"/>
        <v>104</v>
      </c>
      <c r="BG684" s="68">
        <f ca="1">IF(BF684-BC684&gt;'Inputs and Outputs'!$D$4,Four-BC684,0)</f>
        <v>4</v>
      </c>
      <c r="BH684" s="68">
        <f ca="1">BF684*'Inputs and Outputs'!$D$5-BG684*'Inputs and Outputs'!$D$6</f>
        <v>3760</v>
      </c>
      <c r="BI684" s="70">
        <f t="shared" ca="1" si="218"/>
        <v>0.59884242452861869</v>
      </c>
      <c r="BJ684" s="68">
        <f t="shared" si="211"/>
        <v>200</v>
      </c>
      <c r="BK684" s="75">
        <f ca="1">BF684*'Inputs and Outputs'!$D$5-('Model Part B'!BG684*'Model Part B'!BJ684+BG684*Costperbumped)</f>
        <v>2960</v>
      </c>
      <c r="BN684" s="74">
        <v>681</v>
      </c>
      <c r="BO684" s="68" t="s">
        <v>1</v>
      </c>
      <c r="BP684" s="69">
        <v>44423</v>
      </c>
      <c r="BQ684" s="67" t="s">
        <v>0</v>
      </c>
      <c r="BR684" s="68" t="str">
        <f>'Flight Data'!$A682</f>
        <v>G681</v>
      </c>
      <c r="BS684" s="68">
        <f>'Flight Data'!$B682</f>
        <v>0</v>
      </c>
      <c r="BT684" s="68">
        <f ca="1">ROUND(NORMINV($BY684,'Inputs and Outputs'!$C$18,'Inputs and Outputs'!$D$18),0)</f>
        <v>98</v>
      </c>
      <c r="BU684" s="68">
        <f t="shared" si="212"/>
        <v>105</v>
      </c>
      <c r="BV684" s="68">
        <f t="shared" ca="1" si="213"/>
        <v>98</v>
      </c>
      <c r="BW684" s="68">
        <f ca="1">IF(BV684-BS684&gt;'Inputs and Outputs'!$D$4,Five-BS684,0)</f>
        <v>0</v>
      </c>
      <c r="BX684" s="68">
        <f ca="1">BV684*'Inputs and Outputs'!$D$5-BW684*'Inputs and Outputs'!$D$6</f>
        <v>3920</v>
      </c>
      <c r="BY684" s="70">
        <f t="shared" ca="1" si="219"/>
        <v>0.30669686811561314</v>
      </c>
      <c r="BZ684" s="68">
        <f t="shared" si="214"/>
        <v>200</v>
      </c>
      <c r="CA684" s="75">
        <f ca="1">BV684*'Inputs and Outputs'!$D$5-('Model Part B'!BW684*'Model Part B'!BZ684+BW684*Costperbumped)</f>
        <v>3920</v>
      </c>
    </row>
    <row r="685" spans="2:79" x14ac:dyDescent="0.2">
      <c r="B685" s="74">
        <v>682</v>
      </c>
      <c r="C685" s="68" t="s">
        <v>9</v>
      </c>
      <c r="D685" s="69">
        <v>44424</v>
      </c>
      <c r="E685" s="67" t="s">
        <v>3</v>
      </c>
      <c r="F685" s="68" t="str">
        <f>'Flight Data'!$A683</f>
        <v>G682</v>
      </c>
      <c r="G685" s="68">
        <f>'Flight Data'!$B683</f>
        <v>1</v>
      </c>
      <c r="H685" s="68">
        <f ca="1">ROUND(NORMINV($M685,'Inputs and Outputs'!$C$18,'Inputs and Outputs'!$D$18),0)</f>
        <v>102</v>
      </c>
      <c r="I685" s="68">
        <f t="shared" si="200"/>
        <v>101</v>
      </c>
      <c r="J685" s="68">
        <f t="shared" ca="1" si="201"/>
        <v>101</v>
      </c>
      <c r="K685" s="68">
        <f ca="1">IF(J685-G685&gt;'Inputs and Outputs'!$D$4,One-G685,0)</f>
        <v>0</v>
      </c>
      <c r="L685" s="68">
        <f ca="1">J685*'Inputs and Outputs'!$D$5-K685*'Inputs and Outputs'!$D$6</f>
        <v>4040</v>
      </c>
      <c r="M685" s="70">
        <f t="shared" ca="1" si="215"/>
        <v>0.56660812685831696</v>
      </c>
      <c r="N685" s="68">
        <f t="shared" si="202"/>
        <v>25</v>
      </c>
      <c r="O685" s="75">
        <f ca="1">J685*'Inputs and Outputs'!$D$5-('Model Part B'!K685*'Model Part B'!N685+K685*Costperbumped)</f>
        <v>4040</v>
      </c>
      <c r="R685" s="74">
        <v>682</v>
      </c>
      <c r="S685" s="68" t="s">
        <v>9</v>
      </c>
      <c r="T685" s="69">
        <v>44424</v>
      </c>
      <c r="U685" s="67" t="s">
        <v>3</v>
      </c>
      <c r="V685" s="68" t="str">
        <f>'Flight Data'!$A683</f>
        <v>G682</v>
      </c>
      <c r="W685" s="68">
        <f>'Flight Data'!$B683</f>
        <v>1</v>
      </c>
      <c r="X685" s="68">
        <f ca="1">ROUND(NORMINV($AC685,'Inputs and Outputs'!$C$18,'Inputs and Outputs'!$D$18),0)</f>
        <v>99</v>
      </c>
      <c r="Y685" s="68">
        <f t="shared" si="203"/>
        <v>102</v>
      </c>
      <c r="Z685" s="68">
        <f t="shared" ca="1" si="204"/>
        <v>99</v>
      </c>
      <c r="AA685" s="68">
        <f ca="1">IF(Z685-W685&gt;'Inputs and Outputs'!$D$4,One-W685,0)</f>
        <v>0</v>
      </c>
      <c r="AB685" s="68">
        <f ca="1">Z685*'Inputs and Outputs'!$D$5-AA685*'Inputs and Outputs'!$D$6</f>
        <v>3960</v>
      </c>
      <c r="AC685" s="70">
        <f t="shared" ca="1" si="216"/>
        <v>0.35488731489932002</v>
      </c>
      <c r="AD685" s="68">
        <f t="shared" si="205"/>
        <v>25</v>
      </c>
      <c r="AE685" s="75">
        <f ca="1">Z685*'Inputs and Outputs'!$D$5-('Model Part B'!AA685*'Model Part B'!AD685+AA685*Costperbumped)</f>
        <v>3960</v>
      </c>
      <c r="AH685" s="74">
        <v>682</v>
      </c>
      <c r="AI685" s="68" t="s">
        <v>9</v>
      </c>
      <c r="AJ685" s="69">
        <v>44424</v>
      </c>
      <c r="AK685" s="67" t="s">
        <v>3</v>
      </c>
      <c r="AL685" s="68" t="str">
        <f>'Flight Data'!$A683</f>
        <v>G682</v>
      </c>
      <c r="AM685" s="68">
        <f>'Flight Data'!$B683</f>
        <v>1</v>
      </c>
      <c r="AN685" s="68">
        <f ca="1">ROUND(NORMINV($AS685,'Inputs and Outputs'!$C$18,'Inputs and Outputs'!$D$18),0)</f>
        <v>105</v>
      </c>
      <c r="AO685" s="68">
        <f t="shared" si="206"/>
        <v>103</v>
      </c>
      <c r="AP685" s="68">
        <f t="shared" ca="1" si="207"/>
        <v>103</v>
      </c>
      <c r="AQ685" s="68">
        <f ca="1">IF(AP685-AM685&gt;'Inputs and Outputs'!$D$4,Three-AM685,0)</f>
        <v>2</v>
      </c>
      <c r="AR685" s="68">
        <f ca="1">AP685*'Inputs and Outputs'!$D$5-AQ685*'Inputs and Outputs'!$D$6</f>
        <v>3920</v>
      </c>
      <c r="AS685" s="70">
        <f t="shared" ca="1" si="217"/>
        <v>0.7614838906775262</v>
      </c>
      <c r="AT685" s="68">
        <f t="shared" si="208"/>
        <v>25</v>
      </c>
      <c r="AU685" s="75">
        <f ca="1">AP685*'Inputs and Outputs'!$D$5-('Model Part B'!AQ685*'Model Part B'!AT685+AQ685*Costperbumped)</f>
        <v>3870</v>
      </c>
      <c r="AX685" s="74">
        <v>682</v>
      </c>
      <c r="AY685" s="68" t="s">
        <v>9</v>
      </c>
      <c r="AZ685" s="69">
        <v>44424</v>
      </c>
      <c r="BA685" s="67" t="s">
        <v>3</v>
      </c>
      <c r="BB685" s="68" t="str">
        <f>'Flight Data'!$A683</f>
        <v>G682</v>
      </c>
      <c r="BC685" s="68">
        <f>'Flight Data'!$B683</f>
        <v>1</v>
      </c>
      <c r="BD685" s="68">
        <f ca="1">ROUND(NORMINV($BI685,'Inputs and Outputs'!$C$18,'Inputs and Outputs'!$D$18),0)</f>
        <v>101</v>
      </c>
      <c r="BE685" s="68">
        <f t="shared" si="209"/>
        <v>104</v>
      </c>
      <c r="BF685" s="68">
        <f t="shared" ca="1" si="210"/>
        <v>101</v>
      </c>
      <c r="BG685" s="68">
        <f ca="1">IF(BF685-BC685&gt;'Inputs and Outputs'!$D$4,Four-BC685,0)</f>
        <v>0</v>
      </c>
      <c r="BH685" s="68">
        <f ca="1">BF685*'Inputs and Outputs'!$D$5-BG685*'Inputs and Outputs'!$D$6</f>
        <v>4040</v>
      </c>
      <c r="BI685" s="70">
        <f t="shared" ca="1" si="218"/>
        <v>0.47658821040663202</v>
      </c>
      <c r="BJ685" s="68">
        <f t="shared" si="211"/>
        <v>25</v>
      </c>
      <c r="BK685" s="75">
        <f ca="1">BF685*'Inputs and Outputs'!$D$5-('Model Part B'!BG685*'Model Part B'!BJ685+BG685*Costperbumped)</f>
        <v>4040</v>
      </c>
      <c r="BN685" s="74">
        <v>682</v>
      </c>
      <c r="BO685" s="68" t="s">
        <v>9</v>
      </c>
      <c r="BP685" s="69">
        <v>44424</v>
      </c>
      <c r="BQ685" s="67" t="s">
        <v>3</v>
      </c>
      <c r="BR685" s="68" t="str">
        <f>'Flight Data'!$A683</f>
        <v>G682</v>
      </c>
      <c r="BS685" s="68">
        <f>'Flight Data'!$B683</f>
        <v>1</v>
      </c>
      <c r="BT685" s="68">
        <f ca="1">ROUND(NORMINV($BY685,'Inputs and Outputs'!$C$18,'Inputs and Outputs'!$D$18),0)</f>
        <v>105</v>
      </c>
      <c r="BU685" s="68">
        <f t="shared" si="212"/>
        <v>105</v>
      </c>
      <c r="BV685" s="68">
        <f t="shared" ca="1" si="213"/>
        <v>105</v>
      </c>
      <c r="BW685" s="68">
        <f ca="1">IF(BV685-BS685&gt;'Inputs and Outputs'!$D$4,Five-BS685,0)</f>
        <v>4</v>
      </c>
      <c r="BX685" s="68">
        <f ca="1">BV685*'Inputs and Outputs'!$D$5-BW685*'Inputs and Outputs'!$D$6</f>
        <v>3800</v>
      </c>
      <c r="BY685" s="70">
        <f t="shared" ca="1" si="219"/>
        <v>0.72450377488866102</v>
      </c>
      <c r="BZ685" s="68">
        <f t="shared" si="214"/>
        <v>25</v>
      </c>
      <c r="CA685" s="75">
        <f ca="1">BV685*'Inputs and Outputs'!$D$5-('Model Part B'!BW685*'Model Part B'!BZ685+BW685*Costperbumped)</f>
        <v>3700</v>
      </c>
    </row>
    <row r="686" spans="2:79" x14ac:dyDescent="0.2">
      <c r="B686" s="74">
        <v>683</v>
      </c>
      <c r="C686" s="68" t="s">
        <v>9</v>
      </c>
      <c r="D686" s="69">
        <v>44424</v>
      </c>
      <c r="E686" s="67" t="s">
        <v>2</v>
      </c>
      <c r="F686" s="68" t="str">
        <f>'Flight Data'!$A684</f>
        <v>G683</v>
      </c>
      <c r="G686" s="68">
        <f>'Flight Data'!$B684</f>
        <v>0</v>
      </c>
      <c r="H686" s="68">
        <f ca="1">ROUND(NORMINV($M686,'Inputs and Outputs'!$C$19,'Inputs and Outputs'!$D$19),0)</f>
        <v>112</v>
      </c>
      <c r="I686" s="68">
        <f t="shared" si="200"/>
        <v>101</v>
      </c>
      <c r="J686" s="68">
        <f t="shared" ca="1" si="201"/>
        <v>101</v>
      </c>
      <c r="K686" s="68">
        <f ca="1">IF(J686-G686&gt;'Inputs and Outputs'!$D$4,One-G686,0)</f>
        <v>1</v>
      </c>
      <c r="L686" s="68">
        <f ca="1">J686*'Inputs and Outputs'!$D$5-K686*'Inputs and Outputs'!$D$6</f>
        <v>3940</v>
      </c>
      <c r="M686" s="70">
        <f t="shared" ca="1" si="215"/>
        <v>0.97099820397340808</v>
      </c>
      <c r="N686" s="68">
        <f t="shared" si="202"/>
        <v>25</v>
      </c>
      <c r="O686" s="75">
        <f ca="1">J686*'Inputs and Outputs'!$D$5-('Model Part B'!K686*'Model Part B'!N686+K686*Costperbumped)</f>
        <v>3915</v>
      </c>
      <c r="R686" s="74">
        <v>683</v>
      </c>
      <c r="S686" s="68" t="s">
        <v>9</v>
      </c>
      <c r="T686" s="69">
        <v>44424</v>
      </c>
      <c r="U686" s="67" t="s">
        <v>2</v>
      </c>
      <c r="V686" s="68" t="str">
        <f>'Flight Data'!$A684</f>
        <v>G683</v>
      </c>
      <c r="W686" s="68">
        <f>'Flight Data'!$B684</f>
        <v>0</v>
      </c>
      <c r="X686" s="68">
        <f ca="1">ROUND(NORMINV($AC686,'Inputs and Outputs'!$C$19,'Inputs and Outputs'!$D$19),0)</f>
        <v>115</v>
      </c>
      <c r="Y686" s="68">
        <f t="shared" si="203"/>
        <v>102</v>
      </c>
      <c r="Z686" s="68">
        <f t="shared" ca="1" si="204"/>
        <v>102</v>
      </c>
      <c r="AA686" s="68">
        <f ca="1">IF(Z686-W686&gt;'Inputs and Outputs'!$D$4,One-W686,0)</f>
        <v>1</v>
      </c>
      <c r="AB686" s="68">
        <f ca="1">Z686*'Inputs and Outputs'!$D$5-AA686*'Inputs and Outputs'!$D$6</f>
        <v>3980</v>
      </c>
      <c r="AC686" s="70">
        <f t="shared" ca="1" si="216"/>
        <v>0.99336677565127962</v>
      </c>
      <c r="AD686" s="68">
        <f t="shared" si="205"/>
        <v>25</v>
      </c>
      <c r="AE686" s="75">
        <f ca="1">Z686*'Inputs and Outputs'!$D$5-('Model Part B'!AA686*'Model Part B'!AD686+AA686*Costperbumped)</f>
        <v>3955</v>
      </c>
      <c r="AH686" s="74">
        <v>683</v>
      </c>
      <c r="AI686" s="68" t="s">
        <v>9</v>
      </c>
      <c r="AJ686" s="69">
        <v>44424</v>
      </c>
      <c r="AK686" s="67" t="s">
        <v>2</v>
      </c>
      <c r="AL686" s="68" t="str">
        <f>'Flight Data'!$A684</f>
        <v>G683</v>
      </c>
      <c r="AM686" s="68">
        <f>'Flight Data'!$B684</f>
        <v>0</v>
      </c>
      <c r="AN686" s="68">
        <f ca="1">ROUND(NORMINV($AS686,'Inputs and Outputs'!$C$19,'Inputs and Outputs'!$D$19),0)</f>
        <v>106</v>
      </c>
      <c r="AO686" s="68">
        <f t="shared" si="206"/>
        <v>103</v>
      </c>
      <c r="AP686" s="68">
        <f t="shared" ca="1" si="207"/>
        <v>103</v>
      </c>
      <c r="AQ686" s="68">
        <f ca="1">IF(AP686-AM686&gt;'Inputs and Outputs'!$D$4,Three-AM686,0)</f>
        <v>3</v>
      </c>
      <c r="AR686" s="68">
        <f ca="1">AP686*'Inputs and Outputs'!$D$5-AQ686*'Inputs and Outputs'!$D$6</f>
        <v>3820</v>
      </c>
      <c r="AS686" s="70">
        <f t="shared" ca="1" si="217"/>
        <v>0.71165093199451201</v>
      </c>
      <c r="AT686" s="68">
        <f t="shared" si="208"/>
        <v>25</v>
      </c>
      <c r="AU686" s="75">
        <f ca="1">AP686*'Inputs and Outputs'!$D$5-('Model Part B'!AQ686*'Model Part B'!AT686+AQ686*Costperbumped)</f>
        <v>3745</v>
      </c>
      <c r="AX686" s="74">
        <v>683</v>
      </c>
      <c r="AY686" s="68" t="s">
        <v>9</v>
      </c>
      <c r="AZ686" s="69">
        <v>44424</v>
      </c>
      <c r="BA686" s="67" t="s">
        <v>2</v>
      </c>
      <c r="BB686" s="68" t="str">
        <f>'Flight Data'!$A684</f>
        <v>G683</v>
      </c>
      <c r="BC686" s="68">
        <f>'Flight Data'!$B684</f>
        <v>0</v>
      </c>
      <c r="BD686" s="68">
        <f ca="1">ROUND(NORMINV($BI686,'Inputs and Outputs'!$C$19,'Inputs and Outputs'!$D$19),0)</f>
        <v>106</v>
      </c>
      <c r="BE686" s="68">
        <f t="shared" si="209"/>
        <v>104</v>
      </c>
      <c r="BF686" s="68">
        <f t="shared" ca="1" si="210"/>
        <v>104</v>
      </c>
      <c r="BG686" s="68">
        <f ca="1">IF(BF686-BC686&gt;'Inputs and Outputs'!$D$4,Four-BC686,0)</f>
        <v>4</v>
      </c>
      <c r="BH686" s="68">
        <f ca="1">BF686*'Inputs and Outputs'!$D$5-BG686*'Inputs and Outputs'!$D$6</f>
        <v>3760</v>
      </c>
      <c r="BI686" s="70">
        <f t="shared" ca="1" si="218"/>
        <v>0.74367465621147855</v>
      </c>
      <c r="BJ686" s="68">
        <f t="shared" si="211"/>
        <v>25</v>
      </c>
      <c r="BK686" s="75">
        <f ca="1">BF686*'Inputs and Outputs'!$D$5-('Model Part B'!BG686*'Model Part B'!BJ686+BG686*Costperbumped)</f>
        <v>3660</v>
      </c>
      <c r="BN686" s="74">
        <v>683</v>
      </c>
      <c r="BO686" s="68" t="s">
        <v>9</v>
      </c>
      <c r="BP686" s="69">
        <v>44424</v>
      </c>
      <c r="BQ686" s="67" t="s">
        <v>2</v>
      </c>
      <c r="BR686" s="68" t="str">
        <f>'Flight Data'!$A684</f>
        <v>G683</v>
      </c>
      <c r="BS686" s="68">
        <f>'Flight Data'!$B684</f>
        <v>0</v>
      </c>
      <c r="BT686" s="68">
        <f ca="1">ROUND(NORMINV($BY686,'Inputs and Outputs'!$C$18,'Inputs and Outputs'!$D$18),0)</f>
        <v>100</v>
      </c>
      <c r="BU686" s="68">
        <f t="shared" si="212"/>
        <v>105</v>
      </c>
      <c r="BV686" s="68">
        <f t="shared" ca="1" si="213"/>
        <v>100</v>
      </c>
      <c r="BW686" s="68">
        <f ca="1">IF(BV686-BS686&gt;'Inputs and Outputs'!$D$4,Five-BS686,0)</f>
        <v>0</v>
      </c>
      <c r="BX686" s="68">
        <f ca="1">BV686*'Inputs and Outputs'!$D$5-BW686*'Inputs and Outputs'!$D$6</f>
        <v>4000</v>
      </c>
      <c r="BY686" s="70">
        <f t="shared" ca="1" si="219"/>
        <v>0.42682674114709007</v>
      </c>
      <c r="BZ686" s="68">
        <f t="shared" si="214"/>
        <v>25</v>
      </c>
      <c r="CA686" s="75">
        <f ca="1">BV686*'Inputs and Outputs'!$D$5-('Model Part B'!BW686*'Model Part B'!BZ686+BW686*Costperbumped)</f>
        <v>4000</v>
      </c>
    </row>
    <row r="687" spans="2:79" x14ac:dyDescent="0.2">
      <c r="B687" s="74">
        <v>684</v>
      </c>
      <c r="C687" s="68" t="s">
        <v>9</v>
      </c>
      <c r="D687" s="69">
        <v>44424</v>
      </c>
      <c r="E687" s="67" t="s">
        <v>0</v>
      </c>
      <c r="F687" s="68" t="str">
        <f>'Flight Data'!$A685</f>
        <v>G684</v>
      </c>
      <c r="G687" s="68">
        <f>'Flight Data'!$B685</f>
        <v>1</v>
      </c>
      <c r="H687" s="68">
        <f ca="1">ROUND(NORMINV($M687,'Inputs and Outputs'!$C$20,'Inputs and Outputs'!$D$20),0)</f>
        <v>110</v>
      </c>
      <c r="I687" s="68">
        <f t="shared" si="200"/>
        <v>101</v>
      </c>
      <c r="J687" s="68">
        <f t="shared" ca="1" si="201"/>
        <v>101</v>
      </c>
      <c r="K687" s="68">
        <f ca="1">IF(J687-G687&gt;'Inputs and Outputs'!$D$4,One-G687,0)</f>
        <v>0</v>
      </c>
      <c r="L687" s="68">
        <f ca="1">J687*'Inputs and Outputs'!$D$5-K687*'Inputs and Outputs'!$D$6</f>
        <v>4040</v>
      </c>
      <c r="M687" s="70">
        <f t="shared" ca="1" si="215"/>
        <v>0.85259978246411661</v>
      </c>
      <c r="N687" s="68">
        <f t="shared" si="202"/>
        <v>200</v>
      </c>
      <c r="O687" s="75">
        <f ca="1">J687*'Inputs and Outputs'!$D$5-('Model Part B'!K687*'Model Part B'!N687+K687*Costperbumped)</f>
        <v>4040</v>
      </c>
      <c r="R687" s="74">
        <v>684</v>
      </c>
      <c r="S687" s="68" t="s">
        <v>9</v>
      </c>
      <c r="T687" s="69">
        <v>44424</v>
      </c>
      <c r="U687" s="67" t="s">
        <v>0</v>
      </c>
      <c r="V687" s="68" t="str">
        <f>'Flight Data'!$A685</f>
        <v>G684</v>
      </c>
      <c r="W687" s="68">
        <f>'Flight Data'!$B685</f>
        <v>1</v>
      </c>
      <c r="X687" s="68">
        <f ca="1">ROUND(NORMINV($AC687,'Inputs and Outputs'!$C$20,'Inputs and Outputs'!$D$20),0)</f>
        <v>97</v>
      </c>
      <c r="Y687" s="68">
        <f t="shared" si="203"/>
        <v>102</v>
      </c>
      <c r="Z687" s="68">
        <f t="shared" ca="1" si="204"/>
        <v>97</v>
      </c>
      <c r="AA687" s="68">
        <f ca="1">IF(Z687-W687&gt;'Inputs and Outputs'!$D$4,One-W687,0)</f>
        <v>0</v>
      </c>
      <c r="AB687" s="68">
        <f ca="1">Z687*'Inputs and Outputs'!$D$5-AA687*'Inputs and Outputs'!$D$6</f>
        <v>3880</v>
      </c>
      <c r="AC687" s="70">
        <f t="shared" ca="1" si="216"/>
        <v>6.2729284089182991E-2</v>
      </c>
      <c r="AD687" s="68">
        <f t="shared" si="205"/>
        <v>200</v>
      </c>
      <c r="AE687" s="75">
        <f ca="1">Z687*'Inputs and Outputs'!$D$5-('Model Part B'!AA687*'Model Part B'!AD687+AA687*Costperbumped)</f>
        <v>3880</v>
      </c>
      <c r="AH687" s="74">
        <v>684</v>
      </c>
      <c r="AI687" s="68" t="s">
        <v>9</v>
      </c>
      <c r="AJ687" s="69">
        <v>44424</v>
      </c>
      <c r="AK687" s="67" t="s">
        <v>0</v>
      </c>
      <c r="AL687" s="68" t="str">
        <f>'Flight Data'!$A685</f>
        <v>G684</v>
      </c>
      <c r="AM687" s="68">
        <f>'Flight Data'!$B685</f>
        <v>1</v>
      </c>
      <c r="AN687" s="68">
        <f ca="1">ROUND(NORMINV($AS687,'Inputs and Outputs'!$C$20,'Inputs and Outputs'!$D$20),0)</f>
        <v>103</v>
      </c>
      <c r="AO687" s="68">
        <f t="shared" si="206"/>
        <v>103</v>
      </c>
      <c r="AP687" s="68">
        <f t="shared" ca="1" si="207"/>
        <v>103</v>
      </c>
      <c r="AQ687" s="68">
        <f ca="1">IF(AP687-AM687&gt;'Inputs and Outputs'!$D$4,Three-AM687,0)</f>
        <v>2</v>
      </c>
      <c r="AR687" s="68">
        <f ca="1">AP687*'Inputs and Outputs'!$D$5-AQ687*'Inputs and Outputs'!$D$6</f>
        <v>3920</v>
      </c>
      <c r="AS687" s="70">
        <f t="shared" ca="1" si="217"/>
        <v>0.38013164570285829</v>
      </c>
      <c r="AT687" s="68">
        <f t="shared" si="208"/>
        <v>200</v>
      </c>
      <c r="AU687" s="75">
        <f ca="1">AP687*'Inputs and Outputs'!$D$5-('Model Part B'!AQ687*'Model Part B'!AT687+AQ687*Costperbumped)</f>
        <v>3520</v>
      </c>
      <c r="AX687" s="74">
        <v>684</v>
      </c>
      <c r="AY687" s="68" t="s">
        <v>9</v>
      </c>
      <c r="AZ687" s="69">
        <v>44424</v>
      </c>
      <c r="BA687" s="67" t="s">
        <v>0</v>
      </c>
      <c r="BB687" s="68" t="str">
        <f>'Flight Data'!$A685</f>
        <v>G684</v>
      </c>
      <c r="BC687" s="68">
        <f>'Flight Data'!$B685</f>
        <v>1</v>
      </c>
      <c r="BD687" s="68">
        <f ca="1">ROUND(NORMINV($BI687,'Inputs and Outputs'!$C$20,'Inputs and Outputs'!$D$20),0)</f>
        <v>98</v>
      </c>
      <c r="BE687" s="68">
        <f t="shared" si="209"/>
        <v>104</v>
      </c>
      <c r="BF687" s="68">
        <f t="shared" ca="1" si="210"/>
        <v>98</v>
      </c>
      <c r="BG687" s="68">
        <f ca="1">IF(BF687-BC687&gt;'Inputs and Outputs'!$D$4,Four-BC687,0)</f>
        <v>0</v>
      </c>
      <c r="BH687" s="68">
        <f ca="1">BF687*'Inputs and Outputs'!$D$5-BG687*'Inputs and Outputs'!$D$6</f>
        <v>3920</v>
      </c>
      <c r="BI687" s="70">
        <f t="shared" ca="1" si="218"/>
        <v>9.0631962666605115E-2</v>
      </c>
      <c r="BJ687" s="68">
        <f t="shared" si="211"/>
        <v>200</v>
      </c>
      <c r="BK687" s="75">
        <f ca="1">BF687*'Inputs and Outputs'!$D$5-('Model Part B'!BG687*'Model Part B'!BJ687+BG687*Costperbumped)</f>
        <v>3920</v>
      </c>
      <c r="BN687" s="74">
        <v>684</v>
      </c>
      <c r="BO687" s="68" t="s">
        <v>9</v>
      </c>
      <c r="BP687" s="69">
        <v>44424</v>
      </c>
      <c r="BQ687" s="67" t="s">
        <v>0</v>
      </c>
      <c r="BR687" s="68" t="str">
        <f>'Flight Data'!$A685</f>
        <v>G684</v>
      </c>
      <c r="BS687" s="68">
        <f>'Flight Data'!$B685</f>
        <v>1</v>
      </c>
      <c r="BT687" s="68">
        <f ca="1">ROUND(NORMINV($BY687,'Inputs and Outputs'!$C$18,'Inputs and Outputs'!$D$18),0)</f>
        <v>104</v>
      </c>
      <c r="BU687" s="68">
        <f t="shared" si="212"/>
        <v>105</v>
      </c>
      <c r="BV687" s="68">
        <f t="shared" ca="1" si="213"/>
        <v>104</v>
      </c>
      <c r="BW687" s="68">
        <f ca="1">IF(BV687-BS687&gt;'Inputs and Outputs'!$D$4,Five-BS687,0)</f>
        <v>4</v>
      </c>
      <c r="BX687" s="68">
        <f ca="1">BV687*'Inputs and Outputs'!$D$5-BW687*'Inputs and Outputs'!$D$6</f>
        <v>3760</v>
      </c>
      <c r="BY687" s="70">
        <f t="shared" ca="1" si="219"/>
        <v>0.67425826414890344</v>
      </c>
      <c r="BZ687" s="68">
        <f t="shared" si="214"/>
        <v>200</v>
      </c>
      <c r="CA687" s="75">
        <f ca="1">BV687*'Inputs and Outputs'!$D$5-('Model Part B'!BW687*'Model Part B'!BZ687+BW687*Costperbumped)</f>
        <v>2960</v>
      </c>
    </row>
    <row r="688" spans="2:79" x14ac:dyDescent="0.2">
      <c r="B688" s="74">
        <v>685</v>
      </c>
      <c r="C688" s="68" t="s">
        <v>8</v>
      </c>
      <c r="D688" s="69">
        <v>44425</v>
      </c>
      <c r="E688" s="67" t="s">
        <v>3</v>
      </c>
      <c r="F688" s="68" t="str">
        <f>'Flight Data'!$A686</f>
        <v>G685</v>
      </c>
      <c r="G688" s="68">
        <f>'Flight Data'!$B686</f>
        <v>3</v>
      </c>
      <c r="H688" s="68">
        <f ca="1">ROUND(NORMINV($M688,'Inputs and Outputs'!$C$18,'Inputs and Outputs'!$D$18),0)</f>
        <v>97</v>
      </c>
      <c r="I688" s="68">
        <f t="shared" si="200"/>
        <v>101</v>
      </c>
      <c r="J688" s="68">
        <f t="shared" ca="1" si="201"/>
        <v>97</v>
      </c>
      <c r="K688" s="68">
        <f ca="1">IF(J688-G688&gt;'Inputs and Outputs'!$D$4,One-G688,0)</f>
        <v>0</v>
      </c>
      <c r="L688" s="68">
        <f ca="1">J688*'Inputs and Outputs'!$D$5-K688*'Inputs and Outputs'!$D$6</f>
        <v>3880</v>
      </c>
      <c r="M688" s="70">
        <f t="shared" ca="1" si="215"/>
        <v>0.22983062946048627</v>
      </c>
      <c r="N688" s="68">
        <f t="shared" si="202"/>
        <v>25</v>
      </c>
      <c r="O688" s="75">
        <f ca="1">J688*'Inputs and Outputs'!$D$5-('Model Part B'!K688*'Model Part B'!N688+K688*Costperbumped)</f>
        <v>3880</v>
      </c>
      <c r="R688" s="74">
        <v>685</v>
      </c>
      <c r="S688" s="68" t="s">
        <v>8</v>
      </c>
      <c r="T688" s="69">
        <v>44425</v>
      </c>
      <c r="U688" s="67" t="s">
        <v>3</v>
      </c>
      <c r="V688" s="68" t="str">
        <f>'Flight Data'!$A686</f>
        <v>G685</v>
      </c>
      <c r="W688" s="68">
        <f>'Flight Data'!$B686</f>
        <v>3</v>
      </c>
      <c r="X688" s="68">
        <f ca="1">ROUND(NORMINV($AC688,'Inputs and Outputs'!$C$18,'Inputs and Outputs'!$D$18),0)</f>
        <v>111</v>
      </c>
      <c r="Y688" s="68">
        <f t="shared" si="203"/>
        <v>102</v>
      </c>
      <c r="Z688" s="68">
        <f t="shared" ca="1" si="204"/>
        <v>102</v>
      </c>
      <c r="AA688" s="68">
        <f ca="1">IF(Z688-W688&gt;'Inputs and Outputs'!$D$4,One-W688,0)</f>
        <v>0</v>
      </c>
      <c r="AB688" s="68">
        <f ca="1">Z688*'Inputs and Outputs'!$D$5-AA688*'Inputs and Outputs'!$D$6</f>
        <v>4080</v>
      </c>
      <c r="AC688" s="70">
        <f t="shared" ca="1" si="216"/>
        <v>0.95162609887344729</v>
      </c>
      <c r="AD688" s="68">
        <f t="shared" si="205"/>
        <v>25</v>
      </c>
      <c r="AE688" s="75">
        <f ca="1">Z688*'Inputs and Outputs'!$D$5-('Model Part B'!AA688*'Model Part B'!AD688+AA688*Costperbumped)</f>
        <v>4080</v>
      </c>
      <c r="AH688" s="74">
        <v>685</v>
      </c>
      <c r="AI688" s="68" t="s">
        <v>8</v>
      </c>
      <c r="AJ688" s="69">
        <v>44425</v>
      </c>
      <c r="AK688" s="67" t="s">
        <v>3</v>
      </c>
      <c r="AL688" s="68" t="str">
        <f>'Flight Data'!$A686</f>
        <v>G685</v>
      </c>
      <c r="AM688" s="68">
        <f>'Flight Data'!$B686</f>
        <v>3</v>
      </c>
      <c r="AN688" s="68">
        <f ca="1">ROUND(NORMINV($AS688,'Inputs and Outputs'!$C$18,'Inputs and Outputs'!$D$18),0)</f>
        <v>92</v>
      </c>
      <c r="AO688" s="68">
        <f t="shared" si="206"/>
        <v>103</v>
      </c>
      <c r="AP688" s="68">
        <f t="shared" ca="1" si="207"/>
        <v>92</v>
      </c>
      <c r="AQ688" s="68">
        <f ca="1">IF(AP688-AM688&gt;'Inputs and Outputs'!$D$4,Three-AM688,0)</f>
        <v>0</v>
      </c>
      <c r="AR688" s="68">
        <f ca="1">AP688*'Inputs and Outputs'!$D$5-AQ688*'Inputs and Outputs'!$D$6</f>
        <v>3680</v>
      </c>
      <c r="AS688" s="70">
        <f t="shared" ca="1" si="217"/>
        <v>7.6403782359374617E-2</v>
      </c>
      <c r="AT688" s="68">
        <f t="shared" si="208"/>
        <v>25</v>
      </c>
      <c r="AU688" s="75">
        <f ca="1">AP688*'Inputs and Outputs'!$D$5-('Model Part B'!AQ688*'Model Part B'!AT688+AQ688*Costperbumped)</f>
        <v>3680</v>
      </c>
      <c r="AX688" s="74">
        <v>685</v>
      </c>
      <c r="AY688" s="68" t="s">
        <v>8</v>
      </c>
      <c r="AZ688" s="69">
        <v>44425</v>
      </c>
      <c r="BA688" s="67" t="s">
        <v>3</v>
      </c>
      <c r="BB688" s="68" t="str">
        <f>'Flight Data'!$A686</f>
        <v>G685</v>
      </c>
      <c r="BC688" s="68">
        <f>'Flight Data'!$B686</f>
        <v>3</v>
      </c>
      <c r="BD688" s="68">
        <f ca="1">ROUND(NORMINV($BI688,'Inputs and Outputs'!$C$18,'Inputs and Outputs'!$D$18),0)</f>
        <v>95</v>
      </c>
      <c r="BE688" s="68">
        <f t="shared" si="209"/>
        <v>104</v>
      </c>
      <c r="BF688" s="68">
        <f t="shared" ca="1" si="210"/>
        <v>95</v>
      </c>
      <c r="BG688" s="68">
        <f ca="1">IF(BF688-BC688&gt;'Inputs and Outputs'!$D$4,Four-BC688,0)</f>
        <v>0</v>
      </c>
      <c r="BH688" s="68">
        <f ca="1">BF688*'Inputs and Outputs'!$D$5-BG688*'Inputs and Outputs'!$D$6</f>
        <v>3800</v>
      </c>
      <c r="BI688" s="70">
        <f t="shared" ca="1" si="218"/>
        <v>0.16421933275702594</v>
      </c>
      <c r="BJ688" s="68">
        <f t="shared" si="211"/>
        <v>25</v>
      </c>
      <c r="BK688" s="75">
        <f ca="1">BF688*'Inputs and Outputs'!$D$5-('Model Part B'!BG688*'Model Part B'!BJ688+BG688*Costperbumped)</f>
        <v>3800</v>
      </c>
      <c r="BN688" s="74">
        <v>685</v>
      </c>
      <c r="BO688" s="68" t="s">
        <v>8</v>
      </c>
      <c r="BP688" s="69">
        <v>44425</v>
      </c>
      <c r="BQ688" s="67" t="s">
        <v>3</v>
      </c>
      <c r="BR688" s="68" t="str">
        <f>'Flight Data'!$A686</f>
        <v>G685</v>
      </c>
      <c r="BS688" s="68">
        <f>'Flight Data'!$B686</f>
        <v>3</v>
      </c>
      <c r="BT688" s="68">
        <f ca="1">ROUND(NORMINV($BY688,'Inputs and Outputs'!$C$18,'Inputs and Outputs'!$D$18),0)</f>
        <v>101</v>
      </c>
      <c r="BU688" s="68">
        <f t="shared" si="212"/>
        <v>105</v>
      </c>
      <c r="BV688" s="68">
        <f t="shared" ca="1" si="213"/>
        <v>101</v>
      </c>
      <c r="BW688" s="68">
        <f ca="1">IF(BV688-BS688&gt;'Inputs and Outputs'!$D$4,Five-BS688,0)</f>
        <v>0</v>
      </c>
      <c r="BX688" s="68">
        <f ca="1">BV688*'Inputs and Outputs'!$D$5-BW688*'Inputs and Outputs'!$D$6</f>
        <v>4040</v>
      </c>
      <c r="BY688" s="70">
        <f t="shared" ca="1" si="219"/>
        <v>0.51599876593542671</v>
      </c>
      <c r="BZ688" s="68">
        <f t="shared" si="214"/>
        <v>25</v>
      </c>
      <c r="CA688" s="75">
        <f ca="1">BV688*'Inputs and Outputs'!$D$5-('Model Part B'!BW688*'Model Part B'!BZ688+BW688*Costperbumped)</f>
        <v>4040</v>
      </c>
    </row>
    <row r="689" spans="2:79" x14ac:dyDescent="0.2">
      <c r="B689" s="74">
        <v>686</v>
      </c>
      <c r="C689" s="68" t="s">
        <v>8</v>
      </c>
      <c r="D689" s="69">
        <v>44425</v>
      </c>
      <c r="E689" s="67" t="s">
        <v>2</v>
      </c>
      <c r="F689" s="68" t="str">
        <f>'Flight Data'!$A687</f>
        <v>G686</v>
      </c>
      <c r="G689" s="68">
        <f>'Flight Data'!$B687</f>
        <v>1</v>
      </c>
      <c r="H689" s="68">
        <f ca="1">ROUND(NORMINV($M689,'Inputs and Outputs'!$C$19,'Inputs and Outputs'!$D$19),0)</f>
        <v>103</v>
      </c>
      <c r="I689" s="68">
        <f t="shared" si="200"/>
        <v>101</v>
      </c>
      <c r="J689" s="68">
        <f t="shared" ca="1" si="201"/>
        <v>101</v>
      </c>
      <c r="K689" s="68">
        <f ca="1">IF(J689-G689&gt;'Inputs and Outputs'!$D$4,One-G689,0)</f>
        <v>0</v>
      </c>
      <c r="L689" s="68">
        <f ca="1">J689*'Inputs and Outputs'!$D$5-K689*'Inputs and Outputs'!$D$6</f>
        <v>4040</v>
      </c>
      <c r="M689" s="70">
        <f t="shared" ca="1" si="215"/>
        <v>0.52296212176813284</v>
      </c>
      <c r="N689" s="68">
        <f t="shared" si="202"/>
        <v>25</v>
      </c>
      <c r="O689" s="75">
        <f ca="1">J689*'Inputs and Outputs'!$D$5-('Model Part B'!K689*'Model Part B'!N689+K689*Costperbumped)</f>
        <v>4040</v>
      </c>
      <c r="R689" s="74">
        <v>686</v>
      </c>
      <c r="S689" s="68" t="s">
        <v>8</v>
      </c>
      <c r="T689" s="69">
        <v>44425</v>
      </c>
      <c r="U689" s="67" t="s">
        <v>2</v>
      </c>
      <c r="V689" s="68" t="str">
        <f>'Flight Data'!$A687</f>
        <v>G686</v>
      </c>
      <c r="W689" s="68">
        <f>'Flight Data'!$B687</f>
        <v>1</v>
      </c>
      <c r="X689" s="68">
        <f ca="1">ROUND(NORMINV($AC689,'Inputs and Outputs'!$C$19,'Inputs and Outputs'!$D$19),0)</f>
        <v>102</v>
      </c>
      <c r="Y689" s="68">
        <f t="shared" si="203"/>
        <v>102</v>
      </c>
      <c r="Z689" s="68">
        <f t="shared" ca="1" si="204"/>
        <v>102</v>
      </c>
      <c r="AA689" s="68">
        <f ca="1">IF(Z689-W689&gt;'Inputs and Outputs'!$D$4,One-W689,0)</f>
        <v>0</v>
      </c>
      <c r="AB689" s="68">
        <f ca="1">Z689*'Inputs and Outputs'!$D$5-AA689*'Inputs and Outputs'!$D$6</f>
        <v>4080</v>
      </c>
      <c r="AC689" s="70">
        <f t="shared" ca="1" si="216"/>
        <v>0.45087441491144375</v>
      </c>
      <c r="AD689" s="68">
        <f t="shared" si="205"/>
        <v>25</v>
      </c>
      <c r="AE689" s="75">
        <f ca="1">Z689*'Inputs and Outputs'!$D$5-('Model Part B'!AA689*'Model Part B'!AD689+AA689*Costperbumped)</f>
        <v>4080</v>
      </c>
      <c r="AH689" s="74">
        <v>686</v>
      </c>
      <c r="AI689" s="68" t="s">
        <v>8</v>
      </c>
      <c r="AJ689" s="69">
        <v>44425</v>
      </c>
      <c r="AK689" s="67" t="s">
        <v>2</v>
      </c>
      <c r="AL689" s="68" t="str">
        <f>'Flight Data'!$A687</f>
        <v>G686</v>
      </c>
      <c r="AM689" s="68">
        <f>'Flight Data'!$B687</f>
        <v>1</v>
      </c>
      <c r="AN689" s="68">
        <f ca="1">ROUND(NORMINV($AS689,'Inputs and Outputs'!$C$19,'Inputs and Outputs'!$D$19),0)</f>
        <v>106</v>
      </c>
      <c r="AO689" s="68">
        <f t="shared" si="206"/>
        <v>103</v>
      </c>
      <c r="AP689" s="68">
        <f t="shared" ca="1" si="207"/>
        <v>103</v>
      </c>
      <c r="AQ689" s="68">
        <f ca="1">IF(AP689-AM689&gt;'Inputs and Outputs'!$D$4,Three-AM689,0)</f>
        <v>2</v>
      </c>
      <c r="AR689" s="68">
        <f ca="1">AP689*'Inputs and Outputs'!$D$5-AQ689*'Inputs and Outputs'!$D$6</f>
        <v>3920</v>
      </c>
      <c r="AS689" s="70">
        <f t="shared" ca="1" si="217"/>
        <v>0.73903112258392289</v>
      </c>
      <c r="AT689" s="68">
        <f t="shared" si="208"/>
        <v>25</v>
      </c>
      <c r="AU689" s="75">
        <f ca="1">AP689*'Inputs and Outputs'!$D$5-('Model Part B'!AQ689*'Model Part B'!AT689+AQ689*Costperbumped)</f>
        <v>3870</v>
      </c>
      <c r="AX689" s="74">
        <v>686</v>
      </c>
      <c r="AY689" s="68" t="s">
        <v>8</v>
      </c>
      <c r="AZ689" s="69">
        <v>44425</v>
      </c>
      <c r="BA689" s="67" t="s">
        <v>2</v>
      </c>
      <c r="BB689" s="68" t="str">
        <f>'Flight Data'!$A687</f>
        <v>G686</v>
      </c>
      <c r="BC689" s="68">
        <f>'Flight Data'!$B687</f>
        <v>1</v>
      </c>
      <c r="BD689" s="68">
        <f ca="1">ROUND(NORMINV($BI689,'Inputs and Outputs'!$C$19,'Inputs and Outputs'!$D$19),0)</f>
        <v>99</v>
      </c>
      <c r="BE689" s="68">
        <f t="shared" si="209"/>
        <v>104</v>
      </c>
      <c r="BF689" s="68">
        <f t="shared" ca="1" si="210"/>
        <v>99</v>
      </c>
      <c r="BG689" s="68">
        <f ca="1">IF(BF689-BC689&gt;'Inputs and Outputs'!$D$4,Four-BC689,0)</f>
        <v>0</v>
      </c>
      <c r="BH689" s="68">
        <f ca="1">BF689*'Inputs and Outputs'!$D$5-BG689*'Inputs and Outputs'!$D$6</f>
        <v>3960</v>
      </c>
      <c r="BI689" s="70">
        <f t="shared" ca="1" si="218"/>
        <v>0.21468379722758946</v>
      </c>
      <c r="BJ689" s="68">
        <f t="shared" si="211"/>
        <v>25</v>
      </c>
      <c r="BK689" s="75">
        <f ca="1">BF689*'Inputs and Outputs'!$D$5-('Model Part B'!BG689*'Model Part B'!BJ689+BG689*Costperbumped)</f>
        <v>3960</v>
      </c>
      <c r="BN689" s="74">
        <v>686</v>
      </c>
      <c r="BO689" s="68" t="s">
        <v>8</v>
      </c>
      <c r="BP689" s="69">
        <v>44425</v>
      </c>
      <c r="BQ689" s="67" t="s">
        <v>2</v>
      </c>
      <c r="BR689" s="68" t="str">
        <f>'Flight Data'!$A687</f>
        <v>G686</v>
      </c>
      <c r="BS689" s="68">
        <f>'Flight Data'!$B687</f>
        <v>1</v>
      </c>
      <c r="BT689" s="68">
        <f ca="1">ROUND(NORMINV($BY689,'Inputs and Outputs'!$C$18,'Inputs and Outputs'!$D$18),0)</f>
        <v>101</v>
      </c>
      <c r="BU689" s="68">
        <f t="shared" si="212"/>
        <v>105</v>
      </c>
      <c r="BV689" s="68">
        <f t="shared" ca="1" si="213"/>
        <v>101</v>
      </c>
      <c r="BW689" s="68">
        <f ca="1">IF(BV689-BS689&gt;'Inputs and Outputs'!$D$4,Five-BS689,0)</f>
        <v>0</v>
      </c>
      <c r="BX689" s="68">
        <f ca="1">BV689*'Inputs and Outputs'!$D$5-BW689*'Inputs and Outputs'!$D$6</f>
        <v>4040</v>
      </c>
      <c r="BY689" s="70">
        <f t="shared" ca="1" si="219"/>
        <v>0.4850607504995107</v>
      </c>
      <c r="BZ689" s="68">
        <f t="shared" si="214"/>
        <v>25</v>
      </c>
      <c r="CA689" s="75">
        <f ca="1">BV689*'Inputs and Outputs'!$D$5-('Model Part B'!BW689*'Model Part B'!BZ689+BW689*Costperbumped)</f>
        <v>4040</v>
      </c>
    </row>
    <row r="690" spans="2:79" x14ac:dyDescent="0.2">
      <c r="B690" s="74">
        <v>687</v>
      </c>
      <c r="C690" s="68" t="s">
        <v>8</v>
      </c>
      <c r="D690" s="69">
        <v>44425</v>
      </c>
      <c r="E690" s="67" t="s">
        <v>0</v>
      </c>
      <c r="F690" s="68" t="str">
        <f>'Flight Data'!$A688</f>
        <v>G687</v>
      </c>
      <c r="G690" s="68">
        <f>'Flight Data'!$B688</f>
        <v>1</v>
      </c>
      <c r="H690" s="68">
        <f ca="1">ROUND(NORMINV($M690,'Inputs and Outputs'!$C$20,'Inputs and Outputs'!$D$20),0)</f>
        <v>93</v>
      </c>
      <c r="I690" s="68">
        <f t="shared" si="200"/>
        <v>101</v>
      </c>
      <c r="J690" s="68">
        <f t="shared" ca="1" si="201"/>
        <v>93</v>
      </c>
      <c r="K690" s="68">
        <f ca="1">IF(J690-G690&gt;'Inputs and Outputs'!$D$4,One-G690,0)</f>
        <v>0</v>
      </c>
      <c r="L690" s="68">
        <f ca="1">J690*'Inputs and Outputs'!$D$5-K690*'Inputs and Outputs'!$D$6</f>
        <v>3720</v>
      </c>
      <c r="M690" s="70">
        <f t="shared" ca="1" si="215"/>
        <v>9.5254884902823411E-3</v>
      </c>
      <c r="N690" s="68">
        <f t="shared" si="202"/>
        <v>200</v>
      </c>
      <c r="O690" s="75">
        <f ca="1">J690*'Inputs and Outputs'!$D$5-('Model Part B'!K690*'Model Part B'!N690+K690*Costperbumped)</f>
        <v>3720</v>
      </c>
      <c r="R690" s="74">
        <v>687</v>
      </c>
      <c r="S690" s="68" t="s">
        <v>8</v>
      </c>
      <c r="T690" s="69">
        <v>44425</v>
      </c>
      <c r="U690" s="67" t="s">
        <v>0</v>
      </c>
      <c r="V690" s="68" t="str">
        <f>'Flight Data'!$A688</f>
        <v>G687</v>
      </c>
      <c r="W690" s="68">
        <f>'Flight Data'!$B688</f>
        <v>1</v>
      </c>
      <c r="X690" s="68">
        <f ca="1">ROUND(NORMINV($AC690,'Inputs and Outputs'!$C$20,'Inputs and Outputs'!$D$20),0)</f>
        <v>111</v>
      </c>
      <c r="Y690" s="68">
        <f t="shared" si="203"/>
        <v>102</v>
      </c>
      <c r="Z690" s="68">
        <f t="shared" ca="1" si="204"/>
        <v>102</v>
      </c>
      <c r="AA690" s="68">
        <f ca="1">IF(Z690-W690&gt;'Inputs and Outputs'!$D$4,One-W690,0)</f>
        <v>0</v>
      </c>
      <c r="AB690" s="68">
        <f ca="1">Z690*'Inputs and Outputs'!$D$5-AA690*'Inputs and Outputs'!$D$6</f>
        <v>4080</v>
      </c>
      <c r="AC690" s="70">
        <f t="shared" ca="1" si="216"/>
        <v>0.87666896205580869</v>
      </c>
      <c r="AD690" s="68">
        <f t="shared" si="205"/>
        <v>200</v>
      </c>
      <c r="AE690" s="75">
        <f ca="1">Z690*'Inputs and Outputs'!$D$5-('Model Part B'!AA690*'Model Part B'!AD690+AA690*Costperbumped)</f>
        <v>4080</v>
      </c>
      <c r="AH690" s="74">
        <v>687</v>
      </c>
      <c r="AI690" s="68" t="s">
        <v>8</v>
      </c>
      <c r="AJ690" s="69">
        <v>44425</v>
      </c>
      <c r="AK690" s="67" t="s">
        <v>0</v>
      </c>
      <c r="AL690" s="68" t="str">
        <f>'Flight Data'!$A688</f>
        <v>G687</v>
      </c>
      <c r="AM690" s="68">
        <f>'Flight Data'!$B688</f>
        <v>1</v>
      </c>
      <c r="AN690" s="68">
        <f ca="1">ROUND(NORMINV($AS690,'Inputs and Outputs'!$C$20,'Inputs and Outputs'!$D$20),0)</f>
        <v>99</v>
      </c>
      <c r="AO690" s="68">
        <f t="shared" si="206"/>
        <v>103</v>
      </c>
      <c r="AP690" s="68">
        <f t="shared" ca="1" si="207"/>
        <v>99</v>
      </c>
      <c r="AQ690" s="68">
        <f ca="1">IF(AP690-AM690&gt;'Inputs and Outputs'!$D$4,Three-AM690,0)</f>
        <v>0</v>
      </c>
      <c r="AR690" s="68">
        <f ca="1">AP690*'Inputs and Outputs'!$D$5-AQ690*'Inputs and Outputs'!$D$6</f>
        <v>3960</v>
      </c>
      <c r="AS690" s="70">
        <f t="shared" ca="1" si="217"/>
        <v>0.1217579044209196</v>
      </c>
      <c r="AT690" s="68">
        <f t="shared" si="208"/>
        <v>200</v>
      </c>
      <c r="AU690" s="75">
        <f ca="1">AP690*'Inputs and Outputs'!$D$5-('Model Part B'!AQ690*'Model Part B'!AT690+AQ690*Costperbumped)</f>
        <v>3960</v>
      </c>
      <c r="AX690" s="74">
        <v>687</v>
      </c>
      <c r="AY690" s="68" t="s">
        <v>8</v>
      </c>
      <c r="AZ690" s="69">
        <v>44425</v>
      </c>
      <c r="BA690" s="67" t="s">
        <v>0</v>
      </c>
      <c r="BB690" s="68" t="str">
        <f>'Flight Data'!$A688</f>
        <v>G687</v>
      </c>
      <c r="BC690" s="68">
        <f>'Flight Data'!$B688</f>
        <v>1</v>
      </c>
      <c r="BD690" s="68">
        <f ca="1">ROUND(NORMINV($BI690,'Inputs and Outputs'!$C$20,'Inputs and Outputs'!$D$20),0)</f>
        <v>114</v>
      </c>
      <c r="BE690" s="68">
        <f t="shared" si="209"/>
        <v>104</v>
      </c>
      <c r="BF690" s="68">
        <f t="shared" ca="1" si="210"/>
        <v>104</v>
      </c>
      <c r="BG690" s="68">
        <f ca="1">IF(BF690-BC690&gt;'Inputs and Outputs'!$D$4,Four-BC690,0)</f>
        <v>3</v>
      </c>
      <c r="BH690" s="68">
        <f ca="1">BF690*'Inputs and Outputs'!$D$5-BG690*'Inputs and Outputs'!$D$6</f>
        <v>3860</v>
      </c>
      <c r="BI690" s="70">
        <f t="shared" ca="1" si="218"/>
        <v>0.96386498774982021</v>
      </c>
      <c r="BJ690" s="68">
        <f t="shared" si="211"/>
        <v>200</v>
      </c>
      <c r="BK690" s="75">
        <f ca="1">BF690*'Inputs and Outputs'!$D$5-('Model Part B'!BG690*'Model Part B'!BJ690+BG690*Costperbumped)</f>
        <v>3260</v>
      </c>
      <c r="BN690" s="74">
        <v>687</v>
      </c>
      <c r="BO690" s="68" t="s">
        <v>8</v>
      </c>
      <c r="BP690" s="69">
        <v>44425</v>
      </c>
      <c r="BQ690" s="67" t="s">
        <v>0</v>
      </c>
      <c r="BR690" s="68" t="str">
        <f>'Flight Data'!$A688</f>
        <v>G687</v>
      </c>
      <c r="BS690" s="68">
        <f>'Flight Data'!$B688</f>
        <v>1</v>
      </c>
      <c r="BT690" s="68">
        <f ca="1">ROUND(NORMINV($BY690,'Inputs and Outputs'!$C$18,'Inputs and Outputs'!$D$18),0)</f>
        <v>105</v>
      </c>
      <c r="BU690" s="68">
        <f t="shared" si="212"/>
        <v>105</v>
      </c>
      <c r="BV690" s="68">
        <f t="shared" ca="1" si="213"/>
        <v>105</v>
      </c>
      <c r="BW690" s="68">
        <f ca="1">IF(BV690-BS690&gt;'Inputs and Outputs'!$D$4,Five-BS690,0)</f>
        <v>4</v>
      </c>
      <c r="BX690" s="68">
        <f ca="1">BV690*'Inputs and Outputs'!$D$5-BW690*'Inputs and Outputs'!$D$6</f>
        <v>3800</v>
      </c>
      <c r="BY690" s="70">
        <f t="shared" ca="1" si="219"/>
        <v>0.7669443222848854</v>
      </c>
      <c r="BZ690" s="68">
        <f t="shared" si="214"/>
        <v>200</v>
      </c>
      <c r="CA690" s="75">
        <f ca="1">BV690*'Inputs and Outputs'!$D$5-('Model Part B'!BW690*'Model Part B'!BZ690+BW690*Costperbumped)</f>
        <v>3000</v>
      </c>
    </row>
    <row r="691" spans="2:79" x14ac:dyDescent="0.2">
      <c r="B691" s="74">
        <v>688</v>
      </c>
      <c r="C691" s="68" t="s">
        <v>7</v>
      </c>
      <c r="D691" s="69">
        <v>44426</v>
      </c>
      <c r="E691" s="67" t="s">
        <v>3</v>
      </c>
      <c r="F691" s="68" t="str">
        <f>'Flight Data'!$A689</f>
        <v>G688</v>
      </c>
      <c r="G691" s="68">
        <f>'Flight Data'!$B689</f>
        <v>3</v>
      </c>
      <c r="H691" s="68">
        <f ca="1">ROUND(NORMINV($M691,'Inputs and Outputs'!$C$18,'Inputs and Outputs'!$D$18),0)</f>
        <v>102</v>
      </c>
      <c r="I691" s="68">
        <f t="shared" si="200"/>
        <v>101</v>
      </c>
      <c r="J691" s="68">
        <f t="shared" ca="1" si="201"/>
        <v>101</v>
      </c>
      <c r="K691" s="68">
        <f ca="1">IF(J691-G691&gt;'Inputs and Outputs'!$D$4,One-G691,0)</f>
        <v>0</v>
      </c>
      <c r="L691" s="68">
        <f ca="1">J691*'Inputs and Outputs'!$D$5-K691*'Inputs and Outputs'!$D$6</f>
        <v>4040</v>
      </c>
      <c r="M691" s="70">
        <f t="shared" ca="1" si="215"/>
        <v>0.53617794830162724</v>
      </c>
      <c r="N691" s="68">
        <f t="shared" si="202"/>
        <v>25</v>
      </c>
      <c r="O691" s="75">
        <f ca="1">J691*'Inputs and Outputs'!$D$5-('Model Part B'!K691*'Model Part B'!N691+K691*Costperbumped)</f>
        <v>4040</v>
      </c>
      <c r="R691" s="74">
        <v>688</v>
      </c>
      <c r="S691" s="68" t="s">
        <v>7</v>
      </c>
      <c r="T691" s="69">
        <v>44426</v>
      </c>
      <c r="U691" s="67" t="s">
        <v>3</v>
      </c>
      <c r="V691" s="68" t="str">
        <f>'Flight Data'!$A689</f>
        <v>G688</v>
      </c>
      <c r="W691" s="68">
        <f>'Flight Data'!$B689</f>
        <v>3</v>
      </c>
      <c r="X691" s="68">
        <f ca="1">ROUND(NORMINV($AC691,'Inputs and Outputs'!$C$18,'Inputs and Outputs'!$D$18),0)</f>
        <v>103</v>
      </c>
      <c r="Y691" s="68">
        <f t="shared" si="203"/>
        <v>102</v>
      </c>
      <c r="Z691" s="68">
        <f t="shared" ca="1" si="204"/>
        <v>102</v>
      </c>
      <c r="AA691" s="68">
        <f ca="1">IF(Z691-W691&gt;'Inputs and Outputs'!$D$4,One-W691,0)</f>
        <v>0</v>
      </c>
      <c r="AB691" s="68">
        <f ca="1">Z691*'Inputs and Outputs'!$D$5-AA691*'Inputs and Outputs'!$D$6</f>
        <v>4080</v>
      </c>
      <c r="AC691" s="70">
        <f t="shared" ca="1" si="216"/>
        <v>0.65771088651791176</v>
      </c>
      <c r="AD691" s="68">
        <f t="shared" si="205"/>
        <v>25</v>
      </c>
      <c r="AE691" s="75">
        <f ca="1">Z691*'Inputs and Outputs'!$D$5-('Model Part B'!AA691*'Model Part B'!AD691+AA691*Costperbumped)</f>
        <v>4080</v>
      </c>
      <c r="AH691" s="74">
        <v>688</v>
      </c>
      <c r="AI691" s="68" t="s">
        <v>7</v>
      </c>
      <c r="AJ691" s="69">
        <v>44426</v>
      </c>
      <c r="AK691" s="67" t="s">
        <v>3</v>
      </c>
      <c r="AL691" s="68" t="str">
        <f>'Flight Data'!$A689</f>
        <v>G688</v>
      </c>
      <c r="AM691" s="68">
        <f>'Flight Data'!$B689</f>
        <v>3</v>
      </c>
      <c r="AN691" s="68">
        <f ca="1">ROUND(NORMINV($AS691,'Inputs and Outputs'!$C$18,'Inputs and Outputs'!$D$18),0)</f>
        <v>107</v>
      </c>
      <c r="AO691" s="68">
        <f t="shared" si="206"/>
        <v>103</v>
      </c>
      <c r="AP691" s="68">
        <f t="shared" ca="1" si="207"/>
        <v>103</v>
      </c>
      <c r="AQ691" s="68">
        <f ca="1">IF(AP691-AM691&gt;'Inputs and Outputs'!$D$4,Three-AM691,0)</f>
        <v>0</v>
      </c>
      <c r="AR691" s="68">
        <f ca="1">AP691*'Inputs and Outputs'!$D$5-AQ691*'Inputs and Outputs'!$D$6</f>
        <v>4120</v>
      </c>
      <c r="AS691" s="70">
        <f t="shared" ca="1" si="217"/>
        <v>0.84882624878350177</v>
      </c>
      <c r="AT691" s="68">
        <f t="shared" si="208"/>
        <v>25</v>
      </c>
      <c r="AU691" s="75">
        <f ca="1">AP691*'Inputs and Outputs'!$D$5-('Model Part B'!AQ691*'Model Part B'!AT691+AQ691*Costperbumped)</f>
        <v>4120</v>
      </c>
      <c r="AX691" s="74">
        <v>688</v>
      </c>
      <c r="AY691" s="68" t="s">
        <v>7</v>
      </c>
      <c r="AZ691" s="69">
        <v>44426</v>
      </c>
      <c r="BA691" s="67" t="s">
        <v>3</v>
      </c>
      <c r="BB691" s="68" t="str">
        <f>'Flight Data'!$A689</f>
        <v>G688</v>
      </c>
      <c r="BC691" s="68">
        <f>'Flight Data'!$B689</f>
        <v>3</v>
      </c>
      <c r="BD691" s="68">
        <f ca="1">ROUND(NORMINV($BI691,'Inputs and Outputs'!$C$18,'Inputs and Outputs'!$D$18),0)</f>
        <v>103</v>
      </c>
      <c r="BE691" s="68">
        <f t="shared" si="209"/>
        <v>104</v>
      </c>
      <c r="BF691" s="68">
        <f t="shared" ca="1" si="210"/>
        <v>103</v>
      </c>
      <c r="BG691" s="68">
        <f ca="1">IF(BF691-BC691&gt;'Inputs and Outputs'!$D$4,Four-BC691,0)</f>
        <v>0</v>
      </c>
      <c r="BH691" s="68">
        <f ca="1">BF691*'Inputs and Outputs'!$D$5-BG691*'Inputs and Outputs'!$D$6</f>
        <v>4120</v>
      </c>
      <c r="BI691" s="70">
        <f t="shared" ca="1" si="218"/>
        <v>0.62085597845487506</v>
      </c>
      <c r="BJ691" s="68">
        <f t="shared" si="211"/>
        <v>25</v>
      </c>
      <c r="BK691" s="75">
        <f ca="1">BF691*'Inputs and Outputs'!$D$5-('Model Part B'!BG691*'Model Part B'!BJ691+BG691*Costperbumped)</f>
        <v>4120</v>
      </c>
      <c r="BN691" s="74">
        <v>688</v>
      </c>
      <c r="BO691" s="68" t="s">
        <v>7</v>
      </c>
      <c r="BP691" s="69">
        <v>44426</v>
      </c>
      <c r="BQ691" s="67" t="s">
        <v>3</v>
      </c>
      <c r="BR691" s="68" t="str">
        <f>'Flight Data'!$A689</f>
        <v>G688</v>
      </c>
      <c r="BS691" s="68">
        <f>'Flight Data'!$B689</f>
        <v>3</v>
      </c>
      <c r="BT691" s="68">
        <f ca="1">ROUND(NORMINV($BY691,'Inputs and Outputs'!$C$18,'Inputs and Outputs'!$D$18),0)</f>
        <v>98</v>
      </c>
      <c r="BU691" s="68">
        <f t="shared" si="212"/>
        <v>105</v>
      </c>
      <c r="BV691" s="68">
        <f t="shared" ca="1" si="213"/>
        <v>98</v>
      </c>
      <c r="BW691" s="68">
        <f ca="1">IF(BV691-BS691&gt;'Inputs and Outputs'!$D$4,Five-BS691,0)</f>
        <v>0</v>
      </c>
      <c r="BX691" s="68">
        <f ca="1">BV691*'Inputs and Outputs'!$D$5-BW691*'Inputs and Outputs'!$D$6</f>
        <v>3920</v>
      </c>
      <c r="BY691" s="70">
        <f t="shared" ca="1" si="219"/>
        <v>0.2893081114421554</v>
      </c>
      <c r="BZ691" s="68">
        <f t="shared" si="214"/>
        <v>25</v>
      </c>
      <c r="CA691" s="75">
        <f ca="1">BV691*'Inputs and Outputs'!$D$5-('Model Part B'!BW691*'Model Part B'!BZ691+BW691*Costperbumped)</f>
        <v>3920</v>
      </c>
    </row>
    <row r="692" spans="2:79" x14ac:dyDescent="0.2">
      <c r="B692" s="74">
        <v>689</v>
      </c>
      <c r="C692" s="68" t="s">
        <v>7</v>
      </c>
      <c r="D692" s="69">
        <v>44426</v>
      </c>
      <c r="E692" s="67" t="s">
        <v>2</v>
      </c>
      <c r="F692" s="68" t="str">
        <f>'Flight Data'!$A690</f>
        <v>G689</v>
      </c>
      <c r="G692" s="68">
        <f>'Flight Data'!$B690</f>
        <v>5</v>
      </c>
      <c r="H692" s="68">
        <f ca="1">ROUND(NORMINV($M692,'Inputs and Outputs'!$C$19,'Inputs and Outputs'!$D$19),0)</f>
        <v>100</v>
      </c>
      <c r="I692" s="68">
        <f t="shared" si="200"/>
        <v>101</v>
      </c>
      <c r="J692" s="68">
        <f t="shared" ca="1" si="201"/>
        <v>100</v>
      </c>
      <c r="K692" s="68">
        <f ca="1">IF(J692-G692&gt;'Inputs and Outputs'!$D$4,One-G692,0)</f>
        <v>0</v>
      </c>
      <c r="L692" s="68">
        <f ca="1">J692*'Inputs and Outputs'!$D$5-K692*'Inputs and Outputs'!$D$6</f>
        <v>4000</v>
      </c>
      <c r="M692" s="70">
        <f t="shared" ca="1" si="215"/>
        <v>0.26291475179808965</v>
      </c>
      <c r="N692" s="68">
        <f t="shared" si="202"/>
        <v>25</v>
      </c>
      <c r="O692" s="75">
        <f ca="1">J692*'Inputs and Outputs'!$D$5-('Model Part B'!K692*'Model Part B'!N692+K692*Costperbumped)</f>
        <v>4000</v>
      </c>
      <c r="R692" s="74">
        <v>689</v>
      </c>
      <c r="S692" s="68" t="s">
        <v>7</v>
      </c>
      <c r="T692" s="69">
        <v>44426</v>
      </c>
      <c r="U692" s="67" t="s">
        <v>2</v>
      </c>
      <c r="V692" s="68" t="str">
        <f>'Flight Data'!$A690</f>
        <v>G689</v>
      </c>
      <c r="W692" s="68">
        <f>'Flight Data'!$B690</f>
        <v>5</v>
      </c>
      <c r="X692" s="68">
        <f ca="1">ROUND(NORMINV($AC692,'Inputs and Outputs'!$C$19,'Inputs and Outputs'!$D$19),0)</f>
        <v>107</v>
      </c>
      <c r="Y692" s="68">
        <f t="shared" si="203"/>
        <v>102</v>
      </c>
      <c r="Z692" s="68">
        <f t="shared" ca="1" si="204"/>
        <v>102</v>
      </c>
      <c r="AA692" s="68">
        <f ca="1">IF(Z692-W692&gt;'Inputs and Outputs'!$D$4,One-W692,0)</f>
        <v>0</v>
      </c>
      <c r="AB692" s="68">
        <f ca="1">Z692*'Inputs and Outputs'!$D$5-AA692*'Inputs and Outputs'!$D$6</f>
        <v>4080</v>
      </c>
      <c r="AC692" s="70">
        <f t="shared" ca="1" si="216"/>
        <v>0.77975129877751692</v>
      </c>
      <c r="AD692" s="68">
        <f t="shared" si="205"/>
        <v>25</v>
      </c>
      <c r="AE692" s="75">
        <f ca="1">Z692*'Inputs and Outputs'!$D$5-('Model Part B'!AA692*'Model Part B'!AD692+AA692*Costperbumped)</f>
        <v>4080</v>
      </c>
      <c r="AH692" s="74">
        <v>689</v>
      </c>
      <c r="AI692" s="68" t="s">
        <v>7</v>
      </c>
      <c r="AJ692" s="69">
        <v>44426</v>
      </c>
      <c r="AK692" s="67" t="s">
        <v>2</v>
      </c>
      <c r="AL692" s="68" t="str">
        <f>'Flight Data'!$A690</f>
        <v>G689</v>
      </c>
      <c r="AM692" s="68">
        <f>'Flight Data'!$B690</f>
        <v>5</v>
      </c>
      <c r="AN692" s="68">
        <f ca="1">ROUND(NORMINV($AS692,'Inputs and Outputs'!$C$19,'Inputs and Outputs'!$D$19),0)</f>
        <v>98</v>
      </c>
      <c r="AO692" s="68">
        <f t="shared" si="206"/>
        <v>103</v>
      </c>
      <c r="AP692" s="68">
        <f t="shared" ca="1" si="207"/>
        <v>98</v>
      </c>
      <c r="AQ692" s="68">
        <f ca="1">IF(AP692-AM692&gt;'Inputs and Outputs'!$D$4,Three-AM692,0)</f>
        <v>0</v>
      </c>
      <c r="AR692" s="68">
        <f ca="1">AP692*'Inputs and Outputs'!$D$5-AQ692*'Inputs and Outputs'!$D$6</f>
        <v>3920</v>
      </c>
      <c r="AS692" s="70">
        <f t="shared" ca="1" si="217"/>
        <v>0.18089684230857639</v>
      </c>
      <c r="AT692" s="68">
        <f t="shared" si="208"/>
        <v>25</v>
      </c>
      <c r="AU692" s="75">
        <f ca="1">AP692*'Inputs and Outputs'!$D$5-('Model Part B'!AQ692*'Model Part B'!AT692+AQ692*Costperbumped)</f>
        <v>3920</v>
      </c>
      <c r="AX692" s="74">
        <v>689</v>
      </c>
      <c r="AY692" s="68" t="s">
        <v>7</v>
      </c>
      <c r="AZ692" s="69">
        <v>44426</v>
      </c>
      <c r="BA692" s="67" t="s">
        <v>2</v>
      </c>
      <c r="BB692" s="68" t="str">
        <f>'Flight Data'!$A690</f>
        <v>G689</v>
      </c>
      <c r="BC692" s="68">
        <f>'Flight Data'!$B690</f>
        <v>5</v>
      </c>
      <c r="BD692" s="68">
        <f ca="1">ROUND(NORMINV($BI692,'Inputs and Outputs'!$C$19,'Inputs and Outputs'!$D$19),0)</f>
        <v>93</v>
      </c>
      <c r="BE692" s="68">
        <f t="shared" si="209"/>
        <v>104</v>
      </c>
      <c r="BF692" s="68">
        <f t="shared" ca="1" si="210"/>
        <v>93</v>
      </c>
      <c r="BG692" s="68">
        <f ca="1">IF(BF692-BC692&gt;'Inputs and Outputs'!$D$4,Four-BC692,0)</f>
        <v>0</v>
      </c>
      <c r="BH692" s="68">
        <f ca="1">BF692*'Inputs and Outputs'!$D$5-BG692*'Inputs and Outputs'!$D$6</f>
        <v>3720</v>
      </c>
      <c r="BI692" s="70">
        <f t="shared" ca="1" si="218"/>
        <v>2.6598379887861623E-2</v>
      </c>
      <c r="BJ692" s="68">
        <f t="shared" si="211"/>
        <v>25</v>
      </c>
      <c r="BK692" s="75">
        <f ca="1">BF692*'Inputs and Outputs'!$D$5-('Model Part B'!BG692*'Model Part B'!BJ692+BG692*Costperbumped)</f>
        <v>3720</v>
      </c>
      <c r="BN692" s="74">
        <v>689</v>
      </c>
      <c r="BO692" s="68" t="s">
        <v>7</v>
      </c>
      <c r="BP692" s="69">
        <v>44426</v>
      </c>
      <c r="BQ692" s="67" t="s">
        <v>2</v>
      </c>
      <c r="BR692" s="68" t="str">
        <f>'Flight Data'!$A690</f>
        <v>G689</v>
      </c>
      <c r="BS692" s="68">
        <f>'Flight Data'!$B690</f>
        <v>5</v>
      </c>
      <c r="BT692" s="68">
        <f ca="1">ROUND(NORMINV($BY692,'Inputs and Outputs'!$C$18,'Inputs and Outputs'!$D$18),0)</f>
        <v>98</v>
      </c>
      <c r="BU692" s="68">
        <f t="shared" si="212"/>
        <v>105</v>
      </c>
      <c r="BV692" s="68">
        <f t="shared" ca="1" si="213"/>
        <v>98</v>
      </c>
      <c r="BW692" s="68">
        <f ca="1">IF(BV692-BS692&gt;'Inputs and Outputs'!$D$4,Five-BS692,0)</f>
        <v>0</v>
      </c>
      <c r="BX692" s="68">
        <f ca="1">BV692*'Inputs and Outputs'!$D$5-BW692*'Inputs and Outputs'!$D$6</f>
        <v>3920</v>
      </c>
      <c r="BY692" s="70">
        <f t="shared" ca="1" si="219"/>
        <v>0.30813944124441306</v>
      </c>
      <c r="BZ692" s="68">
        <f t="shared" si="214"/>
        <v>25</v>
      </c>
      <c r="CA692" s="75">
        <f ca="1">BV692*'Inputs and Outputs'!$D$5-('Model Part B'!BW692*'Model Part B'!BZ692+BW692*Costperbumped)</f>
        <v>3920</v>
      </c>
    </row>
    <row r="693" spans="2:79" x14ac:dyDescent="0.2">
      <c r="B693" s="74">
        <v>690</v>
      </c>
      <c r="C693" s="68" t="s">
        <v>7</v>
      </c>
      <c r="D693" s="69">
        <v>44426</v>
      </c>
      <c r="E693" s="67" t="s">
        <v>0</v>
      </c>
      <c r="F693" s="68" t="str">
        <f>'Flight Data'!$A691</f>
        <v>G690</v>
      </c>
      <c r="G693" s="68">
        <f>'Flight Data'!$B691</f>
        <v>3</v>
      </c>
      <c r="H693" s="68">
        <f ca="1">ROUND(NORMINV($M693,'Inputs and Outputs'!$C$20,'Inputs and Outputs'!$D$20),0)</f>
        <v>99</v>
      </c>
      <c r="I693" s="68">
        <f t="shared" si="200"/>
        <v>101</v>
      </c>
      <c r="J693" s="68">
        <f t="shared" ca="1" si="201"/>
        <v>99</v>
      </c>
      <c r="K693" s="68">
        <f ca="1">IF(J693-G693&gt;'Inputs and Outputs'!$D$4,One-G693,0)</f>
        <v>0</v>
      </c>
      <c r="L693" s="68">
        <f ca="1">J693*'Inputs and Outputs'!$D$5-K693*'Inputs and Outputs'!$D$6</f>
        <v>3960</v>
      </c>
      <c r="M693" s="70">
        <f t="shared" ca="1" si="215"/>
        <v>9.8156548806488164E-2</v>
      </c>
      <c r="N693" s="68">
        <f t="shared" si="202"/>
        <v>200</v>
      </c>
      <c r="O693" s="75">
        <f ca="1">J693*'Inputs and Outputs'!$D$5-('Model Part B'!K693*'Model Part B'!N693+K693*Costperbumped)</f>
        <v>3960</v>
      </c>
      <c r="R693" s="74">
        <v>690</v>
      </c>
      <c r="S693" s="68" t="s">
        <v>7</v>
      </c>
      <c r="T693" s="69">
        <v>44426</v>
      </c>
      <c r="U693" s="67" t="s">
        <v>0</v>
      </c>
      <c r="V693" s="68" t="str">
        <f>'Flight Data'!$A691</f>
        <v>G690</v>
      </c>
      <c r="W693" s="68">
        <f>'Flight Data'!$B691</f>
        <v>3</v>
      </c>
      <c r="X693" s="68">
        <f ca="1">ROUND(NORMINV($AC693,'Inputs and Outputs'!$C$20,'Inputs and Outputs'!$D$20),0)</f>
        <v>115</v>
      </c>
      <c r="Y693" s="68">
        <f t="shared" si="203"/>
        <v>102</v>
      </c>
      <c r="Z693" s="68">
        <f t="shared" ca="1" si="204"/>
        <v>102</v>
      </c>
      <c r="AA693" s="68">
        <f ca="1">IF(Z693-W693&gt;'Inputs and Outputs'!$D$4,One-W693,0)</f>
        <v>0</v>
      </c>
      <c r="AB693" s="68">
        <f ca="1">Z693*'Inputs and Outputs'!$D$5-AA693*'Inputs and Outputs'!$D$6</f>
        <v>4080</v>
      </c>
      <c r="AC693" s="70">
        <f t="shared" ca="1" si="216"/>
        <v>0.97466273726009689</v>
      </c>
      <c r="AD693" s="68">
        <f t="shared" si="205"/>
        <v>200</v>
      </c>
      <c r="AE693" s="75">
        <f ca="1">Z693*'Inputs and Outputs'!$D$5-('Model Part B'!AA693*'Model Part B'!AD693+AA693*Costperbumped)</f>
        <v>4080</v>
      </c>
      <c r="AH693" s="74">
        <v>690</v>
      </c>
      <c r="AI693" s="68" t="s">
        <v>7</v>
      </c>
      <c r="AJ693" s="69">
        <v>44426</v>
      </c>
      <c r="AK693" s="67" t="s">
        <v>0</v>
      </c>
      <c r="AL693" s="68" t="str">
        <f>'Flight Data'!$A691</f>
        <v>G690</v>
      </c>
      <c r="AM693" s="68">
        <f>'Flight Data'!$B691</f>
        <v>3</v>
      </c>
      <c r="AN693" s="68">
        <f ca="1">ROUND(NORMINV($AS693,'Inputs and Outputs'!$C$20,'Inputs and Outputs'!$D$20),0)</f>
        <v>110</v>
      </c>
      <c r="AO693" s="68">
        <f t="shared" si="206"/>
        <v>103</v>
      </c>
      <c r="AP693" s="68">
        <f t="shared" ca="1" si="207"/>
        <v>103</v>
      </c>
      <c r="AQ693" s="68">
        <f ca="1">IF(AP693-AM693&gt;'Inputs and Outputs'!$D$4,Three-AM693,0)</f>
        <v>0</v>
      </c>
      <c r="AR693" s="68">
        <f ca="1">AP693*'Inputs and Outputs'!$D$5-AQ693*'Inputs and Outputs'!$D$6</f>
        <v>4120</v>
      </c>
      <c r="AS693" s="70">
        <f t="shared" ca="1" si="217"/>
        <v>0.84088923176939478</v>
      </c>
      <c r="AT693" s="68">
        <f t="shared" si="208"/>
        <v>200</v>
      </c>
      <c r="AU693" s="75">
        <f ca="1">AP693*'Inputs and Outputs'!$D$5-('Model Part B'!AQ693*'Model Part B'!AT693+AQ693*Costperbumped)</f>
        <v>4120</v>
      </c>
      <c r="AX693" s="74">
        <v>690</v>
      </c>
      <c r="AY693" s="68" t="s">
        <v>7</v>
      </c>
      <c r="AZ693" s="69">
        <v>44426</v>
      </c>
      <c r="BA693" s="67" t="s">
        <v>0</v>
      </c>
      <c r="BB693" s="68" t="str">
        <f>'Flight Data'!$A691</f>
        <v>G690</v>
      </c>
      <c r="BC693" s="68">
        <f>'Flight Data'!$B691</f>
        <v>3</v>
      </c>
      <c r="BD693" s="68">
        <f ca="1">ROUND(NORMINV($BI693,'Inputs and Outputs'!$C$20,'Inputs and Outputs'!$D$20),0)</f>
        <v>112</v>
      </c>
      <c r="BE693" s="68">
        <f t="shared" si="209"/>
        <v>104</v>
      </c>
      <c r="BF693" s="68">
        <f t="shared" ca="1" si="210"/>
        <v>104</v>
      </c>
      <c r="BG693" s="68">
        <f ca="1">IF(BF693-BC693&gt;'Inputs and Outputs'!$D$4,Four-BC693,0)</f>
        <v>1</v>
      </c>
      <c r="BH693" s="68">
        <f ca="1">BF693*'Inputs and Outputs'!$D$5-BG693*'Inputs and Outputs'!$D$6</f>
        <v>4060</v>
      </c>
      <c r="BI693" s="70">
        <f t="shared" ca="1" si="218"/>
        <v>0.90423303917986597</v>
      </c>
      <c r="BJ693" s="68">
        <f t="shared" si="211"/>
        <v>200</v>
      </c>
      <c r="BK693" s="75">
        <f ca="1">BF693*'Inputs and Outputs'!$D$5-('Model Part B'!BG693*'Model Part B'!BJ693+BG693*Costperbumped)</f>
        <v>3860</v>
      </c>
      <c r="BN693" s="74">
        <v>690</v>
      </c>
      <c r="BO693" s="68" t="s">
        <v>7</v>
      </c>
      <c r="BP693" s="69">
        <v>44426</v>
      </c>
      <c r="BQ693" s="67" t="s">
        <v>0</v>
      </c>
      <c r="BR693" s="68" t="str">
        <f>'Flight Data'!$A691</f>
        <v>G690</v>
      </c>
      <c r="BS693" s="68">
        <f>'Flight Data'!$B691</f>
        <v>3</v>
      </c>
      <c r="BT693" s="68">
        <f ca="1">ROUND(NORMINV($BY693,'Inputs and Outputs'!$C$18,'Inputs and Outputs'!$D$18),0)</f>
        <v>96</v>
      </c>
      <c r="BU693" s="68">
        <f t="shared" si="212"/>
        <v>105</v>
      </c>
      <c r="BV693" s="68">
        <f t="shared" ca="1" si="213"/>
        <v>96</v>
      </c>
      <c r="BW693" s="68">
        <f ca="1">IF(BV693-BS693&gt;'Inputs and Outputs'!$D$4,Five-BS693,0)</f>
        <v>0</v>
      </c>
      <c r="BX693" s="68">
        <f ca="1">BV693*'Inputs and Outputs'!$D$5-BW693*'Inputs and Outputs'!$D$6</f>
        <v>3840</v>
      </c>
      <c r="BY693" s="70">
        <f t="shared" ca="1" si="219"/>
        <v>0.18086437073788708</v>
      </c>
      <c r="BZ693" s="68">
        <f t="shared" si="214"/>
        <v>200</v>
      </c>
      <c r="CA693" s="75">
        <f ca="1">BV693*'Inputs and Outputs'!$D$5-('Model Part B'!BW693*'Model Part B'!BZ693+BW693*Costperbumped)</f>
        <v>3840</v>
      </c>
    </row>
    <row r="694" spans="2:79" x14ac:dyDescent="0.2">
      <c r="B694" s="74">
        <v>691</v>
      </c>
      <c r="C694" s="68" t="s">
        <v>6</v>
      </c>
      <c r="D694" s="69">
        <v>44427</v>
      </c>
      <c r="E694" s="67" t="s">
        <v>3</v>
      </c>
      <c r="F694" s="68" t="str">
        <f>'Flight Data'!$A692</f>
        <v>G691</v>
      </c>
      <c r="G694" s="68">
        <f>'Flight Data'!$B692</f>
        <v>6</v>
      </c>
      <c r="H694" s="68">
        <f ca="1">ROUND(NORMINV($M694,'Inputs and Outputs'!$C$18,'Inputs and Outputs'!$D$18),0)</f>
        <v>109</v>
      </c>
      <c r="I694" s="68">
        <f t="shared" si="200"/>
        <v>101</v>
      </c>
      <c r="J694" s="68">
        <f t="shared" ca="1" si="201"/>
        <v>101</v>
      </c>
      <c r="K694" s="68">
        <f ca="1">IF(J694-G694&gt;'Inputs and Outputs'!$D$4,One-G694,0)</f>
        <v>0</v>
      </c>
      <c r="L694" s="68">
        <f ca="1">J694*'Inputs and Outputs'!$D$5-K694*'Inputs and Outputs'!$D$6</f>
        <v>4040</v>
      </c>
      <c r="M694" s="70">
        <f t="shared" ca="1" si="215"/>
        <v>0.89811212060583456</v>
      </c>
      <c r="N694" s="68">
        <f t="shared" si="202"/>
        <v>25</v>
      </c>
      <c r="O694" s="75">
        <f ca="1">J694*'Inputs and Outputs'!$D$5-('Model Part B'!K694*'Model Part B'!N694+K694*Costperbumped)</f>
        <v>4040</v>
      </c>
      <c r="R694" s="74">
        <v>691</v>
      </c>
      <c r="S694" s="68" t="s">
        <v>6</v>
      </c>
      <c r="T694" s="69">
        <v>44427</v>
      </c>
      <c r="U694" s="67" t="s">
        <v>3</v>
      </c>
      <c r="V694" s="68" t="str">
        <f>'Flight Data'!$A692</f>
        <v>G691</v>
      </c>
      <c r="W694" s="68">
        <f>'Flight Data'!$B692</f>
        <v>6</v>
      </c>
      <c r="X694" s="68">
        <f ca="1">ROUND(NORMINV($AC694,'Inputs and Outputs'!$C$18,'Inputs and Outputs'!$D$18),0)</f>
        <v>113</v>
      </c>
      <c r="Y694" s="68">
        <f t="shared" si="203"/>
        <v>102</v>
      </c>
      <c r="Z694" s="68">
        <f t="shared" ca="1" si="204"/>
        <v>102</v>
      </c>
      <c r="AA694" s="68">
        <f ca="1">IF(Z694-W694&gt;'Inputs and Outputs'!$D$4,One-W694,0)</f>
        <v>0</v>
      </c>
      <c r="AB694" s="68">
        <f ca="1">Z694*'Inputs and Outputs'!$D$5-AA694*'Inputs and Outputs'!$D$6</f>
        <v>4080</v>
      </c>
      <c r="AC694" s="70">
        <f t="shared" ca="1" si="216"/>
        <v>0.97600317487673061</v>
      </c>
      <c r="AD694" s="68">
        <f t="shared" si="205"/>
        <v>25</v>
      </c>
      <c r="AE694" s="75">
        <f ca="1">Z694*'Inputs and Outputs'!$D$5-('Model Part B'!AA694*'Model Part B'!AD694+AA694*Costperbumped)</f>
        <v>4080</v>
      </c>
      <c r="AH694" s="74">
        <v>691</v>
      </c>
      <c r="AI694" s="68" t="s">
        <v>6</v>
      </c>
      <c r="AJ694" s="69">
        <v>44427</v>
      </c>
      <c r="AK694" s="67" t="s">
        <v>3</v>
      </c>
      <c r="AL694" s="68" t="str">
        <f>'Flight Data'!$A692</f>
        <v>G691</v>
      </c>
      <c r="AM694" s="68">
        <f>'Flight Data'!$B692</f>
        <v>6</v>
      </c>
      <c r="AN694" s="68">
        <f ca="1">ROUND(NORMINV($AS694,'Inputs and Outputs'!$C$18,'Inputs and Outputs'!$D$18),0)</f>
        <v>100</v>
      </c>
      <c r="AO694" s="68">
        <f t="shared" si="206"/>
        <v>103</v>
      </c>
      <c r="AP694" s="68">
        <f t="shared" ca="1" si="207"/>
        <v>100</v>
      </c>
      <c r="AQ694" s="68">
        <f ca="1">IF(AP694-AM694&gt;'Inputs and Outputs'!$D$4,Three-AM694,0)</f>
        <v>0</v>
      </c>
      <c r="AR694" s="68">
        <f ca="1">AP694*'Inputs and Outputs'!$D$5-AQ694*'Inputs and Outputs'!$D$6</f>
        <v>4000</v>
      </c>
      <c r="AS694" s="70">
        <f t="shared" ca="1" si="217"/>
        <v>0.43817011477794177</v>
      </c>
      <c r="AT694" s="68">
        <f t="shared" si="208"/>
        <v>25</v>
      </c>
      <c r="AU694" s="75">
        <f ca="1">AP694*'Inputs and Outputs'!$D$5-('Model Part B'!AQ694*'Model Part B'!AT694+AQ694*Costperbumped)</f>
        <v>4000</v>
      </c>
      <c r="AX694" s="74">
        <v>691</v>
      </c>
      <c r="AY694" s="68" t="s">
        <v>6</v>
      </c>
      <c r="AZ694" s="69">
        <v>44427</v>
      </c>
      <c r="BA694" s="67" t="s">
        <v>3</v>
      </c>
      <c r="BB694" s="68" t="str">
        <f>'Flight Data'!$A692</f>
        <v>G691</v>
      </c>
      <c r="BC694" s="68">
        <f>'Flight Data'!$B692</f>
        <v>6</v>
      </c>
      <c r="BD694" s="68">
        <f ca="1">ROUND(NORMINV($BI694,'Inputs and Outputs'!$C$18,'Inputs and Outputs'!$D$18),0)</f>
        <v>93</v>
      </c>
      <c r="BE694" s="68">
        <f t="shared" si="209"/>
        <v>104</v>
      </c>
      <c r="BF694" s="68">
        <f t="shared" ca="1" si="210"/>
        <v>93</v>
      </c>
      <c r="BG694" s="68">
        <f ca="1">IF(BF694-BC694&gt;'Inputs and Outputs'!$D$4,Four-BC694,0)</f>
        <v>0</v>
      </c>
      <c r="BH694" s="68">
        <f ca="1">BF694*'Inputs and Outputs'!$D$5-BG694*'Inputs and Outputs'!$D$6</f>
        <v>3720</v>
      </c>
      <c r="BI694" s="70">
        <f t="shared" ca="1" si="218"/>
        <v>9.3114526943939846E-2</v>
      </c>
      <c r="BJ694" s="68">
        <f t="shared" si="211"/>
        <v>25</v>
      </c>
      <c r="BK694" s="75">
        <f ca="1">BF694*'Inputs and Outputs'!$D$5-('Model Part B'!BG694*'Model Part B'!BJ694+BG694*Costperbumped)</f>
        <v>3720</v>
      </c>
      <c r="BN694" s="74">
        <v>691</v>
      </c>
      <c r="BO694" s="68" t="s">
        <v>6</v>
      </c>
      <c r="BP694" s="69">
        <v>44427</v>
      </c>
      <c r="BQ694" s="67" t="s">
        <v>3</v>
      </c>
      <c r="BR694" s="68" t="str">
        <f>'Flight Data'!$A692</f>
        <v>G691</v>
      </c>
      <c r="BS694" s="68">
        <f>'Flight Data'!$B692</f>
        <v>6</v>
      </c>
      <c r="BT694" s="68">
        <f ca="1">ROUND(NORMINV($BY694,'Inputs and Outputs'!$C$18,'Inputs and Outputs'!$D$18),0)</f>
        <v>94</v>
      </c>
      <c r="BU694" s="68">
        <f t="shared" si="212"/>
        <v>105</v>
      </c>
      <c r="BV694" s="68">
        <f t="shared" ca="1" si="213"/>
        <v>94</v>
      </c>
      <c r="BW694" s="68">
        <f ca="1">IF(BV694-BS694&gt;'Inputs and Outputs'!$D$4,Five-BS694,0)</f>
        <v>0</v>
      </c>
      <c r="BX694" s="68">
        <f ca="1">BV694*'Inputs and Outputs'!$D$5-BW694*'Inputs and Outputs'!$D$6</f>
        <v>3760</v>
      </c>
      <c r="BY694" s="70">
        <f t="shared" ca="1" si="219"/>
        <v>0.10831751600790318</v>
      </c>
      <c r="BZ694" s="68">
        <f t="shared" si="214"/>
        <v>25</v>
      </c>
      <c r="CA694" s="75">
        <f ca="1">BV694*'Inputs and Outputs'!$D$5-('Model Part B'!BW694*'Model Part B'!BZ694+BW694*Costperbumped)</f>
        <v>3760</v>
      </c>
    </row>
    <row r="695" spans="2:79" x14ac:dyDescent="0.2">
      <c r="B695" s="74">
        <v>692</v>
      </c>
      <c r="C695" s="68" t="s">
        <v>6</v>
      </c>
      <c r="D695" s="69">
        <v>44427</v>
      </c>
      <c r="E695" s="67" t="s">
        <v>2</v>
      </c>
      <c r="F695" s="68" t="str">
        <f>'Flight Data'!$A693</f>
        <v>G692</v>
      </c>
      <c r="G695" s="68">
        <f>'Flight Data'!$B693</f>
        <v>1</v>
      </c>
      <c r="H695" s="68">
        <f ca="1">ROUND(NORMINV($M695,'Inputs and Outputs'!$C$19,'Inputs and Outputs'!$D$19),0)</f>
        <v>98</v>
      </c>
      <c r="I695" s="68">
        <f t="shared" si="200"/>
        <v>101</v>
      </c>
      <c r="J695" s="68">
        <f t="shared" ca="1" si="201"/>
        <v>98</v>
      </c>
      <c r="K695" s="68">
        <f ca="1">IF(J695-G695&gt;'Inputs and Outputs'!$D$4,One-G695,0)</f>
        <v>0</v>
      </c>
      <c r="L695" s="68">
        <f ca="1">J695*'Inputs and Outputs'!$D$5-K695*'Inputs and Outputs'!$D$6</f>
        <v>3920</v>
      </c>
      <c r="M695" s="70">
        <f t="shared" ca="1" si="215"/>
        <v>0.13867496873743201</v>
      </c>
      <c r="N695" s="68">
        <f t="shared" si="202"/>
        <v>25</v>
      </c>
      <c r="O695" s="75">
        <f ca="1">J695*'Inputs and Outputs'!$D$5-('Model Part B'!K695*'Model Part B'!N695+K695*Costperbumped)</f>
        <v>3920</v>
      </c>
      <c r="R695" s="74">
        <v>692</v>
      </c>
      <c r="S695" s="68" t="s">
        <v>6</v>
      </c>
      <c r="T695" s="69">
        <v>44427</v>
      </c>
      <c r="U695" s="67" t="s">
        <v>2</v>
      </c>
      <c r="V695" s="68" t="str">
        <f>'Flight Data'!$A693</f>
        <v>G692</v>
      </c>
      <c r="W695" s="68">
        <f>'Flight Data'!$B693</f>
        <v>1</v>
      </c>
      <c r="X695" s="68">
        <f ca="1">ROUND(NORMINV($AC695,'Inputs and Outputs'!$C$19,'Inputs and Outputs'!$D$19),0)</f>
        <v>105</v>
      </c>
      <c r="Y695" s="68">
        <f t="shared" si="203"/>
        <v>102</v>
      </c>
      <c r="Z695" s="68">
        <f t="shared" ca="1" si="204"/>
        <v>102</v>
      </c>
      <c r="AA695" s="68">
        <f ca="1">IF(Z695-W695&gt;'Inputs and Outputs'!$D$4,One-W695,0)</f>
        <v>0</v>
      </c>
      <c r="AB695" s="68">
        <f ca="1">Z695*'Inputs and Outputs'!$D$5-AA695*'Inputs and Outputs'!$D$6</f>
        <v>4080</v>
      </c>
      <c r="AC695" s="70">
        <f t="shared" ca="1" si="216"/>
        <v>0.66853692047274571</v>
      </c>
      <c r="AD695" s="68">
        <f t="shared" si="205"/>
        <v>25</v>
      </c>
      <c r="AE695" s="75">
        <f ca="1">Z695*'Inputs and Outputs'!$D$5-('Model Part B'!AA695*'Model Part B'!AD695+AA695*Costperbumped)</f>
        <v>4080</v>
      </c>
      <c r="AH695" s="74">
        <v>692</v>
      </c>
      <c r="AI695" s="68" t="s">
        <v>6</v>
      </c>
      <c r="AJ695" s="69">
        <v>44427</v>
      </c>
      <c r="AK695" s="67" t="s">
        <v>2</v>
      </c>
      <c r="AL695" s="68" t="str">
        <f>'Flight Data'!$A693</f>
        <v>G692</v>
      </c>
      <c r="AM695" s="68">
        <f>'Flight Data'!$B693</f>
        <v>1</v>
      </c>
      <c r="AN695" s="68">
        <f ca="1">ROUND(NORMINV($AS695,'Inputs and Outputs'!$C$19,'Inputs and Outputs'!$D$19),0)</f>
        <v>99</v>
      </c>
      <c r="AO695" s="68">
        <f t="shared" si="206"/>
        <v>103</v>
      </c>
      <c r="AP695" s="68">
        <f t="shared" ca="1" si="207"/>
        <v>99</v>
      </c>
      <c r="AQ695" s="68">
        <f ca="1">IF(AP695-AM695&gt;'Inputs and Outputs'!$D$4,Three-AM695,0)</f>
        <v>0</v>
      </c>
      <c r="AR695" s="68">
        <f ca="1">AP695*'Inputs and Outputs'!$D$5-AQ695*'Inputs and Outputs'!$D$6</f>
        <v>3960</v>
      </c>
      <c r="AS695" s="70">
        <f t="shared" ca="1" si="217"/>
        <v>0.23538084009862204</v>
      </c>
      <c r="AT695" s="68">
        <f t="shared" si="208"/>
        <v>25</v>
      </c>
      <c r="AU695" s="75">
        <f ca="1">AP695*'Inputs and Outputs'!$D$5-('Model Part B'!AQ695*'Model Part B'!AT695+AQ695*Costperbumped)</f>
        <v>3960</v>
      </c>
      <c r="AX695" s="74">
        <v>692</v>
      </c>
      <c r="AY695" s="68" t="s">
        <v>6</v>
      </c>
      <c r="AZ695" s="69">
        <v>44427</v>
      </c>
      <c r="BA695" s="67" t="s">
        <v>2</v>
      </c>
      <c r="BB695" s="68" t="str">
        <f>'Flight Data'!$A693</f>
        <v>G692</v>
      </c>
      <c r="BC695" s="68">
        <f>'Flight Data'!$B693</f>
        <v>1</v>
      </c>
      <c r="BD695" s="68">
        <f ca="1">ROUND(NORMINV($BI695,'Inputs and Outputs'!$C$19,'Inputs and Outputs'!$D$19),0)</f>
        <v>96</v>
      </c>
      <c r="BE695" s="68">
        <f t="shared" si="209"/>
        <v>104</v>
      </c>
      <c r="BF695" s="68">
        <f t="shared" ca="1" si="210"/>
        <v>96</v>
      </c>
      <c r="BG695" s="68">
        <f ca="1">IF(BF695-BC695&gt;'Inputs and Outputs'!$D$4,Four-BC695,0)</f>
        <v>0</v>
      </c>
      <c r="BH695" s="68">
        <f ca="1">BF695*'Inputs and Outputs'!$D$5-BG695*'Inputs and Outputs'!$D$6</f>
        <v>3840</v>
      </c>
      <c r="BI695" s="70">
        <f t="shared" ca="1" si="218"/>
        <v>6.7907254245818005E-2</v>
      </c>
      <c r="BJ695" s="68">
        <f t="shared" si="211"/>
        <v>25</v>
      </c>
      <c r="BK695" s="75">
        <f ca="1">BF695*'Inputs and Outputs'!$D$5-('Model Part B'!BG695*'Model Part B'!BJ695+BG695*Costperbumped)</f>
        <v>3840</v>
      </c>
      <c r="BN695" s="74">
        <v>692</v>
      </c>
      <c r="BO695" s="68" t="s">
        <v>6</v>
      </c>
      <c r="BP695" s="69">
        <v>44427</v>
      </c>
      <c r="BQ695" s="67" t="s">
        <v>2</v>
      </c>
      <c r="BR695" s="68" t="str">
        <f>'Flight Data'!$A693</f>
        <v>G692</v>
      </c>
      <c r="BS695" s="68">
        <f>'Flight Data'!$B693</f>
        <v>1</v>
      </c>
      <c r="BT695" s="68">
        <f ca="1">ROUND(NORMINV($BY695,'Inputs and Outputs'!$C$18,'Inputs and Outputs'!$D$18),0)</f>
        <v>101</v>
      </c>
      <c r="BU695" s="68">
        <f t="shared" si="212"/>
        <v>105</v>
      </c>
      <c r="BV695" s="68">
        <f t="shared" ca="1" si="213"/>
        <v>101</v>
      </c>
      <c r="BW695" s="68">
        <f ca="1">IF(BV695-BS695&gt;'Inputs and Outputs'!$D$4,Five-BS695,0)</f>
        <v>0</v>
      </c>
      <c r="BX695" s="68">
        <f ca="1">BV695*'Inputs and Outputs'!$D$5-BW695*'Inputs and Outputs'!$D$6</f>
        <v>4040</v>
      </c>
      <c r="BY695" s="70">
        <f t="shared" ca="1" si="219"/>
        <v>0.53124541348414689</v>
      </c>
      <c r="BZ695" s="68">
        <f t="shared" si="214"/>
        <v>25</v>
      </c>
      <c r="CA695" s="75">
        <f ca="1">BV695*'Inputs and Outputs'!$D$5-('Model Part B'!BW695*'Model Part B'!BZ695+BW695*Costperbumped)</f>
        <v>4040</v>
      </c>
    </row>
    <row r="696" spans="2:79" x14ac:dyDescent="0.2">
      <c r="B696" s="74">
        <v>693</v>
      </c>
      <c r="C696" s="68" t="s">
        <v>6</v>
      </c>
      <c r="D696" s="69">
        <v>44427</v>
      </c>
      <c r="E696" s="67" t="s">
        <v>0</v>
      </c>
      <c r="F696" s="68" t="str">
        <f>'Flight Data'!$A694</f>
        <v>G693</v>
      </c>
      <c r="G696" s="68">
        <f>'Flight Data'!$B694</f>
        <v>0</v>
      </c>
      <c r="H696" s="68">
        <f ca="1">ROUND(NORMINV($M696,'Inputs and Outputs'!$C$20,'Inputs and Outputs'!$D$20),0)</f>
        <v>108</v>
      </c>
      <c r="I696" s="68">
        <f t="shared" si="200"/>
        <v>101</v>
      </c>
      <c r="J696" s="68">
        <f t="shared" ca="1" si="201"/>
        <v>101</v>
      </c>
      <c r="K696" s="68">
        <f ca="1">IF(J696-G696&gt;'Inputs and Outputs'!$D$4,One-G696,0)</f>
        <v>1</v>
      </c>
      <c r="L696" s="68">
        <f ca="1">J696*'Inputs and Outputs'!$D$5-K696*'Inputs and Outputs'!$D$6</f>
        <v>3940</v>
      </c>
      <c r="M696" s="70">
        <f t="shared" ca="1" si="215"/>
        <v>0.72668932328782809</v>
      </c>
      <c r="N696" s="68">
        <f t="shared" si="202"/>
        <v>200</v>
      </c>
      <c r="O696" s="75">
        <f ca="1">J696*'Inputs and Outputs'!$D$5-('Model Part B'!K696*'Model Part B'!N696+K696*Costperbumped)</f>
        <v>3740</v>
      </c>
      <c r="R696" s="74">
        <v>693</v>
      </c>
      <c r="S696" s="68" t="s">
        <v>6</v>
      </c>
      <c r="T696" s="69">
        <v>44427</v>
      </c>
      <c r="U696" s="67" t="s">
        <v>0</v>
      </c>
      <c r="V696" s="68" t="str">
        <f>'Flight Data'!$A694</f>
        <v>G693</v>
      </c>
      <c r="W696" s="68">
        <f>'Flight Data'!$B694</f>
        <v>0</v>
      </c>
      <c r="X696" s="68">
        <f ca="1">ROUND(NORMINV($AC696,'Inputs and Outputs'!$C$20,'Inputs and Outputs'!$D$20),0)</f>
        <v>109</v>
      </c>
      <c r="Y696" s="68">
        <f t="shared" si="203"/>
        <v>102</v>
      </c>
      <c r="Z696" s="68">
        <f t="shared" ca="1" si="204"/>
        <v>102</v>
      </c>
      <c r="AA696" s="68">
        <f ca="1">IF(Z696-W696&gt;'Inputs and Outputs'!$D$4,One-W696,0)</f>
        <v>1</v>
      </c>
      <c r="AB696" s="68">
        <f ca="1">Z696*'Inputs and Outputs'!$D$5-AA696*'Inputs and Outputs'!$D$6</f>
        <v>3980</v>
      </c>
      <c r="AC696" s="70">
        <f t="shared" ca="1" si="216"/>
        <v>0.76347083579658948</v>
      </c>
      <c r="AD696" s="68">
        <f t="shared" si="205"/>
        <v>200</v>
      </c>
      <c r="AE696" s="75">
        <f ca="1">Z696*'Inputs and Outputs'!$D$5-('Model Part B'!AA696*'Model Part B'!AD696+AA696*Costperbumped)</f>
        <v>3780</v>
      </c>
      <c r="AH696" s="74">
        <v>693</v>
      </c>
      <c r="AI696" s="68" t="s">
        <v>6</v>
      </c>
      <c r="AJ696" s="69">
        <v>44427</v>
      </c>
      <c r="AK696" s="67" t="s">
        <v>0</v>
      </c>
      <c r="AL696" s="68" t="str">
        <f>'Flight Data'!$A694</f>
        <v>G693</v>
      </c>
      <c r="AM696" s="68">
        <f>'Flight Data'!$B694</f>
        <v>0</v>
      </c>
      <c r="AN696" s="68">
        <f ca="1">ROUND(NORMINV($AS696,'Inputs and Outputs'!$C$20,'Inputs and Outputs'!$D$20),0)</f>
        <v>96</v>
      </c>
      <c r="AO696" s="68">
        <f t="shared" si="206"/>
        <v>103</v>
      </c>
      <c r="AP696" s="68">
        <f t="shared" ca="1" si="207"/>
        <v>96</v>
      </c>
      <c r="AQ696" s="68">
        <f ca="1">IF(AP696-AM696&gt;'Inputs and Outputs'!$D$4,Three-AM696,0)</f>
        <v>0</v>
      </c>
      <c r="AR696" s="68">
        <f ca="1">AP696*'Inputs and Outputs'!$D$5-AQ696*'Inputs and Outputs'!$D$6</f>
        <v>3840</v>
      </c>
      <c r="AS696" s="70">
        <f t="shared" ca="1" si="217"/>
        <v>4.0279892714110588E-2</v>
      </c>
      <c r="AT696" s="68">
        <f t="shared" si="208"/>
        <v>200</v>
      </c>
      <c r="AU696" s="75">
        <f ca="1">AP696*'Inputs and Outputs'!$D$5-('Model Part B'!AQ696*'Model Part B'!AT696+AQ696*Costperbumped)</f>
        <v>3840</v>
      </c>
      <c r="AX696" s="74">
        <v>693</v>
      </c>
      <c r="AY696" s="68" t="s">
        <v>6</v>
      </c>
      <c r="AZ696" s="69">
        <v>44427</v>
      </c>
      <c r="BA696" s="67" t="s">
        <v>0</v>
      </c>
      <c r="BB696" s="68" t="str">
        <f>'Flight Data'!$A694</f>
        <v>G693</v>
      </c>
      <c r="BC696" s="68">
        <f>'Flight Data'!$B694</f>
        <v>0</v>
      </c>
      <c r="BD696" s="68">
        <f ca="1">ROUND(NORMINV($BI696,'Inputs and Outputs'!$C$20,'Inputs and Outputs'!$D$20),0)</f>
        <v>111</v>
      </c>
      <c r="BE696" s="68">
        <f t="shared" si="209"/>
        <v>104</v>
      </c>
      <c r="BF696" s="68">
        <f t="shared" ca="1" si="210"/>
        <v>104</v>
      </c>
      <c r="BG696" s="68">
        <f ca="1">IF(BF696-BC696&gt;'Inputs and Outputs'!$D$4,Four-BC696,0)</f>
        <v>4</v>
      </c>
      <c r="BH696" s="68">
        <f ca="1">BF696*'Inputs and Outputs'!$D$5-BG696*'Inputs and Outputs'!$D$6</f>
        <v>3760</v>
      </c>
      <c r="BI696" s="70">
        <f t="shared" ca="1" si="218"/>
        <v>0.89649098545098971</v>
      </c>
      <c r="BJ696" s="68">
        <f t="shared" si="211"/>
        <v>200</v>
      </c>
      <c r="BK696" s="75">
        <f ca="1">BF696*'Inputs and Outputs'!$D$5-('Model Part B'!BG696*'Model Part B'!BJ696+BG696*Costperbumped)</f>
        <v>2960</v>
      </c>
      <c r="BN696" s="74">
        <v>693</v>
      </c>
      <c r="BO696" s="68" t="s">
        <v>6</v>
      </c>
      <c r="BP696" s="69">
        <v>44427</v>
      </c>
      <c r="BQ696" s="67" t="s">
        <v>0</v>
      </c>
      <c r="BR696" s="68" t="str">
        <f>'Flight Data'!$A694</f>
        <v>G693</v>
      </c>
      <c r="BS696" s="68">
        <f>'Flight Data'!$B694</f>
        <v>0</v>
      </c>
      <c r="BT696" s="68">
        <f ca="1">ROUND(NORMINV($BY696,'Inputs and Outputs'!$C$18,'Inputs and Outputs'!$D$18),0)</f>
        <v>105</v>
      </c>
      <c r="BU696" s="68">
        <f t="shared" si="212"/>
        <v>105</v>
      </c>
      <c r="BV696" s="68">
        <f t="shared" ca="1" si="213"/>
        <v>105</v>
      </c>
      <c r="BW696" s="68">
        <f ca="1">IF(BV696-BS696&gt;'Inputs and Outputs'!$D$4,Five-BS696,0)</f>
        <v>5</v>
      </c>
      <c r="BX696" s="68">
        <f ca="1">BV696*'Inputs and Outputs'!$D$5-BW696*'Inputs and Outputs'!$D$6</f>
        <v>3700</v>
      </c>
      <c r="BY696" s="70">
        <f t="shared" ca="1" si="219"/>
        <v>0.75834212455770267</v>
      </c>
      <c r="BZ696" s="68">
        <f t="shared" si="214"/>
        <v>200</v>
      </c>
      <c r="CA696" s="75">
        <f ca="1">BV696*'Inputs and Outputs'!$D$5-('Model Part B'!BW696*'Model Part B'!BZ696+BW696*Costperbumped)</f>
        <v>2700</v>
      </c>
    </row>
    <row r="697" spans="2:79" x14ac:dyDescent="0.2">
      <c r="B697" s="74">
        <v>694</v>
      </c>
      <c r="C697" s="68" t="s">
        <v>5</v>
      </c>
      <c r="D697" s="69">
        <v>44428</v>
      </c>
      <c r="E697" s="67" t="s">
        <v>3</v>
      </c>
      <c r="F697" s="68" t="str">
        <f>'Flight Data'!$A695</f>
        <v>G694</v>
      </c>
      <c r="G697" s="68">
        <f>'Flight Data'!$B695</f>
        <v>2</v>
      </c>
      <c r="H697" s="68">
        <f ca="1">ROUND(NORMINV($M697,'Inputs and Outputs'!$C$18,'Inputs and Outputs'!$D$18),0)</f>
        <v>101</v>
      </c>
      <c r="I697" s="68">
        <f t="shared" si="200"/>
        <v>101</v>
      </c>
      <c r="J697" s="68">
        <f t="shared" ca="1" si="201"/>
        <v>101</v>
      </c>
      <c r="K697" s="68">
        <f ca="1">IF(J697-G697&gt;'Inputs and Outputs'!$D$4,One-G697,0)</f>
        <v>0</v>
      </c>
      <c r="L697" s="68">
        <f ca="1">J697*'Inputs and Outputs'!$D$5-K697*'Inputs and Outputs'!$D$6</f>
        <v>4040</v>
      </c>
      <c r="M697" s="70">
        <f t="shared" ca="1" si="215"/>
        <v>0.53293356117634438</v>
      </c>
      <c r="N697" s="68">
        <f t="shared" si="202"/>
        <v>25</v>
      </c>
      <c r="O697" s="75">
        <f ca="1">J697*'Inputs and Outputs'!$D$5-('Model Part B'!K697*'Model Part B'!N697+K697*Costperbumped)</f>
        <v>4040</v>
      </c>
      <c r="R697" s="74">
        <v>694</v>
      </c>
      <c r="S697" s="68" t="s">
        <v>5</v>
      </c>
      <c r="T697" s="69">
        <v>44428</v>
      </c>
      <c r="U697" s="67" t="s">
        <v>3</v>
      </c>
      <c r="V697" s="68" t="str">
        <f>'Flight Data'!$A695</f>
        <v>G694</v>
      </c>
      <c r="W697" s="68">
        <f>'Flight Data'!$B695</f>
        <v>2</v>
      </c>
      <c r="X697" s="68">
        <f ca="1">ROUND(NORMINV($AC697,'Inputs and Outputs'!$C$18,'Inputs and Outputs'!$D$18),0)</f>
        <v>82</v>
      </c>
      <c r="Y697" s="68">
        <f t="shared" si="203"/>
        <v>102</v>
      </c>
      <c r="Z697" s="68">
        <f t="shared" ca="1" si="204"/>
        <v>82</v>
      </c>
      <c r="AA697" s="68">
        <f ca="1">IF(Z697-W697&gt;'Inputs and Outputs'!$D$4,One-W697,0)</f>
        <v>0</v>
      </c>
      <c r="AB697" s="68">
        <f ca="1">Z697*'Inputs and Outputs'!$D$5-AA697*'Inputs and Outputs'!$D$6</f>
        <v>3280</v>
      </c>
      <c r="AC697" s="70">
        <f t="shared" ca="1" si="216"/>
        <v>8.9409256532502202E-4</v>
      </c>
      <c r="AD697" s="68">
        <f t="shared" si="205"/>
        <v>25</v>
      </c>
      <c r="AE697" s="75">
        <f ca="1">Z697*'Inputs and Outputs'!$D$5-('Model Part B'!AA697*'Model Part B'!AD697+AA697*Costperbumped)</f>
        <v>3280</v>
      </c>
      <c r="AH697" s="74">
        <v>694</v>
      </c>
      <c r="AI697" s="68" t="s">
        <v>5</v>
      </c>
      <c r="AJ697" s="69">
        <v>44428</v>
      </c>
      <c r="AK697" s="67" t="s">
        <v>3</v>
      </c>
      <c r="AL697" s="68" t="str">
        <f>'Flight Data'!$A695</f>
        <v>G694</v>
      </c>
      <c r="AM697" s="68">
        <f>'Flight Data'!$B695</f>
        <v>2</v>
      </c>
      <c r="AN697" s="68">
        <f ca="1">ROUND(NORMINV($AS697,'Inputs and Outputs'!$C$18,'Inputs and Outputs'!$D$18),0)</f>
        <v>99</v>
      </c>
      <c r="AO697" s="68">
        <f t="shared" si="206"/>
        <v>103</v>
      </c>
      <c r="AP697" s="68">
        <f t="shared" ca="1" si="207"/>
        <v>99</v>
      </c>
      <c r="AQ697" s="68">
        <f ca="1">IF(AP697-AM697&gt;'Inputs and Outputs'!$D$4,Three-AM697,0)</f>
        <v>0</v>
      </c>
      <c r="AR697" s="68">
        <f ca="1">AP697*'Inputs and Outputs'!$D$5-AQ697*'Inputs and Outputs'!$D$6</f>
        <v>3960</v>
      </c>
      <c r="AS697" s="70">
        <f t="shared" ca="1" si="217"/>
        <v>0.34362428492379571</v>
      </c>
      <c r="AT697" s="68">
        <f t="shared" si="208"/>
        <v>25</v>
      </c>
      <c r="AU697" s="75">
        <f ca="1">AP697*'Inputs and Outputs'!$D$5-('Model Part B'!AQ697*'Model Part B'!AT697+AQ697*Costperbumped)</f>
        <v>3960</v>
      </c>
      <c r="AX697" s="74">
        <v>694</v>
      </c>
      <c r="AY697" s="68" t="s">
        <v>5</v>
      </c>
      <c r="AZ697" s="69">
        <v>44428</v>
      </c>
      <c r="BA697" s="67" t="s">
        <v>3</v>
      </c>
      <c r="BB697" s="68" t="str">
        <f>'Flight Data'!$A695</f>
        <v>G694</v>
      </c>
      <c r="BC697" s="68">
        <f>'Flight Data'!$B695</f>
        <v>2</v>
      </c>
      <c r="BD697" s="68">
        <f ca="1">ROUND(NORMINV($BI697,'Inputs and Outputs'!$C$18,'Inputs and Outputs'!$D$18),0)</f>
        <v>97</v>
      </c>
      <c r="BE697" s="68">
        <f t="shared" si="209"/>
        <v>104</v>
      </c>
      <c r="BF697" s="68">
        <f t="shared" ca="1" si="210"/>
        <v>97</v>
      </c>
      <c r="BG697" s="68">
        <f ca="1">IF(BF697-BC697&gt;'Inputs and Outputs'!$D$4,Four-BC697,0)</f>
        <v>0</v>
      </c>
      <c r="BH697" s="68">
        <f ca="1">BF697*'Inputs and Outputs'!$D$5-BG697*'Inputs and Outputs'!$D$6</f>
        <v>3880</v>
      </c>
      <c r="BI697" s="70">
        <f t="shared" ca="1" si="218"/>
        <v>0.22913400633852887</v>
      </c>
      <c r="BJ697" s="68">
        <f t="shared" si="211"/>
        <v>25</v>
      </c>
      <c r="BK697" s="75">
        <f ca="1">BF697*'Inputs and Outputs'!$D$5-('Model Part B'!BG697*'Model Part B'!BJ697+BG697*Costperbumped)</f>
        <v>3880</v>
      </c>
      <c r="BN697" s="74">
        <v>694</v>
      </c>
      <c r="BO697" s="68" t="s">
        <v>5</v>
      </c>
      <c r="BP697" s="69">
        <v>44428</v>
      </c>
      <c r="BQ697" s="67" t="s">
        <v>3</v>
      </c>
      <c r="BR697" s="68" t="str">
        <f>'Flight Data'!$A695</f>
        <v>G694</v>
      </c>
      <c r="BS697" s="68">
        <f>'Flight Data'!$B695</f>
        <v>2</v>
      </c>
      <c r="BT697" s="68">
        <f ca="1">ROUND(NORMINV($BY697,'Inputs and Outputs'!$C$18,'Inputs and Outputs'!$D$18),0)</f>
        <v>109</v>
      </c>
      <c r="BU697" s="68">
        <f t="shared" si="212"/>
        <v>105</v>
      </c>
      <c r="BV697" s="68">
        <f t="shared" ca="1" si="213"/>
        <v>105</v>
      </c>
      <c r="BW697" s="68">
        <f ca="1">IF(BV697-BS697&gt;'Inputs and Outputs'!$D$4,Five-BS697,0)</f>
        <v>3</v>
      </c>
      <c r="BX697" s="68">
        <f ca="1">BV697*'Inputs and Outputs'!$D$5-BW697*'Inputs and Outputs'!$D$6</f>
        <v>3900</v>
      </c>
      <c r="BY697" s="70">
        <f t="shared" ca="1" si="219"/>
        <v>0.92060292503327801</v>
      </c>
      <c r="BZ697" s="68">
        <f t="shared" si="214"/>
        <v>25</v>
      </c>
      <c r="CA697" s="75">
        <f ca="1">BV697*'Inputs and Outputs'!$D$5-('Model Part B'!BW697*'Model Part B'!BZ697+BW697*Costperbumped)</f>
        <v>3825</v>
      </c>
    </row>
    <row r="698" spans="2:79" x14ac:dyDescent="0.2">
      <c r="B698" s="74">
        <v>695</v>
      </c>
      <c r="C698" s="68" t="s">
        <v>5</v>
      </c>
      <c r="D698" s="69">
        <v>44428</v>
      </c>
      <c r="E698" s="67" t="s">
        <v>2</v>
      </c>
      <c r="F698" s="68" t="str">
        <f>'Flight Data'!$A696</f>
        <v>G695</v>
      </c>
      <c r="G698" s="68">
        <f>'Flight Data'!$B696</f>
        <v>3</v>
      </c>
      <c r="H698" s="68">
        <f ca="1">ROUND(NORMINV($M698,'Inputs and Outputs'!$C$19,'Inputs and Outputs'!$D$19),0)</f>
        <v>106</v>
      </c>
      <c r="I698" s="68">
        <f t="shared" si="200"/>
        <v>101</v>
      </c>
      <c r="J698" s="68">
        <f t="shared" ca="1" si="201"/>
        <v>101</v>
      </c>
      <c r="K698" s="68">
        <f ca="1">IF(J698-G698&gt;'Inputs and Outputs'!$D$4,One-G698,0)</f>
        <v>0</v>
      </c>
      <c r="L698" s="68">
        <f ca="1">J698*'Inputs and Outputs'!$D$5-K698*'Inputs and Outputs'!$D$6</f>
        <v>4040</v>
      </c>
      <c r="M698" s="70">
        <f t="shared" ca="1" si="215"/>
        <v>0.75477485638191677</v>
      </c>
      <c r="N698" s="68">
        <f t="shared" si="202"/>
        <v>25</v>
      </c>
      <c r="O698" s="75">
        <f ca="1">J698*'Inputs and Outputs'!$D$5-('Model Part B'!K698*'Model Part B'!N698+K698*Costperbumped)</f>
        <v>4040</v>
      </c>
      <c r="R698" s="74">
        <v>695</v>
      </c>
      <c r="S698" s="68" t="s">
        <v>5</v>
      </c>
      <c r="T698" s="69">
        <v>44428</v>
      </c>
      <c r="U698" s="67" t="s">
        <v>2</v>
      </c>
      <c r="V698" s="68" t="str">
        <f>'Flight Data'!$A696</f>
        <v>G695</v>
      </c>
      <c r="W698" s="68">
        <f>'Flight Data'!$B696</f>
        <v>3</v>
      </c>
      <c r="X698" s="68">
        <f ca="1">ROUND(NORMINV($AC698,'Inputs and Outputs'!$C$19,'Inputs and Outputs'!$D$19),0)</f>
        <v>107</v>
      </c>
      <c r="Y698" s="68">
        <f t="shared" si="203"/>
        <v>102</v>
      </c>
      <c r="Z698" s="68">
        <f t="shared" ca="1" si="204"/>
        <v>102</v>
      </c>
      <c r="AA698" s="68">
        <f ca="1">IF(Z698-W698&gt;'Inputs and Outputs'!$D$4,One-W698,0)</f>
        <v>0</v>
      </c>
      <c r="AB698" s="68">
        <f ca="1">Z698*'Inputs and Outputs'!$D$5-AA698*'Inputs and Outputs'!$D$6</f>
        <v>4080</v>
      </c>
      <c r="AC698" s="70">
        <f t="shared" ca="1" si="216"/>
        <v>0.77066896135664253</v>
      </c>
      <c r="AD698" s="68">
        <f t="shared" si="205"/>
        <v>25</v>
      </c>
      <c r="AE698" s="75">
        <f ca="1">Z698*'Inputs and Outputs'!$D$5-('Model Part B'!AA698*'Model Part B'!AD698+AA698*Costperbumped)</f>
        <v>4080</v>
      </c>
      <c r="AH698" s="74">
        <v>695</v>
      </c>
      <c r="AI698" s="68" t="s">
        <v>5</v>
      </c>
      <c r="AJ698" s="69">
        <v>44428</v>
      </c>
      <c r="AK698" s="67" t="s">
        <v>2</v>
      </c>
      <c r="AL698" s="68" t="str">
        <f>'Flight Data'!$A696</f>
        <v>G695</v>
      </c>
      <c r="AM698" s="68">
        <f>'Flight Data'!$B696</f>
        <v>3</v>
      </c>
      <c r="AN698" s="68">
        <f ca="1">ROUND(NORMINV($AS698,'Inputs and Outputs'!$C$19,'Inputs and Outputs'!$D$19),0)</f>
        <v>115</v>
      </c>
      <c r="AO698" s="68">
        <f t="shared" si="206"/>
        <v>103</v>
      </c>
      <c r="AP698" s="68">
        <f t="shared" ca="1" si="207"/>
        <v>103</v>
      </c>
      <c r="AQ698" s="68">
        <f ca="1">IF(AP698-AM698&gt;'Inputs and Outputs'!$D$4,Three-AM698,0)</f>
        <v>0</v>
      </c>
      <c r="AR698" s="68">
        <f ca="1">AP698*'Inputs and Outputs'!$D$5-AQ698*'Inputs and Outputs'!$D$6</f>
        <v>4120</v>
      </c>
      <c r="AS698" s="70">
        <f t="shared" ca="1" si="217"/>
        <v>0.99231967880618355</v>
      </c>
      <c r="AT698" s="68">
        <f t="shared" si="208"/>
        <v>25</v>
      </c>
      <c r="AU698" s="75">
        <f ca="1">AP698*'Inputs and Outputs'!$D$5-('Model Part B'!AQ698*'Model Part B'!AT698+AQ698*Costperbumped)</f>
        <v>4120</v>
      </c>
      <c r="AX698" s="74">
        <v>695</v>
      </c>
      <c r="AY698" s="68" t="s">
        <v>5</v>
      </c>
      <c r="AZ698" s="69">
        <v>44428</v>
      </c>
      <c r="BA698" s="67" t="s">
        <v>2</v>
      </c>
      <c r="BB698" s="68" t="str">
        <f>'Flight Data'!$A696</f>
        <v>G695</v>
      </c>
      <c r="BC698" s="68">
        <f>'Flight Data'!$B696</f>
        <v>3</v>
      </c>
      <c r="BD698" s="68">
        <f ca="1">ROUND(NORMINV($BI698,'Inputs and Outputs'!$C$19,'Inputs and Outputs'!$D$19),0)</f>
        <v>95</v>
      </c>
      <c r="BE698" s="68">
        <f t="shared" si="209"/>
        <v>104</v>
      </c>
      <c r="BF698" s="68">
        <f t="shared" ca="1" si="210"/>
        <v>95</v>
      </c>
      <c r="BG698" s="68">
        <f ca="1">IF(BF698-BC698&gt;'Inputs and Outputs'!$D$4,Four-BC698,0)</f>
        <v>0</v>
      </c>
      <c r="BH698" s="68">
        <f ca="1">BF698*'Inputs and Outputs'!$D$5-BG698*'Inputs and Outputs'!$D$6</f>
        <v>3800</v>
      </c>
      <c r="BI698" s="70">
        <f t="shared" ca="1" si="218"/>
        <v>5.903104864242148E-2</v>
      </c>
      <c r="BJ698" s="68">
        <f t="shared" si="211"/>
        <v>25</v>
      </c>
      <c r="BK698" s="75">
        <f ca="1">BF698*'Inputs and Outputs'!$D$5-('Model Part B'!BG698*'Model Part B'!BJ698+BG698*Costperbumped)</f>
        <v>3800</v>
      </c>
      <c r="BN698" s="74">
        <v>695</v>
      </c>
      <c r="BO698" s="68" t="s">
        <v>5</v>
      </c>
      <c r="BP698" s="69">
        <v>44428</v>
      </c>
      <c r="BQ698" s="67" t="s">
        <v>2</v>
      </c>
      <c r="BR698" s="68" t="str">
        <f>'Flight Data'!$A696</f>
        <v>G695</v>
      </c>
      <c r="BS698" s="68">
        <f>'Flight Data'!$B696</f>
        <v>3</v>
      </c>
      <c r="BT698" s="68">
        <f ca="1">ROUND(NORMINV($BY698,'Inputs and Outputs'!$C$18,'Inputs and Outputs'!$D$18),0)</f>
        <v>109</v>
      </c>
      <c r="BU698" s="68">
        <f t="shared" si="212"/>
        <v>105</v>
      </c>
      <c r="BV698" s="68">
        <f t="shared" ca="1" si="213"/>
        <v>105</v>
      </c>
      <c r="BW698" s="68">
        <f ca="1">IF(BV698-BS698&gt;'Inputs and Outputs'!$D$4,Five-BS698,0)</f>
        <v>2</v>
      </c>
      <c r="BX698" s="68">
        <f ca="1">BV698*'Inputs and Outputs'!$D$5-BW698*'Inputs and Outputs'!$D$6</f>
        <v>4000</v>
      </c>
      <c r="BY698" s="70">
        <f t="shared" ca="1" si="219"/>
        <v>0.91891135000838908</v>
      </c>
      <c r="BZ698" s="68">
        <f t="shared" si="214"/>
        <v>25</v>
      </c>
      <c r="CA698" s="75">
        <f ca="1">BV698*'Inputs and Outputs'!$D$5-('Model Part B'!BW698*'Model Part B'!BZ698+BW698*Costperbumped)</f>
        <v>3950</v>
      </c>
    </row>
    <row r="699" spans="2:79" x14ac:dyDescent="0.2">
      <c r="B699" s="74">
        <v>696</v>
      </c>
      <c r="C699" s="68" t="s">
        <v>5</v>
      </c>
      <c r="D699" s="69">
        <v>44428</v>
      </c>
      <c r="E699" s="67" t="s">
        <v>0</v>
      </c>
      <c r="F699" s="68" t="str">
        <f>'Flight Data'!$A697</f>
        <v>G696</v>
      </c>
      <c r="G699" s="68">
        <f>'Flight Data'!$B697</f>
        <v>2</v>
      </c>
      <c r="H699" s="68">
        <f ca="1">ROUND(NORMINV($M699,'Inputs and Outputs'!$C$20,'Inputs and Outputs'!$D$20),0)</f>
        <v>105</v>
      </c>
      <c r="I699" s="68">
        <f t="shared" si="200"/>
        <v>101</v>
      </c>
      <c r="J699" s="68">
        <f t="shared" ca="1" si="201"/>
        <v>101</v>
      </c>
      <c r="K699" s="68">
        <f ca="1">IF(J699-G699&gt;'Inputs and Outputs'!$D$4,One-G699,0)</f>
        <v>0</v>
      </c>
      <c r="L699" s="68">
        <f ca="1">J699*'Inputs and Outputs'!$D$5-K699*'Inputs and Outputs'!$D$6</f>
        <v>4040</v>
      </c>
      <c r="M699" s="70">
        <f t="shared" ca="1" si="215"/>
        <v>0.47837292690861111</v>
      </c>
      <c r="N699" s="68">
        <f t="shared" si="202"/>
        <v>200</v>
      </c>
      <c r="O699" s="75">
        <f ca="1">J699*'Inputs and Outputs'!$D$5-('Model Part B'!K699*'Model Part B'!N699+K699*Costperbumped)</f>
        <v>4040</v>
      </c>
      <c r="R699" s="74">
        <v>696</v>
      </c>
      <c r="S699" s="68" t="s">
        <v>5</v>
      </c>
      <c r="T699" s="69">
        <v>44428</v>
      </c>
      <c r="U699" s="67" t="s">
        <v>0</v>
      </c>
      <c r="V699" s="68" t="str">
        <f>'Flight Data'!$A697</f>
        <v>G696</v>
      </c>
      <c r="W699" s="68">
        <f>'Flight Data'!$B697</f>
        <v>2</v>
      </c>
      <c r="X699" s="68">
        <f ca="1">ROUND(NORMINV($AC699,'Inputs and Outputs'!$C$20,'Inputs and Outputs'!$D$20),0)</f>
        <v>102</v>
      </c>
      <c r="Y699" s="68">
        <f t="shared" si="203"/>
        <v>102</v>
      </c>
      <c r="Z699" s="68">
        <f t="shared" ca="1" si="204"/>
        <v>102</v>
      </c>
      <c r="AA699" s="68">
        <f ca="1">IF(Z699-W699&gt;'Inputs and Outputs'!$D$4,One-W699,0)</f>
        <v>0</v>
      </c>
      <c r="AB699" s="68">
        <f ca="1">Z699*'Inputs and Outputs'!$D$5-AA699*'Inputs and Outputs'!$D$6</f>
        <v>4080</v>
      </c>
      <c r="AC699" s="70">
        <f t="shared" ca="1" si="216"/>
        <v>0.28170306259968003</v>
      </c>
      <c r="AD699" s="68">
        <f t="shared" si="205"/>
        <v>200</v>
      </c>
      <c r="AE699" s="75">
        <f ca="1">Z699*'Inputs and Outputs'!$D$5-('Model Part B'!AA699*'Model Part B'!AD699+AA699*Costperbumped)</f>
        <v>4080</v>
      </c>
      <c r="AH699" s="74">
        <v>696</v>
      </c>
      <c r="AI699" s="68" t="s">
        <v>5</v>
      </c>
      <c r="AJ699" s="69">
        <v>44428</v>
      </c>
      <c r="AK699" s="67" t="s">
        <v>0</v>
      </c>
      <c r="AL699" s="68" t="str">
        <f>'Flight Data'!$A697</f>
        <v>G696</v>
      </c>
      <c r="AM699" s="68">
        <f>'Flight Data'!$B697</f>
        <v>2</v>
      </c>
      <c r="AN699" s="68">
        <f ca="1">ROUND(NORMINV($AS699,'Inputs and Outputs'!$C$20,'Inputs and Outputs'!$D$20),0)</f>
        <v>101</v>
      </c>
      <c r="AO699" s="68">
        <f t="shared" si="206"/>
        <v>103</v>
      </c>
      <c r="AP699" s="68">
        <f t="shared" ca="1" si="207"/>
        <v>101</v>
      </c>
      <c r="AQ699" s="68">
        <f ca="1">IF(AP699-AM699&gt;'Inputs and Outputs'!$D$4,Three-AM699,0)</f>
        <v>0</v>
      </c>
      <c r="AR699" s="68">
        <f ca="1">AP699*'Inputs and Outputs'!$D$5-AQ699*'Inputs and Outputs'!$D$6</f>
        <v>4040</v>
      </c>
      <c r="AS699" s="70">
        <f t="shared" ca="1" si="217"/>
        <v>0.20127984353706219</v>
      </c>
      <c r="AT699" s="68">
        <f t="shared" si="208"/>
        <v>200</v>
      </c>
      <c r="AU699" s="75">
        <f ca="1">AP699*'Inputs and Outputs'!$D$5-('Model Part B'!AQ699*'Model Part B'!AT699+AQ699*Costperbumped)</f>
        <v>4040</v>
      </c>
      <c r="AX699" s="74">
        <v>696</v>
      </c>
      <c r="AY699" s="68" t="s">
        <v>5</v>
      </c>
      <c r="AZ699" s="69">
        <v>44428</v>
      </c>
      <c r="BA699" s="67" t="s">
        <v>0</v>
      </c>
      <c r="BB699" s="68" t="str">
        <f>'Flight Data'!$A697</f>
        <v>G696</v>
      </c>
      <c r="BC699" s="68">
        <f>'Flight Data'!$B697</f>
        <v>2</v>
      </c>
      <c r="BD699" s="68">
        <f ca="1">ROUND(NORMINV($BI699,'Inputs and Outputs'!$C$20,'Inputs and Outputs'!$D$20),0)</f>
        <v>103</v>
      </c>
      <c r="BE699" s="68">
        <f t="shared" si="209"/>
        <v>104</v>
      </c>
      <c r="BF699" s="68">
        <f t="shared" ca="1" si="210"/>
        <v>103</v>
      </c>
      <c r="BG699" s="68">
        <f ca="1">IF(BF699-BC699&gt;'Inputs and Outputs'!$D$4,Four-BC699,0)</f>
        <v>2</v>
      </c>
      <c r="BH699" s="68">
        <f ca="1">BF699*'Inputs and Outputs'!$D$5-BG699*'Inputs and Outputs'!$D$6</f>
        <v>3920</v>
      </c>
      <c r="BI699" s="70">
        <f t="shared" ca="1" si="218"/>
        <v>0.31019770408066183</v>
      </c>
      <c r="BJ699" s="68">
        <f t="shared" si="211"/>
        <v>200</v>
      </c>
      <c r="BK699" s="75">
        <f ca="1">BF699*'Inputs and Outputs'!$D$5-('Model Part B'!BG699*'Model Part B'!BJ699+BG699*Costperbumped)</f>
        <v>3520</v>
      </c>
      <c r="BN699" s="74">
        <v>696</v>
      </c>
      <c r="BO699" s="68" t="s">
        <v>5</v>
      </c>
      <c r="BP699" s="69">
        <v>44428</v>
      </c>
      <c r="BQ699" s="67" t="s">
        <v>0</v>
      </c>
      <c r="BR699" s="68" t="str">
        <f>'Flight Data'!$A697</f>
        <v>G696</v>
      </c>
      <c r="BS699" s="68">
        <f>'Flight Data'!$B697</f>
        <v>2</v>
      </c>
      <c r="BT699" s="68">
        <f ca="1">ROUND(NORMINV($BY699,'Inputs and Outputs'!$C$18,'Inputs and Outputs'!$D$18),0)</f>
        <v>107</v>
      </c>
      <c r="BU699" s="68">
        <f t="shared" si="212"/>
        <v>105</v>
      </c>
      <c r="BV699" s="68">
        <f t="shared" ca="1" si="213"/>
        <v>105</v>
      </c>
      <c r="BW699" s="68">
        <f ca="1">IF(BV699-BS699&gt;'Inputs and Outputs'!$D$4,Five-BS699,0)</f>
        <v>3</v>
      </c>
      <c r="BX699" s="68">
        <f ca="1">BV699*'Inputs and Outputs'!$D$5-BW699*'Inputs and Outputs'!$D$6</f>
        <v>3900</v>
      </c>
      <c r="BY699" s="70">
        <f t="shared" ca="1" si="219"/>
        <v>0.84340499095162591</v>
      </c>
      <c r="BZ699" s="68">
        <f t="shared" si="214"/>
        <v>200</v>
      </c>
      <c r="CA699" s="75">
        <f ca="1">BV699*'Inputs and Outputs'!$D$5-('Model Part B'!BW699*'Model Part B'!BZ699+BW699*Costperbumped)</f>
        <v>3300</v>
      </c>
    </row>
    <row r="700" spans="2:79" x14ac:dyDescent="0.2">
      <c r="B700" s="74">
        <v>697</v>
      </c>
      <c r="C700" s="68" t="s">
        <v>4</v>
      </c>
      <c r="D700" s="69">
        <v>44429</v>
      </c>
      <c r="E700" s="67" t="s">
        <v>3</v>
      </c>
      <c r="F700" s="68" t="str">
        <f>'Flight Data'!$A698</f>
        <v>G697</v>
      </c>
      <c r="G700" s="68">
        <f>'Flight Data'!$B698</f>
        <v>2</v>
      </c>
      <c r="H700" s="68">
        <f ca="1">ROUND(NORMINV($M700,'Inputs and Outputs'!$C$18,'Inputs and Outputs'!$D$18),0)</f>
        <v>100</v>
      </c>
      <c r="I700" s="68">
        <f t="shared" si="200"/>
        <v>101</v>
      </c>
      <c r="J700" s="68">
        <f t="shared" ca="1" si="201"/>
        <v>100</v>
      </c>
      <c r="K700" s="68">
        <f ca="1">IF(J700-G700&gt;'Inputs and Outputs'!$D$4,One-G700,0)</f>
        <v>0</v>
      </c>
      <c r="L700" s="68">
        <f ca="1">J700*'Inputs and Outputs'!$D$5-K700*'Inputs and Outputs'!$D$6</f>
        <v>4000</v>
      </c>
      <c r="M700" s="70">
        <f t="shared" ca="1" si="215"/>
        <v>0.46193081174384742</v>
      </c>
      <c r="N700" s="68">
        <f t="shared" si="202"/>
        <v>25</v>
      </c>
      <c r="O700" s="75">
        <f ca="1">J700*'Inputs and Outputs'!$D$5-('Model Part B'!K700*'Model Part B'!N700+K700*Costperbumped)</f>
        <v>4000</v>
      </c>
      <c r="R700" s="74">
        <v>697</v>
      </c>
      <c r="S700" s="68" t="s">
        <v>4</v>
      </c>
      <c r="T700" s="69">
        <v>44429</v>
      </c>
      <c r="U700" s="67" t="s">
        <v>3</v>
      </c>
      <c r="V700" s="68" t="str">
        <f>'Flight Data'!$A698</f>
        <v>G697</v>
      </c>
      <c r="W700" s="68">
        <f>'Flight Data'!$B698</f>
        <v>2</v>
      </c>
      <c r="X700" s="68">
        <f ca="1">ROUND(NORMINV($AC700,'Inputs and Outputs'!$C$18,'Inputs and Outputs'!$D$18),0)</f>
        <v>99</v>
      </c>
      <c r="Y700" s="68">
        <f t="shared" si="203"/>
        <v>102</v>
      </c>
      <c r="Z700" s="68">
        <f t="shared" ca="1" si="204"/>
        <v>99</v>
      </c>
      <c r="AA700" s="68">
        <f ca="1">IF(Z700-W700&gt;'Inputs and Outputs'!$D$4,One-W700,0)</f>
        <v>0</v>
      </c>
      <c r="AB700" s="68">
        <f ca="1">Z700*'Inputs and Outputs'!$D$5-AA700*'Inputs and Outputs'!$D$6</f>
        <v>3960</v>
      </c>
      <c r="AC700" s="70">
        <f t="shared" ca="1" si="216"/>
        <v>0.3820379536355637</v>
      </c>
      <c r="AD700" s="68">
        <f t="shared" si="205"/>
        <v>25</v>
      </c>
      <c r="AE700" s="75">
        <f ca="1">Z700*'Inputs and Outputs'!$D$5-('Model Part B'!AA700*'Model Part B'!AD700+AA700*Costperbumped)</f>
        <v>3960</v>
      </c>
      <c r="AH700" s="74">
        <v>697</v>
      </c>
      <c r="AI700" s="68" t="s">
        <v>4</v>
      </c>
      <c r="AJ700" s="69">
        <v>44429</v>
      </c>
      <c r="AK700" s="67" t="s">
        <v>3</v>
      </c>
      <c r="AL700" s="68" t="str">
        <f>'Flight Data'!$A698</f>
        <v>G697</v>
      </c>
      <c r="AM700" s="68">
        <f>'Flight Data'!$B698</f>
        <v>2</v>
      </c>
      <c r="AN700" s="68">
        <f ca="1">ROUND(NORMINV($AS700,'Inputs and Outputs'!$C$18,'Inputs and Outputs'!$D$18),0)</f>
        <v>99</v>
      </c>
      <c r="AO700" s="68">
        <f t="shared" si="206"/>
        <v>103</v>
      </c>
      <c r="AP700" s="68">
        <f t="shared" ca="1" si="207"/>
        <v>99</v>
      </c>
      <c r="AQ700" s="68">
        <f ca="1">IF(AP700-AM700&gt;'Inputs and Outputs'!$D$4,Three-AM700,0)</f>
        <v>0</v>
      </c>
      <c r="AR700" s="68">
        <f ca="1">AP700*'Inputs and Outputs'!$D$5-AQ700*'Inputs and Outputs'!$D$6</f>
        <v>3960</v>
      </c>
      <c r="AS700" s="70">
        <f t="shared" ca="1" si="217"/>
        <v>0.38771548650194543</v>
      </c>
      <c r="AT700" s="68">
        <f t="shared" si="208"/>
        <v>25</v>
      </c>
      <c r="AU700" s="75">
        <f ca="1">AP700*'Inputs and Outputs'!$D$5-('Model Part B'!AQ700*'Model Part B'!AT700+AQ700*Costperbumped)</f>
        <v>3960</v>
      </c>
      <c r="AX700" s="74">
        <v>697</v>
      </c>
      <c r="AY700" s="68" t="s">
        <v>4</v>
      </c>
      <c r="AZ700" s="69">
        <v>44429</v>
      </c>
      <c r="BA700" s="67" t="s">
        <v>3</v>
      </c>
      <c r="BB700" s="68" t="str">
        <f>'Flight Data'!$A698</f>
        <v>G697</v>
      </c>
      <c r="BC700" s="68">
        <f>'Flight Data'!$B698</f>
        <v>2</v>
      </c>
      <c r="BD700" s="68">
        <f ca="1">ROUND(NORMINV($BI700,'Inputs and Outputs'!$C$18,'Inputs and Outputs'!$D$18),0)</f>
        <v>107</v>
      </c>
      <c r="BE700" s="68">
        <f t="shared" si="209"/>
        <v>104</v>
      </c>
      <c r="BF700" s="68">
        <f t="shared" ca="1" si="210"/>
        <v>104</v>
      </c>
      <c r="BG700" s="68">
        <f ca="1">IF(BF700-BC700&gt;'Inputs and Outputs'!$D$4,Four-BC700,0)</f>
        <v>2</v>
      </c>
      <c r="BH700" s="68">
        <f ca="1">BF700*'Inputs and Outputs'!$D$5-BG700*'Inputs and Outputs'!$D$6</f>
        <v>3960</v>
      </c>
      <c r="BI700" s="70">
        <f t="shared" ca="1" si="218"/>
        <v>0.83403985818654891</v>
      </c>
      <c r="BJ700" s="68">
        <f t="shared" si="211"/>
        <v>25</v>
      </c>
      <c r="BK700" s="75">
        <f ca="1">BF700*'Inputs and Outputs'!$D$5-('Model Part B'!BG700*'Model Part B'!BJ700+BG700*Costperbumped)</f>
        <v>3910</v>
      </c>
      <c r="BN700" s="74">
        <v>697</v>
      </c>
      <c r="BO700" s="68" t="s">
        <v>4</v>
      </c>
      <c r="BP700" s="69">
        <v>44429</v>
      </c>
      <c r="BQ700" s="67" t="s">
        <v>3</v>
      </c>
      <c r="BR700" s="68" t="str">
        <f>'Flight Data'!$A698</f>
        <v>G697</v>
      </c>
      <c r="BS700" s="68">
        <f>'Flight Data'!$B698</f>
        <v>2</v>
      </c>
      <c r="BT700" s="68">
        <f ca="1">ROUND(NORMINV($BY700,'Inputs and Outputs'!$C$18,'Inputs and Outputs'!$D$18),0)</f>
        <v>109</v>
      </c>
      <c r="BU700" s="68">
        <f t="shared" si="212"/>
        <v>105</v>
      </c>
      <c r="BV700" s="68">
        <f t="shared" ca="1" si="213"/>
        <v>105</v>
      </c>
      <c r="BW700" s="68">
        <f ca="1">IF(BV700-BS700&gt;'Inputs and Outputs'!$D$4,Five-BS700,0)</f>
        <v>3</v>
      </c>
      <c r="BX700" s="68">
        <f ca="1">BV700*'Inputs and Outputs'!$D$5-BW700*'Inputs and Outputs'!$D$6</f>
        <v>3900</v>
      </c>
      <c r="BY700" s="70">
        <f t="shared" ca="1" si="219"/>
        <v>0.92072776647158283</v>
      </c>
      <c r="BZ700" s="68">
        <f t="shared" si="214"/>
        <v>25</v>
      </c>
      <c r="CA700" s="75">
        <f ca="1">BV700*'Inputs and Outputs'!$D$5-('Model Part B'!BW700*'Model Part B'!BZ700+BW700*Costperbumped)</f>
        <v>3825</v>
      </c>
    </row>
    <row r="701" spans="2:79" x14ac:dyDescent="0.2">
      <c r="B701" s="74">
        <v>698</v>
      </c>
      <c r="C701" s="68" t="s">
        <v>4</v>
      </c>
      <c r="D701" s="69">
        <v>44429</v>
      </c>
      <c r="E701" s="67" t="s">
        <v>2</v>
      </c>
      <c r="F701" s="68" t="str">
        <f>'Flight Data'!$A699</f>
        <v>G698</v>
      </c>
      <c r="G701" s="68">
        <f>'Flight Data'!$B699</f>
        <v>4</v>
      </c>
      <c r="H701" s="68">
        <f ca="1">ROUND(NORMINV($M701,'Inputs and Outputs'!$C$19,'Inputs and Outputs'!$D$19),0)</f>
        <v>103</v>
      </c>
      <c r="I701" s="68">
        <f t="shared" si="200"/>
        <v>101</v>
      </c>
      <c r="J701" s="68">
        <f t="shared" ca="1" si="201"/>
        <v>101</v>
      </c>
      <c r="K701" s="68">
        <f ca="1">IF(J701-G701&gt;'Inputs and Outputs'!$D$4,One-G701,0)</f>
        <v>0</v>
      </c>
      <c r="L701" s="68">
        <f ca="1">J701*'Inputs and Outputs'!$D$5-K701*'Inputs and Outputs'!$D$6</f>
        <v>4040</v>
      </c>
      <c r="M701" s="70">
        <f t="shared" ca="1" si="215"/>
        <v>0.53768921668605274</v>
      </c>
      <c r="N701" s="68">
        <f t="shared" si="202"/>
        <v>25</v>
      </c>
      <c r="O701" s="75">
        <f ca="1">J701*'Inputs and Outputs'!$D$5-('Model Part B'!K701*'Model Part B'!N701+K701*Costperbumped)</f>
        <v>4040</v>
      </c>
      <c r="R701" s="74">
        <v>698</v>
      </c>
      <c r="S701" s="68" t="s">
        <v>4</v>
      </c>
      <c r="T701" s="69">
        <v>44429</v>
      </c>
      <c r="U701" s="67" t="s">
        <v>2</v>
      </c>
      <c r="V701" s="68" t="str">
        <f>'Flight Data'!$A699</f>
        <v>G698</v>
      </c>
      <c r="W701" s="68">
        <f>'Flight Data'!$B699</f>
        <v>4</v>
      </c>
      <c r="X701" s="68">
        <f ca="1">ROUND(NORMINV($AC701,'Inputs and Outputs'!$C$19,'Inputs and Outputs'!$D$19),0)</f>
        <v>101</v>
      </c>
      <c r="Y701" s="68">
        <f t="shared" si="203"/>
        <v>102</v>
      </c>
      <c r="Z701" s="68">
        <f t="shared" ca="1" si="204"/>
        <v>101</v>
      </c>
      <c r="AA701" s="68">
        <f ca="1">IF(Z701-W701&gt;'Inputs and Outputs'!$D$4,One-W701,0)</f>
        <v>0</v>
      </c>
      <c r="AB701" s="68">
        <f ca="1">Z701*'Inputs and Outputs'!$D$5-AA701*'Inputs and Outputs'!$D$6</f>
        <v>4040</v>
      </c>
      <c r="AC701" s="70">
        <f t="shared" ca="1" si="216"/>
        <v>0.34476880606125648</v>
      </c>
      <c r="AD701" s="68">
        <f t="shared" si="205"/>
        <v>25</v>
      </c>
      <c r="AE701" s="75">
        <f ca="1">Z701*'Inputs and Outputs'!$D$5-('Model Part B'!AA701*'Model Part B'!AD701+AA701*Costperbumped)</f>
        <v>4040</v>
      </c>
      <c r="AH701" s="74">
        <v>698</v>
      </c>
      <c r="AI701" s="68" t="s">
        <v>4</v>
      </c>
      <c r="AJ701" s="69">
        <v>44429</v>
      </c>
      <c r="AK701" s="67" t="s">
        <v>2</v>
      </c>
      <c r="AL701" s="68" t="str">
        <f>'Flight Data'!$A699</f>
        <v>G698</v>
      </c>
      <c r="AM701" s="68">
        <f>'Flight Data'!$B699</f>
        <v>4</v>
      </c>
      <c r="AN701" s="68">
        <f ca="1">ROUND(NORMINV($AS701,'Inputs and Outputs'!$C$19,'Inputs and Outputs'!$D$19),0)</f>
        <v>102</v>
      </c>
      <c r="AO701" s="68">
        <f t="shared" si="206"/>
        <v>103</v>
      </c>
      <c r="AP701" s="68">
        <f t="shared" ca="1" si="207"/>
        <v>102</v>
      </c>
      <c r="AQ701" s="68">
        <f ca="1">IF(AP701-AM701&gt;'Inputs and Outputs'!$D$4,Three-AM701,0)</f>
        <v>0</v>
      </c>
      <c r="AR701" s="68">
        <f ca="1">AP701*'Inputs and Outputs'!$D$5-AQ701*'Inputs and Outputs'!$D$6</f>
        <v>4080</v>
      </c>
      <c r="AS701" s="70">
        <f t="shared" ca="1" si="217"/>
        <v>0.39415289872406778</v>
      </c>
      <c r="AT701" s="68">
        <f t="shared" si="208"/>
        <v>25</v>
      </c>
      <c r="AU701" s="75">
        <f ca="1">AP701*'Inputs and Outputs'!$D$5-('Model Part B'!AQ701*'Model Part B'!AT701+AQ701*Costperbumped)</f>
        <v>4080</v>
      </c>
      <c r="AX701" s="74">
        <v>698</v>
      </c>
      <c r="AY701" s="68" t="s">
        <v>4</v>
      </c>
      <c r="AZ701" s="69">
        <v>44429</v>
      </c>
      <c r="BA701" s="67" t="s">
        <v>2</v>
      </c>
      <c r="BB701" s="68" t="str">
        <f>'Flight Data'!$A699</f>
        <v>G698</v>
      </c>
      <c r="BC701" s="68">
        <f>'Flight Data'!$B699</f>
        <v>4</v>
      </c>
      <c r="BD701" s="68">
        <f ca="1">ROUND(NORMINV($BI701,'Inputs and Outputs'!$C$19,'Inputs and Outputs'!$D$19),0)</f>
        <v>105</v>
      </c>
      <c r="BE701" s="68">
        <f t="shared" si="209"/>
        <v>104</v>
      </c>
      <c r="BF701" s="68">
        <f t="shared" ca="1" si="210"/>
        <v>104</v>
      </c>
      <c r="BG701" s="68">
        <f ca="1">IF(BF701-BC701&gt;'Inputs and Outputs'!$D$4,Four-BC701,0)</f>
        <v>0</v>
      </c>
      <c r="BH701" s="68">
        <f ca="1">BF701*'Inputs and Outputs'!$D$5-BG701*'Inputs and Outputs'!$D$6</f>
        <v>4160</v>
      </c>
      <c r="BI701" s="70">
        <f t="shared" ca="1" si="218"/>
        <v>0.66031826934586724</v>
      </c>
      <c r="BJ701" s="68">
        <f t="shared" si="211"/>
        <v>25</v>
      </c>
      <c r="BK701" s="75">
        <f ca="1">BF701*'Inputs and Outputs'!$D$5-('Model Part B'!BG701*'Model Part B'!BJ701+BG701*Costperbumped)</f>
        <v>4160</v>
      </c>
      <c r="BN701" s="74">
        <v>698</v>
      </c>
      <c r="BO701" s="68" t="s">
        <v>4</v>
      </c>
      <c r="BP701" s="69">
        <v>44429</v>
      </c>
      <c r="BQ701" s="67" t="s">
        <v>2</v>
      </c>
      <c r="BR701" s="68" t="str">
        <f>'Flight Data'!$A699</f>
        <v>G698</v>
      </c>
      <c r="BS701" s="68">
        <f>'Flight Data'!$B699</f>
        <v>4</v>
      </c>
      <c r="BT701" s="68">
        <f ca="1">ROUND(NORMINV($BY701,'Inputs and Outputs'!$C$18,'Inputs and Outputs'!$D$18),0)</f>
        <v>104</v>
      </c>
      <c r="BU701" s="68">
        <f t="shared" si="212"/>
        <v>105</v>
      </c>
      <c r="BV701" s="68">
        <f t="shared" ca="1" si="213"/>
        <v>104</v>
      </c>
      <c r="BW701" s="68">
        <f ca="1">IF(BV701-BS701&gt;'Inputs and Outputs'!$D$4,Five-BS701,0)</f>
        <v>0</v>
      </c>
      <c r="BX701" s="68">
        <f ca="1">BV701*'Inputs and Outputs'!$D$5-BW701*'Inputs and Outputs'!$D$6</f>
        <v>4160</v>
      </c>
      <c r="BY701" s="70">
        <f t="shared" ca="1" si="219"/>
        <v>0.66399654378095641</v>
      </c>
      <c r="BZ701" s="68">
        <f t="shared" si="214"/>
        <v>25</v>
      </c>
      <c r="CA701" s="75">
        <f ca="1">BV701*'Inputs and Outputs'!$D$5-('Model Part B'!BW701*'Model Part B'!BZ701+BW701*Costperbumped)</f>
        <v>4160</v>
      </c>
    </row>
    <row r="702" spans="2:79" x14ac:dyDescent="0.2">
      <c r="B702" s="74">
        <v>699</v>
      </c>
      <c r="C702" s="68" t="s">
        <v>4</v>
      </c>
      <c r="D702" s="69">
        <v>44429</v>
      </c>
      <c r="E702" s="67" t="s">
        <v>0</v>
      </c>
      <c r="F702" s="68" t="str">
        <f>'Flight Data'!$A700</f>
        <v>G699</v>
      </c>
      <c r="G702" s="68">
        <f>'Flight Data'!$B700</f>
        <v>1</v>
      </c>
      <c r="H702" s="68">
        <f ca="1">ROUND(NORMINV($M702,'Inputs and Outputs'!$C$20,'Inputs and Outputs'!$D$20),0)</f>
        <v>107</v>
      </c>
      <c r="I702" s="68">
        <f t="shared" si="200"/>
        <v>101</v>
      </c>
      <c r="J702" s="68">
        <f t="shared" ca="1" si="201"/>
        <v>101</v>
      </c>
      <c r="K702" s="68">
        <f ca="1">IF(J702-G702&gt;'Inputs and Outputs'!$D$4,One-G702,0)</f>
        <v>0</v>
      </c>
      <c r="L702" s="68">
        <f ca="1">J702*'Inputs and Outputs'!$D$5-K702*'Inputs and Outputs'!$D$6</f>
        <v>4040</v>
      </c>
      <c r="M702" s="70">
        <f t="shared" ca="1" si="215"/>
        <v>0.67732883504738184</v>
      </c>
      <c r="N702" s="68">
        <f t="shared" si="202"/>
        <v>200</v>
      </c>
      <c r="O702" s="75">
        <f ca="1">J702*'Inputs and Outputs'!$D$5-('Model Part B'!K702*'Model Part B'!N702+K702*Costperbumped)</f>
        <v>4040</v>
      </c>
      <c r="R702" s="74">
        <v>699</v>
      </c>
      <c r="S702" s="68" t="s">
        <v>4</v>
      </c>
      <c r="T702" s="69">
        <v>44429</v>
      </c>
      <c r="U702" s="67" t="s">
        <v>0</v>
      </c>
      <c r="V702" s="68" t="str">
        <f>'Flight Data'!$A700</f>
        <v>G699</v>
      </c>
      <c r="W702" s="68">
        <f>'Flight Data'!$B700</f>
        <v>1</v>
      </c>
      <c r="X702" s="68">
        <f ca="1">ROUND(NORMINV($AC702,'Inputs and Outputs'!$C$20,'Inputs and Outputs'!$D$20),0)</f>
        <v>103</v>
      </c>
      <c r="Y702" s="68">
        <f t="shared" si="203"/>
        <v>102</v>
      </c>
      <c r="Z702" s="68">
        <f t="shared" ca="1" si="204"/>
        <v>102</v>
      </c>
      <c r="AA702" s="68">
        <f ca="1">IF(Z702-W702&gt;'Inputs and Outputs'!$D$4,One-W702,0)</f>
        <v>0</v>
      </c>
      <c r="AB702" s="68">
        <f ca="1">Z702*'Inputs and Outputs'!$D$5-AA702*'Inputs and Outputs'!$D$6</f>
        <v>4080</v>
      </c>
      <c r="AC702" s="70">
        <f t="shared" ca="1" si="216"/>
        <v>0.31899546018616942</v>
      </c>
      <c r="AD702" s="68">
        <f t="shared" si="205"/>
        <v>200</v>
      </c>
      <c r="AE702" s="75">
        <f ca="1">Z702*'Inputs and Outputs'!$D$5-('Model Part B'!AA702*'Model Part B'!AD702+AA702*Costperbumped)</f>
        <v>4080</v>
      </c>
      <c r="AH702" s="74">
        <v>699</v>
      </c>
      <c r="AI702" s="68" t="s">
        <v>4</v>
      </c>
      <c r="AJ702" s="69">
        <v>44429</v>
      </c>
      <c r="AK702" s="67" t="s">
        <v>0</v>
      </c>
      <c r="AL702" s="68" t="str">
        <f>'Flight Data'!$A700</f>
        <v>G699</v>
      </c>
      <c r="AM702" s="68">
        <f>'Flight Data'!$B700</f>
        <v>1</v>
      </c>
      <c r="AN702" s="68">
        <f ca="1">ROUND(NORMINV($AS702,'Inputs and Outputs'!$C$20,'Inputs and Outputs'!$D$20),0)</f>
        <v>108</v>
      </c>
      <c r="AO702" s="68">
        <f t="shared" si="206"/>
        <v>103</v>
      </c>
      <c r="AP702" s="68">
        <f t="shared" ca="1" si="207"/>
        <v>103</v>
      </c>
      <c r="AQ702" s="68">
        <f ca="1">IF(AP702-AM702&gt;'Inputs and Outputs'!$D$4,Three-AM702,0)</f>
        <v>2</v>
      </c>
      <c r="AR702" s="68">
        <f ca="1">AP702*'Inputs and Outputs'!$D$5-AQ702*'Inputs and Outputs'!$D$6</f>
        <v>3920</v>
      </c>
      <c r="AS702" s="70">
        <f t="shared" ca="1" si="217"/>
        <v>0.73471652052809366</v>
      </c>
      <c r="AT702" s="68">
        <f t="shared" si="208"/>
        <v>200</v>
      </c>
      <c r="AU702" s="75">
        <f ca="1">AP702*'Inputs and Outputs'!$D$5-('Model Part B'!AQ702*'Model Part B'!AT702+AQ702*Costperbumped)</f>
        <v>3520</v>
      </c>
      <c r="AX702" s="74">
        <v>699</v>
      </c>
      <c r="AY702" s="68" t="s">
        <v>4</v>
      </c>
      <c r="AZ702" s="69">
        <v>44429</v>
      </c>
      <c r="BA702" s="67" t="s">
        <v>0</v>
      </c>
      <c r="BB702" s="68" t="str">
        <f>'Flight Data'!$A700</f>
        <v>G699</v>
      </c>
      <c r="BC702" s="68">
        <f>'Flight Data'!$B700</f>
        <v>1</v>
      </c>
      <c r="BD702" s="68">
        <f ca="1">ROUND(NORMINV($BI702,'Inputs and Outputs'!$C$20,'Inputs and Outputs'!$D$20),0)</f>
        <v>108</v>
      </c>
      <c r="BE702" s="68">
        <f t="shared" si="209"/>
        <v>104</v>
      </c>
      <c r="BF702" s="68">
        <f t="shared" ca="1" si="210"/>
        <v>104</v>
      </c>
      <c r="BG702" s="68">
        <f ca="1">IF(BF702-BC702&gt;'Inputs and Outputs'!$D$4,Four-BC702,0)</f>
        <v>3</v>
      </c>
      <c r="BH702" s="68">
        <f ca="1">BF702*'Inputs and Outputs'!$D$5-BG702*'Inputs and Outputs'!$D$6</f>
        <v>3860</v>
      </c>
      <c r="BI702" s="70">
        <f t="shared" ca="1" si="218"/>
        <v>0.69624214010564778</v>
      </c>
      <c r="BJ702" s="68">
        <f t="shared" si="211"/>
        <v>200</v>
      </c>
      <c r="BK702" s="75">
        <f ca="1">BF702*'Inputs and Outputs'!$D$5-('Model Part B'!BG702*'Model Part B'!BJ702+BG702*Costperbumped)</f>
        <v>3260</v>
      </c>
      <c r="BN702" s="74">
        <v>699</v>
      </c>
      <c r="BO702" s="68" t="s">
        <v>4</v>
      </c>
      <c r="BP702" s="69">
        <v>44429</v>
      </c>
      <c r="BQ702" s="67" t="s">
        <v>0</v>
      </c>
      <c r="BR702" s="68" t="str">
        <f>'Flight Data'!$A700</f>
        <v>G699</v>
      </c>
      <c r="BS702" s="68">
        <f>'Flight Data'!$B700</f>
        <v>1</v>
      </c>
      <c r="BT702" s="68">
        <f ca="1">ROUND(NORMINV($BY702,'Inputs and Outputs'!$C$18,'Inputs and Outputs'!$D$18),0)</f>
        <v>106</v>
      </c>
      <c r="BU702" s="68">
        <f t="shared" si="212"/>
        <v>105</v>
      </c>
      <c r="BV702" s="68">
        <f t="shared" ca="1" si="213"/>
        <v>105</v>
      </c>
      <c r="BW702" s="68">
        <f ca="1">IF(BV702-BS702&gt;'Inputs and Outputs'!$D$4,Five-BS702,0)</f>
        <v>4</v>
      </c>
      <c r="BX702" s="68">
        <f ca="1">BV702*'Inputs and Outputs'!$D$5-BW702*'Inputs and Outputs'!$D$6</f>
        <v>3800</v>
      </c>
      <c r="BY702" s="70">
        <f t="shared" ca="1" si="219"/>
        <v>0.81428120335590626</v>
      </c>
      <c r="BZ702" s="68">
        <f t="shared" si="214"/>
        <v>200</v>
      </c>
      <c r="CA702" s="75">
        <f ca="1">BV702*'Inputs and Outputs'!$D$5-('Model Part B'!BW702*'Model Part B'!BZ702+BW702*Costperbumped)</f>
        <v>3000</v>
      </c>
    </row>
    <row r="703" spans="2:79" x14ac:dyDescent="0.2">
      <c r="B703" s="74">
        <v>700</v>
      </c>
      <c r="C703" s="68" t="s">
        <v>1</v>
      </c>
      <c r="D703" s="69">
        <v>44430</v>
      </c>
      <c r="E703" s="67" t="s">
        <v>3</v>
      </c>
      <c r="F703" s="68" t="str">
        <f>'Flight Data'!$A701</f>
        <v>G700</v>
      </c>
      <c r="G703" s="68">
        <f>'Flight Data'!$B701</f>
        <v>3</v>
      </c>
      <c r="H703" s="68">
        <f ca="1">ROUND(NORMINV($M703,'Inputs and Outputs'!$C$18,'Inputs and Outputs'!$D$18),0)</f>
        <v>98</v>
      </c>
      <c r="I703" s="68">
        <f t="shared" si="200"/>
        <v>101</v>
      </c>
      <c r="J703" s="68">
        <f t="shared" ca="1" si="201"/>
        <v>98</v>
      </c>
      <c r="K703" s="68">
        <f ca="1">IF(J703-G703&gt;'Inputs and Outputs'!$D$4,One-G703,0)</f>
        <v>0</v>
      </c>
      <c r="L703" s="68">
        <f ca="1">J703*'Inputs and Outputs'!$D$5-K703*'Inputs and Outputs'!$D$6</f>
        <v>3920</v>
      </c>
      <c r="M703" s="70">
        <f t="shared" ca="1" si="215"/>
        <v>0.31744586791099927</v>
      </c>
      <c r="N703" s="68">
        <f t="shared" si="202"/>
        <v>25</v>
      </c>
      <c r="O703" s="75">
        <f ca="1">J703*'Inputs and Outputs'!$D$5-('Model Part B'!K703*'Model Part B'!N703+K703*Costperbumped)</f>
        <v>3920</v>
      </c>
      <c r="R703" s="74">
        <v>700</v>
      </c>
      <c r="S703" s="68" t="s">
        <v>1</v>
      </c>
      <c r="T703" s="69">
        <v>44430</v>
      </c>
      <c r="U703" s="67" t="s">
        <v>3</v>
      </c>
      <c r="V703" s="68" t="str">
        <f>'Flight Data'!$A701</f>
        <v>G700</v>
      </c>
      <c r="W703" s="68">
        <f>'Flight Data'!$B701</f>
        <v>3</v>
      </c>
      <c r="X703" s="68">
        <f ca="1">ROUND(NORMINV($AC703,'Inputs and Outputs'!$C$18,'Inputs and Outputs'!$D$18),0)</f>
        <v>105</v>
      </c>
      <c r="Y703" s="68">
        <f t="shared" si="203"/>
        <v>102</v>
      </c>
      <c r="Z703" s="68">
        <f t="shared" ca="1" si="204"/>
        <v>102</v>
      </c>
      <c r="AA703" s="68">
        <f ca="1">IF(Z703-W703&gt;'Inputs and Outputs'!$D$4,One-W703,0)</f>
        <v>0</v>
      </c>
      <c r="AB703" s="68">
        <f ca="1">Z703*'Inputs and Outputs'!$D$5-AA703*'Inputs and Outputs'!$D$6</f>
        <v>4080</v>
      </c>
      <c r="AC703" s="70">
        <f t="shared" ca="1" si="216"/>
        <v>0.75094845304493762</v>
      </c>
      <c r="AD703" s="68">
        <f t="shared" si="205"/>
        <v>25</v>
      </c>
      <c r="AE703" s="75">
        <f ca="1">Z703*'Inputs and Outputs'!$D$5-('Model Part B'!AA703*'Model Part B'!AD703+AA703*Costperbumped)</f>
        <v>4080</v>
      </c>
      <c r="AH703" s="74">
        <v>700</v>
      </c>
      <c r="AI703" s="68" t="s">
        <v>1</v>
      </c>
      <c r="AJ703" s="69">
        <v>44430</v>
      </c>
      <c r="AK703" s="67" t="s">
        <v>3</v>
      </c>
      <c r="AL703" s="68" t="str">
        <f>'Flight Data'!$A701</f>
        <v>G700</v>
      </c>
      <c r="AM703" s="68">
        <f>'Flight Data'!$B701</f>
        <v>3</v>
      </c>
      <c r="AN703" s="68">
        <f ca="1">ROUND(NORMINV($AS703,'Inputs and Outputs'!$C$18,'Inputs and Outputs'!$D$18),0)</f>
        <v>113</v>
      </c>
      <c r="AO703" s="68">
        <f t="shared" si="206"/>
        <v>103</v>
      </c>
      <c r="AP703" s="68">
        <f t="shared" ca="1" si="207"/>
        <v>103</v>
      </c>
      <c r="AQ703" s="68">
        <f ca="1">IF(AP703-AM703&gt;'Inputs and Outputs'!$D$4,Three-AM703,0)</f>
        <v>0</v>
      </c>
      <c r="AR703" s="68">
        <f ca="1">AP703*'Inputs and Outputs'!$D$5-AQ703*'Inputs and Outputs'!$D$6</f>
        <v>4120</v>
      </c>
      <c r="AS703" s="70">
        <f t="shared" ca="1" si="217"/>
        <v>0.97294983076421526</v>
      </c>
      <c r="AT703" s="68">
        <f t="shared" si="208"/>
        <v>25</v>
      </c>
      <c r="AU703" s="75">
        <f ca="1">AP703*'Inputs and Outputs'!$D$5-('Model Part B'!AQ703*'Model Part B'!AT703+AQ703*Costperbumped)</f>
        <v>4120</v>
      </c>
      <c r="AX703" s="74">
        <v>700</v>
      </c>
      <c r="AY703" s="68" t="s">
        <v>1</v>
      </c>
      <c r="AZ703" s="69">
        <v>44430</v>
      </c>
      <c r="BA703" s="67" t="s">
        <v>3</v>
      </c>
      <c r="BB703" s="68" t="str">
        <f>'Flight Data'!$A701</f>
        <v>G700</v>
      </c>
      <c r="BC703" s="68">
        <f>'Flight Data'!$B701</f>
        <v>3</v>
      </c>
      <c r="BD703" s="68">
        <f ca="1">ROUND(NORMINV($BI703,'Inputs and Outputs'!$C$18,'Inputs and Outputs'!$D$18),0)</f>
        <v>98</v>
      </c>
      <c r="BE703" s="68">
        <f t="shared" si="209"/>
        <v>104</v>
      </c>
      <c r="BF703" s="68">
        <f t="shared" ca="1" si="210"/>
        <v>98</v>
      </c>
      <c r="BG703" s="68">
        <f ca="1">IF(BF703-BC703&gt;'Inputs and Outputs'!$D$4,Four-BC703,0)</f>
        <v>0</v>
      </c>
      <c r="BH703" s="68">
        <f ca="1">BF703*'Inputs and Outputs'!$D$5-BG703*'Inputs and Outputs'!$D$6</f>
        <v>3920</v>
      </c>
      <c r="BI703" s="70">
        <f t="shared" ca="1" si="218"/>
        <v>0.29033117851538059</v>
      </c>
      <c r="BJ703" s="68">
        <f t="shared" si="211"/>
        <v>25</v>
      </c>
      <c r="BK703" s="75">
        <f ca="1">BF703*'Inputs and Outputs'!$D$5-('Model Part B'!BG703*'Model Part B'!BJ703+BG703*Costperbumped)</f>
        <v>3920</v>
      </c>
      <c r="BN703" s="74">
        <v>700</v>
      </c>
      <c r="BO703" s="68" t="s">
        <v>1</v>
      </c>
      <c r="BP703" s="69">
        <v>44430</v>
      </c>
      <c r="BQ703" s="67" t="s">
        <v>3</v>
      </c>
      <c r="BR703" s="68" t="str">
        <f>'Flight Data'!$A701</f>
        <v>G700</v>
      </c>
      <c r="BS703" s="68">
        <f>'Flight Data'!$B701</f>
        <v>3</v>
      </c>
      <c r="BT703" s="68">
        <f ca="1">ROUND(NORMINV($BY703,'Inputs and Outputs'!$C$18,'Inputs and Outputs'!$D$18),0)</f>
        <v>105</v>
      </c>
      <c r="BU703" s="68">
        <f t="shared" si="212"/>
        <v>105</v>
      </c>
      <c r="BV703" s="68">
        <f t="shared" ca="1" si="213"/>
        <v>105</v>
      </c>
      <c r="BW703" s="68">
        <f ca="1">IF(BV703-BS703&gt;'Inputs and Outputs'!$D$4,Five-BS703,0)</f>
        <v>2</v>
      </c>
      <c r="BX703" s="68">
        <f ca="1">BV703*'Inputs and Outputs'!$D$5-BW703*'Inputs and Outputs'!$D$6</f>
        <v>4000</v>
      </c>
      <c r="BY703" s="70">
        <f t="shared" ca="1" si="219"/>
        <v>0.74913940769527232</v>
      </c>
      <c r="BZ703" s="68">
        <f t="shared" si="214"/>
        <v>25</v>
      </c>
      <c r="CA703" s="75">
        <f ca="1">BV703*'Inputs and Outputs'!$D$5-('Model Part B'!BW703*'Model Part B'!BZ703+BW703*Costperbumped)</f>
        <v>3950</v>
      </c>
    </row>
    <row r="704" spans="2:79" x14ac:dyDescent="0.2">
      <c r="B704" s="74">
        <v>701</v>
      </c>
      <c r="C704" s="68" t="s">
        <v>1</v>
      </c>
      <c r="D704" s="69">
        <v>44430</v>
      </c>
      <c r="E704" s="67" t="s">
        <v>2</v>
      </c>
      <c r="F704" s="68" t="str">
        <f>'Flight Data'!$A702</f>
        <v>G701</v>
      </c>
      <c r="G704" s="68">
        <f>'Flight Data'!$B702</f>
        <v>3</v>
      </c>
      <c r="H704" s="68">
        <f ca="1">ROUND(NORMINV($M704,'Inputs and Outputs'!$C$19,'Inputs and Outputs'!$D$19),0)</f>
        <v>96</v>
      </c>
      <c r="I704" s="68">
        <f t="shared" si="200"/>
        <v>101</v>
      </c>
      <c r="J704" s="68">
        <f t="shared" ca="1" si="201"/>
        <v>96</v>
      </c>
      <c r="K704" s="68">
        <f ca="1">IF(J704-G704&gt;'Inputs and Outputs'!$D$4,One-G704,0)</f>
        <v>0</v>
      </c>
      <c r="L704" s="68">
        <f ca="1">J704*'Inputs and Outputs'!$D$5-K704*'Inputs and Outputs'!$D$6</f>
        <v>3840</v>
      </c>
      <c r="M704" s="70">
        <f t="shared" ca="1" si="215"/>
        <v>7.4041313547879795E-2</v>
      </c>
      <c r="N704" s="68">
        <f t="shared" si="202"/>
        <v>25</v>
      </c>
      <c r="O704" s="75">
        <f ca="1">J704*'Inputs and Outputs'!$D$5-('Model Part B'!K704*'Model Part B'!N704+K704*Costperbumped)</f>
        <v>3840</v>
      </c>
      <c r="R704" s="74">
        <v>701</v>
      </c>
      <c r="S704" s="68" t="s">
        <v>1</v>
      </c>
      <c r="T704" s="69">
        <v>44430</v>
      </c>
      <c r="U704" s="67" t="s">
        <v>2</v>
      </c>
      <c r="V704" s="68" t="str">
        <f>'Flight Data'!$A702</f>
        <v>G701</v>
      </c>
      <c r="W704" s="68">
        <f>'Flight Data'!$B702</f>
        <v>3</v>
      </c>
      <c r="X704" s="68">
        <f ca="1">ROUND(NORMINV($AC704,'Inputs and Outputs'!$C$19,'Inputs and Outputs'!$D$19),0)</f>
        <v>110</v>
      </c>
      <c r="Y704" s="68">
        <f t="shared" si="203"/>
        <v>102</v>
      </c>
      <c r="Z704" s="68">
        <f t="shared" ca="1" si="204"/>
        <v>102</v>
      </c>
      <c r="AA704" s="68">
        <f ca="1">IF(Z704-W704&gt;'Inputs and Outputs'!$D$4,One-W704,0)</f>
        <v>0</v>
      </c>
      <c r="AB704" s="68">
        <f ca="1">Z704*'Inputs and Outputs'!$D$5-AA704*'Inputs and Outputs'!$D$6</f>
        <v>4080</v>
      </c>
      <c r="AC704" s="70">
        <f t="shared" ca="1" si="216"/>
        <v>0.9324321746664932</v>
      </c>
      <c r="AD704" s="68">
        <f t="shared" si="205"/>
        <v>25</v>
      </c>
      <c r="AE704" s="75">
        <f ca="1">Z704*'Inputs and Outputs'!$D$5-('Model Part B'!AA704*'Model Part B'!AD704+AA704*Costperbumped)</f>
        <v>4080</v>
      </c>
      <c r="AH704" s="74">
        <v>701</v>
      </c>
      <c r="AI704" s="68" t="s">
        <v>1</v>
      </c>
      <c r="AJ704" s="69">
        <v>44430</v>
      </c>
      <c r="AK704" s="67" t="s">
        <v>2</v>
      </c>
      <c r="AL704" s="68" t="str">
        <f>'Flight Data'!$A702</f>
        <v>G701</v>
      </c>
      <c r="AM704" s="68">
        <f>'Flight Data'!$B702</f>
        <v>3</v>
      </c>
      <c r="AN704" s="68">
        <f ca="1">ROUND(NORMINV($AS704,'Inputs and Outputs'!$C$19,'Inputs and Outputs'!$D$19),0)</f>
        <v>100</v>
      </c>
      <c r="AO704" s="68">
        <f t="shared" si="206"/>
        <v>103</v>
      </c>
      <c r="AP704" s="68">
        <f t="shared" ca="1" si="207"/>
        <v>100</v>
      </c>
      <c r="AQ704" s="68">
        <f ca="1">IF(AP704-AM704&gt;'Inputs and Outputs'!$D$4,Three-AM704,0)</f>
        <v>0</v>
      </c>
      <c r="AR704" s="68">
        <f ca="1">AP704*'Inputs and Outputs'!$D$5-AQ704*'Inputs and Outputs'!$D$6</f>
        <v>4000</v>
      </c>
      <c r="AS704" s="70">
        <f t="shared" ca="1" si="217"/>
        <v>0.24380940624017133</v>
      </c>
      <c r="AT704" s="68">
        <f t="shared" si="208"/>
        <v>25</v>
      </c>
      <c r="AU704" s="75">
        <f ca="1">AP704*'Inputs and Outputs'!$D$5-('Model Part B'!AQ704*'Model Part B'!AT704+AQ704*Costperbumped)</f>
        <v>4000</v>
      </c>
      <c r="AX704" s="74">
        <v>701</v>
      </c>
      <c r="AY704" s="68" t="s">
        <v>1</v>
      </c>
      <c r="AZ704" s="69">
        <v>44430</v>
      </c>
      <c r="BA704" s="67" t="s">
        <v>2</v>
      </c>
      <c r="BB704" s="68" t="str">
        <f>'Flight Data'!$A702</f>
        <v>G701</v>
      </c>
      <c r="BC704" s="68">
        <f>'Flight Data'!$B702</f>
        <v>3</v>
      </c>
      <c r="BD704" s="68">
        <f ca="1">ROUND(NORMINV($BI704,'Inputs and Outputs'!$C$19,'Inputs and Outputs'!$D$19),0)</f>
        <v>117</v>
      </c>
      <c r="BE704" s="68">
        <f t="shared" si="209"/>
        <v>104</v>
      </c>
      <c r="BF704" s="68">
        <f t="shared" ca="1" si="210"/>
        <v>104</v>
      </c>
      <c r="BG704" s="68">
        <f ca="1">IF(BF704-BC704&gt;'Inputs and Outputs'!$D$4,Four-BC704,0)</f>
        <v>1</v>
      </c>
      <c r="BH704" s="68">
        <f ca="1">BF704*'Inputs and Outputs'!$D$5-BG704*'Inputs and Outputs'!$D$6</f>
        <v>4060</v>
      </c>
      <c r="BI704" s="70">
        <f t="shared" ca="1" si="218"/>
        <v>0.99794815553284744</v>
      </c>
      <c r="BJ704" s="68">
        <f t="shared" si="211"/>
        <v>25</v>
      </c>
      <c r="BK704" s="75">
        <f ca="1">BF704*'Inputs and Outputs'!$D$5-('Model Part B'!BG704*'Model Part B'!BJ704+BG704*Costperbumped)</f>
        <v>4035</v>
      </c>
      <c r="BN704" s="74">
        <v>701</v>
      </c>
      <c r="BO704" s="68" t="s">
        <v>1</v>
      </c>
      <c r="BP704" s="69">
        <v>44430</v>
      </c>
      <c r="BQ704" s="67" t="s">
        <v>2</v>
      </c>
      <c r="BR704" s="68" t="str">
        <f>'Flight Data'!$A702</f>
        <v>G701</v>
      </c>
      <c r="BS704" s="68">
        <f>'Flight Data'!$B702</f>
        <v>3</v>
      </c>
      <c r="BT704" s="68">
        <f ca="1">ROUND(NORMINV($BY704,'Inputs and Outputs'!$C$18,'Inputs and Outputs'!$D$18),0)</f>
        <v>113</v>
      </c>
      <c r="BU704" s="68">
        <f t="shared" si="212"/>
        <v>105</v>
      </c>
      <c r="BV704" s="68">
        <f t="shared" ca="1" si="213"/>
        <v>105</v>
      </c>
      <c r="BW704" s="68">
        <f ca="1">IF(BV704-BS704&gt;'Inputs and Outputs'!$D$4,Five-BS704,0)</f>
        <v>2</v>
      </c>
      <c r="BX704" s="68">
        <f ca="1">BV704*'Inputs and Outputs'!$D$5-BW704*'Inputs and Outputs'!$D$6</f>
        <v>4000</v>
      </c>
      <c r="BY704" s="70">
        <f t="shared" ca="1" si="219"/>
        <v>0.97471094150856885</v>
      </c>
      <c r="BZ704" s="68">
        <f t="shared" si="214"/>
        <v>25</v>
      </c>
      <c r="CA704" s="75">
        <f ca="1">BV704*'Inputs and Outputs'!$D$5-('Model Part B'!BW704*'Model Part B'!BZ704+BW704*Costperbumped)</f>
        <v>3950</v>
      </c>
    </row>
    <row r="705" spans="2:79" x14ac:dyDescent="0.2">
      <c r="B705" s="74">
        <v>702</v>
      </c>
      <c r="C705" s="68" t="s">
        <v>1</v>
      </c>
      <c r="D705" s="69">
        <v>44430</v>
      </c>
      <c r="E705" s="67" t="s">
        <v>0</v>
      </c>
      <c r="F705" s="68" t="str">
        <f>'Flight Data'!$A703</f>
        <v>G702</v>
      </c>
      <c r="G705" s="68">
        <f>'Flight Data'!$B703</f>
        <v>1</v>
      </c>
      <c r="H705" s="68">
        <f ca="1">ROUND(NORMINV($M705,'Inputs and Outputs'!$C$20,'Inputs and Outputs'!$D$20),0)</f>
        <v>98</v>
      </c>
      <c r="I705" s="68">
        <f t="shared" si="200"/>
        <v>101</v>
      </c>
      <c r="J705" s="68">
        <f t="shared" ca="1" si="201"/>
        <v>98</v>
      </c>
      <c r="K705" s="68">
        <f ca="1">IF(J705-G705&gt;'Inputs and Outputs'!$D$4,One-G705,0)</f>
        <v>0</v>
      </c>
      <c r="L705" s="68">
        <f ca="1">J705*'Inputs and Outputs'!$D$5-K705*'Inputs and Outputs'!$D$6</f>
        <v>3920</v>
      </c>
      <c r="M705" s="70">
        <f t="shared" ca="1" si="215"/>
        <v>8.8498799267286987E-2</v>
      </c>
      <c r="N705" s="68">
        <f t="shared" si="202"/>
        <v>200</v>
      </c>
      <c r="O705" s="75">
        <f ca="1">J705*'Inputs and Outputs'!$D$5-('Model Part B'!K705*'Model Part B'!N705+K705*Costperbumped)</f>
        <v>3920</v>
      </c>
      <c r="R705" s="74">
        <v>702</v>
      </c>
      <c r="S705" s="68" t="s">
        <v>1</v>
      </c>
      <c r="T705" s="69">
        <v>44430</v>
      </c>
      <c r="U705" s="67" t="s">
        <v>0</v>
      </c>
      <c r="V705" s="68" t="str">
        <f>'Flight Data'!$A703</f>
        <v>G702</v>
      </c>
      <c r="W705" s="68">
        <f>'Flight Data'!$B703</f>
        <v>1</v>
      </c>
      <c r="X705" s="68">
        <f ca="1">ROUND(NORMINV($AC705,'Inputs and Outputs'!$C$20,'Inputs and Outputs'!$D$20),0)</f>
        <v>109</v>
      </c>
      <c r="Y705" s="68">
        <f t="shared" si="203"/>
        <v>102</v>
      </c>
      <c r="Z705" s="68">
        <f t="shared" ca="1" si="204"/>
        <v>102</v>
      </c>
      <c r="AA705" s="68">
        <f ca="1">IF(Z705-W705&gt;'Inputs and Outputs'!$D$4,One-W705,0)</f>
        <v>0</v>
      </c>
      <c r="AB705" s="68">
        <f ca="1">Z705*'Inputs and Outputs'!$D$5-AA705*'Inputs and Outputs'!$D$6</f>
        <v>4080</v>
      </c>
      <c r="AC705" s="70">
        <f t="shared" ca="1" si="216"/>
        <v>0.81569524351749134</v>
      </c>
      <c r="AD705" s="68">
        <f t="shared" si="205"/>
        <v>200</v>
      </c>
      <c r="AE705" s="75">
        <f ca="1">Z705*'Inputs and Outputs'!$D$5-('Model Part B'!AA705*'Model Part B'!AD705+AA705*Costperbumped)</f>
        <v>4080</v>
      </c>
      <c r="AH705" s="74">
        <v>702</v>
      </c>
      <c r="AI705" s="68" t="s">
        <v>1</v>
      </c>
      <c r="AJ705" s="69">
        <v>44430</v>
      </c>
      <c r="AK705" s="67" t="s">
        <v>0</v>
      </c>
      <c r="AL705" s="68" t="str">
        <f>'Flight Data'!$A703</f>
        <v>G702</v>
      </c>
      <c r="AM705" s="68">
        <f>'Flight Data'!$B703</f>
        <v>1</v>
      </c>
      <c r="AN705" s="68">
        <f ca="1">ROUND(NORMINV($AS705,'Inputs and Outputs'!$C$20,'Inputs and Outputs'!$D$20),0)</f>
        <v>109</v>
      </c>
      <c r="AO705" s="68">
        <f t="shared" si="206"/>
        <v>103</v>
      </c>
      <c r="AP705" s="68">
        <f t="shared" ca="1" si="207"/>
        <v>103</v>
      </c>
      <c r="AQ705" s="68">
        <f ca="1">IF(AP705-AM705&gt;'Inputs and Outputs'!$D$4,Three-AM705,0)</f>
        <v>2</v>
      </c>
      <c r="AR705" s="68">
        <f ca="1">AP705*'Inputs and Outputs'!$D$5-AQ705*'Inputs and Outputs'!$D$6</f>
        <v>3920</v>
      </c>
      <c r="AS705" s="70">
        <f t="shared" ca="1" si="217"/>
        <v>0.78284074231623679</v>
      </c>
      <c r="AT705" s="68">
        <f t="shared" si="208"/>
        <v>200</v>
      </c>
      <c r="AU705" s="75">
        <f ca="1">AP705*'Inputs and Outputs'!$D$5-('Model Part B'!AQ705*'Model Part B'!AT705+AQ705*Costperbumped)</f>
        <v>3520</v>
      </c>
      <c r="AX705" s="74">
        <v>702</v>
      </c>
      <c r="AY705" s="68" t="s">
        <v>1</v>
      </c>
      <c r="AZ705" s="69">
        <v>44430</v>
      </c>
      <c r="BA705" s="67" t="s">
        <v>0</v>
      </c>
      <c r="BB705" s="68" t="str">
        <f>'Flight Data'!$A703</f>
        <v>G702</v>
      </c>
      <c r="BC705" s="68">
        <f>'Flight Data'!$B703</f>
        <v>1</v>
      </c>
      <c r="BD705" s="68">
        <f ca="1">ROUND(NORMINV($BI705,'Inputs and Outputs'!$C$20,'Inputs and Outputs'!$D$20),0)</f>
        <v>106</v>
      </c>
      <c r="BE705" s="68">
        <f t="shared" si="209"/>
        <v>104</v>
      </c>
      <c r="BF705" s="68">
        <f t="shared" ca="1" si="210"/>
        <v>104</v>
      </c>
      <c r="BG705" s="68">
        <f ca="1">IF(BF705-BC705&gt;'Inputs and Outputs'!$D$4,Four-BC705,0)</f>
        <v>3</v>
      </c>
      <c r="BH705" s="68">
        <f ca="1">BF705*'Inputs and Outputs'!$D$5-BG705*'Inputs and Outputs'!$D$6</f>
        <v>3860</v>
      </c>
      <c r="BI705" s="70">
        <f t="shared" ca="1" si="218"/>
        <v>0.59187485207976609</v>
      </c>
      <c r="BJ705" s="68">
        <f t="shared" si="211"/>
        <v>200</v>
      </c>
      <c r="BK705" s="75">
        <f ca="1">BF705*'Inputs and Outputs'!$D$5-('Model Part B'!BG705*'Model Part B'!BJ705+BG705*Costperbumped)</f>
        <v>3260</v>
      </c>
      <c r="BN705" s="74">
        <v>702</v>
      </c>
      <c r="BO705" s="68" t="s">
        <v>1</v>
      </c>
      <c r="BP705" s="69">
        <v>44430</v>
      </c>
      <c r="BQ705" s="67" t="s">
        <v>0</v>
      </c>
      <c r="BR705" s="68" t="str">
        <f>'Flight Data'!$A703</f>
        <v>G702</v>
      </c>
      <c r="BS705" s="68">
        <f>'Flight Data'!$B703</f>
        <v>1</v>
      </c>
      <c r="BT705" s="68">
        <f ca="1">ROUND(NORMINV($BY705,'Inputs and Outputs'!$C$18,'Inputs and Outputs'!$D$18),0)</f>
        <v>100</v>
      </c>
      <c r="BU705" s="68">
        <f t="shared" si="212"/>
        <v>105</v>
      </c>
      <c r="BV705" s="68">
        <f t="shared" ca="1" si="213"/>
        <v>100</v>
      </c>
      <c r="BW705" s="68">
        <f ca="1">IF(BV705-BS705&gt;'Inputs and Outputs'!$D$4,Five-BS705,0)</f>
        <v>0</v>
      </c>
      <c r="BX705" s="68">
        <f ca="1">BV705*'Inputs and Outputs'!$D$5-BW705*'Inputs and Outputs'!$D$6</f>
        <v>4000</v>
      </c>
      <c r="BY705" s="70">
        <f t="shared" ca="1" si="219"/>
        <v>0.43235821670654784</v>
      </c>
      <c r="BZ705" s="68">
        <f t="shared" si="214"/>
        <v>200</v>
      </c>
      <c r="CA705" s="75">
        <f ca="1">BV705*'Inputs and Outputs'!$D$5-('Model Part B'!BW705*'Model Part B'!BZ705+BW705*Costperbumped)</f>
        <v>4000</v>
      </c>
    </row>
    <row r="706" spans="2:79" x14ac:dyDescent="0.2">
      <c r="B706" s="74">
        <v>703</v>
      </c>
      <c r="C706" s="68" t="s">
        <v>9</v>
      </c>
      <c r="D706" s="69">
        <v>44431</v>
      </c>
      <c r="E706" s="67" t="s">
        <v>3</v>
      </c>
      <c r="F706" s="68" t="str">
        <f>'Flight Data'!$A704</f>
        <v>G703</v>
      </c>
      <c r="G706" s="68">
        <f>'Flight Data'!$B704</f>
        <v>5</v>
      </c>
      <c r="H706" s="68">
        <f ca="1">ROUND(NORMINV($M706,'Inputs and Outputs'!$C$18,'Inputs and Outputs'!$D$18),0)</f>
        <v>108</v>
      </c>
      <c r="I706" s="68">
        <f t="shared" si="200"/>
        <v>101</v>
      </c>
      <c r="J706" s="68">
        <f t="shared" ca="1" si="201"/>
        <v>101</v>
      </c>
      <c r="K706" s="68">
        <f ca="1">IF(J706-G706&gt;'Inputs and Outputs'!$D$4,One-G706,0)</f>
        <v>0</v>
      </c>
      <c r="L706" s="68">
        <f ca="1">J706*'Inputs and Outputs'!$D$5-K706*'Inputs and Outputs'!$D$6</f>
        <v>4040</v>
      </c>
      <c r="M706" s="70">
        <f t="shared" ca="1" si="215"/>
        <v>0.87552380302271304</v>
      </c>
      <c r="N706" s="68">
        <f t="shared" si="202"/>
        <v>25</v>
      </c>
      <c r="O706" s="75">
        <f ca="1">J706*'Inputs and Outputs'!$D$5-('Model Part B'!K706*'Model Part B'!N706+K706*Costperbumped)</f>
        <v>4040</v>
      </c>
      <c r="R706" s="74">
        <v>703</v>
      </c>
      <c r="S706" s="68" t="s">
        <v>9</v>
      </c>
      <c r="T706" s="69">
        <v>44431</v>
      </c>
      <c r="U706" s="67" t="s">
        <v>3</v>
      </c>
      <c r="V706" s="68" t="str">
        <f>'Flight Data'!$A704</f>
        <v>G703</v>
      </c>
      <c r="W706" s="68">
        <f>'Flight Data'!$B704</f>
        <v>5</v>
      </c>
      <c r="X706" s="68">
        <f ca="1">ROUND(NORMINV($AC706,'Inputs and Outputs'!$C$18,'Inputs and Outputs'!$D$18),0)</f>
        <v>103</v>
      </c>
      <c r="Y706" s="68">
        <f t="shared" si="203"/>
        <v>102</v>
      </c>
      <c r="Z706" s="68">
        <f t="shared" ca="1" si="204"/>
        <v>102</v>
      </c>
      <c r="AA706" s="68">
        <f ca="1">IF(Z706-W706&gt;'Inputs and Outputs'!$D$4,One-W706,0)</f>
        <v>0</v>
      </c>
      <c r="AB706" s="68">
        <f ca="1">Z706*'Inputs and Outputs'!$D$5-AA706*'Inputs and Outputs'!$D$6</f>
        <v>4080</v>
      </c>
      <c r="AC706" s="70">
        <f t="shared" ca="1" si="216"/>
        <v>0.62933662453327099</v>
      </c>
      <c r="AD706" s="68">
        <f t="shared" si="205"/>
        <v>25</v>
      </c>
      <c r="AE706" s="75">
        <f ca="1">Z706*'Inputs and Outputs'!$D$5-('Model Part B'!AA706*'Model Part B'!AD706+AA706*Costperbumped)</f>
        <v>4080</v>
      </c>
      <c r="AH706" s="74">
        <v>703</v>
      </c>
      <c r="AI706" s="68" t="s">
        <v>9</v>
      </c>
      <c r="AJ706" s="69">
        <v>44431</v>
      </c>
      <c r="AK706" s="67" t="s">
        <v>3</v>
      </c>
      <c r="AL706" s="68" t="str">
        <f>'Flight Data'!$A704</f>
        <v>G703</v>
      </c>
      <c r="AM706" s="68">
        <f>'Flight Data'!$B704</f>
        <v>5</v>
      </c>
      <c r="AN706" s="68">
        <f ca="1">ROUND(NORMINV($AS706,'Inputs and Outputs'!$C$18,'Inputs and Outputs'!$D$18),0)</f>
        <v>95</v>
      </c>
      <c r="AO706" s="68">
        <f t="shared" si="206"/>
        <v>103</v>
      </c>
      <c r="AP706" s="68">
        <f t="shared" ca="1" si="207"/>
        <v>95</v>
      </c>
      <c r="AQ706" s="68">
        <f ca="1">IF(AP706-AM706&gt;'Inputs and Outputs'!$D$4,Three-AM706,0)</f>
        <v>0</v>
      </c>
      <c r="AR706" s="68">
        <f ca="1">AP706*'Inputs and Outputs'!$D$5-AQ706*'Inputs and Outputs'!$D$6</f>
        <v>3800</v>
      </c>
      <c r="AS706" s="70">
        <f t="shared" ca="1" si="217"/>
        <v>0.1504198812717602</v>
      </c>
      <c r="AT706" s="68">
        <f t="shared" si="208"/>
        <v>25</v>
      </c>
      <c r="AU706" s="75">
        <f ca="1">AP706*'Inputs and Outputs'!$D$5-('Model Part B'!AQ706*'Model Part B'!AT706+AQ706*Costperbumped)</f>
        <v>3800</v>
      </c>
      <c r="AX706" s="74">
        <v>703</v>
      </c>
      <c r="AY706" s="68" t="s">
        <v>9</v>
      </c>
      <c r="AZ706" s="69">
        <v>44431</v>
      </c>
      <c r="BA706" s="67" t="s">
        <v>3</v>
      </c>
      <c r="BB706" s="68" t="str">
        <f>'Flight Data'!$A704</f>
        <v>G703</v>
      </c>
      <c r="BC706" s="68">
        <f>'Flight Data'!$B704</f>
        <v>5</v>
      </c>
      <c r="BD706" s="68">
        <f ca="1">ROUND(NORMINV($BI706,'Inputs and Outputs'!$C$18,'Inputs and Outputs'!$D$18),0)</f>
        <v>107</v>
      </c>
      <c r="BE706" s="68">
        <f t="shared" si="209"/>
        <v>104</v>
      </c>
      <c r="BF706" s="68">
        <f t="shared" ca="1" si="210"/>
        <v>104</v>
      </c>
      <c r="BG706" s="68">
        <f ca="1">IF(BF706-BC706&gt;'Inputs and Outputs'!$D$4,Four-BC706,0)</f>
        <v>0</v>
      </c>
      <c r="BH706" s="68">
        <f ca="1">BF706*'Inputs and Outputs'!$D$5-BG706*'Inputs and Outputs'!$D$6</f>
        <v>4160</v>
      </c>
      <c r="BI706" s="70">
        <f t="shared" ca="1" si="218"/>
        <v>0.82100987934098568</v>
      </c>
      <c r="BJ706" s="68">
        <f t="shared" si="211"/>
        <v>25</v>
      </c>
      <c r="BK706" s="75">
        <f ca="1">BF706*'Inputs and Outputs'!$D$5-('Model Part B'!BG706*'Model Part B'!BJ706+BG706*Costperbumped)</f>
        <v>4160</v>
      </c>
      <c r="BN706" s="74">
        <v>703</v>
      </c>
      <c r="BO706" s="68" t="s">
        <v>9</v>
      </c>
      <c r="BP706" s="69">
        <v>44431</v>
      </c>
      <c r="BQ706" s="67" t="s">
        <v>3</v>
      </c>
      <c r="BR706" s="68" t="str">
        <f>'Flight Data'!$A704</f>
        <v>G703</v>
      </c>
      <c r="BS706" s="68">
        <f>'Flight Data'!$B704</f>
        <v>5</v>
      </c>
      <c r="BT706" s="68">
        <f ca="1">ROUND(NORMINV($BY706,'Inputs and Outputs'!$C$18,'Inputs and Outputs'!$D$18),0)</f>
        <v>107</v>
      </c>
      <c r="BU706" s="68">
        <f t="shared" si="212"/>
        <v>105</v>
      </c>
      <c r="BV706" s="68">
        <f t="shared" ca="1" si="213"/>
        <v>105</v>
      </c>
      <c r="BW706" s="68">
        <f ca="1">IF(BV706-BS706&gt;'Inputs and Outputs'!$D$4,Five-BS706,0)</f>
        <v>0</v>
      </c>
      <c r="BX706" s="68">
        <f ca="1">BV706*'Inputs and Outputs'!$D$5-BW706*'Inputs and Outputs'!$D$6</f>
        <v>4200</v>
      </c>
      <c r="BY706" s="70">
        <f t="shared" ca="1" si="219"/>
        <v>0.82530822004899818</v>
      </c>
      <c r="BZ706" s="68">
        <f t="shared" si="214"/>
        <v>25</v>
      </c>
      <c r="CA706" s="75">
        <f ca="1">BV706*'Inputs and Outputs'!$D$5-('Model Part B'!BW706*'Model Part B'!BZ706+BW706*Costperbumped)</f>
        <v>4200</v>
      </c>
    </row>
    <row r="707" spans="2:79" x14ac:dyDescent="0.2">
      <c r="B707" s="74">
        <v>704</v>
      </c>
      <c r="C707" s="68" t="s">
        <v>9</v>
      </c>
      <c r="D707" s="69">
        <v>44431</v>
      </c>
      <c r="E707" s="67" t="s">
        <v>2</v>
      </c>
      <c r="F707" s="68" t="str">
        <f>'Flight Data'!$A705</f>
        <v>G704</v>
      </c>
      <c r="G707" s="68">
        <f>'Flight Data'!$B705</f>
        <v>3</v>
      </c>
      <c r="H707" s="68">
        <f ca="1">ROUND(NORMINV($M707,'Inputs and Outputs'!$C$19,'Inputs and Outputs'!$D$19),0)</f>
        <v>104</v>
      </c>
      <c r="I707" s="68">
        <f t="shared" si="200"/>
        <v>101</v>
      </c>
      <c r="J707" s="68">
        <f t="shared" ca="1" si="201"/>
        <v>101</v>
      </c>
      <c r="K707" s="68">
        <f ca="1">IF(J707-G707&gt;'Inputs and Outputs'!$D$4,One-G707,0)</f>
        <v>0</v>
      </c>
      <c r="L707" s="68">
        <f ca="1">J707*'Inputs and Outputs'!$D$5-K707*'Inputs and Outputs'!$D$6</f>
        <v>4040</v>
      </c>
      <c r="M707" s="70">
        <f t="shared" ca="1" si="215"/>
        <v>0.60920927855165263</v>
      </c>
      <c r="N707" s="68">
        <f t="shared" si="202"/>
        <v>25</v>
      </c>
      <c r="O707" s="75">
        <f ca="1">J707*'Inputs and Outputs'!$D$5-('Model Part B'!K707*'Model Part B'!N707+K707*Costperbumped)</f>
        <v>4040</v>
      </c>
      <c r="R707" s="74">
        <v>704</v>
      </c>
      <c r="S707" s="68" t="s">
        <v>9</v>
      </c>
      <c r="T707" s="69">
        <v>44431</v>
      </c>
      <c r="U707" s="67" t="s">
        <v>2</v>
      </c>
      <c r="V707" s="68" t="str">
        <f>'Flight Data'!$A705</f>
        <v>G704</v>
      </c>
      <c r="W707" s="68">
        <f>'Flight Data'!$B705</f>
        <v>3</v>
      </c>
      <c r="X707" s="68">
        <f ca="1">ROUND(NORMINV($AC707,'Inputs and Outputs'!$C$19,'Inputs and Outputs'!$D$19),0)</f>
        <v>103</v>
      </c>
      <c r="Y707" s="68">
        <f t="shared" si="203"/>
        <v>102</v>
      </c>
      <c r="Z707" s="68">
        <f t="shared" ca="1" si="204"/>
        <v>102</v>
      </c>
      <c r="AA707" s="68">
        <f ca="1">IF(Z707-W707&gt;'Inputs and Outputs'!$D$4,One-W707,0)</f>
        <v>0</v>
      </c>
      <c r="AB707" s="68">
        <f ca="1">Z707*'Inputs and Outputs'!$D$5-AA707*'Inputs and Outputs'!$D$6</f>
        <v>4080</v>
      </c>
      <c r="AC707" s="70">
        <f t="shared" ca="1" si="216"/>
        <v>0.51338157982274779</v>
      </c>
      <c r="AD707" s="68">
        <f t="shared" si="205"/>
        <v>25</v>
      </c>
      <c r="AE707" s="75">
        <f ca="1">Z707*'Inputs and Outputs'!$D$5-('Model Part B'!AA707*'Model Part B'!AD707+AA707*Costperbumped)</f>
        <v>4080</v>
      </c>
      <c r="AH707" s="74">
        <v>704</v>
      </c>
      <c r="AI707" s="68" t="s">
        <v>9</v>
      </c>
      <c r="AJ707" s="69">
        <v>44431</v>
      </c>
      <c r="AK707" s="67" t="s">
        <v>2</v>
      </c>
      <c r="AL707" s="68" t="str">
        <f>'Flight Data'!$A705</f>
        <v>G704</v>
      </c>
      <c r="AM707" s="68">
        <f>'Flight Data'!$B705</f>
        <v>3</v>
      </c>
      <c r="AN707" s="68">
        <f ca="1">ROUND(NORMINV($AS707,'Inputs and Outputs'!$C$19,'Inputs and Outputs'!$D$19),0)</f>
        <v>103</v>
      </c>
      <c r="AO707" s="68">
        <f t="shared" si="206"/>
        <v>103</v>
      </c>
      <c r="AP707" s="68">
        <f t="shared" ca="1" si="207"/>
        <v>103</v>
      </c>
      <c r="AQ707" s="68">
        <f ca="1">IF(AP707-AM707&gt;'Inputs and Outputs'!$D$4,Three-AM707,0)</f>
        <v>0</v>
      </c>
      <c r="AR707" s="68">
        <f ca="1">AP707*'Inputs and Outputs'!$D$5-AQ707*'Inputs and Outputs'!$D$6</f>
        <v>4120</v>
      </c>
      <c r="AS707" s="70">
        <f t="shared" ca="1" si="217"/>
        <v>0.51551606811757411</v>
      </c>
      <c r="AT707" s="68">
        <f t="shared" si="208"/>
        <v>25</v>
      </c>
      <c r="AU707" s="75">
        <f ca="1">AP707*'Inputs and Outputs'!$D$5-('Model Part B'!AQ707*'Model Part B'!AT707+AQ707*Costperbumped)</f>
        <v>4120</v>
      </c>
      <c r="AX707" s="74">
        <v>704</v>
      </c>
      <c r="AY707" s="68" t="s">
        <v>9</v>
      </c>
      <c r="AZ707" s="69">
        <v>44431</v>
      </c>
      <c r="BA707" s="67" t="s">
        <v>2</v>
      </c>
      <c r="BB707" s="68" t="str">
        <f>'Flight Data'!$A705</f>
        <v>G704</v>
      </c>
      <c r="BC707" s="68">
        <f>'Flight Data'!$B705</f>
        <v>3</v>
      </c>
      <c r="BD707" s="68">
        <f ca="1">ROUND(NORMINV($BI707,'Inputs and Outputs'!$C$19,'Inputs and Outputs'!$D$19),0)</f>
        <v>101</v>
      </c>
      <c r="BE707" s="68">
        <f t="shared" si="209"/>
        <v>104</v>
      </c>
      <c r="BF707" s="68">
        <f t="shared" ca="1" si="210"/>
        <v>101</v>
      </c>
      <c r="BG707" s="68">
        <f ca="1">IF(BF707-BC707&gt;'Inputs and Outputs'!$D$4,Four-BC707,0)</f>
        <v>0</v>
      </c>
      <c r="BH707" s="68">
        <f ca="1">BF707*'Inputs and Outputs'!$D$5-BG707*'Inputs and Outputs'!$D$6</f>
        <v>4040</v>
      </c>
      <c r="BI707" s="70">
        <f t="shared" ca="1" si="218"/>
        <v>0.35057622973671621</v>
      </c>
      <c r="BJ707" s="68">
        <f t="shared" si="211"/>
        <v>25</v>
      </c>
      <c r="BK707" s="75">
        <f ca="1">BF707*'Inputs and Outputs'!$D$5-('Model Part B'!BG707*'Model Part B'!BJ707+BG707*Costperbumped)</f>
        <v>4040</v>
      </c>
      <c r="BN707" s="74">
        <v>704</v>
      </c>
      <c r="BO707" s="68" t="s">
        <v>9</v>
      </c>
      <c r="BP707" s="69">
        <v>44431</v>
      </c>
      <c r="BQ707" s="67" t="s">
        <v>2</v>
      </c>
      <c r="BR707" s="68" t="str">
        <f>'Flight Data'!$A705</f>
        <v>G704</v>
      </c>
      <c r="BS707" s="68">
        <f>'Flight Data'!$B705</f>
        <v>3</v>
      </c>
      <c r="BT707" s="68">
        <f ca="1">ROUND(NORMINV($BY707,'Inputs and Outputs'!$C$18,'Inputs and Outputs'!$D$18),0)</f>
        <v>103</v>
      </c>
      <c r="BU707" s="68">
        <f t="shared" si="212"/>
        <v>105</v>
      </c>
      <c r="BV707" s="68">
        <f t="shared" ca="1" si="213"/>
        <v>103</v>
      </c>
      <c r="BW707" s="68">
        <f ca="1">IF(BV707-BS707&gt;'Inputs and Outputs'!$D$4,Five-BS707,0)</f>
        <v>0</v>
      </c>
      <c r="BX707" s="68">
        <f ca="1">BV707*'Inputs and Outputs'!$D$5-BW707*'Inputs and Outputs'!$D$6</f>
        <v>4120</v>
      </c>
      <c r="BY707" s="70">
        <f t="shared" ca="1" si="219"/>
        <v>0.64016373577137931</v>
      </c>
      <c r="BZ707" s="68">
        <f t="shared" si="214"/>
        <v>25</v>
      </c>
      <c r="CA707" s="75">
        <f ca="1">BV707*'Inputs and Outputs'!$D$5-('Model Part B'!BW707*'Model Part B'!BZ707+BW707*Costperbumped)</f>
        <v>4120</v>
      </c>
    </row>
    <row r="708" spans="2:79" x14ac:dyDescent="0.2">
      <c r="B708" s="74">
        <v>705</v>
      </c>
      <c r="C708" s="68" t="s">
        <v>9</v>
      </c>
      <c r="D708" s="69">
        <v>44431</v>
      </c>
      <c r="E708" s="67" t="s">
        <v>0</v>
      </c>
      <c r="F708" s="68" t="str">
        <f>'Flight Data'!$A706</f>
        <v>G705</v>
      </c>
      <c r="G708" s="68">
        <f>'Flight Data'!$B706</f>
        <v>2</v>
      </c>
      <c r="H708" s="68">
        <f ca="1">ROUND(NORMINV($M708,'Inputs and Outputs'!$C$20,'Inputs and Outputs'!$D$20),0)</f>
        <v>112</v>
      </c>
      <c r="I708" s="68">
        <f t="shared" ref="I708:I771" si="220">Capacity+One</f>
        <v>101</v>
      </c>
      <c r="J708" s="68">
        <f t="shared" ref="J708:J771" ca="1" si="221">MIN(H708,I708)</f>
        <v>101</v>
      </c>
      <c r="K708" s="68">
        <f ca="1">IF(J708-G708&gt;'Inputs and Outputs'!$D$4,One-G708,0)</f>
        <v>0</v>
      </c>
      <c r="L708" s="68">
        <f ca="1">J708*'Inputs and Outputs'!$D$5-K708*'Inputs and Outputs'!$D$6</f>
        <v>4040</v>
      </c>
      <c r="M708" s="70">
        <f t="shared" ca="1" si="215"/>
        <v>0.91965644417302361</v>
      </c>
      <c r="N708" s="68">
        <f t="shared" ref="N708:N771" si="222">IF(E708="7pm",200,25)</f>
        <v>200</v>
      </c>
      <c r="O708" s="75">
        <f ca="1">J708*'Inputs and Outputs'!$D$5-('Model Part B'!K708*'Model Part B'!N708+K708*Costperbumped)</f>
        <v>4040</v>
      </c>
      <c r="R708" s="74">
        <v>705</v>
      </c>
      <c r="S708" s="68" t="s">
        <v>9</v>
      </c>
      <c r="T708" s="69">
        <v>44431</v>
      </c>
      <c r="U708" s="67" t="s">
        <v>0</v>
      </c>
      <c r="V708" s="68" t="str">
        <f>'Flight Data'!$A706</f>
        <v>G705</v>
      </c>
      <c r="W708" s="68">
        <f>'Flight Data'!$B706</f>
        <v>2</v>
      </c>
      <c r="X708" s="68">
        <f ca="1">ROUND(NORMINV($AC708,'Inputs and Outputs'!$C$20,'Inputs and Outputs'!$D$20),0)</f>
        <v>99</v>
      </c>
      <c r="Y708" s="68">
        <f t="shared" ref="Y708:Y771" si="223">Capacity+Two</f>
        <v>102</v>
      </c>
      <c r="Z708" s="68">
        <f t="shared" ref="Z708:Z771" ca="1" si="224">MIN(X708,Y708)</f>
        <v>99</v>
      </c>
      <c r="AA708" s="68">
        <f ca="1">IF(Z708-W708&gt;'Inputs and Outputs'!$D$4,One-W708,0)</f>
        <v>0</v>
      </c>
      <c r="AB708" s="68">
        <f ca="1">Z708*'Inputs and Outputs'!$D$5-AA708*'Inputs and Outputs'!$D$6</f>
        <v>3960</v>
      </c>
      <c r="AC708" s="70">
        <f t="shared" ca="1" si="216"/>
        <v>0.12985656361011055</v>
      </c>
      <c r="AD708" s="68">
        <f t="shared" ref="AD708:AD771" si="225">IF(U708="7pm",200,25)</f>
        <v>200</v>
      </c>
      <c r="AE708" s="75">
        <f ca="1">Z708*'Inputs and Outputs'!$D$5-('Model Part B'!AA708*'Model Part B'!AD708+AA708*Costperbumped)</f>
        <v>3960</v>
      </c>
      <c r="AH708" s="74">
        <v>705</v>
      </c>
      <c r="AI708" s="68" t="s">
        <v>9</v>
      </c>
      <c r="AJ708" s="69">
        <v>44431</v>
      </c>
      <c r="AK708" s="67" t="s">
        <v>0</v>
      </c>
      <c r="AL708" s="68" t="str">
        <f>'Flight Data'!$A706</f>
        <v>G705</v>
      </c>
      <c r="AM708" s="68">
        <f>'Flight Data'!$B706</f>
        <v>2</v>
      </c>
      <c r="AN708" s="68">
        <f ca="1">ROUND(NORMINV($AS708,'Inputs and Outputs'!$C$20,'Inputs and Outputs'!$D$20),0)</f>
        <v>109</v>
      </c>
      <c r="AO708" s="68">
        <f t="shared" ref="AO708:AO771" si="226">Capacity+Three</f>
        <v>103</v>
      </c>
      <c r="AP708" s="68">
        <f t="shared" ref="AP708:AP771" ca="1" si="227">MIN(AN708,AO708)</f>
        <v>103</v>
      </c>
      <c r="AQ708" s="68">
        <f ca="1">IF(AP708-AM708&gt;'Inputs and Outputs'!$D$4,Three-AM708,0)</f>
        <v>1</v>
      </c>
      <c r="AR708" s="68">
        <f ca="1">AP708*'Inputs and Outputs'!$D$5-AQ708*'Inputs and Outputs'!$D$6</f>
        <v>4020</v>
      </c>
      <c r="AS708" s="70">
        <f t="shared" ca="1" si="217"/>
        <v>0.77213561848685475</v>
      </c>
      <c r="AT708" s="68">
        <f t="shared" ref="AT708:AT771" si="228">IF(AK708="7pm",200,25)</f>
        <v>200</v>
      </c>
      <c r="AU708" s="75">
        <f ca="1">AP708*'Inputs and Outputs'!$D$5-('Model Part B'!AQ708*'Model Part B'!AT708+AQ708*Costperbumped)</f>
        <v>3820</v>
      </c>
      <c r="AX708" s="74">
        <v>705</v>
      </c>
      <c r="AY708" s="68" t="s">
        <v>9</v>
      </c>
      <c r="AZ708" s="69">
        <v>44431</v>
      </c>
      <c r="BA708" s="67" t="s">
        <v>0</v>
      </c>
      <c r="BB708" s="68" t="str">
        <f>'Flight Data'!$A706</f>
        <v>G705</v>
      </c>
      <c r="BC708" s="68">
        <f>'Flight Data'!$B706</f>
        <v>2</v>
      </c>
      <c r="BD708" s="68">
        <f ca="1">ROUND(NORMINV($BI708,'Inputs and Outputs'!$C$20,'Inputs and Outputs'!$D$20),0)</f>
        <v>103</v>
      </c>
      <c r="BE708" s="68">
        <f t="shared" ref="BE708:BE771" si="229">Capacity+Four</f>
        <v>104</v>
      </c>
      <c r="BF708" s="68">
        <f t="shared" ref="BF708:BF771" ca="1" si="230">MIN(BD708,BE708)</f>
        <v>103</v>
      </c>
      <c r="BG708" s="68">
        <f ca="1">IF(BF708-BC708&gt;'Inputs and Outputs'!$D$4,Four-BC708,0)</f>
        <v>2</v>
      </c>
      <c r="BH708" s="68">
        <f ca="1">BF708*'Inputs and Outputs'!$D$5-BG708*'Inputs and Outputs'!$D$6</f>
        <v>3920</v>
      </c>
      <c r="BI708" s="70">
        <f t="shared" ca="1" si="218"/>
        <v>0.36601120993302583</v>
      </c>
      <c r="BJ708" s="68">
        <f t="shared" ref="BJ708:BJ771" si="231">IF(BA708="7pm",200,25)</f>
        <v>200</v>
      </c>
      <c r="BK708" s="75">
        <f ca="1">BF708*'Inputs and Outputs'!$D$5-('Model Part B'!BG708*'Model Part B'!BJ708+BG708*Costperbumped)</f>
        <v>3520</v>
      </c>
      <c r="BN708" s="74">
        <v>705</v>
      </c>
      <c r="BO708" s="68" t="s">
        <v>9</v>
      </c>
      <c r="BP708" s="69">
        <v>44431</v>
      </c>
      <c r="BQ708" s="67" t="s">
        <v>0</v>
      </c>
      <c r="BR708" s="68" t="str">
        <f>'Flight Data'!$A706</f>
        <v>G705</v>
      </c>
      <c r="BS708" s="68">
        <f>'Flight Data'!$B706</f>
        <v>2</v>
      </c>
      <c r="BT708" s="68">
        <f ca="1">ROUND(NORMINV($BY708,'Inputs and Outputs'!$C$18,'Inputs and Outputs'!$D$18),0)</f>
        <v>110</v>
      </c>
      <c r="BU708" s="68">
        <f t="shared" ref="BU708:BU771" si="232">Capacity+Five</f>
        <v>105</v>
      </c>
      <c r="BV708" s="68">
        <f t="shared" ref="BV708:BV771" ca="1" si="233">MIN(BT708,BU708)</f>
        <v>105</v>
      </c>
      <c r="BW708" s="68">
        <f ca="1">IF(BV708-BS708&gt;'Inputs and Outputs'!$D$4,Five-BS708,0)</f>
        <v>3</v>
      </c>
      <c r="BX708" s="68">
        <f ca="1">BV708*'Inputs and Outputs'!$D$5-BW708*'Inputs and Outputs'!$D$6</f>
        <v>3900</v>
      </c>
      <c r="BY708" s="70">
        <f t="shared" ca="1" si="219"/>
        <v>0.92552142445577024</v>
      </c>
      <c r="BZ708" s="68">
        <f t="shared" ref="BZ708:BZ771" si="234">IF(BQ708="7pm",200,25)</f>
        <v>200</v>
      </c>
      <c r="CA708" s="75">
        <f ca="1">BV708*'Inputs and Outputs'!$D$5-('Model Part B'!BW708*'Model Part B'!BZ708+BW708*Costperbumped)</f>
        <v>3300</v>
      </c>
    </row>
    <row r="709" spans="2:79" x14ac:dyDescent="0.2">
      <c r="B709" s="74">
        <v>706</v>
      </c>
      <c r="C709" s="68" t="s">
        <v>8</v>
      </c>
      <c r="D709" s="69">
        <v>44432</v>
      </c>
      <c r="E709" s="67" t="s">
        <v>3</v>
      </c>
      <c r="F709" s="68" t="str">
        <f>'Flight Data'!$A707</f>
        <v>G706</v>
      </c>
      <c r="G709" s="68">
        <f>'Flight Data'!$B707</f>
        <v>5</v>
      </c>
      <c r="H709" s="68">
        <f ca="1">ROUND(NORMINV($M709,'Inputs and Outputs'!$C$18,'Inputs and Outputs'!$D$18),0)</f>
        <v>98</v>
      </c>
      <c r="I709" s="68">
        <f t="shared" si="220"/>
        <v>101</v>
      </c>
      <c r="J709" s="68">
        <f t="shared" ca="1" si="221"/>
        <v>98</v>
      </c>
      <c r="K709" s="68">
        <f ca="1">IF(J709-G709&gt;'Inputs and Outputs'!$D$4,One-G709,0)</f>
        <v>0</v>
      </c>
      <c r="L709" s="68">
        <f ca="1">J709*'Inputs and Outputs'!$D$5-K709*'Inputs and Outputs'!$D$6</f>
        <v>3920</v>
      </c>
      <c r="M709" s="70">
        <f t="shared" ref="M709:M772" ca="1" si="235">RAND()</f>
        <v>0.30848095108024098</v>
      </c>
      <c r="N709" s="68">
        <f t="shared" si="222"/>
        <v>25</v>
      </c>
      <c r="O709" s="75">
        <f ca="1">J709*'Inputs and Outputs'!$D$5-('Model Part B'!K709*'Model Part B'!N709+K709*Costperbumped)</f>
        <v>3920</v>
      </c>
      <c r="R709" s="74">
        <v>706</v>
      </c>
      <c r="S709" s="68" t="s">
        <v>8</v>
      </c>
      <c r="T709" s="69">
        <v>44432</v>
      </c>
      <c r="U709" s="67" t="s">
        <v>3</v>
      </c>
      <c r="V709" s="68" t="str">
        <f>'Flight Data'!$A707</f>
        <v>G706</v>
      </c>
      <c r="W709" s="68">
        <f>'Flight Data'!$B707</f>
        <v>5</v>
      </c>
      <c r="X709" s="68">
        <f ca="1">ROUND(NORMINV($AC709,'Inputs and Outputs'!$C$18,'Inputs and Outputs'!$D$18),0)</f>
        <v>99</v>
      </c>
      <c r="Y709" s="68">
        <f t="shared" si="223"/>
        <v>102</v>
      </c>
      <c r="Z709" s="68">
        <f t="shared" ca="1" si="224"/>
        <v>99</v>
      </c>
      <c r="AA709" s="68">
        <f ca="1">IF(Z709-W709&gt;'Inputs and Outputs'!$D$4,One-W709,0)</f>
        <v>0</v>
      </c>
      <c r="AB709" s="68">
        <f ca="1">Z709*'Inputs and Outputs'!$D$5-AA709*'Inputs and Outputs'!$D$6</f>
        <v>3960</v>
      </c>
      <c r="AC709" s="70">
        <f t="shared" ref="AC709:AC772" ca="1" si="236">RAND()</f>
        <v>0.35168244646926616</v>
      </c>
      <c r="AD709" s="68">
        <f t="shared" si="225"/>
        <v>25</v>
      </c>
      <c r="AE709" s="75">
        <f ca="1">Z709*'Inputs and Outputs'!$D$5-('Model Part B'!AA709*'Model Part B'!AD709+AA709*Costperbumped)</f>
        <v>3960</v>
      </c>
      <c r="AH709" s="74">
        <v>706</v>
      </c>
      <c r="AI709" s="68" t="s">
        <v>8</v>
      </c>
      <c r="AJ709" s="69">
        <v>44432</v>
      </c>
      <c r="AK709" s="67" t="s">
        <v>3</v>
      </c>
      <c r="AL709" s="68" t="str">
        <f>'Flight Data'!$A707</f>
        <v>G706</v>
      </c>
      <c r="AM709" s="68">
        <f>'Flight Data'!$B707</f>
        <v>5</v>
      </c>
      <c r="AN709" s="68">
        <f ca="1">ROUND(NORMINV($AS709,'Inputs and Outputs'!$C$18,'Inputs and Outputs'!$D$18),0)</f>
        <v>108</v>
      </c>
      <c r="AO709" s="68">
        <f t="shared" si="226"/>
        <v>103</v>
      </c>
      <c r="AP709" s="68">
        <f t="shared" ca="1" si="227"/>
        <v>103</v>
      </c>
      <c r="AQ709" s="68">
        <f ca="1">IF(AP709-AM709&gt;'Inputs and Outputs'!$D$4,Three-AM709,0)</f>
        <v>0</v>
      </c>
      <c r="AR709" s="68">
        <f ca="1">AP709*'Inputs and Outputs'!$D$5-AQ709*'Inputs and Outputs'!$D$6</f>
        <v>4120</v>
      </c>
      <c r="AS709" s="70">
        <f t="shared" ref="AS709:AS772" ca="1" si="237">RAND()</f>
        <v>0.89148156965888226</v>
      </c>
      <c r="AT709" s="68">
        <f t="shared" si="228"/>
        <v>25</v>
      </c>
      <c r="AU709" s="75">
        <f ca="1">AP709*'Inputs and Outputs'!$D$5-('Model Part B'!AQ709*'Model Part B'!AT709+AQ709*Costperbumped)</f>
        <v>4120</v>
      </c>
      <c r="AX709" s="74">
        <v>706</v>
      </c>
      <c r="AY709" s="68" t="s">
        <v>8</v>
      </c>
      <c r="AZ709" s="69">
        <v>44432</v>
      </c>
      <c r="BA709" s="67" t="s">
        <v>3</v>
      </c>
      <c r="BB709" s="68" t="str">
        <f>'Flight Data'!$A707</f>
        <v>G706</v>
      </c>
      <c r="BC709" s="68">
        <f>'Flight Data'!$B707</f>
        <v>5</v>
      </c>
      <c r="BD709" s="68">
        <f ca="1">ROUND(NORMINV($BI709,'Inputs and Outputs'!$C$18,'Inputs and Outputs'!$D$18),0)</f>
        <v>100</v>
      </c>
      <c r="BE709" s="68">
        <f t="shared" si="229"/>
        <v>104</v>
      </c>
      <c r="BF709" s="68">
        <f t="shared" ca="1" si="230"/>
        <v>100</v>
      </c>
      <c r="BG709" s="68">
        <f ca="1">IF(BF709-BC709&gt;'Inputs and Outputs'!$D$4,Four-BC709,0)</f>
        <v>0</v>
      </c>
      <c r="BH709" s="68">
        <f ca="1">BF709*'Inputs and Outputs'!$D$5-BG709*'Inputs and Outputs'!$D$6</f>
        <v>4000</v>
      </c>
      <c r="BI709" s="70">
        <f t="shared" ref="BI709:BI772" ca="1" si="238">RAND()</f>
        <v>0.43258693747911092</v>
      </c>
      <c r="BJ709" s="68">
        <f t="shared" si="231"/>
        <v>25</v>
      </c>
      <c r="BK709" s="75">
        <f ca="1">BF709*'Inputs and Outputs'!$D$5-('Model Part B'!BG709*'Model Part B'!BJ709+BG709*Costperbumped)</f>
        <v>4000</v>
      </c>
      <c r="BN709" s="74">
        <v>706</v>
      </c>
      <c r="BO709" s="68" t="s">
        <v>8</v>
      </c>
      <c r="BP709" s="69">
        <v>44432</v>
      </c>
      <c r="BQ709" s="67" t="s">
        <v>3</v>
      </c>
      <c r="BR709" s="68" t="str">
        <f>'Flight Data'!$A707</f>
        <v>G706</v>
      </c>
      <c r="BS709" s="68">
        <f>'Flight Data'!$B707</f>
        <v>5</v>
      </c>
      <c r="BT709" s="68">
        <f ca="1">ROUND(NORMINV($BY709,'Inputs and Outputs'!$C$18,'Inputs and Outputs'!$D$18),0)</f>
        <v>100</v>
      </c>
      <c r="BU709" s="68">
        <f t="shared" si="232"/>
        <v>105</v>
      </c>
      <c r="BV709" s="68">
        <f t="shared" ca="1" si="233"/>
        <v>100</v>
      </c>
      <c r="BW709" s="68">
        <f ca="1">IF(BV709-BS709&gt;'Inputs and Outputs'!$D$4,Five-BS709,0)</f>
        <v>0</v>
      </c>
      <c r="BX709" s="68">
        <f ca="1">BV709*'Inputs and Outputs'!$D$5-BW709*'Inputs and Outputs'!$D$6</f>
        <v>4000</v>
      </c>
      <c r="BY709" s="70">
        <f t="shared" ref="BY709:BY772" ca="1" si="239">RAND()</f>
        <v>0.45534382277735008</v>
      </c>
      <c r="BZ709" s="68">
        <f t="shared" si="234"/>
        <v>25</v>
      </c>
      <c r="CA709" s="75">
        <f ca="1">BV709*'Inputs and Outputs'!$D$5-('Model Part B'!BW709*'Model Part B'!BZ709+BW709*Costperbumped)</f>
        <v>4000</v>
      </c>
    </row>
    <row r="710" spans="2:79" x14ac:dyDescent="0.2">
      <c r="B710" s="74">
        <v>707</v>
      </c>
      <c r="C710" s="68" t="s">
        <v>8</v>
      </c>
      <c r="D710" s="69">
        <v>44432</v>
      </c>
      <c r="E710" s="67" t="s">
        <v>2</v>
      </c>
      <c r="F710" s="68" t="str">
        <f>'Flight Data'!$A708</f>
        <v>G707</v>
      </c>
      <c r="G710" s="68">
        <f>'Flight Data'!$B708</f>
        <v>4</v>
      </c>
      <c r="H710" s="68">
        <f ca="1">ROUND(NORMINV($M710,'Inputs and Outputs'!$C$19,'Inputs and Outputs'!$D$19),0)</f>
        <v>98</v>
      </c>
      <c r="I710" s="68">
        <f t="shared" si="220"/>
        <v>101</v>
      </c>
      <c r="J710" s="68">
        <f t="shared" ca="1" si="221"/>
        <v>98</v>
      </c>
      <c r="K710" s="68">
        <f ca="1">IF(J710-G710&gt;'Inputs and Outputs'!$D$4,One-G710,0)</f>
        <v>0</v>
      </c>
      <c r="L710" s="68">
        <f ca="1">J710*'Inputs and Outputs'!$D$5-K710*'Inputs and Outputs'!$D$6</f>
        <v>3920</v>
      </c>
      <c r="M710" s="70">
        <f t="shared" ca="1" si="235"/>
        <v>0.13863774931308637</v>
      </c>
      <c r="N710" s="68">
        <f t="shared" si="222"/>
        <v>25</v>
      </c>
      <c r="O710" s="75">
        <f ca="1">J710*'Inputs and Outputs'!$D$5-('Model Part B'!K710*'Model Part B'!N710+K710*Costperbumped)</f>
        <v>3920</v>
      </c>
      <c r="R710" s="74">
        <v>707</v>
      </c>
      <c r="S710" s="68" t="s">
        <v>8</v>
      </c>
      <c r="T710" s="69">
        <v>44432</v>
      </c>
      <c r="U710" s="67" t="s">
        <v>2</v>
      </c>
      <c r="V710" s="68" t="str">
        <f>'Flight Data'!$A708</f>
        <v>G707</v>
      </c>
      <c r="W710" s="68">
        <f>'Flight Data'!$B708</f>
        <v>4</v>
      </c>
      <c r="X710" s="68">
        <f ca="1">ROUND(NORMINV($AC710,'Inputs and Outputs'!$C$19,'Inputs and Outputs'!$D$19),0)</f>
        <v>101</v>
      </c>
      <c r="Y710" s="68">
        <f t="shared" si="223"/>
        <v>102</v>
      </c>
      <c r="Z710" s="68">
        <f t="shared" ca="1" si="224"/>
        <v>101</v>
      </c>
      <c r="AA710" s="68">
        <f ca="1">IF(Z710-W710&gt;'Inputs and Outputs'!$D$4,One-W710,0)</f>
        <v>0</v>
      </c>
      <c r="AB710" s="68">
        <f ca="1">Z710*'Inputs and Outputs'!$D$5-AA710*'Inputs and Outputs'!$D$6</f>
        <v>4040</v>
      </c>
      <c r="AC710" s="70">
        <f t="shared" ca="1" si="236"/>
        <v>0.3650789004029108</v>
      </c>
      <c r="AD710" s="68">
        <f t="shared" si="225"/>
        <v>25</v>
      </c>
      <c r="AE710" s="75">
        <f ca="1">Z710*'Inputs and Outputs'!$D$5-('Model Part B'!AA710*'Model Part B'!AD710+AA710*Costperbumped)</f>
        <v>4040</v>
      </c>
      <c r="AH710" s="74">
        <v>707</v>
      </c>
      <c r="AI710" s="68" t="s">
        <v>8</v>
      </c>
      <c r="AJ710" s="69">
        <v>44432</v>
      </c>
      <c r="AK710" s="67" t="s">
        <v>2</v>
      </c>
      <c r="AL710" s="68" t="str">
        <f>'Flight Data'!$A708</f>
        <v>G707</v>
      </c>
      <c r="AM710" s="68">
        <f>'Flight Data'!$B708</f>
        <v>4</v>
      </c>
      <c r="AN710" s="68">
        <f ca="1">ROUND(NORMINV($AS710,'Inputs and Outputs'!$C$19,'Inputs and Outputs'!$D$19),0)</f>
        <v>106</v>
      </c>
      <c r="AO710" s="68">
        <f t="shared" si="226"/>
        <v>103</v>
      </c>
      <c r="AP710" s="68">
        <f t="shared" ca="1" si="227"/>
        <v>103</v>
      </c>
      <c r="AQ710" s="68">
        <f ca="1">IF(AP710-AM710&gt;'Inputs and Outputs'!$D$4,Three-AM710,0)</f>
        <v>0</v>
      </c>
      <c r="AR710" s="68">
        <f ca="1">AP710*'Inputs and Outputs'!$D$5-AQ710*'Inputs and Outputs'!$D$6</f>
        <v>4120</v>
      </c>
      <c r="AS710" s="70">
        <f t="shared" ca="1" si="237"/>
        <v>0.70327513857451751</v>
      </c>
      <c r="AT710" s="68">
        <f t="shared" si="228"/>
        <v>25</v>
      </c>
      <c r="AU710" s="75">
        <f ca="1">AP710*'Inputs and Outputs'!$D$5-('Model Part B'!AQ710*'Model Part B'!AT710+AQ710*Costperbumped)</f>
        <v>4120</v>
      </c>
      <c r="AX710" s="74">
        <v>707</v>
      </c>
      <c r="AY710" s="68" t="s">
        <v>8</v>
      </c>
      <c r="AZ710" s="69">
        <v>44432</v>
      </c>
      <c r="BA710" s="67" t="s">
        <v>2</v>
      </c>
      <c r="BB710" s="68" t="str">
        <f>'Flight Data'!$A708</f>
        <v>G707</v>
      </c>
      <c r="BC710" s="68">
        <f>'Flight Data'!$B708</f>
        <v>4</v>
      </c>
      <c r="BD710" s="68">
        <f ca="1">ROUND(NORMINV($BI710,'Inputs and Outputs'!$C$19,'Inputs and Outputs'!$D$19),0)</f>
        <v>109</v>
      </c>
      <c r="BE710" s="68">
        <f t="shared" si="229"/>
        <v>104</v>
      </c>
      <c r="BF710" s="68">
        <f t="shared" ca="1" si="230"/>
        <v>104</v>
      </c>
      <c r="BG710" s="68">
        <f ca="1">IF(BF710-BC710&gt;'Inputs and Outputs'!$D$4,Four-BC710,0)</f>
        <v>0</v>
      </c>
      <c r="BH710" s="68">
        <f ca="1">BF710*'Inputs and Outputs'!$D$5-BG710*'Inputs and Outputs'!$D$6</f>
        <v>4160</v>
      </c>
      <c r="BI710" s="70">
        <f t="shared" ca="1" si="238"/>
        <v>0.89956682431973634</v>
      </c>
      <c r="BJ710" s="68">
        <f t="shared" si="231"/>
        <v>25</v>
      </c>
      <c r="BK710" s="75">
        <f ca="1">BF710*'Inputs and Outputs'!$D$5-('Model Part B'!BG710*'Model Part B'!BJ710+BG710*Costperbumped)</f>
        <v>4160</v>
      </c>
      <c r="BN710" s="74">
        <v>707</v>
      </c>
      <c r="BO710" s="68" t="s">
        <v>8</v>
      </c>
      <c r="BP710" s="69">
        <v>44432</v>
      </c>
      <c r="BQ710" s="67" t="s">
        <v>2</v>
      </c>
      <c r="BR710" s="68" t="str">
        <f>'Flight Data'!$A708</f>
        <v>G707</v>
      </c>
      <c r="BS710" s="68">
        <f>'Flight Data'!$B708</f>
        <v>4</v>
      </c>
      <c r="BT710" s="68">
        <f ca="1">ROUND(NORMINV($BY710,'Inputs and Outputs'!$C$18,'Inputs and Outputs'!$D$18),0)</f>
        <v>95</v>
      </c>
      <c r="BU710" s="68">
        <f t="shared" si="232"/>
        <v>105</v>
      </c>
      <c r="BV710" s="68">
        <f t="shared" ca="1" si="233"/>
        <v>95</v>
      </c>
      <c r="BW710" s="68">
        <f ca="1">IF(BV710-BS710&gt;'Inputs and Outputs'!$D$4,Five-BS710,0)</f>
        <v>0</v>
      </c>
      <c r="BX710" s="68">
        <f ca="1">BV710*'Inputs and Outputs'!$D$5-BW710*'Inputs and Outputs'!$D$6</f>
        <v>3800</v>
      </c>
      <c r="BY710" s="70">
        <f t="shared" ca="1" si="239"/>
        <v>0.15323191035722539</v>
      </c>
      <c r="BZ710" s="68">
        <f t="shared" si="234"/>
        <v>25</v>
      </c>
      <c r="CA710" s="75">
        <f ca="1">BV710*'Inputs and Outputs'!$D$5-('Model Part B'!BW710*'Model Part B'!BZ710+BW710*Costperbumped)</f>
        <v>3800</v>
      </c>
    </row>
    <row r="711" spans="2:79" x14ac:dyDescent="0.2">
      <c r="B711" s="74">
        <v>708</v>
      </c>
      <c r="C711" s="68" t="s">
        <v>8</v>
      </c>
      <c r="D711" s="69">
        <v>44432</v>
      </c>
      <c r="E711" s="67" t="s">
        <v>0</v>
      </c>
      <c r="F711" s="68" t="str">
        <f>'Flight Data'!$A709</f>
        <v>G708</v>
      </c>
      <c r="G711" s="68">
        <f>'Flight Data'!$B709</f>
        <v>0</v>
      </c>
      <c r="H711" s="68">
        <f ca="1">ROUND(NORMINV($M711,'Inputs and Outputs'!$C$20,'Inputs and Outputs'!$D$20),0)</f>
        <v>102</v>
      </c>
      <c r="I711" s="68">
        <f t="shared" si="220"/>
        <v>101</v>
      </c>
      <c r="J711" s="68">
        <f t="shared" ca="1" si="221"/>
        <v>101</v>
      </c>
      <c r="K711" s="68">
        <f ca="1">IF(J711-G711&gt;'Inputs and Outputs'!$D$4,One-G711,0)</f>
        <v>1</v>
      </c>
      <c r="L711" s="68">
        <f ca="1">J711*'Inputs and Outputs'!$D$5-K711*'Inputs and Outputs'!$D$6</f>
        <v>3940</v>
      </c>
      <c r="M711" s="70">
        <f t="shared" ca="1" si="235"/>
        <v>0.28061627602497996</v>
      </c>
      <c r="N711" s="68">
        <f t="shared" si="222"/>
        <v>200</v>
      </c>
      <c r="O711" s="75">
        <f ca="1">J711*'Inputs and Outputs'!$D$5-('Model Part B'!K711*'Model Part B'!N711+K711*Costperbumped)</f>
        <v>3740</v>
      </c>
      <c r="R711" s="74">
        <v>708</v>
      </c>
      <c r="S711" s="68" t="s">
        <v>8</v>
      </c>
      <c r="T711" s="69">
        <v>44432</v>
      </c>
      <c r="U711" s="67" t="s">
        <v>0</v>
      </c>
      <c r="V711" s="68" t="str">
        <f>'Flight Data'!$A709</f>
        <v>G708</v>
      </c>
      <c r="W711" s="68">
        <f>'Flight Data'!$B709</f>
        <v>0</v>
      </c>
      <c r="X711" s="68">
        <f ca="1">ROUND(NORMINV($AC711,'Inputs and Outputs'!$C$20,'Inputs and Outputs'!$D$20),0)</f>
        <v>107</v>
      </c>
      <c r="Y711" s="68">
        <f t="shared" si="223"/>
        <v>102</v>
      </c>
      <c r="Z711" s="68">
        <f t="shared" ca="1" si="224"/>
        <v>102</v>
      </c>
      <c r="AA711" s="68">
        <f ca="1">IF(Z711-W711&gt;'Inputs and Outputs'!$D$4,One-W711,0)</f>
        <v>1</v>
      </c>
      <c r="AB711" s="68">
        <f ca="1">Z711*'Inputs and Outputs'!$D$5-AA711*'Inputs and Outputs'!$D$6</f>
        <v>3980</v>
      </c>
      <c r="AC711" s="70">
        <f t="shared" ca="1" si="236"/>
        <v>0.65678052954349964</v>
      </c>
      <c r="AD711" s="68">
        <f t="shared" si="225"/>
        <v>200</v>
      </c>
      <c r="AE711" s="75">
        <f ca="1">Z711*'Inputs and Outputs'!$D$5-('Model Part B'!AA711*'Model Part B'!AD711+AA711*Costperbumped)</f>
        <v>3780</v>
      </c>
      <c r="AH711" s="74">
        <v>708</v>
      </c>
      <c r="AI711" s="68" t="s">
        <v>8</v>
      </c>
      <c r="AJ711" s="69">
        <v>44432</v>
      </c>
      <c r="AK711" s="67" t="s">
        <v>0</v>
      </c>
      <c r="AL711" s="68" t="str">
        <f>'Flight Data'!$A709</f>
        <v>G708</v>
      </c>
      <c r="AM711" s="68">
        <f>'Flight Data'!$B709</f>
        <v>0</v>
      </c>
      <c r="AN711" s="68">
        <f ca="1">ROUND(NORMINV($AS711,'Inputs and Outputs'!$C$20,'Inputs and Outputs'!$D$20),0)</f>
        <v>96</v>
      </c>
      <c r="AO711" s="68">
        <f t="shared" si="226"/>
        <v>103</v>
      </c>
      <c r="AP711" s="68">
        <f t="shared" ca="1" si="227"/>
        <v>96</v>
      </c>
      <c r="AQ711" s="68">
        <f ca="1">IF(AP711-AM711&gt;'Inputs and Outputs'!$D$4,Three-AM711,0)</f>
        <v>0</v>
      </c>
      <c r="AR711" s="68">
        <f ca="1">AP711*'Inputs and Outputs'!$D$5-AQ711*'Inputs and Outputs'!$D$6</f>
        <v>3840</v>
      </c>
      <c r="AS711" s="70">
        <f t="shared" ca="1" si="237"/>
        <v>3.0241549771008014E-2</v>
      </c>
      <c r="AT711" s="68">
        <f t="shared" si="228"/>
        <v>200</v>
      </c>
      <c r="AU711" s="75">
        <f ca="1">AP711*'Inputs and Outputs'!$D$5-('Model Part B'!AQ711*'Model Part B'!AT711+AQ711*Costperbumped)</f>
        <v>3840</v>
      </c>
      <c r="AX711" s="74">
        <v>708</v>
      </c>
      <c r="AY711" s="68" t="s">
        <v>8</v>
      </c>
      <c r="AZ711" s="69">
        <v>44432</v>
      </c>
      <c r="BA711" s="67" t="s">
        <v>0</v>
      </c>
      <c r="BB711" s="68" t="str">
        <f>'Flight Data'!$A709</f>
        <v>G708</v>
      </c>
      <c r="BC711" s="68">
        <f>'Flight Data'!$B709</f>
        <v>0</v>
      </c>
      <c r="BD711" s="68">
        <f ca="1">ROUND(NORMINV($BI711,'Inputs and Outputs'!$C$20,'Inputs and Outputs'!$D$20),0)</f>
        <v>106</v>
      </c>
      <c r="BE711" s="68">
        <f t="shared" si="229"/>
        <v>104</v>
      </c>
      <c r="BF711" s="68">
        <f t="shared" ca="1" si="230"/>
        <v>104</v>
      </c>
      <c r="BG711" s="68">
        <f ca="1">IF(BF711-BC711&gt;'Inputs and Outputs'!$D$4,Four-BC711,0)</f>
        <v>4</v>
      </c>
      <c r="BH711" s="68">
        <f ca="1">BF711*'Inputs and Outputs'!$D$5-BG711*'Inputs and Outputs'!$D$6</f>
        <v>3760</v>
      </c>
      <c r="BI711" s="70">
        <f t="shared" ca="1" si="238"/>
        <v>0.58783017494466083</v>
      </c>
      <c r="BJ711" s="68">
        <f t="shared" si="231"/>
        <v>200</v>
      </c>
      <c r="BK711" s="75">
        <f ca="1">BF711*'Inputs and Outputs'!$D$5-('Model Part B'!BG711*'Model Part B'!BJ711+BG711*Costperbumped)</f>
        <v>2960</v>
      </c>
      <c r="BN711" s="74">
        <v>708</v>
      </c>
      <c r="BO711" s="68" t="s">
        <v>8</v>
      </c>
      <c r="BP711" s="69">
        <v>44432</v>
      </c>
      <c r="BQ711" s="67" t="s">
        <v>0</v>
      </c>
      <c r="BR711" s="68" t="str">
        <f>'Flight Data'!$A709</f>
        <v>G708</v>
      </c>
      <c r="BS711" s="68">
        <f>'Flight Data'!$B709</f>
        <v>0</v>
      </c>
      <c r="BT711" s="68">
        <f ca="1">ROUND(NORMINV($BY711,'Inputs and Outputs'!$C$18,'Inputs and Outputs'!$D$18),0)</f>
        <v>98</v>
      </c>
      <c r="BU711" s="68">
        <f t="shared" si="232"/>
        <v>105</v>
      </c>
      <c r="BV711" s="68">
        <f t="shared" ca="1" si="233"/>
        <v>98</v>
      </c>
      <c r="BW711" s="68">
        <f ca="1">IF(BV711-BS711&gt;'Inputs and Outputs'!$D$4,Five-BS711,0)</f>
        <v>0</v>
      </c>
      <c r="BX711" s="68">
        <f ca="1">BV711*'Inputs and Outputs'!$D$5-BW711*'Inputs and Outputs'!$D$6</f>
        <v>3920</v>
      </c>
      <c r="BY711" s="70">
        <f t="shared" ca="1" si="239"/>
        <v>0.29501158609535916</v>
      </c>
      <c r="BZ711" s="68">
        <f t="shared" si="234"/>
        <v>200</v>
      </c>
      <c r="CA711" s="75">
        <f ca="1">BV711*'Inputs and Outputs'!$D$5-('Model Part B'!BW711*'Model Part B'!BZ711+BW711*Costperbumped)</f>
        <v>3920</v>
      </c>
    </row>
    <row r="712" spans="2:79" x14ac:dyDescent="0.2">
      <c r="B712" s="74">
        <v>709</v>
      </c>
      <c r="C712" s="68" t="s">
        <v>7</v>
      </c>
      <c r="D712" s="69">
        <v>44433</v>
      </c>
      <c r="E712" s="67" t="s">
        <v>3</v>
      </c>
      <c r="F712" s="68" t="str">
        <f>'Flight Data'!$A710</f>
        <v>G709</v>
      </c>
      <c r="G712" s="68">
        <f>'Flight Data'!$B710</f>
        <v>7</v>
      </c>
      <c r="H712" s="68">
        <f ca="1">ROUND(NORMINV($M712,'Inputs and Outputs'!$C$18,'Inputs and Outputs'!$D$18),0)</f>
        <v>95</v>
      </c>
      <c r="I712" s="68">
        <f t="shared" si="220"/>
        <v>101</v>
      </c>
      <c r="J712" s="68">
        <f t="shared" ca="1" si="221"/>
        <v>95</v>
      </c>
      <c r="K712" s="68">
        <f ca="1">IF(J712-G712&gt;'Inputs and Outputs'!$D$4,One-G712,0)</f>
        <v>0</v>
      </c>
      <c r="L712" s="68">
        <f ca="1">J712*'Inputs and Outputs'!$D$5-K712*'Inputs and Outputs'!$D$6</f>
        <v>3800</v>
      </c>
      <c r="M712" s="70">
        <f t="shared" ca="1" si="235"/>
        <v>0.17380378507495486</v>
      </c>
      <c r="N712" s="68">
        <f t="shared" si="222"/>
        <v>25</v>
      </c>
      <c r="O712" s="75">
        <f ca="1">J712*'Inputs and Outputs'!$D$5-('Model Part B'!K712*'Model Part B'!N712+K712*Costperbumped)</f>
        <v>3800</v>
      </c>
      <c r="R712" s="74">
        <v>709</v>
      </c>
      <c r="S712" s="68" t="s">
        <v>7</v>
      </c>
      <c r="T712" s="69">
        <v>44433</v>
      </c>
      <c r="U712" s="67" t="s">
        <v>3</v>
      </c>
      <c r="V712" s="68" t="str">
        <f>'Flight Data'!$A710</f>
        <v>G709</v>
      </c>
      <c r="W712" s="68">
        <f>'Flight Data'!$B710</f>
        <v>7</v>
      </c>
      <c r="X712" s="68">
        <f ca="1">ROUND(NORMINV($AC712,'Inputs and Outputs'!$C$18,'Inputs and Outputs'!$D$18),0)</f>
        <v>100</v>
      </c>
      <c r="Y712" s="68">
        <f t="shared" si="223"/>
        <v>102</v>
      </c>
      <c r="Z712" s="68">
        <f t="shared" ca="1" si="224"/>
        <v>100</v>
      </c>
      <c r="AA712" s="68">
        <f ca="1">IF(Z712-W712&gt;'Inputs and Outputs'!$D$4,One-W712,0)</f>
        <v>0</v>
      </c>
      <c r="AB712" s="68">
        <f ca="1">Z712*'Inputs and Outputs'!$D$5-AA712*'Inputs and Outputs'!$D$6</f>
        <v>4000</v>
      </c>
      <c r="AC712" s="70">
        <f t="shared" ca="1" si="236"/>
        <v>0.41516894492183143</v>
      </c>
      <c r="AD712" s="68">
        <f t="shared" si="225"/>
        <v>25</v>
      </c>
      <c r="AE712" s="75">
        <f ca="1">Z712*'Inputs and Outputs'!$D$5-('Model Part B'!AA712*'Model Part B'!AD712+AA712*Costperbumped)</f>
        <v>4000</v>
      </c>
      <c r="AH712" s="74">
        <v>709</v>
      </c>
      <c r="AI712" s="68" t="s">
        <v>7</v>
      </c>
      <c r="AJ712" s="69">
        <v>44433</v>
      </c>
      <c r="AK712" s="67" t="s">
        <v>3</v>
      </c>
      <c r="AL712" s="68" t="str">
        <f>'Flight Data'!$A710</f>
        <v>G709</v>
      </c>
      <c r="AM712" s="68">
        <f>'Flight Data'!$B710</f>
        <v>7</v>
      </c>
      <c r="AN712" s="68">
        <f ca="1">ROUND(NORMINV($AS712,'Inputs and Outputs'!$C$18,'Inputs and Outputs'!$D$18),0)</f>
        <v>103</v>
      </c>
      <c r="AO712" s="68">
        <f t="shared" si="226"/>
        <v>103</v>
      </c>
      <c r="AP712" s="68">
        <f t="shared" ca="1" si="227"/>
        <v>103</v>
      </c>
      <c r="AQ712" s="68">
        <f ca="1">IF(AP712-AM712&gt;'Inputs and Outputs'!$D$4,Three-AM712,0)</f>
        <v>0</v>
      </c>
      <c r="AR712" s="68">
        <f ca="1">AP712*'Inputs and Outputs'!$D$5-AQ712*'Inputs and Outputs'!$D$6</f>
        <v>4120</v>
      </c>
      <c r="AS712" s="70">
        <f t="shared" ca="1" si="237"/>
        <v>0.62553255510256511</v>
      </c>
      <c r="AT712" s="68">
        <f t="shared" si="228"/>
        <v>25</v>
      </c>
      <c r="AU712" s="75">
        <f ca="1">AP712*'Inputs and Outputs'!$D$5-('Model Part B'!AQ712*'Model Part B'!AT712+AQ712*Costperbumped)</f>
        <v>4120</v>
      </c>
      <c r="AX712" s="74">
        <v>709</v>
      </c>
      <c r="AY712" s="68" t="s">
        <v>7</v>
      </c>
      <c r="AZ712" s="69">
        <v>44433</v>
      </c>
      <c r="BA712" s="67" t="s">
        <v>3</v>
      </c>
      <c r="BB712" s="68" t="str">
        <f>'Flight Data'!$A710</f>
        <v>G709</v>
      </c>
      <c r="BC712" s="68">
        <f>'Flight Data'!$B710</f>
        <v>7</v>
      </c>
      <c r="BD712" s="68">
        <f ca="1">ROUND(NORMINV($BI712,'Inputs and Outputs'!$C$18,'Inputs and Outputs'!$D$18),0)</f>
        <v>108</v>
      </c>
      <c r="BE712" s="68">
        <f t="shared" si="229"/>
        <v>104</v>
      </c>
      <c r="BF712" s="68">
        <f t="shared" ca="1" si="230"/>
        <v>104</v>
      </c>
      <c r="BG712" s="68">
        <f ca="1">IF(BF712-BC712&gt;'Inputs and Outputs'!$D$4,Four-BC712,0)</f>
        <v>0</v>
      </c>
      <c r="BH712" s="68">
        <f ca="1">BF712*'Inputs and Outputs'!$D$5-BG712*'Inputs and Outputs'!$D$6</f>
        <v>4160</v>
      </c>
      <c r="BI712" s="70">
        <f t="shared" ca="1" si="238"/>
        <v>0.86621505724136838</v>
      </c>
      <c r="BJ712" s="68">
        <f t="shared" si="231"/>
        <v>25</v>
      </c>
      <c r="BK712" s="75">
        <f ca="1">BF712*'Inputs and Outputs'!$D$5-('Model Part B'!BG712*'Model Part B'!BJ712+BG712*Costperbumped)</f>
        <v>4160</v>
      </c>
      <c r="BN712" s="74">
        <v>709</v>
      </c>
      <c r="BO712" s="68" t="s">
        <v>7</v>
      </c>
      <c r="BP712" s="69">
        <v>44433</v>
      </c>
      <c r="BQ712" s="67" t="s">
        <v>3</v>
      </c>
      <c r="BR712" s="68" t="str">
        <f>'Flight Data'!$A710</f>
        <v>G709</v>
      </c>
      <c r="BS712" s="68">
        <f>'Flight Data'!$B710</f>
        <v>7</v>
      </c>
      <c r="BT712" s="68">
        <f ca="1">ROUND(NORMINV($BY712,'Inputs and Outputs'!$C$18,'Inputs and Outputs'!$D$18),0)</f>
        <v>92</v>
      </c>
      <c r="BU712" s="68">
        <f t="shared" si="232"/>
        <v>105</v>
      </c>
      <c r="BV712" s="68">
        <f t="shared" ca="1" si="233"/>
        <v>92</v>
      </c>
      <c r="BW712" s="68">
        <f ca="1">IF(BV712-BS712&gt;'Inputs and Outputs'!$D$4,Five-BS712,0)</f>
        <v>0</v>
      </c>
      <c r="BX712" s="68">
        <f ca="1">BV712*'Inputs and Outputs'!$D$5-BW712*'Inputs and Outputs'!$D$6</f>
        <v>3680</v>
      </c>
      <c r="BY712" s="70">
        <f t="shared" ca="1" si="239"/>
        <v>7.2669975989968827E-2</v>
      </c>
      <c r="BZ712" s="68">
        <f t="shared" si="234"/>
        <v>25</v>
      </c>
      <c r="CA712" s="75">
        <f ca="1">BV712*'Inputs and Outputs'!$D$5-('Model Part B'!BW712*'Model Part B'!BZ712+BW712*Costperbumped)</f>
        <v>3680</v>
      </c>
    </row>
    <row r="713" spans="2:79" x14ac:dyDescent="0.2">
      <c r="B713" s="74">
        <v>710</v>
      </c>
      <c r="C713" s="68" t="s">
        <v>7</v>
      </c>
      <c r="D713" s="69">
        <v>44433</v>
      </c>
      <c r="E713" s="67" t="s">
        <v>2</v>
      </c>
      <c r="F713" s="68" t="str">
        <f>'Flight Data'!$A711</f>
        <v>G710</v>
      </c>
      <c r="G713" s="68">
        <f>'Flight Data'!$B711</f>
        <v>0</v>
      </c>
      <c r="H713" s="68">
        <f ca="1">ROUND(NORMINV($M713,'Inputs and Outputs'!$C$19,'Inputs and Outputs'!$D$19),0)</f>
        <v>110</v>
      </c>
      <c r="I713" s="68">
        <f t="shared" si="220"/>
        <v>101</v>
      </c>
      <c r="J713" s="68">
        <f t="shared" ca="1" si="221"/>
        <v>101</v>
      </c>
      <c r="K713" s="68">
        <f ca="1">IF(J713-G713&gt;'Inputs and Outputs'!$D$4,One-G713,0)</f>
        <v>1</v>
      </c>
      <c r="L713" s="68">
        <f ca="1">J713*'Inputs and Outputs'!$D$5-K713*'Inputs and Outputs'!$D$6</f>
        <v>3940</v>
      </c>
      <c r="M713" s="70">
        <f t="shared" ca="1" si="235"/>
        <v>0.91010010118170248</v>
      </c>
      <c r="N713" s="68">
        <f t="shared" si="222"/>
        <v>25</v>
      </c>
      <c r="O713" s="75">
        <f ca="1">J713*'Inputs and Outputs'!$D$5-('Model Part B'!K713*'Model Part B'!N713+K713*Costperbumped)</f>
        <v>3915</v>
      </c>
      <c r="R713" s="74">
        <v>710</v>
      </c>
      <c r="S713" s="68" t="s">
        <v>7</v>
      </c>
      <c r="T713" s="69">
        <v>44433</v>
      </c>
      <c r="U713" s="67" t="s">
        <v>2</v>
      </c>
      <c r="V713" s="68" t="str">
        <f>'Flight Data'!$A711</f>
        <v>G710</v>
      </c>
      <c r="W713" s="68">
        <f>'Flight Data'!$B711</f>
        <v>0</v>
      </c>
      <c r="X713" s="68">
        <f ca="1">ROUND(NORMINV($AC713,'Inputs and Outputs'!$C$19,'Inputs and Outputs'!$D$19),0)</f>
        <v>103</v>
      </c>
      <c r="Y713" s="68">
        <f t="shared" si="223"/>
        <v>102</v>
      </c>
      <c r="Z713" s="68">
        <f t="shared" ca="1" si="224"/>
        <v>102</v>
      </c>
      <c r="AA713" s="68">
        <f ca="1">IF(Z713-W713&gt;'Inputs and Outputs'!$D$4,One-W713,0)</f>
        <v>1</v>
      </c>
      <c r="AB713" s="68">
        <f ca="1">Z713*'Inputs and Outputs'!$D$5-AA713*'Inputs and Outputs'!$D$6</f>
        <v>3980</v>
      </c>
      <c r="AC713" s="70">
        <f t="shared" ca="1" si="236"/>
        <v>0.51380655422554233</v>
      </c>
      <c r="AD713" s="68">
        <f t="shared" si="225"/>
        <v>25</v>
      </c>
      <c r="AE713" s="75">
        <f ca="1">Z713*'Inputs and Outputs'!$D$5-('Model Part B'!AA713*'Model Part B'!AD713+AA713*Costperbumped)</f>
        <v>3955</v>
      </c>
      <c r="AH713" s="74">
        <v>710</v>
      </c>
      <c r="AI713" s="68" t="s">
        <v>7</v>
      </c>
      <c r="AJ713" s="69">
        <v>44433</v>
      </c>
      <c r="AK713" s="67" t="s">
        <v>2</v>
      </c>
      <c r="AL713" s="68" t="str">
        <f>'Flight Data'!$A711</f>
        <v>G710</v>
      </c>
      <c r="AM713" s="68">
        <f>'Flight Data'!$B711</f>
        <v>0</v>
      </c>
      <c r="AN713" s="68">
        <f ca="1">ROUND(NORMINV($AS713,'Inputs and Outputs'!$C$19,'Inputs and Outputs'!$D$19),0)</f>
        <v>103</v>
      </c>
      <c r="AO713" s="68">
        <f t="shared" si="226"/>
        <v>103</v>
      </c>
      <c r="AP713" s="68">
        <f t="shared" ca="1" si="227"/>
        <v>103</v>
      </c>
      <c r="AQ713" s="68">
        <f ca="1">IF(AP713-AM713&gt;'Inputs and Outputs'!$D$4,Three-AM713,0)</f>
        <v>3</v>
      </c>
      <c r="AR713" s="68">
        <f ca="1">AP713*'Inputs and Outputs'!$D$5-AQ713*'Inputs and Outputs'!$D$6</f>
        <v>3820</v>
      </c>
      <c r="AS713" s="70">
        <f t="shared" ca="1" si="237"/>
        <v>0.52606985172811305</v>
      </c>
      <c r="AT713" s="68">
        <f t="shared" si="228"/>
        <v>25</v>
      </c>
      <c r="AU713" s="75">
        <f ca="1">AP713*'Inputs and Outputs'!$D$5-('Model Part B'!AQ713*'Model Part B'!AT713+AQ713*Costperbumped)</f>
        <v>3745</v>
      </c>
      <c r="AX713" s="74">
        <v>710</v>
      </c>
      <c r="AY713" s="68" t="s">
        <v>7</v>
      </c>
      <c r="AZ713" s="69">
        <v>44433</v>
      </c>
      <c r="BA713" s="67" t="s">
        <v>2</v>
      </c>
      <c r="BB713" s="68" t="str">
        <f>'Flight Data'!$A711</f>
        <v>G710</v>
      </c>
      <c r="BC713" s="68">
        <f>'Flight Data'!$B711</f>
        <v>0</v>
      </c>
      <c r="BD713" s="68">
        <f ca="1">ROUND(NORMINV($BI713,'Inputs and Outputs'!$C$19,'Inputs and Outputs'!$D$19),0)</f>
        <v>105</v>
      </c>
      <c r="BE713" s="68">
        <f t="shared" si="229"/>
        <v>104</v>
      </c>
      <c r="BF713" s="68">
        <f t="shared" ca="1" si="230"/>
        <v>104</v>
      </c>
      <c r="BG713" s="68">
        <f ca="1">IF(BF713-BC713&gt;'Inputs and Outputs'!$D$4,Four-BC713,0)</f>
        <v>4</v>
      </c>
      <c r="BH713" s="68">
        <f ca="1">BF713*'Inputs and Outputs'!$D$5-BG713*'Inputs and Outputs'!$D$6</f>
        <v>3760</v>
      </c>
      <c r="BI713" s="70">
        <f t="shared" ca="1" si="238"/>
        <v>0.65914497472652489</v>
      </c>
      <c r="BJ713" s="68">
        <f t="shared" si="231"/>
        <v>25</v>
      </c>
      <c r="BK713" s="75">
        <f ca="1">BF713*'Inputs and Outputs'!$D$5-('Model Part B'!BG713*'Model Part B'!BJ713+BG713*Costperbumped)</f>
        <v>3660</v>
      </c>
      <c r="BN713" s="74">
        <v>710</v>
      </c>
      <c r="BO713" s="68" t="s">
        <v>7</v>
      </c>
      <c r="BP713" s="69">
        <v>44433</v>
      </c>
      <c r="BQ713" s="67" t="s">
        <v>2</v>
      </c>
      <c r="BR713" s="68" t="str">
        <f>'Flight Data'!$A711</f>
        <v>G710</v>
      </c>
      <c r="BS713" s="68">
        <f>'Flight Data'!$B711</f>
        <v>0</v>
      </c>
      <c r="BT713" s="68">
        <f ca="1">ROUND(NORMINV($BY713,'Inputs and Outputs'!$C$18,'Inputs and Outputs'!$D$18),0)</f>
        <v>93</v>
      </c>
      <c r="BU713" s="68">
        <f t="shared" si="232"/>
        <v>105</v>
      </c>
      <c r="BV713" s="68">
        <f t="shared" ca="1" si="233"/>
        <v>93</v>
      </c>
      <c r="BW713" s="68">
        <f ca="1">IF(BV713-BS713&gt;'Inputs and Outputs'!$D$4,Five-BS713,0)</f>
        <v>0</v>
      </c>
      <c r="BX713" s="68">
        <f ca="1">BV713*'Inputs and Outputs'!$D$5-BW713*'Inputs and Outputs'!$D$6</f>
        <v>3720</v>
      </c>
      <c r="BY713" s="70">
        <f t="shared" ca="1" si="239"/>
        <v>8.3667832616761806E-2</v>
      </c>
      <c r="BZ713" s="68">
        <f t="shared" si="234"/>
        <v>25</v>
      </c>
      <c r="CA713" s="75">
        <f ca="1">BV713*'Inputs and Outputs'!$D$5-('Model Part B'!BW713*'Model Part B'!BZ713+BW713*Costperbumped)</f>
        <v>3720</v>
      </c>
    </row>
    <row r="714" spans="2:79" x14ac:dyDescent="0.2">
      <c r="B714" s="74">
        <v>711</v>
      </c>
      <c r="C714" s="68" t="s">
        <v>7</v>
      </c>
      <c r="D714" s="69">
        <v>44433</v>
      </c>
      <c r="E714" s="67" t="s">
        <v>0</v>
      </c>
      <c r="F714" s="68" t="str">
        <f>'Flight Data'!$A712</f>
        <v>G711</v>
      </c>
      <c r="G714" s="68">
        <f>'Flight Data'!$B712</f>
        <v>0</v>
      </c>
      <c r="H714" s="68">
        <f ca="1">ROUND(NORMINV($M714,'Inputs and Outputs'!$C$20,'Inputs and Outputs'!$D$20),0)</f>
        <v>111</v>
      </c>
      <c r="I714" s="68">
        <f t="shared" si="220"/>
        <v>101</v>
      </c>
      <c r="J714" s="68">
        <f t="shared" ca="1" si="221"/>
        <v>101</v>
      </c>
      <c r="K714" s="68">
        <f ca="1">IF(J714-G714&gt;'Inputs and Outputs'!$D$4,One-G714,0)</f>
        <v>1</v>
      </c>
      <c r="L714" s="68">
        <f ca="1">J714*'Inputs and Outputs'!$D$5-K714*'Inputs and Outputs'!$D$6</f>
        <v>3940</v>
      </c>
      <c r="M714" s="70">
        <f t="shared" ca="1" si="235"/>
        <v>0.89210815449638714</v>
      </c>
      <c r="N714" s="68">
        <f t="shared" si="222"/>
        <v>200</v>
      </c>
      <c r="O714" s="75">
        <f ca="1">J714*'Inputs and Outputs'!$D$5-('Model Part B'!K714*'Model Part B'!N714+K714*Costperbumped)</f>
        <v>3740</v>
      </c>
      <c r="R714" s="74">
        <v>711</v>
      </c>
      <c r="S714" s="68" t="s">
        <v>7</v>
      </c>
      <c r="T714" s="69">
        <v>44433</v>
      </c>
      <c r="U714" s="67" t="s">
        <v>0</v>
      </c>
      <c r="V714" s="68" t="str">
        <f>'Flight Data'!$A712</f>
        <v>G711</v>
      </c>
      <c r="W714" s="68">
        <f>'Flight Data'!$B712</f>
        <v>0</v>
      </c>
      <c r="X714" s="68">
        <f ca="1">ROUND(NORMINV($AC714,'Inputs and Outputs'!$C$20,'Inputs and Outputs'!$D$20),0)</f>
        <v>106</v>
      </c>
      <c r="Y714" s="68">
        <f t="shared" si="223"/>
        <v>102</v>
      </c>
      <c r="Z714" s="68">
        <f t="shared" ca="1" si="224"/>
        <v>102</v>
      </c>
      <c r="AA714" s="68">
        <f ca="1">IF(Z714-W714&gt;'Inputs and Outputs'!$D$4,One-W714,0)</f>
        <v>1</v>
      </c>
      <c r="AB714" s="68">
        <f ca="1">Z714*'Inputs and Outputs'!$D$5-AA714*'Inputs and Outputs'!$D$6</f>
        <v>3980</v>
      </c>
      <c r="AC714" s="70">
        <f t="shared" ca="1" si="236"/>
        <v>0.56909630654680687</v>
      </c>
      <c r="AD714" s="68">
        <f t="shared" si="225"/>
        <v>200</v>
      </c>
      <c r="AE714" s="75">
        <f ca="1">Z714*'Inputs and Outputs'!$D$5-('Model Part B'!AA714*'Model Part B'!AD714+AA714*Costperbumped)</f>
        <v>3780</v>
      </c>
      <c r="AH714" s="74">
        <v>711</v>
      </c>
      <c r="AI714" s="68" t="s">
        <v>7</v>
      </c>
      <c r="AJ714" s="69">
        <v>44433</v>
      </c>
      <c r="AK714" s="67" t="s">
        <v>0</v>
      </c>
      <c r="AL714" s="68" t="str">
        <f>'Flight Data'!$A712</f>
        <v>G711</v>
      </c>
      <c r="AM714" s="68">
        <f>'Flight Data'!$B712</f>
        <v>0</v>
      </c>
      <c r="AN714" s="68">
        <f ca="1">ROUND(NORMINV($AS714,'Inputs and Outputs'!$C$20,'Inputs and Outputs'!$D$20),0)</f>
        <v>108</v>
      </c>
      <c r="AO714" s="68">
        <f t="shared" si="226"/>
        <v>103</v>
      </c>
      <c r="AP714" s="68">
        <f t="shared" ca="1" si="227"/>
        <v>103</v>
      </c>
      <c r="AQ714" s="68">
        <f ca="1">IF(AP714-AM714&gt;'Inputs and Outputs'!$D$4,Three-AM714,0)</f>
        <v>3</v>
      </c>
      <c r="AR714" s="68">
        <f ca="1">AP714*'Inputs and Outputs'!$D$5-AQ714*'Inputs and Outputs'!$D$6</f>
        <v>3820</v>
      </c>
      <c r="AS714" s="70">
        <f t="shared" ca="1" si="237"/>
        <v>0.69405156914046973</v>
      </c>
      <c r="AT714" s="68">
        <f t="shared" si="228"/>
        <v>200</v>
      </c>
      <c r="AU714" s="75">
        <f ca="1">AP714*'Inputs and Outputs'!$D$5-('Model Part B'!AQ714*'Model Part B'!AT714+AQ714*Costperbumped)</f>
        <v>3220</v>
      </c>
      <c r="AX714" s="74">
        <v>711</v>
      </c>
      <c r="AY714" s="68" t="s">
        <v>7</v>
      </c>
      <c r="AZ714" s="69">
        <v>44433</v>
      </c>
      <c r="BA714" s="67" t="s">
        <v>0</v>
      </c>
      <c r="BB714" s="68" t="str">
        <f>'Flight Data'!$A712</f>
        <v>G711</v>
      </c>
      <c r="BC714" s="68">
        <f>'Flight Data'!$B712</f>
        <v>0</v>
      </c>
      <c r="BD714" s="68">
        <f ca="1">ROUND(NORMINV($BI714,'Inputs and Outputs'!$C$20,'Inputs and Outputs'!$D$20),0)</f>
        <v>107</v>
      </c>
      <c r="BE714" s="68">
        <f t="shared" si="229"/>
        <v>104</v>
      </c>
      <c r="BF714" s="68">
        <f t="shared" ca="1" si="230"/>
        <v>104</v>
      </c>
      <c r="BG714" s="68">
        <f ca="1">IF(BF714-BC714&gt;'Inputs and Outputs'!$D$4,Four-BC714,0)</f>
        <v>4</v>
      </c>
      <c r="BH714" s="68">
        <f ca="1">BF714*'Inputs and Outputs'!$D$5-BG714*'Inputs and Outputs'!$D$6</f>
        <v>3760</v>
      </c>
      <c r="BI714" s="70">
        <f t="shared" ca="1" si="238"/>
        <v>0.65951571188614277</v>
      </c>
      <c r="BJ714" s="68">
        <f t="shared" si="231"/>
        <v>200</v>
      </c>
      <c r="BK714" s="75">
        <f ca="1">BF714*'Inputs and Outputs'!$D$5-('Model Part B'!BG714*'Model Part B'!BJ714+BG714*Costperbumped)</f>
        <v>2960</v>
      </c>
      <c r="BN714" s="74">
        <v>711</v>
      </c>
      <c r="BO714" s="68" t="s">
        <v>7</v>
      </c>
      <c r="BP714" s="69">
        <v>44433</v>
      </c>
      <c r="BQ714" s="67" t="s">
        <v>0</v>
      </c>
      <c r="BR714" s="68" t="str">
        <f>'Flight Data'!$A712</f>
        <v>G711</v>
      </c>
      <c r="BS714" s="68">
        <f>'Flight Data'!$B712</f>
        <v>0</v>
      </c>
      <c r="BT714" s="68">
        <f ca="1">ROUND(NORMINV($BY714,'Inputs and Outputs'!$C$18,'Inputs and Outputs'!$D$18),0)</f>
        <v>102</v>
      </c>
      <c r="BU714" s="68">
        <f t="shared" si="232"/>
        <v>105</v>
      </c>
      <c r="BV714" s="68">
        <f t="shared" ca="1" si="233"/>
        <v>102</v>
      </c>
      <c r="BW714" s="68">
        <f ca="1">IF(BV714-BS714&gt;'Inputs and Outputs'!$D$4,Five-BS714,0)</f>
        <v>5</v>
      </c>
      <c r="BX714" s="68">
        <f ca="1">BV714*'Inputs and Outputs'!$D$5-BW714*'Inputs and Outputs'!$D$6</f>
        <v>3580</v>
      </c>
      <c r="BY714" s="70">
        <f t="shared" ca="1" si="239"/>
        <v>0.54022472075075378</v>
      </c>
      <c r="BZ714" s="68">
        <f t="shared" si="234"/>
        <v>200</v>
      </c>
      <c r="CA714" s="75">
        <f ca="1">BV714*'Inputs and Outputs'!$D$5-('Model Part B'!BW714*'Model Part B'!BZ714+BW714*Costperbumped)</f>
        <v>2580</v>
      </c>
    </row>
    <row r="715" spans="2:79" x14ac:dyDescent="0.2">
      <c r="B715" s="74">
        <v>712</v>
      </c>
      <c r="C715" s="68" t="s">
        <v>6</v>
      </c>
      <c r="D715" s="69">
        <v>44434</v>
      </c>
      <c r="E715" s="67" t="s">
        <v>3</v>
      </c>
      <c r="F715" s="68" t="str">
        <f>'Flight Data'!$A713</f>
        <v>G712</v>
      </c>
      <c r="G715" s="68">
        <f>'Flight Data'!$B713</f>
        <v>6</v>
      </c>
      <c r="H715" s="68">
        <f ca="1">ROUND(NORMINV($M715,'Inputs and Outputs'!$C$18,'Inputs and Outputs'!$D$18),0)</f>
        <v>107</v>
      </c>
      <c r="I715" s="68">
        <f t="shared" si="220"/>
        <v>101</v>
      </c>
      <c r="J715" s="68">
        <f t="shared" ca="1" si="221"/>
        <v>101</v>
      </c>
      <c r="K715" s="68">
        <f ca="1">IF(J715-G715&gt;'Inputs and Outputs'!$D$4,One-G715,0)</f>
        <v>0</v>
      </c>
      <c r="L715" s="68">
        <f ca="1">J715*'Inputs and Outputs'!$D$5-K715*'Inputs and Outputs'!$D$6</f>
        <v>4040</v>
      </c>
      <c r="M715" s="70">
        <f t="shared" ca="1" si="235"/>
        <v>0.84603560705404157</v>
      </c>
      <c r="N715" s="68">
        <f t="shared" si="222"/>
        <v>25</v>
      </c>
      <c r="O715" s="75">
        <f ca="1">J715*'Inputs and Outputs'!$D$5-('Model Part B'!K715*'Model Part B'!N715+K715*Costperbumped)</f>
        <v>4040</v>
      </c>
      <c r="R715" s="74">
        <v>712</v>
      </c>
      <c r="S715" s="68" t="s">
        <v>6</v>
      </c>
      <c r="T715" s="69">
        <v>44434</v>
      </c>
      <c r="U715" s="67" t="s">
        <v>3</v>
      </c>
      <c r="V715" s="68" t="str">
        <f>'Flight Data'!$A713</f>
        <v>G712</v>
      </c>
      <c r="W715" s="68">
        <f>'Flight Data'!$B713</f>
        <v>6</v>
      </c>
      <c r="X715" s="68">
        <f ca="1">ROUND(NORMINV($AC715,'Inputs and Outputs'!$C$18,'Inputs and Outputs'!$D$18),0)</f>
        <v>103</v>
      </c>
      <c r="Y715" s="68">
        <f t="shared" si="223"/>
        <v>102</v>
      </c>
      <c r="Z715" s="68">
        <f t="shared" ca="1" si="224"/>
        <v>102</v>
      </c>
      <c r="AA715" s="68">
        <f ca="1">IF(Z715-W715&gt;'Inputs and Outputs'!$D$4,One-W715,0)</f>
        <v>0</v>
      </c>
      <c r="AB715" s="68">
        <f ca="1">Z715*'Inputs and Outputs'!$D$5-AA715*'Inputs and Outputs'!$D$6</f>
        <v>4080</v>
      </c>
      <c r="AC715" s="70">
        <f t="shared" ca="1" si="236"/>
        <v>0.60095006899582126</v>
      </c>
      <c r="AD715" s="68">
        <f t="shared" si="225"/>
        <v>25</v>
      </c>
      <c r="AE715" s="75">
        <f ca="1">Z715*'Inputs and Outputs'!$D$5-('Model Part B'!AA715*'Model Part B'!AD715+AA715*Costperbumped)</f>
        <v>4080</v>
      </c>
      <c r="AH715" s="74">
        <v>712</v>
      </c>
      <c r="AI715" s="68" t="s">
        <v>6</v>
      </c>
      <c r="AJ715" s="69">
        <v>44434</v>
      </c>
      <c r="AK715" s="67" t="s">
        <v>3</v>
      </c>
      <c r="AL715" s="68" t="str">
        <f>'Flight Data'!$A713</f>
        <v>G712</v>
      </c>
      <c r="AM715" s="68">
        <f>'Flight Data'!$B713</f>
        <v>6</v>
      </c>
      <c r="AN715" s="68">
        <f ca="1">ROUND(NORMINV($AS715,'Inputs and Outputs'!$C$18,'Inputs and Outputs'!$D$18),0)</f>
        <v>101</v>
      </c>
      <c r="AO715" s="68">
        <f t="shared" si="226"/>
        <v>103</v>
      </c>
      <c r="AP715" s="68">
        <f t="shared" ca="1" si="227"/>
        <v>101</v>
      </c>
      <c r="AQ715" s="68">
        <f ca="1">IF(AP715-AM715&gt;'Inputs and Outputs'!$D$4,Three-AM715,0)</f>
        <v>0</v>
      </c>
      <c r="AR715" s="68">
        <f ca="1">AP715*'Inputs and Outputs'!$D$5-AQ715*'Inputs and Outputs'!$D$6</f>
        <v>4040</v>
      </c>
      <c r="AS715" s="70">
        <f t="shared" ca="1" si="237"/>
        <v>0.47392147010611496</v>
      </c>
      <c r="AT715" s="68">
        <f t="shared" si="228"/>
        <v>25</v>
      </c>
      <c r="AU715" s="75">
        <f ca="1">AP715*'Inputs and Outputs'!$D$5-('Model Part B'!AQ715*'Model Part B'!AT715+AQ715*Costperbumped)</f>
        <v>4040</v>
      </c>
      <c r="AX715" s="74">
        <v>712</v>
      </c>
      <c r="AY715" s="68" t="s">
        <v>6</v>
      </c>
      <c r="AZ715" s="69">
        <v>44434</v>
      </c>
      <c r="BA715" s="67" t="s">
        <v>3</v>
      </c>
      <c r="BB715" s="68" t="str">
        <f>'Flight Data'!$A713</f>
        <v>G712</v>
      </c>
      <c r="BC715" s="68">
        <f>'Flight Data'!$B713</f>
        <v>6</v>
      </c>
      <c r="BD715" s="68">
        <f ca="1">ROUND(NORMINV($BI715,'Inputs and Outputs'!$C$18,'Inputs and Outputs'!$D$18),0)</f>
        <v>101</v>
      </c>
      <c r="BE715" s="68">
        <f t="shared" si="229"/>
        <v>104</v>
      </c>
      <c r="BF715" s="68">
        <f t="shared" ca="1" si="230"/>
        <v>101</v>
      </c>
      <c r="BG715" s="68">
        <f ca="1">IF(BF715-BC715&gt;'Inputs and Outputs'!$D$4,Four-BC715,0)</f>
        <v>0</v>
      </c>
      <c r="BH715" s="68">
        <f ca="1">BF715*'Inputs and Outputs'!$D$5-BG715*'Inputs and Outputs'!$D$6</f>
        <v>4040</v>
      </c>
      <c r="BI715" s="70">
        <f t="shared" ca="1" si="238"/>
        <v>0.48553006985325076</v>
      </c>
      <c r="BJ715" s="68">
        <f t="shared" si="231"/>
        <v>25</v>
      </c>
      <c r="BK715" s="75">
        <f ca="1">BF715*'Inputs and Outputs'!$D$5-('Model Part B'!BG715*'Model Part B'!BJ715+BG715*Costperbumped)</f>
        <v>4040</v>
      </c>
      <c r="BN715" s="74">
        <v>712</v>
      </c>
      <c r="BO715" s="68" t="s">
        <v>6</v>
      </c>
      <c r="BP715" s="69">
        <v>44434</v>
      </c>
      <c r="BQ715" s="67" t="s">
        <v>3</v>
      </c>
      <c r="BR715" s="68" t="str">
        <f>'Flight Data'!$A713</f>
        <v>G712</v>
      </c>
      <c r="BS715" s="68">
        <f>'Flight Data'!$B713</f>
        <v>6</v>
      </c>
      <c r="BT715" s="68">
        <f ca="1">ROUND(NORMINV($BY715,'Inputs and Outputs'!$C$18,'Inputs and Outputs'!$D$18),0)</f>
        <v>92</v>
      </c>
      <c r="BU715" s="68">
        <f t="shared" si="232"/>
        <v>105</v>
      </c>
      <c r="BV715" s="68">
        <f t="shared" ca="1" si="233"/>
        <v>92</v>
      </c>
      <c r="BW715" s="68">
        <f ca="1">IF(BV715-BS715&gt;'Inputs and Outputs'!$D$4,Five-BS715,0)</f>
        <v>0</v>
      </c>
      <c r="BX715" s="68">
        <f ca="1">BV715*'Inputs and Outputs'!$D$5-BW715*'Inputs and Outputs'!$D$6</f>
        <v>3680</v>
      </c>
      <c r="BY715" s="70">
        <f t="shared" ca="1" si="239"/>
        <v>6.9229903789061575E-2</v>
      </c>
      <c r="BZ715" s="68">
        <f t="shared" si="234"/>
        <v>25</v>
      </c>
      <c r="CA715" s="75">
        <f ca="1">BV715*'Inputs and Outputs'!$D$5-('Model Part B'!BW715*'Model Part B'!BZ715+BW715*Costperbumped)</f>
        <v>3680</v>
      </c>
    </row>
    <row r="716" spans="2:79" x14ac:dyDescent="0.2">
      <c r="B716" s="74">
        <v>713</v>
      </c>
      <c r="C716" s="68" t="s">
        <v>6</v>
      </c>
      <c r="D716" s="69">
        <v>44434</v>
      </c>
      <c r="E716" s="67" t="s">
        <v>2</v>
      </c>
      <c r="F716" s="68" t="str">
        <f>'Flight Data'!$A714</f>
        <v>G713</v>
      </c>
      <c r="G716" s="68">
        <f>'Flight Data'!$B714</f>
        <v>4</v>
      </c>
      <c r="H716" s="68">
        <f ca="1">ROUND(NORMINV($M716,'Inputs and Outputs'!$C$19,'Inputs and Outputs'!$D$19),0)</f>
        <v>119</v>
      </c>
      <c r="I716" s="68">
        <f t="shared" si="220"/>
        <v>101</v>
      </c>
      <c r="J716" s="68">
        <f t="shared" ca="1" si="221"/>
        <v>101</v>
      </c>
      <c r="K716" s="68">
        <f ca="1">IF(J716-G716&gt;'Inputs and Outputs'!$D$4,One-G716,0)</f>
        <v>0</v>
      </c>
      <c r="L716" s="68">
        <f ca="1">J716*'Inputs and Outputs'!$D$5-K716*'Inputs and Outputs'!$D$6</f>
        <v>4040</v>
      </c>
      <c r="M716" s="70">
        <f t="shared" ca="1" si="235"/>
        <v>0.99911121352544829</v>
      </c>
      <c r="N716" s="68">
        <f t="shared" si="222"/>
        <v>25</v>
      </c>
      <c r="O716" s="75">
        <f ca="1">J716*'Inputs and Outputs'!$D$5-('Model Part B'!K716*'Model Part B'!N716+K716*Costperbumped)</f>
        <v>4040</v>
      </c>
      <c r="R716" s="74">
        <v>713</v>
      </c>
      <c r="S716" s="68" t="s">
        <v>6</v>
      </c>
      <c r="T716" s="69">
        <v>44434</v>
      </c>
      <c r="U716" s="67" t="s">
        <v>2</v>
      </c>
      <c r="V716" s="68" t="str">
        <f>'Flight Data'!$A714</f>
        <v>G713</v>
      </c>
      <c r="W716" s="68">
        <f>'Flight Data'!$B714</f>
        <v>4</v>
      </c>
      <c r="X716" s="68">
        <f ca="1">ROUND(NORMINV($AC716,'Inputs and Outputs'!$C$19,'Inputs and Outputs'!$D$19),0)</f>
        <v>109</v>
      </c>
      <c r="Y716" s="68">
        <f t="shared" si="223"/>
        <v>102</v>
      </c>
      <c r="Z716" s="68">
        <f t="shared" ca="1" si="224"/>
        <v>102</v>
      </c>
      <c r="AA716" s="68">
        <f ca="1">IF(Z716-W716&gt;'Inputs and Outputs'!$D$4,One-W716,0)</f>
        <v>0</v>
      </c>
      <c r="AB716" s="68">
        <f ca="1">Z716*'Inputs and Outputs'!$D$5-AA716*'Inputs and Outputs'!$D$6</f>
        <v>4080</v>
      </c>
      <c r="AC716" s="70">
        <f t="shared" ca="1" si="236"/>
        <v>0.87001684071195418</v>
      </c>
      <c r="AD716" s="68">
        <f t="shared" si="225"/>
        <v>25</v>
      </c>
      <c r="AE716" s="75">
        <f ca="1">Z716*'Inputs and Outputs'!$D$5-('Model Part B'!AA716*'Model Part B'!AD716+AA716*Costperbumped)</f>
        <v>4080</v>
      </c>
      <c r="AH716" s="74">
        <v>713</v>
      </c>
      <c r="AI716" s="68" t="s">
        <v>6</v>
      </c>
      <c r="AJ716" s="69">
        <v>44434</v>
      </c>
      <c r="AK716" s="67" t="s">
        <v>2</v>
      </c>
      <c r="AL716" s="68" t="str">
        <f>'Flight Data'!$A714</f>
        <v>G713</v>
      </c>
      <c r="AM716" s="68">
        <f>'Flight Data'!$B714</f>
        <v>4</v>
      </c>
      <c r="AN716" s="68">
        <f ca="1">ROUND(NORMINV($AS716,'Inputs and Outputs'!$C$19,'Inputs and Outputs'!$D$19),0)</f>
        <v>106</v>
      </c>
      <c r="AO716" s="68">
        <f t="shared" si="226"/>
        <v>103</v>
      </c>
      <c r="AP716" s="68">
        <f t="shared" ca="1" si="227"/>
        <v>103</v>
      </c>
      <c r="AQ716" s="68">
        <f ca="1">IF(AP716-AM716&gt;'Inputs and Outputs'!$D$4,Three-AM716,0)</f>
        <v>0</v>
      </c>
      <c r="AR716" s="68">
        <f ca="1">AP716*'Inputs and Outputs'!$D$5-AQ716*'Inputs and Outputs'!$D$6</f>
        <v>4120</v>
      </c>
      <c r="AS716" s="70">
        <f t="shared" ca="1" si="237"/>
        <v>0.75734077539286349</v>
      </c>
      <c r="AT716" s="68">
        <f t="shared" si="228"/>
        <v>25</v>
      </c>
      <c r="AU716" s="75">
        <f ca="1">AP716*'Inputs and Outputs'!$D$5-('Model Part B'!AQ716*'Model Part B'!AT716+AQ716*Costperbumped)</f>
        <v>4120</v>
      </c>
      <c r="AX716" s="74">
        <v>713</v>
      </c>
      <c r="AY716" s="68" t="s">
        <v>6</v>
      </c>
      <c r="AZ716" s="69">
        <v>44434</v>
      </c>
      <c r="BA716" s="67" t="s">
        <v>2</v>
      </c>
      <c r="BB716" s="68" t="str">
        <f>'Flight Data'!$A714</f>
        <v>G713</v>
      </c>
      <c r="BC716" s="68">
        <f>'Flight Data'!$B714</f>
        <v>4</v>
      </c>
      <c r="BD716" s="68">
        <f ca="1">ROUND(NORMINV($BI716,'Inputs and Outputs'!$C$19,'Inputs and Outputs'!$D$19),0)</f>
        <v>100</v>
      </c>
      <c r="BE716" s="68">
        <f t="shared" si="229"/>
        <v>104</v>
      </c>
      <c r="BF716" s="68">
        <f t="shared" ca="1" si="230"/>
        <v>100</v>
      </c>
      <c r="BG716" s="68">
        <f ca="1">IF(BF716-BC716&gt;'Inputs and Outputs'!$D$4,Four-BC716,0)</f>
        <v>0</v>
      </c>
      <c r="BH716" s="68">
        <f ca="1">BF716*'Inputs and Outputs'!$D$5-BG716*'Inputs and Outputs'!$D$6</f>
        <v>4000</v>
      </c>
      <c r="BI716" s="70">
        <f t="shared" ca="1" si="238"/>
        <v>0.29146918732119231</v>
      </c>
      <c r="BJ716" s="68">
        <f t="shared" si="231"/>
        <v>25</v>
      </c>
      <c r="BK716" s="75">
        <f ca="1">BF716*'Inputs and Outputs'!$D$5-('Model Part B'!BG716*'Model Part B'!BJ716+BG716*Costperbumped)</f>
        <v>4000</v>
      </c>
      <c r="BN716" s="74">
        <v>713</v>
      </c>
      <c r="BO716" s="68" t="s">
        <v>6</v>
      </c>
      <c r="BP716" s="69">
        <v>44434</v>
      </c>
      <c r="BQ716" s="67" t="s">
        <v>2</v>
      </c>
      <c r="BR716" s="68" t="str">
        <f>'Flight Data'!$A714</f>
        <v>G713</v>
      </c>
      <c r="BS716" s="68">
        <f>'Flight Data'!$B714</f>
        <v>4</v>
      </c>
      <c r="BT716" s="68">
        <f ca="1">ROUND(NORMINV($BY716,'Inputs and Outputs'!$C$18,'Inputs and Outputs'!$D$18),0)</f>
        <v>98</v>
      </c>
      <c r="BU716" s="68">
        <f t="shared" si="232"/>
        <v>105</v>
      </c>
      <c r="BV716" s="68">
        <f t="shared" ca="1" si="233"/>
        <v>98</v>
      </c>
      <c r="BW716" s="68">
        <f ca="1">IF(BV716-BS716&gt;'Inputs and Outputs'!$D$4,Five-BS716,0)</f>
        <v>0</v>
      </c>
      <c r="BX716" s="68">
        <f ca="1">BV716*'Inputs and Outputs'!$D$5-BW716*'Inputs and Outputs'!$D$6</f>
        <v>3920</v>
      </c>
      <c r="BY716" s="70">
        <f t="shared" ca="1" si="239"/>
        <v>0.33476599607968383</v>
      </c>
      <c r="BZ716" s="68">
        <f t="shared" si="234"/>
        <v>25</v>
      </c>
      <c r="CA716" s="75">
        <f ca="1">BV716*'Inputs and Outputs'!$D$5-('Model Part B'!BW716*'Model Part B'!BZ716+BW716*Costperbumped)</f>
        <v>3920</v>
      </c>
    </row>
    <row r="717" spans="2:79" x14ac:dyDescent="0.2">
      <c r="B717" s="74">
        <v>714</v>
      </c>
      <c r="C717" s="68" t="s">
        <v>6</v>
      </c>
      <c r="D717" s="69">
        <v>44434</v>
      </c>
      <c r="E717" s="67" t="s">
        <v>0</v>
      </c>
      <c r="F717" s="68" t="str">
        <f>'Flight Data'!$A715</f>
        <v>G714</v>
      </c>
      <c r="G717" s="68">
        <f>'Flight Data'!$B715</f>
        <v>1</v>
      </c>
      <c r="H717" s="68">
        <f ca="1">ROUND(NORMINV($M717,'Inputs and Outputs'!$C$20,'Inputs and Outputs'!$D$20),0)</f>
        <v>101</v>
      </c>
      <c r="I717" s="68">
        <f t="shared" si="220"/>
        <v>101</v>
      </c>
      <c r="J717" s="68">
        <f t="shared" ca="1" si="221"/>
        <v>101</v>
      </c>
      <c r="K717" s="68">
        <f ca="1">IF(J717-G717&gt;'Inputs and Outputs'!$D$4,One-G717,0)</f>
        <v>0</v>
      </c>
      <c r="L717" s="68">
        <f ca="1">J717*'Inputs and Outputs'!$D$5-K717*'Inputs and Outputs'!$D$6</f>
        <v>4040</v>
      </c>
      <c r="M717" s="70">
        <f t="shared" ca="1" si="235"/>
        <v>0.234447502036772</v>
      </c>
      <c r="N717" s="68">
        <f t="shared" si="222"/>
        <v>200</v>
      </c>
      <c r="O717" s="75">
        <f ca="1">J717*'Inputs and Outputs'!$D$5-('Model Part B'!K717*'Model Part B'!N717+K717*Costperbumped)</f>
        <v>4040</v>
      </c>
      <c r="R717" s="74">
        <v>714</v>
      </c>
      <c r="S717" s="68" t="s">
        <v>6</v>
      </c>
      <c r="T717" s="69">
        <v>44434</v>
      </c>
      <c r="U717" s="67" t="s">
        <v>0</v>
      </c>
      <c r="V717" s="68" t="str">
        <f>'Flight Data'!$A715</f>
        <v>G714</v>
      </c>
      <c r="W717" s="68">
        <f>'Flight Data'!$B715</f>
        <v>1</v>
      </c>
      <c r="X717" s="68">
        <f ca="1">ROUND(NORMINV($AC717,'Inputs and Outputs'!$C$20,'Inputs and Outputs'!$D$20),0)</f>
        <v>106</v>
      </c>
      <c r="Y717" s="68">
        <f t="shared" si="223"/>
        <v>102</v>
      </c>
      <c r="Z717" s="68">
        <f t="shared" ca="1" si="224"/>
        <v>102</v>
      </c>
      <c r="AA717" s="68">
        <f ca="1">IF(Z717-W717&gt;'Inputs and Outputs'!$D$4,One-W717,0)</f>
        <v>0</v>
      </c>
      <c r="AB717" s="68">
        <f ca="1">Z717*'Inputs and Outputs'!$D$5-AA717*'Inputs and Outputs'!$D$6</f>
        <v>4080</v>
      </c>
      <c r="AC717" s="70">
        <f t="shared" ca="1" si="236"/>
        <v>0.55248336670528297</v>
      </c>
      <c r="AD717" s="68">
        <f t="shared" si="225"/>
        <v>200</v>
      </c>
      <c r="AE717" s="75">
        <f ca="1">Z717*'Inputs and Outputs'!$D$5-('Model Part B'!AA717*'Model Part B'!AD717+AA717*Costperbumped)</f>
        <v>4080</v>
      </c>
      <c r="AH717" s="74">
        <v>714</v>
      </c>
      <c r="AI717" s="68" t="s">
        <v>6</v>
      </c>
      <c r="AJ717" s="69">
        <v>44434</v>
      </c>
      <c r="AK717" s="67" t="s">
        <v>0</v>
      </c>
      <c r="AL717" s="68" t="str">
        <f>'Flight Data'!$A715</f>
        <v>G714</v>
      </c>
      <c r="AM717" s="68">
        <f>'Flight Data'!$B715</f>
        <v>1</v>
      </c>
      <c r="AN717" s="68">
        <f ca="1">ROUND(NORMINV($AS717,'Inputs and Outputs'!$C$20,'Inputs and Outputs'!$D$20),0)</f>
        <v>109</v>
      </c>
      <c r="AO717" s="68">
        <f t="shared" si="226"/>
        <v>103</v>
      </c>
      <c r="AP717" s="68">
        <f t="shared" ca="1" si="227"/>
        <v>103</v>
      </c>
      <c r="AQ717" s="68">
        <f ca="1">IF(AP717-AM717&gt;'Inputs and Outputs'!$D$4,Three-AM717,0)</f>
        <v>2</v>
      </c>
      <c r="AR717" s="68">
        <f ca="1">AP717*'Inputs and Outputs'!$D$5-AQ717*'Inputs and Outputs'!$D$6</f>
        <v>3920</v>
      </c>
      <c r="AS717" s="70">
        <f t="shared" ca="1" si="237"/>
        <v>0.76723684677447934</v>
      </c>
      <c r="AT717" s="68">
        <f t="shared" si="228"/>
        <v>200</v>
      </c>
      <c r="AU717" s="75">
        <f ca="1">AP717*'Inputs and Outputs'!$D$5-('Model Part B'!AQ717*'Model Part B'!AT717+AQ717*Costperbumped)</f>
        <v>3520</v>
      </c>
      <c r="AX717" s="74">
        <v>714</v>
      </c>
      <c r="AY717" s="68" t="s">
        <v>6</v>
      </c>
      <c r="AZ717" s="69">
        <v>44434</v>
      </c>
      <c r="BA717" s="67" t="s">
        <v>0</v>
      </c>
      <c r="BB717" s="68" t="str">
        <f>'Flight Data'!$A715</f>
        <v>G714</v>
      </c>
      <c r="BC717" s="68">
        <f>'Flight Data'!$B715</f>
        <v>1</v>
      </c>
      <c r="BD717" s="68">
        <f ca="1">ROUND(NORMINV($BI717,'Inputs and Outputs'!$C$20,'Inputs and Outputs'!$D$20),0)</f>
        <v>107</v>
      </c>
      <c r="BE717" s="68">
        <f t="shared" si="229"/>
        <v>104</v>
      </c>
      <c r="BF717" s="68">
        <f t="shared" ca="1" si="230"/>
        <v>104</v>
      </c>
      <c r="BG717" s="68">
        <f ca="1">IF(BF717-BC717&gt;'Inputs and Outputs'!$D$4,Four-BC717,0)</f>
        <v>3</v>
      </c>
      <c r="BH717" s="68">
        <f ca="1">BF717*'Inputs and Outputs'!$D$5-BG717*'Inputs and Outputs'!$D$6</f>
        <v>3860</v>
      </c>
      <c r="BI717" s="70">
        <f t="shared" ca="1" si="238"/>
        <v>0.64884681426576551</v>
      </c>
      <c r="BJ717" s="68">
        <f t="shared" si="231"/>
        <v>200</v>
      </c>
      <c r="BK717" s="75">
        <f ca="1">BF717*'Inputs and Outputs'!$D$5-('Model Part B'!BG717*'Model Part B'!BJ717+BG717*Costperbumped)</f>
        <v>3260</v>
      </c>
      <c r="BN717" s="74">
        <v>714</v>
      </c>
      <c r="BO717" s="68" t="s">
        <v>6</v>
      </c>
      <c r="BP717" s="69">
        <v>44434</v>
      </c>
      <c r="BQ717" s="67" t="s">
        <v>0</v>
      </c>
      <c r="BR717" s="68" t="str">
        <f>'Flight Data'!$A715</f>
        <v>G714</v>
      </c>
      <c r="BS717" s="68">
        <f>'Flight Data'!$B715</f>
        <v>1</v>
      </c>
      <c r="BT717" s="68">
        <f ca="1">ROUND(NORMINV($BY717,'Inputs and Outputs'!$C$18,'Inputs and Outputs'!$D$18),0)</f>
        <v>100</v>
      </c>
      <c r="BU717" s="68">
        <f t="shared" si="232"/>
        <v>105</v>
      </c>
      <c r="BV717" s="68">
        <f t="shared" ca="1" si="233"/>
        <v>100</v>
      </c>
      <c r="BW717" s="68">
        <f ca="1">IF(BV717-BS717&gt;'Inputs and Outputs'!$D$4,Five-BS717,0)</f>
        <v>0</v>
      </c>
      <c r="BX717" s="68">
        <f ca="1">BV717*'Inputs and Outputs'!$D$5-BW717*'Inputs and Outputs'!$D$6</f>
        <v>4000</v>
      </c>
      <c r="BY717" s="70">
        <f t="shared" ca="1" si="239"/>
        <v>0.43703296035025507</v>
      </c>
      <c r="BZ717" s="68">
        <f t="shared" si="234"/>
        <v>200</v>
      </c>
      <c r="CA717" s="75">
        <f ca="1">BV717*'Inputs and Outputs'!$D$5-('Model Part B'!BW717*'Model Part B'!BZ717+BW717*Costperbumped)</f>
        <v>4000</v>
      </c>
    </row>
    <row r="718" spans="2:79" x14ac:dyDescent="0.2">
      <c r="B718" s="74">
        <v>715</v>
      </c>
      <c r="C718" s="68" t="s">
        <v>5</v>
      </c>
      <c r="D718" s="69">
        <v>44435</v>
      </c>
      <c r="E718" s="67" t="s">
        <v>3</v>
      </c>
      <c r="F718" s="68" t="str">
        <f>'Flight Data'!$A716</f>
        <v>G715</v>
      </c>
      <c r="G718" s="68">
        <f>'Flight Data'!$B716</f>
        <v>6</v>
      </c>
      <c r="H718" s="68">
        <f ca="1">ROUND(NORMINV($M718,'Inputs and Outputs'!$C$18,'Inputs and Outputs'!$D$18),0)</f>
        <v>103</v>
      </c>
      <c r="I718" s="68">
        <f t="shared" si="220"/>
        <v>101</v>
      </c>
      <c r="J718" s="68">
        <f t="shared" ca="1" si="221"/>
        <v>101</v>
      </c>
      <c r="K718" s="68">
        <f ca="1">IF(J718-G718&gt;'Inputs and Outputs'!$D$4,One-G718,0)</f>
        <v>0</v>
      </c>
      <c r="L718" s="68">
        <f ca="1">J718*'Inputs and Outputs'!$D$5-K718*'Inputs and Outputs'!$D$6</f>
        <v>4040</v>
      </c>
      <c r="M718" s="70">
        <f t="shared" ca="1" si="235"/>
        <v>0.65556417811004564</v>
      </c>
      <c r="N718" s="68">
        <f t="shared" si="222"/>
        <v>25</v>
      </c>
      <c r="O718" s="75">
        <f ca="1">J718*'Inputs and Outputs'!$D$5-('Model Part B'!K718*'Model Part B'!N718+K718*Costperbumped)</f>
        <v>4040</v>
      </c>
      <c r="R718" s="74">
        <v>715</v>
      </c>
      <c r="S718" s="68" t="s">
        <v>5</v>
      </c>
      <c r="T718" s="69">
        <v>44435</v>
      </c>
      <c r="U718" s="67" t="s">
        <v>3</v>
      </c>
      <c r="V718" s="68" t="str">
        <f>'Flight Data'!$A716</f>
        <v>G715</v>
      </c>
      <c r="W718" s="68">
        <f>'Flight Data'!$B716</f>
        <v>6</v>
      </c>
      <c r="X718" s="68">
        <f ca="1">ROUND(NORMINV($AC718,'Inputs and Outputs'!$C$18,'Inputs and Outputs'!$D$18),0)</f>
        <v>100</v>
      </c>
      <c r="Y718" s="68">
        <f t="shared" si="223"/>
        <v>102</v>
      </c>
      <c r="Z718" s="68">
        <f t="shared" ca="1" si="224"/>
        <v>100</v>
      </c>
      <c r="AA718" s="68">
        <f ca="1">IF(Z718-W718&gt;'Inputs and Outputs'!$D$4,One-W718,0)</f>
        <v>0</v>
      </c>
      <c r="AB718" s="68">
        <f ca="1">Z718*'Inputs and Outputs'!$D$5-AA718*'Inputs and Outputs'!$D$6</f>
        <v>4000</v>
      </c>
      <c r="AC718" s="70">
        <f t="shared" ca="1" si="236"/>
        <v>0.41514740774233161</v>
      </c>
      <c r="AD718" s="68">
        <f t="shared" si="225"/>
        <v>25</v>
      </c>
      <c r="AE718" s="75">
        <f ca="1">Z718*'Inputs and Outputs'!$D$5-('Model Part B'!AA718*'Model Part B'!AD718+AA718*Costperbumped)</f>
        <v>4000</v>
      </c>
      <c r="AH718" s="74">
        <v>715</v>
      </c>
      <c r="AI718" s="68" t="s">
        <v>5</v>
      </c>
      <c r="AJ718" s="69">
        <v>44435</v>
      </c>
      <c r="AK718" s="67" t="s">
        <v>3</v>
      </c>
      <c r="AL718" s="68" t="str">
        <f>'Flight Data'!$A716</f>
        <v>G715</v>
      </c>
      <c r="AM718" s="68">
        <f>'Flight Data'!$B716</f>
        <v>6</v>
      </c>
      <c r="AN718" s="68">
        <f ca="1">ROUND(NORMINV($AS718,'Inputs and Outputs'!$C$18,'Inputs and Outputs'!$D$18),0)</f>
        <v>95</v>
      </c>
      <c r="AO718" s="68">
        <f t="shared" si="226"/>
        <v>103</v>
      </c>
      <c r="AP718" s="68">
        <f t="shared" ca="1" si="227"/>
        <v>95</v>
      </c>
      <c r="AQ718" s="68">
        <f ca="1">IF(AP718-AM718&gt;'Inputs and Outputs'!$D$4,Three-AM718,0)</f>
        <v>0</v>
      </c>
      <c r="AR718" s="68">
        <f ca="1">AP718*'Inputs and Outputs'!$D$5-AQ718*'Inputs and Outputs'!$D$6</f>
        <v>3800</v>
      </c>
      <c r="AS718" s="70">
        <f t="shared" ca="1" si="237"/>
        <v>0.15383575700555019</v>
      </c>
      <c r="AT718" s="68">
        <f t="shared" si="228"/>
        <v>25</v>
      </c>
      <c r="AU718" s="75">
        <f ca="1">AP718*'Inputs and Outputs'!$D$5-('Model Part B'!AQ718*'Model Part B'!AT718+AQ718*Costperbumped)</f>
        <v>3800</v>
      </c>
      <c r="AX718" s="74">
        <v>715</v>
      </c>
      <c r="AY718" s="68" t="s">
        <v>5</v>
      </c>
      <c r="AZ718" s="69">
        <v>44435</v>
      </c>
      <c r="BA718" s="67" t="s">
        <v>3</v>
      </c>
      <c r="BB718" s="68" t="str">
        <f>'Flight Data'!$A716</f>
        <v>G715</v>
      </c>
      <c r="BC718" s="68">
        <f>'Flight Data'!$B716</f>
        <v>6</v>
      </c>
      <c r="BD718" s="68">
        <f ca="1">ROUND(NORMINV($BI718,'Inputs and Outputs'!$C$18,'Inputs and Outputs'!$D$18),0)</f>
        <v>96</v>
      </c>
      <c r="BE718" s="68">
        <f t="shared" si="229"/>
        <v>104</v>
      </c>
      <c r="BF718" s="68">
        <f t="shared" ca="1" si="230"/>
        <v>96</v>
      </c>
      <c r="BG718" s="68">
        <f ca="1">IF(BF718-BC718&gt;'Inputs and Outputs'!$D$4,Four-BC718,0)</f>
        <v>0</v>
      </c>
      <c r="BH718" s="68">
        <f ca="1">BF718*'Inputs and Outputs'!$D$5-BG718*'Inputs and Outputs'!$D$6</f>
        <v>3840</v>
      </c>
      <c r="BI718" s="70">
        <f t="shared" ca="1" si="238"/>
        <v>0.22277455421122982</v>
      </c>
      <c r="BJ718" s="68">
        <f t="shared" si="231"/>
        <v>25</v>
      </c>
      <c r="BK718" s="75">
        <f ca="1">BF718*'Inputs and Outputs'!$D$5-('Model Part B'!BG718*'Model Part B'!BJ718+BG718*Costperbumped)</f>
        <v>3840</v>
      </c>
      <c r="BN718" s="74">
        <v>715</v>
      </c>
      <c r="BO718" s="68" t="s">
        <v>5</v>
      </c>
      <c r="BP718" s="69">
        <v>44435</v>
      </c>
      <c r="BQ718" s="67" t="s">
        <v>3</v>
      </c>
      <c r="BR718" s="68" t="str">
        <f>'Flight Data'!$A716</f>
        <v>G715</v>
      </c>
      <c r="BS718" s="68">
        <f>'Flight Data'!$B716</f>
        <v>6</v>
      </c>
      <c r="BT718" s="68">
        <f ca="1">ROUND(NORMINV($BY718,'Inputs and Outputs'!$C$18,'Inputs and Outputs'!$D$18),0)</f>
        <v>102</v>
      </c>
      <c r="BU718" s="68">
        <f t="shared" si="232"/>
        <v>105</v>
      </c>
      <c r="BV718" s="68">
        <f t="shared" ca="1" si="233"/>
        <v>102</v>
      </c>
      <c r="BW718" s="68">
        <f ca="1">IF(BV718-BS718&gt;'Inputs and Outputs'!$D$4,Five-BS718,0)</f>
        <v>0</v>
      </c>
      <c r="BX718" s="68">
        <f ca="1">BV718*'Inputs and Outputs'!$D$5-BW718*'Inputs and Outputs'!$D$6</f>
        <v>4080</v>
      </c>
      <c r="BY718" s="70">
        <f t="shared" ca="1" si="239"/>
        <v>0.58336778226325936</v>
      </c>
      <c r="BZ718" s="68">
        <f t="shared" si="234"/>
        <v>25</v>
      </c>
      <c r="CA718" s="75">
        <f ca="1">BV718*'Inputs and Outputs'!$D$5-('Model Part B'!BW718*'Model Part B'!BZ718+BW718*Costperbumped)</f>
        <v>4080</v>
      </c>
    </row>
    <row r="719" spans="2:79" x14ac:dyDescent="0.2">
      <c r="B719" s="74">
        <v>716</v>
      </c>
      <c r="C719" s="68" t="s">
        <v>5</v>
      </c>
      <c r="D719" s="69">
        <v>44435</v>
      </c>
      <c r="E719" s="67" t="s">
        <v>2</v>
      </c>
      <c r="F719" s="68" t="str">
        <f>'Flight Data'!$A717</f>
        <v>G716</v>
      </c>
      <c r="G719" s="68">
        <f>'Flight Data'!$B717</f>
        <v>4</v>
      </c>
      <c r="H719" s="68">
        <f ca="1">ROUND(NORMINV($M719,'Inputs and Outputs'!$C$19,'Inputs and Outputs'!$D$19),0)</f>
        <v>95</v>
      </c>
      <c r="I719" s="68">
        <f t="shared" si="220"/>
        <v>101</v>
      </c>
      <c r="J719" s="68">
        <f t="shared" ca="1" si="221"/>
        <v>95</v>
      </c>
      <c r="K719" s="68">
        <f ca="1">IF(J719-G719&gt;'Inputs and Outputs'!$D$4,One-G719,0)</f>
        <v>0</v>
      </c>
      <c r="L719" s="68">
        <f ca="1">J719*'Inputs and Outputs'!$D$5-K719*'Inputs and Outputs'!$D$6</f>
        <v>3800</v>
      </c>
      <c r="M719" s="70">
        <f t="shared" ca="1" si="235"/>
        <v>5.6038730596165154E-2</v>
      </c>
      <c r="N719" s="68">
        <f t="shared" si="222"/>
        <v>25</v>
      </c>
      <c r="O719" s="75">
        <f ca="1">J719*'Inputs and Outputs'!$D$5-('Model Part B'!K719*'Model Part B'!N719+K719*Costperbumped)</f>
        <v>3800</v>
      </c>
      <c r="R719" s="74">
        <v>716</v>
      </c>
      <c r="S719" s="68" t="s">
        <v>5</v>
      </c>
      <c r="T719" s="69">
        <v>44435</v>
      </c>
      <c r="U719" s="67" t="s">
        <v>2</v>
      </c>
      <c r="V719" s="68" t="str">
        <f>'Flight Data'!$A717</f>
        <v>G716</v>
      </c>
      <c r="W719" s="68">
        <f>'Flight Data'!$B717</f>
        <v>4</v>
      </c>
      <c r="X719" s="68">
        <f ca="1">ROUND(NORMINV($AC719,'Inputs and Outputs'!$C$19,'Inputs and Outputs'!$D$19),0)</f>
        <v>111</v>
      </c>
      <c r="Y719" s="68">
        <f t="shared" si="223"/>
        <v>102</v>
      </c>
      <c r="Z719" s="68">
        <f t="shared" ca="1" si="224"/>
        <v>102</v>
      </c>
      <c r="AA719" s="68">
        <f ca="1">IF(Z719-W719&gt;'Inputs and Outputs'!$D$4,One-W719,0)</f>
        <v>0</v>
      </c>
      <c r="AB719" s="68">
        <f ca="1">Z719*'Inputs and Outputs'!$D$5-AA719*'Inputs and Outputs'!$D$6</f>
        <v>4080</v>
      </c>
      <c r="AC719" s="70">
        <f t="shared" ca="1" si="236"/>
        <v>0.94188199025004271</v>
      </c>
      <c r="AD719" s="68">
        <f t="shared" si="225"/>
        <v>25</v>
      </c>
      <c r="AE719" s="75">
        <f ca="1">Z719*'Inputs and Outputs'!$D$5-('Model Part B'!AA719*'Model Part B'!AD719+AA719*Costperbumped)</f>
        <v>4080</v>
      </c>
      <c r="AH719" s="74">
        <v>716</v>
      </c>
      <c r="AI719" s="68" t="s">
        <v>5</v>
      </c>
      <c r="AJ719" s="69">
        <v>44435</v>
      </c>
      <c r="AK719" s="67" t="s">
        <v>2</v>
      </c>
      <c r="AL719" s="68" t="str">
        <f>'Flight Data'!$A717</f>
        <v>G716</v>
      </c>
      <c r="AM719" s="68">
        <f>'Flight Data'!$B717</f>
        <v>4</v>
      </c>
      <c r="AN719" s="68">
        <f ca="1">ROUND(NORMINV($AS719,'Inputs and Outputs'!$C$19,'Inputs and Outputs'!$D$19),0)</f>
        <v>105</v>
      </c>
      <c r="AO719" s="68">
        <f t="shared" si="226"/>
        <v>103</v>
      </c>
      <c r="AP719" s="68">
        <f t="shared" ca="1" si="227"/>
        <v>103</v>
      </c>
      <c r="AQ719" s="68">
        <f ca="1">IF(AP719-AM719&gt;'Inputs and Outputs'!$D$4,Three-AM719,0)</f>
        <v>0</v>
      </c>
      <c r="AR719" s="68">
        <f ca="1">AP719*'Inputs and Outputs'!$D$5-AQ719*'Inputs and Outputs'!$D$6</f>
        <v>4120</v>
      </c>
      <c r="AS719" s="70">
        <f t="shared" ca="1" si="237"/>
        <v>0.63115811943375266</v>
      </c>
      <c r="AT719" s="68">
        <f t="shared" si="228"/>
        <v>25</v>
      </c>
      <c r="AU719" s="75">
        <f ca="1">AP719*'Inputs and Outputs'!$D$5-('Model Part B'!AQ719*'Model Part B'!AT719+AQ719*Costperbumped)</f>
        <v>4120</v>
      </c>
      <c r="AX719" s="74">
        <v>716</v>
      </c>
      <c r="AY719" s="68" t="s">
        <v>5</v>
      </c>
      <c r="AZ719" s="69">
        <v>44435</v>
      </c>
      <c r="BA719" s="67" t="s">
        <v>2</v>
      </c>
      <c r="BB719" s="68" t="str">
        <f>'Flight Data'!$A717</f>
        <v>G716</v>
      </c>
      <c r="BC719" s="68">
        <f>'Flight Data'!$B717</f>
        <v>4</v>
      </c>
      <c r="BD719" s="68">
        <f ca="1">ROUND(NORMINV($BI719,'Inputs and Outputs'!$C$19,'Inputs and Outputs'!$D$19),0)</f>
        <v>103</v>
      </c>
      <c r="BE719" s="68">
        <f t="shared" si="229"/>
        <v>104</v>
      </c>
      <c r="BF719" s="68">
        <f t="shared" ca="1" si="230"/>
        <v>103</v>
      </c>
      <c r="BG719" s="68">
        <f ca="1">IF(BF719-BC719&gt;'Inputs and Outputs'!$D$4,Four-BC719,0)</f>
        <v>0</v>
      </c>
      <c r="BH719" s="68">
        <f ca="1">BF719*'Inputs and Outputs'!$D$5-BG719*'Inputs and Outputs'!$D$6</f>
        <v>4120</v>
      </c>
      <c r="BI719" s="70">
        <f t="shared" ca="1" si="238"/>
        <v>0.47611403653194584</v>
      </c>
      <c r="BJ719" s="68">
        <f t="shared" si="231"/>
        <v>25</v>
      </c>
      <c r="BK719" s="75">
        <f ca="1">BF719*'Inputs and Outputs'!$D$5-('Model Part B'!BG719*'Model Part B'!BJ719+BG719*Costperbumped)</f>
        <v>4120</v>
      </c>
      <c r="BN719" s="74">
        <v>716</v>
      </c>
      <c r="BO719" s="68" t="s">
        <v>5</v>
      </c>
      <c r="BP719" s="69">
        <v>44435</v>
      </c>
      <c r="BQ719" s="67" t="s">
        <v>2</v>
      </c>
      <c r="BR719" s="68" t="str">
        <f>'Flight Data'!$A717</f>
        <v>G716</v>
      </c>
      <c r="BS719" s="68">
        <f>'Flight Data'!$B717</f>
        <v>4</v>
      </c>
      <c r="BT719" s="68">
        <f ca="1">ROUND(NORMINV($BY719,'Inputs and Outputs'!$C$18,'Inputs and Outputs'!$D$18),0)</f>
        <v>108</v>
      </c>
      <c r="BU719" s="68">
        <f t="shared" si="232"/>
        <v>105</v>
      </c>
      <c r="BV719" s="68">
        <f t="shared" ca="1" si="233"/>
        <v>105</v>
      </c>
      <c r="BW719" s="68">
        <f ca="1">IF(BV719-BS719&gt;'Inputs and Outputs'!$D$4,Five-BS719,0)</f>
        <v>1</v>
      </c>
      <c r="BX719" s="68">
        <f ca="1">BV719*'Inputs and Outputs'!$D$5-BW719*'Inputs and Outputs'!$D$6</f>
        <v>4100</v>
      </c>
      <c r="BY719" s="70">
        <f t="shared" ca="1" si="239"/>
        <v>0.87844653624986391</v>
      </c>
      <c r="BZ719" s="68">
        <f t="shared" si="234"/>
        <v>25</v>
      </c>
      <c r="CA719" s="75">
        <f ca="1">BV719*'Inputs and Outputs'!$D$5-('Model Part B'!BW719*'Model Part B'!BZ719+BW719*Costperbumped)</f>
        <v>4075</v>
      </c>
    </row>
    <row r="720" spans="2:79" x14ac:dyDescent="0.2">
      <c r="B720" s="74">
        <v>717</v>
      </c>
      <c r="C720" s="68" t="s">
        <v>5</v>
      </c>
      <c r="D720" s="69">
        <v>44435</v>
      </c>
      <c r="E720" s="67" t="s">
        <v>0</v>
      </c>
      <c r="F720" s="68" t="str">
        <f>'Flight Data'!$A718</f>
        <v>G717</v>
      </c>
      <c r="G720" s="68">
        <f>'Flight Data'!$B718</f>
        <v>3</v>
      </c>
      <c r="H720" s="68">
        <f ca="1">ROUND(NORMINV($M720,'Inputs and Outputs'!$C$20,'Inputs and Outputs'!$D$20),0)</f>
        <v>105</v>
      </c>
      <c r="I720" s="68">
        <f t="shared" si="220"/>
        <v>101</v>
      </c>
      <c r="J720" s="68">
        <f t="shared" ca="1" si="221"/>
        <v>101</v>
      </c>
      <c r="K720" s="68">
        <f ca="1">IF(J720-G720&gt;'Inputs and Outputs'!$D$4,One-G720,0)</f>
        <v>0</v>
      </c>
      <c r="L720" s="68">
        <f ca="1">J720*'Inputs and Outputs'!$D$5-K720*'Inputs and Outputs'!$D$6</f>
        <v>4040</v>
      </c>
      <c r="M720" s="70">
        <f t="shared" ca="1" si="235"/>
        <v>0.53890896359017049</v>
      </c>
      <c r="N720" s="68">
        <f t="shared" si="222"/>
        <v>200</v>
      </c>
      <c r="O720" s="75">
        <f ca="1">J720*'Inputs and Outputs'!$D$5-('Model Part B'!K720*'Model Part B'!N720+K720*Costperbumped)</f>
        <v>4040</v>
      </c>
      <c r="R720" s="74">
        <v>717</v>
      </c>
      <c r="S720" s="68" t="s">
        <v>5</v>
      </c>
      <c r="T720" s="69">
        <v>44435</v>
      </c>
      <c r="U720" s="67" t="s">
        <v>0</v>
      </c>
      <c r="V720" s="68" t="str">
        <f>'Flight Data'!$A718</f>
        <v>G717</v>
      </c>
      <c r="W720" s="68">
        <f>'Flight Data'!$B718</f>
        <v>3</v>
      </c>
      <c r="X720" s="68">
        <f ca="1">ROUND(NORMINV($AC720,'Inputs and Outputs'!$C$20,'Inputs and Outputs'!$D$20),0)</f>
        <v>107</v>
      </c>
      <c r="Y720" s="68">
        <f t="shared" si="223"/>
        <v>102</v>
      </c>
      <c r="Z720" s="68">
        <f t="shared" ca="1" si="224"/>
        <v>102</v>
      </c>
      <c r="AA720" s="68">
        <f ca="1">IF(Z720-W720&gt;'Inputs and Outputs'!$D$4,One-W720,0)</f>
        <v>0</v>
      </c>
      <c r="AB720" s="68">
        <f ca="1">Z720*'Inputs and Outputs'!$D$5-AA720*'Inputs and Outputs'!$D$6</f>
        <v>4080</v>
      </c>
      <c r="AC720" s="70">
        <f t="shared" ca="1" si="236"/>
        <v>0.68606987816897147</v>
      </c>
      <c r="AD720" s="68">
        <f t="shared" si="225"/>
        <v>200</v>
      </c>
      <c r="AE720" s="75">
        <f ca="1">Z720*'Inputs and Outputs'!$D$5-('Model Part B'!AA720*'Model Part B'!AD720+AA720*Costperbumped)</f>
        <v>4080</v>
      </c>
      <c r="AH720" s="74">
        <v>717</v>
      </c>
      <c r="AI720" s="68" t="s">
        <v>5</v>
      </c>
      <c r="AJ720" s="69">
        <v>44435</v>
      </c>
      <c r="AK720" s="67" t="s">
        <v>0</v>
      </c>
      <c r="AL720" s="68" t="str">
        <f>'Flight Data'!$A718</f>
        <v>G717</v>
      </c>
      <c r="AM720" s="68">
        <f>'Flight Data'!$B718</f>
        <v>3</v>
      </c>
      <c r="AN720" s="68">
        <f ca="1">ROUND(NORMINV($AS720,'Inputs and Outputs'!$C$20,'Inputs and Outputs'!$D$20),0)</f>
        <v>105</v>
      </c>
      <c r="AO720" s="68">
        <f t="shared" si="226"/>
        <v>103</v>
      </c>
      <c r="AP720" s="68">
        <f t="shared" ca="1" si="227"/>
        <v>103</v>
      </c>
      <c r="AQ720" s="68">
        <f ca="1">IF(AP720-AM720&gt;'Inputs and Outputs'!$D$4,Three-AM720,0)</f>
        <v>0</v>
      </c>
      <c r="AR720" s="68">
        <f ca="1">AP720*'Inputs and Outputs'!$D$5-AQ720*'Inputs and Outputs'!$D$6</f>
        <v>4120</v>
      </c>
      <c r="AS720" s="70">
        <f t="shared" ca="1" si="237"/>
        <v>0.48644881812737584</v>
      </c>
      <c r="AT720" s="68">
        <f t="shared" si="228"/>
        <v>200</v>
      </c>
      <c r="AU720" s="75">
        <f ca="1">AP720*'Inputs and Outputs'!$D$5-('Model Part B'!AQ720*'Model Part B'!AT720+AQ720*Costperbumped)</f>
        <v>4120</v>
      </c>
      <c r="AX720" s="74">
        <v>717</v>
      </c>
      <c r="AY720" s="68" t="s">
        <v>5</v>
      </c>
      <c r="AZ720" s="69">
        <v>44435</v>
      </c>
      <c r="BA720" s="67" t="s">
        <v>0</v>
      </c>
      <c r="BB720" s="68" t="str">
        <f>'Flight Data'!$A718</f>
        <v>G717</v>
      </c>
      <c r="BC720" s="68">
        <f>'Flight Data'!$B718</f>
        <v>3</v>
      </c>
      <c r="BD720" s="68">
        <f ca="1">ROUND(NORMINV($BI720,'Inputs and Outputs'!$C$20,'Inputs and Outputs'!$D$20),0)</f>
        <v>105</v>
      </c>
      <c r="BE720" s="68">
        <f t="shared" si="229"/>
        <v>104</v>
      </c>
      <c r="BF720" s="68">
        <f t="shared" ca="1" si="230"/>
        <v>104</v>
      </c>
      <c r="BG720" s="68">
        <f ca="1">IF(BF720-BC720&gt;'Inputs and Outputs'!$D$4,Four-BC720,0)</f>
        <v>1</v>
      </c>
      <c r="BH720" s="68">
        <f ca="1">BF720*'Inputs and Outputs'!$D$5-BG720*'Inputs and Outputs'!$D$6</f>
        <v>4060</v>
      </c>
      <c r="BI720" s="70">
        <f t="shared" ca="1" si="238"/>
        <v>0.46596630615594992</v>
      </c>
      <c r="BJ720" s="68">
        <f t="shared" si="231"/>
        <v>200</v>
      </c>
      <c r="BK720" s="75">
        <f ca="1">BF720*'Inputs and Outputs'!$D$5-('Model Part B'!BG720*'Model Part B'!BJ720+BG720*Costperbumped)</f>
        <v>3860</v>
      </c>
      <c r="BN720" s="74">
        <v>717</v>
      </c>
      <c r="BO720" s="68" t="s">
        <v>5</v>
      </c>
      <c r="BP720" s="69">
        <v>44435</v>
      </c>
      <c r="BQ720" s="67" t="s">
        <v>0</v>
      </c>
      <c r="BR720" s="68" t="str">
        <f>'Flight Data'!$A718</f>
        <v>G717</v>
      </c>
      <c r="BS720" s="68">
        <f>'Flight Data'!$B718</f>
        <v>3</v>
      </c>
      <c r="BT720" s="68">
        <f ca="1">ROUND(NORMINV($BY720,'Inputs and Outputs'!$C$18,'Inputs and Outputs'!$D$18),0)</f>
        <v>97</v>
      </c>
      <c r="BU720" s="68">
        <f t="shared" si="232"/>
        <v>105</v>
      </c>
      <c r="BV720" s="68">
        <f t="shared" ca="1" si="233"/>
        <v>97</v>
      </c>
      <c r="BW720" s="68">
        <f ca="1">IF(BV720-BS720&gt;'Inputs and Outputs'!$D$4,Five-BS720,0)</f>
        <v>0</v>
      </c>
      <c r="BX720" s="68">
        <f ca="1">BV720*'Inputs and Outputs'!$D$5-BW720*'Inputs and Outputs'!$D$6</f>
        <v>3880</v>
      </c>
      <c r="BY720" s="70">
        <f t="shared" ca="1" si="239"/>
        <v>0.26614581312286612</v>
      </c>
      <c r="BZ720" s="68">
        <f t="shared" si="234"/>
        <v>200</v>
      </c>
      <c r="CA720" s="75">
        <f ca="1">BV720*'Inputs and Outputs'!$D$5-('Model Part B'!BW720*'Model Part B'!BZ720+BW720*Costperbumped)</f>
        <v>3880</v>
      </c>
    </row>
    <row r="721" spans="2:79" x14ac:dyDescent="0.2">
      <c r="B721" s="74">
        <v>718</v>
      </c>
      <c r="C721" s="68" t="s">
        <v>4</v>
      </c>
      <c r="D721" s="69">
        <v>44436</v>
      </c>
      <c r="E721" s="67" t="s">
        <v>3</v>
      </c>
      <c r="F721" s="68" t="str">
        <f>'Flight Data'!$A719</f>
        <v>G718</v>
      </c>
      <c r="G721" s="68">
        <f>'Flight Data'!$B719</f>
        <v>5</v>
      </c>
      <c r="H721" s="68">
        <f ca="1">ROUND(NORMINV($M721,'Inputs and Outputs'!$C$18,'Inputs and Outputs'!$D$18),0)</f>
        <v>122</v>
      </c>
      <c r="I721" s="68">
        <f t="shared" si="220"/>
        <v>101</v>
      </c>
      <c r="J721" s="68">
        <f t="shared" ca="1" si="221"/>
        <v>101</v>
      </c>
      <c r="K721" s="68">
        <f ca="1">IF(J721-G721&gt;'Inputs and Outputs'!$D$4,One-G721,0)</f>
        <v>0</v>
      </c>
      <c r="L721" s="68">
        <f ca="1">J721*'Inputs and Outputs'!$D$5-K721*'Inputs and Outputs'!$D$6</f>
        <v>4040</v>
      </c>
      <c r="M721" s="70">
        <f t="shared" ca="1" si="235"/>
        <v>0.99978587200087732</v>
      </c>
      <c r="N721" s="68">
        <f t="shared" si="222"/>
        <v>25</v>
      </c>
      <c r="O721" s="75">
        <f ca="1">J721*'Inputs and Outputs'!$D$5-('Model Part B'!K721*'Model Part B'!N721+K721*Costperbumped)</f>
        <v>4040</v>
      </c>
      <c r="R721" s="74">
        <v>718</v>
      </c>
      <c r="S721" s="68" t="s">
        <v>4</v>
      </c>
      <c r="T721" s="69">
        <v>44436</v>
      </c>
      <c r="U721" s="67" t="s">
        <v>3</v>
      </c>
      <c r="V721" s="68" t="str">
        <f>'Flight Data'!$A719</f>
        <v>G718</v>
      </c>
      <c r="W721" s="68">
        <f>'Flight Data'!$B719</f>
        <v>5</v>
      </c>
      <c r="X721" s="68">
        <f ca="1">ROUND(NORMINV($AC721,'Inputs and Outputs'!$C$18,'Inputs and Outputs'!$D$18),0)</f>
        <v>100</v>
      </c>
      <c r="Y721" s="68">
        <f t="shared" si="223"/>
        <v>102</v>
      </c>
      <c r="Z721" s="68">
        <f t="shared" ca="1" si="224"/>
        <v>100</v>
      </c>
      <c r="AA721" s="68">
        <f ca="1">IF(Z721-W721&gt;'Inputs and Outputs'!$D$4,One-W721,0)</f>
        <v>0</v>
      </c>
      <c r="AB721" s="68">
        <f ca="1">Z721*'Inputs and Outputs'!$D$5-AA721*'Inputs and Outputs'!$D$6</f>
        <v>4000</v>
      </c>
      <c r="AC721" s="70">
        <f t="shared" ca="1" si="236"/>
        <v>0.40987843851623518</v>
      </c>
      <c r="AD721" s="68">
        <f t="shared" si="225"/>
        <v>25</v>
      </c>
      <c r="AE721" s="75">
        <f ca="1">Z721*'Inputs and Outputs'!$D$5-('Model Part B'!AA721*'Model Part B'!AD721+AA721*Costperbumped)</f>
        <v>4000</v>
      </c>
      <c r="AH721" s="74">
        <v>718</v>
      </c>
      <c r="AI721" s="68" t="s">
        <v>4</v>
      </c>
      <c r="AJ721" s="69">
        <v>44436</v>
      </c>
      <c r="AK721" s="67" t="s">
        <v>3</v>
      </c>
      <c r="AL721" s="68" t="str">
        <f>'Flight Data'!$A719</f>
        <v>G718</v>
      </c>
      <c r="AM721" s="68">
        <f>'Flight Data'!$B719</f>
        <v>5</v>
      </c>
      <c r="AN721" s="68">
        <f ca="1">ROUND(NORMINV($AS721,'Inputs and Outputs'!$C$18,'Inputs and Outputs'!$D$18),0)</f>
        <v>94</v>
      </c>
      <c r="AO721" s="68">
        <f t="shared" si="226"/>
        <v>103</v>
      </c>
      <c r="AP721" s="68">
        <f t="shared" ca="1" si="227"/>
        <v>94</v>
      </c>
      <c r="AQ721" s="68">
        <f ca="1">IF(AP721-AM721&gt;'Inputs and Outputs'!$D$4,Three-AM721,0)</f>
        <v>0</v>
      </c>
      <c r="AR721" s="68">
        <f ca="1">AP721*'Inputs and Outputs'!$D$5-AQ721*'Inputs and Outputs'!$D$6</f>
        <v>3760</v>
      </c>
      <c r="AS721" s="70">
        <f t="shared" ca="1" si="237"/>
        <v>0.1254476065299468</v>
      </c>
      <c r="AT721" s="68">
        <f t="shared" si="228"/>
        <v>25</v>
      </c>
      <c r="AU721" s="75">
        <f ca="1">AP721*'Inputs and Outputs'!$D$5-('Model Part B'!AQ721*'Model Part B'!AT721+AQ721*Costperbumped)</f>
        <v>3760</v>
      </c>
      <c r="AX721" s="74">
        <v>718</v>
      </c>
      <c r="AY721" s="68" t="s">
        <v>4</v>
      </c>
      <c r="AZ721" s="69">
        <v>44436</v>
      </c>
      <c r="BA721" s="67" t="s">
        <v>3</v>
      </c>
      <c r="BB721" s="68" t="str">
        <f>'Flight Data'!$A719</f>
        <v>G718</v>
      </c>
      <c r="BC721" s="68">
        <f>'Flight Data'!$B719</f>
        <v>5</v>
      </c>
      <c r="BD721" s="68">
        <f ca="1">ROUND(NORMINV($BI721,'Inputs and Outputs'!$C$18,'Inputs and Outputs'!$D$18),0)</f>
        <v>105</v>
      </c>
      <c r="BE721" s="68">
        <f t="shared" si="229"/>
        <v>104</v>
      </c>
      <c r="BF721" s="68">
        <f t="shared" ca="1" si="230"/>
        <v>104</v>
      </c>
      <c r="BG721" s="68">
        <f ca="1">IF(BF721-BC721&gt;'Inputs and Outputs'!$D$4,Four-BC721,0)</f>
        <v>0</v>
      </c>
      <c r="BH721" s="68">
        <f ca="1">BF721*'Inputs and Outputs'!$D$5-BG721*'Inputs and Outputs'!$D$6</f>
        <v>4160</v>
      </c>
      <c r="BI721" s="70">
        <f t="shared" ca="1" si="238"/>
        <v>0.72147469017662957</v>
      </c>
      <c r="BJ721" s="68">
        <f t="shared" si="231"/>
        <v>25</v>
      </c>
      <c r="BK721" s="75">
        <f ca="1">BF721*'Inputs and Outputs'!$D$5-('Model Part B'!BG721*'Model Part B'!BJ721+BG721*Costperbumped)</f>
        <v>4160</v>
      </c>
      <c r="BN721" s="74">
        <v>718</v>
      </c>
      <c r="BO721" s="68" t="s">
        <v>4</v>
      </c>
      <c r="BP721" s="69">
        <v>44436</v>
      </c>
      <c r="BQ721" s="67" t="s">
        <v>3</v>
      </c>
      <c r="BR721" s="68" t="str">
        <f>'Flight Data'!$A719</f>
        <v>G718</v>
      </c>
      <c r="BS721" s="68">
        <f>'Flight Data'!$B719</f>
        <v>5</v>
      </c>
      <c r="BT721" s="68">
        <f ca="1">ROUND(NORMINV($BY721,'Inputs and Outputs'!$C$18,'Inputs and Outputs'!$D$18),0)</f>
        <v>106</v>
      </c>
      <c r="BU721" s="68">
        <f t="shared" si="232"/>
        <v>105</v>
      </c>
      <c r="BV721" s="68">
        <f t="shared" ca="1" si="233"/>
        <v>105</v>
      </c>
      <c r="BW721" s="68">
        <f ca="1">IF(BV721-BS721&gt;'Inputs and Outputs'!$D$4,Five-BS721,0)</f>
        <v>0</v>
      </c>
      <c r="BX721" s="68">
        <f ca="1">BV721*'Inputs and Outputs'!$D$5-BW721*'Inputs and Outputs'!$D$6</f>
        <v>4200</v>
      </c>
      <c r="BY721" s="70">
        <f t="shared" ca="1" si="239"/>
        <v>0.78862224135899428</v>
      </c>
      <c r="BZ721" s="68">
        <f t="shared" si="234"/>
        <v>25</v>
      </c>
      <c r="CA721" s="75">
        <f ca="1">BV721*'Inputs and Outputs'!$D$5-('Model Part B'!BW721*'Model Part B'!BZ721+BW721*Costperbumped)</f>
        <v>4200</v>
      </c>
    </row>
    <row r="722" spans="2:79" x14ac:dyDescent="0.2">
      <c r="B722" s="74">
        <v>719</v>
      </c>
      <c r="C722" s="68" t="s">
        <v>4</v>
      </c>
      <c r="D722" s="69">
        <v>44436</v>
      </c>
      <c r="E722" s="67" t="s">
        <v>2</v>
      </c>
      <c r="F722" s="68" t="str">
        <f>'Flight Data'!$A720</f>
        <v>G719</v>
      </c>
      <c r="G722" s="68">
        <f>'Flight Data'!$B720</f>
        <v>0</v>
      </c>
      <c r="H722" s="68">
        <f ca="1">ROUND(NORMINV($M722,'Inputs and Outputs'!$C$19,'Inputs and Outputs'!$D$19),0)</f>
        <v>105</v>
      </c>
      <c r="I722" s="68">
        <f t="shared" si="220"/>
        <v>101</v>
      </c>
      <c r="J722" s="68">
        <f t="shared" ca="1" si="221"/>
        <v>101</v>
      </c>
      <c r="K722" s="68">
        <f ca="1">IF(J722-G722&gt;'Inputs and Outputs'!$D$4,One-G722,0)</f>
        <v>1</v>
      </c>
      <c r="L722" s="68">
        <f ca="1">J722*'Inputs and Outputs'!$D$5-K722*'Inputs and Outputs'!$D$6</f>
        <v>3940</v>
      </c>
      <c r="M722" s="70">
        <f t="shared" ca="1" si="235"/>
        <v>0.62353333784297638</v>
      </c>
      <c r="N722" s="68">
        <f t="shared" si="222"/>
        <v>25</v>
      </c>
      <c r="O722" s="75">
        <f ca="1">J722*'Inputs and Outputs'!$D$5-('Model Part B'!K722*'Model Part B'!N722+K722*Costperbumped)</f>
        <v>3915</v>
      </c>
      <c r="R722" s="74">
        <v>719</v>
      </c>
      <c r="S722" s="68" t="s">
        <v>4</v>
      </c>
      <c r="T722" s="69">
        <v>44436</v>
      </c>
      <c r="U722" s="67" t="s">
        <v>2</v>
      </c>
      <c r="V722" s="68" t="str">
        <f>'Flight Data'!$A720</f>
        <v>G719</v>
      </c>
      <c r="W722" s="68">
        <f>'Flight Data'!$B720</f>
        <v>0</v>
      </c>
      <c r="X722" s="68">
        <f ca="1">ROUND(NORMINV($AC722,'Inputs and Outputs'!$C$19,'Inputs and Outputs'!$D$19),0)</f>
        <v>109</v>
      </c>
      <c r="Y722" s="68">
        <f t="shared" si="223"/>
        <v>102</v>
      </c>
      <c r="Z722" s="68">
        <f t="shared" ca="1" si="224"/>
        <v>102</v>
      </c>
      <c r="AA722" s="68">
        <f ca="1">IF(Z722-W722&gt;'Inputs and Outputs'!$D$4,One-W722,0)</f>
        <v>1</v>
      </c>
      <c r="AB722" s="68">
        <f ca="1">Z722*'Inputs and Outputs'!$D$5-AA722*'Inputs and Outputs'!$D$6</f>
        <v>3980</v>
      </c>
      <c r="AC722" s="70">
        <f t="shared" ca="1" si="236"/>
        <v>0.90027327150502645</v>
      </c>
      <c r="AD722" s="68">
        <f t="shared" si="225"/>
        <v>25</v>
      </c>
      <c r="AE722" s="75">
        <f ca="1">Z722*'Inputs and Outputs'!$D$5-('Model Part B'!AA722*'Model Part B'!AD722+AA722*Costperbumped)</f>
        <v>3955</v>
      </c>
      <c r="AH722" s="74">
        <v>719</v>
      </c>
      <c r="AI722" s="68" t="s">
        <v>4</v>
      </c>
      <c r="AJ722" s="69">
        <v>44436</v>
      </c>
      <c r="AK722" s="67" t="s">
        <v>2</v>
      </c>
      <c r="AL722" s="68" t="str">
        <f>'Flight Data'!$A720</f>
        <v>G719</v>
      </c>
      <c r="AM722" s="68">
        <f>'Flight Data'!$B720</f>
        <v>0</v>
      </c>
      <c r="AN722" s="68">
        <f ca="1">ROUND(NORMINV($AS722,'Inputs and Outputs'!$C$19,'Inputs and Outputs'!$D$19),0)</f>
        <v>109</v>
      </c>
      <c r="AO722" s="68">
        <f t="shared" si="226"/>
        <v>103</v>
      </c>
      <c r="AP722" s="68">
        <f t="shared" ca="1" si="227"/>
        <v>103</v>
      </c>
      <c r="AQ722" s="68">
        <f ca="1">IF(AP722-AM722&gt;'Inputs and Outputs'!$D$4,Three-AM722,0)</f>
        <v>3</v>
      </c>
      <c r="AR722" s="68">
        <f ca="1">AP722*'Inputs and Outputs'!$D$5-AQ722*'Inputs and Outputs'!$D$6</f>
        <v>3820</v>
      </c>
      <c r="AS722" s="70">
        <f t="shared" ca="1" si="237"/>
        <v>0.89149959639480691</v>
      </c>
      <c r="AT722" s="68">
        <f t="shared" si="228"/>
        <v>25</v>
      </c>
      <c r="AU722" s="75">
        <f ca="1">AP722*'Inputs and Outputs'!$D$5-('Model Part B'!AQ722*'Model Part B'!AT722+AQ722*Costperbumped)</f>
        <v>3745</v>
      </c>
      <c r="AX722" s="74">
        <v>719</v>
      </c>
      <c r="AY722" s="68" t="s">
        <v>4</v>
      </c>
      <c r="AZ722" s="69">
        <v>44436</v>
      </c>
      <c r="BA722" s="67" t="s">
        <v>2</v>
      </c>
      <c r="BB722" s="68" t="str">
        <f>'Flight Data'!$A720</f>
        <v>G719</v>
      </c>
      <c r="BC722" s="68">
        <f>'Flight Data'!$B720</f>
        <v>0</v>
      </c>
      <c r="BD722" s="68">
        <f ca="1">ROUND(NORMINV($BI722,'Inputs and Outputs'!$C$19,'Inputs and Outputs'!$D$19),0)</f>
        <v>99</v>
      </c>
      <c r="BE722" s="68">
        <f t="shared" si="229"/>
        <v>104</v>
      </c>
      <c r="BF722" s="68">
        <f t="shared" ca="1" si="230"/>
        <v>99</v>
      </c>
      <c r="BG722" s="68">
        <f ca="1">IF(BF722-BC722&gt;'Inputs and Outputs'!$D$4,Four-BC722,0)</f>
        <v>0</v>
      </c>
      <c r="BH722" s="68">
        <f ca="1">BF722*'Inputs and Outputs'!$D$5-BG722*'Inputs and Outputs'!$D$6</f>
        <v>3960</v>
      </c>
      <c r="BI722" s="70">
        <f t="shared" ca="1" si="238"/>
        <v>0.22274116105817476</v>
      </c>
      <c r="BJ722" s="68">
        <f t="shared" si="231"/>
        <v>25</v>
      </c>
      <c r="BK722" s="75">
        <f ca="1">BF722*'Inputs and Outputs'!$D$5-('Model Part B'!BG722*'Model Part B'!BJ722+BG722*Costperbumped)</f>
        <v>3960</v>
      </c>
      <c r="BN722" s="74">
        <v>719</v>
      </c>
      <c r="BO722" s="68" t="s">
        <v>4</v>
      </c>
      <c r="BP722" s="69">
        <v>44436</v>
      </c>
      <c r="BQ722" s="67" t="s">
        <v>2</v>
      </c>
      <c r="BR722" s="68" t="str">
        <f>'Flight Data'!$A720</f>
        <v>G719</v>
      </c>
      <c r="BS722" s="68">
        <f>'Flight Data'!$B720</f>
        <v>0</v>
      </c>
      <c r="BT722" s="68">
        <f ca="1">ROUND(NORMINV($BY722,'Inputs and Outputs'!$C$18,'Inputs and Outputs'!$D$18),0)</f>
        <v>100</v>
      </c>
      <c r="BU722" s="68">
        <f t="shared" si="232"/>
        <v>105</v>
      </c>
      <c r="BV722" s="68">
        <f t="shared" ca="1" si="233"/>
        <v>100</v>
      </c>
      <c r="BW722" s="68">
        <f ca="1">IF(BV722-BS722&gt;'Inputs and Outputs'!$D$4,Five-BS722,0)</f>
        <v>0</v>
      </c>
      <c r="BX722" s="68">
        <f ca="1">BV722*'Inputs and Outputs'!$D$5-BW722*'Inputs and Outputs'!$D$6</f>
        <v>4000</v>
      </c>
      <c r="BY722" s="70">
        <f t="shared" ca="1" si="239"/>
        <v>0.45492657600264064</v>
      </c>
      <c r="BZ722" s="68">
        <f t="shared" si="234"/>
        <v>25</v>
      </c>
      <c r="CA722" s="75">
        <f ca="1">BV722*'Inputs and Outputs'!$D$5-('Model Part B'!BW722*'Model Part B'!BZ722+BW722*Costperbumped)</f>
        <v>4000</v>
      </c>
    </row>
    <row r="723" spans="2:79" x14ac:dyDescent="0.2">
      <c r="B723" s="74">
        <v>720</v>
      </c>
      <c r="C723" s="68" t="s">
        <v>4</v>
      </c>
      <c r="D723" s="69">
        <v>44436</v>
      </c>
      <c r="E723" s="67" t="s">
        <v>0</v>
      </c>
      <c r="F723" s="68" t="str">
        <f>'Flight Data'!$A721</f>
        <v>G720</v>
      </c>
      <c r="G723" s="68">
        <f>'Flight Data'!$B721</f>
        <v>2</v>
      </c>
      <c r="H723" s="68">
        <f ca="1">ROUND(NORMINV($M723,'Inputs and Outputs'!$C$20,'Inputs and Outputs'!$D$20),0)</f>
        <v>105</v>
      </c>
      <c r="I723" s="68">
        <f t="shared" si="220"/>
        <v>101</v>
      </c>
      <c r="J723" s="68">
        <f t="shared" ca="1" si="221"/>
        <v>101</v>
      </c>
      <c r="K723" s="68">
        <f ca="1">IF(J723-G723&gt;'Inputs and Outputs'!$D$4,One-G723,0)</f>
        <v>0</v>
      </c>
      <c r="L723" s="68">
        <f ca="1">J723*'Inputs and Outputs'!$D$5-K723*'Inputs and Outputs'!$D$6</f>
        <v>4040</v>
      </c>
      <c r="M723" s="70">
        <f t="shared" ca="1" si="235"/>
        <v>0.51847520311595408</v>
      </c>
      <c r="N723" s="68">
        <f t="shared" si="222"/>
        <v>200</v>
      </c>
      <c r="O723" s="75">
        <f ca="1">J723*'Inputs and Outputs'!$D$5-('Model Part B'!K723*'Model Part B'!N723+K723*Costperbumped)</f>
        <v>4040</v>
      </c>
      <c r="R723" s="74">
        <v>720</v>
      </c>
      <c r="S723" s="68" t="s">
        <v>4</v>
      </c>
      <c r="T723" s="69">
        <v>44436</v>
      </c>
      <c r="U723" s="67" t="s">
        <v>0</v>
      </c>
      <c r="V723" s="68" t="str">
        <f>'Flight Data'!$A721</f>
        <v>G720</v>
      </c>
      <c r="W723" s="68">
        <f>'Flight Data'!$B721</f>
        <v>2</v>
      </c>
      <c r="X723" s="68">
        <f ca="1">ROUND(NORMINV($AC723,'Inputs and Outputs'!$C$20,'Inputs and Outputs'!$D$20),0)</f>
        <v>104</v>
      </c>
      <c r="Y723" s="68">
        <f t="shared" si="223"/>
        <v>102</v>
      </c>
      <c r="Z723" s="68">
        <f t="shared" ca="1" si="224"/>
        <v>102</v>
      </c>
      <c r="AA723" s="68">
        <f ca="1">IF(Z723-W723&gt;'Inputs and Outputs'!$D$4,One-W723,0)</f>
        <v>0</v>
      </c>
      <c r="AB723" s="68">
        <f ca="1">Z723*'Inputs and Outputs'!$D$5-AA723*'Inputs and Outputs'!$D$6</f>
        <v>4080</v>
      </c>
      <c r="AC723" s="70">
        <f t="shared" ca="1" si="236"/>
        <v>0.45388038374260165</v>
      </c>
      <c r="AD723" s="68">
        <f t="shared" si="225"/>
        <v>200</v>
      </c>
      <c r="AE723" s="75">
        <f ca="1">Z723*'Inputs and Outputs'!$D$5-('Model Part B'!AA723*'Model Part B'!AD723+AA723*Costperbumped)</f>
        <v>4080</v>
      </c>
      <c r="AH723" s="74">
        <v>720</v>
      </c>
      <c r="AI723" s="68" t="s">
        <v>4</v>
      </c>
      <c r="AJ723" s="69">
        <v>44436</v>
      </c>
      <c r="AK723" s="67" t="s">
        <v>0</v>
      </c>
      <c r="AL723" s="68" t="str">
        <f>'Flight Data'!$A721</f>
        <v>G720</v>
      </c>
      <c r="AM723" s="68">
        <f>'Flight Data'!$B721</f>
        <v>2</v>
      </c>
      <c r="AN723" s="68">
        <f ca="1">ROUND(NORMINV($AS723,'Inputs and Outputs'!$C$20,'Inputs and Outputs'!$D$20),0)</f>
        <v>110</v>
      </c>
      <c r="AO723" s="68">
        <f t="shared" si="226"/>
        <v>103</v>
      </c>
      <c r="AP723" s="68">
        <f t="shared" ca="1" si="227"/>
        <v>103</v>
      </c>
      <c r="AQ723" s="68">
        <f ca="1">IF(AP723-AM723&gt;'Inputs and Outputs'!$D$4,Three-AM723,0)</f>
        <v>1</v>
      </c>
      <c r="AR723" s="68">
        <f ca="1">AP723*'Inputs and Outputs'!$D$5-AQ723*'Inputs and Outputs'!$D$6</f>
        <v>4020</v>
      </c>
      <c r="AS723" s="70">
        <f t="shared" ca="1" si="237"/>
        <v>0.86016849603384771</v>
      </c>
      <c r="AT723" s="68">
        <f t="shared" si="228"/>
        <v>200</v>
      </c>
      <c r="AU723" s="75">
        <f ca="1">AP723*'Inputs and Outputs'!$D$5-('Model Part B'!AQ723*'Model Part B'!AT723+AQ723*Costperbumped)</f>
        <v>3820</v>
      </c>
      <c r="AX723" s="74">
        <v>720</v>
      </c>
      <c r="AY723" s="68" t="s">
        <v>4</v>
      </c>
      <c r="AZ723" s="69">
        <v>44436</v>
      </c>
      <c r="BA723" s="67" t="s">
        <v>0</v>
      </c>
      <c r="BB723" s="68" t="str">
        <f>'Flight Data'!$A721</f>
        <v>G720</v>
      </c>
      <c r="BC723" s="68">
        <f>'Flight Data'!$B721</f>
        <v>2</v>
      </c>
      <c r="BD723" s="68">
        <f ca="1">ROUND(NORMINV($BI723,'Inputs and Outputs'!$C$20,'Inputs and Outputs'!$D$20),0)</f>
        <v>107</v>
      </c>
      <c r="BE723" s="68">
        <f t="shared" si="229"/>
        <v>104</v>
      </c>
      <c r="BF723" s="68">
        <f t="shared" ca="1" si="230"/>
        <v>104</v>
      </c>
      <c r="BG723" s="68">
        <f ca="1">IF(BF723-BC723&gt;'Inputs and Outputs'!$D$4,Four-BC723,0)</f>
        <v>2</v>
      </c>
      <c r="BH723" s="68">
        <f ca="1">BF723*'Inputs and Outputs'!$D$5-BG723*'Inputs and Outputs'!$D$6</f>
        <v>3960</v>
      </c>
      <c r="BI723" s="70">
        <f t="shared" ca="1" si="238"/>
        <v>0.63718104068489445</v>
      </c>
      <c r="BJ723" s="68">
        <f t="shared" si="231"/>
        <v>200</v>
      </c>
      <c r="BK723" s="75">
        <f ca="1">BF723*'Inputs and Outputs'!$D$5-('Model Part B'!BG723*'Model Part B'!BJ723+BG723*Costperbumped)</f>
        <v>3560</v>
      </c>
      <c r="BN723" s="74">
        <v>720</v>
      </c>
      <c r="BO723" s="68" t="s">
        <v>4</v>
      </c>
      <c r="BP723" s="69">
        <v>44436</v>
      </c>
      <c r="BQ723" s="67" t="s">
        <v>0</v>
      </c>
      <c r="BR723" s="68" t="str">
        <f>'Flight Data'!$A721</f>
        <v>G720</v>
      </c>
      <c r="BS723" s="68">
        <f>'Flight Data'!$B721</f>
        <v>2</v>
      </c>
      <c r="BT723" s="68">
        <f ca="1">ROUND(NORMINV($BY723,'Inputs and Outputs'!$C$18,'Inputs and Outputs'!$D$18),0)</f>
        <v>100</v>
      </c>
      <c r="BU723" s="68">
        <f t="shared" si="232"/>
        <v>105</v>
      </c>
      <c r="BV723" s="68">
        <f t="shared" ca="1" si="233"/>
        <v>100</v>
      </c>
      <c r="BW723" s="68">
        <f ca="1">IF(BV723-BS723&gt;'Inputs and Outputs'!$D$4,Five-BS723,0)</f>
        <v>0</v>
      </c>
      <c r="BX723" s="68">
        <f ca="1">BV723*'Inputs and Outputs'!$D$5-BW723*'Inputs and Outputs'!$D$6</f>
        <v>4000</v>
      </c>
      <c r="BY723" s="70">
        <f t="shared" ca="1" si="239"/>
        <v>0.46470769004732337</v>
      </c>
      <c r="BZ723" s="68">
        <f t="shared" si="234"/>
        <v>200</v>
      </c>
      <c r="CA723" s="75">
        <f ca="1">BV723*'Inputs and Outputs'!$D$5-('Model Part B'!BW723*'Model Part B'!BZ723+BW723*Costperbumped)</f>
        <v>4000</v>
      </c>
    </row>
    <row r="724" spans="2:79" x14ac:dyDescent="0.2">
      <c r="B724" s="74">
        <v>721</v>
      </c>
      <c r="C724" s="68" t="s">
        <v>1</v>
      </c>
      <c r="D724" s="69">
        <v>44437</v>
      </c>
      <c r="E724" s="67" t="s">
        <v>3</v>
      </c>
      <c r="F724" s="68" t="str">
        <f>'Flight Data'!$A722</f>
        <v>G721</v>
      </c>
      <c r="G724" s="68">
        <f>'Flight Data'!$B722</f>
        <v>4</v>
      </c>
      <c r="H724" s="68">
        <f ca="1">ROUND(NORMINV($M724,'Inputs and Outputs'!$C$18,'Inputs and Outputs'!$D$18),0)</f>
        <v>99</v>
      </c>
      <c r="I724" s="68">
        <f t="shared" si="220"/>
        <v>101</v>
      </c>
      <c r="J724" s="68">
        <f t="shared" ca="1" si="221"/>
        <v>99</v>
      </c>
      <c r="K724" s="68">
        <f ca="1">IF(J724-G724&gt;'Inputs and Outputs'!$D$4,One-G724,0)</f>
        <v>0</v>
      </c>
      <c r="L724" s="68">
        <f ca="1">J724*'Inputs and Outputs'!$D$5-K724*'Inputs and Outputs'!$D$6</f>
        <v>3960</v>
      </c>
      <c r="M724" s="70">
        <f t="shared" ca="1" si="235"/>
        <v>0.34118013295656413</v>
      </c>
      <c r="N724" s="68">
        <f t="shared" si="222"/>
        <v>25</v>
      </c>
      <c r="O724" s="75">
        <f ca="1">J724*'Inputs and Outputs'!$D$5-('Model Part B'!K724*'Model Part B'!N724+K724*Costperbumped)</f>
        <v>3960</v>
      </c>
      <c r="R724" s="74">
        <v>721</v>
      </c>
      <c r="S724" s="68" t="s">
        <v>1</v>
      </c>
      <c r="T724" s="69">
        <v>44437</v>
      </c>
      <c r="U724" s="67" t="s">
        <v>3</v>
      </c>
      <c r="V724" s="68" t="str">
        <f>'Flight Data'!$A722</f>
        <v>G721</v>
      </c>
      <c r="W724" s="68">
        <f>'Flight Data'!$B722</f>
        <v>4</v>
      </c>
      <c r="X724" s="68">
        <f ca="1">ROUND(NORMINV($AC724,'Inputs and Outputs'!$C$18,'Inputs and Outputs'!$D$18),0)</f>
        <v>100</v>
      </c>
      <c r="Y724" s="68">
        <f t="shared" si="223"/>
        <v>102</v>
      </c>
      <c r="Z724" s="68">
        <f t="shared" ca="1" si="224"/>
        <v>100</v>
      </c>
      <c r="AA724" s="68">
        <f ca="1">IF(Z724-W724&gt;'Inputs and Outputs'!$D$4,One-W724,0)</f>
        <v>0</v>
      </c>
      <c r="AB724" s="68">
        <f ca="1">Z724*'Inputs and Outputs'!$D$5-AA724*'Inputs and Outputs'!$D$6</f>
        <v>4000</v>
      </c>
      <c r="AC724" s="70">
        <f t="shared" ca="1" si="236"/>
        <v>0.41903261772469536</v>
      </c>
      <c r="AD724" s="68">
        <f t="shared" si="225"/>
        <v>25</v>
      </c>
      <c r="AE724" s="75">
        <f ca="1">Z724*'Inputs and Outputs'!$D$5-('Model Part B'!AA724*'Model Part B'!AD724+AA724*Costperbumped)</f>
        <v>4000</v>
      </c>
      <c r="AH724" s="74">
        <v>721</v>
      </c>
      <c r="AI724" s="68" t="s">
        <v>1</v>
      </c>
      <c r="AJ724" s="69">
        <v>44437</v>
      </c>
      <c r="AK724" s="67" t="s">
        <v>3</v>
      </c>
      <c r="AL724" s="68" t="str">
        <f>'Flight Data'!$A722</f>
        <v>G721</v>
      </c>
      <c r="AM724" s="68">
        <f>'Flight Data'!$B722</f>
        <v>4</v>
      </c>
      <c r="AN724" s="68">
        <f ca="1">ROUND(NORMINV($AS724,'Inputs and Outputs'!$C$18,'Inputs and Outputs'!$D$18),0)</f>
        <v>100</v>
      </c>
      <c r="AO724" s="68">
        <f t="shared" si="226"/>
        <v>103</v>
      </c>
      <c r="AP724" s="68">
        <f t="shared" ca="1" si="227"/>
        <v>100</v>
      </c>
      <c r="AQ724" s="68">
        <f ca="1">IF(AP724-AM724&gt;'Inputs and Outputs'!$D$4,Three-AM724,0)</f>
        <v>0</v>
      </c>
      <c r="AR724" s="68">
        <f ca="1">AP724*'Inputs and Outputs'!$D$5-AQ724*'Inputs and Outputs'!$D$6</f>
        <v>4000</v>
      </c>
      <c r="AS724" s="70">
        <f t="shared" ca="1" si="237"/>
        <v>0.40630689971849543</v>
      </c>
      <c r="AT724" s="68">
        <f t="shared" si="228"/>
        <v>25</v>
      </c>
      <c r="AU724" s="75">
        <f ca="1">AP724*'Inputs and Outputs'!$D$5-('Model Part B'!AQ724*'Model Part B'!AT724+AQ724*Costperbumped)</f>
        <v>4000</v>
      </c>
      <c r="AX724" s="74">
        <v>721</v>
      </c>
      <c r="AY724" s="68" t="s">
        <v>1</v>
      </c>
      <c r="AZ724" s="69">
        <v>44437</v>
      </c>
      <c r="BA724" s="67" t="s">
        <v>3</v>
      </c>
      <c r="BB724" s="68" t="str">
        <f>'Flight Data'!$A722</f>
        <v>G721</v>
      </c>
      <c r="BC724" s="68">
        <f>'Flight Data'!$B722</f>
        <v>4</v>
      </c>
      <c r="BD724" s="68">
        <f ca="1">ROUND(NORMINV($BI724,'Inputs and Outputs'!$C$18,'Inputs and Outputs'!$D$18),0)</f>
        <v>107</v>
      </c>
      <c r="BE724" s="68">
        <f t="shared" si="229"/>
        <v>104</v>
      </c>
      <c r="BF724" s="68">
        <f t="shared" ca="1" si="230"/>
        <v>104</v>
      </c>
      <c r="BG724" s="68">
        <f ca="1">IF(BF724-BC724&gt;'Inputs and Outputs'!$D$4,Four-BC724,0)</f>
        <v>0</v>
      </c>
      <c r="BH724" s="68">
        <f ca="1">BF724*'Inputs and Outputs'!$D$5-BG724*'Inputs and Outputs'!$D$6</f>
        <v>4160</v>
      </c>
      <c r="BI724" s="70">
        <f t="shared" ca="1" si="238"/>
        <v>0.84418948299861396</v>
      </c>
      <c r="BJ724" s="68">
        <f t="shared" si="231"/>
        <v>25</v>
      </c>
      <c r="BK724" s="75">
        <f ca="1">BF724*'Inputs and Outputs'!$D$5-('Model Part B'!BG724*'Model Part B'!BJ724+BG724*Costperbumped)</f>
        <v>4160</v>
      </c>
      <c r="BN724" s="74">
        <v>721</v>
      </c>
      <c r="BO724" s="68" t="s">
        <v>1</v>
      </c>
      <c r="BP724" s="69">
        <v>44437</v>
      </c>
      <c r="BQ724" s="67" t="s">
        <v>3</v>
      </c>
      <c r="BR724" s="68" t="str">
        <f>'Flight Data'!$A722</f>
        <v>G721</v>
      </c>
      <c r="BS724" s="68">
        <f>'Flight Data'!$B722</f>
        <v>4</v>
      </c>
      <c r="BT724" s="68">
        <f ca="1">ROUND(NORMINV($BY724,'Inputs and Outputs'!$C$18,'Inputs and Outputs'!$D$18),0)</f>
        <v>96</v>
      </c>
      <c r="BU724" s="68">
        <f t="shared" si="232"/>
        <v>105</v>
      </c>
      <c r="BV724" s="68">
        <f t="shared" ca="1" si="233"/>
        <v>96</v>
      </c>
      <c r="BW724" s="68">
        <f ca="1">IF(BV724-BS724&gt;'Inputs and Outputs'!$D$4,Five-BS724,0)</f>
        <v>0</v>
      </c>
      <c r="BX724" s="68">
        <f ca="1">BV724*'Inputs and Outputs'!$D$5-BW724*'Inputs and Outputs'!$D$6</f>
        <v>3840</v>
      </c>
      <c r="BY724" s="70">
        <f t="shared" ca="1" si="239"/>
        <v>0.2076694592240188</v>
      </c>
      <c r="BZ724" s="68">
        <f t="shared" si="234"/>
        <v>25</v>
      </c>
      <c r="CA724" s="75">
        <f ca="1">BV724*'Inputs and Outputs'!$D$5-('Model Part B'!BW724*'Model Part B'!BZ724+BW724*Costperbumped)</f>
        <v>3840</v>
      </c>
    </row>
    <row r="725" spans="2:79" x14ac:dyDescent="0.2">
      <c r="B725" s="74">
        <v>722</v>
      </c>
      <c r="C725" s="68" t="s">
        <v>1</v>
      </c>
      <c r="D725" s="69">
        <v>44437</v>
      </c>
      <c r="E725" s="67" t="s">
        <v>2</v>
      </c>
      <c r="F725" s="68" t="str">
        <f>'Flight Data'!$A723</f>
        <v>G722</v>
      </c>
      <c r="G725" s="68">
        <f>'Flight Data'!$B723</f>
        <v>0</v>
      </c>
      <c r="H725" s="68">
        <f ca="1">ROUND(NORMINV($M725,'Inputs and Outputs'!$C$19,'Inputs and Outputs'!$D$19),0)</f>
        <v>110</v>
      </c>
      <c r="I725" s="68">
        <f t="shared" si="220"/>
        <v>101</v>
      </c>
      <c r="J725" s="68">
        <f t="shared" ca="1" si="221"/>
        <v>101</v>
      </c>
      <c r="K725" s="68">
        <f ca="1">IF(J725-G725&gt;'Inputs and Outputs'!$D$4,One-G725,0)</f>
        <v>1</v>
      </c>
      <c r="L725" s="68">
        <f ca="1">J725*'Inputs and Outputs'!$D$5-K725*'Inputs and Outputs'!$D$6</f>
        <v>3940</v>
      </c>
      <c r="M725" s="70">
        <f t="shared" ca="1" si="235"/>
        <v>0.91148474864192297</v>
      </c>
      <c r="N725" s="68">
        <f t="shared" si="222"/>
        <v>25</v>
      </c>
      <c r="O725" s="75">
        <f ca="1">J725*'Inputs and Outputs'!$D$5-('Model Part B'!K725*'Model Part B'!N725+K725*Costperbumped)</f>
        <v>3915</v>
      </c>
      <c r="R725" s="74">
        <v>722</v>
      </c>
      <c r="S725" s="68" t="s">
        <v>1</v>
      </c>
      <c r="T725" s="69">
        <v>44437</v>
      </c>
      <c r="U725" s="67" t="s">
        <v>2</v>
      </c>
      <c r="V725" s="68" t="str">
        <f>'Flight Data'!$A723</f>
        <v>G722</v>
      </c>
      <c r="W725" s="68">
        <f>'Flight Data'!$B723</f>
        <v>0</v>
      </c>
      <c r="X725" s="68">
        <f ca="1">ROUND(NORMINV($AC725,'Inputs and Outputs'!$C$19,'Inputs and Outputs'!$D$19),0)</f>
        <v>100</v>
      </c>
      <c r="Y725" s="68">
        <f t="shared" si="223"/>
        <v>102</v>
      </c>
      <c r="Z725" s="68">
        <f t="shared" ca="1" si="224"/>
        <v>100</v>
      </c>
      <c r="AA725" s="68">
        <f ca="1">IF(Z725-W725&gt;'Inputs and Outputs'!$D$4,One-W725,0)</f>
        <v>0</v>
      </c>
      <c r="AB725" s="68">
        <f ca="1">Z725*'Inputs and Outputs'!$D$5-AA725*'Inputs and Outputs'!$D$6</f>
        <v>4000</v>
      </c>
      <c r="AC725" s="70">
        <f t="shared" ca="1" si="236"/>
        <v>0.29629827205916559</v>
      </c>
      <c r="AD725" s="68">
        <f t="shared" si="225"/>
        <v>25</v>
      </c>
      <c r="AE725" s="75">
        <f ca="1">Z725*'Inputs and Outputs'!$D$5-('Model Part B'!AA725*'Model Part B'!AD725+AA725*Costperbumped)</f>
        <v>4000</v>
      </c>
      <c r="AH725" s="74">
        <v>722</v>
      </c>
      <c r="AI725" s="68" t="s">
        <v>1</v>
      </c>
      <c r="AJ725" s="69">
        <v>44437</v>
      </c>
      <c r="AK725" s="67" t="s">
        <v>2</v>
      </c>
      <c r="AL725" s="68" t="str">
        <f>'Flight Data'!$A723</f>
        <v>G722</v>
      </c>
      <c r="AM725" s="68">
        <f>'Flight Data'!$B723</f>
        <v>0</v>
      </c>
      <c r="AN725" s="68">
        <f ca="1">ROUND(NORMINV($AS725,'Inputs and Outputs'!$C$19,'Inputs and Outputs'!$D$19),0)</f>
        <v>106</v>
      </c>
      <c r="AO725" s="68">
        <f t="shared" si="226"/>
        <v>103</v>
      </c>
      <c r="AP725" s="68">
        <f t="shared" ca="1" si="227"/>
        <v>103</v>
      </c>
      <c r="AQ725" s="68">
        <f ca="1">IF(AP725-AM725&gt;'Inputs and Outputs'!$D$4,Three-AM725,0)</f>
        <v>3</v>
      </c>
      <c r="AR725" s="68">
        <f ca="1">AP725*'Inputs and Outputs'!$D$5-AQ725*'Inputs and Outputs'!$D$6</f>
        <v>3820</v>
      </c>
      <c r="AS725" s="70">
        <f t="shared" ca="1" si="237"/>
        <v>0.72983822018426203</v>
      </c>
      <c r="AT725" s="68">
        <f t="shared" si="228"/>
        <v>25</v>
      </c>
      <c r="AU725" s="75">
        <f ca="1">AP725*'Inputs and Outputs'!$D$5-('Model Part B'!AQ725*'Model Part B'!AT725+AQ725*Costperbumped)</f>
        <v>3745</v>
      </c>
      <c r="AX725" s="74">
        <v>722</v>
      </c>
      <c r="AY725" s="68" t="s">
        <v>1</v>
      </c>
      <c r="AZ725" s="69">
        <v>44437</v>
      </c>
      <c r="BA725" s="67" t="s">
        <v>2</v>
      </c>
      <c r="BB725" s="68" t="str">
        <f>'Flight Data'!$A723</f>
        <v>G722</v>
      </c>
      <c r="BC725" s="68">
        <f>'Flight Data'!$B723</f>
        <v>0</v>
      </c>
      <c r="BD725" s="68">
        <f ca="1">ROUND(NORMINV($BI725,'Inputs and Outputs'!$C$19,'Inputs and Outputs'!$D$19),0)</f>
        <v>101</v>
      </c>
      <c r="BE725" s="68">
        <f t="shared" si="229"/>
        <v>104</v>
      </c>
      <c r="BF725" s="68">
        <f t="shared" ca="1" si="230"/>
        <v>101</v>
      </c>
      <c r="BG725" s="68">
        <f ca="1">IF(BF725-BC725&gt;'Inputs and Outputs'!$D$4,Four-BC725,0)</f>
        <v>4</v>
      </c>
      <c r="BH725" s="68">
        <f ca="1">BF725*'Inputs and Outputs'!$D$5-BG725*'Inputs and Outputs'!$D$6</f>
        <v>3640</v>
      </c>
      <c r="BI725" s="70">
        <f t="shared" ca="1" si="238"/>
        <v>0.36036224652800841</v>
      </c>
      <c r="BJ725" s="68">
        <f t="shared" si="231"/>
        <v>25</v>
      </c>
      <c r="BK725" s="75">
        <f ca="1">BF725*'Inputs and Outputs'!$D$5-('Model Part B'!BG725*'Model Part B'!BJ725+BG725*Costperbumped)</f>
        <v>3540</v>
      </c>
      <c r="BN725" s="74">
        <v>722</v>
      </c>
      <c r="BO725" s="68" t="s">
        <v>1</v>
      </c>
      <c r="BP725" s="69">
        <v>44437</v>
      </c>
      <c r="BQ725" s="67" t="s">
        <v>2</v>
      </c>
      <c r="BR725" s="68" t="str">
        <f>'Flight Data'!$A723</f>
        <v>G722</v>
      </c>
      <c r="BS725" s="68">
        <f>'Flight Data'!$B723</f>
        <v>0</v>
      </c>
      <c r="BT725" s="68">
        <f ca="1">ROUND(NORMINV($BY725,'Inputs and Outputs'!$C$18,'Inputs and Outputs'!$D$18),0)</f>
        <v>94</v>
      </c>
      <c r="BU725" s="68">
        <f t="shared" si="232"/>
        <v>105</v>
      </c>
      <c r="BV725" s="68">
        <f t="shared" ca="1" si="233"/>
        <v>94</v>
      </c>
      <c r="BW725" s="68">
        <f ca="1">IF(BV725-BS725&gt;'Inputs and Outputs'!$D$4,Five-BS725,0)</f>
        <v>0</v>
      </c>
      <c r="BX725" s="68">
        <f ca="1">BV725*'Inputs and Outputs'!$D$5-BW725*'Inputs and Outputs'!$D$6</f>
        <v>3760</v>
      </c>
      <c r="BY725" s="70">
        <f t="shared" ca="1" si="239"/>
        <v>0.11860976477626772</v>
      </c>
      <c r="BZ725" s="68">
        <f t="shared" si="234"/>
        <v>25</v>
      </c>
      <c r="CA725" s="75">
        <f ca="1">BV725*'Inputs and Outputs'!$D$5-('Model Part B'!BW725*'Model Part B'!BZ725+BW725*Costperbumped)</f>
        <v>3760</v>
      </c>
    </row>
    <row r="726" spans="2:79" x14ac:dyDescent="0.2">
      <c r="B726" s="74">
        <v>723</v>
      </c>
      <c r="C726" s="68" t="s">
        <v>1</v>
      </c>
      <c r="D726" s="69">
        <v>44437</v>
      </c>
      <c r="E726" s="67" t="s">
        <v>0</v>
      </c>
      <c r="F726" s="68" t="str">
        <f>'Flight Data'!$A724</f>
        <v>G723</v>
      </c>
      <c r="G726" s="68">
        <f>'Flight Data'!$B724</f>
        <v>1</v>
      </c>
      <c r="H726" s="68">
        <f ca="1">ROUND(NORMINV($M726,'Inputs and Outputs'!$C$20,'Inputs and Outputs'!$D$20),0)</f>
        <v>104</v>
      </c>
      <c r="I726" s="68">
        <f t="shared" si="220"/>
        <v>101</v>
      </c>
      <c r="J726" s="68">
        <f t="shared" ca="1" si="221"/>
        <v>101</v>
      </c>
      <c r="K726" s="68">
        <f ca="1">IF(J726-G726&gt;'Inputs and Outputs'!$D$4,One-G726,0)</f>
        <v>0</v>
      </c>
      <c r="L726" s="68">
        <f ca="1">J726*'Inputs and Outputs'!$D$5-K726*'Inputs and Outputs'!$D$6</f>
        <v>4040</v>
      </c>
      <c r="M726" s="70">
        <f t="shared" ca="1" si="235"/>
        <v>0.39965700997647291</v>
      </c>
      <c r="N726" s="68">
        <f t="shared" si="222"/>
        <v>200</v>
      </c>
      <c r="O726" s="75">
        <f ca="1">J726*'Inputs and Outputs'!$D$5-('Model Part B'!K726*'Model Part B'!N726+K726*Costperbumped)</f>
        <v>4040</v>
      </c>
      <c r="R726" s="74">
        <v>723</v>
      </c>
      <c r="S726" s="68" t="s">
        <v>1</v>
      </c>
      <c r="T726" s="69">
        <v>44437</v>
      </c>
      <c r="U726" s="67" t="s">
        <v>0</v>
      </c>
      <c r="V726" s="68" t="str">
        <f>'Flight Data'!$A724</f>
        <v>G723</v>
      </c>
      <c r="W726" s="68">
        <f>'Flight Data'!$B724</f>
        <v>1</v>
      </c>
      <c r="X726" s="68">
        <f ca="1">ROUND(NORMINV($AC726,'Inputs and Outputs'!$C$20,'Inputs and Outputs'!$D$20),0)</f>
        <v>113</v>
      </c>
      <c r="Y726" s="68">
        <f t="shared" si="223"/>
        <v>102</v>
      </c>
      <c r="Z726" s="68">
        <f t="shared" ca="1" si="224"/>
        <v>102</v>
      </c>
      <c r="AA726" s="68">
        <f ca="1">IF(Z726-W726&gt;'Inputs and Outputs'!$D$4,One-W726,0)</f>
        <v>0</v>
      </c>
      <c r="AB726" s="68">
        <f ca="1">Z726*'Inputs and Outputs'!$D$5-AA726*'Inputs and Outputs'!$D$6</f>
        <v>4080</v>
      </c>
      <c r="AC726" s="70">
        <f t="shared" ca="1" si="236"/>
        <v>0.93768876053593431</v>
      </c>
      <c r="AD726" s="68">
        <f t="shared" si="225"/>
        <v>200</v>
      </c>
      <c r="AE726" s="75">
        <f ca="1">Z726*'Inputs and Outputs'!$D$5-('Model Part B'!AA726*'Model Part B'!AD726+AA726*Costperbumped)</f>
        <v>4080</v>
      </c>
      <c r="AH726" s="74">
        <v>723</v>
      </c>
      <c r="AI726" s="68" t="s">
        <v>1</v>
      </c>
      <c r="AJ726" s="69">
        <v>44437</v>
      </c>
      <c r="AK726" s="67" t="s">
        <v>0</v>
      </c>
      <c r="AL726" s="68" t="str">
        <f>'Flight Data'!$A724</f>
        <v>G723</v>
      </c>
      <c r="AM726" s="68">
        <f>'Flight Data'!$B724</f>
        <v>1</v>
      </c>
      <c r="AN726" s="68">
        <f ca="1">ROUND(NORMINV($AS726,'Inputs and Outputs'!$C$20,'Inputs and Outputs'!$D$20),0)</f>
        <v>101</v>
      </c>
      <c r="AO726" s="68">
        <f t="shared" si="226"/>
        <v>103</v>
      </c>
      <c r="AP726" s="68">
        <f t="shared" ca="1" si="227"/>
        <v>101</v>
      </c>
      <c r="AQ726" s="68">
        <f ca="1">IF(AP726-AM726&gt;'Inputs and Outputs'!$D$4,Three-AM726,0)</f>
        <v>0</v>
      </c>
      <c r="AR726" s="68">
        <f ca="1">AP726*'Inputs and Outputs'!$D$5-AQ726*'Inputs and Outputs'!$D$6</f>
        <v>4040</v>
      </c>
      <c r="AS726" s="70">
        <f t="shared" ca="1" si="237"/>
        <v>0.22990578509346604</v>
      </c>
      <c r="AT726" s="68">
        <f t="shared" si="228"/>
        <v>200</v>
      </c>
      <c r="AU726" s="75">
        <f ca="1">AP726*'Inputs and Outputs'!$D$5-('Model Part B'!AQ726*'Model Part B'!AT726+AQ726*Costperbumped)</f>
        <v>4040</v>
      </c>
      <c r="AX726" s="74">
        <v>723</v>
      </c>
      <c r="AY726" s="68" t="s">
        <v>1</v>
      </c>
      <c r="AZ726" s="69">
        <v>44437</v>
      </c>
      <c r="BA726" s="67" t="s">
        <v>0</v>
      </c>
      <c r="BB726" s="68" t="str">
        <f>'Flight Data'!$A724</f>
        <v>G723</v>
      </c>
      <c r="BC726" s="68">
        <f>'Flight Data'!$B724</f>
        <v>1</v>
      </c>
      <c r="BD726" s="68">
        <f ca="1">ROUND(NORMINV($BI726,'Inputs and Outputs'!$C$20,'Inputs and Outputs'!$D$20),0)</f>
        <v>105</v>
      </c>
      <c r="BE726" s="68">
        <f t="shared" si="229"/>
        <v>104</v>
      </c>
      <c r="BF726" s="68">
        <f t="shared" ca="1" si="230"/>
        <v>104</v>
      </c>
      <c r="BG726" s="68">
        <f ca="1">IF(BF726-BC726&gt;'Inputs and Outputs'!$D$4,Four-BC726,0)</f>
        <v>3</v>
      </c>
      <c r="BH726" s="68">
        <f ca="1">BF726*'Inputs and Outputs'!$D$5-BG726*'Inputs and Outputs'!$D$6</f>
        <v>3860</v>
      </c>
      <c r="BI726" s="70">
        <f t="shared" ca="1" si="238"/>
        <v>0.52924223652355007</v>
      </c>
      <c r="BJ726" s="68">
        <f t="shared" si="231"/>
        <v>200</v>
      </c>
      <c r="BK726" s="75">
        <f ca="1">BF726*'Inputs and Outputs'!$D$5-('Model Part B'!BG726*'Model Part B'!BJ726+BG726*Costperbumped)</f>
        <v>3260</v>
      </c>
      <c r="BN726" s="74">
        <v>723</v>
      </c>
      <c r="BO726" s="68" t="s">
        <v>1</v>
      </c>
      <c r="BP726" s="69">
        <v>44437</v>
      </c>
      <c r="BQ726" s="67" t="s">
        <v>0</v>
      </c>
      <c r="BR726" s="68" t="str">
        <f>'Flight Data'!$A724</f>
        <v>G723</v>
      </c>
      <c r="BS726" s="68">
        <f>'Flight Data'!$B724</f>
        <v>1</v>
      </c>
      <c r="BT726" s="68">
        <f ca="1">ROUND(NORMINV($BY726,'Inputs and Outputs'!$C$18,'Inputs and Outputs'!$D$18),0)</f>
        <v>97</v>
      </c>
      <c r="BU726" s="68">
        <f t="shared" si="232"/>
        <v>105</v>
      </c>
      <c r="BV726" s="68">
        <f t="shared" ca="1" si="233"/>
        <v>97</v>
      </c>
      <c r="BW726" s="68">
        <f ca="1">IF(BV726-BS726&gt;'Inputs and Outputs'!$D$4,Five-BS726,0)</f>
        <v>0</v>
      </c>
      <c r="BX726" s="68">
        <f ca="1">BV726*'Inputs and Outputs'!$D$5-BW726*'Inputs and Outputs'!$D$6</f>
        <v>3880</v>
      </c>
      <c r="BY726" s="70">
        <f t="shared" ca="1" si="239"/>
        <v>0.24356862279721814</v>
      </c>
      <c r="BZ726" s="68">
        <f t="shared" si="234"/>
        <v>200</v>
      </c>
      <c r="CA726" s="75">
        <f ca="1">BV726*'Inputs and Outputs'!$D$5-('Model Part B'!BW726*'Model Part B'!BZ726+BW726*Costperbumped)</f>
        <v>3880</v>
      </c>
    </row>
    <row r="727" spans="2:79" x14ac:dyDescent="0.2">
      <c r="B727" s="74">
        <v>724</v>
      </c>
      <c r="C727" s="68" t="s">
        <v>9</v>
      </c>
      <c r="D727" s="69">
        <v>44438</v>
      </c>
      <c r="E727" s="67" t="s">
        <v>3</v>
      </c>
      <c r="F727" s="68" t="str">
        <f>'Flight Data'!$A725</f>
        <v>G724</v>
      </c>
      <c r="G727" s="68">
        <f>'Flight Data'!$B725</f>
        <v>1</v>
      </c>
      <c r="H727" s="68">
        <f ca="1">ROUND(NORMINV($M727,'Inputs and Outputs'!$C$18,'Inputs and Outputs'!$D$18),0)</f>
        <v>106</v>
      </c>
      <c r="I727" s="68">
        <f t="shared" si="220"/>
        <v>101</v>
      </c>
      <c r="J727" s="68">
        <f t="shared" ca="1" si="221"/>
        <v>101</v>
      </c>
      <c r="K727" s="68">
        <f ca="1">IF(J727-G727&gt;'Inputs and Outputs'!$D$4,One-G727,0)</f>
        <v>0</v>
      </c>
      <c r="L727" s="68">
        <f ca="1">J727*'Inputs and Outputs'!$D$5-K727*'Inputs and Outputs'!$D$6</f>
        <v>4040</v>
      </c>
      <c r="M727" s="70">
        <f t="shared" ca="1" si="235"/>
        <v>0.7919593122673253</v>
      </c>
      <c r="N727" s="68">
        <f t="shared" si="222"/>
        <v>25</v>
      </c>
      <c r="O727" s="75">
        <f ca="1">J727*'Inputs and Outputs'!$D$5-('Model Part B'!K727*'Model Part B'!N727+K727*Costperbumped)</f>
        <v>4040</v>
      </c>
      <c r="R727" s="74">
        <v>724</v>
      </c>
      <c r="S727" s="68" t="s">
        <v>9</v>
      </c>
      <c r="T727" s="69">
        <v>44438</v>
      </c>
      <c r="U727" s="67" t="s">
        <v>3</v>
      </c>
      <c r="V727" s="68" t="str">
        <f>'Flight Data'!$A725</f>
        <v>G724</v>
      </c>
      <c r="W727" s="68">
        <f>'Flight Data'!$B725</f>
        <v>1</v>
      </c>
      <c r="X727" s="68">
        <f ca="1">ROUND(NORMINV($AC727,'Inputs and Outputs'!$C$18,'Inputs and Outputs'!$D$18),0)</f>
        <v>104</v>
      </c>
      <c r="Y727" s="68">
        <f t="shared" si="223"/>
        <v>102</v>
      </c>
      <c r="Z727" s="68">
        <f t="shared" ca="1" si="224"/>
        <v>102</v>
      </c>
      <c r="AA727" s="68">
        <f ca="1">IF(Z727-W727&gt;'Inputs and Outputs'!$D$4,One-W727,0)</f>
        <v>0</v>
      </c>
      <c r="AB727" s="68">
        <f ca="1">Z727*'Inputs and Outputs'!$D$5-AA727*'Inputs and Outputs'!$D$6</f>
        <v>4080</v>
      </c>
      <c r="AC727" s="70">
        <f t="shared" ca="1" si="236"/>
        <v>0.71756053607807524</v>
      </c>
      <c r="AD727" s="68">
        <f t="shared" si="225"/>
        <v>25</v>
      </c>
      <c r="AE727" s="75">
        <f ca="1">Z727*'Inputs and Outputs'!$D$5-('Model Part B'!AA727*'Model Part B'!AD727+AA727*Costperbumped)</f>
        <v>4080</v>
      </c>
      <c r="AH727" s="74">
        <v>724</v>
      </c>
      <c r="AI727" s="68" t="s">
        <v>9</v>
      </c>
      <c r="AJ727" s="69">
        <v>44438</v>
      </c>
      <c r="AK727" s="67" t="s">
        <v>3</v>
      </c>
      <c r="AL727" s="68" t="str">
        <f>'Flight Data'!$A725</f>
        <v>G724</v>
      </c>
      <c r="AM727" s="68">
        <f>'Flight Data'!$B725</f>
        <v>1</v>
      </c>
      <c r="AN727" s="68">
        <f ca="1">ROUND(NORMINV($AS727,'Inputs and Outputs'!$C$18,'Inputs and Outputs'!$D$18),0)</f>
        <v>101</v>
      </c>
      <c r="AO727" s="68">
        <f t="shared" si="226"/>
        <v>103</v>
      </c>
      <c r="AP727" s="68">
        <f t="shared" ca="1" si="227"/>
        <v>101</v>
      </c>
      <c r="AQ727" s="68">
        <f ca="1">IF(AP727-AM727&gt;'Inputs and Outputs'!$D$4,Three-AM727,0)</f>
        <v>0</v>
      </c>
      <c r="AR727" s="68">
        <f ca="1">AP727*'Inputs and Outputs'!$D$5-AQ727*'Inputs and Outputs'!$D$6</f>
        <v>4040</v>
      </c>
      <c r="AS727" s="70">
        <f t="shared" ca="1" si="237"/>
        <v>0.5205507686855364</v>
      </c>
      <c r="AT727" s="68">
        <f t="shared" si="228"/>
        <v>25</v>
      </c>
      <c r="AU727" s="75">
        <f ca="1">AP727*'Inputs and Outputs'!$D$5-('Model Part B'!AQ727*'Model Part B'!AT727+AQ727*Costperbumped)</f>
        <v>4040</v>
      </c>
      <c r="AX727" s="74">
        <v>724</v>
      </c>
      <c r="AY727" s="68" t="s">
        <v>9</v>
      </c>
      <c r="AZ727" s="69">
        <v>44438</v>
      </c>
      <c r="BA727" s="67" t="s">
        <v>3</v>
      </c>
      <c r="BB727" s="68" t="str">
        <f>'Flight Data'!$A725</f>
        <v>G724</v>
      </c>
      <c r="BC727" s="68">
        <f>'Flight Data'!$B725</f>
        <v>1</v>
      </c>
      <c r="BD727" s="68">
        <f ca="1">ROUND(NORMINV($BI727,'Inputs and Outputs'!$C$18,'Inputs and Outputs'!$D$18),0)</f>
        <v>91</v>
      </c>
      <c r="BE727" s="68">
        <f t="shared" si="229"/>
        <v>104</v>
      </c>
      <c r="BF727" s="68">
        <f t="shared" ca="1" si="230"/>
        <v>91</v>
      </c>
      <c r="BG727" s="68">
        <f ca="1">IF(BF727-BC727&gt;'Inputs and Outputs'!$D$4,Four-BC727,0)</f>
        <v>0</v>
      </c>
      <c r="BH727" s="68">
        <f ca="1">BF727*'Inputs and Outputs'!$D$5-BG727*'Inputs and Outputs'!$D$6</f>
        <v>3640</v>
      </c>
      <c r="BI727" s="70">
        <f t="shared" ca="1" si="238"/>
        <v>4.1506980319971798E-2</v>
      </c>
      <c r="BJ727" s="68">
        <f t="shared" si="231"/>
        <v>25</v>
      </c>
      <c r="BK727" s="75">
        <f ca="1">BF727*'Inputs and Outputs'!$D$5-('Model Part B'!BG727*'Model Part B'!BJ727+BG727*Costperbumped)</f>
        <v>3640</v>
      </c>
      <c r="BN727" s="74">
        <v>724</v>
      </c>
      <c r="BO727" s="68" t="s">
        <v>9</v>
      </c>
      <c r="BP727" s="69">
        <v>44438</v>
      </c>
      <c r="BQ727" s="67" t="s">
        <v>3</v>
      </c>
      <c r="BR727" s="68" t="str">
        <f>'Flight Data'!$A725</f>
        <v>G724</v>
      </c>
      <c r="BS727" s="68">
        <f>'Flight Data'!$B725</f>
        <v>1</v>
      </c>
      <c r="BT727" s="68">
        <f ca="1">ROUND(NORMINV($BY727,'Inputs and Outputs'!$C$18,'Inputs and Outputs'!$D$18),0)</f>
        <v>99</v>
      </c>
      <c r="BU727" s="68">
        <f t="shared" si="232"/>
        <v>105</v>
      </c>
      <c r="BV727" s="68">
        <f t="shared" ca="1" si="233"/>
        <v>99</v>
      </c>
      <c r="BW727" s="68">
        <f ca="1">IF(BV727-BS727&gt;'Inputs and Outputs'!$D$4,Five-BS727,0)</f>
        <v>0</v>
      </c>
      <c r="BX727" s="68">
        <f ca="1">BV727*'Inputs and Outputs'!$D$5-BW727*'Inputs and Outputs'!$D$6</f>
        <v>3960</v>
      </c>
      <c r="BY727" s="70">
        <f t="shared" ca="1" si="239"/>
        <v>0.34101419936616306</v>
      </c>
      <c r="BZ727" s="68">
        <f t="shared" si="234"/>
        <v>25</v>
      </c>
      <c r="CA727" s="75">
        <f ca="1">BV727*'Inputs and Outputs'!$D$5-('Model Part B'!BW727*'Model Part B'!BZ727+BW727*Costperbumped)</f>
        <v>3960</v>
      </c>
    </row>
    <row r="728" spans="2:79" x14ac:dyDescent="0.2">
      <c r="B728" s="74">
        <v>725</v>
      </c>
      <c r="C728" s="68" t="s">
        <v>9</v>
      </c>
      <c r="D728" s="69">
        <v>44438</v>
      </c>
      <c r="E728" s="67" t="s">
        <v>2</v>
      </c>
      <c r="F728" s="68" t="str">
        <f>'Flight Data'!$A726</f>
        <v>G725</v>
      </c>
      <c r="G728" s="68">
        <f>'Flight Data'!$B726</f>
        <v>1</v>
      </c>
      <c r="H728" s="68">
        <f ca="1">ROUND(NORMINV($M728,'Inputs and Outputs'!$C$19,'Inputs and Outputs'!$D$19),0)</f>
        <v>110</v>
      </c>
      <c r="I728" s="68">
        <f t="shared" si="220"/>
        <v>101</v>
      </c>
      <c r="J728" s="68">
        <f t="shared" ca="1" si="221"/>
        <v>101</v>
      </c>
      <c r="K728" s="68">
        <f ca="1">IF(J728-G728&gt;'Inputs and Outputs'!$D$4,One-G728,0)</f>
        <v>0</v>
      </c>
      <c r="L728" s="68">
        <f ca="1">J728*'Inputs and Outputs'!$D$5-K728*'Inputs and Outputs'!$D$6</f>
        <v>4040</v>
      </c>
      <c r="M728" s="70">
        <f t="shared" ca="1" si="235"/>
        <v>0.91662261212186513</v>
      </c>
      <c r="N728" s="68">
        <f t="shared" si="222"/>
        <v>25</v>
      </c>
      <c r="O728" s="75">
        <f ca="1">J728*'Inputs and Outputs'!$D$5-('Model Part B'!K728*'Model Part B'!N728+K728*Costperbumped)</f>
        <v>4040</v>
      </c>
      <c r="R728" s="74">
        <v>725</v>
      </c>
      <c r="S728" s="68" t="s">
        <v>9</v>
      </c>
      <c r="T728" s="69">
        <v>44438</v>
      </c>
      <c r="U728" s="67" t="s">
        <v>2</v>
      </c>
      <c r="V728" s="68" t="str">
        <f>'Flight Data'!$A726</f>
        <v>G725</v>
      </c>
      <c r="W728" s="68">
        <f>'Flight Data'!$B726</f>
        <v>1</v>
      </c>
      <c r="X728" s="68">
        <f ca="1">ROUND(NORMINV($AC728,'Inputs and Outputs'!$C$19,'Inputs and Outputs'!$D$19),0)</f>
        <v>102</v>
      </c>
      <c r="Y728" s="68">
        <f t="shared" si="223"/>
        <v>102</v>
      </c>
      <c r="Z728" s="68">
        <f t="shared" ca="1" si="224"/>
        <v>102</v>
      </c>
      <c r="AA728" s="68">
        <f ca="1">IF(Z728-W728&gt;'Inputs and Outputs'!$D$4,One-W728,0)</f>
        <v>0</v>
      </c>
      <c r="AB728" s="68">
        <f ca="1">Z728*'Inputs and Outputs'!$D$5-AA728*'Inputs and Outputs'!$D$6</f>
        <v>4080</v>
      </c>
      <c r="AC728" s="70">
        <f t="shared" ca="1" si="236"/>
        <v>0.45592246945570414</v>
      </c>
      <c r="AD728" s="68">
        <f t="shared" si="225"/>
        <v>25</v>
      </c>
      <c r="AE728" s="75">
        <f ca="1">Z728*'Inputs and Outputs'!$D$5-('Model Part B'!AA728*'Model Part B'!AD728+AA728*Costperbumped)</f>
        <v>4080</v>
      </c>
      <c r="AH728" s="74">
        <v>725</v>
      </c>
      <c r="AI728" s="68" t="s">
        <v>9</v>
      </c>
      <c r="AJ728" s="69">
        <v>44438</v>
      </c>
      <c r="AK728" s="67" t="s">
        <v>2</v>
      </c>
      <c r="AL728" s="68" t="str">
        <f>'Flight Data'!$A726</f>
        <v>G725</v>
      </c>
      <c r="AM728" s="68">
        <f>'Flight Data'!$B726</f>
        <v>1</v>
      </c>
      <c r="AN728" s="68">
        <f ca="1">ROUND(NORMINV($AS728,'Inputs and Outputs'!$C$19,'Inputs and Outputs'!$D$19),0)</f>
        <v>97</v>
      </c>
      <c r="AO728" s="68">
        <f t="shared" si="226"/>
        <v>103</v>
      </c>
      <c r="AP728" s="68">
        <f t="shared" ca="1" si="227"/>
        <v>97</v>
      </c>
      <c r="AQ728" s="68">
        <f ca="1">IF(AP728-AM728&gt;'Inputs and Outputs'!$D$4,Three-AM728,0)</f>
        <v>0</v>
      </c>
      <c r="AR728" s="68">
        <f ca="1">AP728*'Inputs and Outputs'!$D$5-AQ728*'Inputs and Outputs'!$D$6</f>
        <v>3880</v>
      </c>
      <c r="AS728" s="70">
        <f t="shared" ca="1" si="237"/>
        <v>0.12226271516153209</v>
      </c>
      <c r="AT728" s="68">
        <f t="shared" si="228"/>
        <v>25</v>
      </c>
      <c r="AU728" s="75">
        <f ca="1">AP728*'Inputs and Outputs'!$D$5-('Model Part B'!AQ728*'Model Part B'!AT728+AQ728*Costperbumped)</f>
        <v>3880</v>
      </c>
      <c r="AX728" s="74">
        <v>725</v>
      </c>
      <c r="AY728" s="68" t="s">
        <v>9</v>
      </c>
      <c r="AZ728" s="69">
        <v>44438</v>
      </c>
      <c r="BA728" s="67" t="s">
        <v>2</v>
      </c>
      <c r="BB728" s="68" t="str">
        <f>'Flight Data'!$A726</f>
        <v>G725</v>
      </c>
      <c r="BC728" s="68">
        <f>'Flight Data'!$B726</f>
        <v>1</v>
      </c>
      <c r="BD728" s="68">
        <f ca="1">ROUND(NORMINV($BI728,'Inputs and Outputs'!$C$19,'Inputs and Outputs'!$D$19),0)</f>
        <v>99</v>
      </c>
      <c r="BE728" s="68">
        <f t="shared" si="229"/>
        <v>104</v>
      </c>
      <c r="BF728" s="68">
        <f t="shared" ca="1" si="230"/>
        <v>99</v>
      </c>
      <c r="BG728" s="68">
        <f ca="1">IF(BF728-BC728&gt;'Inputs and Outputs'!$D$4,Four-BC728,0)</f>
        <v>0</v>
      </c>
      <c r="BH728" s="68">
        <f ca="1">BF728*'Inputs and Outputs'!$D$5-BG728*'Inputs and Outputs'!$D$6</f>
        <v>3960</v>
      </c>
      <c r="BI728" s="70">
        <f t="shared" ca="1" si="238"/>
        <v>0.21707695924230752</v>
      </c>
      <c r="BJ728" s="68">
        <f t="shared" si="231"/>
        <v>25</v>
      </c>
      <c r="BK728" s="75">
        <f ca="1">BF728*'Inputs and Outputs'!$D$5-('Model Part B'!BG728*'Model Part B'!BJ728+BG728*Costperbumped)</f>
        <v>3960</v>
      </c>
      <c r="BN728" s="74">
        <v>725</v>
      </c>
      <c r="BO728" s="68" t="s">
        <v>9</v>
      </c>
      <c r="BP728" s="69">
        <v>44438</v>
      </c>
      <c r="BQ728" s="67" t="s">
        <v>2</v>
      </c>
      <c r="BR728" s="68" t="str">
        <f>'Flight Data'!$A726</f>
        <v>G725</v>
      </c>
      <c r="BS728" s="68">
        <f>'Flight Data'!$B726</f>
        <v>1</v>
      </c>
      <c r="BT728" s="68">
        <f ca="1">ROUND(NORMINV($BY728,'Inputs and Outputs'!$C$18,'Inputs and Outputs'!$D$18),0)</f>
        <v>90</v>
      </c>
      <c r="BU728" s="68">
        <f t="shared" si="232"/>
        <v>105</v>
      </c>
      <c r="BV728" s="68">
        <f t="shared" ca="1" si="233"/>
        <v>90</v>
      </c>
      <c r="BW728" s="68">
        <f ca="1">IF(BV728-BS728&gt;'Inputs and Outputs'!$D$4,Five-BS728,0)</f>
        <v>0</v>
      </c>
      <c r="BX728" s="68">
        <f ca="1">BV728*'Inputs and Outputs'!$D$5-BW728*'Inputs and Outputs'!$D$6</f>
        <v>3600</v>
      </c>
      <c r="BY728" s="70">
        <f t="shared" ca="1" si="239"/>
        <v>3.4605027539340805E-2</v>
      </c>
      <c r="BZ728" s="68">
        <f t="shared" si="234"/>
        <v>25</v>
      </c>
      <c r="CA728" s="75">
        <f ca="1">BV728*'Inputs and Outputs'!$D$5-('Model Part B'!BW728*'Model Part B'!BZ728+BW728*Costperbumped)</f>
        <v>3600</v>
      </c>
    </row>
    <row r="729" spans="2:79" x14ac:dyDescent="0.2">
      <c r="B729" s="74">
        <v>726</v>
      </c>
      <c r="C729" s="68" t="s">
        <v>9</v>
      </c>
      <c r="D729" s="69">
        <v>44438</v>
      </c>
      <c r="E729" s="67" t="s">
        <v>0</v>
      </c>
      <c r="F729" s="68" t="str">
        <f>'Flight Data'!$A727</f>
        <v>G726</v>
      </c>
      <c r="G729" s="68">
        <f>'Flight Data'!$B727</f>
        <v>0</v>
      </c>
      <c r="H729" s="68">
        <f ca="1">ROUND(NORMINV($M729,'Inputs and Outputs'!$C$20,'Inputs and Outputs'!$D$20),0)</f>
        <v>111</v>
      </c>
      <c r="I729" s="68">
        <f t="shared" si="220"/>
        <v>101</v>
      </c>
      <c r="J729" s="68">
        <f t="shared" ca="1" si="221"/>
        <v>101</v>
      </c>
      <c r="K729" s="68">
        <f ca="1">IF(J729-G729&gt;'Inputs and Outputs'!$D$4,One-G729,0)</f>
        <v>1</v>
      </c>
      <c r="L729" s="68">
        <f ca="1">J729*'Inputs and Outputs'!$D$5-K729*'Inputs and Outputs'!$D$6</f>
        <v>3940</v>
      </c>
      <c r="M729" s="70">
        <f t="shared" ca="1" si="235"/>
        <v>0.87649585695327836</v>
      </c>
      <c r="N729" s="68">
        <f t="shared" si="222"/>
        <v>200</v>
      </c>
      <c r="O729" s="75">
        <f ca="1">J729*'Inputs and Outputs'!$D$5-('Model Part B'!K729*'Model Part B'!N729+K729*Costperbumped)</f>
        <v>3740</v>
      </c>
      <c r="R729" s="74">
        <v>726</v>
      </c>
      <c r="S729" s="68" t="s">
        <v>9</v>
      </c>
      <c r="T729" s="69">
        <v>44438</v>
      </c>
      <c r="U729" s="67" t="s">
        <v>0</v>
      </c>
      <c r="V729" s="68" t="str">
        <f>'Flight Data'!$A727</f>
        <v>G726</v>
      </c>
      <c r="W729" s="68">
        <f>'Flight Data'!$B727</f>
        <v>0</v>
      </c>
      <c r="X729" s="68">
        <f ca="1">ROUND(NORMINV($AC729,'Inputs and Outputs'!$C$20,'Inputs and Outputs'!$D$20),0)</f>
        <v>101</v>
      </c>
      <c r="Y729" s="68">
        <f t="shared" si="223"/>
        <v>102</v>
      </c>
      <c r="Z729" s="68">
        <f t="shared" ca="1" si="224"/>
        <v>101</v>
      </c>
      <c r="AA729" s="68">
        <f ca="1">IF(Z729-W729&gt;'Inputs and Outputs'!$D$4,One-W729,0)</f>
        <v>1</v>
      </c>
      <c r="AB729" s="68">
        <f ca="1">Z729*'Inputs and Outputs'!$D$5-AA729*'Inputs and Outputs'!$D$6</f>
        <v>3940</v>
      </c>
      <c r="AC729" s="70">
        <f t="shared" ca="1" si="236"/>
        <v>0.21149512475515897</v>
      </c>
      <c r="AD729" s="68">
        <f t="shared" si="225"/>
        <v>200</v>
      </c>
      <c r="AE729" s="75">
        <f ca="1">Z729*'Inputs and Outputs'!$D$5-('Model Part B'!AA729*'Model Part B'!AD729+AA729*Costperbumped)</f>
        <v>3740</v>
      </c>
      <c r="AH729" s="74">
        <v>726</v>
      </c>
      <c r="AI729" s="68" t="s">
        <v>9</v>
      </c>
      <c r="AJ729" s="69">
        <v>44438</v>
      </c>
      <c r="AK729" s="67" t="s">
        <v>0</v>
      </c>
      <c r="AL729" s="68" t="str">
        <f>'Flight Data'!$A727</f>
        <v>G726</v>
      </c>
      <c r="AM729" s="68">
        <f>'Flight Data'!$B727</f>
        <v>0</v>
      </c>
      <c r="AN729" s="68">
        <f ca="1">ROUND(NORMINV($AS729,'Inputs and Outputs'!$C$20,'Inputs and Outputs'!$D$20),0)</f>
        <v>105</v>
      </c>
      <c r="AO729" s="68">
        <f t="shared" si="226"/>
        <v>103</v>
      </c>
      <c r="AP729" s="68">
        <f t="shared" ca="1" si="227"/>
        <v>103</v>
      </c>
      <c r="AQ729" s="68">
        <f ca="1">IF(AP729-AM729&gt;'Inputs and Outputs'!$D$4,Three-AM729,0)</f>
        <v>3</v>
      </c>
      <c r="AR729" s="68">
        <f ca="1">AP729*'Inputs and Outputs'!$D$5-AQ729*'Inputs and Outputs'!$D$6</f>
        <v>3820</v>
      </c>
      <c r="AS729" s="70">
        <f t="shared" ca="1" si="237"/>
        <v>0.48055192863118779</v>
      </c>
      <c r="AT729" s="68">
        <f t="shared" si="228"/>
        <v>200</v>
      </c>
      <c r="AU729" s="75">
        <f ca="1">AP729*'Inputs and Outputs'!$D$5-('Model Part B'!AQ729*'Model Part B'!AT729+AQ729*Costperbumped)</f>
        <v>3220</v>
      </c>
      <c r="AX729" s="74">
        <v>726</v>
      </c>
      <c r="AY729" s="68" t="s">
        <v>9</v>
      </c>
      <c r="AZ729" s="69">
        <v>44438</v>
      </c>
      <c r="BA729" s="67" t="s">
        <v>0</v>
      </c>
      <c r="BB729" s="68" t="str">
        <f>'Flight Data'!$A727</f>
        <v>G726</v>
      </c>
      <c r="BC729" s="68">
        <f>'Flight Data'!$B727</f>
        <v>0</v>
      </c>
      <c r="BD729" s="68">
        <f ca="1">ROUND(NORMINV($BI729,'Inputs and Outputs'!$C$20,'Inputs and Outputs'!$D$20),0)</f>
        <v>108</v>
      </c>
      <c r="BE729" s="68">
        <f t="shared" si="229"/>
        <v>104</v>
      </c>
      <c r="BF729" s="68">
        <f t="shared" ca="1" si="230"/>
        <v>104</v>
      </c>
      <c r="BG729" s="68">
        <f ca="1">IF(BF729-BC729&gt;'Inputs and Outputs'!$D$4,Four-BC729,0)</f>
        <v>4</v>
      </c>
      <c r="BH729" s="68">
        <f ca="1">BF729*'Inputs and Outputs'!$D$5-BG729*'Inputs and Outputs'!$D$6</f>
        <v>3760</v>
      </c>
      <c r="BI729" s="70">
        <f t="shared" ca="1" si="238"/>
        <v>0.70208019767810403</v>
      </c>
      <c r="BJ729" s="68">
        <f t="shared" si="231"/>
        <v>200</v>
      </c>
      <c r="BK729" s="75">
        <f ca="1">BF729*'Inputs and Outputs'!$D$5-('Model Part B'!BG729*'Model Part B'!BJ729+BG729*Costperbumped)</f>
        <v>2960</v>
      </c>
      <c r="BN729" s="74">
        <v>726</v>
      </c>
      <c r="BO729" s="68" t="s">
        <v>9</v>
      </c>
      <c r="BP729" s="69">
        <v>44438</v>
      </c>
      <c r="BQ729" s="67" t="s">
        <v>0</v>
      </c>
      <c r="BR729" s="68" t="str">
        <f>'Flight Data'!$A727</f>
        <v>G726</v>
      </c>
      <c r="BS729" s="68">
        <f>'Flight Data'!$B727</f>
        <v>0</v>
      </c>
      <c r="BT729" s="68">
        <f ca="1">ROUND(NORMINV($BY729,'Inputs and Outputs'!$C$18,'Inputs and Outputs'!$D$18),0)</f>
        <v>98</v>
      </c>
      <c r="BU729" s="68">
        <f t="shared" si="232"/>
        <v>105</v>
      </c>
      <c r="BV729" s="68">
        <f t="shared" ca="1" si="233"/>
        <v>98</v>
      </c>
      <c r="BW729" s="68">
        <f ca="1">IF(BV729-BS729&gt;'Inputs and Outputs'!$D$4,Five-BS729,0)</f>
        <v>0</v>
      </c>
      <c r="BX729" s="68">
        <f ca="1">BV729*'Inputs and Outputs'!$D$5-BW729*'Inputs and Outputs'!$D$6</f>
        <v>3920</v>
      </c>
      <c r="BY729" s="70">
        <f t="shared" ca="1" si="239"/>
        <v>0.32244792399350108</v>
      </c>
      <c r="BZ729" s="68">
        <f t="shared" si="234"/>
        <v>200</v>
      </c>
      <c r="CA729" s="75">
        <f ca="1">BV729*'Inputs and Outputs'!$D$5-('Model Part B'!BW729*'Model Part B'!BZ729+BW729*Costperbumped)</f>
        <v>3920</v>
      </c>
    </row>
    <row r="730" spans="2:79" x14ac:dyDescent="0.2">
      <c r="B730" s="74">
        <v>727</v>
      </c>
      <c r="C730" s="68" t="s">
        <v>8</v>
      </c>
      <c r="D730" s="69">
        <v>44439</v>
      </c>
      <c r="E730" s="67" t="s">
        <v>3</v>
      </c>
      <c r="F730" s="68" t="str">
        <f>'Flight Data'!$A728</f>
        <v>G727</v>
      </c>
      <c r="G730" s="68">
        <f>'Flight Data'!$B728</f>
        <v>2</v>
      </c>
      <c r="H730" s="68">
        <f ca="1">ROUND(NORMINV($M730,'Inputs and Outputs'!$C$18,'Inputs and Outputs'!$D$18),0)</f>
        <v>106</v>
      </c>
      <c r="I730" s="68">
        <f t="shared" si="220"/>
        <v>101</v>
      </c>
      <c r="J730" s="68">
        <f t="shared" ca="1" si="221"/>
        <v>101</v>
      </c>
      <c r="K730" s="68">
        <f ca="1">IF(J730-G730&gt;'Inputs and Outputs'!$D$4,One-G730,0)</f>
        <v>0</v>
      </c>
      <c r="L730" s="68">
        <f ca="1">J730*'Inputs and Outputs'!$D$5-K730*'Inputs and Outputs'!$D$6</f>
        <v>4040</v>
      </c>
      <c r="M730" s="70">
        <f t="shared" ca="1" si="235"/>
        <v>0.79937489911732829</v>
      </c>
      <c r="N730" s="68">
        <f t="shared" si="222"/>
        <v>25</v>
      </c>
      <c r="O730" s="75">
        <f ca="1">J730*'Inputs and Outputs'!$D$5-('Model Part B'!K730*'Model Part B'!N730+K730*Costperbumped)</f>
        <v>4040</v>
      </c>
      <c r="R730" s="74">
        <v>727</v>
      </c>
      <c r="S730" s="68" t="s">
        <v>8</v>
      </c>
      <c r="T730" s="69">
        <v>44439</v>
      </c>
      <c r="U730" s="67" t="s">
        <v>3</v>
      </c>
      <c r="V730" s="68" t="str">
        <f>'Flight Data'!$A728</f>
        <v>G727</v>
      </c>
      <c r="W730" s="68">
        <f>'Flight Data'!$B728</f>
        <v>2</v>
      </c>
      <c r="X730" s="68">
        <f ca="1">ROUND(NORMINV($AC730,'Inputs and Outputs'!$C$18,'Inputs and Outputs'!$D$18),0)</f>
        <v>105</v>
      </c>
      <c r="Y730" s="68">
        <f t="shared" si="223"/>
        <v>102</v>
      </c>
      <c r="Z730" s="68">
        <f t="shared" ca="1" si="224"/>
        <v>102</v>
      </c>
      <c r="AA730" s="68">
        <f ca="1">IF(Z730-W730&gt;'Inputs and Outputs'!$D$4,One-W730,0)</f>
        <v>0</v>
      </c>
      <c r="AB730" s="68">
        <f ca="1">Z730*'Inputs and Outputs'!$D$5-AA730*'Inputs and Outputs'!$D$6</f>
        <v>4080</v>
      </c>
      <c r="AC730" s="70">
        <f t="shared" ca="1" si="236"/>
        <v>0.75352902097325403</v>
      </c>
      <c r="AD730" s="68">
        <f t="shared" si="225"/>
        <v>25</v>
      </c>
      <c r="AE730" s="75">
        <f ca="1">Z730*'Inputs and Outputs'!$D$5-('Model Part B'!AA730*'Model Part B'!AD730+AA730*Costperbumped)</f>
        <v>4080</v>
      </c>
      <c r="AH730" s="74">
        <v>727</v>
      </c>
      <c r="AI730" s="68" t="s">
        <v>8</v>
      </c>
      <c r="AJ730" s="69">
        <v>44439</v>
      </c>
      <c r="AK730" s="67" t="s">
        <v>3</v>
      </c>
      <c r="AL730" s="68" t="str">
        <f>'Flight Data'!$A728</f>
        <v>G727</v>
      </c>
      <c r="AM730" s="68">
        <f>'Flight Data'!$B728</f>
        <v>2</v>
      </c>
      <c r="AN730" s="68">
        <f ca="1">ROUND(NORMINV($AS730,'Inputs and Outputs'!$C$18,'Inputs and Outputs'!$D$18),0)</f>
        <v>99</v>
      </c>
      <c r="AO730" s="68">
        <f t="shared" si="226"/>
        <v>103</v>
      </c>
      <c r="AP730" s="68">
        <f t="shared" ca="1" si="227"/>
        <v>99</v>
      </c>
      <c r="AQ730" s="68">
        <f ca="1">IF(AP730-AM730&gt;'Inputs and Outputs'!$D$4,Three-AM730,0)</f>
        <v>0</v>
      </c>
      <c r="AR730" s="68">
        <f ca="1">AP730*'Inputs and Outputs'!$D$5-AQ730*'Inputs and Outputs'!$D$6</f>
        <v>3960</v>
      </c>
      <c r="AS730" s="70">
        <f t="shared" ca="1" si="237"/>
        <v>0.39650062896320037</v>
      </c>
      <c r="AT730" s="68">
        <f t="shared" si="228"/>
        <v>25</v>
      </c>
      <c r="AU730" s="75">
        <f ca="1">AP730*'Inputs and Outputs'!$D$5-('Model Part B'!AQ730*'Model Part B'!AT730+AQ730*Costperbumped)</f>
        <v>3960</v>
      </c>
      <c r="AX730" s="74">
        <v>727</v>
      </c>
      <c r="AY730" s="68" t="s">
        <v>8</v>
      </c>
      <c r="AZ730" s="69">
        <v>44439</v>
      </c>
      <c r="BA730" s="67" t="s">
        <v>3</v>
      </c>
      <c r="BB730" s="68" t="str">
        <f>'Flight Data'!$A728</f>
        <v>G727</v>
      </c>
      <c r="BC730" s="68">
        <f>'Flight Data'!$B728</f>
        <v>2</v>
      </c>
      <c r="BD730" s="68">
        <f ca="1">ROUND(NORMINV($BI730,'Inputs and Outputs'!$C$18,'Inputs and Outputs'!$D$18),0)</f>
        <v>95</v>
      </c>
      <c r="BE730" s="68">
        <f t="shared" si="229"/>
        <v>104</v>
      </c>
      <c r="BF730" s="68">
        <f t="shared" ca="1" si="230"/>
        <v>95</v>
      </c>
      <c r="BG730" s="68">
        <f ca="1">IF(BF730-BC730&gt;'Inputs and Outputs'!$D$4,Four-BC730,0)</f>
        <v>0</v>
      </c>
      <c r="BH730" s="68">
        <f ca="1">BF730*'Inputs and Outputs'!$D$5-BG730*'Inputs and Outputs'!$D$6</f>
        <v>3800</v>
      </c>
      <c r="BI730" s="70">
        <f t="shared" ca="1" si="238"/>
        <v>0.16583383215968617</v>
      </c>
      <c r="BJ730" s="68">
        <f t="shared" si="231"/>
        <v>25</v>
      </c>
      <c r="BK730" s="75">
        <f ca="1">BF730*'Inputs and Outputs'!$D$5-('Model Part B'!BG730*'Model Part B'!BJ730+BG730*Costperbumped)</f>
        <v>3800</v>
      </c>
      <c r="BN730" s="74">
        <v>727</v>
      </c>
      <c r="BO730" s="68" t="s">
        <v>8</v>
      </c>
      <c r="BP730" s="69">
        <v>44439</v>
      </c>
      <c r="BQ730" s="67" t="s">
        <v>3</v>
      </c>
      <c r="BR730" s="68" t="str">
        <f>'Flight Data'!$A728</f>
        <v>G727</v>
      </c>
      <c r="BS730" s="68">
        <f>'Flight Data'!$B728</f>
        <v>2</v>
      </c>
      <c r="BT730" s="68">
        <f ca="1">ROUND(NORMINV($BY730,'Inputs and Outputs'!$C$18,'Inputs and Outputs'!$D$18),0)</f>
        <v>105</v>
      </c>
      <c r="BU730" s="68">
        <f t="shared" si="232"/>
        <v>105</v>
      </c>
      <c r="BV730" s="68">
        <f t="shared" ca="1" si="233"/>
        <v>105</v>
      </c>
      <c r="BW730" s="68">
        <f ca="1">IF(BV730-BS730&gt;'Inputs and Outputs'!$D$4,Five-BS730,0)</f>
        <v>3</v>
      </c>
      <c r="BX730" s="68">
        <f ca="1">BV730*'Inputs and Outputs'!$D$5-BW730*'Inputs and Outputs'!$D$6</f>
        <v>3900</v>
      </c>
      <c r="BY730" s="70">
        <f t="shared" ca="1" si="239"/>
        <v>0.73772296338447929</v>
      </c>
      <c r="BZ730" s="68">
        <f t="shared" si="234"/>
        <v>25</v>
      </c>
      <c r="CA730" s="75">
        <f ca="1">BV730*'Inputs and Outputs'!$D$5-('Model Part B'!BW730*'Model Part B'!BZ730+BW730*Costperbumped)</f>
        <v>3825</v>
      </c>
    </row>
    <row r="731" spans="2:79" x14ac:dyDescent="0.2">
      <c r="B731" s="74">
        <v>728</v>
      </c>
      <c r="C731" s="68" t="s">
        <v>8</v>
      </c>
      <c r="D731" s="69">
        <v>44439</v>
      </c>
      <c r="E731" s="67" t="s">
        <v>2</v>
      </c>
      <c r="F731" s="68" t="str">
        <f>'Flight Data'!$A729</f>
        <v>G728</v>
      </c>
      <c r="G731" s="68">
        <f>'Flight Data'!$B729</f>
        <v>1</v>
      </c>
      <c r="H731" s="68">
        <f ca="1">ROUND(NORMINV($M731,'Inputs and Outputs'!$C$19,'Inputs and Outputs'!$D$19),0)</f>
        <v>99</v>
      </c>
      <c r="I731" s="68">
        <f t="shared" si="220"/>
        <v>101</v>
      </c>
      <c r="J731" s="68">
        <f t="shared" ca="1" si="221"/>
        <v>99</v>
      </c>
      <c r="K731" s="68">
        <f ca="1">IF(J731-G731&gt;'Inputs and Outputs'!$D$4,One-G731,0)</f>
        <v>0</v>
      </c>
      <c r="L731" s="68">
        <f ca="1">J731*'Inputs and Outputs'!$D$5-K731*'Inputs and Outputs'!$D$6</f>
        <v>3960</v>
      </c>
      <c r="M731" s="70">
        <f t="shared" ca="1" si="235"/>
        <v>0.22100451186483305</v>
      </c>
      <c r="N731" s="68">
        <f t="shared" si="222"/>
        <v>25</v>
      </c>
      <c r="O731" s="75">
        <f ca="1">J731*'Inputs and Outputs'!$D$5-('Model Part B'!K731*'Model Part B'!N731+K731*Costperbumped)</f>
        <v>3960</v>
      </c>
      <c r="R731" s="74">
        <v>728</v>
      </c>
      <c r="S731" s="68" t="s">
        <v>8</v>
      </c>
      <c r="T731" s="69">
        <v>44439</v>
      </c>
      <c r="U731" s="67" t="s">
        <v>2</v>
      </c>
      <c r="V731" s="68" t="str">
        <f>'Flight Data'!$A729</f>
        <v>G728</v>
      </c>
      <c r="W731" s="68">
        <f>'Flight Data'!$B729</f>
        <v>1</v>
      </c>
      <c r="X731" s="68">
        <f ca="1">ROUND(NORMINV($AC731,'Inputs and Outputs'!$C$19,'Inputs and Outputs'!$D$19),0)</f>
        <v>109</v>
      </c>
      <c r="Y731" s="68">
        <f t="shared" si="223"/>
        <v>102</v>
      </c>
      <c r="Z731" s="68">
        <f t="shared" ca="1" si="224"/>
        <v>102</v>
      </c>
      <c r="AA731" s="68">
        <f ca="1">IF(Z731-W731&gt;'Inputs and Outputs'!$D$4,One-W731,0)</f>
        <v>0</v>
      </c>
      <c r="AB731" s="68">
        <f ca="1">Z731*'Inputs and Outputs'!$D$5-AA731*'Inputs and Outputs'!$D$6</f>
        <v>4080</v>
      </c>
      <c r="AC731" s="70">
        <f t="shared" ca="1" si="236"/>
        <v>0.90123468751752889</v>
      </c>
      <c r="AD731" s="68">
        <f t="shared" si="225"/>
        <v>25</v>
      </c>
      <c r="AE731" s="75">
        <f ca="1">Z731*'Inputs and Outputs'!$D$5-('Model Part B'!AA731*'Model Part B'!AD731+AA731*Costperbumped)</f>
        <v>4080</v>
      </c>
      <c r="AH731" s="74">
        <v>728</v>
      </c>
      <c r="AI731" s="68" t="s">
        <v>8</v>
      </c>
      <c r="AJ731" s="69">
        <v>44439</v>
      </c>
      <c r="AK731" s="67" t="s">
        <v>2</v>
      </c>
      <c r="AL731" s="68" t="str">
        <f>'Flight Data'!$A729</f>
        <v>G728</v>
      </c>
      <c r="AM731" s="68">
        <f>'Flight Data'!$B729</f>
        <v>1</v>
      </c>
      <c r="AN731" s="68">
        <f ca="1">ROUND(NORMINV($AS731,'Inputs and Outputs'!$C$19,'Inputs and Outputs'!$D$19),0)</f>
        <v>96</v>
      </c>
      <c r="AO731" s="68">
        <f t="shared" si="226"/>
        <v>103</v>
      </c>
      <c r="AP731" s="68">
        <f t="shared" ca="1" si="227"/>
        <v>96</v>
      </c>
      <c r="AQ731" s="68">
        <f ca="1">IF(AP731-AM731&gt;'Inputs and Outputs'!$D$4,Three-AM731,0)</f>
        <v>0</v>
      </c>
      <c r="AR731" s="68">
        <f ca="1">AP731*'Inputs and Outputs'!$D$5-AQ731*'Inputs and Outputs'!$D$6</f>
        <v>3840</v>
      </c>
      <c r="AS731" s="70">
        <f t="shared" ca="1" si="237"/>
        <v>9.2692677501077236E-2</v>
      </c>
      <c r="AT731" s="68">
        <f t="shared" si="228"/>
        <v>25</v>
      </c>
      <c r="AU731" s="75">
        <f ca="1">AP731*'Inputs and Outputs'!$D$5-('Model Part B'!AQ731*'Model Part B'!AT731+AQ731*Costperbumped)</f>
        <v>3840</v>
      </c>
      <c r="AX731" s="74">
        <v>728</v>
      </c>
      <c r="AY731" s="68" t="s">
        <v>8</v>
      </c>
      <c r="AZ731" s="69">
        <v>44439</v>
      </c>
      <c r="BA731" s="67" t="s">
        <v>2</v>
      </c>
      <c r="BB731" s="68" t="str">
        <f>'Flight Data'!$A729</f>
        <v>G728</v>
      </c>
      <c r="BC731" s="68">
        <f>'Flight Data'!$B729</f>
        <v>1</v>
      </c>
      <c r="BD731" s="68">
        <f ca="1">ROUND(NORMINV($BI731,'Inputs and Outputs'!$C$19,'Inputs and Outputs'!$D$19),0)</f>
        <v>93</v>
      </c>
      <c r="BE731" s="68">
        <f t="shared" si="229"/>
        <v>104</v>
      </c>
      <c r="BF731" s="68">
        <f t="shared" ca="1" si="230"/>
        <v>93</v>
      </c>
      <c r="BG731" s="68">
        <f ca="1">IF(BF731-BC731&gt;'Inputs and Outputs'!$D$4,Four-BC731,0)</f>
        <v>0</v>
      </c>
      <c r="BH731" s="68">
        <f ca="1">BF731*'Inputs and Outputs'!$D$5-BG731*'Inputs and Outputs'!$D$6</f>
        <v>3720</v>
      </c>
      <c r="BI731" s="70">
        <f t="shared" ca="1" si="238"/>
        <v>2.3418837393103242E-2</v>
      </c>
      <c r="BJ731" s="68">
        <f t="shared" si="231"/>
        <v>25</v>
      </c>
      <c r="BK731" s="75">
        <f ca="1">BF731*'Inputs and Outputs'!$D$5-('Model Part B'!BG731*'Model Part B'!BJ731+BG731*Costperbumped)</f>
        <v>3720</v>
      </c>
      <c r="BN731" s="74">
        <v>728</v>
      </c>
      <c r="BO731" s="68" t="s">
        <v>8</v>
      </c>
      <c r="BP731" s="69">
        <v>44439</v>
      </c>
      <c r="BQ731" s="67" t="s">
        <v>2</v>
      </c>
      <c r="BR731" s="68" t="str">
        <f>'Flight Data'!$A729</f>
        <v>G728</v>
      </c>
      <c r="BS731" s="68">
        <f>'Flight Data'!$B729</f>
        <v>1</v>
      </c>
      <c r="BT731" s="68">
        <f ca="1">ROUND(NORMINV($BY731,'Inputs and Outputs'!$C$18,'Inputs and Outputs'!$D$18),0)</f>
        <v>106</v>
      </c>
      <c r="BU731" s="68">
        <f t="shared" si="232"/>
        <v>105</v>
      </c>
      <c r="BV731" s="68">
        <f t="shared" ca="1" si="233"/>
        <v>105</v>
      </c>
      <c r="BW731" s="68">
        <f ca="1">IF(BV731-BS731&gt;'Inputs and Outputs'!$D$4,Five-BS731,0)</f>
        <v>4</v>
      </c>
      <c r="BX731" s="68">
        <f ca="1">BV731*'Inputs and Outputs'!$D$5-BW731*'Inputs and Outputs'!$D$6</f>
        <v>3800</v>
      </c>
      <c r="BY731" s="70">
        <f t="shared" ca="1" si="239"/>
        <v>0.79136825731373439</v>
      </c>
      <c r="BZ731" s="68">
        <f t="shared" si="234"/>
        <v>25</v>
      </c>
      <c r="CA731" s="75">
        <f ca="1">BV731*'Inputs and Outputs'!$D$5-('Model Part B'!BW731*'Model Part B'!BZ731+BW731*Costperbumped)</f>
        <v>3700</v>
      </c>
    </row>
    <row r="732" spans="2:79" x14ac:dyDescent="0.2">
      <c r="B732" s="74">
        <v>729</v>
      </c>
      <c r="C732" s="68" t="s">
        <v>8</v>
      </c>
      <c r="D732" s="69">
        <v>44439</v>
      </c>
      <c r="E732" s="67" t="s">
        <v>0</v>
      </c>
      <c r="F732" s="68" t="str">
        <f>'Flight Data'!$A730</f>
        <v>G729</v>
      </c>
      <c r="G732" s="68">
        <f>'Flight Data'!$B730</f>
        <v>2</v>
      </c>
      <c r="H732" s="68">
        <f ca="1">ROUND(NORMINV($M732,'Inputs and Outputs'!$C$20,'Inputs and Outputs'!$D$20),0)</f>
        <v>97</v>
      </c>
      <c r="I732" s="68">
        <f t="shared" si="220"/>
        <v>101</v>
      </c>
      <c r="J732" s="68">
        <f t="shared" ca="1" si="221"/>
        <v>97</v>
      </c>
      <c r="K732" s="68">
        <f ca="1">IF(J732-G732&gt;'Inputs and Outputs'!$D$4,One-G732,0)</f>
        <v>0</v>
      </c>
      <c r="L732" s="68">
        <f ca="1">J732*'Inputs and Outputs'!$D$5-K732*'Inputs and Outputs'!$D$6</f>
        <v>3880</v>
      </c>
      <c r="M732" s="70">
        <f t="shared" ca="1" si="235"/>
        <v>6.1693676497482586E-2</v>
      </c>
      <c r="N732" s="68">
        <f t="shared" si="222"/>
        <v>200</v>
      </c>
      <c r="O732" s="75">
        <f ca="1">J732*'Inputs and Outputs'!$D$5-('Model Part B'!K732*'Model Part B'!N732+K732*Costperbumped)</f>
        <v>3880</v>
      </c>
      <c r="R732" s="74">
        <v>729</v>
      </c>
      <c r="S732" s="68" t="s">
        <v>8</v>
      </c>
      <c r="T732" s="69">
        <v>44439</v>
      </c>
      <c r="U732" s="67" t="s">
        <v>0</v>
      </c>
      <c r="V732" s="68" t="str">
        <f>'Flight Data'!$A730</f>
        <v>G729</v>
      </c>
      <c r="W732" s="68">
        <f>'Flight Data'!$B730</f>
        <v>2</v>
      </c>
      <c r="X732" s="68">
        <f ca="1">ROUND(NORMINV($AC732,'Inputs and Outputs'!$C$20,'Inputs and Outputs'!$D$20),0)</f>
        <v>110</v>
      </c>
      <c r="Y732" s="68">
        <f t="shared" si="223"/>
        <v>102</v>
      </c>
      <c r="Z732" s="68">
        <f t="shared" ca="1" si="224"/>
        <v>102</v>
      </c>
      <c r="AA732" s="68">
        <f ca="1">IF(Z732-W732&gt;'Inputs and Outputs'!$D$4,One-W732,0)</f>
        <v>0</v>
      </c>
      <c r="AB732" s="68">
        <f ca="1">Z732*'Inputs and Outputs'!$D$5-AA732*'Inputs and Outputs'!$D$6</f>
        <v>4080</v>
      </c>
      <c r="AC732" s="70">
        <f t="shared" ca="1" si="236"/>
        <v>0.86369273450823736</v>
      </c>
      <c r="AD732" s="68">
        <f t="shared" si="225"/>
        <v>200</v>
      </c>
      <c r="AE732" s="75">
        <f ca="1">Z732*'Inputs and Outputs'!$D$5-('Model Part B'!AA732*'Model Part B'!AD732+AA732*Costperbumped)</f>
        <v>4080</v>
      </c>
      <c r="AH732" s="74">
        <v>729</v>
      </c>
      <c r="AI732" s="68" t="s">
        <v>8</v>
      </c>
      <c r="AJ732" s="69">
        <v>44439</v>
      </c>
      <c r="AK732" s="67" t="s">
        <v>0</v>
      </c>
      <c r="AL732" s="68" t="str">
        <f>'Flight Data'!$A730</f>
        <v>G729</v>
      </c>
      <c r="AM732" s="68">
        <f>'Flight Data'!$B730</f>
        <v>2</v>
      </c>
      <c r="AN732" s="68">
        <f ca="1">ROUND(NORMINV($AS732,'Inputs and Outputs'!$C$20,'Inputs and Outputs'!$D$20),0)</f>
        <v>94</v>
      </c>
      <c r="AO732" s="68">
        <f t="shared" si="226"/>
        <v>103</v>
      </c>
      <c r="AP732" s="68">
        <f t="shared" ca="1" si="227"/>
        <v>94</v>
      </c>
      <c r="AQ732" s="68">
        <f ca="1">IF(AP732-AM732&gt;'Inputs and Outputs'!$D$4,Three-AM732,0)</f>
        <v>0</v>
      </c>
      <c r="AR732" s="68">
        <f ca="1">AP732*'Inputs and Outputs'!$D$5-AQ732*'Inputs and Outputs'!$D$6</f>
        <v>3760</v>
      </c>
      <c r="AS732" s="70">
        <f t="shared" ca="1" si="237"/>
        <v>1.0867194724884399E-2</v>
      </c>
      <c r="AT732" s="68">
        <f t="shared" si="228"/>
        <v>200</v>
      </c>
      <c r="AU732" s="75">
        <f ca="1">AP732*'Inputs and Outputs'!$D$5-('Model Part B'!AQ732*'Model Part B'!AT732+AQ732*Costperbumped)</f>
        <v>3760</v>
      </c>
      <c r="AX732" s="74">
        <v>729</v>
      </c>
      <c r="AY732" s="68" t="s">
        <v>8</v>
      </c>
      <c r="AZ732" s="69">
        <v>44439</v>
      </c>
      <c r="BA732" s="67" t="s">
        <v>0</v>
      </c>
      <c r="BB732" s="68" t="str">
        <f>'Flight Data'!$A730</f>
        <v>G729</v>
      </c>
      <c r="BC732" s="68">
        <f>'Flight Data'!$B730</f>
        <v>2</v>
      </c>
      <c r="BD732" s="68">
        <f ca="1">ROUND(NORMINV($BI732,'Inputs and Outputs'!$C$20,'Inputs and Outputs'!$D$20),0)</f>
        <v>106</v>
      </c>
      <c r="BE732" s="68">
        <f t="shared" si="229"/>
        <v>104</v>
      </c>
      <c r="BF732" s="68">
        <f t="shared" ca="1" si="230"/>
        <v>104</v>
      </c>
      <c r="BG732" s="68">
        <f ca="1">IF(BF732-BC732&gt;'Inputs and Outputs'!$D$4,Four-BC732,0)</f>
        <v>2</v>
      </c>
      <c r="BH732" s="68">
        <f ca="1">BF732*'Inputs and Outputs'!$D$5-BG732*'Inputs and Outputs'!$D$6</f>
        <v>3960</v>
      </c>
      <c r="BI732" s="70">
        <f t="shared" ca="1" si="238"/>
        <v>0.58279966646235748</v>
      </c>
      <c r="BJ732" s="68">
        <f t="shared" si="231"/>
        <v>200</v>
      </c>
      <c r="BK732" s="75">
        <f ca="1">BF732*'Inputs and Outputs'!$D$5-('Model Part B'!BG732*'Model Part B'!BJ732+BG732*Costperbumped)</f>
        <v>3560</v>
      </c>
      <c r="BN732" s="74">
        <v>729</v>
      </c>
      <c r="BO732" s="68" t="s">
        <v>8</v>
      </c>
      <c r="BP732" s="69">
        <v>44439</v>
      </c>
      <c r="BQ732" s="67" t="s">
        <v>0</v>
      </c>
      <c r="BR732" s="68" t="str">
        <f>'Flight Data'!$A730</f>
        <v>G729</v>
      </c>
      <c r="BS732" s="68">
        <f>'Flight Data'!$B730</f>
        <v>2</v>
      </c>
      <c r="BT732" s="68">
        <f ca="1">ROUND(NORMINV($BY732,'Inputs and Outputs'!$C$18,'Inputs and Outputs'!$D$18),0)</f>
        <v>104</v>
      </c>
      <c r="BU732" s="68">
        <f t="shared" si="232"/>
        <v>105</v>
      </c>
      <c r="BV732" s="68">
        <f t="shared" ca="1" si="233"/>
        <v>104</v>
      </c>
      <c r="BW732" s="68">
        <f ca="1">IF(BV732-BS732&gt;'Inputs and Outputs'!$D$4,Five-BS732,0)</f>
        <v>3</v>
      </c>
      <c r="BX732" s="68">
        <f ca="1">BV732*'Inputs and Outputs'!$D$5-BW732*'Inputs and Outputs'!$D$6</f>
        <v>3860</v>
      </c>
      <c r="BY732" s="70">
        <f t="shared" ca="1" si="239"/>
        <v>0.6747705966209272</v>
      </c>
      <c r="BZ732" s="68">
        <f t="shared" si="234"/>
        <v>200</v>
      </c>
      <c r="CA732" s="75">
        <f ca="1">BV732*'Inputs and Outputs'!$D$5-('Model Part B'!BW732*'Model Part B'!BZ732+BW732*Costperbumped)</f>
        <v>3260</v>
      </c>
    </row>
    <row r="733" spans="2:79" x14ac:dyDescent="0.2">
      <c r="B733" s="74">
        <v>730</v>
      </c>
      <c r="C733" s="68" t="s">
        <v>7</v>
      </c>
      <c r="D733" s="69">
        <v>44440</v>
      </c>
      <c r="E733" s="67" t="s">
        <v>3</v>
      </c>
      <c r="F733" s="68" t="str">
        <f>'Flight Data'!$A731</f>
        <v>G730</v>
      </c>
      <c r="G733" s="68">
        <f>'Flight Data'!$B731</f>
        <v>4</v>
      </c>
      <c r="H733" s="68">
        <f ca="1">ROUND(NORMINV($M733,'Inputs and Outputs'!$C$18,'Inputs and Outputs'!$D$18),0)</f>
        <v>97</v>
      </c>
      <c r="I733" s="68">
        <f t="shared" si="220"/>
        <v>101</v>
      </c>
      <c r="J733" s="68">
        <f t="shared" ca="1" si="221"/>
        <v>97</v>
      </c>
      <c r="K733" s="68">
        <f ca="1">IF(J733-G733&gt;'Inputs and Outputs'!$D$4,One-G733,0)</f>
        <v>0</v>
      </c>
      <c r="L733" s="68">
        <f ca="1">J733*'Inputs and Outputs'!$D$5-K733*'Inputs and Outputs'!$D$6</f>
        <v>3880</v>
      </c>
      <c r="M733" s="70">
        <f t="shared" ca="1" si="235"/>
        <v>0.23705325036985536</v>
      </c>
      <c r="N733" s="68">
        <f t="shared" si="222"/>
        <v>25</v>
      </c>
      <c r="O733" s="75">
        <f ca="1">J733*'Inputs and Outputs'!$D$5-('Model Part B'!K733*'Model Part B'!N733+K733*Costperbumped)</f>
        <v>3880</v>
      </c>
      <c r="R733" s="74">
        <v>730</v>
      </c>
      <c r="S733" s="68" t="s">
        <v>7</v>
      </c>
      <c r="T733" s="69">
        <v>44440</v>
      </c>
      <c r="U733" s="67" t="s">
        <v>3</v>
      </c>
      <c r="V733" s="68" t="str">
        <f>'Flight Data'!$A731</f>
        <v>G730</v>
      </c>
      <c r="W733" s="68">
        <f>'Flight Data'!$B731</f>
        <v>4</v>
      </c>
      <c r="X733" s="68">
        <f ca="1">ROUND(NORMINV($AC733,'Inputs and Outputs'!$C$18,'Inputs and Outputs'!$D$18),0)</f>
        <v>105</v>
      </c>
      <c r="Y733" s="68">
        <f t="shared" si="223"/>
        <v>102</v>
      </c>
      <c r="Z733" s="68">
        <f t="shared" ca="1" si="224"/>
        <v>102</v>
      </c>
      <c r="AA733" s="68">
        <f ca="1">IF(Z733-W733&gt;'Inputs and Outputs'!$D$4,One-W733,0)</f>
        <v>0</v>
      </c>
      <c r="AB733" s="68">
        <f ca="1">Z733*'Inputs and Outputs'!$D$5-AA733*'Inputs and Outputs'!$D$6</f>
        <v>4080</v>
      </c>
      <c r="AC733" s="70">
        <f t="shared" ca="1" si="236"/>
        <v>0.76808177547178069</v>
      </c>
      <c r="AD733" s="68">
        <f t="shared" si="225"/>
        <v>25</v>
      </c>
      <c r="AE733" s="75">
        <f ca="1">Z733*'Inputs and Outputs'!$D$5-('Model Part B'!AA733*'Model Part B'!AD733+AA733*Costperbumped)</f>
        <v>4080</v>
      </c>
      <c r="AH733" s="74">
        <v>730</v>
      </c>
      <c r="AI733" s="68" t="s">
        <v>7</v>
      </c>
      <c r="AJ733" s="69">
        <v>44440</v>
      </c>
      <c r="AK733" s="67" t="s">
        <v>3</v>
      </c>
      <c r="AL733" s="68" t="str">
        <f>'Flight Data'!$A731</f>
        <v>G730</v>
      </c>
      <c r="AM733" s="68">
        <f>'Flight Data'!$B731</f>
        <v>4</v>
      </c>
      <c r="AN733" s="68">
        <f ca="1">ROUND(NORMINV($AS733,'Inputs and Outputs'!$C$18,'Inputs and Outputs'!$D$18),0)</f>
        <v>101</v>
      </c>
      <c r="AO733" s="68">
        <f t="shared" si="226"/>
        <v>103</v>
      </c>
      <c r="AP733" s="68">
        <f t="shared" ca="1" si="227"/>
        <v>101</v>
      </c>
      <c r="AQ733" s="68">
        <f ca="1">IF(AP733-AM733&gt;'Inputs and Outputs'!$D$4,Three-AM733,0)</f>
        <v>0</v>
      </c>
      <c r="AR733" s="68">
        <f ca="1">AP733*'Inputs and Outputs'!$D$5-AQ733*'Inputs and Outputs'!$D$6</f>
        <v>4040</v>
      </c>
      <c r="AS733" s="70">
        <f t="shared" ca="1" si="237"/>
        <v>0.52000474590189261</v>
      </c>
      <c r="AT733" s="68">
        <f t="shared" si="228"/>
        <v>25</v>
      </c>
      <c r="AU733" s="75">
        <f ca="1">AP733*'Inputs and Outputs'!$D$5-('Model Part B'!AQ733*'Model Part B'!AT733+AQ733*Costperbumped)</f>
        <v>4040</v>
      </c>
      <c r="AX733" s="74">
        <v>730</v>
      </c>
      <c r="AY733" s="68" t="s">
        <v>7</v>
      </c>
      <c r="AZ733" s="69">
        <v>44440</v>
      </c>
      <c r="BA733" s="67" t="s">
        <v>3</v>
      </c>
      <c r="BB733" s="68" t="str">
        <f>'Flight Data'!$A731</f>
        <v>G730</v>
      </c>
      <c r="BC733" s="68">
        <f>'Flight Data'!$B731</f>
        <v>4</v>
      </c>
      <c r="BD733" s="68">
        <f ca="1">ROUND(NORMINV($BI733,'Inputs and Outputs'!$C$18,'Inputs and Outputs'!$D$18),0)</f>
        <v>102</v>
      </c>
      <c r="BE733" s="68">
        <f t="shared" si="229"/>
        <v>104</v>
      </c>
      <c r="BF733" s="68">
        <f t="shared" ca="1" si="230"/>
        <v>102</v>
      </c>
      <c r="BG733" s="68">
        <f ca="1">IF(BF733-BC733&gt;'Inputs and Outputs'!$D$4,Four-BC733,0)</f>
        <v>0</v>
      </c>
      <c r="BH733" s="68">
        <f ca="1">BF733*'Inputs and Outputs'!$D$5-BG733*'Inputs and Outputs'!$D$6</f>
        <v>4080</v>
      </c>
      <c r="BI733" s="70">
        <f t="shared" ca="1" si="238"/>
        <v>0.57832481047944528</v>
      </c>
      <c r="BJ733" s="68">
        <f t="shared" si="231"/>
        <v>25</v>
      </c>
      <c r="BK733" s="75">
        <f ca="1">BF733*'Inputs and Outputs'!$D$5-('Model Part B'!BG733*'Model Part B'!BJ733+BG733*Costperbumped)</f>
        <v>4080</v>
      </c>
      <c r="BN733" s="74">
        <v>730</v>
      </c>
      <c r="BO733" s="68" t="s">
        <v>7</v>
      </c>
      <c r="BP733" s="69">
        <v>44440</v>
      </c>
      <c r="BQ733" s="67" t="s">
        <v>3</v>
      </c>
      <c r="BR733" s="68" t="str">
        <f>'Flight Data'!$A731</f>
        <v>G730</v>
      </c>
      <c r="BS733" s="68">
        <f>'Flight Data'!$B731</f>
        <v>4</v>
      </c>
      <c r="BT733" s="68">
        <f ca="1">ROUND(NORMINV($BY733,'Inputs and Outputs'!$C$18,'Inputs and Outputs'!$D$18),0)</f>
        <v>95</v>
      </c>
      <c r="BU733" s="68">
        <f t="shared" si="232"/>
        <v>105</v>
      </c>
      <c r="BV733" s="68">
        <f t="shared" ca="1" si="233"/>
        <v>95</v>
      </c>
      <c r="BW733" s="68">
        <f ca="1">IF(BV733-BS733&gt;'Inputs and Outputs'!$D$4,Five-BS733,0)</f>
        <v>0</v>
      </c>
      <c r="BX733" s="68">
        <f ca="1">BV733*'Inputs and Outputs'!$D$5-BW733*'Inputs and Outputs'!$D$6</f>
        <v>3800</v>
      </c>
      <c r="BY733" s="70">
        <f t="shared" ca="1" si="239"/>
        <v>0.14362059697312024</v>
      </c>
      <c r="BZ733" s="68">
        <f t="shared" si="234"/>
        <v>25</v>
      </c>
      <c r="CA733" s="75">
        <f ca="1">BV733*'Inputs and Outputs'!$D$5-('Model Part B'!BW733*'Model Part B'!BZ733+BW733*Costperbumped)</f>
        <v>3800</v>
      </c>
    </row>
    <row r="734" spans="2:79" x14ac:dyDescent="0.2">
      <c r="B734" s="74">
        <v>731</v>
      </c>
      <c r="C734" s="68" t="s">
        <v>7</v>
      </c>
      <c r="D734" s="69">
        <v>44440</v>
      </c>
      <c r="E734" s="67" t="s">
        <v>2</v>
      </c>
      <c r="F734" s="68" t="str">
        <f>'Flight Data'!$A732</f>
        <v>G731</v>
      </c>
      <c r="G734" s="68">
        <f>'Flight Data'!$B732</f>
        <v>3</v>
      </c>
      <c r="H734" s="68">
        <f ca="1">ROUND(NORMINV($M734,'Inputs and Outputs'!$C$19,'Inputs and Outputs'!$D$19),0)</f>
        <v>111</v>
      </c>
      <c r="I734" s="68">
        <f t="shared" si="220"/>
        <v>101</v>
      </c>
      <c r="J734" s="68">
        <f t="shared" ca="1" si="221"/>
        <v>101</v>
      </c>
      <c r="K734" s="68">
        <f ca="1">IF(J734-G734&gt;'Inputs and Outputs'!$D$4,One-G734,0)</f>
        <v>0</v>
      </c>
      <c r="L734" s="68">
        <f ca="1">J734*'Inputs and Outputs'!$D$5-K734*'Inputs and Outputs'!$D$6</f>
        <v>4040</v>
      </c>
      <c r="M734" s="70">
        <f t="shared" ca="1" si="235"/>
        <v>0.94140281128577441</v>
      </c>
      <c r="N734" s="68">
        <f t="shared" si="222"/>
        <v>25</v>
      </c>
      <c r="O734" s="75">
        <f ca="1">J734*'Inputs and Outputs'!$D$5-('Model Part B'!K734*'Model Part B'!N734+K734*Costperbumped)</f>
        <v>4040</v>
      </c>
      <c r="R734" s="74">
        <v>731</v>
      </c>
      <c r="S734" s="68" t="s">
        <v>7</v>
      </c>
      <c r="T734" s="69">
        <v>44440</v>
      </c>
      <c r="U734" s="67" t="s">
        <v>2</v>
      </c>
      <c r="V734" s="68" t="str">
        <f>'Flight Data'!$A732</f>
        <v>G731</v>
      </c>
      <c r="W734" s="68">
        <f>'Flight Data'!$B732</f>
        <v>3</v>
      </c>
      <c r="X734" s="68">
        <f ca="1">ROUND(NORMINV($AC734,'Inputs and Outputs'!$C$19,'Inputs and Outputs'!$D$19),0)</f>
        <v>107</v>
      </c>
      <c r="Y734" s="68">
        <f t="shared" si="223"/>
        <v>102</v>
      </c>
      <c r="Z734" s="68">
        <f t="shared" ca="1" si="224"/>
        <v>102</v>
      </c>
      <c r="AA734" s="68">
        <f ca="1">IF(Z734-W734&gt;'Inputs and Outputs'!$D$4,One-W734,0)</f>
        <v>0</v>
      </c>
      <c r="AB734" s="68">
        <f ca="1">Z734*'Inputs and Outputs'!$D$5-AA734*'Inputs and Outputs'!$D$6</f>
        <v>4080</v>
      </c>
      <c r="AC734" s="70">
        <f t="shared" ca="1" si="236"/>
        <v>0.77833062276463305</v>
      </c>
      <c r="AD734" s="68">
        <f t="shared" si="225"/>
        <v>25</v>
      </c>
      <c r="AE734" s="75">
        <f ca="1">Z734*'Inputs and Outputs'!$D$5-('Model Part B'!AA734*'Model Part B'!AD734+AA734*Costperbumped)</f>
        <v>4080</v>
      </c>
      <c r="AH734" s="74">
        <v>731</v>
      </c>
      <c r="AI734" s="68" t="s">
        <v>7</v>
      </c>
      <c r="AJ734" s="69">
        <v>44440</v>
      </c>
      <c r="AK734" s="67" t="s">
        <v>2</v>
      </c>
      <c r="AL734" s="68" t="str">
        <f>'Flight Data'!$A732</f>
        <v>G731</v>
      </c>
      <c r="AM734" s="68">
        <f>'Flight Data'!$B732</f>
        <v>3</v>
      </c>
      <c r="AN734" s="68">
        <f ca="1">ROUND(NORMINV($AS734,'Inputs and Outputs'!$C$19,'Inputs and Outputs'!$D$19),0)</f>
        <v>102</v>
      </c>
      <c r="AO734" s="68">
        <f t="shared" si="226"/>
        <v>103</v>
      </c>
      <c r="AP734" s="68">
        <f t="shared" ca="1" si="227"/>
        <v>102</v>
      </c>
      <c r="AQ734" s="68">
        <f ca="1">IF(AP734-AM734&gt;'Inputs and Outputs'!$D$4,Three-AM734,0)</f>
        <v>0</v>
      </c>
      <c r="AR734" s="68">
        <f ca="1">AP734*'Inputs and Outputs'!$D$5-AQ734*'Inputs and Outputs'!$D$6</f>
        <v>4080</v>
      </c>
      <c r="AS734" s="70">
        <f t="shared" ca="1" si="237"/>
        <v>0.38511808751983723</v>
      </c>
      <c r="AT734" s="68">
        <f t="shared" si="228"/>
        <v>25</v>
      </c>
      <c r="AU734" s="75">
        <f ca="1">AP734*'Inputs and Outputs'!$D$5-('Model Part B'!AQ734*'Model Part B'!AT734+AQ734*Costperbumped)</f>
        <v>4080</v>
      </c>
      <c r="AX734" s="74">
        <v>731</v>
      </c>
      <c r="AY734" s="68" t="s">
        <v>7</v>
      </c>
      <c r="AZ734" s="69">
        <v>44440</v>
      </c>
      <c r="BA734" s="67" t="s">
        <v>2</v>
      </c>
      <c r="BB734" s="68" t="str">
        <f>'Flight Data'!$A732</f>
        <v>G731</v>
      </c>
      <c r="BC734" s="68">
        <f>'Flight Data'!$B732</f>
        <v>3</v>
      </c>
      <c r="BD734" s="68">
        <f ca="1">ROUND(NORMINV($BI734,'Inputs and Outputs'!$C$19,'Inputs and Outputs'!$D$19),0)</f>
        <v>101</v>
      </c>
      <c r="BE734" s="68">
        <f t="shared" si="229"/>
        <v>104</v>
      </c>
      <c r="BF734" s="68">
        <f t="shared" ca="1" si="230"/>
        <v>101</v>
      </c>
      <c r="BG734" s="68">
        <f ca="1">IF(BF734-BC734&gt;'Inputs and Outputs'!$D$4,Four-BC734,0)</f>
        <v>0</v>
      </c>
      <c r="BH734" s="68">
        <f ca="1">BF734*'Inputs and Outputs'!$D$5-BG734*'Inputs and Outputs'!$D$6</f>
        <v>4040</v>
      </c>
      <c r="BI734" s="70">
        <f t="shared" ca="1" si="238"/>
        <v>0.36170813161136495</v>
      </c>
      <c r="BJ734" s="68">
        <f t="shared" si="231"/>
        <v>25</v>
      </c>
      <c r="BK734" s="75">
        <f ca="1">BF734*'Inputs and Outputs'!$D$5-('Model Part B'!BG734*'Model Part B'!BJ734+BG734*Costperbumped)</f>
        <v>4040</v>
      </c>
      <c r="BN734" s="74">
        <v>731</v>
      </c>
      <c r="BO734" s="68" t="s">
        <v>7</v>
      </c>
      <c r="BP734" s="69">
        <v>44440</v>
      </c>
      <c r="BQ734" s="67" t="s">
        <v>2</v>
      </c>
      <c r="BR734" s="68" t="str">
        <f>'Flight Data'!$A732</f>
        <v>G731</v>
      </c>
      <c r="BS734" s="68">
        <f>'Flight Data'!$B732</f>
        <v>3</v>
      </c>
      <c r="BT734" s="68">
        <f ca="1">ROUND(NORMINV($BY734,'Inputs and Outputs'!$C$18,'Inputs and Outputs'!$D$18),0)</f>
        <v>102</v>
      </c>
      <c r="BU734" s="68">
        <f t="shared" si="232"/>
        <v>105</v>
      </c>
      <c r="BV734" s="68">
        <f t="shared" ca="1" si="233"/>
        <v>102</v>
      </c>
      <c r="BW734" s="68">
        <f ca="1">IF(BV734-BS734&gt;'Inputs and Outputs'!$D$4,Five-BS734,0)</f>
        <v>0</v>
      </c>
      <c r="BX734" s="68">
        <f ca="1">BV734*'Inputs and Outputs'!$D$5-BW734*'Inputs and Outputs'!$D$6</f>
        <v>4080</v>
      </c>
      <c r="BY734" s="70">
        <f t="shared" ca="1" si="239"/>
        <v>0.57135414667113449</v>
      </c>
      <c r="BZ734" s="68">
        <f t="shared" si="234"/>
        <v>25</v>
      </c>
      <c r="CA734" s="75">
        <f ca="1">BV734*'Inputs and Outputs'!$D$5-('Model Part B'!BW734*'Model Part B'!BZ734+BW734*Costperbumped)</f>
        <v>4080</v>
      </c>
    </row>
    <row r="735" spans="2:79" x14ac:dyDescent="0.2">
      <c r="B735" s="74">
        <v>732</v>
      </c>
      <c r="C735" s="68" t="s">
        <v>7</v>
      </c>
      <c r="D735" s="69">
        <v>44440</v>
      </c>
      <c r="E735" s="67" t="s">
        <v>0</v>
      </c>
      <c r="F735" s="68" t="str">
        <f>'Flight Data'!$A733</f>
        <v>G732</v>
      </c>
      <c r="G735" s="68">
        <f>'Flight Data'!$B733</f>
        <v>1</v>
      </c>
      <c r="H735" s="68">
        <f ca="1">ROUND(NORMINV($M735,'Inputs and Outputs'!$C$20,'Inputs and Outputs'!$D$20),0)</f>
        <v>104</v>
      </c>
      <c r="I735" s="68">
        <f t="shared" si="220"/>
        <v>101</v>
      </c>
      <c r="J735" s="68">
        <f t="shared" ca="1" si="221"/>
        <v>101</v>
      </c>
      <c r="K735" s="68">
        <f ca="1">IF(J735-G735&gt;'Inputs and Outputs'!$D$4,One-G735,0)</f>
        <v>0</v>
      </c>
      <c r="L735" s="68">
        <f ca="1">J735*'Inputs and Outputs'!$D$5-K735*'Inputs and Outputs'!$D$6</f>
        <v>4040</v>
      </c>
      <c r="M735" s="70">
        <f t="shared" ca="1" si="235"/>
        <v>0.45759003724840097</v>
      </c>
      <c r="N735" s="68">
        <f t="shared" si="222"/>
        <v>200</v>
      </c>
      <c r="O735" s="75">
        <f ca="1">J735*'Inputs and Outputs'!$D$5-('Model Part B'!K735*'Model Part B'!N735+K735*Costperbumped)</f>
        <v>4040</v>
      </c>
      <c r="R735" s="74">
        <v>732</v>
      </c>
      <c r="S735" s="68" t="s">
        <v>7</v>
      </c>
      <c r="T735" s="69">
        <v>44440</v>
      </c>
      <c r="U735" s="67" t="s">
        <v>0</v>
      </c>
      <c r="V735" s="68" t="str">
        <f>'Flight Data'!$A733</f>
        <v>G732</v>
      </c>
      <c r="W735" s="68">
        <f>'Flight Data'!$B733</f>
        <v>1</v>
      </c>
      <c r="X735" s="68">
        <f ca="1">ROUND(NORMINV($AC735,'Inputs and Outputs'!$C$20,'Inputs and Outputs'!$D$20),0)</f>
        <v>113</v>
      </c>
      <c r="Y735" s="68">
        <f t="shared" si="223"/>
        <v>102</v>
      </c>
      <c r="Z735" s="68">
        <f t="shared" ca="1" si="224"/>
        <v>102</v>
      </c>
      <c r="AA735" s="68">
        <f ca="1">IF(Z735-W735&gt;'Inputs and Outputs'!$D$4,One-W735,0)</f>
        <v>0</v>
      </c>
      <c r="AB735" s="68">
        <f ca="1">Z735*'Inputs and Outputs'!$D$5-AA735*'Inputs and Outputs'!$D$6</f>
        <v>4080</v>
      </c>
      <c r="AC735" s="70">
        <f t="shared" ca="1" si="236"/>
        <v>0.93946754062287008</v>
      </c>
      <c r="AD735" s="68">
        <f t="shared" si="225"/>
        <v>200</v>
      </c>
      <c r="AE735" s="75">
        <f ca="1">Z735*'Inputs and Outputs'!$D$5-('Model Part B'!AA735*'Model Part B'!AD735+AA735*Costperbumped)</f>
        <v>4080</v>
      </c>
      <c r="AH735" s="74">
        <v>732</v>
      </c>
      <c r="AI735" s="68" t="s">
        <v>7</v>
      </c>
      <c r="AJ735" s="69">
        <v>44440</v>
      </c>
      <c r="AK735" s="67" t="s">
        <v>0</v>
      </c>
      <c r="AL735" s="68" t="str">
        <f>'Flight Data'!$A733</f>
        <v>G732</v>
      </c>
      <c r="AM735" s="68">
        <f>'Flight Data'!$B733</f>
        <v>1</v>
      </c>
      <c r="AN735" s="68">
        <f ca="1">ROUND(NORMINV($AS735,'Inputs and Outputs'!$C$20,'Inputs and Outputs'!$D$20),0)</f>
        <v>102</v>
      </c>
      <c r="AO735" s="68">
        <f t="shared" si="226"/>
        <v>103</v>
      </c>
      <c r="AP735" s="68">
        <f t="shared" ca="1" si="227"/>
        <v>102</v>
      </c>
      <c r="AQ735" s="68">
        <f ca="1">IF(AP735-AM735&gt;'Inputs and Outputs'!$D$4,Three-AM735,0)</f>
        <v>2</v>
      </c>
      <c r="AR735" s="68">
        <f ca="1">AP735*'Inputs and Outputs'!$D$5-AQ735*'Inputs and Outputs'!$D$6</f>
        <v>3880</v>
      </c>
      <c r="AS735" s="70">
        <f t="shared" ca="1" si="237"/>
        <v>0.25405520227134859</v>
      </c>
      <c r="AT735" s="68">
        <f t="shared" si="228"/>
        <v>200</v>
      </c>
      <c r="AU735" s="75">
        <f ca="1">AP735*'Inputs and Outputs'!$D$5-('Model Part B'!AQ735*'Model Part B'!AT735+AQ735*Costperbumped)</f>
        <v>3480</v>
      </c>
      <c r="AX735" s="74">
        <v>732</v>
      </c>
      <c r="AY735" s="68" t="s">
        <v>7</v>
      </c>
      <c r="AZ735" s="69">
        <v>44440</v>
      </c>
      <c r="BA735" s="67" t="s">
        <v>0</v>
      </c>
      <c r="BB735" s="68" t="str">
        <f>'Flight Data'!$A733</f>
        <v>G732</v>
      </c>
      <c r="BC735" s="68">
        <f>'Flight Data'!$B733</f>
        <v>1</v>
      </c>
      <c r="BD735" s="68">
        <f ca="1">ROUND(NORMINV($BI735,'Inputs and Outputs'!$C$20,'Inputs and Outputs'!$D$20),0)</f>
        <v>110</v>
      </c>
      <c r="BE735" s="68">
        <f t="shared" si="229"/>
        <v>104</v>
      </c>
      <c r="BF735" s="68">
        <f t="shared" ca="1" si="230"/>
        <v>104</v>
      </c>
      <c r="BG735" s="68">
        <f ca="1">IF(BF735-BC735&gt;'Inputs and Outputs'!$D$4,Four-BC735,0)</f>
        <v>3</v>
      </c>
      <c r="BH735" s="68">
        <f ca="1">BF735*'Inputs and Outputs'!$D$5-BG735*'Inputs and Outputs'!$D$6</f>
        <v>3860</v>
      </c>
      <c r="BI735" s="70">
        <f t="shared" ca="1" si="238"/>
        <v>0.83643460121045965</v>
      </c>
      <c r="BJ735" s="68">
        <f t="shared" si="231"/>
        <v>200</v>
      </c>
      <c r="BK735" s="75">
        <f ca="1">BF735*'Inputs and Outputs'!$D$5-('Model Part B'!BG735*'Model Part B'!BJ735+BG735*Costperbumped)</f>
        <v>3260</v>
      </c>
      <c r="BN735" s="74">
        <v>732</v>
      </c>
      <c r="BO735" s="68" t="s">
        <v>7</v>
      </c>
      <c r="BP735" s="69">
        <v>44440</v>
      </c>
      <c r="BQ735" s="67" t="s">
        <v>0</v>
      </c>
      <c r="BR735" s="68" t="str">
        <f>'Flight Data'!$A733</f>
        <v>G732</v>
      </c>
      <c r="BS735" s="68">
        <f>'Flight Data'!$B733</f>
        <v>1</v>
      </c>
      <c r="BT735" s="68">
        <f ca="1">ROUND(NORMINV($BY735,'Inputs and Outputs'!$C$18,'Inputs and Outputs'!$D$18),0)</f>
        <v>99</v>
      </c>
      <c r="BU735" s="68">
        <f t="shared" si="232"/>
        <v>105</v>
      </c>
      <c r="BV735" s="68">
        <f t="shared" ca="1" si="233"/>
        <v>99</v>
      </c>
      <c r="BW735" s="68">
        <f ca="1">IF(BV735-BS735&gt;'Inputs and Outputs'!$D$4,Five-BS735,0)</f>
        <v>0</v>
      </c>
      <c r="BX735" s="68">
        <f ca="1">BV735*'Inputs and Outputs'!$D$5-BW735*'Inputs and Outputs'!$D$6</f>
        <v>3960</v>
      </c>
      <c r="BY735" s="70">
        <f t="shared" ca="1" si="239"/>
        <v>0.40017164791698656</v>
      </c>
      <c r="BZ735" s="68">
        <f t="shared" si="234"/>
        <v>200</v>
      </c>
      <c r="CA735" s="75">
        <f ca="1">BV735*'Inputs and Outputs'!$D$5-('Model Part B'!BW735*'Model Part B'!BZ735+BW735*Costperbumped)</f>
        <v>3960</v>
      </c>
    </row>
    <row r="736" spans="2:79" x14ac:dyDescent="0.2">
      <c r="B736" s="74">
        <v>733</v>
      </c>
      <c r="C736" s="68" t="s">
        <v>6</v>
      </c>
      <c r="D736" s="69">
        <v>44441</v>
      </c>
      <c r="E736" s="67" t="s">
        <v>3</v>
      </c>
      <c r="F736" s="68" t="str">
        <f>'Flight Data'!$A734</f>
        <v>G733</v>
      </c>
      <c r="G736" s="68">
        <f>'Flight Data'!$B734</f>
        <v>2</v>
      </c>
      <c r="H736" s="68">
        <f ca="1">ROUND(NORMINV($M736,'Inputs and Outputs'!$C$18,'Inputs and Outputs'!$D$18),0)</f>
        <v>106</v>
      </c>
      <c r="I736" s="68">
        <f t="shared" si="220"/>
        <v>101</v>
      </c>
      <c r="J736" s="68">
        <f t="shared" ca="1" si="221"/>
        <v>101</v>
      </c>
      <c r="K736" s="68">
        <f ca="1">IF(J736-G736&gt;'Inputs and Outputs'!$D$4,One-G736,0)</f>
        <v>0</v>
      </c>
      <c r="L736" s="68">
        <f ca="1">J736*'Inputs and Outputs'!$D$5-K736*'Inputs and Outputs'!$D$6</f>
        <v>4040</v>
      </c>
      <c r="M736" s="70">
        <f t="shared" ca="1" si="235"/>
        <v>0.77582106987919863</v>
      </c>
      <c r="N736" s="68">
        <f t="shared" si="222"/>
        <v>25</v>
      </c>
      <c r="O736" s="75">
        <f ca="1">J736*'Inputs and Outputs'!$D$5-('Model Part B'!K736*'Model Part B'!N736+K736*Costperbumped)</f>
        <v>4040</v>
      </c>
      <c r="R736" s="74">
        <v>733</v>
      </c>
      <c r="S736" s="68" t="s">
        <v>6</v>
      </c>
      <c r="T736" s="69">
        <v>44441</v>
      </c>
      <c r="U736" s="67" t="s">
        <v>3</v>
      </c>
      <c r="V736" s="68" t="str">
        <f>'Flight Data'!$A734</f>
        <v>G733</v>
      </c>
      <c r="W736" s="68">
        <f>'Flight Data'!$B734</f>
        <v>2</v>
      </c>
      <c r="X736" s="68">
        <f ca="1">ROUND(NORMINV($AC736,'Inputs and Outputs'!$C$18,'Inputs and Outputs'!$D$18),0)</f>
        <v>99</v>
      </c>
      <c r="Y736" s="68">
        <f t="shared" si="223"/>
        <v>102</v>
      </c>
      <c r="Z736" s="68">
        <f t="shared" ca="1" si="224"/>
        <v>99</v>
      </c>
      <c r="AA736" s="68">
        <f ca="1">IF(Z736-W736&gt;'Inputs and Outputs'!$D$4,One-W736,0)</f>
        <v>0</v>
      </c>
      <c r="AB736" s="68">
        <f ca="1">Z736*'Inputs and Outputs'!$D$5-AA736*'Inputs and Outputs'!$D$6</f>
        <v>3960</v>
      </c>
      <c r="AC736" s="70">
        <f t="shared" ca="1" si="236"/>
        <v>0.3685214988894655</v>
      </c>
      <c r="AD736" s="68">
        <f t="shared" si="225"/>
        <v>25</v>
      </c>
      <c r="AE736" s="75">
        <f ca="1">Z736*'Inputs and Outputs'!$D$5-('Model Part B'!AA736*'Model Part B'!AD736+AA736*Costperbumped)</f>
        <v>3960</v>
      </c>
      <c r="AH736" s="74">
        <v>733</v>
      </c>
      <c r="AI736" s="68" t="s">
        <v>6</v>
      </c>
      <c r="AJ736" s="69">
        <v>44441</v>
      </c>
      <c r="AK736" s="67" t="s">
        <v>3</v>
      </c>
      <c r="AL736" s="68" t="str">
        <f>'Flight Data'!$A734</f>
        <v>G733</v>
      </c>
      <c r="AM736" s="68">
        <f>'Flight Data'!$B734</f>
        <v>2</v>
      </c>
      <c r="AN736" s="68">
        <f ca="1">ROUND(NORMINV($AS736,'Inputs and Outputs'!$C$18,'Inputs and Outputs'!$D$18),0)</f>
        <v>103</v>
      </c>
      <c r="AO736" s="68">
        <f t="shared" si="226"/>
        <v>103</v>
      </c>
      <c r="AP736" s="68">
        <f t="shared" ca="1" si="227"/>
        <v>103</v>
      </c>
      <c r="AQ736" s="68">
        <f ca="1">IF(AP736-AM736&gt;'Inputs and Outputs'!$D$4,Three-AM736,0)</f>
        <v>1</v>
      </c>
      <c r="AR736" s="68">
        <f ca="1">AP736*'Inputs and Outputs'!$D$5-AQ736*'Inputs and Outputs'!$D$6</f>
        <v>4020</v>
      </c>
      <c r="AS736" s="70">
        <f t="shared" ca="1" si="237"/>
        <v>0.62053840496786039</v>
      </c>
      <c r="AT736" s="68">
        <f t="shared" si="228"/>
        <v>25</v>
      </c>
      <c r="AU736" s="75">
        <f ca="1">AP736*'Inputs and Outputs'!$D$5-('Model Part B'!AQ736*'Model Part B'!AT736+AQ736*Costperbumped)</f>
        <v>3995</v>
      </c>
      <c r="AX736" s="74">
        <v>733</v>
      </c>
      <c r="AY736" s="68" t="s">
        <v>6</v>
      </c>
      <c r="AZ736" s="69">
        <v>44441</v>
      </c>
      <c r="BA736" s="67" t="s">
        <v>3</v>
      </c>
      <c r="BB736" s="68" t="str">
        <f>'Flight Data'!$A734</f>
        <v>G733</v>
      </c>
      <c r="BC736" s="68">
        <f>'Flight Data'!$B734</f>
        <v>2</v>
      </c>
      <c r="BD736" s="68">
        <f ca="1">ROUND(NORMINV($BI736,'Inputs and Outputs'!$C$18,'Inputs and Outputs'!$D$18),0)</f>
        <v>105</v>
      </c>
      <c r="BE736" s="68">
        <f t="shared" si="229"/>
        <v>104</v>
      </c>
      <c r="BF736" s="68">
        <f t="shared" ca="1" si="230"/>
        <v>104</v>
      </c>
      <c r="BG736" s="68">
        <f ca="1">IF(BF736-BC736&gt;'Inputs and Outputs'!$D$4,Four-BC736,0)</f>
        <v>2</v>
      </c>
      <c r="BH736" s="68">
        <f ca="1">BF736*'Inputs and Outputs'!$D$5-BG736*'Inputs and Outputs'!$D$6</f>
        <v>3960</v>
      </c>
      <c r="BI736" s="70">
        <f t="shared" ca="1" si="238"/>
        <v>0.73628647282310311</v>
      </c>
      <c r="BJ736" s="68">
        <f t="shared" si="231"/>
        <v>25</v>
      </c>
      <c r="BK736" s="75">
        <f ca="1">BF736*'Inputs and Outputs'!$D$5-('Model Part B'!BG736*'Model Part B'!BJ736+BG736*Costperbumped)</f>
        <v>3910</v>
      </c>
      <c r="BN736" s="74">
        <v>733</v>
      </c>
      <c r="BO736" s="68" t="s">
        <v>6</v>
      </c>
      <c r="BP736" s="69">
        <v>44441</v>
      </c>
      <c r="BQ736" s="67" t="s">
        <v>3</v>
      </c>
      <c r="BR736" s="68" t="str">
        <f>'Flight Data'!$A734</f>
        <v>G733</v>
      </c>
      <c r="BS736" s="68">
        <f>'Flight Data'!$B734</f>
        <v>2</v>
      </c>
      <c r="BT736" s="68">
        <f ca="1">ROUND(NORMINV($BY736,'Inputs and Outputs'!$C$18,'Inputs and Outputs'!$D$18),0)</f>
        <v>100</v>
      </c>
      <c r="BU736" s="68">
        <f t="shared" si="232"/>
        <v>105</v>
      </c>
      <c r="BV736" s="68">
        <f t="shared" ca="1" si="233"/>
        <v>100</v>
      </c>
      <c r="BW736" s="68">
        <f ca="1">IF(BV736-BS736&gt;'Inputs and Outputs'!$D$4,Five-BS736,0)</f>
        <v>0</v>
      </c>
      <c r="BX736" s="68">
        <f ca="1">BV736*'Inputs and Outputs'!$D$5-BW736*'Inputs and Outputs'!$D$6</f>
        <v>4000</v>
      </c>
      <c r="BY736" s="70">
        <f t="shared" ca="1" si="239"/>
        <v>0.40811313823919904</v>
      </c>
      <c r="BZ736" s="68">
        <f t="shared" si="234"/>
        <v>25</v>
      </c>
      <c r="CA736" s="75">
        <f ca="1">BV736*'Inputs and Outputs'!$D$5-('Model Part B'!BW736*'Model Part B'!BZ736+BW736*Costperbumped)</f>
        <v>4000</v>
      </c>
    </row>
    <row r="737" spans="2:79" x14ac:dyDescent="0.2">
      <c r="B737" s="74">
        <v>734</v>
      </c>
      <c r="C737" s="68" t="s">
        <v>6</v>
      </c>
      <c r="D737" s="69">
        <v>44441</v>
      </c>
      <c r="E737" s="67" t="s">
        <v>2</v>
      </c>
      <c r="F737" s="68" t="str">
        <f>'Flight Data'!$A735</f>
        <v>G734</v>
      </c>
      <c r="G737" s="68">
        <f>'Flight Data'!$B735</f>
        <v>4</v>
      </c>
      <c r="H737" s="68">
        <f ca="1">ROUND(NORMINV($M737,'Inputs and Outputs'!$C$19,'Inputs and Outputs'!$D$19),0)</f>
        <v>101</v>
      </c>
      <c r="I737" s="68">
        <f t="shared" si="220"/>
        <v>101</v>
      </c>
      <c r="J737" s="68">
        <f t="shared" ca="1" si="221"/>
        <v>101</v>
      </c>
      <c r="K737" s="68">
        <f ca="1">IF(J737-G737&gt;'Inputs and Outputs'!$D$4,One-G737,0)</f>
        <v>0</v>
      </c>
      <c r="L737" s="68">
        <f ca="1">J737*'Inputs and Outputs'!$D$5-K737*'Inputs and Outputs'!$D$6</f>
        <v>4040</v>
      </c>
      <c r="M737" s="70">
        <f t="shared" ca="1" si="235"/>
        <v>0.34687680716519897</v>
      </c>
      <c r="N737" s="68">
        <f t="shared" si="222"/>
        <v>25</v>
      </c>
      <c r="O737" s="75">
        <f ca="1">J737*'Inputs and Outputs'!$D$5-('Model Part B'!K737*'Model Part B'!N737+K737*Costperbumped)</f>
        <v>4040</v>
      </c>
      <c r="R737" s="74">
        <v>734</v>
      </c>
      <c r="S737" s="68" t="s">
        <v>6</v>
      </c>
      <c r="T737" s="69">
        <v>44441</v>
      </c>
      <c r="U737" s="67" t="s">
        <v>2</v>
      </c>
      <c r="V737" s="68" t="str">
        <f>'Flight Data'!$A735</f>
        <v>G734</v>
      </c>
      <c r="W737" s="68">
        <f>'Flight Data'!$B735</f>
        <v>4</v>
      </c>
      <c r="X737" s="68">
        <f ca="1">ROUND(NORMINV($AC737,'Inputs and Outputs'!$C$19,'Inputs and Outputs'!$D$19),0)</f>
        <v>97</v>
      </c>
      <c r="Y737" s="68">
        <f t="shared" si="223"/>
        <v>102</v>
      </c>
      <c r="Z737" s="68">
        <f t="shared" ca="1" si="224"/>
        <v>97</v>
      </c>
      <c r="AA737" s="68">
        <f ca="1">IF(Z737-W737&gt;'Inputs and Outputs'!$D$4,One-W737,0)</f>
        <v>0</v>
      </c>
      <c r="AB737" s="68">
        <f ca="1">Z737*'Inputs and Outputs'!$D$5-AA737*'Inputs and Outputs'!$D$6</f>
        <v>3880</v>
      </c>
      <c r="AC737" s="70">
        <f t="shared" ca="1" si="236"/>
        <v>0.12759277050360851</v>
      </c>
      <c r="AD737" s="68">
        <f t="shared" si="225"/>
        <v>25</v>
      </c>
      <c r="AE737" s="75">
        <f ca="1">Z737*'Inputs and Outputs'!$D$5-('Model Part B'!AA737*'Model Part B'!AD737+AA737*Costperbumped)</f>
        <v>3880</v>
      </c>
      <c r="AH737" s="74">
        <v>734</v>
      </c>
      <c r="AI737" s="68" t="s">
        <v>6</v>
      </c>
      <c r="AJ737" s="69">
        <v>44441</v>
      </c>
      <c r="AK737" s="67" t="s">
        <v>2</v>
      </c>
      <c r="AL737" s="68" t="str">
        <f>'Flight Data'!$A735</f>
        <v>G734</v>
      </c>
      <c r="AM737" s="68">
        <f>'Flight Data'!$B735</f>
        <v>4</v>
      </c>
      <c r="AN737" s="68">
        <f ca="1">ROUND(NORMINV($AS737,'Inputs and Outputs'!$C$19,'Inputs and Outputs'!$D$19),0)</f>
        <v>98</v>
      </c>
      <c r="AO737" s="68">
        <f t="shared" si="226"/>
        <v>103</v>
      </c>
      <c r="AP737" s="68">
        <f t="shared" ca="1" si="227"/>
        <v>98</v>
      </c>
      <c r="AQ737" s="68">
        <f ca="1">IF(AP737-AM737&gt;'Inputs and Outputs'!$D$4,Three-AM737,0)</f>
        <v>0</v>
      </c>
      <c r="AR737" s="68">
        <f ca="1">AP737*'Inputs and Outputs'!$D$5-AQ737*'Inputs and Outputs'!$D$6</f>
        <v>3920</v>
      </c>
      <c r="AS737" s="70">
        <f t="shared" ca="1" si="237"/>
        <v>0.18304839732260703</v>
      </c>
      <c r="AT737" s="68">
        <f t="shared" si="228"/>
        <v>25</v>
      </c>
      <c r="AU737" s="75">
        <f ca="1">AP737*'Inputs and Outputs'!$D$5-('Model Part B'!AQ737*'Model Part B'!AT737+AQ737*Costperbumped)</f>
        <v>3920</v>
      </c>
      <c r="AX737" s="74">
        <v>734</v>
      </c>
      <c r="AY737" s="68" t="s">
        <v>6</v>
      </c>
      <c r="AZ737" s="69">
        <v>44441</v>
      </c>
      <c r="BA737" s="67" t="s">
        <v>2</v>
      </c>
      <c r="BB737" s="68" t="str">
        <f>'Flight Data'!$A735</f>
        <v>G734</v>
      </c>
      <c r="BC737" s="68">
        <f>'Flight Data'!$B735</f>
        <v>4</v>
      </c>
      <c r="BD737" s="68">
        <f ca="1">ROUND(NORMINV($BI737,'Inputs and Outputs'!$C$19,'Inputs and Outputs'!$D$19),0)</f>
        <v>105</v>
      </c>
      <c r="BE737" s="68">
        <f t="shared" si="229"/>
        <v>104</v>
      </c>
      <c r="BF737" s="68">
        <f t="shared" ca="1" si="230"/>
        <v>104</v>
      </c>
      <c r="BG737" s="68">
        <f ca="1">IF(BF737-BC737&gt;'Inputs and Outputs'!$D$4,Four-BC737,0)</f>
        <v>0</v>
      </c>
      <c r="BH737" s="68">
        <f ca="1">BF737*'Inputs and Outputs'!$D$5-BG737*'Inputs and Outputs'!$D$6</f>
        <v>4160</v>
      </c>
      <c r="BI737" s="70">
        <f t="shared" ca="1" si="238"/>
        <v>0.62640197257298269</v>
      </c>
      <c r="BJ737" s="68">
        <f t="shared" si="231"/>
        <v>25</v>
      </c>
      <c r="BK737" s="75">
        <f ca="1">BF737*'Inputs and Outputs'!$D$5-('Model Part B'!BG737*'Model Part B'!BJ737+BG737*Costperbumped)</f>
        <v>4160</v>
      </c>
      <c r="BN737" s="74">
        <v>734</v>
      </c>
      <c r="BO737" s="68" t="s">
        <v>6</v>
      </c>
      <c r="BP737" s="69">
        <v>44441</v>
      </c>
      <c r="BQ737" s="67" t="s">
        <v>2</v>
      </c>
      <c r="BR737" s="68" t="str">
        <f>'Flight Data'!$A735</f>
        <v>G734</v>
      </c>
      <c r="BS737" s="68">
        <f>'Flight Data'!$B735</f>
        <v>4</v>
      </c>
      <c r="BT737" s="68">
        <f ca="1">ROUND(NORMINV($BY737,'Inputs and Outputs'!$C$18,'Inputs and Outputs'!$D$18),0)</f>
        <v>102</v>
      </c>
      <c r="BU737" s="68">
        <f t="shared" si="232"/>
        <v>105</v>
      </c>
      <c r="BV737" s="68">
        <f t="shared" ca="1" si="233"/>
        <v>102</v>
      </c>
      <c r="BW737" s="68">
        <f ca="1">IF(BV737-BS737&gt;'Inputs and Outputs'!$D$4,Five-BS737,0)</f>
        <v>0</v>
      </c>
      <c r="BX737" s="68">
        <f ca="1">BV737*'Inputs and Outputs'!$D$5-BW737*'Inputs and Outputs'!$D$6</f>
        <v>4080</v>
      </c>
      <c r="BY737" s="70">
        <f t="shared" ca="1" si="239"/>
        <v>0.53979602743047495</v>
      </c>
      <c r="BZ737" s="68">
        <f t="shared" si="234"/>
        <v>25</v>
      </c>
      <c r="CA737" s="75">
        <f ca="1">BV737*'Inputs and Outputs'!$D$5-('Model Part B'!BW737*'Model Part B'!BZ737+BW737*Costperbumped)</f>
        <v>4080</v>
      </c>
    </row>
    <row r="738" spans="2:79" x14ac:dyDescent="0.2">
      <c r="B738" s="74">
        <v>735</v>
      </c>
      <c r="C738" s="68" t="s">
        <v>6</v>
      </c>
      <c r="D738" s="69">
        <v>44441</v>
      </c>
      <c r="E738" s="67" t="s">
        <v>0</v>
      </c>
      <c r="F738" s="68" t="str">
        <f>'Flight Data'!$A736</f>
        <v>G735</v>
      </c>
      <c r="G738" s="68">
        <f>'Flight Data'!$B736</f>
        <v>0</v>
      </c>
      <c r="H738" s="68">
        <f ca="1">ROUND(NORMINV($M738,'Inputs and Outputs'!$C$20,'Inputs and Outputs'!$D$20),0)</f>
        <v>98</v>
      </c>
      <c r="I738" s="68">
        <f t="shared" si="220"/>
        <v>101</v>
      </c>
      <c r="J738" s="68">
        <f t="shared" ca="1" si="221"/>
        <v>98</v>
      </c>
      <c r="K738" s="68">
        <f ca="1">IF(J738-G738&gt;'Inputs and Outputs'!$D$4,One-G738,0)</f>
        <v>0</v>
      </c>
      <c r="L738" s="68">
        <f ca="1">J738*'Inputs and Outputs'!$D$5-K738*'Inputs and Outputs'!$D$6</f>
        <v>3920</v>
      </c>
      <c r="M738" s="70">
        <f t="shared" ca="1" si="235"/>
        <v>8.360586837439421E-2</v>
      </c>
      <c r="N738" s="68">
        <f t="shared" si="222"/>
        <v>200</v>
      </c>
      <c r="O738" s="75">
        <f ca="1">J738*'Inputs and Outputs'!$D$5-('Model Part B'!K738*'Model Part B'!N738+K738*Costperbumped)</f>
        <v>3920</v>
      </c>
      <c r="R738" s="74">
        <v>735</v>
      </c>
      <c r="S738" s="68" t="s">
        <v>6</v>
      </c>
      <c r="T738" s="69">
        <v>44441</v>
      </c>
      <c r="U738" s="67" t="s">
        <v>0</v>
      </c>
      <c r="V738" s="68" t="str">
        <f>'Flight Data'!$A736</f>
        <v>G735</v>
      </c>
      <c r="W738" s="68">
        <f>'Flight Data'!$B736</f>
        <v>0</v>
      </c>
      <c r="X738" s="68">
        <f ca="1">ROUND(NORMINV($AC738,'Inputs and Outputs'!$C$20,'Inputs and Outputs'!$D$20),0)</f>
        <v>119</v>
      </c>
      <c r="Y738" s="68">
        <f t="shared" si="223"/>
        <v>102</v>
      </c>
      <c r="Z738" s="68">
        <f t="shared" ca="1" si="224"/>
        <v>102</v>
      </c>
      <c r="AA738" s="68">
        <f ca="1">IF(Z738-W738&gt;'Inputs and Outputs'!$D$4,One-W738,0)</f>
        <v>1</v>
      </c>
      <c r="AB738" s="68">
        <f ca="1">Z738*'Inputs and Outputs'!$D$5-AA738*'Inputs and Outputs'!$D$6</f>
        <v>3980</v>
      </c>
      <c r="AC738" s="70">
        <f t="shared" ca="1" si="236"/>
        <v>0.99666403451014873</v>
      </c>
      <c r="AD738" s="68">
        <f t="shared" si="225"/>
        <v>200</v>
      </c>
      <c r="AE738" s="75">
        <f ca="1">Z738*'Inputs and Outputs'!$D$5-('Model Part B'!AA738*'Model Part B'!AD738+AA738*Costperbumped)</f>
        <v>3780</v>
      </c>
      <c r="AH738" s="74">
        <v>735</v>
      </c>
      <c r="AI738" s="68" t="s">
        <v>6</v>
      </c>
      <c r="AJ738" s="69">
        <v>44441</v>
      </c>
      <c r="AK738" s="67" t="s">
        <v>0</v>
      </c>
      <c r="AL738" s="68" t="str">
        <f>'Flight Data'!$A736</f>
        <v>G735</v>
      </c>
      <c r="AM738" s="68">
        <f>'Flight Data'!$B736</f>
        <v>0</v>
      </c>
      <c r="AN738" s="68">
        <f ca="1">ROUND(NORMINV($AS738,'Inputs and Outputs'!$C$20,'Inputs and Outputs'!$D$20),0)</f>
        <v>101</v>
      </c>
      <c r="AO738" s="68">
        <f t="shared" si="226"/>
        <v>103</v>
      </c>
      <c r="AP738" s="68">
        <f t="shared" ca="1" si="227"/>
        <v>101</v>
      </c>
      <c r="AQ738" s="68">
        <f ca="1">IF(AP738-AM738&gt;'Inputs and Outputs'!$D$4,Three-AM738,0)</f>
        <v>3</v>
      </c>
      <c r="AR738" s="68">
        <f ca="1">AP738*'Inputs and Outputs'!$D$5-AQ738*'Inputs and Outputs'!$D$6</f>
        <v>3740</v>
      </c>
      <c r="AS738" s="70">
        <f t="shared" ca="1" si="237"/>
        <v>0.21675703062386831</v>
      </c>
      <c r="AT738" s="68">
        <f t="shared" si="228"/>
        <v>200</v>
      </c>
      <c r="AU738" s="75">
        <f ca="1">AP738*'Inputs and Outputs'!$D$5-('Model Part B'!AQ738*'Model Part B'!AT738+AQ738*Costperbumped)</f>
        <v>3140</v>
      </c>
      <c r="AX738" s="74">
        <v>735</v>
      </c>
      <c r="AY738" s="68" t="s">
        <v>6</v>
      </c>
      <c r="AZ738" s="69">
        <v>44441</v>
      </c>
      <c r="BA738" s="67" t="s">
        <v>0</v>
      </c>
      <c r="BB738" s="68" t="str">
        <f>'Flight Data'!$A736</f>
        <v>G735</v>
      </c>
      <c r="BC738" s="68">
        <f>'Flight Data'!$B736</f>
        <v>0</v>
      </c>
      <c r="BD738" s="68">
        <f ca="1">ROUND(NORMINV($BI738,'Inputs and Outputs'!$C$20,'Inputs and Outputs'!$D$20),0)</f>
        <v>107</v>
      </c>
      <c r="BE738" s="68">
        <f t="shared" si="229"/>
        <v>104</v>
      </c>
      <c r="BF738" s="68">
        <f t="shared" ca="1" si="230"/>
        <v>104</v>
      </c>
      <c r="BG738" s="68">
        <f ca="1">IF(BF738-BC738&gt;'Inputs and Outputs'!$D$4,Four-BC738,0)</f>
        <v>4</v>
      </c>
      <c r="BH738" s="68">
        <f ca="1">BF738*'Inputs and Outputs'!$D$5-BG738*'Inputs and Outputs'!$D$6</f>
        <v>3760</v>
      </c>
      <c r="BI738" s="70">
        <f t="shared" ca="1" si="238"/>
        <v>0.62378646515776481</v>
      </c>
      <c r="BJ738" s="68">
        <f t="shared" si="231"/>
        <v>200</v>
      </c>
      <c r="BK738" s="75">
        <f ca="1">BF738*'Inputs and Outputs'!$D$5-('Model Part B'!BG738*'Model Part B'!BJ738+BG738*Costperbumped)</f>
        <v>2960</v>
      </c>
      <c r="BN738" s="74">
        <v>735</v>
      </c>
      <c r="BO738" s="68" t="s">
        <v>6</v>
      </c>
      <c r="BP738" s="69">
        <v>44441</v>
      </c>
      <c r="BQ738" s="67" t="s">
        <v>0</v>
      </c>
      <c r="BR738" s="68" t="str">
        <f>'Flight Data'!$A736</f>
        <v>G735</v>
      </c>
      <c r="BS738" s="68">
        <f>'Flight Data'!$B736</f>
        <v>0</v>
      </c>
      <c r="BT738" s="68">
        <f ca="1">ROUND(NORMINV($BY738,'Inputs and Outputs'!$C$18,'Inputs and Outputs'!$D$18),0)</f>
        <v>95</v>
      </c>
      <c r="BU738" s="68">
        <f t="shared" si="232"/>
        <v>105</v>
      </c>
      <c r="BV738" s="68">
        <f t="shared" ca="1" si="233"/>
        <v>95</v>
      </c>
      <c r="BW738" s="68">
        <f ca="1">IF(BV738-BS738&gt;'Inputs and Outputs'!$D$4,Five-BS738,0)</f>
        <v>0</v>
      </c>
      <c r="BX738" s="68">
        <f ca="1">BV738*'Inputs and Outputs'!$D$5-BW738*'Inputs and Outputs'!$D$6</f>
        <v>3800</v>
      </c>
      <c r="BY738" s="70">
        <f t="shared" ca="1" si="239"/>
        <v>0.14348392810233701</v>
      </c>
      <c r="BZ738" s="68">
        <f t="shared" si="234"/>
        <v>200</v>
      </c>
      <c r="CA738" s="75">
        <f ca="1">BV738*'Inputs and Outputs'!$D$5-('Model Part B'!BW738*'Model Part B'!BZ738+BW738*Costperbumped)</f>
        <v>3800</v>
      </c>
    </row>
    <row r="739" spans="2:79" x14ac:dyDescent="0.2">
      <c r="B739" s="74">
        <v>736</v>
      </c>
      <c r="C739" s="68" t="s">
        <v>5</v>
      </c>
      <c r="D739" s="69">
        <v>44442</v>
      </c>
      <c r="E739" s="67" t="s">
        <v>3</v>
      </c>
      <c r="F739" s="68" t="str">
        <f>'Flight Data'!$A737</f>
        <v>G736</v>
      </c>
      <c r="G739" s="68">
        <f>'Flight Data'!$B737</f>
        <v>5</v>
      </c>
      <c r="H739" s="68">
        <f ca="1">ROUND(NORMINV($M739,'Inputs and Outputs'!$C$18,'Inputs and Outputs'!$D$18),0)</f>
        <v>107</v>
      </c>
      <c r="I739" s="68">
        <f t="shared" si="220"/>
        <v>101</v>
      </c>
      <c r="J739" s="68">
        <f t="shared" ca="1" si="221"/>
        <v>101</v>
      </c>
      <c r="K739" s="68">
        <f ca="1">IF(J739-G739&gt;'Inputs and Outputs'!$D$4,One-G739,0)</f>
        <v>0</v>
      </c>
      <c r="L739" s="68">
        <f ca="1">J739*'Inputs and Outputs'!$D$5-K739*'Inputs and Outputs'!$D$6</f>
        <v>4040</v>
      </c>
      <c r="M739" s="70">
        <f t="shared" ca="1" si="235"/>
        <v>0.82080756276673417</v>
      </c>
      <c r="N739" s="68">
        <f t="shared" si="222"/>
        <v>25</v>
      </c>
      <c r="O739" s="75">
        <f ca="1">J739*'Inputs and Outputs'!$D$5-('Model Part B'!K739*'Model Part B'!N739+K739*Costperbumped)</f>
        <v>4040</v>
      </c>
      <c r="R739" s="74">
        <v>736</v>
      </c>
      <c r="S739" s="68" t="s">
        <v>5</v>
      </c>
      <c r="T739" s="69">
        <v>44442</v>
      </c>
      <c r="U739" s="67" t="s">
        <v>3</v>
      </c>
      <c r="V739" s="68" t="str">
        <f>'Flight Data'!$A737</f>
        <v>G736</v>
      </c>
      <c r="W739" s="68">
        <f>'Flight Data'!$B737</f>
        <v>5</v>
      </c>
      <c r="X739" s="68">
        <f ca="1">ROUND(NORMINV($AC739,'Inputs and Outputs'!$C$18,'Inputs and Outputs'!$D$18),0)</f>
        <v>108</v>
      </c>
      <c r="Y739" s="68">
        <f t="shared" si="223"/>
        <v>102</v>
      </c>
      <c r="Z739" s="68">
        <f t="shared" ca="1" si="224"/>
        <v>102</v>
      </c>
      <c r="AA739" s="68">
        <f ca="1">IF(Z739-W739&gt;'Inputs and Outputs'!$D$4,One-W739,0)</f>
        <v>0</v>
      </c>
      <c r="AB739" s="68">
        <f ca="1">Z739*'Inputs and Outputs'!$D$5-AA739*'Inputs and Outputs'!$D$6</f>
        <v>4080</v>
      </c>
      <c r="AC739" s="70">
        <f t="shared" ca="1" si="236"/>
        <v>0.89048111462341395</v>
      </c>
      <c r="AD739" s="68">
        <f t="shared" si="225"/>
        <v>25</v>
      </c>
      <c r="AE739" s="75">
        <f ca="1">Z739*'Inputs and Outputs'!$D$5-('Model Part B'!AA739*'Model Part B'!AD739+AA739*Costperbumped)</f>
        <v>4080</v>
      </c>
      <c r="AH739" s="74">
        <v>736</v>
      </c>
      <c r="AI739" s="68" t="s">
        <v>5</v>
      </c>
      <c r="AJ739" s="69">
        <v>44442</v>
      </c>
      <c r="AK739" s="67" t="s">
        <v>3</v>
      </c>
      <c r="AL739" s="68" t="str">
        <f>'Flight Data'!$A737</f>
        <v>G736</v>
      </c>
      <c r="AM739" s="68">
        <f>'Flight Data'!$B737</f>
        <v>5</v>
      </c>
      <c r="AN739" s="68">
        <f ca="1">ROUND(NORMINV($AS739,'Inputs and Outputs'!$C$18,'Inputs and Outputs'!$D$18),0)</f>
        <v>98</v>
      </c>
      <c r="AO739" s="68">
        <f t="shared" si="226"/>
        <v>103</v>
      </c>
      <c r="AP739" s="68">
        <f t="shared" ca="1" si="227"/>
        <v>98</v>
      </c>
      <c r="AQ739" s="68">
        <f ca="1">IF(AP739-AM739&gt;'Inputs and Outputs'!$D$4,Three-AM739,0)</f>
        <v>0</v>
      </c>
      <c r="AR739" s="68">
        <f ca="1">AP739*'Inputs and Outputs'!$D$5-AQ739*'Inputs and Outputs'!$D$6</f>
        <v>3920</v>
      </c>
      <c r="AS739" s="70">
        <f t="shared" ca="1" si="237"/>
        <v>0.33212759496153343</v>
      </c>
      <c r="AT739" s="68">
        <f t="shared" si="228"/>
        <v>25</v>
      </c>
      <c r="AU739" s="75">
        <f ca="1">AP739*'Inputs and Outputs'!$D$5-('Model Part B'!AQ739*'Model Part B'!AT739+AQ739*Costperbumped)</f>
        <v>3920</v>
      </c>
      <c r="AX739" s="74">
        <v>736</v>
      </c>
      <c r="AY739" s="68" t="s">
        <v>5</v>
      </c>
      <c r="AZ739" s="69">
        <v>44442</v>
      </c>
      <c r="BA739" s="67" t="s">
        <v>3</v>
      </c>
      <c r="BB739" s="68" t="str">
        <f>'Flight Data'!$A737</f>
        <v>G736</v>
      </c>
      <c r="BC739" s="68">
        <f>'Flight Data'!$B737</f>
        <v>5</v>
      </c>
      <c r="BD739" s="68">
        <f ca="1">ROUND(NORMINV($BI739,'Inputs and Outputs'!$C$18,'Inputs and Outputs'!$D$18),0)</f>
        <v>96</v>
      </c>
      <c r="BE739" s="68">
        <f t="shared" si="229"/>
        <v>104</v>
      </c>
      <c r="BF739" s="68">
        <f t="shared" ca="1" si="230"/>
        <v>96</v>
      </c>
      <c r="BG739" s="68">
        <f ca="1">IF(BF739-BC739&gt;'Inputs and Outputs'!$D$4,Four-BC739,0)</f>
        <v>0</v>
      </c>
      <c r="BH739" s="68">
        <f ca="1">BF739*'Inputs and Outputs'!$D$5-BG739*'Inputs and Outputs'!$D$6</f>
        <v>3840</v>
      </c>
      <c r="BI739" s="70">
        <f t="shared" ca="1" si="238"/>
        <v>0.21307845670560377</v>
      </c>
      <c r="BJ739" s="68">
        <f t="shared" si="231"/>
        <v>25</v>
      </c>
      <c r="BK739" s="75">
        <f ca="1">BF739*'Inputs and Outputs'!$D$5-('Model Part B'!BG739*'Model Part B'!BJ739+BG739*Costperbumped)</f>
        <v>3840</v>
      </c>
      <c r="BN739" s="74">
        <v>736</v>
      </c>
      <c r="BO739" s="68" t="s">
        <v>5</v>
      </c>
      <c r="BP739" s="69">
        <v>44442</v>
      </c>
      <c r="BQ739" s="67" t="s">
        <v>3</v>
      </c>
      <c r="BR739" s="68" t="str">
        <f>'Flight Data'!$A737</f>
        <v>G736</v>
      </c>
      <c r="BS739" s="68">
        <f>'Flight Data'!$B737</f>
        <v>5</v>
      </c>
      <c r="BT739" s="68">
        <f ca="1">ROUND(NORMINV($BY739,'Inputs and Outputs'!$C$18,'Inputs and Outputs'!$D$18),0)</f>
        <v>108</v>
      </c>
      <c r="BU739" s="68">
        <f t="shared" si="232"/>
        <v>105</v>
      </c>
      <c r="BV739" s="68">
        <f t="shared" ca="1" si="233"/>
        <v>105</v>
      </c>
      <c r="BW739" s="68">
        <f ca="1">IF(BV739-BS739&gt;'Inputs and Outputs'!$D$4,Five-BS739,0)</f>
        <v>0</v>
      </c>
      <c r="BX739" s="68">
        <f ca="1">BV739*'Inputs and Outputs'!$D$5-BW739*'Inputs and Outputs'!$D$6</f>
        <v>4200</v>
      </c>
      <c r="BY739" s="70">
        <f t="shared" ca="1" si="239"/>
        <v>0.86921161948082459</v>
      </c>
      <c r="BZ739" s="68">
        <f t="shared" si="234"/>
        <v>25</v>
      </c>
      <c r="CA739" s="75">
        <f ca="1">BV739*'Inputs and Outputs'!$D$5-('Model Part B'!BW739*'Model Part B'!BZ739+BW739*Costperbumped)</f>
        <v>4200</v>
      </c>
    </row>
    <row r="740" spans="2:79" x14ac:dyDescent="0.2">
      <c r="B740" s="74">
        <v>737</v>
      </c>
      <c r="C740" s="68" t="s">
        <v>5</v>
      </c>
      <c r="D740" s="69">
        <v>44442</v>
      </c>
      <c r="E740" s="67" t="s">
        <v>2</v>
      </c>
      <c r="F740" s="68" t="str">
        <f>'Flight Data'!$A738</f>
        <v>G737</v>
      </c>
      <c r="G740" s="68">
        <f>'Flight Data'!$B738</f>
        <v>3</v>
      </c>
      <c r="H740" s="68">
        <f ca="1">ROUND(NORMINV($M740,'Inputs and Outputs'!$C$19,'Inputs and Outputs'!$D$19),0)</f>
        <v>98</v>
      </c>
      <c r="I740" s="68">
        <f t="shared" si="220"/>
        <v>101</v>
      </c>
      <c r="J740" s="68">
        <f t="shared" ca="1" si="221"/>
        <v>98</v>
      </c>
      <c r="K740" s="68">
        <f ca="1">IF(J740-G740&gt;'Inputs and Outputs'!$D$4,One-G740,0)</f>
        <v>0</v>
      </c>
      <c r="L740" s="68">
        <f ca="1">J740*'Inputs and Outputs'!$D$5-K740*'Inputs and Outputs'!$D$6</f>
        <v>3920</v>
      </c>
      <c r="M740" s="70">
        <f t="shared" ca="1" si="235"/>
        <v>0.1557973620928812</v>
      </c>
      <c r="N740" s="68">
        <f t="shared" si="222"/>
        <v>25</v>
      </c>
      <c r="O740" s="75">
        <f ca="1">J740*'Inputs and Outputs'!$D$5-('Model Part B'!K740*'Model Part B'!N740+K740*Costperbumped)</f>
        <v>3920</v>
      </c>
      <c r="R740" s="74">
        <v>737</v>
      </c>
      <c r="S740" s="68" t="s">
        <v>5</v>
      </c>
      <c r="T740" s="69">
        <v>44442</v>
      </c>
      <c r="U740" s="67" t="s">
        <v>2</v>
      </c>
      <c r="V740" s="68" t="str">
        <f>'Flight Data'!$A738</f>
        <v>G737</v>
      </c>
      <c r="W740" s="68">
        <f>'Flight Data'!$B738</f>
        <v>3</v>
      </c>
      <c r="X740" s="68">
        <f ca="1">ROUND(NORMINV($AC740,'Inputs and Outputs'!$C$19,'Inputs and Outputs'!$D$19),0)</f>
        <v>105</v>
      </c>
      <c r="Y740" s="68">
        <f t="shared" si="223"/>
        <v>102</v>
      </c>
      <c r="Z740" s="68">
        <f t="shared" ca="1" si="224"/>
        <v>102</v>
      </c>
      <c r="AA740" s="68">
        <f ca="1">IF(Z740-W740&gt;'Inputs and Outputs'!$D$4,One-W740,0)</f>
        <v>0</v>
      </c>
      <c r="AB740" s="68">
        <f ca="1">Z740*'Inputs and Outputs'!$D$5-AA740*'Inputs and Outputs'!$D$6</f>
        <v>4080</v>
      </c>
      <c r="AC740" s="70">
        <f t="shared" ca="1" si="236"/>
        <v>0.63248081421238078</v>
      </c>
      <c r="AD740" s="68">
        <f t="shared" si="225"/>
        <v>25</v>
      </c>
      <c r="AE740" s="75">
        <f ca="1">Z740*'Inputs and Outputs'!$D$5-('Model Part B'!AA740*'Model Part B'!AD740+AA740*Costperbumped)</f>
        <v>4080</v>
      </c>
      <c r="AH740" s="74">
        <v>737</v>
      </c>
      <c r="AI740" s="68" t="s">
        <v>5</v>
      </c>
      <c r="AJ740" s="69">
        <v>44442</v>
      </c>
      <c r="AK740" s="67" t="s">
        <v>2</v>
      </c>
      <c r="AL740" s="68" t="str">
        <f>'Flight Data'!$A738</f>
        <v>G737</v>
      </c>
      <c r="AM740" s="68">
        <f>'Flight Data'!$B738</f>
        <v>3</v>
      </c>
      <c r="AN740" s="68">
        <f ca="1">ROUND(NORMINV($AS740,'Inputs and Outputs'!$C$19,'Inputs and Outputs'!$D$19),0)</f>
        <v>106</v>
      </c>
      <c r="AO740" s="68">
        <f t="shared" si="226"/>
        <v>103</v>
      </c>
      <c r="AP740" s="68">
        <f t="shared" ca="1" si="227"/>
        <v>103</v>
      </c>
      <c r="AQ740" s="68">
        <f ca="1">IF(AP740-AM740&gt;'Inputs and Outputs'!$D$4,Three-AM740,0)</f>
        <v>0</v>
      </c>
      <c r="AR740" s="68">
        <f ca="1">AP740*'Inputs and Outputs'!$D$5-AQ740*'Inputs and Outputs'!$D$6</f>
        <v>4120</v>
      </c>
      <c r="AS740" s="70">
        <f t="shared" ca="1" si="237"/>
        <v>0.75101598572913597</v>
      </c>
      <c r="AT740" s="68">
        <f t="shared" si="228"/>
        <v>25</v>
      </c>
      <c r="AU740" s="75">
        <f ca="1">AP740*'Inputs and Outputs'!$D$5-('Model Part B'!AQ740*'Model Part B'!AT740+AQ740*Costperbumped)</f>
        <v>4120</v>
      </c>
      <c r="AX740" s="74">
        <v>737</v>
      </c>
      <c r="AY740" s="68" t="s">
        <v>5</v>
      </c>
      <c r="AZ740" s="69">
        <v>44442</v>
      </c>
      <c r="BA740" s="67" t="s">
        <v>2</v>
      </c>
      <c r="BB740" s="68" t="str">
        <f>'Flight Data'!$A738</f>
        <v>G737</v>
      </c>
      <c r="BC740" s="68">
        <f>'Flight Data'!$B738</f>
        <v>3</v>
      </c>
      <c r="BD740" s="68">
        <f ca="1">ROUND(NORMINV($BI740,'Inputs and Outputs'!$C$19,'Inputs and Outputs'!$D$19),0)</f>
        <v>104</v>
      </c>
      <c r="BE740" s="68">
        <f t="shared" si="229"/>
        <v>104</v>
      </c>
      <c r="BF740" s="68">
        <f t="shared" ca="1" si="230"/>
        <v>104</v>
      </c>
      <c r="BG740" s="68">
        <f ca="1">IF(BF740-BC740&gt;'Inputs and Outputs'!$D$4,Four-BC740,0)</f>
        <v>1</v>
      </c>
      <c r="BH740" s="68">
        <f ca="1">BF740*'Inputs and Outputs'!$D$5-BG740*'Inputs and Outputs'!$D$6</f>
        <v>4060</v>
      </c>
      <c r="BI740" s="70">
        <f t="shared" ca="1" si="238"/>
        <v>0.61477176984602577</v>
      </c>
      <c r="BJ740" s="68">
        <f t="shared" si="231"/>
        <v>25</v>
      </c>
      <c r="BK740" s="75">
        <f ca="1">BF740*'Inputs and Outputs'!$D$5-('Model Part B'!BG740*'Model Part B'!BJ740+BG740*Costperbumped)</f>
        <v>4035</v>
      </c>
      <c r="BN740" s="74">
        <v>737</v>
      </c>
      <c r="BO740" s="68" t="s">
        <v>5</v>
      </c>
      <c r="BP740" s="69">
        <v>44442</v>
      </c>
      <c r="BQ740" s="67" t="s">
        <v>2</v>
      </c>
      <c r="BR740" s="68" t="str">
        <f>'Flight Data'!$A738</f>
        <v>G737</v>
      </c>
      <c r="BS740" s="68">
        <f>'Flight Data'!$B738</f>
        <v>3</v>
      </c>
      <c r="BT740" s="68">
        <f ca="1">ROUND(NORMINV($BY740,'Inputs and Outputs'!$C$18,'Inputs and Outputs'!$D$18),0)</f>
        <v>118</v>
      </c>
      <c r="BU740" s="68">
        <f t="shared" si="232"/>
        <v>105</v>
      </c>
      <c r="BV740" s="68">
        <f t="shared" ca="1" si="233"/>
        <v>105</v>
      </c>
      <c r="BW740" s="68">
        <f ca="1">IF(BV740-BS740&gt;'Inputs and Outputs'!$D$4,Five-BS740,0)</f>
        <v>2</v>
      </c>
      <c r="BX740" s="68">
        <f ca="1">BV740*'Inputs and Outputs'!$D$5-BW740*'Inputs and Outputs'!$D$6</f>
        <v>4000</v>
      </c>
      <c r="BY740" s="70">
        <f t="shared" ca="1" si="239"/>
        <v>0.99734370497882452</v>
      </c>
      <c r="BZ740" s="68">
        <f t="shared" si="234"/>
        <v>25</v>
      </c>
      <c r="CA740" s="75">
        <f ca="1">BV740*'Inputs and Outputs'!$D$5-('Model Part B'!BW740*'Model Part B'!BZ740+BW740*Costperbumped)</f>
        <v>3950</v>
      </c>
    </row>
    <row r="741" spans="2:79" x14ac:dyDescent="0.2">
      <c r="B741" s="74">
        <v>738</v>
      </c>
      <c r="C741" s="68" t="s">
        <v>5</v>
      </c>
      <c r="D741" s="69">
        <v>44442</v>
      </c>
      <c r="E741" s="67" t="s">
        <v>0</v>
      </c>
      <c r="F741" s="68" t="str">
        <f>'Flight Data'!$A739</f>
        <v>G738</v>
      </c>
      <c r="G741" s="68">
        <f>'Flight Data'!$B739</f>
        <v>1</v>
      </c>
      <c r="H741" s="68">
        <f ca="1">ROUND(NORMINV($M741,'Inputs and Outputs'!$C$20,'Inputs and Outputs'!$D$20),0)</f>
        <v>113</v>
      </c>
      <c r="I741" s="68">
        <f t="shared" si="220"/>
        <v>101</v>
      </c>
      <c r="J741" s="68">
        <f t="shared" ca="1" si="221"/>
        <v>101</v>
      </c>
      <c r="K741" s="68">
        <f ca="1">IF(J741-G741&gt;'Inputs and Outputs'!$D$4,One-G741,0)</f>
        <v>0</v>
      </c>
      <c r="L741" s="68">
        <f ca="1">J741*'Inputs and Outputs'!$D$5-K741*'Inputs and Outputs'!$D$6</f>
        <v>4040</v>
      </c>
      <c r="M741" s="70">
        <f t="shared" ca="1" si="235"/>
        <v>0.95152474411992538</v>
      </c>
      <c r="N741" s="68">
        <f t="shared" si="222"/>
        <v>200</v>
      </c>
      <c r="O741" s="75">
        <f ca="1">J741*'Inputs and Outputs'!$D$5-('Model Part B'!K741*'Model Part B'!N741+K741*Costperbumped)</f>
        <v>4040</v>
      </c>
      <c r="R741" s="74">
        <v>738</v>
      </c>
      <c r="S741" s="68" t="s">
        <v>5</v>
      </c>
      <c r="T741" s="69">
        <v>44442</v>
      </c>
      <c r="U741" s="67" t="s">
        <v>0</v>
      </c>
      <c r="V741" s="68" t="str">
        <f>'Flight Data'!$A739</f>
        <v>G738</v>
      </c>
      <c r="W741" s="68">
        <f>'Flight Data'!$B739</f>
        <v>1</v>
      </c>
      <c r="X741" s="68">
        <f ca="1">ROUND(NORMINV($AC741,'Inputs and Outputs'!$C$20,'Inputs and Outputs'!$D$20),0)</f>
        <v>104</v>
      </c>
      <c r="Y741" s="68">
        <f t="shared" si="223"/>
        <v>102</v>
      </c>
      <c r="Z741" s="68">
        <f t="shared" ca="1" si="224"/>
        <v>102</v>
      </c>
      <c r="AA741" s="68">
        <f ca="1">IF(Z741-W741&gt;'Inputs and Outputs'!$D$4,One-W741,0)</f>
        <v>0</v>
      </c>
      <c r="AB741" s="68">
        <f ca="1">Z741*'Inputs and Outputs'!$D$5-AA741*'Inputs and Outputs'!$D$6</f>
        <v>4080</v>
      </c>
      <c r="AC741" s="70">
        <f t="shared" ca="1" si="236"/>
        <v>0.43338979138175593</v>
      </c>
      <c r="AD741" s="68">
        <f t="shared" si="225"/>
        <v>200</v>
      </c>
      <c r="AE741" s="75">
        <f ca="1">Z741*'Inputs and Outputs'!$D$5-('Model Part B'!AA741*'Model Part B'!AD741+AA741*Costperbumped)</f>
        <v>4080</v>
      </c>
      <c r="AH741" s="74">
        <v>738</v>
      </c>
      <c r="AI741" s="68" t="s">
        <v>5</v>
      </c>
      <c r="AJ741" s="69">
        <v>44442</v>
      </c>
      <c r="AK741" s="67" t="s">
        <v>0</v>
      </c>
      <c r="AL741" s="68" t="str">
        <f>'Flight Data'!$A739</f>
        <v>G738</v>
      </c>
      <c r="AM741" s="68">
        <f>'Flight Data'!$B739</f>
        <v>1</v>
      </c>
      <c r="AN741" s="68">
        <f ca="1">ROUND(NORMINV($AS741,'Inputs and Outputs'!$C$20,'Inputs and Outputs'!$D$20),0)</f>
        <v>103</v>
      </c>
      <c r="AO741" s="68">
        <f t="shared" si="226"/>
        <v>103</v>
      </c>
      <c r="AP741" s="68">
        <f t="shared" ca="1" si="227"/>
        <v>103</v>
      </c>
      <c r="AQ741" s="68">
        <f ca="1">IF(AP741-AM741&gt;'Inputs and Outputs'!$D$4,Three-AM741,0)</f>
        <v>2</v>
      </c>
      <c r="AR741" s="68">
        <f ca="1">AP741*'Inputs and Outputs'!$D$5-AQ741*'Inputs and Outputs'!$D$6</f>
        <v>3920</v>
      </c>
      <c r="AS741" s="70">
        <f t="shared" ca="1" si="237"/>
        <v>0.37047161346316604</v>
      </c>
      <c r="AT741" s="68">
        <f t="shared" si="228"/>
        <v>200</v>
      </c>
      <c r="AU741" s="75">
        <f ca="1">AP741*'Inputs and Outputs'!$D$5-('Model Part B'!AQ741*'Model Part B'!AT741+AQ741*Costperbumped)</f>
        <v>3520</v>
      </c>
      <c r="AX741" s="74">
        <v>738</v>
      </c>
      <c r="AY741" s="68" t="s">
        <v>5</v>
      </c>
      <c r="AZ741" s="69">
        <v>44442</v>
      </c>
      <c r="BA741" s="67" t="s">
        <v>0</v>
      </c>
      <c r="BB741" s="68" t="str">
        <f>'Flight Data'!$A739</f>
        <v>G738</v>
      </c>
      <c r="BC741" s="68">
        <f>'Flight Data'!$B739</f>
        <v>1</v>
      </c>
      <c r="BD741" s="68">
        <f ca="1">ROUND(NORMINV($BI741,'Inputs and Outputs'!$C$20,'Inputs and Outputs'!$D$20),0)</f>
        <v>103</v>
      </c>
      <c r="BE741" s="68">
        <f t="shared" si="229"/>
        <v>104</v>
      </c>
      <c r="BF741" s="68">
        <f t="shared" ca="1" si="230"/>
        <v>103</v>
      </c>
      <c r="BG741" s="68">
        <f ca="1">IF(BF741-BC741&gt;'Inputs and Outputs'!$D$4,Four-BC741,0)</f>
        <v>3</v>
      </c>
      <c r="BH741" s="68">
        <f ca="1">BF741*'Inputs and Outputs'!$D$5-BG741*'Inputs and Outputs'!$D$6</f>
        <v>3820</v>
      </c>
      <c r="BI741" s="70">
        <f t="shared" ca="1" si="238"/>
        <v>0.34214397385024797</v>
      </c>
      <c r="BJ741" s="68">
        <f t="shared" si="231"/>
        <v>200</v>
      </c>
      <c r="BK741" s="75">
        <f ca="1">BF741*'Inputs and Outputs'!$D$5-('Model Part B'!BG741*'Model Part B'!BJ741+BG741*Costperbumped)</f>
        <v>3220</v>
      </c>
      <c r="BN741" s="74">
        <v>738</v>
      </c>
      <c r="BO741" s="68" t="s">
        <v>5</v>
      </c>
      <c r="BP741" s="69">
        <v>44442</v>
      </c>
      <c r="BQ741" s="67" t="s">
        <v>0</v>
      </c>
      <c r="BR741" s="68" t="str">
        <f>'Flight Data'!$A739</f>
        <v>G738</v>
      </c>
      <c r="BS741" s="68">
        <f>'Flight Data'!$B739</f>
        <v>1</v>
      </c>
      <c r="BT741" s="68">
        <f ca="1">ROUND(NORMINV($BY741,'Inputs and Outputs'!$C$18,'Inputs and Outputs'!$D$18),0)</f>
        <v>104</v>
      </c>
      <c r="BU741" s="68">
        <f t="shared" si="232"/>
        <v>105</v>
      </c>
      <c r="BV741" s="68">
        <f t="shared" ca="1" si="233"/>
        <v>104</v>
      </c>
      <c r="BW741" s="68">
        <f ca="1">IF(BV741-BS741&gt;'Inputs and Outputs'!$D$4,Five-BS741,0)</f>
        <v>4</v>
      </c>
      <c r="BX741" s="68">
        <f ca="1">BV741*'Inputs and Outputs'!$D$5-BW741*'Inputs and Outputs'!$D$6</f>
        <v>3760</v>
      </c>
      <c r="BY741" s="70">
        <f t="shared" ca="1" si="239"/>
        <v>0.66436383791871534</v>
      </c>
      <c r="BZ741" s="68">
        <f t="shared" si="234"/>
        <v>200</v>
      </c>
      <c r="CA741" s="75">
        <f ca="1">BV741*'Inputs and Outputs'!$D$5-('Model Part B'!BW741*'Model Part B'!BZ741+BW741*Costperbumped)</f>
        <v>2960</v>
      </c>
    </row>
    <row r="742" spans="2:79" x14ac:dyDescent="0.2">
      <c r="B742" s="74">
        <v>739</v>
      </c>
      <c r="C742" s="68" t="s">
        <v>4</v>
      </c>
      <c r="D742" s="69">
        <v>44443</v>
      </c>
      <c r="E742" s="67" t="s">
        <v>3</v>
      </c>
      <c r="F742" s="68" t="str">
        <f>'Flight Data'!$A740</f>
        <v>G739</v>
      </c>
      <c r="G742" s="68">
        <f>'Flight Data'!$B740</f>
        <v>5</v>
      </c>
      <c r="H742" s="68">
        <f ca="1">ROUND(NORMINV($M742,'Inputs and Outputs'!$C$18,'Inputs and Outputs'!$D$18),0)</f>
        <v>89</v>
      </c>
      <c r="I742" s="68">
        <f t="shared" si="220"/>
        <v>101</v>
      </c>
      <c r="J742" s="68">
        <f t="shared" ca="1" si="221"/>
        <v>89</v>
      </c>
      <c r="K742" s="68">
        <f ca="1">IF(J742-G742&gt;'Inputs and Outputs'!$D$4,One-G742,0)</f>
        <v>0</v>
      </c>
      <c r="L742" s="68">
        <f ca="1">J742*'Inputs and Outputs'!$D$5-K742*'Inputs and Outputs'!$D$6</f>
        <v>3560</v>
      </c>
      <c r="M742" s="70">
        <f t="shared" ca="1" si="235"/>
        <v>2.5966511092335054E-2</v>
      </c>
      <c r="N742" s="68">
        <f t="shared" si="222"/>
        <v>25</v>
      </c>
      <c r="O742" s="75">
        <f ca="1">J742*'Inputs and Outputs'!$D$5-('Model Part B'!K742*'Model Part B'!N742+K742*Costperbumped)</f>
        <v>3560</v>
      </c>
      <c r="R742" s="74">
        <v>739</v>
      </c>
      <c r="S742" s="68" t="s">
        <v>4</v>
      </c>
      <c r="T742" s="69">
        <v>44443</v>
      </c>
      <c r="U742" s="67" t="s">
        <v>3</v>
      </c>
      <c r="V742" s="68" t="str">
        <f>'Flight Data'!$A740</f>
        <v>G739</v>
      </c>
      <c r="W742" s="68">
        <f>'Flight Data'!$B740</f>
        <v>5</v>
      </c>
      <c r="X742" s="68">
        <f ca="1">ROUND(NORMINV($AC742,'Inputs and Outputs'!$C$18,'Inputs and Outputs'!$D$18),0)</f>
        <v>88</v>
      </c>
      <c r="Y742" s="68">
        <f t="shared" si="223"/>
        <v>102</v>
      </c>
      <c r="Z742" s="68">
        <f t="shared" ca="1" si="224"/>
        <v>88</v>
      </c>
      <c r="AA742" s="68">
        <f ca="1">IF(Z742-W742&gt;'Inputs and Outputs'!$D$4,One-W742,0)</f>
        <v>0</v>
      </c>
      <c r="AB742" s="68">
        <f ca="1">Z742*'Inputs and Outputs'!$D$5-AA742*'Inputs and Outputs'!$D$6</f>
        <v>3520</v>
      </c>
      <c r="AC742" s="70">
        <f t="shared" ca="1" si="236"/>
        <v>1.8525990244916524E-2</v>
      </c>
      <c r="AD742" s="68">
        <f t="shared" si="225"/>
        <v>25</v>
      </c>
      <c r="AE742" s="75">
        <f ca="1">Z742*'Inputs and Outputs'!$D$5-('Model Part B'!AA742*'Model Part B'!AD742+AA742*Costperbumped)</f>
        <v>3520</v>
      </c>
      <c r="AH742" s="74">
        <v>739</v>
      </c>
      <c r="AI742" s="68" t="s">
        <v>4</v>
      </c>
      <c r="AJ742" s="69">
        <v>44443</v>
      </c>
      <c r="AK742" s="67" t="s">
        <v>3</v>
      </c>
      <c r="AL742" s="68" t="str">
        <f>'Flight Data'!$A740</f>
        <v>G739</v>
      </c>
      <c r="AM742" s="68">
        <f>'Flight Data'!$B740</f>
        <v>5</v>
      </c>
      <c r="AN742" s="68">
        <f ca="1">ROUND(NORMINV($AS742,'Inputs and Outputs'!$C$18,'Inputs and Outputs'!$D$18),0)</f>
        <v>93</v>
      </c>
      <c r="AO742" s="68">
        <f t="shared" si="226"/>
        <v>103</v>
      </c>
      <c r="AP742" s="68">
        <f t="shared" ca="1" si="227"/>
        <v>93</v>
      </c>
      <c r="AQ742" s="68">
        <f ca="1">IF(AP742-AM742&gt;'Inputs and Outputs'!$D$4,Three-AM742,0)</f>
        <v>0</v>
      </c>
      <c r="AR742" s="68">
        <f ca="1">AP742*'Inputs and Outputs'!$D$5-AQ742*'Inputs and Outputs'!$D$6</f>
        <v>3720</v>
      </c>
      <c r="AS742" s="70">
        <f t="shared" ca="1" si="237"/>
        <v>9.404463953555442E-2</v>
      </c>
      <c r="AT742" s="68">
        <f t="shared" si="228"/>
        <v>25</v>
      </c>
      <c r="AU742" s="75">
        <f ca="1">AP742*'Inputs and Outputs'!$D$5-('Model Part B'!AQ742*'Model Part B'!AT742+AQ742*Costperbumped)</f>
        <v>3720</v>
      </c>
      <c r="AX742" s="74">
        <v>739</v>
      </c>
      <c r="AY742" s="68" t="s">
        <v>4</v>
      </c>
      <c r="AZ742" s="69">
        <v>44443</v>
      </c>
      <c r="BA742" s="67" t="s">
        <v>3</v>
      </c>
      <c r="BB742" s="68" t="str">
        <f>'Flight Data'!$A740</f>
        <v>G739</v>
      </c>
      <c r="BC742" s="68">
        <f>'Flight Data'!$B740</f>
        <v>5</v>
      </c>
      <c r="BD742" s="68">
        <f ca="1">ROUND(NORMINV($BI742,'Inputs and Outputs'!$C$18,'Inputs and Outputs'!$D$18),0)</f>
        <v>102</v>
      </c>
      <c r="BE742" s="68">
        <f t="shared" si="229"/>
        <v>104</v>
      </c>
      <c r="BF742" s="68">
        <f t="shared" ca="1" si="230"/>
        <v>102</v>
      </c>
      <c r="BG742" s="68">
        <f ca="1">IF(BF742-BC742&gt;'Inputs and Outputs'!$D$4,Four-BC742,0)</f>
        <v>0</v>
      </c>
      <c r="BH742" s="68">
        <f ca="1">BF742*'Inputs and Outputs'!$D$5-BG742*'Inputs and Outputs'!$D$6</f>
        <v>4080</v>
      </c>
      <c r="BI742" s="70">
        <f t="shared" ca="1" si="238"/>
        <v>0.5706874035739099</v>
      </c>
      <c r="BJ742" s="68">
        <f t="shared" si="231"/>
        <v>25</v>
      </c>
      <c r="BK742" s="75">
        <f ca="1">BF742*'Inputs and Outputs'!$D$5-('Model Part B'!BG742*'Model Part B'!BJ742+BG742*Costperbumped)</f>
        <v>4080</v>
      </c>
      <c r="BN742" s="74">
        <v>739</v>
      </c>
      <c r="BO742" s="68" t="s">
        <v>4</v>
      </c>
      <c r="BP742" s="69">
        <v>44443</v>
      </c>
      <c r="BQ742" s="67" t="s">
        <v>3</v>
      </c>
      <c r="BR742" s="68" t="str">
        <f>'Flight Data'!$A740</f>
        <v>G739</v>
      </c>
      <c r="BS742" s="68">
        <f>'Flight Data'!$B740</f>
        <v>5</v>
      </c>
      <c r="BT742" s="68">
        <f ca="1">ROUND(NORMINV($BY742,'Inputs and Outputs'!$C$18,'Inputs and Outputs'!$D$18),0)</f>
        <v>97</v>
      </c>
      <c r="BU742" s="68">
        <f t="shared" si="232"/>
        <v>105</v>
      </c>
      <c r="BV742" s="68">
        <f t="shared" ca="1" si="233"/>
        <v>97</v>
      </c>
      <c r="BW742" s="68">
        <f ca="1">IF(BV742-BS742&gt;'Inputs and Outputs'!$D$4,Five-BS742,0)</f>
        <v>0</v>
      </c>
      <c r="BX742" s="68">
        <f ca="1">BV742*'Inputs and Outputs'!$D$5-BW742*'Inputs and Outputs'!$D$6</f>
        <v>3880</v>
      </c>
      <c r="BY742" s="70">
        <f t="shared" ca="1" si="239"/>
        <v>0.2292156086062932</v>
      </c>
      <c r="BZ742" s="68">
        <f t="shared" si="234"/>
        <v>25</v>
      </c>
      <c r="CA742" s="75">
        <f ca="1">BV742*'Inputs and Outputs'!$D$5-('Model Part B'!BW742*'Model Part B'!BZ742+BW742*Costperbumped)</f>
        <v>3880</v>
      </c>
    </row>
    <row r="743" spans="2:79" x14ac:dyDescent="0.2">
      <c r="B743" s="74">
        <v>740</v>
      </c>
      <c r="C743" s="68" t="s">
        <v>4</v>
      </c>
      <c r="D743" s="69">
        <v>44443</v>
      </c>
      <c r="E743" s="67" t="s">
        <v>2</v>
      </c>
      <c r="F743" s="68" t="str">
        <f>'Flight Data'!$A741</f>
        <v>G740</v>
      </c>
      <c r="G743" s="68">
        <f>'Flight Data'!$B741</f>
        <v>3</v>
      </c>
      <c r="H743" s="68">
        <f ca="1">ROUND(NORMINV($M743,'Inputs and Outputs'!$C$19,'Inputs and Outputs'!$D$19),0)</f>
        <v>105</v>
      </c>
      <c r="I743" s="68">
        <f t="shared" si="220"/>
        <v>101</v>
      </c>
      <c r="J743" s="68">
        <f t="shared" ca="1" si="221"/>
        <v>101</v>
      </c>
      <c r="K743" s="68">
        <f ca="1">IF(J743-G743&gt;'Inputs and Outputs'!$D$4,One-G743,0)</f>
        <v>0</v>
      </c>
      <c r="L743" s="68">
        <f ca="1">J743*'Inputs and Outputs'!$D$5-K743*'Inputs and Outputs'!$D$6</f>
        <v>4040</v>
      </c>
      <c r="M743" s="70">
        <f t="shared" ca="1" si="235"/>
        <v>0.6840505406125944</v>
      </c>
      <c r="N743" s="68">
        <f t="shared" si="222"/>
        <v>25</v>
      </c>
      <c r="O743" s="75">
        <f ca="1">J743*'Inputs and Outputs'!$D$5-('Model Part B'!K743*'Model Part B'!N743+K743*Costperbumped)</f>
        <v>4040</v>
      </c>
      <c r="R743" s="74">
        <v>740</v>
      </c>
      <c r="S743" s="68" t="s">
        <v>4</v>
      </c>
      <c r="T743" s="69">
        <v>44443</v>
      </c>
      <c r="U743" s="67" t="s">
        <v>2</v>
      </c>
      <c r="V743" s="68" t="str">
        <f>'Flight Data'!$A741</f>
        <v>G740</v>
      </c>
      <c r="W743" s="68">
        <f>'Flight Data'!$B741</f>
        <v>3</v>
      </c>
      <c r="X743" s="68">
        <f ca="1">ROUND(NORMINV($AC743,'Inputs and Outputs'!$C$19,'Inputs and Outputs'!$D$19),0)</f>
        <v>99</v>
      </c>
      <c r="Y743" s="68">
        <f t="shared" si="223"/>
        <v>102</v>
      </c>
      <c r="Z743" s="68">
        <f t="shared" ca="1" si="224"/>
        <v>99</v>
      </c>
      <c r="AA743" s="68">
        <f ca="1">IF(Z743-W743&gt;'Inputs and Outputs'!$D$4,One-W743,0)</f>
        <v>0</v>
      </c>
      <c r="AB743" s="68">
        <f ca="1">Z743*'Inputs and Outputs'!$D$5-AA743*'Inputs and Outputs'!$D$6</f>
        <v>3960</v>
      </c>
      <c r="AC743" s="70">
        <f t="shared" ca="1" si="236"/>
        <v>0.18853816243156984</v>
      </c>
      <c r="AD743" s="68">
        <f t="shared" si="225"/>
        <v>25</v>
      </c>
      <c r="AE743" s="75">
        <f ca="1">Z743*'Inputs and Outputs'!$D$5-('Model Part B'!AA743*'Model Part B'!AD743+AA743*Costperbumped)</f>
        <v>3960</v>
      </c>
      <c r="AH743" s="74">
        <v>740</v>
      </c>
      <c r="AI743" s="68" t="s">
        <v>4</v>
      </c>
      <c r="AJ743" s="69">
        <v>44443</v>
      </c>
      <c r="AK743" s="67" t="s">
        <v>2</v>
      </c>
      <c r="AL743" s="68" t="str">
        <f>'Flight Data'!$A741</f>
        <v>G740</v>
      </c>
      <c r="AM743" s="68">
        <f>'Flight Data'!$B741</f>
        <v>3</v>
      </c>
      <c r="AN743" s="68">
        <f ca="1">ROUND(NORMINV($AS743,'Inputs and Outputs'!$C$19,'Inputs and Outputs'!$D$19),0)</f>
        <v>114</v>
      </c>
      <c r="AO743" s="68">
        <f t="shared" si="226"/>
        <v>103</v>
      </c>
      <c r="AP743" s="68">
        <f t="shared" ca="1" si="227"/>
        <v>103</v>
      </c>
      <c r="AQ743" s="68">
        <f ca="1">IF(AP743-AM743&gt;'Inputs and Outputs'!$D$4,Three-AM743,0)</f>
        <v>0</v>
      </c>
      <c r="AR743" s="68">
        <f ca="1">AP743*'Inputs and Outputs'!$D$5-AQ743*'Inputs and Outputs'!$D$6</f>
        <v>4120</v>
      </c>
      <c r="AS743" s="70">
        <f t="shared" ca="1" si="237"/>
        <v>0.98419936301450373</v>
      </c>
      <c r="AT743" s="68">
        <f t="shared" si="228"/>
        <v>25</v>
      </c>
      <c r="AU743" s="75">
        <f ca="1">AP743*'Inputs and Outputs'!$D$5-('Model Part B'!AQ743*'Model Part B'!AT743+AQ743*Costperbumped)</f>
        <v>4120</v>
      </c>
      <c r="AX743" s="74">
        <v>740</v>
      </c>
      <c r="AY743" s="68" t="s">
        <v>4</v>
      </c>
      <c r="AZ743" s="69">
        <v>44443</v>
      </c>
      <c r="BA743" s="67" t="s">
        <v>2</v>
      </c>
      <c r="BB743" s="68" t="str">
        <f>'Flight Data'!$A741</f>
        <v>G740</v>
      </c>
      <c r="BC743" s="68">
        <f>'Flight Data'!$B741</f>
        <v>3</v>
      </c>
      <c r="BD743" s="68">
        <f ca="1">ROUND(NORMINV($BI743,'Inputs and Outputs'!$C$19,'Inputs and Outputs'!$D$19),0)</f>
        <v>106</v>
      </c>
      <c r="BE743" s="68">
        <f t="shared" si="229"/>
        <v>104</v>
      </c>
      <c r="BF743" s="68">
        <f t="shared" ca="1" si="230"/>
        <v>104</v>
      </c>
      <c r="BG743" s="68">
        <f ca="1">IF(BF743-BC743&gt;'Inputs and Outputs'!$D$4,Four-BC743,0)</f>
        <v>1</v>
      </c>
      <c r="BH743" s="68">
        <f ca="1">BF743*'Inputs and Outputs'!$D$5-BG743*'Inputs and Outputs'!$D$6</f>
        <v>4060</v>
      </c>
      <c r="BI743" s="70">
        <f t="shared" ca="1" si="238"/>
        <v>0.70925519282823624</v>
      </c>
      <c r="BJ743" s="68">
        <f t="shared" si="231"/>
        <v>25</v>
      </c>
      <c r="BK743" s="75">
        <f ca="1">BF743*'Inputs and Outputs'!$D$5-('Model Part B'!BG743*'Model Part B'!BJ743+BG743*Costperbumped)</f>
        <v>4035</v>
      </c>
      <c r="BN743" s="74">
        <v>740</v>
      </c>
      <c r="BO743" s="68" t="s">
        <v>4</v>
      </c>
      <c r="BP743" s="69">
        <v>44443</v>
      </c>
      <c r="BQ743" s="67" t="s">
        <v>2</v>
      </c>
      <c r="BR743" s="68" t="str">
        <f>'Flight Data'!$A741</f>
        <v>G740</v>
      </c>
      <c r="BS743" s="68">
        <f>'Flight Data'!$B741</f>
        <v>3</v>
      </c>
      <c r="BT743" s="68">
        <f ca="1">ROUND(NORMINV($BY743,'Inputs and Outputs'!$C$18,'Inputs and Outputs'!$D$18),0)</f>
        <v>99</v>
      </c>
      <c r="BU743" s="68">
        <f t="shared" si="232"/>
        <v>105</v>
      </c>
      <c r="BV743" s="68">
        <f t="shared" ca="1" si="233"/>
        <v>99</v>
      </c>
      <c r="BW743" s="68">
        <f ca="1">IF(BV743-BS743&gt;'Inputs and Outputs'!$D$4,Five-BS743,0)</f>
        <v>0</v>
      </c>
      <c r="BX743" s="68">
        <f ca="1">BV743*'Inputs and Outputs'!$D$5-BW743*'Inputs and Outputs'!$D$6</f>
        <v>3960</v>
      </c>
      <c r="BY743" s="70">
        <f t="shared" ca="1" si="239"/>
        <v>0.38445200257164569</v>
      </c>
      <c r="BZ743" s="68">
        <f t="shared" si="234"/>
        <v>25</v>
      </c>
      <c r="CA743" s="75">
        <f ca="1">BV743*'Inputs and Outputs'!$D$5-('Model Part B'!BW743*'Model Part B'!BZ743+BW743*Costperbumped)</f>
        <v>3960</v>
      </c>
    </row>
    <row r="744" spans="2:79" x14ac:dyDescent="0.2">
      <c r="B744" s="74">
        <v>741</v>
      </c>
      <c r="C744" s="68" t="s">
        <v>4</v>
      </c>
      <c r="D744" s="69">
        <v>44443</v>
      </c>
      <c r="E744" s="67" t="s">
        <v>0</v>
      </c>
      <c r="F744" s="68" t="str">
        <f>'Flight Data'!$A742</f>
        <v>G741</v>
      </c>
      <c r="G744" s="68">
        <f>'Flight Data'!$B742</f>
        <v>0</v>
      </c>
      <c r="H744" s="68">
        <f ca="1">ROUND(NORMINV($M744,'Inputs and Outputs'!$C$20,'Inputs and Outputs'!$D$20),0)</f>
        <v>105</v>
      </c>
      <c r="I744" s="68">
        <f t="shared" si="220"/>
        <v>101</v>
      </c>
      <c r="J744" s="68">
        <f t="shared" ca="1" si="221"/>
        <v>101</v>
      </c>
      <c r="K744" s="68">
        <f ca="1">IF(J744-G744&gt;'Inputs and Outputs'!$D$4,One-G744,0)</f>
        <v>1</v>
      </c>
      <c r="L744" s="68">
        <f ca="1">J744*'Inputs and Outputs'!$D$5-K744*'Inputs and Outputs'!$D$6</f>
        <v>3940</v>
      </c>
      <c r="M744" s="70">
        <f t="shared" ca="1" si="235"/>
        <v>0.46477155208291721</v>
      </c>
      <c r="N744" s="68">
        <f t="shared" si="222"/>
        <v>200</v>
      </c>
      <c r="O744" s="75">
        <f ca="1">J744*'Inputs and Outputs'!$D$5-('Model Part B'!K744*'Model Part B'!N744+K744*Costperbumped)</f>
        <v>3740</v>
      </c>
      <c r="R744" s="74">
        <v>741</v>
      </c>
      <c r="S744" s="68" t="s">
        <v>4</v>
      </c>
      <c r="T744" s="69">
        <v>44443</v>
      </c>
      <c r="U744" s="67" t="s">
        <v>0</v>
      </c>
      <c r="V744" s="68" t="str">
        <f>'Flight Data'!$A742</f>
        <v>G741</v>
      </c>
      <c r="W744" s="68">
        <f>'Flight Data'!$B742</f>
        <v>0</v>
      </c>
      <c r="X744" s="68">
        <f ca="1">ROUND(NORMINV($AC744,'Inputs and Outputs'!$C$20,'Inputs and Outputs'!$D$20),0)</f>
        <v>113</v>
      </c>
      <c r="Y744" s="68">
        <f t="shared" si="223"/>
        <v>102</v>
      </c>
      <c r="Z744" s="68">
        <f t="shared" ca="1" si="224"/>
        <v>102</v>
      </c>
      <c r="AA744" s="68">
        <f ca="1">IF(Z744-W744&gt;'Inputs and Outputs'!$D$4,One-W744,0)</f>
        <v>1</v>
      </c>
      <c r="AB744" s="68">
        <f ca="1">Z744*'Inputs and Outputs'!$D$5-AA744*'Inputs and Outputs'!$D$6</f>
        <v>3980</v>
      </c>
      <c r="AC744" s="70">
        <f t="shared" ca="1" si="236"/>
        <v>0.93469911354530422</v>
      </c>
      <c r="AD744" s="68">
        <f t="shared" si="225"/>
        <v>200</v>
      </c>
      <c r="AE744" s="75">
        <f ca="1">Z744*'Inputs and Outputs'!$D$5-('Model Part B'!AA744*'Model Part B'!AD744+AA744*Costperbumped)</f>
        <v>3780</v>
      </c>
      <c r="AH744" s="74">
        <v>741</v>
      </c>
      <c r="AI744" s="68" t="s">
        <v>4</v>
      </c>
      <c r="AJ744" s="69">
        <v>44443</v>
      </c>
      <c r="AK744" s="67" t="s">
        <v>0</v>
      </c>
      <c r="AL744" s="68" t="str">
        <f>'Flight Data'!$A742</f>
        <v>G741</v>
      </c>
      <c r="AM744" s="68">
        <f>'Flight Data'!$B742</f>
        <v>0</v>
      </c>
      <c r="AN744" s="68">
        <f ca="1">ROUND(NORMINV($AS744,'Inputs and Outputs'!$C$20,'Inputs and Outputs'!$D$20),0)</f>
        <v>106</v>
      </c>
      <c r="AO744" s="68">
        <f t="shared" si="226"/>
        <v>103</v>
      </c>
      <c r="AP744" s="68">
        <f t="shared" ca="1" si="227"/>
        <v>103</v>
      </c>
      <c r="AQ744" s="68">
        <f ca="1">IF(AP744-AM744&gt;'Inputs and Outputs'!$D$4,Three-AM744,0)</f>
        <v>3</v>
      </c>
      <c r="AR744" s="68">
        <f ca="1">AP744*'Inputs and Outputs'!$D$5-AQ744*'Inputs and Outputs'!$D$6</f>
        <v>3820</v>
      </c>
      <c r="AS744" s="70">
        <f t="shared" ca="1" si="237"/>
        <v>0.59839955726922311</v>
      </c>
      <c r="AT744" s="68">
        <f t="shared" si="228"/>
        <v>200</v>
      </c>
      <c r="AU744" s="75">
        <f ca="1">AP744*'Inputs and Outputs'!$D$5-('Model Part B'!AQ744*'Model Part B'!AT744+AQ744*Costperbumped)</f>
        <v>3220</v>
      </c>
      <c r="AX744" s="74">
        <v>741</v>
      </c>
      <c r="AY744" s="68" t="s">
        <v>4</v>
      </c>
      <c r="AZ744" s="69">
        <v>44443</v>
      </c>
      <c r="BA744" s="67" t="s">
        <v>0</v>
      </c>
      <c r="BB744" s="68" t="str">
        <f>'Flight Data'!$A742</f>
        <v>G741</v>
      </c>
      <c r="BC744" s="68">
        <f>'Flight Data'!$B742</f>
        <v>0</v>
      </c>
      <c r="BD744" s="68">
        <f ca="1">ROUND(NORMINV($BI744,'Inputs and Outputs'!$C$20,'Inputs and Outputs'!$D$20),0)</f>
        <v>103</v>
      </c>
      <c r="BE744" s="68">
        <f t="shared" si="229"/>
        <v>104</v>
      </c>
      <c r="BF744" s="68">
        <f t="shared" ca="1" si="230"/>
        <v>103</v>
      </c>
      <c r="BG744" s="68">
        <f ca="1">IF(BF744-BC744&gt;'Inputs and Outputs'!$D$4,Four-BC744,0)</f>
        <v>4</v>
      </c>
      <c r="BH744" s="68">
        <f ca="1">BF744*'Inputs and Outputs'!$D$5-BG744*'Inputs and Outputs'!$D$6</f>
        <v>3720</v>
      </c>
      <c r="BI744" s="70">
        <f t="shared" ca="1" si="238"/>
        <v>0.33065599560673442</v>
      </c>
      <c r="BJ744" s="68">
        <f t="shared" si="231"/>
        <v>200</v>
      </c>
      <c r="BK744" s="75">
        <f ca="1">BF744*'Inputs and Outputs'!$D$5-('Model Part B'!BG744*'Model Part B'!BJ744+BG744*Costperbumped)</f>
        <v>2920</v>
      </c>
      <c r="BN744" s="74">
        <v>741</v>
      </c>
      <c r="BO744" s="68" t="s">
        <v>4</v>
      </c>
      <c r="BP744" s="69">
        <v>44443</v>
      </c>
      <c r="BQ744" s="67" t="s">
        <v>0</v>
      </c>
      <c r="BR744" s="68" t="str">
        <f>'Flight Data'!$A742</f>
        <v>G741</v>
      </c>
      <c r="BS744" s="68">
        <f>'Flight Data'!$B742</f>
        <v>0</v>
      </c>
      <c r="BT744" s="68">
        <f ca="1">ROUND(NORMINV($BY744,'Inputs and Outputs'!$C$18,'Inputs and Outputs'!$D$18),0)</f>
        <v>102</v>
      </c>
      <c r="BU744" s="68">
        <f t="shared" si="232"/>
        <v>105</v>
      </c>
      <c r="BV744" s="68">
        <f t="shared" ca="1" si="233"/>
        <v>102</v>
      </c>
      <c r="BW744" s="68">
        <f ca="1">IF(BV744-BS744&gt;'Inputs and Outputs'!$D$4,Five-BS744,0)</f>
        <v>5</v>
      </c>
      <c r="BX744" s="68">
        <f ca="1">BV744*'Inputs and Outputs'!$D$5-BW744*'Inputs and Outputs'!$D$6</f>
        <v>3580</v>
      </c>
      <c r="BY744" s="70">
        <f t="shared" ca="1" si="239"/>
        <v>0.55300123030275838</v>
      </c>
      <c r="BZ744" s="68">
        <f t="shared" si="234"/>
        <v>200</v>
      </c>
      <c r="CA744" s="75">
        <f ca="1">BV744*'Inputs and Outputs'!$D$5-('Model Part B'!BW744*'Model Part B'!BZ744+BW744*Costperbumped)</f>
        <v>2580</v>
      </c>
    </row>
    <row r="745" spans="2:79" x14ac:dyDescent="0.2">
      <c r="B745" s="74">
        <v>742</v>
      </c>
      <c r="C745" s="68" t="s">
        <v>1</v>
      </c>
      <c r="D745" s="69">
        <v>44444</v>
      </c>
      <c r="E745" s="67" t="s">
        <v>3</v>
      </c>
      <c r="F745" s="68" t="str">
        <f>'Flight Data'!$A743</f>
        <v>G742</v>
      </c>
      <c r="G745" s="68">
        <f>'Flight Data'!$B743</f>
        <v>6</v>
      </c>
      <c r="H745" s="68">
        <f ca="1">ROUND(NORMINV($M745,'Inputs and Outputs'!$C$18,'Inputs and Outputs'!$D$18),0)</f>
        <v>100</v>
      </c>
      <c r="I745" s="68">
        <f t="shared" si="220"/>
        <v>101</v>
      </c>
      <c r="J745" s="68">
        <f t="shared" ca="1" si="221"/>
        <v>100</v>
      </c>
      <c r="K745" s="68">
        <f ca="1">IF(J745-G745&gt;'Inputs and Outputs'!$D$4,One-G745,0)</f>
        <v>0</v>
      </c>
      <c r="L745" s="68">
        <f ca="1">J745*'Inputs and Outputs'!$D$5-K745*'Inputs and Outputs'!$D$6</f>
        <v>4000</v>
      </c>
      <c r="M745" s="70">
        <f t="shared" ca="1" si="235"/>
        <v>0.45297931275979197</v>
      </c>
      <c r="N745" s="68">
        <f t="shared" si="222"/>
        <v>25</v>
      </c>
      <c r="O745" s="75">
        <f ca="1">J745*'Inputs and Outputs'!$D$5-('Model Part B'!K745*'Model Part B'!N745+K745*Costperbumped)</f>
        <v>4000</v>
      </c>
      <c r="R745" s="74">
        <v>742</v>
      </c>
      <c r="S745" s="68" t="s">
        <v>1</v>
      </c>
      <c r="T745" s="69">
        <v>44444</v>
      </c>
      <c r="U745" s="67" t="s">
        <v>3</v>
      </c>
      <c r="V745" s="68" t="str">
        <f>'Flight Data'!$A743</f>
        <v>G742</v>
      </c>
      <c r="W745" s="68">
        <f>'Flight Data'!$B743</f>
        <v>6</v>
      </c>
      <c r="X745" s="68">
        <f ca="1">ROUND(NORMINV($AC745,'Inputs and Outputs'!$C$18,'Inputs and Outputs'!$D$18),0)</f>
        <v>94</v>
      </c>
      <c r="Y745" s="68">
        <f t="shared" si="223"/>
        <v>102</v>
      </c>
      <c r="Z745" s="68">
        <f t="shared" ca="1" si="224"/>
        <v>94</v>
      </c>
      <c r="AA745" s="68">
        <f ca="1">IF(Z745-W745&gt;'Inputs and Outputs'!$D$4,One-W745,0)</f>
        <v>0</v>
      </c>
      <c r="AB745" s="68">
        <f ca="1">Z745*'Inputs and Outputs'!$D$5-AA745*'Inputs and Outputs'!$D$6</f>
        <v>3760</v>
      </c>
      <c r="AC745" s="70">
        <f t="shared" ca="1" si="236"/>
        <v>0.11389722784750778</v>
      </c>
      <c r="AD745" s="68">
        <f t="shared" si="225"/>
        <v>25</v>
      </c>
      <c r="AE745" s="75">
        <f ca="1">Z745*'Inputs and Outputs'!$D$5-('Model Part B'!AA745*'Model Part B'!AD745+AA745*Costperbumped)</f>
        <v>3760</v>
      </c>
      <c r="AH745" s="74">
        <v>742</v>
      </c>
      <c r="AI745" s="68" t="s">
        <v>1</v>
      </c>
      <c r="AJ745" s="69">
        <v>44444</v>
      </c>
      <c r="AK745" s="67" t="s">
        <v>3</v>
      </c>
      <c r="AL745" s="68" t="str">
        <f>'Flight Data'!$A743</f>
        <v>G742</v>
      </c>
      <c r="AM745" s="68">
        <f>'Flight Data'!$B743</f>
        <v>6</v>
      </c>
      <c r="AN745" s="68">
        <f ca="1">ROUND(NORMINV($AS745,'Inputs and Outputs'!$C$18,'Inputs and Outputs'!$D$18),0)</f>
        <v>104</v>
      </c>
      <c r="AO745" s="68">
        <f t="shared" si="226"/>
        <v>103</v>
      </c>
      <c r="AP745" s="68">
        <f t="shared" ca="1" si="227"/>
        <v>103</v>
      </c>
      <c r="AQ745" s="68">
        <f ca="1">IF(AP745-AM745&gt;'Inputs and Outputs'!$D$4,Three-AM745,0)</f>
        <v>0</v>
      </c>
      <c r="AR745" s="68">
        <f ca="1">AP745*'Inputs and Outputs'!$D$5-AQ745*'Inputs and Outputs'!$D$6</f>
        <v>4120</v>
      </c>
      <c r="AS745" s="70">
        <f t="shared" ca="1" si="237"/>
        <v>0.69961330271786193</v>
      </c>
      <c r="AT745" s="68">
        <f t="shared" si="228"/>
        <v>25</v>
      </c>
      <c r="AU745" s="75">
        <f ca="1">AP745*'Inputs and Outputs'!$D$5-('Model Part B'!AQ745*'Model Part B'!AT745+AQ745*Costperbumped)</f>
        <v>4120</v>
      </c>
      <c r="AX745" s="74">
        <v>742</v>
      </c>
      <c r="AY745" s="68" t="s">
        <v>1</v>
      </c>
      <c r="AZ745" s="69">
        <v>44444</v>
      </c>
      <c r="BA745" s="67" t="s">
        <v>3</v>
      </c>
      <c r="BB745" s="68" t="str">
        <f>'Flight Data'!$A743</f>
        <v>G742</v>
      </c>
      <c r="BC745" s="68">
        <f>'Flight Data'!$B743</f>
        <v>6</v>
      </c>
      <c r="BD745" s="68">
        <f ca="1">ROUND(NORMINV($BI745,'Inputs and Outputs'!$C$18,'Inputs and Outputs'!$D$18),0)</f>
        <v>105</v>
      </c>
      <c r="BE745" s="68">
        <f t="shared" si="229"/>
        <v>104</v>
      </c>
      <c r="BF745" s="68">
        <f t="shared" ca="1" si="230"/>
        <v>104</v>
      </c>
      <c r="BG745" s="68">
        <f ca="1">IF(BF745-BC745&gt;'Inputs and Outputs'!$D$4,Four-BC745,0)</f>
        <v>0</v>
      </c>
      <c r="BH745" s="68">
        <f ca="1">BF745*'Inputs and Outputs'!$D$5-BG745*'Inputs and Outputs'!$D$6</f>
        <v>4160</v>
      </c>
      <c r="BI745" s="70">
        <f t="shared" ca="1" si="238"/>
        <v>0.77040553007100943</v>
      </c>
      <c r="BJ745" s="68">
        <f t="shared" si="231"/>
        <v>25</v>
      </c>
      <c r="BK745" s="75">
        <f ca="1">BF745*'Inputs and Outputs'!$D$5-('Model Part B'!BG745*'Model Part B'!BJ745+BG745*Costperbumped)</f>
        <v>4160</v>
      </c>
      <c r="BN745" s="74">
        <v>742</v>
      </c>
      <c r="BO745" s="68" t="s">
        <v>1</v>
      </c>
      <c r="BP745" s="69">
        <v>44444</v>
      </c>
      <c r="BQ745" s="67" t="s">
        <v>3</v>
      </c>
      <c r="BR745" s="68" t="str">
        <f>'Flight Data'!$A743</f>
        <v>G742</v>
      </c>
      <c r="BS745" s="68">
        <f>'Flight Data'!$B743</f>
        <v>6</v>
      </c>
      <c r="BT745" s="68">
        <f ca="1">ROUND(NORMINV($BY745,'Inputs and Outputs'!$C$18,'Inputs and Outputs'!$D$18),0)</f>
        <v>96</v>
      </c>
      <c r="BU745" s="68">
        <f t="shared" si="232"/>
        <v>105</v>
      </c>
      <c r="BV745" s="68">
        <f t="shared" ca="1" si="233"/>
        <v>96</v>
      </c>
      <c r="BW745" s="68">
        <f ca="1">IF(BV745-BS745&gt;'Inputs and Outputs'!$D$4,Five-BS745,0)</f>
        <v>0</v>
      </c>
      <c r="BX745" s="68">
        <f ca="1">BV745*'Inputs and Outputs'!$D$5-BW745*'Inputs and Outputs'!$D$6</f>
        <v>3840</v>
      </c>
      <c r="BY745" s="70">
        <f t="shared" ca="1" si="239"/>
        <v>0.22518570627214807</v>
      </c>
      <c r="BZ745" s="68">
        <f t="shared" si="234"/>
        <v>25</v>
      </c>
      <c r="CA745" s="75">
        <f ca="1">BV745*'Inputs and Outputs'!$D$5-('Model Part B'!BW745*'Model Part B'!BZ745+BW745*Costperbumped)</f>
        <v>3840</v>
      </c>
    </row>
    <row r="746" spans="2:79" x14ac:dyDescent="0.2">
      <c r="B746" s="74">
        <v>743</v>
      </c>
      <c r="C746" s="68" t="s">
        <v>1</v>
      </c>
      <c r="D746" s="69">
        <v>44444</v>
      </c>
      <c r="E746" s="67" t="s">
        <v>2</v>
      </c>
      <c r="F746" s="68" t="str">
        <f>'Flight Data'!$A744</f>
        <v>G743</v>
      </c>
      <c r="G746" s="68">
        <f>'Flight Data'!$B744</f>
        <v>1</v>
      </c>
      <c r="H746" s="68">
        <f ca="1">ROUND(NORMINV($M746,'Inputs and Outputs'!$C$19,'Inputs and Outputs'!$D$19),0)</f>
        <v>94</v>
      </c>
      <c r="I746" s="68">
        <f t="shared" si="220"/>
        <v>101</v>
      </c>
      <c r="J746" s="68">
        <f t="shared" ca="1" si="221"/>
        <v>94</v>
      </c>
      <c r="K746" s="68">
        <f ca="1">IF(J746-G746&gt;'Inputs and Outputs'!$D$4,One-G746,0)</f>
        <v>0</v>
      </c>
      <c r="L746" s="68">
        <f ca="1">J746*'Inputs and Outputs'!$D$5-K746*'Inputs and Outputs'!$D$6</f>
        <v>3760</v>
      </c>
      <c r="M746" s="70">
        <f t="shared" ca="1" si="235"/>
        <v>3.534810565597013E-2</v>
      </c>
      <c r="N746" s="68">
        <f t="shared" si="222"/>
        <v>25</v>
      </c>
      <c r="O746" s="75">
        <f ca="1">J746*'Inputs and Outputs'!$D$5-('Model Part B'!K746*'Model Part B'!N746+K746*Costperbumped)</f>
        <v>3760</v>
      </c>
      <c r="R746" s="74">
        <v>743</v>
      </c>
      <c r="S746" s="68" t="s">
        <v>1</v>
      </c>
      <c r="T746" s="69">
        <v>44444</v>
      </c>
      <c r="U746" s="67" t="s">
        <v>2</v>
      </c>
      <c r="V746" s="68" t="str">
        <f>'Flight Data'!$A744</f>
        <v>G743</v>
      </c>
      <c r="W746" s="68">
        <f>'Flight Data'!$B744</f>
        <v>1</v>
      </c>
      <c r="X746" s="68">
        <f ca="1">ROUND(NORMINV($AC746,'Inputs and Outputs'!$C$19,'Inputs and Outputs'!$D$19),0)</f>
        <v>99</v>
      </c>
      <c r="Y746" s="68">
        <f t="shared" si="223"/>
        <v>102</v>
      </c>
      <c r="Z746" s="68">
        <f t="shared" ca="1" si="224"/>
        <v>99</v>
      </c>
      <c r="AA746" s="68">
        <f ca="1">IF(Z746-W746&gt;'Inputs and Outputs'!$D$4,One-W746,0)</f>
        <v>0</v>
      </c>
      <c r="AB746" s="68">
        <f ca="1">Z746*'Inputs and Outputs'!$D$5-AA746*'Inputs and Outputs'!$D$6</f>
        <v>3960</v>
      </c>
      <c r="AC746" s="70">
        <f t="shared" ca="1" si="236"/>
        <v>0.22867642149651524</v>
      </c>
      <c r="AD746" s="68">
        <f t="shared" si="225"/>
        <v>25</v>
      </c>
      <c r="AE746" s="75">
        <f ca="1">Z746*'Inputs and Outputs'!$D$5-('Model Part B'!AA746*'Model Part B'!AD746+AA746*Costperbumped)</f>
        <v>3960</v>
      </c>
      <c r="AH746" s="74">
        <v>743</v>
      </c>
      <c r="AI746" s="68" t="s">
        <v>1</v>
      </c>
      <c r="AJ746" s="69">
        <v>44444</v>
      </c>
      <c r="AK746" s="67" t="s">
        <v>2</v>
      </c>
      <c r="AL746" s="68" t="str">
        <f>'Flight Data'!$A744</f>
        <v>G743</v>
      </c>
      <c r="AM746" s="68">
        <f>'Flight Data'!$B744</f>
        <v>1</v>
      </c>
      <c r="AN746" s="68">
        <f ca="1">ROUND(NORMINV($AS746,'Inputs and Outputs'!$C$19,'Inputs and Outputs'!$D$19),0)</f>
        <v>101</v>
      </c>
      <c r="AO746" s="68">
        <f t="shared" si="226"/>
        <v>103</v>
      </c>
      <c r="AP746" s="68">
        <f t="shared" ca="1" si="227"/>
        <v>101</v>
      </c>
      <c r="AQ746" s="68">
        <f ca="1">IF(AP746-AM746&gt;'Inputs and Outputs'!$D$4,Three-AM746,0)</f>
        <v>0</v>
      </c>
      <c r="AR746" s="68">
        <f ca="1">AP746*'Inputs and Outputs'!$D$5-AQ746*'Inputs and Outputs'!$D$6</f>
        <v>4040</v>
      </c>
      <c r="AS746" s="70">
        <f t="shared" ca="1" si="237"/>
        <v>0.35198379729410245</v>
      </c>
      <c r="AT746" s="68">
        <f t="shared" si="228"/>
        <v>25</v>
      </c>
      <c r="AU746" s="75">
        <f ca="1">AP746*'Inputs and Outputs'!$D$5-('Model Part B'!AQ746*'Model Part B'!AT746+AQ746*Costperbumped)</f>
        <v>4040</v>
      </c>
      <c r="AX746" s="74">
        <v>743</v>
      </c>
      <c r="AY746" s="68" t="s">
        <v>1</v>
      </c>
      <c r="AZ746" s="69">
        <v>44444</v>
      </c>
      <c r="BA746" s="67" t="s">
        <v>2</v>
      </c>
      <c r="BB746" s="68" t="str">
        <f>'Flight Data'!$A744</f>
        <v>G743</v>
      </c>
      <c r="BC746" s="68">
        <f>'Flight Data'!$B744</f>
        <v>1</v>
      </c>
      <c r="BD746" s="68">
        <f ca="1">ROUND(NORMINV($BI746,'Inputs and Outputs'!$C$19,'Inputs and Outputs'!$D$19),0)</f>
        <v>97</v>
      </c>
      <c r="BE746" s="68">
        <f t="shared" si="229"/>
        <v>104</v>
      </c>
      <c r="BF746" s="68">
        <f t="shared" ca="1" si="230"/>
        <v>97</v>
      </c>
      <c r="BG746" s="68">
        <f ca="1">IF(BF746-BC746&gt;'Inputs and Outputs'!$D$4,Four-BC746,0)</f>
        <v>0</v>
      </c>
      <c r="BH746" s="68">
        <f ca="1">BF746*'Inputs and Outputs'!$D$5-BG746*'Inputs and Outputs'!$D$6</f>
        <v>3880</v>
      </c>
      <c r="BI746" s="70">
        <f t="shared" ca="1" si="238"/>
        <v>0.12702040812066262</v>
      </c>
      <c r="BJ746" s="68">
        <f t="shared" si="231"/>
        <v>25</v>
      </c>
      <c r="BK746" s="75">
        <f ca="1">BF746*'Inputs and Outputs'!$D$5-('Model Part B'!BG746*'Model Part B'!BJ746+BG746*Costperbumped)</f>
        <v>3880</v>
      </c>
      <c r="BN746" s="74">
        <v>743</v>
      </c>
      <c r="BO746" s="68" t="s">
        <v>1</v>
      </c>
      <c r="BP746" s="69">
        <v>44444</v>
      </c>
      <c r="BQ746" s="67" t="s">
        <v>2</v>
      </c>
      <c r="BR746" s="68" t="str">
        <f>'Flight Data'!$A744</f>
        <v>G743</v>
      </c>
      <c r="BS746" s="68">
        <f>'Flight Data'!$B744</f>
        <v>1</v>
      </c>
      <c r="BT746" s="68">
        <f ca="1">ROUND(NORMINV($BY746,'Inputs and Outputs'!$C$18,'Inputs and Outputs'!$D$18),0)</f>
        <v>100</v>
      </c>
      <c r="BU746" s="68">
        <f t="shared" si="232"/>
        <v>105</v>
      </c>
      <c r="BV746" s="68">
        <f t="shared" ca="1" si="233"/>
        <v>100</v>
      </c>
      <c r="BW746" s="68">
        <f ca="1">IF(BV746-BS746&gt;'Inputs and Outputs'!$D$4,Five-BS746,0)</f>
        <v>0</v>
      </c>
      <c r="BX746" s="68">
        <f ca="1">BV746*'Inputs and Outputs'!$D$5-BW746*'Inputs and Outputs'!$D$6</f>
        <v>4000</v>
      </c>
      <c r="BY746" s="70">
        <f t="shared" ca="1" si="239"/>
        <v>0.42561444965969664</v>
      </c>
      <c r="BZ746" s="68">
        <f t="shared" si="234"/>
        <v>25</v>
      </c>
      <c r="CA746" s="75">
        <f ca="1">BV746*'Inputs and Outputs'!$D$5-('Model Part B'!BW746*'Model Part B'!BZ746+BW746*Costperbumped)</f>
        <v>4000</v>
      </c>
    </row>
    <row r="747" spans="2:79" x14ac:dyDescent="0.2">
      <c r="B747" s="74">
        <v>744</v>
      </c>
      <c r="C747" s="68" t="s">
        <v>1</v>
      </c>
      <c r="D747" s="69">
        <v>44444</v>
      </c>
      <c r="E747" s="67" t="s">
        <v>0</v>
      </c>
      <c r="F747" s="68" t="str">
        <f>'Flight Data'!$A745</f>
        <v>G744</v>
      </c>
      <c r="G747" s="68">
        <f>'Flight Data'!$B745</f>
        <v>1</v>
      </c>
      <c r="H747" s="68">
        <f ca="1">ROUND(NORMINV($M747,'Inputs and Outputs'!$C$20,'Inputs and Outputs'!$D$20),0)</f>
        <v>104</v>
      </c>
      <c r="I747" s="68">
        <f t="shared" si="220"/>
        <v>101</v>
      </c>
      <c r="J747" s="68">
        <f t="shared" ca="1" si="221"/>
        <v>101</v>
      </c>
      <c r="K747" s="68">
        <f ca="1">IF(J747-G747&gt;'Inputs and Outputs'!$D$4,One-G747,0)</f>
        <v>0</v>
      </c>
      <c r="L747" s="68">
        <f ca="1">J747*'Inputs and Outputs'!$D$5-K747*'Inputs and Outputs'!$D$6</f>
        <v>4040</v>
      </c>
      <c r="M747" s="70">
        <f t="shared" ca="1" si="235"/>
        <v>0.38784081807272974</v>
      </c>
      <c r="N747" s="68">
        <f t="shared" si="222"/>
        <v>200</v>
      </c>
      <c r="O747" s="75">
        <f ca="1">J747*'Inputs and Outputs'!$D$5-('Model Part B'!K747*'Model Part B'!N747+K747*Costperbumped)</f>
        <v>4040</v>
      </c>
      <c r="R747" s="74">
        <v>744</v>
      </c>
      <c r="S747" s="68" t="s">
        <v>1</v>
      </c>
      <c r="T747" s="69">
        <v>44444</v>
      </c>
      <c r="U747" s="67" t="s">
        <v>0</v>
      </c>
      <c r="V747" s="68" t="str">
        <f>'Flight Data'!$A745</f>
        <v>G744</v>
      </c>
      <c r="W747" s="68">
        <f>'Flight Data'!$B745</f>
        <v>1</v>
      </c>
      <c r="X747" s="68">
        <f ca="1">ROUND(NORMINV($AC747,'Inputs and Outputs'!$C$20,'Inputs and Outputs'!$D$20),0)</f>
        <v>100</v>
      </c>
      <c r="Y747" s="68">
        <f t="shared" si="223"/>
        <v>102</v>
      </c>
      <c r="Z747" s="68">
        <f t="shared" ca="1" si="224"/>
        <v>100</v>
      </c>
      <c r="AA747" s="68">
        <f ca="1">IF(Z747-W747&gt;'Inputs and Outputs'!$D$4,One-W747,0)</f>
        <v>0</v>
      </c>
      <c r="AB747" s="68">
        <f ca="1">Z747*'Inputs and Outputs'!$D$5-AA747*'Inputs and Outputs'!$D$6</f>
        <v>4000</v>
      </c>
      <c r="AC747" s="70">
        <f t="shared" ca="1" si="236"/>
        <v>0.1776319250926891</v>
      </c>
      <c r="AD747" s="68">
        <f t="shared" si="225"/>
        <v>200</v>
      </c>
      <c r="AE747" s="75">
        <f ca="1">Z747*'Inputs and Outputs'!$D$5-('Model Part B'!AA747*'Model Part B'!AD747+AA747*Costperbumped)</f>
        <v>4000</v>
      </c>
      <c r="AH747" s="74">
        <v>744</v>
      </c>
      <c r="AI747" s="68" t="s">
        <v>1</v>
      </c>
      <c r="AJ747" s="69">
        <v>44444</v>
      </c>
      <c r="AK747" s="67" t="s">
        <v>0</v>
      </c>
      <c r="AL747" s="68" t="str">
        <f>'Flight Data'!$A745</f>
        <v>G744</v>
      </c>
      <c r="AM747" s="68">
        <f>'Flight Data'!$B745</f>
        <v>1</v>
      </c>
      <c r="AN747" s="68">
        <f ca="1">ROUND(NORMINV($AS747,'Inputs and Outputs'!$C$20,'Inputs and Outputs'!$D$20),0)</f>
        <v>107</v>
      </c>
      <c r="AO747" s="68">
        <f t="shared" si="226"/>
        <v>103</v>
      </c>
      <c r="AP747" s="68">
        <f t="shared" ca="1" si="227"/>
        <v>103</v>
      </c>
      <c r="AQ747" s="68">
        <f ca="1">IF(AP747-AM747&gt;'Inputs and Outputs'!$D$4,Three-AM747,0)</f>
        <v>2</v>
      </c>
      <c r="AR747" s="68">
        <f ca="1">AP747*'Inputs and Outputs'!$D$5-AQ747*'Inputs and Outputs'!$D$6</f>
        <v>3920</v>
      </c>
      <c r="AS747" s="70">
        <f t="shared" ca="1" si="237"/>
        <v>0.67529731201236254</v>
      </c>
      <c r="AT747" s="68">
        <f t="shared" si="228"/>
        <v>200</v>
      </c>
      <c r="AU747" s="75">
        <f ca="1">AP747*'Inputs and Outputs'!$D$5-('Model Part B'!AQ747*'Model Part B'!AT747+AQ747*Costperbumped)</f>
        <v>3520</v>
      </c>
      <c r="AX747" s="74">
        <v>744</v>
      </c>
      <c r="AY747" s="68" t="s">
        <v>1</v>
      </c>
      <c r="AZ747" s="69">
        <v>44444</v>
      </c>
      <c r="BA747" s="67" t="s">
        <v>0</v>
      </c>
      <c r="BB747" s="68" t="str">
        <f>'Flight Data'!$A745</f>
        <v>G744</v>
      </c>
      <c r="BC747" s="68">
        <f>'Flight Data'!$B745</f>
        <v>1</v>
      </c>
      <c r="BD747" s="68">
        <f ca="1">ROUND(NORMINV($BI747,'Inputs and Outputs'!$C$20,'Inputs and Outputs'!$D$20),0)</f>
        <v>90</v>
      </c>
      <c r="BE747" s="68">
        <f t="shared" si="229"/>
        <v>104</v>
      </c>
      <c r="BF747" s="68">
        <f t="shared" ca="1" si="230"/>
        <v>90</v>
      </c>
      <c r="BG747" s="68">
        <f ca="1">IF(BF747-BC747&gt;'Inputs and Outputs'!$D$4,Four-BC747,0)</f>
        <v>0</v>
      </c>
      <c r="BH747" s="68">
        <f ca="1">BF747*'Inputs and Outputs'!$D$5-BG747*'Inputs and Outputs'!$D$6</f>
        <v>3600</v>
      </c>
      <c r="BI747" s="70">
        <f t="shared" ca="1" si="238"/>
        <v>1.1930432498253873E-3</v>
      </c>
      <c r="BJ747" s="68">
        <f t="shared" si="231"/>
        <v>200</v>
      </c>
      <c r="BK747" s="75">
        <f ca="1">BF747*'Inputs and Outputs'!$D$5-('Model Part B'!BG747*'Model Part B'!BJ747+BG747*Costperbumped)</f>
        <v>3600</v>
      </c>
      <c r="BN747" s="74">
        <v>744</v>
      </c>
      <c r="BO747" s="68" t="s">
        <v>1</v>
      </c>
      <c r="BP747" s="69">
        <v>44444</v>
      </c>
      <c r="BQ747" s="67" t="s">
        <v>0</v>
      </c>
      <c r="BR747" s="68" t="str">
        <f>'Flight Data'!$A745</f>
        <v>G744</v>
      </c>
      <c r="BS747" s="68">
        <f>'Flight Data'!$B745</f>
        <v>1</v>
      </c>
      <c r="BT747" s="68">
        <f ca="1">ROUND(NORMINV($BY747,'Inputs and Outputs'!$C$18,'Inputs and Outputs'!$D$18),0)</f>
        <v>97</v>
      </c>
      <c r="BU747" s="68">
        <f t="shared" si="232"/>
        <v>105</v>
      </c>
      <c r="BV747" s="68">
        <f t="shared" ca="1" si="233"/>
        <v>97</v>
      </c>
      <c r="BW747" s="68">
        <f ca="1">IF(BV747-BS747&gt;'Inputs and Outputs'!$D$4,Five-BS747,0)</f>
        <v>0</v>
      </c>
      <c r="BX747" s="68">
        <f ca="1">BV747*'Inputs and Outputs'!$D$5-BW747*'Inputs and Outputs'!$D$6</f>
        <v>3880</v>
      </c>
      <c r="BY747" s="70">
        <f t="shared" ca="1" si="239"/>
        <v>0.26593551495905077</v>
      </c>
      <c r="BZ747" s="68">
        <f t="shared" si="234"/>
        <v>200</v>
      </c>
      <c r="CA747" s="75">
        <f ca="1">BV747*'Inputs and Outputs'!$D$5-('Model Part B'!BW747*'Model Part B'!BZ747+BW747*Costperbumped)</f>
        <v>3880</v>
      </c>
    </row>
    <row r="748" spans="2:79" x14ac:dyDescent="0.2">
      <c r="B748" s="74">
        <v>745</v>
      </c>
      <c r="C748" s="68" t="s">
        <v>9</v>
      </c>
      <c r="D748" s="69">
        <v>44445</v>
      </c>
      <c r="E748" s="67" t="s">
        <v>3</v>
      </c>
      <c r="F748" s="68" t="str">
        <f>'Flight Data'!$A746</f>
        <v>G745</v>
      </c>
      <c r="G748" s="68">
        <f>'Flight Data'!$B746</f>
        <v>3</v>
      </c>
      <c r="H748" s="68">
        <f ca="1">ROUND(NORMINV($M748,'Inputs and Outputs'!$C$18,'Inputs and Outputs'!$D$18),0)</f>
        <v>109</v>
      </c>
      <c r="I748" s="68">
        <f t="shared" si="220"/>
        <v>101</v>
      </c>
      <c r="J748" s="68">
        <f t="shared" ca="1" si="221"/>
        <v>101</v>
      </c>
      <c r="K748" s="68">
        <f ca="1">IF(J748-G748&gt;'Inputs and Outputs'!$D$4,One-G748,0)</f>
        <v>0</v>
      </c>
      <c r="L748" s="68">
        <f ca="1">J748*'Inputs and Outputs'!$D$5-K748*'Inputs and Outputs'!$D$6</f>
        <v>4040</v>
      </c>
      <c r="M748" s="70">
        <f t="shared" ca="1" si="235"/>
        <v>0.90105115809766956</v>
      </c>
      <c r="N748" s="68">
        <f t="shared" si="222"/>
        <v>25</v>
      </c>
      <c r="O748" s="75">
        <f ca="1">J748*'Inputs and Outputs'!$D$5-('Model Part B'!K748*'Model Part B'!N748+K748*Costperbumped)</f>
        <v>4040</v>
      </c>
      <c r="R748" s="74">
        <v>745</v>
      </c>
      <c r="S748" s="68" t="s">
        <v>9</v>
      </c>
      <c r="T748" s="69">
        <v>44445</v>
      </c>
      <c r="U748" s="67" t="s">
        <v>3</v>
      </c>
      <c r="V748" s="68" t="str">
        <f>'Flight Data'!$A746</f>
        <v>G745</v>
      </c>
      <c r="W748" s="68">
        <f>'Flight Data'!$B746</f>
        <v>3</v>
      </c>
      <c r="X748" s="68">
        <f ca="1">ROUND(NORMINV($AC748,'Inputs and Outputs'!$C$18,'Inputs and Outputs'!$D$18),0)</f>
        <v>103</v>
      </c>
      <c r="Y748" s="68">
        <f t="shared" si="223"/>
        <v>102</v>
      </c>
      <c r="Z748" s="68">
        <f t="shared" ca="1" si="224"/>
        <v>102</v>
      </c>
      <c r="AA748" s="68">
        <f ca="1">IF(Z748-W748&gt;'Inputs and Outputs'!$D$4,One-W748,0)</f>
        <v>0</v>
      </c>
      <c r="AB748" s="68">
        <f ca="1">Z748*'Inputs and Outputs'!$D$5-AA748*'Inputs and Outputs'!$D$6</f>
        <v>4080</v>
      </c>
      <c r="AC748" s="70">
        <f t="shared" ca="1" si="236"/>
        <v>0.65434663421798966</v>
      </c>
      <c r="AD748" s="68">
        <f t="shared" si="225"/>
        <v>25</v>
      </c>
      <c r="AE748" s="75">
        <f ca="1">Z748*'Inputs and Outputs'!$D$5-('Model Part B'!AA748*'Model Part B'!AD748+AA748*Costperbumped)</f>
        <v>4080</v>
      </c>
      <c r="AH748" s="74">
        <v>745</v>
      </c>
      <c r="AI748" s="68" t="s">
        <v>9</v>
      </c>
      <c r="AJ748" s="69">
        <v>44445</v>
      </c>
      <c r="AK748" s="67" t="s">
        <v>3</v>
      </c>
      <c r="AL748" s="68" t="str">
        <f>'Flight Data'!$A746</f>
        <v>G745</v>
      </c>
      <c r="AM748" s="68">
        <f>'Flight Data'!$B746</f>
        <v>3</v>
      </c>
      <c r="AN748" s="68">
        <f ca="1">ROUND(NORMINV($AS748,'Inputs and Outputs'!$C$18,'Inputs and Outputs'!$D$18),0)</f>
        <v>96</v>
      </c>
      <c r="AO748" s="68">
        <f t="shared" si="226"/>
        <v>103</v>
      </c>
      <c r="AP748" s="68">
        <f t="shared" ca="1" si="227"/>
        <v>96</v>
      </c>
      <c r="AQ748" s="68">
        <f ca="1">IF(AP748-AM748&gt;'Inputs and Outputs'!$D$4,Three-AM748,0)</f>
        <v>0</v>
      </c>
      <c r="AR748" s="68">
        <f ca="1">AP748*'Inputs and Outputs'!$D$5-AQ748*'Inputs and Outputs'!$D$6</f>
        <v>3840</v>
      </c>
      <c r="AS748" s="70">
        <f t="shared" ca="1" si="237"/>
        <v>0.20545651294164069</v>
      </c>
      <c r="AT748" s="68">
        <f t="shared" si="228"/>
        <v>25</v>
      </c>
      <c r="AU748" s="75">
        <f ca="1">AP748*'Inputs and Outputs'!$D$5-('Model Part B'!AQ748*'Model Part B'!AT748+AQ748*Costperbumped)</f>
        <v>3840</v>
      </c>
      <c r="AX748" s="74">
        <v>745</v>
      </c>
      <c r="AY748" s="68" t="s">
        <v>9</v>
      </c>
      <c r="AZ748" s="69">
        <v>44445</v>
      </c>
      <c r="BA748" s="67" t="s">
        <v>3</v>
      </c>
      <c r="BB748" s="68" t="str">
        <f>'Flight Data'!$A746</f>
        <v>G745</v>
      </c>
      <c r="BC748" s="68">
        <f>'Flight Data'!$B746</f>
        <v>3</v>
      </c>
      <c r="BD748" s="68">
        <f ca="1">ROUND(NORMINV($BI748,'Inputs and Outputs'!$C$18,'Inputs and Outputs'!$D$18),0)</f>
        <v>102</v>
      </c>
      <c r="BE748" s="68">
        <f t="shared" si="229"/>
        <v>104</v>
      </c>
      <c r="BF748" s="68">
        <f t="shared" ca="1" si="230"/>
        <v>102</v>
      </c>
      <c r="BG748" s="68">
        <f ca="1">IF(BF748-BC748&gt;'Inputs and Outputs'!$D$4,Four-BC748,0)</f>
        <v>0</v>
      </c>
      <c r="BH748" s="68">
        <f ca="1">BF748*'Inputs and Outputs'!$D$5-BG748*'Inputs and Outputs'!$D$6</f>
        <v>4080</v>
      </c>
      <c r="BI748" s="70">
        <f t="shared" ca="1" si="238"/>
        <v>0.54646609934655888</v>
      </c>
      <c r="BJ748" s="68">
        <f t="shared" si="231"/>
        <v>25</v>
      </c>
      <c r="BK748" s="75">
        <f ca="1">BF748*'Inputs and Outputs'!$D$5-('Model Part B'!BG748*'Model Part B'!BJ748+BG748*Costperbumped)</f>
        <v>4080</v>
      </c>
      <c r="BN748" s="74">
        <v>745</v>
      </c>
      <c r="BO748" s="68" t="s">
        <v>9</v>
      </c>
      <c r="BP748" s="69">
        <v>44445</v>
      </c>
      <c r="BQ748" s="67" t="s">
        <v>3</v>
      </c>
      <c r="BR748" s="68" t="str">
        <f>'Flight Data'!$A746</f>
        <v>G745</v>
      </c>
      <c r="BS748" s="68">
        <f>'Flight Data'!$B746</f>
        <v>3</v>
      </c>
      <c r="BT748" s="68">
        <f ca="1">ROUND(NORMINV($BY748,'Inputs and Outputs'!$C$18,'Inputs and Outputs'!$D$18),0)</f>
        <v>109</v>
      </c>
      <c r="BU748" s="68">
        <f t="shared" si="232"/>
        <v>105</v>
      </c>
      <c r="BV748" s="68">
        <f t="shared" ca="1" si="233"/>
        <v>105</v>
      </c>
      <c r="BW748" s="68">
        <f ca="1">IF(BV748-BS748&gt;'Inputs and Outputs'!$D$4,Five-BS748,0)</f>
        <v>2</v>
      </c>
      <c r="BX748" s="68">
        <f ca="1">BV748*'Inputs and Outputs'!$D$5-BW748*'Inputs and Outputs'!$D$6</f>
        <v>4000</v>
      </c>
      <c r="BY748" s="70">
        <f t="shared" ca="1" si="239"/>
        <v>0.9071686532770088</v>
      </c>
      <c r="BZ748" s="68">
        <f t="shared" si="234"/>
        <v>25</v>
      </c>
      <c r="CA748" s="75">
        <f ca="1">BV748*'Inputs and Outputs'!$D$5-('Model Part B'!BW748*'Model Part B'!BZ748+BW748*Costperbumped)</f>
        <v>3950</v>
      </c>
    </row>
    <row r="749" spans="2:79" x14ac:dyDescent="0.2">
      <c r="B749" s="74">
        <v>746</v>
      </c>
      <c r="C749" s="68" t="s">
        <v>9</v>
      </c>
      <c r="D749" s="69">
        <v>44445</v>
      </c>
      <c r="E749" s="67" t="s">
        <v>2</v>
      </c>
      <c r="F749" s="68" t="str">
        <f>'Flight Data'!$A747</f>
        <v>G746</v>
      </c>
      <c r="G749" s="68">
        <f>'Flight Data'!$B747</f>
        <v>4</v>
      </c>
      <c r="H749" s="68">
        <f ca="1">ROUND(NORMINV($M749,'Inputs and Outputs'!$C$19,'Inputs and Outputs'!$D$19),0)</f>
        <v>101</v>
      </c>
      <c r="I749" s="68">
        <f t="shared" si="220"/>
        <v>101</v>
      </c>
      <c r="J749" s="68">
        <f t="shared" ca="1" si="221"/>
        <v>101</v>
      </c>
      <c r="K749" s="68">
        <f ca="1">IF(J749-G749&gt;'Inputs and Outputs'!$D$4,One-G749,0)</f>
        <v>0</v>
      </c>
      <c r="L749" s="68">
        <f ca="1">J749*'Inputs and Outputs'!$D$5-K749*'Inputs and Outputs'!$D$6</f>
        <v>4040</v>
      </c>
      <c r="M749" s="70">
        <f t="shared" ca="1" si="235"/>
        <v>0.33004002162715385</v>
      </c>
      <c r="N749" s="68">
        <f t="shared" si="222"/>
        <v>25</v>
      </c>
      <c r="O749" s="75">
        <f ca="1">J749*'Inputs and Outputs'!$D$5-('Model Part B'!K749*'Model Part B'!N749+K749*Costperbumped)</f>
        <v>4040</v>
      </c>
      <c r="R749" s="74">
        <v>746</v>
      </c>
      <c r="S749" s="68" t="s">
        <v>9</v>
      </c>
      <c r="T749" s="69">
        <v>44445</v>
      </c>
      <c r="U749" s="67" t="s">
        <v>2</v>
      </c>
      <c r="V749" s="68" t="str">
        <f>'Flight Data'!$A747</f>
        <v>G746</v>
      </c>
      <c r="W749" s="68">
        <f>'Flight Data'!$B747</f>
        <v>4</v>
      </c>
      <c r="X749" s="68">
        <f ca="1">ROUND(NORMINV($AC749,'Inputs and Outputs'!$C$19,'Inputs and Outputs'!$D$19),0)</f>
        <v>105</v>
      </c>
      <c r="Y749" s="68">
        <f t="shared" si="223"/>
        <v>102</v>
      </c>
      <c r="Z749" s="68">
        <f t="shared" ca="1" si="224"/>
        <v>102</v>
      </c>
      <c r="AA749" s="68">
        <f ca="1">IF(Z749-W749&gt;'Inputs and Outputs'!$D$4,One-W749,0)</f>
        <v>0</v>
      </c>
      <c r="AB749" s="68">
        <f ca="1">Z749*'Inputs and Outputs'!$D$5-AA749*'Inputs and Outputs'!$D$6</f>
        <v>4080</v>
      </c>
      <c r="AC749" s="70">
        <f t="shared" ca="1" si="236"/>
        <v>0.6362540560860015</v>
      </c>
      <c r="AD749" s="68">
        <f t="shared" si="225"/>
        <v>25</v>
      </c>
      <c r="AE749" s="75">
        <f ca="1">Z749*'Inputs and Outputs'!$D$5-('Model Part B'!AA749*'Model Part B'!AD749+AA749*Costperbumped)</f>
        <v>4080</v>
      </c>
      <c r="AH749" s="74">
        <v>746</v>
      </c>
      <c r="AI749" s="68" t="s">
        <v>9</v>
      </c>
      <c r="AJ749" s="69">
        <v>44445</v>
      </c>
      <c r="AK749" s="67" t="s">
        <v>2</v>
      </c>
      <c r="AL749" s="68" t="str">
        <f>'Flight Data'!$A747</f>
        <v>G746</v>
      </c>
      <c r="AM749" s="68">
        <f>'Flight Data'!$B747</f>
        <v>4</v>
      </c>
      <c r="AN749" s="68">
        <f ca="1">ROUND(NORMINV($AS749,'Inputs and Outputs'!$C$19,'Inputs and Outputs'!$D$19),0)</f>
        <v>102</v>
      </c>
      <c r="AO749" s="68">
        <f t="shared" si="226"/>
        <v>103</v>
      </c>
      <c r="AP749" s="68">
        <f t="shared" ca="1" si="227"/>
        <v>102</v>
      </c>
      <c r="AQ749" s="68">
        <f ca="1">IF(AP749-AM749&gt;'Inputs and Outputs'!$D$4,Three-AM749,0)</f>
        <v>0</v>
      </c>
      <c r="AR749" s="68">
        <f ca="1">AP749*'Inputs and Outputs'!$D$5-AQ749*'Inputs and Outputs'!$D$6</f>
        <v>4080</v>
      </c>
      <c r="AS749" s="70">
        <f t="shared" ca="1" si="237"/>
        <v>0.39561544912449986</v>
      </c>
      <c r="AT749" s="68">
        <f t="shared" si="228"/>
        <v>25</v>
      </c>
      <c r="AU749" s="75">
        <f ca="1">AP749*'Inputs and Outputs'!$D$5-('Model Part B'!AQ749*'Model Part B'!AT749+AQ749*Costperbumped)</f>
        <v>4080</v>
      </c>
      <c r="AX749" s="74">
        <v>746</v>
      </c>
      <c r="AY749" s="68" t="s">
        <v>9</v>
      </c>
      <c r="AZ749" s="69">
        <v>44445</v>
      </c>
      <c r="BA749" s="67" t="s">
        <v>2</v>
      </c>
      <c r="BB749" s="68" t="str">
        <f>'Flight Data'!$A747</f>
        <v>G746</v>
      </c>
      <c r="BC749" s="68">
        <f>'Flight Data'!$B747</f>
        <v>4</v>
      </c>
      <c r="BD749" s="68">
        <f ca="1">ROUND(NORMINV($BI749,'Inputs and Outputs'!$C$19,'Inputs and Outputs'!$D$19),0)</f>
        <v>97</v>
      </c>
      <c r="BE749" s="68">
        <f t="shared" si="229"/>
        <v>104</v>
      </c>
      <c r="BF749" s="68">
        <f t="shared" ca="1" si="230"/>
        <v>97</v>
      </c>
      <c r="BG749" s="68">
        <f ca="1">IF(BF749-BC749&gt;'Inputs and Outputs'!$D$4,Four-BC749,0)</f>
        <v>0</v>
      </c>
      <c r="BH749" s="68">
        <f ca="1">BF749*'Inputs and Outputs'!$D$5-BG749*'Inputs and Outputs'!$D$6</f>
        <v>3880</v>
      </c>
      <c r="BI749" s="70">
        <f t="shared" ca="1" si="238"/>
        <v>0.13261539682016033</v>
      </c>
      <c r="BJ749" s="68">
        <f t="shared" si="231"/>
        <v>25</v>
      </c>
      <c r="BK749" s="75">
        <f ca="1">BF749*'Inputs and Outputs'!$D$5-('Model Part B'!BG749*'Model Part B'!BJ749+BG749*Costperbumped)</f>
        <v>3880</v>
      </c>
      <c r="BN749" s="74">
        <v>746</v>
      </c>
      <c r="BO749" s="68" t="s">
        <v>9</v>
      </c>
      <c r="BP749" s="69">
        <v>44445</v>
      </c>
      <c r="BQ749" s="67" t="s">
        <v>2</v>
      </c>
      <c r="BR749" s="68" t="str">
        <f>'Flight Data'!$A747</f>
        <v>G746</v>
      </c>
      <c r="BS749" s="68">
        <f>'Flight Data'!$B747</f>
        <v>4</v>
      </c>
      <c r="BT749" s="68">
        <f ca="1">ROUND(NORMINV($BY749,'Inputs and Outputs'!$C$18,'Inputs and Outputs'!$D$18),0)</f>
        <v>94</v>
      </c>
      <c r="BU749" s="68">
        <f t="shared" si="232"/>
        <v>105</v>
      </c>
      <c r="BV749" s="68">
        <f t="shared" ca="1" si="233"/>
        <v>94</v>
      </c>
      <c r="BW749" s="68">
        <f ca="1">IF(BV749-BS749&gt;'Inputs and Outputs'!$D$4,Five-BS749,0)</f>
        <v>0</v>
      </c>
      <c r="BX749" s="68">
        <f ca="1">BV749*'Inputs and Outputs'!$D$5-BW749*'Inputs and Outputs'!$D$6</f>
        <v>3760</v>
      </c>
      <c r="BY749" s="70">
        <f t="shared" ca="1" si="239"/>
        <v>0.13858891539730234</v>
      </c>
      <c r="BZ749" s="68">
        <f t="shared" si="234"/>
        <v>25</v>
      </c>
      <c r="CA749" s="75">
        <f ca="1">BV749*'Inputs and Outputs'!$D$5-('Model Part B'!BW749*'Model Part B'!BZ749+BW749*Costperbumped)</f>
        <v>3760</v>
      </c>
    </row>
    <row r="750" spans="2:79" x14ac:dyDescent="0.2">
      <c r="B750" s="74">
        <v>747</v>
      </c>
      <c r="C750" s="68" t="s">
        <v>9</v>
      </c>
      <c r="D750" s="69">
        <v>44445</v>
      </c>
      <c r="E750" s="67" t="s">
        <v>0</v>
      </c>
      <c r="F750" s="68" t="str">
        <f>'Flight Data'!$A748</f>
        <v>G747</v>
      </c>
      <c r="G750" s="68">
        <f>'Flight Data'!$B748</f>
        <v>0</v>
      </c>
      <c r="H750" s="68">
        <f ca="1">ROUND(NORMINV($M750,'Inputs and Outputs'!$C$20,'Inputs and Outputs'!$D$20),0)</f>
        <v>108</v>
      </c>
      <c r="I750" s="68">
        <f t="shared" si="220"/>
        <v>101</v>
      </c>
      <c r="J750" s="68">
        <f t="shared" ca="1" si="221"/>
        <v>101</v>
      </c>
      <c r="K750" s="68">
        <f ca="1">IF(J750-G750&gt;'Inputs and Outputs'!$D$4,One-G750,0)</f>
        <v>1</v>
      </c>
      <c r="L750" s="68">
        <f ca="1">J750*'Inputs and Outputs'!$D$5-K750*'Inputs and Outputs'!$D$6</f>
        <v>3940</v>
      </c>
      <c r="M750" s="70">
        <f t="shared" ca="1" si="235"/>
        <v>0.74392849868987132</v>
      </c>
      <c r="N750" s="68">
        <f t="shared" si="222"/>
        <v>200</v>
      </c>
      <c r="O750" s="75">
        <f ca="1">J750*'Inputs and Outputs'!$D$5-('Model Part B'!K750*'Model Part B'!N750+K750*Costperbumped)</f>
        <v>3740</v>
      </c>
      <c r="R750" s="74">
        <v>747</v>
      </c>
      <c r="S750" s="68" t="s">
        <v>9</v>
      </c>
      <c r="T750" s="69">
        <v>44445</v>
      </c>
      <c r="U750" s="67" t="s">
        <v>0</v>
      </c>
      <c r="V750" s="68" t="str">
        <f>'Flight Data'!$A748</f>
        <v>G747</v>
      </c>
      <c r="W750" s="68">
        <f>'Flight Data'!$B748</f>
        <v>0</v>
      </c>
      <c r="X750" s="68">
        <f ca="1">ROUND(NORMINV($AC750,'Inputs and Outputs'!$C$20,'Inputs and Outputs'!$D$20),0)</f>
        <v>104</v>
      </c>
      <c r="Y750" s="68">
        <f t="shared" si="223"/>
        <v>102</v>
      </c>
      <c r="Z750" s="68">
        <f t="shared" ca="1" si="224"/>
        <v>102</v>
      </c>
      <c r="AA750" s="68">
        <f ca="1">IF(Z750-W750&gt;'Inputs and Outputs'!$D$4,One-W750,0)</f>
        <v>1</v>
      </c>
      <c r="AB750" s="68">
        <f ca="1">Z750*'Inputs and Outputs'!$D$5-AA750*'Inputs and Outputs'!$D$6</f>
        <v>3980</v>
      </c>
      <c r="AC750" s="70">
        <f t="shared" ca="1" si="236"/>
        <v>0.42018211139522899</v>
      </c>
      <c r="AD750" s="68">
        <f t="shared" si="225"/>
        <v>200</v>
      </c>
      <c r="AE750" s="75">
        <f ca="1">Z750*'Inputs and Outputs'!$D$5-('Model Part B'!AA750*'Model Part B'!AD750+AA750*Costperbumped)</f>
        <v>3780</v>
      </c>
      <c r="AH750" s="74">
        <v>747</v>
      </c>
      <c r="AI750" s="68" t="s">
        <v>9</v>
      </c>
      <c r="AJ750" s="69">
        <v>44445</v>
      </c>
      <c r="AK750" s="67" t="s">
        <v>0</v>
      </c>
      <c r="AL750" s="68" t="str">
        <f>'Flight Data'!$A748</f>
        <v>G747</v>
      </c>
      <c r="AM750" s="68">
        <f>'Flight Data'!$B748</f>
        <v>0</v>
      </c>
      <c r="AN750" s="68">
        <f ca="1">ROUND(NORMINV($AS750,'Inputs and Outputs'!$C$20,'Inputs and Outputs'!$D$20),0)</f>
        <v>108</v>
      </c>
      <c r="AO750" s="68">
        <f t="shared" si="226"/>
        <v>103</v>
      </c>
      <c r="AP750" s="68">
        <f t="shared" ca="1" si="227"/>
        <v>103</v>
      </c>
      <c r="AQ750" s="68">
        <f ca="1">IF(AP750-AM750&gt;'Inputs and Outputs'!$D$4,Three-AM750,0)</f>
        <v>3</v>
      </c>
      <c r="AR750" s="68">
        <f ca="1">AP750*'Inputs and Outputs'!$D$5-AQ750*'Inputs and Outputs'!$D$6</f>
        <v>3820</v>
      </c>
      <c r="AS750" s="70">
        <f t="shared" ca="1" si="237"/>
        <v>0.69522666076819284</v>
      </c>
      <c r="AT750" s="68">
        <f t="shared" si="228"/>
        <v>200</v>
      </c>
      <c r="AU750" s="75">
        <f ca="1">AP750*'Inputs and Outputs'!$D$5-('Model Part B'!AQ750*'Model Part B'!AT750+AQ750*Costperbumped)</f>
        <v>3220</v>
      </c>
      <c r="AX750" s="74">
        <v>747</v>
      </c>
      <c r="AY750" s="68" t="s">
        <v>9</v>
      </c>
      <c r="AZ750" s="69">
        <v>44445</v>
      </c>
      <c r="BA750" s="67" t="s">
        <v>0</v>
      </c>
      <c r="BB750" s="68" t="str">
        <f>'Flight Data'!$A748</f>
        <v>G747</v>
      </c>
      <c r="BC750" s="68">
        <f>'Flight Data'!$B748</f>
        <v>0</v>
      </c>
      <c r="BD750" s="68">
        <f ca="1">ROUND(NORMINV($BI750,'Inputs and Outputs'!$C$20,'Inputs and Outputs'!$D$20),0)</f>
        <v>100</v>
      </c>
      <c r="BE750" s="68">
        <f t="shared" si="229"/>
        <v>104</v>
      </c>
      <c r="BF750" s="68">
        <f t="shared" ca="1" si="230"/>
        <v>100</v>
      </c>
      <c r="BG750" s="68">
        <f ca="1">IF(BF750-BC750&gt;'Inputs and Outputs'!$D$4,Four-BC750,0)</f>
        <v>0</v>
      </c>
      <c r="BH750" s="68">
        <f ca="1">BF750*'Inputs and Outputs'!$D$5-BG750*'Inputs and Outputs'!$D$6</f>
        <v>4000</v>
      </c>
      <c r="BI750" s="70">
        <f t="shared" ca="1" si="238"/>
        <v>0.15483548704593086</v>
      </c>
      <c r="BJ750" s="68">
        <f t="shared" si="231"/>
        <v>200</v>
      </c>
      <c r="BK750" s="75">
        <f ca="1">BF750*'Inputs and Outputs'!$D$5-('Model Part B'!BG750*'Model Part B'!BJ750+BG750*Costperbumped)</f>
        <v>4000</v>
      </c>
      <c r="BN750" s="74">
        <v>747</v>
      </c>
      <c r="BO750" s="68" t="s">
        <v>9</v>
      </c>
      <c r="BP750" s="69">
        <v>44445</v>
      </c>
      <c r="BQ750" s="67" t="s">
        <v>0</v>
      </c>
      <c r="BR750" s="68" t="str">
        <f>'Flight Data'!$A748</f>
        <v>G747</v>
      </c>
      <c r="BS750" s="68">
        <f>'Flight Data'!$B748</f>
        <v>0</v>
      </c>
      <c r="BT750" s="68">
        <f ca="1">ROUND(NORMINV($BY750,'Inputs and Outputs'!$C$18,'Inputs and Outputs'!$D$18),0)</f>
        <v>94</v>
      </c>
      <c r="BU750" s="68">
        <f t="shared" si="232"/>
        <v>105</v>
      </c>
      <c r="BV750" s="68">
        <f t="shared" ca="1" si="233"/>
        <v>94</v>
      </c>
      <c r="BW750" s="68">
        <f ca="1">IF(BV750-BS750&gt;'Inputs and Outputs'!$D$4,Five-BS750,0)</f>
        <v>0</v>
      </c>
      <c r="BX750" s="68">
        <f ca="1">BV750*'Inputs and Outputs'!$D$5-BW750*'Inputs and Outputs'!$D$6</f>
        <v>3760</v>
      </c>
      <c r="BY750" s="70">
        <f t="shared" ca="1" si="239"/>
        <v>0.11295450022459019</v>
      </c>
      <c r="BZ750" s="68">
        <f t="shared" si="234"/>
        <v>200</v>
      </c>
      <c r="CA750" s="75">
        <f ca="1">BV750*'Inputs and Outputs'!$D$5-('Model Part B'!BW750*'Model Part B'!BZ750+BW750*Costperbumped)</f>
        <v>3760</v>
      </c>
    </row>
    <row r="751" spans="2:79" x14ac:dyDescent="0.2">
      <c r="B751" s="74">
        <v>748</v>
      </c>
      <c r="C751" s="68" t="s">
        <v>8</v>
      </c>
      <c r="D751" s="69">
        <v>44446</v>
      </c>
      <c r="E751" s="67" t="s">
        <v>3</v>
      </c>
      <c r="F751" s="68" t="str">
        <f>'Flight Data'!$A749</f>
        <v>G748</v>
      </c>
      <c r="G751" s="68">
        <f>'Flight Data'!$B749</f>
        <v>4</v>
      </c>
      <c r="H751" s="68">
        <f ca="1">ROUND(NORMINV($M751,'Inputs and Outputs'!$C$18,'Inputs and Outputs'!$D$18),0)</f>
        <v>96</v>
      </c>
      <c r="I751" s="68">
        <f t="shared" si="220"/>
        <v>101</v>
      </c>
      <c r="J751" s="68">
        <f t="shared" ca="1" si="221"/>
        <v>96</v>
      </c>
      <c r="K751" s="68">
        <f ca="1">IF(J751-G751&gt;'Inputs and Outputs'!$D$4,One-G751,0)</f>
        <v>0</v>
      </c>
      <c r="L751" s="68">
        <f ca="1">J751*'Inputs and Outputs'!$D$5-K751*'Inputs and Outputs'!$D$6</f>
        <v>3840</v>
      </c>
      <c r="M751" s="70">
        <f t="shared" ca="1" si="235"/>
        <v>0.2072856642773776</v>
      </c>
      <c r="N751" s="68">
        <f t="shared" si="222"/>
        <v>25</v>
      </c>
      <c r="O751" s="75">
        <f ca="1">J751*'Inputs and Outputs'!$D$5-('Model Part B'!K751*'Model Part B'!N751+K751*Costperbumped)</f>
        <v>3840</v>
      </c>
      <c r="R751" s="74">
        <v>748</v>
      </c>
      <c r="S751" s="68" t="s">
        <v>8</v>
      </c>
      <c r="T751" s="69">
        <v>44446</v>
      </c>
      <c r="U751" s="67" t="s">
        <v>3</v>
      </c>
      <c r="V751" s="68" t="str">
        <f>'Flight Data'!$A749</f>
        <v>G748</v>
      </c>
      <c r="W751" s="68">
        <f>'Flight Data'!$B749</f>
        <v>4</v>
      </c>
      <c r="X751" s="68">
        <f ca="1">ROUND(NORMINV($AC751,'Inputs and Outputs'!$C$18,'Inputs and Outputs'!$D$18),0)</f>
        <v>93</v>
      </c>
      <c r="Y751" s="68">
        <f t="shared" si="223"/>
        <v>102</v>
      </c>
      <c r="Z751" s="68">
        <f t="shared" ca="1" si="224"/>
        <v>93</v>
      </c>
      <c r="AA751" s="68">
        <f ca="1">IF(Z751-W751&gt;'Inputs and Outputs'!$D$4,One-W751,0)</f>
        <v>0</v>
      </c>
      <c r="AB751" s="68">
        <f ca="1">Z751*'Inputs and Outputs'!$D$5-AA751*'Inputs and Outputs'!$D$6</f>
        <v>3720</v>
      </c>
      <c r="AC751" s="70">
        <f t="shared" ca="1" si="236"/>
        <v>8.5422815302331645E-2</v>
      </c>
      <c r="AD751" s="68">
        <f t="shared" si="225"/>
        <v>25</v>
      </c>
      <c r="AE751" s="75">
        <f ca="1">Z751*'Inputs and Outputs'!$D$5-('Model Part B'!AA751*'Model Part B'!AD751+AA751*Costperbumped)</f>
        <v>3720</v>
      </c>
      <c r="AH751" s="74">
        <v>748</v>
      </c>
      <c r="AI751" s="68" t="s">
        <v>8</v>
      </c>
      <c r="AJ751" s="69">
        <v>44446</v>
      </c>
      <c r="AK751" s="67" t="s">
        <v>3</v>
      </c>
      <c r="AL751" s="68" t="str">
        <f>'Flight Data'!$A749</f>
        <v>G748</v>
      </c>
      <c r="AM751" s="68">
        <f>'Flight Data'!$B749</f>
        <v>4</v>
      </c>
      <c r="AN751" s="68">
        <f ca="1">ROUND(NORMINV($AS751,'Inputs and Outputs'!$C$18,'Inputs and Outputs'!$D$18),0)</f>
        <v>109</v>
      </c>
      <c r="AO751" s="68">
        <f t="shared" si="226"/>
        <v>103</v>
      </c>
      <c r="AP751" s="68">
        <f t="shared" ca="1" si="227"/>
        <v>103</v>
      </c>
      <c r="AQ751" s="68">
        <f ca="1">IF(AP751-AM751&gt;'Inputs and Outputs'!$D$4,Three-AM751,0)</f>
        <v>0</v>
      </c>
      <c r="AR751" s="68">
        <f ca="1">AP751*'Inputs and Outputs'!$D$5-AQ751*'Inputs and Outputs'!$D$6</f>
        <v>4120</v>
      </c>
      <c r="AS751" s="70">
        <f t="shared" ca="1" si="237"/>
        <v>0.91493581787076894</v>
      </c>
      <c r="AT751" s="68">
        <f t="shared" si="228"/>
        <v>25</v>
      </c>
      <c r="AU751" s="75">
        <f ca="1">AP751*'Inputs and Outputs'!$D$5-('Model Part B'!AQ751*'Model Part B'!AT751+AQ751*Costperbumped)</f>
        <v>4120</v>
      </c>
      <c r="AX751" s="74">
        <v>748</v>
      </c>
      <c r="AY751" s="68" t="s">
        <v>8</v>
      </c>
      <c r="AZ751" s="69">
        <v>44446</v>
      </c>
      <c r="BA751" s="67" t="s">
        <v>3</v>
      </c>
      <c r="BB751" s="68" t="str">
        <f>'Flight Data'!$A749</f>
        <v>G748</v>
      </c>
      <c r="BC751" s="68">
        <f>'Flight Data'!$B749</f>
        <v>4</v>
      </c>
      <c r="BD751" s="68">
        <f ca="1">ROUND(NORMINV($BI751,'Inputs and Outputs'!$C$18,'Inputs and Outputs'!$D$18),0)</f>
        <v>100</v>
      </c>
      <c r="BE751" s="68">
        <f t="shared" si="229"/>
        <v>104</v>
      </c>
      <c r="BF751" s="68">
        <f t="shared" ca="1" si="230"/>
        <v>100</v>
      </c>
      <c r="BG751" s="68">
        <f ca="1">IF(BF751-BC751&gt;'Inputs and Outputs'!$D$4,Four-BC751,0)</f>
        <v>0</v>
      </c>
      <c r="BH751" s="68">
        <f ca="1">BF751*'Inputs and Outputs'!$D$5-BG751*'Inputs and Outputs'!$D$6</f>
        <v>4000</v>
      </c>
      <c r="BI751" s="70">
        <f t="shared" ca="1" si="238"/>
        <v>0.44777627947820886</v>
      </c>
      <c r="BJ751" s="68">
        <f t="shared" si="231"/>
        <v>25</v>
      </c>
      <c r="BK751" s="75">
        <f ca="1">BF751*'Inputs and Outputs'!$D$5-('Model Part B'!BG751*'Model Part B'!BJ751+BG751*Costperbumped)</f>
        <v>4000</v>
      </c>
      <c r="BN751" s="74">
        <v>748</v>
      </c>
      <c r="BO751" s="68" t="s">
        <v>8</v>
      </c>
      <c r="BP751" s="69">
        <v>44446</v>
      </c>
      <c r="BQ751" s="67" t="s">
        <v>3</v>
      </c>
      <c r="BR751" s="68" t="str">
        <f>'Flight Data'!$A749</f>
        <v>G748</v>
      </c>
      <c r="BS751" s="68">
        <f>'Flight Data'!$B749</f>
        <v>4</v>
      </c>
      <c r="BT751" s="68">
        <f ca="1">ROUND(NORMINV($BY751,'Inputs and Outputs'!$C$18,'Inputs and Outputs'!$D$18),0)</f>
        <v>100</v>
      </c>
      <c r="BU751" s="68">
        <f t="shared" si="232"/>
        <v>105</v>
      </c>
      <c r="BV751" s="68">
        <f t="shared" ca="1" si="233"/>
        <v>100</v>
      </c>
      <c r="BW751" s="68">
        <f ca="1">IF(BV751-BS751&gt;'Inputs and Outputs'!$D$4,Five-BS751,0)</f>
        <v>0</v>
      </c>
      <c r="BX751" s="68">
        <f ca="1">BV751*'Inputs and Outputs'!$D$5-BW751*'Inputs and Outputs'!$D$6</f>
        <v>4000</v>
      </c>
      <c r="BY751" s="70">
        <f t="shared" ca="1" si="239"/>
        <v>0.42092498654866983</v>
      </c>
      <c r="BZ751" s="68">
        <f t="shared" si="234"/>
        <v>25</v>
      </c>
      <c r="CA751" s="75">
        <f ca="1">BV751*'Inputs and Outputs'!$D$5-('Model Part B'!BW751*'Model Part B'!BZ751+BW751*Costperbumped)</f>
        <v>4000</v>
      </c>
    </row>
    <row r="752" spans="2:79" x14ac:dyDescent="0.2">
      <c r="B752" s="74">
        <v>749</v>
      </c>
      <c r="C752" s="68" t="s">
        <v>8</v>
      </c>
      <c r="D752" s="69">
        <v>44446</v>
      </c>
      <c r="E752" s="67" t="s">
        <v>2</v>
      </c>
      <c r="F752" s="68" t="str">
        <f>'Flight Data'!$A750</f>
        <v>G749</v>
      </c>
      <c r="G752" s="68">
        <f>'Flight Data'!$B750</f>
        <v>5</v>
      </c>
      <c r="H752" s="68">
        <f ca="1">ROUND(NORMINV($M752,'Inputs and Outputs'!$C$19,'Inputs and Outputs'!$D$19),0)</f>
        <v>106</v>
      </c>
      <c r="I752" s="68">
        <f t="shared" si="220"/>
        <v>101</v>
      </c>
      <c r="J752" s="68">
        <f t="shared" ca="1" si="221"/>
        <v>101</v>
      </c>
      <c r="K752" s="68">
        <f ca="1">IF(J752-G752&gt;'Inputs and Outputs'!$D$4,One-G752,0)</f>
        <v>0</v>
      </c>
      <c r="L752" s="68">
        <f ca="1">J752*'Inputs and Outputs'!$D$5-K752*'Inputs and Outputs'!$D$6</f>
        <v>4040</v>
      </c>
      <c r="M752" s="70">
        <f t="shared" ca="1" si="235"/>
        <v>0.70879400386652458</v>
      </c>
      <c r="N752" s="68">
        <f t="shared" si="222"/>
        <v>25</v>
      </c>
      <c r="O752" s="75">
        <f ca="1">J752*'Inputs and Outputs'!$D$5-('Model Part B'!K752*'Model Part B'!N752+K752*Costperbumped)</f>
        <v>4040</v>
      </c>
      <c r="R752" s="74">
        <v>749</v>
      </c>
      <c r="S752" s="68" t="s">
        <v>8</v>
      </c>
      <c r="T752" s="69">
        <v>44446</v>
      </c>
      <c r="U752" s="67" t="s">
        <v>2</v>
      </c>
      <c r="V752" s="68" t="str">
        <f>'Flight Data'!$A750</f>
        <v>G749</v>
      </c>
      <c r="W752" s="68">
        <f>'Flight Data'!$B750</f>
        <v>5</v>
      </c>
      <c r="X752" s="68">
        <f ca="1">ROUND(NORMINV($AC752,'Inputs and Outputs'!$C$19,'Inputs and Outputs'!$D$19),0)</f>
        <v>107</v>
      </c>
      <c r="Y752" s="68">
        <f t="shared" si="223"/>
        <v>102</v>
      </c>
      <c r="Z752" s="68">
        <f t="shared" ca="1" si="224"/>
        <v>102</v>
      </c>
      <c r="AA752" s="68">
        <f ca="1">IF(Z752-W752&gt;'Inputs and Outputs'!$D$4,One-W752,0)</f>
        <v>0</v>
      </c>
      <c r="AB752" s="68">
        <f ca="1">Z752*'Inputs and Outputs'!$D$5-AA752*'Inputs and Outputs'!$D$6</f>
        <v>4080</v>
      </c>
      <c r="AC752" s="70">
        <f t="shared" ca="1" si="236"/>
        <v>0.78905687848022166</v>
      </c>
      <c r="AD752" s="68">
        <f t="shared" si="225"/>
        <v>25</v>
      </c>
      <c r="AE752" s="75">
        <f ca="1">Z752*'Inputs and Outputs'!$D$5-('Model Part B'!AA752*'Model Part B'!AD752+AA752*Costperbumped)</f>
        <v>4080</v>
      </c>
      <c r="AH752" s="74">
        <v>749</v>
      </c>
      <c r="AI752" s="68" t="s">
        <v>8</v>
      </c>
      <c r="AJ752" s="69">
        <v>44446</v>
      </c>
      <c r="AK752" s="67" t="s">
        <v>2</v>
      </c>
      <c r="AL752" s="68" t="str">
        <f>'Flight Data'!$A750</f>
        <v>G749</v>
      </c>
      <c r="AM752" s="68">
        <f>'Flight Data'!$B750</f>
        <v>5</v>
      </c>
      <c r="AN752" s="68">
        <f ca="1">ROUND(NORMINV($AS752,'Inputs and Outputs'!$C$19,'Inputs and Outputs'!$D$19),0)</f>
        <v>105</v>
      </c>
      <c r="AO752" s="68">
        <f t="shared" si="226"/>
        <v>103</v>
      </c>
      <c r="AP752" s="68">
        <f t="shared" ca="1" si="227"/>
        <v>103</v>
      </c>
      <c r="AQ752" s="68">
        <f ca="1">IF(AP752-AM752&gt;'Inputs and Outputs'!$D$4,Three-AM752,0)</f>
        <v>0</v>
      </c>
      <c r="AR752" s="68">
        <f ca="1">AP752*'Inputs and Outputs'!$D$5-AQ752*'Inputs and Outputs'!$D$6</f>
        <v>4120</v>
      </c>
      <c r="AS752" s="70">
        <f t="shared" ca="1" si="237"/>
        <v>0.62458982242409822</v>
      </c>
      <c r="AT752" s="68">
        <f t="shared" si="228"/>
        <v>25</v>
      </c>
      <c r="AU752" s="75">
        <f ca="1">AP752*'Inputs and Outputs'!$D$5-('Model Part B'!AQ752*'Model Part B'!AT752+AQ752*Costperbumped)</f>
        <v>4120</v>
      </c>
      <c r="AX752" s="74">
        <v>749</v>
      </c>
      <c r="AY752" s="68" t="s">
        <v>8</v>
      </c>
      <c r="AZ752" s="69">
        <v>44446</v>
      </c>
      <c r="BA752" s="67" t="s">
        <v>2</v>
      </c>
      <c r="BB752" s="68" t="str">
        <f>'Flight Data'!$A750</f>
        <v>G749</v>
      </c>
      <c r="BC752" s="68">
        <f>'Flight Data'!$B750</f>
        <v>5</v>
      </c>
      <c r="BD752" s="68">
        <f ca="1">ROUND(NORMINV($BI752,'Inputs and Outputs'!$C$19,'Inputs and Outputs'!$D$19),0)</f>
        <v>103</v>
      </c>
      <c r="BE752" s="68">
        <f t="shared" si="229"/>
        <v>104</v>
      </c>
      <c r="BF752" s="68">
        <f t="shared" ca="1" si="230"/>
        <v>103</v>
      </c>
      <c r="BG752" s="68">
        <f ca="1">IF(BF752-BC752&gt;'Inputs and Outputs'!$D$4,Four-BC752,0)</f>
        <v>0</v>
      </c>
      <c r="BH752" s="68">
        <f ca="1">BF752*'Inputs and Outputs'!$D$5-BG752*'Inputs and Outputs'!$D$6</f>
        <v>4120</v>
      </c>
      <c r="BI752" s="70">
        <f t="shared" ca="1" si="238"/>
        <v>0.46122138958754622</v>
      </c>
      <c r="BJ752" s="68">
        <f t="shared" si="231"/>
        <v>25</v>
      </c>
      <c r="BK752" s="75">
        <f ca="1">BF752*'Inputs and Outputs'!$D$5-('Model Part B'!BG752*'Model Part B'!BJ752+BG752*Costperbumped)</f>
        <v>4120</v>
      </c>
      <c r="BN752" s="74">
        <v>749</v>
      </c>
      <c r="BO752" s="68" t="s">
        <v>8</v>
      </c>
      <c r="BP752" s="69">
        <v>44446</v>
      </c>
      <c r="BQ752" s="67" t="s">
        <v>2</v>
      </c>
      <c r="BR752" s="68" t="str">
        <f>'Flight Data'!$A750</f>
        <v>G749</v>
      </c>
      <c r="BS752" s="68">
        <f>'Flight Data'!$B750</f>
        <v>5</v>
      </c>
      <c r="BT752" s="68">
        <f ca="1">ROUND(NORMINV($BY752,'Inputs and Outputs'!$C$18,'Inputs and Outputs'!$D$18),0)</f>
        <v>93</v>
      </c>
      <c r="BU752" s="68">
        <f t="shared" si="232"/>
        <v>105</v>
      </c>
      <c r="BV752" s="68">
        <f t="shared" ca="1" si="233"/>
        <v>93</v>
      </c>
      <c r="BW752" s="68">
        <f ca="1">IF(BV752-BS752&gt;'Inputs and Outputs'!$D$4,Five-BS752,0)</f>
        <v>0</v>
      </c>
      <c r="BX752" s="68">
        <f ca="1">BV752*'Inputs and Outputs'!$D$5-BW752*'Inputs and Outputs'!$D$6</f>
        <v>3720</v>
      </c>
      <c r="BY752" s="70">
        <f t="shared" ca="1" si="239"/>
        <v>8.1508041011847165E-2</v>
      </c>
      <c r="BZ752" s="68">
        <f t="shared" si="234"/>
        <v>25</v>
      </c>
      <c r="CA752" s="75">
        <f ca="1">BV752*'Inputs and Outputs'!$D$5-('Model Part B'!BW752*'Model Part B'!BZ752+BW752*Costperbumped)</f>
        <v>3720</v>
      </c>
    </row>
    <row r="753" spans="2:79" x14ac:dyDescent="0.2">
      <c r="B753" s="74">
        <v>750</v>
      </c>
      <c r="C753" s="68" t="s">
        <v>8</v>
      </c>
      <c r="D753" s="69">
        <v>44446</v>
      </c>
      <c r="E753" s="67" t="s">
        <v>0</v>
      </c>
      <c r="F753" s="68" t="str">
        <f>'Flight Data'!$A751</f>
        <v>G750</v>
      </c>
      <c r="G753" s="68">
        <f>'Flight Data'!$B751</f>
        <v>1</v>
      </c>
      <c r="H753" s="68">
        <f ca="1">ROUND(NORMINV($M753,'Inputs and Outputs'!$C$20,'Inputs and Outputs'!$D$20),0)</f>
        <v>111</v>
      </c>
      <c r="I753" s="68">
        <f t="shared" si="220"/>
        <v>101</v>
      </c>
      <c r="J753" s="68">
        <f t="shared" ca="1" si="221"/>
        <v>101</v>
      </c>
      <c r="K753" s="68">
        <f ca="1">IF(J753-G753&gt;'Inputs and Outputs'!$D$4,One-G753,0)</f>
        <v>0</v>
      </c>
      <c r="L753" s="68">
        <f ca="1">J753*'Inputs and Outputs'!$D$5-K753*'Inputs and Outputs'!$D$6</f>
        <v>4040</v>
      </c>
      <c r="M753" s="70">
        <f t="shared" ca="1" si="235"/>
        <v>0.87267048804231107</v>
      </c>
      <c r="N753" s="68">
        <f t="shared" si="222"/>
        <v>200</v>
      </c>
      <c r="O753" s="75">
        <f ca="1">J753*'Inputs and Outputs'!$D$5-('Model Part B'!K753*'Model Part B'!N753+K753*Costperbumped)</f>
        <v>4040</v>
      </c>
      <c r="R753" s="74">
        <v>750</v>
      </c>
      <c r="S753" s="68" t="s">
        <v>8</v>
      </c>
      <c r="T753" s="69">
        <v>44446</v>
      </c>
      <c r="U753" s="67" t="s">
        <v>0</v>
      </c>
      <c r="V753" s="68" t="str">
        <f>'Flight Data'!$A751</f>
        <v>G750</v>
      </c>
      <c r="W753" s="68">
        <f>'Flight Data'!$B751</f>
        <v>1</v>
      </c>
      <c r="X753" s="68">
        <f ca="1">ROUND(NORMINV($AC753,'Inputs and Outputs'!$C$20,'Inputs and Outputs'!$D$20),0)</f>
        <v>112</v>
      </c>
      <c r="Y753" s="68">
        <f t="shared" si="223"/>
        <v>102</v>
      </c>
      <c r="Z753" s="68">
        <f t="shared" ca="1" si="224"/>
        <v>102</v>
      </c>
      <c r="AA753" s="68">
        <f ca="1">IF(Z753-W753&gt;'Inputs and Outputs'!$D$4,One-W753,0)</f>
        <v>0</v>
      </c>
      <c r="AB753" s="68">
        <f ca="1">Z753*'Inputs and Outputs'!$D$5-AA753*'Inputs and Outputs'!$D$6</f>
        <v>4080</v>
      </c>
      <c r="AC753" s="70">
        <f t="shared" ca="1" si="236"/>
        <v>0.92826612780691975</v>
      </c>
      <c r="AD753" s="68">
        <f t="shared" si="225"/>
        <v>200</v>
      </c>
      <c r="AE753" s="75">
        <f ca="1">Z753*'Inputs and Outputs'!$D$5-('Model Part B'!AA753*'Model Part B'!AD753+AA753*Costperbumped)</f>
        <v>4080</v>
      </c>
      <c r="AH753" s="74">
        <v>750</v>
      </c>
      <c r="AI753" s="68" t="s">
        <v>8</v>
      </c>
      <c r="AJ753" s="69">
        <v>44446</v>
      </c>
      <c r="AK753" s="67" t="s">
        <v>0</v>
      </c>
      <c r="AL753" s="68" t="str">
        <f>'Flight Data'!$A751</f>
        <v>G750</v>
      </c>
      <c r="AM753" s="68">
        <f>'Flight Data'!$B751</f>
        <v>1</v>
      </c>
      <c r="AN753" s="68">
        <f ca="1">ROUND(NORMINV($AS753,'Inputs and Outputs'!$C$20,'Inputs and Outputs'!$D$20),0)</f>
        <v>97</v>
      </c>
      <c r="AO753" s="68">
        <f t="shared" si="226"/>
        <v>103</v>
      </c>
      <c r="AP753" s="68">
        <f t="shared" ca="1" si="227"/>
        <v>97</v>
      </c>
      <c r="AQ753" s="68">
        <f ca="1">IF(AP753-AM753&gt;'Inputs and Outputs'!$D$4,Three-AM753,0)</f>
        <v>0</v>
      </c>
      <c r="AR753" s="68">
        <f ca="1">AP753*'Inputs and Outputs'!$D$5-AQ753*'Inputs and Outputs'!$D$6</f>
        <v>3880</v>
      </c>
      <c r="AS753" s="70">
        <f t="shared" ca="1" si="237"/>
        <v>4.7184674145403727E-2</v>
      </c>
      <c r="AT753" s="68">
        <f t="shared" si="228"/>
        <v>200</v>
      </c>
      <c r="AU753" s="75">
        <f ca="1">AP753*'Inputs and Outputs'!$D$5-('Model Part B'!AQ753*'Model Part B'!AT753+AQ753*Costperbumped)</f>
        <v>3880</v>
      </c>
      <c r="AX753" s="74">
        <v>750</v>
      </c>
      <c r="AY753" s="68" t="s">
        <v>8</v>
      </c>
      <c r="AZ753" s="69">
        <v>44446</v>
      </c>
      <c r="BA753" s="67" t="s">
        <v>0</v>
      </c>
      <c r="BB753" s="68" t="str">
        <f>'Flight Data'!$A751</f>
        <v>G750</v>
      </c>
      <c r="BC753" s="68">
        <f>'Flight Data'!$B751</f>
        <v>1</v>
      </c>
      <c r="BD753" s="68">
        <f ca="1">ROUND(NORMINV($BI753,'Inputs and Outputs'!$C$20,'Inputs and Outputs'!$D$20),0)</f>
        <v>114</v>
      </c>
      <c r="BE753" s="68">
        <f t="shared" si="229"/>
        <v>104</v>
      </c>
      <c r="BF753" s="68">
        <f t="shared" ca="1" si="230"/>
        <v>104</v>
      </c>
      <c r="BG753" s="68">
        <f ca="1">IF(BF753-BC753&gt;'Inputs and Outputs'!$D$4,Four-BC753,0)</f>
        <v>3</v>
      </c>
      <c r="BH753" s="68">
        <f ca="1">BF753*'Inputs and Outputs'!$D$5-BG753*'Inputs and Outputs'!$D$6</f>
        <v>3860</v>
      </c>
      <c r="BI753" s="70">
        <f t="shared" ca="1" si="238"/>
        <v>0.96754191848711391</v>
      </c>
      <c r="BJ753" s="68">
        <f t="shared" si="231"/>
        <v>200</v>
      </c>
      <c r="BK753" s="75">
        <f ca="1">BF753*'Inputs and Outputs'!$D$5-('Model Part B'!BG753*'Model Part B'!BJ753+BG753*Costperbumped)</f>
        <v>3260</v>
      </c>
      <c r="BN753" s="74">
        <v>750</v>
      </c>
      <c r="BO753" s="68" t="s">
        <v>8</v>
      </c>
      <c r="BP753" s="69">
        <v>44446</v>
      </c>
      <c r="BQ753" s="67" t="s">
        <v>0</v>
      </c>
      <c r="BR753" s="68" t="str">
        <f>'Flight Data'!$A751</f>
        <v>G750</v>
      </c>
      <c r="BS753" s="68">
        <f>'Flight Data'!$B751</f>
        <v>1</v>
      </c>
      <c r="BT753" s="68">
        <f ca="1">ROUND(NORMINV($BY753,'Inputs and Outputs'!$C$18,'Inputs and Outputs'!$D$18),0)</f>
        <v>97</v>
      </c>
      <c r="BU753" s="68">
        <f t="shared" si="232"/>
        <v>105</v>
      </c>
      <c r="BV753" s="68">
        <f t="shared" ca="1" si="233"/>
        <v>97</v>
      </c>
      <c r="BW753" s="68">
        <f ca="1">IF(BV753-BS753&gt;'Inputs and Outputs'!$D$4,Five-BS753,0)</f>
        <v>0</v>
      </c>
      <c r="BX753" s="68">
        <f ca="1">BV753*'Inputs and Outputs'!$D$5-BW753*'Inputs and Outputs'!$D$6</f>
        <v>3880</v>
      </c>
      <c r="BY753" s="70">
        <f t="shared" ca="1" si="239"/>
        <v>0.25703488206259217</v>
      </c>
      <c r="BZ753" s="68">
        <f t="shared" si="234"/>
        <v>200</v>
      </c>
      <c r="CA753" s="75">
        <f ca="1">BV753*'Inputs and Outputs'!$D$5-('Model Part B'!BW753*'Model Part B'!BZ753+BW753*Costperbumped)</f>
        <v>3880</v>
      </c>
    </row>
    <row r="754" spans="2:79" x14ac:dyDescent="0.2">
      <c r="B754" s="74">
        <v>751</v>
      </c>
      <c r="C754" s="68" t="s">
        <v>7</v>
      </c>
      <c r="D754" s="69">
        <v>44447</v>
      </c>
      <c r="E754" s="67" t="s">
        <v>3</v>
      </c>
      <c r="F754" s="68" t="str">
        <f>'Flight Data'!$A752</f>
        <v>G751</v>
      </c>
      <c r="G754" s="68">
        <f>'Flight Data'!$B752</f>
        <v>3</v>
      </c>
      <c r="H754" s="68">
        <f ca="1">ROUND(NORMINV($M754,'Inputs and Outputs'!$C$18,'Inputs and Outputs'!$D$18),0)</f>
        <v>90</v>
      </c>
      <c r="I754" s="68">
        <f t="shared" si="220"/>
        <v>101</v>
      </c>
      <c r="J754" s="68">
        <f t="shared" ca="1" si="221"/>
        <v>90</v>
      </c>
      <c r="K754" s="68">
        <f ca="1">IF(J754-G754&gt;'Inputs and Outputs'!$D$4,One-G754,0)</f>
        <v>0</v>
      </c>
      <c r="L754" s="68">
        <f ca="1">J754*'Inputs and Outputs'!$D$5-K754*'Inputs and Outputs'!$D$6</f>
        <v>3600</v>
      </c>
      <c r="M754" s="70">
        <f t="shared" ca="1" si="235"/>
        <v>3.6222253594266784E-2</v>
      </c>
      <c r="N754" s="68">
        <f t="shared" si="222"/>
        <v>25</v>
      </c>
      <c r="O754" s="75">
        <f ca="1">J754*'Inputs and Outputs'!$D$5-('Model Part B'!K754*'Model Part B'!N754+K754*Costperbumped)</f>
        <v>3600</v>
      </c>
      <c r="R754" s="74">
        <v>751</v>
      </c>
      <c r="S754" s="68" t="s">
        <v>7</v>
      </c>
      <c r="T754" s="69">
        <v>44447</v>
      </c>
      <c r="U754" s="67" t="s">
        <v>3</v>
      </c>
      <c r="V754" s="68" t="str">
        <f>'Flight Data'!$A752</f>
        <v>G751</v>
      </c>
      <c r="W754" s="68">
        <f>'Flight Data'!$B752</f>
        <v>3</v>
      </c>
      <c r="X754" s="68">
        <f ca="1">ROUND(NORMINV($AC754,'Inputs and Outputs'!$C$18,'Inputs and Outputs'!$D$18),0)</f>
        <v>104</v>
      </c>
      <c r="Y754" s="68">
        <f t="shared" si="223"/>
        <v>102</v>
      </c>
      <c r="Z754" s="68">
        <f t="shared" ca="1" si="224"/>
        <v>102</v>
      </c>
      <c r="AA754" s="68">
        <f ca="1">IF(Z754-W754&gt;'Inputs and Outputs'!$D$4,One-W754,0)</f>
        <v>0</v>
      </c>
      <c r="AB754" s="68">
        <f ca="1">Z754*'Inputs and Outputs'!$D$5-AA754*'Inputs and Outputs'!$D$6</f>
        <v>4080</v>
      </c>
      <c r="AC754" s="70">
        <f t="shared" ca="1" si="236"/>
        <v>0.66819758122503559</v>
      </c>
      <c r="AD754" s="68">
        <f t="shared" si="225"/>
        <v>25</v>
      </c>
      <c r="AE754" s="75">
        <f ca="1">Z754*'Inputs and Outputs'!$D$5-('Model Part B'!AA754*'Model Part B'!AD754+AA754*Costperbumped)</f>
        <v>4080</v>
      </c>
      <c r="AH754" s="74">
        <v>751</v>
      </c>
      <c r="AI754" s="68" t="s">
        <v>7</v>
      </c>
      <c r="AJ754" s="69">
        <v>44447</v>
      </c>
      <c r="AK754" s="67" t="s">
        <v>3</v>
      </c>
      <c r="AL754" s="68" t="str">
        <f>'Flight Data'!$A752</f>
        <v>G751</v>
      </c>
      <c r="AM754" s="68">
        <f>'Flight Data'!$B752</f>
        <v>3</v>
      </c>
      <c r="AN754" s="68">
        <f ca="1">ROUND(NORMINV($AS754,'Inputs and Outputs'!$C$18,'Inputs and Outputs'!$D$18),0)</f>
        <v>103</v>
      </c>
      <c r="AO754" s="68">
        <f t="shared" si="226"/>
        <v>103</v>
      </c>
      <c r="AP754" s="68">
        <f t="shared" ca="1" si="227"/>
        <v>103</v>
      </c>
      <c r="AQ754" s="68">
        <f ca="1">IF(AP754-AM754&gt;'Inputs and Outputs'!$D$4,Three-AM754,0)</f>
        <v>0</v>
      </c>
      <c r="AR754" s="68">
        <f ca="1">AP754*'Inputs and Outputs'!$D$5-AQ754*'Inputs and Outputs'!$D$6</f>
        <v>4120</v>
      </c>
      <c r="AS754" s="70">
        <f t="shared" ca="1" si="237"/>
        <v>0.64615351817822075</v>
      </c>
      <c r="AT754" s="68">
        <f t="shared" si="228"/>
        <v>25</v>
      </c>
      <c r="AU754" s="75">
        <f ca="1">AP754*'Inputs and Outputs'!$D$5-('Model Part B'!AQ754*'Model Part B'!AT754+AQ754*Costperbumped)</f>
        <v>4120</v>
      </c>
      <c r="AX754" s="74">
        <v>751</v>
      </c>
      <c r="AY754" s="68" t="s">
        <v>7</v>
      </c>
      <c r="AZ754" s="69">
        <v>44447</v>
      </c>
      <c r="BA754" s="67" t="s">
        <v>3</v>
      </c>
      <c r="BB754" s="68" t="str">
        <f>'Flight Data'!$A752</f>
        <v>G751</v>
      </c>
      <c r="BC754" s="68">
        <f>'Flight Data'!$B752</f>
        <v>3</v>
      </c>
      <c r="BD754" s="68">
        <f ca="1">ROUND(NORMINV($BI754,'Inputs and Outputs'!$C$18,'Inputs and Outputs'!$D$18),0)</f>
        <v>107</v>
      </c>
      <c r="BE754" s="68">
        <f t="shared" si="229"/>
        <v>104</v>
      </c>
      <c r="BF754" s="68">
        <f t="shared" ca="1" si="230"/>
        <v>104</v>
      </c>
      <c r="BG754" s="68">
        <f ca="1">IF(BF754-BC754&gt;'Inputs and Outputs'!$D$4,Four-BC754,0)</f>
        <v>1</v>
      </c>
      <c r="BH754" s="68">
        <f ca="1">BF754*'Inputs and Outputs'!$D$5-BG754*'Inputs and Outputs'!$D$6</f>
        <v>4060</v>
      </c>
      <c r="BI754" s="70">
        <f t="shared" ca="1" si="238"/>
        <v>0.85777616989267236</v>
      </c>
      <c r="BJ754" s="68">
        <f t="shared" si="231"/>
        <v>25</v>
      </c>
      <c r="BK754" s="75">
        <f ca="1">BF754*'Inputs and Outputs'!$D$5-('Model Part B'!BG754*'Model Part B'!BJ754+BG754*Costperbumped)</f>
        <v>4035</v>
      </c>
      <c r="BN754" s="74">
        <v>751</v>
      </c>
      <c r="BO754" s="68" t="s">
        <v>7</v>
      </c>
      <c r="BP754" s="69">
        <v>44447</v>
      </c>
      <c r="BQ754" s="67" t="s">
        <v>3</v>
      </c>
      <c r="BR754" s="68" t="str">
        <f>'Flight Data'!$A752</f>
        <v>G751</v>
      </c>
      <c r="BS754" s="68">
        <f>'Flight Data'!$B752</f>
        <v>3</v>
      </c>
      <c r="BT754" s="68">
        <f ca="1">ROUND(NORMINV($BY754,'Inputs and Outputs'!$C$18,'Inputs and Outputs'!$D$18),0)</f>
        <v>95</v>
      </c>
      <c r="BU754" s="68">
        <f t="shared" si="232"/>
        <v>105</v>
      </c>
      <c r="BV754" s="68">
        <f t="shared" ca="1" si="233"/>
        <v>95</v>
      </c>
      <c r="BW754" s="68">
        <f ca="1">IF(BV754-BS754&gt;'Inputs and Outputs'!$D$4,Five-BS754,0)</f>
        <v>0</v>
      </c>
      <c r="BX754" s="68">
        <f ca="1">BV754*'Inputs and Outputs'!$D$5-BW754*'Inputs and Outputs'!$D$6</f>
        <v>3800</v>
      </c>
      <c r="BY754" s="70">
        <f t="shared" ca="1" si="239"/>
        <v>0.17090635143198085</v>
      </c>
      <c r="BZ754" s="68">
        <f t="shared" si="234"/>
        <v>25</v>
      </c>
      <c r="CA754" s="75">
        <f ca="1">BV754*'Inputs and Outputs'!$D$5-('Model Part B'!BW754*'Model Part B'!BZ754+BW754*Costperbumped)</f>
        <v>3800</v>
      </c>
    </row>
    <row r="755" spans="2:79" x14ac:dyDescent="0.2">
      <c r="B755" s="74">
        <v>752</v>
      </c>
      <c r="C755" s="68" t="s">
        <v>7</v>
      </c>
      <c r="D755" s="69">
        <v>44447</v>
      </c>
      <c r="E755" s="67" t="s">
        <v>2</v>
      </c>
      <c r="F755" s="68" t="str">
        <f>'Flight Data'!$A753</f>
        <v>G752</v>
      </c>
      <c r="G755" s="68">
        <f>'Flight Data'!$B753</f>
        <v>0</v>
      </c>
      <c r="H755" s="68">
        <f ca="1">ROUND(NORMINV($M755,'Inputs and Outputs'!$C$19,'Inputs and Outputs'!$D$19),0)</f>
        <v>101</v>
      </c>
      <c r="I755" s="68">
        <f t="shared" si="220"/>
        <v>101</v>
      </c>
      <c r="J755" s="68">
        <f t="shared" ca="1" si="221"/>
        <v>101</v>
      </c>
      <c r="K755" s="68">
        <f ca="1">IF(J755-G755&gt;'Inputs and Outputs'!$D$4,One-G755,0)</f>
        <v>1</v>
      </c>
      <c r="L755" s="68">
        <f ca="1">J755*'Inputs and Outputs'!$D$5-K755*'Inputs and Outputs'!$D$6</f>
        <v>3940</v>
      </c>
      <c r="M755" s="70">
        <f t="shared" ca="1" si="235"/>
        <v>0.36786049529712483</v>
      </c>
      <c r="N755" s="68">
        <f t="shared" si="222"/>
        <v>25</v>
      </c>
      <c r="O755" s="75">
        <f ca="1">J755*'Inputs and Outputs'!$D$5-('Model Part B'!K755*'Model Part B'!N755+K755*Costperbumped)</f>
        <v>3915</v>
      </c>
      <c r="R755" s="74">
        <v>752</v>
      </c>
      <c r="S755" s="68" t="s">
        <v>7</v>
      </c>
      <c r="T755" s="69">
        <v>44447</v>
      </c>
      <c r="U755" s="67" t="s">
        <v>2</v>
      </c>
      <c r="V755" s="68" t="str">
        <f>'Flight Data'!$A753</f>
        <v>G752</v>
      </c>
      <c r="W755" s="68">
        <f>'Flight Data'!$B753</f>
        <v>0</v>
      </c>
      <c r="X755" s="68">
        <f ca="1">ROUND(NORMINV($AC755,'Inputs and Outputs'!$C$19,'Inputs and Outputs'!$D$19),0)</f>
        <v>112</v>
      </c>
      <c r="Y755" s="68">
        <f t="shared" si="223"/>
        <v>102</v>
      </c>
      <c r="Z755" s="68">
        <f t="shared" ca="1" si="224"/>
        <v>102</v>
      </c>
      <c r="AA755" s="68">
        <f ca="1">IF(Z755-W755&gt;'Inputs and Outputs'!$D$4,One-W755,0)</f>
        <v>1</v>
      </c>
      <c r="AB755" s="68">
        <f ca="1">Z755*'Inputs and Outputs'!$D$5-AA755*'Inputs and Outputs'!$D$6</f>
        <v>3980</v>
      </c>
      <c r="AC755" s="70">
        <f t="shared" ca="1" si="236"/>
        <v>0.96395838500726228</v>
      </c>
      <c r="AD755" s="68">
        <f t="shared" si="225"/>
        <v>25</v>
      </c>
      <c r="AE755" s="75">
        <f ca="1">Z755*'Inputs and Outputs'!$D$5-('Model Part B'!AA755*'Model Part B'!AD755+AA755*Costperbumped)</f>
        <v>3955</v>
      </c>
      <c r="AH755" s="74">
        <v>752</v>
      </c>
      <c r="AI755" s="68" t="s">
        <v>7</v>
      </c>
      <c r="AJ755" s="69">
        <v>44447</v>
      </c>
      <c r="AK755" s="67" t="s">
        <v>2</v>
      </c>
      <c r="AL755" s="68" t="str">
        <f>'Flight Data'!$A753</f>
        <v>G752</v>
      </c>
      <c r="AM755" s="68">
        <f>'Flight Data'!$B753</f>
        <v>0</v>
      </c>
      <c r="AN755" s="68">
        <f ca="1">ROUND(NORMINV($AS755,'Inputs and Outputs'!$C$19,'Inputs and Outputs'!$D$19),0)</f>
        <v>109</v>
      </c>
      <c r="AO755" s="68">
        <f t="shared" si="226"/>
        <v>103</v>
      </c>
      <c r="AP755" s="68">
        <f t="shared" ca="1" si="227"/>
        <v>103</v>
      </c>
      <c r="AQ755" s="68">
        <f ca="1">IF(AP755-AM755&gt;'Inputs and Outputs'!$D$4,Three-AM755,0)</f>
        <v>3</v>
      </c>
      <c r="AR755" s="68">
        <f ca="1">AP755*'Inputs and Outputs'!$D$5-AQ755*'Inputs and Outputs'!$D$6</f>
        <v>3820</v>
      </c>
      <c r="AS755" s="70">
        <f t="shared" ca="1" si="237"/>
        <v>0.87362097093856761</v>
      </c>
      <c r="AT755" s="68">
        <f t="shared" si="228"/>
        <v>25</v>
      </c>
      <c r="AU755" s="75">
        <f ca="1">AP755*'Inputs and Outputs'!$D$5-('Model Part B'!AQ755*'Model Part B'!AT755+AQ755*Costperbumped)</f>
        <v>3745</v>
      </c>
      <c r="AX755" s="74">
        <v>752</v>
      </c>
      <c r="AY755" s="68" t="s">
        <v>7</v>
      </c>
      <c r="AZ755" s="69">
        <v>44447</v>
      </c>
      <c r="BA755" s="67" t="s">
        <v>2</v>
      </c>
      <c r="BB755" s="68" t="str">
        <f>'Flight Data'!$A753</f>
        <v>G752</v>
      </c>
      <c r="BC755" s="68">
        <f>'Flight Data'!$B753</f>
        <v>0</v>
      </c>
      <c r="BD755" s="68">
        <f ca="1">ROUND(NORMINV($BI755,'Inputs and Outputs'!$C$19,'Inputs and Outputs'!$D$19),0)</f>
        <v>105</v>
      </c>
      <c r="BE755" s="68">
        <f t="shared" si="229"/>
        <v>104</v>
      </c>
      <c r="BF755" s="68">
        <f t="shared" ca="1" si="230"/>
        <v>104</v>
      </c>
      <c r="BG755" s="68">
        <f ca="1">IF(BF755-BC755&gt;'Inputs and Outputs'!$D$4,Four-BC755,0)</f>
        <v>4</v>
      </c>
      <c r="BH755" s="68">
        <f ca="1">BF755*'Inputs and Outputs'!$D$5-BG755*'Inputs and Outputs'!$D$6</f>
        <v>3760</v>
      </c>
      <c r="BI755" s="70">
        <f t="shared" ca="1" si="238"/>
        <v>0.64885481479785845</v>
      </c>
      <c r="BJ755" s="68">
        <f t="shared" si="231"/>
        <v>25</v>
      </c>
      <c r="BK755" s="75">
        <f ca="1">BF755*'Inputs and Outputs'!$D$5-('Model Part B'!BG755*'Model Part B'!BJ755+BG755*Costperbumped)</f>
        <v>3660</v>
      </c>
      <c r="BN755" s="74">
        <v>752</v>
      </c>
      <c r="BO755" s="68" t="s">
        <v>7</v>
      </c>
      <c r="BP755" s="69">
        <v>44447</v>
      </c>
      <c r="BQ755" s="67" t="s">
        <v>2</v>
      </c>
      <c r="BR755" s="68" t="str">
        <f>'Flight Data'!$A753</f>
        <v>G752</v>
      </c>
      <c r="BS755" s="68">
        <f>'Flight Data'!$B753</f>
        <v>0</v>
      </c>
      <c r="BT755" s="68">
        <f ca="1">ROUND(NORMINV($BY755,'Inputs and Outputs'!$C$18,'Inputs and Outputs'!$D$18),0)</f>
        <v>105</v>
      </c>
      <c r="BU755" s="68">
        <f t="shared" si="232"/>
        <v>105</v>
      </c>
      <c r="BV755" s="68">
        <f t="shared" ca="1" si="233"/>
        <v>105</v>
      </c>
      <c r="BW755" s="68">
        <f ca="1">IF(BV755-BS755&gt;'Inputs and Outputs'!$D$4,Five-BS755,0)</f>
        <v>5</v>
      </c>
      <c r="BX755" s="68">
        <f ca="1">BV755*'Inputs and Outputs'!$D$5-BW755*'Inputs and Outputs'!$D$6</f>
        <v>3700</v>
      </c>
      <c r="BY755" s="70">
        <f t="shared" ca="1" si="239"/>
        <v>0.75315359750659594</v>
      </c>
      <c r="BZ755" s="68">
        <f t="shared" si="234"/>
        <v>25</v>
      </c>
      <c r="CA755" s="75">
        <f ca="1">BV755*'Inputs and Outputs'!$D$5-('Model Part B'!BW755*'Model Part B'!BZ755+BW755*Costperbumped)</f>
        <v>3575</v>
      </c>
    </row>
    <row r="756" spans="2:79" x14ac:dyDescent="0.2">
      <c r="B756" s="74">
        <v>753</v>
      </c>
      <c r="C756" s="68" t="s">
        <v>7</v>
      </c>
      <c r="D756" s="69">
        <v>44447</v>
      </c>
      <c r="E756" s="67" t="s">
        <v>0</v>
      </c>
      <c r="F756" s="68" t="str">
        <f>'Flight Data'!$A754</f>
        <v>G753</v>
      </c>
      <c r="G756" s="68">
        <f>'Flight Data'!$B754</f>
        <v>0</v>
      </c>
      <c r="H756" s="68">
        <f ca="1">ROUND(NORMINV($M756,'Inputs and Outputs'!$C$20,'Inputs and Outputs'!$D$20),0)</f>
        <v>102</v>
      </c>
      <c r="I756" s="68">
        <f t="shared" si="220"/>
        <v>101</v>
      </c>
      <c r="J756" s="68">
        <f t="shared" ca="1" si="221"/>
        <v>101</v>
      </c>
      <c r="K756" s="68">
        <f ca="1">IF(J756-G756&gt;'Inputs and Outputs'!$D$4,One-G756,0)</f>
        <v>1</v>
      </c>
      <c r="L756" s="68">
        <f ca="1">J756*'Inputs and Outputs'!$D$5-K756*'Inputs and Outputs'!$D$6</f>
        <v>3940</v>
      </c>
      <c r="M756" s="70">
        <f t="shared" ca="1" si="235"/>
        <v>0.26638213591937443</v>
      </c>
      <c r="N756" s="68">
        <f t="shared" si="222"/>
        <v>200</v>
      </c>
      <c r="O756" s="75">
        <f ca="1">J756*'Inputs and Outputs'!$D$5-('Model Part B'!K756*'Model Part B'!N756+K756*Costperbumped)</f>
        <v>3740</v>
      </c>
      <c r="R756" s="74">
        <v>753</v>
      </c>
      <c r="S756" s="68" t="s">
        <v>7</v>
      </c>
      <c r="T756" s="69">
        <v>44447</v>
      </c>
      <c r="U756" s="67" t="s">
        <v>0</v>
      </c>
      <c r="V756" s="68" t="str">
        <f>'Flight Data'!$A754</f>
        <v>G753</v>
      </c>
      <c r="W756" s="68">
        <f>'Flight Data'!$B754</f>
        <v>0</v>
      </c>
      <c r="X756" s="68">
        <f ca="1">ROUND(NORMINV($AC756,'Inputs and Outputs'!$C$20,'Inputs and Outputs'!$D$20),0)</f>
        <v>112</v>
      </c>
      <c r="Y756" s="68">
        <f t="shared" si="223"/>
        <v>102</v>
      </c>
      <c r="Z756" s="68">
        <f t="shared" ca="1" si="224"/>
        <v>102</v>
      </c>
      <c r="AA756" s="68">
        <f ca="1">IF(Z756-W756&gt;'Inputs and Outputs'!$D$4,One-W756,0)</f>
        <v>1</v>
      </c>
      <c r="AB756" s="68">
        <f ca="1">Z756*'Inputs and Outputs'!$D$5-AA756*'Inputs and Outputs'!$D$6</f>
        <v>3980</v>
      </c>
      <c r="AC756" s="70">
        <f t="shared" ca="1" si="236"/>
        <v>0.91648694194971636</v>
      </c>
      <c r="AD756" s="68">
        <f t="shared" si="225"/>
        <v>200</v>
      </c>
      <c r="AE756" s="75">
        <f ca="1">Z756*'Inputs and Outputs'!$D$5-('Model Part B'!AA756*'Model Part B'!AD756+AA756*Costperbumped)</f>
        <v>3780</v>
      </c>
      <c r="AH756" s="74">
        <v>753</v>
      </c>
      <c r="AI756" s="68" t="s">
        <v>7</v>
      </c>
      <c r="AJ756" s="69">
        <v>44447</v>
      </c>
      <c r="AK756" s="67" t="s">
        <v>0</v>
      </c>
      <c r="AL756" s="68" t="str">
        <f>'Flight Data'!$A754</f>
        <v>G753</v>
      </c>
      <c r="AM756" s="68">
        <f>'Flight Data'!$B754</f>
        <v>0</v>
      </c>
      <c r="AN756" s="68">
        <f ca="1">ROUND(NORMINV($AS756,'Inputs and Outputs'!$C$20,'Inputs and Outputs'!$D$20),0)</f>
        <v>102</v>
      </c>
      <c r="AO756" s="68">
        <f t="shared" si="226"/>
        <v>103</v>
      </c>
      <c r="AP756" s="68">
        <f t="shared" ca="1" si="227"/>
        <v>102</v>
      </c>
      <c r="AQ756" s="68">
        <f ca="1">IF(AP756-AM756&gt;'Inputs and Outputs'!$D$4,Three-AM756,0)</f>
        <v>3</v>
      </c>
      <c r="AR756" s="68">
        <f ca="1">AP756*'Inputs and Outputs'!$D$5-AQ756*'Inputs and Outputs'!$D$6</f>
        <v>3780</v>
      </c>
      <c r="AS756" s="70">
        <f t="shared" ca="1" si="237"/>
        <v>0.30123645994813208</v>
      </c>
      <c r="AT756" s="68">
        <f t="shared" si="228"/>
        <v>200</v>
      </c>
      <c r="AU756" s="75">
        <f ca="1">AP756*'Inputs and Outputs'!$D$5-('Model Part B'!AQ756*'Model Part B'!AT756+AQ756*Costperbumped)</f>
        <v>3180</v>
      </c>
      <c r="AX756" s="74">
        <v>753</v>
      </c>
      <c r="AY756" s="68" t="s">
        <v>7</v>
      </c>
      <c r="AZ756" s="69">
        <v>44447</v>
      </c>
      <c r="BA756" s="67" t="s">
        <v>0</v>
      </c>
      <c r="BB756" s="68" t="str">
        <f>'Flight Data'!$A754</f>
        <v>G753</v>
      </c>
      <c r="BC756" s="68">
        <f>'Flight Data'!$B754</f>
        <v>0</v>
      </c>
      <c r="BD756" s="68">
        <f ca="1">ROUND(NORMINV($BI756,'Inputs and Outputs'!$C$20,'Inputs and Outputs'!$D$20),0)</f>
        <v>105</v>
      </c>
      <c r="BE756" s="68">
        <f t="shared" si="229"/>
        <v>104</v>
      </c>
      <c r="BF756" s="68">
        <f t="shared" ca="1" si="230"/>
        <v>104</v>
      </c>
      <c r="BG756" s="68">
        <f ca="1">IF(BF756-BC756&gt;'Inputs and Outputs'!$D$4,Four-BC756,0)</f>
        <v>4</v>
      </c>
      <c r="BH756" s="68">
        <f ca="1">BF756*'Inputs and Outputs'!$D$5-BG756*'Inputs and Outputs'!$D$6</f>
        <v>3760</v>
      </c>
      <c r="BI756" s="70">
        <f t="shared" ca="1" si="238"/>
        <v>0.53301551965042981</v>
      </c>
      <c r="BJ756" s="68">
        <f t="shared" si="231"/>
        <v>200</v>
      </c>
      <c r="BK756" s="75">
        <f ca="1">BF756*'Inputs and Outputs'!$D$5-('Model Part B'!BG756*'Model Part B'!BJ756+BG756*Costperbumped)</f>
        <v>2960</v>
      </c>
      <c r="BN756" s="74">
        <v>753</v>
      </c>
      <c r="BO756" s="68" t="s">
        <v>7</v>
      </c>
      <c r="BP756" s="69">
        <v>44447</v>
      </c>
      <c r="BQ756" s="67" t="s">
        <v>0</v>
      </c>
      <c r="BR756" s="68" t="str">
        <f>'Flight Data'!$A754</f>
        <v>G753</v>
      </c>
      <c r="BS756" s="68">
        <f>'Flight Data'!$B754</f>
        <v>0</v>
      </c>
      <c r="BT756" s="68">
        <f ca="1">ROUND(NORMINV($BY756,'Inputs and Outputs'!$C$18,'Inputs and Outputs'!$D$18),0)</f>
        <v>112</v>
      </c>
      <c r="BU756" s="68">
        <f t="shared" si="232"/>
        <v>105</v>
      </c>
      <c r="BV756" s="68">
        <f t="shared" ca="1" si="233"/>
        <v>105</v>
      </c>
      <c r="BW756" s="68">
        <f ca="1">IF(BV756-BS756&gt;'Inputs and Outputs'!$D$4,Five-BS756,0)</f>
        <v>5</v>
      </c>
      <c r="BX756" s="68">
        <f ca="1">BV756*'Inputs and Outputs'!$D$5-BW756*'Inputs and Outputs'!$D$6</f>
        <v>3700</v>
      </c>
      <c r="BY756" s="70">
        <f t="shared" ca="1" si="239"/>
        <v>0.9678244970273554</v>
      </c>
      <c r="BZ756" s="68">
        <f t="shared" si="234"/>
        <v>200</v>
      </c>
      <c r="CA756" s="75">
        <f ca="1">BV756*'Inputs and Outputs'!$D$5-('Model Part B'!BW756*'Model Part B'!BZ756+BW756*Costperbumped)</f>
        <v>2700</v>
      </c>
    </row>
    <row r="757" spans="2:79" x14ac:dyDescent="0.2">
      <c r="B757" s="74">
        <v>754</v>
      </c>
      <c r="C757" s="68" t="s">
        <v>6</v>
      </c>
      <c r="D757" s="69">
        <v>44448</v>
      </c>
      <c r="E757" s="67" t="s">
        <v>3</v>
      </c>
      <c r="F757" s="68" t="str">
        <f>'Flight Data'!$A755</f>
        <v>G754</v>
      </c>
      <c r="G757" s="68">
        <f>'Flight Data'!$B755</f>
        <v>7</v>
      </c>
      <c r="H757" s="68">
        <f ca="1">ROUND(NORMINV($M757,'Inputs and Outputs'!$C$18,'Inputs and Outputs'!$D$18),0)</f>
        <v>107</v>
      </c>
      <c r="I757" s="68">
        <f t="shared" si="220"/>
        <v>101</v>
      </c>
      <c r="J757" s="68">
        <f t="shared" ca="1" si="221"/>
        <v>101</v>
      </c>
      <c r="K757" s="68">
        <f ca="1">IF(J757-G757&gt;'Inputs and Outputs'!$D$4,One-G757,0)</f>
        <v>0</v>
      </c>
      <c r="L757" s="68">
        <f ca="1">J757*'Inputs and Outputs'!$D$5-K757*'Inputs and Outputs'!$D$6</f>
        <v>4040</v>
      </c>
      <c r="M757" s="70">
        <f t="shared" ca="1" si="235"/>
        <v>0.831922378379092</v>
      </c>
      <c r="N757" s="68">
        <f t="shared" si="222"/>
        <v>25</v>
      </c>
      <c r="O757" s="75">
        <f ca="1">J757*'Inputs and Outputs'!$D$5-('Model Part B'!K757*'Model Part B'!N757+K757*Costperbumped)</f>
        <v>4040</v>
      </c>
      <c r="R757" s="74">
        <v>754</v>
      </c>
      <c r="S757" s="68" t="s">
        <v>6</v>
      </c>
      <c r="T757" s="69">
        <v>44448</v>
      </c>
      <c r="U757" s="67" t="s">
        <v>3</v>
      </c>
      <c r="V757" s="68" t="str">
        <f>'Flight Data'!$A755</f>
        <v>G754</v>
      </c>
      <c r="W757" s="68">
        <f>'Flight Data'!$B755</f>
        <v>7</v>
      </c>
      <c r="X757" s="68">
        <f ca="1">ROUND(NORMINV($AC757,'Inputs and Outputs'!$C$18,'Inputs and Outputs'!$D$18),0)</f>
        <v>101</v>
      </c>
      <c r="Y757" s="68">
        <f t="shared" si="223"/>
        <v>102</v>
      </c>
      <c r="Z757" s="68">
        <f t="shared" ca="1" si="224"/>
        <v>101</v>
      </c>
      <c r="AA757" s="68">
        <f ca="1">IF(Z757-W757&gt;'Inputs and Outputs'!$D$4,One-W757,0)</f>
        <v>0</v>
      </c>
      <c r="AB757" s="68">
        <f ca="1">Z757*'Inputs and Outputs'!$D$5-AA757*'Inputs and Outputs'!$D$6</f>
        <v>4040</v>
      </c>
      <c r="AC757" s="70">
        <f t="shared" ca="1" si="236"/>
        <v>0.46912809544873302</v>
      </c>
      <c r="AD757" s="68">
        <f t="shared" si="225"/>
        <v>25</v>
      </c>
      <c r="AE757" s="75">
        <f ca="1">Z757*'Inputs and Outputs'!$D$5-('Model Part B'!AA757*'Model Part B'!AD757+AA757*Costperbumped)</f>
        <v>4040</v>
      </c>
      <c r="AH757" s="74">
        <v>754</v>
      </c>
      <c r="AI757" s="68" t="s">
        <v>6</v>
      </c>
      <c r="AJ757" s="69">
        <v>44448</v>
      </c>
      <c r="AK757" s="67" t="s">
        <v>3</v>
      </c>
      <c r="AL757" s="68" t="str">
        <f>'Flight Data'!$A755</f>
        <v>G754</v>
      </c>
      <c r="AM757" s="68">
        <f>'Flight Data'!$B755</f>
        <v>7</v>
      </c>
      <c r="AN757" s="68">
        <f ca="1">ROUND(NORMINV($AS757,'Inputs and Outputs'!$C$18,'Inputs and Outputs'!$D$18),0)</f>
        <v>97</v>
      </c>
      <c r="AO757" s="68">
        <f t="shared" si="226"/>
        <v>103</v>
      </c>
      <c r="AP757" s="68">
        <f t="shared" ca="1" si="227"/>
        <v>97</v>
      </c>
      <c r="AQ757" s="68">
        <f ca="1">IF(AP757-AM757&gt;'Inputs and Outputs'!$D$4,Three-AM757,0)</f>
        <v>0</v>
      </c>
      <c r="AR757" s="68">
        <f ca="1">AP757*'Inputs and Outputs'!$D$5-AQ757*'Inputs and Outputs'!$D$6</f>
        <v>3880</v>
      </c>
      <c r="AS757" s="70">
        <f t="shared" ca="1" si="237"/>
        <v>0.23398196533119353</v>
      </c>
      <c r="AT757" s="68">
        <f t="shared" si="228"/>
        <v>25</v>
      </c>
      <c r="AU757" s="75">
        <f ca="1">AP757*'Inputs and Outputs'!$D$5-('Model Part B'!AQ757*'Model Part B'!AT757+AQ757*Costperbumped)</f>
        <v>3880</v>
      </c>
      <c r="AX757" s="74">
        <v>754</v>
      </c>
      <c r="AY757" s="68" t="s">
        <v>6</v>
      </c>
      <c r="AZ757" s="69">
        <v>44448</v>
      </c>
      <c r="BA757" s="67" t="s">
        <v>3</v>
      </c>
      <c r="BB757" s="68" t="str">
        <f>'Flight Data'!$A755</f>
        <v>G754</v>
      </c>
      <c r="BC757" s="68">
        <f>'Flight Data'!$B755</f>
        <v>7</v>
      </c>
      <c r="BD757" s="68">
        <f ca="1">ROUND(NORMINV($BI757,'Inputs and Outputs'!$C$18,'Inputs and Outputs'!$D$18),0)</f>
        <v>97</v>
      </c>
      <c r="BE757" s="68">
        <f t="shared" si="229"/>
        <v>104</v>
      </c>
      <c r="BF757" s="68">
        <f t="shared" ca="1" si="230"/>
        <v>97</v>
      </c>
      <c r="BG757" s="68">
        <f ca="1">IF(BF757-BC757&gt;'Inputs and Outputs'!$D$4,Four-BC757,0)</f>
        <v>0</v>
      </c>
      <c r="BH757" s="68">
        <f ca="1">BF757*'Inputs and Outputs'!$D$5-BG757*'Inputs and Outputs'!$D$6</f>
        <v>3880</v>
      </c>
      <c r="BI757" s="70">
        <f t="shared" ca="1" si="238"/>
        <v>0.24190850151658549</v>
      </c>
      <c r="BJ757" s="68">
        <f t="shared" si="231"/>
        <v>25</v>
      </c>
      <c r="BK757" s="75">
        <f ca="1">BF757*'Inputs and Outputs'!$D$5-('Model Part B'!BG757*'Model Part B'!BJ757+BG757*Costperbumped)</f>
        <v>3880</v>
      </c>
      <c r="BN757" s="74">
        <v>754</v>
      </c>
      <c r="BO757" s="68" t="s">
        <v>6</v>
      </c>
      <c r="BP757" s="69">
        <v>44448</v>
      </c>
      <c r="BQ757" s="67" t="s">
        <v>3</v>
      </c>
      <c r="BR757" s="68" t="str">
        <f>'Flight Data'!$A755</f>
        <v>G754</v>
      </c>
      <c r="BS757" s="68">
        <f>'Flight Data'!$B755</f>
        <v>7</v>
      </c>
      <c r="BT757" s="68">
        <f ca="1">ROUND(NORMINV($BY757,'Inputs and Outputs'!$C$18,'Inputs and Outputs'!$D$18),0)</f>
        <v>92</v>
      </c>
      <c r="BU757" s="68">
        <f t="shared" si="232"/>
        <v>105</v>
      </c>
      <c r="BV757" s="68">
        <f t="shared" ca="1" si="233"/>
        <v>92</v>
      </c>
      <c r="BW757" s="68">
        <f ca="1">IF(BV757-BS757&gt;'Inputs and Outputs'!$D$4,Five-BS757,0)</f>
        <v>0</v>
      </c>
      <c r="BX757" s="68">
        <f ca="1">BV757*'Inputs and Outputs'!$D$5-BW757*'Inputs and Outputs'!$D$6</f>
        <v>3680</v>
      </c>
      <c r="BY757" s="70">
        <f t="shared" ca="1" si="239"/>
        <v>5.8778161575266608E-2</v>
      </c>
      <c r="BZ757" s="68">
        <f t="shared" si="234"/>
        <v>25</v>
      </c>
      <c r="CA757" s="75">
        <f ca="1">BV757*'Inputs and Outputs'!$D$5-('Model Part B'!BW757*'Model Part B'!BZ757+BW757*Costperbumped)</f>
        <v>3680</v>
      </c>
    </row>
    <row r="758" spans="2:79" x14ac:dyDescent="0.2">
      <c r="B758" s="74">
        <v>755</v>
      </c>
      <c r="C758" s="68" t="s">
        <v>6</v>
      </c>
      <c r="D758" s="69">
        <v>44448</v>
      </c>
      <c r="E758" s="67" t="s">
        <v>2</v>
      </c>
      <c r="F758" s="68" t="str">
        <f>'Flight Data'!$A756</f>
        <v>G755</v>
      </c>
      <c r="G758" s="68">
        <f>'Flight Data'!$B756</f>
        <v>2</v>
      </c>
      <c r="H758" s="68">
        <f ca="1">ROUND(NORMINV($M758,'Inputs and Outputs'!$C$19,'Inputs and Outputs'!$D$19),0)</f>
        <v>101</v>
      </c>
      <c r="I758" s="68">
        <f t="shared" si="220"/>
        <v>101</v>
      </c>
      <c r="J758" s="68">
        <f t="shared" ca="1" si="221"/>
        <v>101</v>
      </c>
      <c r="K758" s="68">
        <f ca="1">IF(J758-G758&gt;'Inputs and Outputs'!$D$4,One-G758,0)</f>
        <v>0</v>
      </c>
      <c r="L758" s="68">
        <f ca="1">J758*'Inputs and Outputs'!$D$5-K758*'Inputs and Outputs'!$D$6</f>
        <v>4040</v>
      </c>
      <c r="M758" s="70">
        <f t="shared" ca="1" si="235"/>
        <v>0.33461895063067493</v>
      </c>
      <c r="N758" s="68">
        <f t="shared" si="222"/>
        <v>25</v>
      </c>
      <c r="O758" s="75">
        <f ca="1">J758*'Inputs and Outputs'!$D$5-('Model Part B'!K758*'Model Part B'!N758+K758*Costperbumped)</f>
        <v>4040</v>
      </c>
      <c r="R758" s="74">
        <v>755</v>
      </c>
      <c r="S758" s="68" t="s">
        <v>6</v>
      </c>
      <c r="T758" s="69">
        <v>44448</v>
      </c>
      <c r="U758" s="67" t="s">
        <v>2</v>
      </c>
      <c r="V758" s="68" t="str">
        <f>'Flight Data'!$A756</f>
        <v>G755</v>
      </c>
      <c r="W758" s="68">
        <f>'Flight Data'!$B756</f>
        <v>2</v>
      </c>
      <c r="X758" s="68">
        <f ca="1">ROUND(NORMINV($AC758,'Inputs and Outputs'!$C$19,'Inputs and Outputs'!$D$19),0)</f>
        <v>100</v>
      </c>
      <c r="Y758" s="68">
        <f t="shared" si="223"/>
        <v>102</v>
      </c>
      <c r="Z758" s="68">
        <f t="shared" ca="1" si="224"/>
        <v>100</v>
      </c>
      <c r="AA758" s="68">
        <f ca="1">IF(Z758-W758&gt;'Inputs and Outputs'!$D$4,One-W758,0)</f>
        <v>0</v>
      </c>
      <c r="AB758" s="68">
        <f ca="1">Z758*'Inputs and Outputs'!$D$5-AA758*'Inputs and Outputs'!$D$6</f>
        <v>4000</v>
      </c>
      <c r="AC758" s="70">
        <f t="shared" ca="1" si="236"/>
        <v>0.2512055587540748</v>
      </c>
      <c r="AD758" s="68">
        <f t="shared" si="225"/>
        <v>25</v>
      </c>
      <c r="AE758" s="75">
        <f ca="1">Z758*'Inputs and Outputs'!$D$5-('Model Part B'!AA758*'Model Part B'!AD758+AA758*Costperbumped)</f>
        <v>4000</v>
      </c>
      <c r="AH758" s="74">
        <v>755</v>
      </c>
      <c r="AI758" s="68" t="s">
        <v>6</v>
      </c>
      <c r="AJ758" s="69">
        <v>44448</v>
      </c>
      <c r="AK758" s="67" t="s">
        <v>2</v>
      </c>
      <c r="AL758" s="68" t="str">
        <f>'Flight Data'!$A756</f>
        <v>G755</v>
      </c>
      <c r="AM758" s="68">
        <f>'Flight Data'!$B756</f>
        <v>2</v>
      </c>
      <c r="AN758" s="68">
        <f ca="1">ROUND(NORMINV($AS758,'Inputs and Outputs'!$C$19,'Inputs and Outputs'!$D$19),0)</f>
        <v>105</v>
      </c>
      <c r="AO758" s="68">
        <f t="shared" si="226"/>
        <v>103</v>
      </c>
      <c r="AP758" s="68">
        <f t="shared" ca="1" si="227"/>
        <v>103</v>
      </c>
      <c r="AQ758" s="68">
        <f ca="1">IF(AP758-AM758&gt;'Inputs and Outputs'!$D$4,Three-AM758,0)</f>
        <v>1</v>
      </c>
      <c r="AR758" s="68">
        <f ca="1">AP758*'Inputs and Outputs'!$D$5-AQ758*'Inputs and Outputs'!$D$6</f>
        <v>4020</v>
      </c>
      <c r="AS758" s="70">
        <f t="shared" ca="1" si="237"/>
        <v>0.66113678670756093</v>
      </c>
      <c r="AT758" s="68">
        <f t="shared" si="228"/>
        <v>25</v>
      </c>
      <c r="AU758" s="75">
        <f ca="1">AP758*'Inputs and Outputs'!$D$5-('Model Part B'!AQ758*'Model Part B'!AT758+AQ758*Costperbumped)</f>
        <v>3995</v>
      </c>
      <c r="AX758" s="74">
        <v>755</v>
      </c>
      <c r="AY758" s="68" t="s">
        <v>6</v>
      </c>
      <c r="AZ758" s="69">
        <v>44448</v>
      </c>
      <c r="BA758" s="67" t="s">
        <v>2</v>
      </c>
      <c r="BB758" s="68" t="str">
        <f>'Flight Data'!$A756</f>
        <v>G755</v>
      </c>
      <c r="BC758" s="68">
        <f>'Flight Data'!$B756</f>
        <v>2</v>
      </c>
      <c r="BD758" s="68">
        <f ca="1">ROUND(NORMINV($BI758,'Inputs and Outputs'!$C$19,'Inputs and Outputs'!$D$19),0)</f>
        <v>104</v>
      </c>
      <c r="BE758" s="68">
        <f t="shared" si="229"/>
        <v>104</v>
      </c>
      <c r="BF758" s="68">
        <f t="shared" ca="1" si="230"/>
        <v>104</v>
      </c>
      <c r="BG758" s="68">
        <f ca="1">IF(BF758-BC758&gt;'Inputs and Outputs'!$D$4,Four-BC758,0)</f>
        <v>2</v>
      </c>
      <c r="BH758" s="68">
        <f ca="1">BF758*'Inputs and Outputs'!$D$5-BG758*'Inputs and Outputs'!$D$6</f>
        <v>3960</v>
      </c>
      <c r="BI758" s="70">
        <f t="shared" ca="1" si="238"/>
        <v>0.55936714857485947</v>
      </c>
      <c r="BJ758" s="68">
        <f t="shared" si="231"/>
        <v>25</v>
      </c>
      <c r="BK758" s="75">
        <f ca="1">BF758*'Inputs and Outputs'!$D$5-('Model Part B'!BG758*'Model Part B'!BJ758+BG758*Costperbumped)</f>
        <v>3910</v>
      </c>
      <c r="BN758" s="74">
        <v>755</v>
      </c>
      <c r="BO758" s="68" t="s">
        <v>6</v>
      </c>
      <c r="BP758" s="69">
        <v>44448</v>
      </c>
      <c r="BQ758" s="67" t="s">
        <v>2</v>
      </c>
      <c r="BR758" s="68" t="str">
        <f>'Flight Data'!$A756</f>
        <v>G755</v>
      </c>
      <c r="BS758" s="68">
        <f>'Flight Data'!$B756</f>
        <v>2</v>
      </c>
      <c r="BT758" s="68">
        <f ca="1">ROUND(NORMINV($BY758,'Inputs and Outputs'!$C$18,'Inputs and Outputs'!$D$18),0)</f>
        <v>98</v>
      </c>
      <c r="BU758" s="68">
        <f t="shared" si="232"/>
        <v>105</v>
      </c>
      <c r="BV758" s="68">
        <f t="shared" ca="1" si="233"/>
        <v>98</v>
      </c>
      <c r="BW758" s="68">
        <f ca="1">IF(BV758-BS758&gt;'Inputs and Outputs'!$D$4,Five-BS758,0)</f>
        <v>0</v>
      </c>
      <c r="BX758" s="68">
        <f ca="1">BV758*'Inputs and Outputs'!$D$5-BW758*'Inputs and Outputs'!$D$6</f>
        <v>3920</v>
      </c>
      <c r="BY758" s="70">
        <f t="shared" ca="1" si="239"/>
        <v>0.29598384860142479</v>
      </c>
      <c r="BZ758" s="68">
        <f t="shared" si="234"/>
        <v>25</v>
      </c>
      <c r="CA758" s="75">
        <f ca="1">BV758*'Inputs and Outputs'!$D$5-('Model Part B'!BW758*'Model Part B'!BZ758+BW758*Costperbumped)</f>
        <v>3920</v>
      </c>
    </row>
    <row r="759" spans="2:79" x14ac:dyDescent="0.2">
      <c r="B759" s="74">
        <v>756</v>
      </c>
      <c r="C759" s="68" t="s">
        <v>6</v>
      </c>
      <c r="D759" s="69">
        <v>44448</v>
      </c>
      <c r="E759" s="67" t="s">
        <v>0</v>
      </c>
      <c r="F759" s="68" t="str">
        <f>'Flight Data'!$A757</f>
        <v>G756</v>
      </c>
      <c r="G759" s="68">
        <f>'Flight Data'!$B757</f>
        <v>1</v>
      </c>
      <c r="H759" s="68">
        <f ca="1">ROUND(NORMINV($M759,'Inputs and Outputs'!$C$20,'Inputs and Outputs'!$D$20),0)</f>
        <v>108</v>
      </c>
      <c r="I759" s="68">
        <f t="shared" si="220"/>
        <v>101</v>
      </c>
      <c r="J759" s="68">
        <f t="shared" ca="1" si="221"/>
        <v>101</v>
      </c>
      <c r="K759" s="68">
        <f ca="1">IF(J759-G759&gt;'Inputs and Outputs'!$D$4,One-G759,0)</f>
        <v>0</v>
      </c>
      <c r="L759" s="68">
        <f ca="1">J759*'Inputs and Outputs'!$D$5-K759*'Inputs and Outputs'!$D$6</f>
        <v>4040</v>
      </c>
      <c r="M759" s="70">
        <f t="shared" ca="1" si="235"/>
        <v>0.72618135391154204</v>
      </c>
      <c r="N759" s="68">
        <f t="shared" si="222"/>
        <v>200</v>
      </c>
      <c r="O759" s="75">
        <f ca="1">J759*'Inputs and Outputs'!$D$5-('Model Part B'!K759*'Model Part B'!N759+K759*Costperbumped)</f>
        <v>4040</v>
      </c>
      <c r="R759" s="74">
        <v>756</v>
      </c>
      <c r="S759" s="68" t="s">
        <v>6</v>
      </c>
      <c r="T759" s="69">
        <v>44448</v>
      </c>
      <c r="U759" s="67" t="s">
        <v>0</v>
      </c>
      <c r="V759" s="68" t="str">
        <f>'Flight Data'!$A757</f>
        <v>G756</v>
      </c>
      <c r="W759" s="68">
        <f>'Flight Data'!$B757</f>
        <v>1</v>
      </c>
      <c r="X759" s="68">
        <f ca="1">ROUND(NORMINV($AC759,'Inputs and Outputs'!$C$20,'Inputs and Outputs'!$D$20),0)</f>
        <v>117</v>
      </c>
      <c r="Y759" s="68">
        <f t="shared" si="223"/>
        <v>102</v>
      </c>
      <c r="Z759" s="68">
        <f t="shared" ca="1" si="224"/>
        <v>102</v>
      </c>
      <c r="AA759" s="68">
        <f ca="1">IF(Z759-W759&gt;'Inputs and Outputs'!$D$4,One-W759,0)</f>
        <v>0</v>
      </c>
      <c r="AB759" s="68">
        <f ca="1">Z759*'Inputs and Outputs'!$D$5-AA759*'Inputs and Outputs'!$D$6</f>
        <v>4080</v>
      </c>
      <c r="AC759" s="70">
        <f t="shared" ca="1" si="236"/>
        <v>0.99172200387560072</v>
      </c>
      <c r="AD759" s="68">
        <f t="shared" si="225"/>
        <v>200</v>
      </c>
      <c r="AE759" s="75">
        <f ca="1">Z759*'Inputs and Outputs'!$D$5-('Model Part B'!AA759*'Model Part B'!AD759+AA759*Costperbumped)</f>
        <v>4080</v>
      </c>
      <c r="AH759" s="74">
        <v>756</v>
      </c>
      <c r="AI759" s="68" t="s">
        <v>6</v>
      </c>
      <c r="AJ759" s="69">
        <v>44448</v>
      </c>
      <c r="AK759" s="67" t="s">
        <v>0</v>
      </c>
      <c r="AL759" s="68" t="str">
        <f>'Flight Data'!$A757</f>
        <v>G756</v>
      </c>
      <c r="AM759" s="68">
        <f>'Flight Data'!$B757</f>
        <v>1</v>
      </c>
      <c r="AN759" s="68">
        <f ca="1">ROUND(NORMINV($AS759,'Inputs and Outputs'!$C$20,'Inputs and Outputs'!$D$20),0)</f>
        <v>116</v>
      </c>
      <c r="AO759" s="68">
        <f t="shared" si="226"/>
        <v>103</v>
      </c>
      <c r="AP759" s="68">
        <f t="shared" ca="1" si="227"/>
        <v>103</v>
      </c>
      <c r="AQ759" s="68">
        <f ca="1">IF(AP759-AM759&gt;'Inputs and Outputs'!$D$4,Three-AM759,0)</f>
        <v>2</v>
      </c>
      <c r="AR759" s="68">
        <f ca="1">AP759*'Inputs and Outputs'!$D$5-AQ759*'Inputs and Outputs'!$D$6</f>
        <v>3920</v>
      </c>
      <c r="AS759" s="70">
        <f t="shared" ca="1" si="237"/>
        <v>0.98307035372413565</v>
      </c>
      <c r="AT759" s="68">
        <f t="shared" si="228"/>
        <v>200</v>
      </c>
      <c r="AU759" s="75">
        <f ca="1">AP759*'Inputs and Outputs'!$D$5-('Model Part B'!AQ759*'Model Part B'!AT759+AQ759*Costperbumped)</f>
        <v>3520</v>
      </c>
      <c r="AX759" s="74">
        <v>756</v>
      </c>
      <c r="AY759" s="68" t="s">
        <v>6</v>
      </c>
      <c r="AZ759" s="69">
        <v>44448</v>
      </c>
      <c r="BA759" s="67" t="s">
        <v>0</v>
      </c>
      <c r="BB759" s="68" t="str">
        <f>'Flight Data'!$A757</f>
        <v>G756</v>
      </c>
      <c r="BC759" s="68">
        <f>'Flight Data'!$B757</f>
        <v>1</v>
      </c>
      <c r="BD759" s="68">
        <f ca="1">ROUND(NORMINV($BI759,'Inputs and Outputs'!$C$20,'Inputs and Outputs'!$D$20),0)</f>
        <v>100</v>
      </c>
      <c r="BE759" s="68">
        <f t="shared" si="229"/>
        <v>104</v>
      </c>
      <c r="BF759" s="68">
        <f t="shared" ca="1" si="230"/>
        <v>100</v>
      </c>
      <c r="BG759" s="68">
        <f ca="1">IF(BF759-BC759&gt;'Inputs and Outputs'!$D$4,Four-BC759,0)</f>
        <v>0</v>
      </c>
      <c r="BH759" s="68">
        <f ca="1">BF759*'Inputs and Outputs'!$D$5-BG759*'Inputs and Outputs'!$D$6</f>
        <v>4000</v>
      </c>
      <c r="BI759" s="70">
        <f t="shared" ca="1" si="238"/>
        <v>0.1499686141933696</v>
      </c>
      <c r="BJ759" s="68">
        <f t="shared" si="231"/>
        <v>200</v>
      </c>
      <c r="BK759" s="75">
        <f ca="1">BF759*'Inputs and Outputs'!$D$5-('Model Part B'!BG759*'Model Part B'!BJ759+BG759*Costperbumped)</f>
        <v>4000</v>
      </c>
      <c r="BN759" s="74">
        <v>756</v>
      </c>
      <c r="BO759" s="68" t="s">
        <v>6</v>
      </c>
      <c r="BP759" s="69">
        <v>44448</v>
      </c>
      <c r="BQ759" s="67" t="s">
        <v>0</v>
      </c>
      <c r="BR759" s="68" t="str">
        <f>'Flight Data'!$A757</f>
        <v>G756</v>
      </c>
      <c r="BS759" s="68">
        <f>'Flight Data'!$B757</f>
        <v>1</v>
      </c>
      <c r="BT759" s="68">
        <f ca="1">ROUND(NORMINV($BY759,'Inputs and Outputs'!$C$18,'Inputs and Outputs'!$D$18),0)</f>
        <v>106</v>
      </c>
      <c r="BU759" s="68">
        <f t="shared" si="232"/>
        <v>105</v>
      </c>
      <c r="BV759" s="68">
        <f t="shared" ca="1" si="233"/>
        <v>105</v>
      </c>
      <c r="BW759" s="68">
        <f ca="1">IF(BV759-BS759&gt;'Inputs and Outputs'!$D$4,Five-BS759,0)</f>
        <v>4</v>
      </c>
      <c r="BX759" s="68">
        <f ca="1">BV759*'Inputs and Outputs'!$D$5-BW759*'Inputs and Outputs'!$D$6</f>
        <v>3800</v>
      </c>
      <c r="BY759" s="70">
        <f t="shared" ca="1" si="239"/>
        <v>0.79337822272172842</v>
      </c>
      <c r="BZ759" s="68">
        <f t="shared" si="234"/>
        <v>200</v>
      </c>
      <c r="CA759" s="75">
        <f ca="1">BV759*'Inputs and Outputs'!$D$5-('Model Part B'!BW759*'Model Part B'!BZ759+BW759*Costperbumped)</f>
        <v>3000</v>
      </c>
    </row>
    <row r="760" spans="2:79" x14ac:dyDescent="0.2">
      <c r="B760" s="74">
        <v>757</v>
      </c>
      <c r="C760" s="68" t="s">
        <v>5</v>
      </c>
      <c r="D760" s="69">
        <v>44449</v>
      </c>
      <c r="E760" s="67" t="s">
        <v>3</v>
      </c>
      <c r="F760" s="68" t="str">
        <f>'Flight Data'!$A758</f>
        <v>G757</v>
      </c>
      <c r="G760" s="68">
        <f>'Flight Data'!$B758</f>
        <v>3</v>
      </c>
      <c r="H760" s="68">
        <f ca="1">ROUND(NORMINV($M760,'Inputs and Outputs'!$C$18,'Inputs and Outputs'!$D$18),0)</f>
        <v>101</v>
      </c>
      <c r="I760" s="68">
        <f t="shared" si="220"/>
        <v>101</v>
      </c>
      <c r="J760" s="68">
        <f t="shared" ca="1" si="221"/>
        <v>101</v>
      </c>
      <c r="K760" s="68">
        <f ca="1">IF(J760-G760&gt;'Inputs and Outputs'!$D$4,One-G760,0)</f>
        <v>0</v>
      </c>
      <c r="L760" s="68">
        <f ca="1">J760*'Inputs and Outputs'!$D$5-K760*'Inputs and Outputs'!$D$6</f>
        <v>4040</v>
      </c>
      <c r="M760" s="70">
        <f t="shared" ca="1" si="235"/>
        <v>0.48551450045496958</v>
      </c>
      <c r="N760" s="68">
        <f t="shared" si="222"/>
        <v>25</v>
      </c>
      <c r="O760" s="75">
        <f ca="1">J760*'Inputs and Outputs'!$D$5-('Model Part B'!K760*'Model Part B'!N760+K760*Costperbumped)</f>
        <v>4040</v>
      </c>
      <c r="R760" s="74">
        <v>757</v>
      </c>
      <c r="S760" s="68" t="s">
        <v>5</v>
      </c>
      <c r="T760" s="69">
        <v>44449</v>
      </c>
      <c r="U760" s="67" t="s">
        <v>3</v>
      </c>
      <c r="V760" s="68" t="str">
        <f>'Flight Data'!$A758</f>
        <v>G757</v>
      </c>
      <c r="W760" s="68">
        <f>'Flight Data'!$B758</f>
        <v>3</v>
      </c>
      <c r="X760" s="68">
        <f ca="1">ROUND(NORMINV($AC760,'Inputs and Outputs'!$C$18,'Inputs and Outputs'!$D$18),0)</f>
        <v>114</v>
      </c>
      <c r="Y760" s="68">
        <f t="shared" si="223"/>
        <v>102</v>
      </c>
      <c r="Z760" s="68">
        <f t="shared" ca="1" si="224"/>
        <v>102</v>
      </c>
      <c r="AA760" s="68">
        <f ca="1">IF(Z760-W760&gt;'Inputs and Outputs'!$D$4,One-W760,0)</f>
        <v>0</v>
      </c>
      <c r="AB760" s="68">
        <f ca="1">Z760*'Inputs and Outputs'!$D$5-AA760*'Inputs and Outputs'!$D$6</f>
        <v>4080</v>
      </c>
      <c r="AC760" s="70">
        <f t="shared" ca="1" si="236"/>
        <v>0.98682046264118317</v>
      </c>
      <c r="AD760" s="68">
        <f t="shared" si="225"/>
        <v>25</v>
      </c>
      <c r="AE760" s="75">
        <f ca="1">Z760*'Inputs and Outputs'!$D$5-('Model Part B'!AA760*'Model Part B'!AD760+AA760*Costperbumped)</f>
        <v>4080</v>
      </c>
      <c r="AH760" s="74">
        <v>757</v>
      </c>
      <c r="AI760" s="68" t="s">
        <v>5</v>
      </c>
      <c r="AJ760" s="69">
        <v>44449</v>
      </c>
      <c r="AK760" s="67" t="s">
        <v>3</v>
      </c>
      <c r="AL760" s="68" t="str">
        <f>'Flight Data'!$A758</f>
        <v>G757</v>
      </c>
      <c r="AM760" s="68">
        <f>'Flight Data'!$B758</f>
        <v>3</v>
      </c>
      <c r="AN760" s="68">
        <f ca="1">ROUND(NORMINV($AS760,'Inputs and Outputs'!$C$18,'Inputs and Outputs'!$D$18),0)</f>
        <v>107</v>
      </c>
      <c r="AO760" s="68">
        <f t="shared" si="226"/>
        <v>103</v>
      </c>
      <c r="AP760" s="68">
        <f t="shared" ca="1" si="227"/>
        <v>103</v>
      </c>
      <c r="AQ760" s="68">
        <f ca="1">IF(AP760-AM760&gt;'Inputs and Outputs'!$D$4,Three-AM760,0)</f>
        <v>0</v>
      </c>
      <c r="AR760" s="68">
        <f ca="1">AP760*'Inputs and Outputs'!$D$5-AQ760*'Inputs and Outputs'!$D$6</f>
        <v>4120</v>
      </c>
      <c r="AS760" s="70">
        <f t="shared" ca="1" si="237"/>
        <v>0.85397042945366675</v>
      </c>
      <c r="AT760" s="68">
        <f t="shared" si="228"/>
        <v>25</v>
      </c>
      <c r="AU760" s="75">
        <f ca="1">AP760*'Inputs and Outputs'!$D$5-('Model Part B'!AQ760*'Model Part B'!AT760+AQ760*Costperbumped)</f>
        <v>4120</v>
      </c>
      <c r="AX760" s="74">
        <v>757</v>
      </c>
      <c r="AY760" s="68" t="s">
        <v>5</v>
      </c>
      <c r="AZ760" s="69">
        <v>44449</v>
      </c>
      <c r="BA760" s="67" t="s">
        <v>3</v>
      </c>
      <c r="BB760" s="68" t="str">
        <f>'Flight Data'!$A758</f>
        <v>G757</v>
      </c>
      <c r="BC760" s="68">
        <f>'Flight Data'!$B758</f>
        <v>3</v>
      </c>
      <c r="BD760" s="68">
        <f ca="1">ROUND(NORMINV($BI760,'Inputs and Outputs'!$C$18,'Inputs and Outputs'!$D$18),0)</f>
        <v>109</v>
      </c>
      <c r="BE760" s="68">
        <f t="shared" si="229"/>
        <v>104</v>
      </c>
      <c r="BF760" s="68">
        <f t="shared" ca="1" si="230"/>
        <v>104</v>
      </c>
      <c r="BG760" s="68">
        <f ca="1">IF(BF760-BC760&gt;'Inputs and Outputs'!$D$4,Four-BC760,0)</f>
        <v>1</v>
      </c>
      <c r="BH760" s="68">
        <f ca="1">BF760*'Inputs and Outputs'!$D$5-BG760*'Inputs and Outputs'!$D$6</f>
        <v>4060</v>
      </c>
      <c r="BI760" s="70">
        <f t="shared" ca="1" si="238"/>
        <v>0.90078649218432738</v>
      </c>
      <c r="BJ760" s="68">
        <f t="shared" si="231"/>
        <v>25</v>
      </c>
      <c r="BK760" s="75">
        <f ca="1">BF760*'Inputs and Outputs'!$D$5-('Model Part B'!BG760*'Model Part B'!BJ760+BG760*Costperbumped)</f>
        <v>4035</v>
      </c>
      <c r="BN760" s="74">
        <v>757</v>
      </c>
      <c r="BO760" s="68" t="s">
        <v>5</v>
      </c>
      <c r="BP760" s="69">
        <v>44449</v>
      </c>
      <c r="BQ760" s="67" t="s">
        <v>3</v>
      </c>
      <c r="BR760" s="68" t="str">
        <f>'Flight Data'!$A758</f>
        <v>G757</v>
      </c>
      <c r="BS760" s="68">
        <f>'Flight Data'!$B758</f>
        <v>3</v>
      </c>
      <c r="BT760" s="68">
        <f ca="1">ROUND(NORMINV($BY760,'Inputs and Outputs'!$C$18,'Inputs and Outputs'!$D$18),0)</f>
        <v>99</v>
      </c>
      <c r="BU760" s="68">
        <f t="shared" si="232"/>
        <v>105</v>
      </c>
      <c r="BV760" s="68">
        <f t="shared" ca="1" si="233"/>
        <v>99</v>
      </c>
      <c r="BW760" s="68">
        <f ca="1">IF(BV760-BS760&gt;'Inputs and Outputs'!$D$4,Five-BS760,0)</f>
        <v>0</v>
      </c>
      <c r="BX760" s="68">
        <f ca="1">BV760*'Inputs and Outputs'!$D$5-BW760*'Inputs and Outputs'!$D$6</f>
        <v>3960</v>
      </c>
      <c r="BY760" s="70">
        <f t="shared" ca="1" si="239"/>
        <v>0.37936599887193778</v>
      </c>
      <c r="BZ760" s="68">
        <f t="shared" si="234"/>
        <v>25</v>
      </c>
      <c r="CA760" s="75">
        <f ca="1">BV760*'Inputs and Outputs'!$D$5-('Model Part B'!BW760*'Model Part B'!BZ760+BW760*Costperbumped)</f>
        <v>3960</v>
      </c>
    </row>
    <row r="761" spans="2:79" x14ac:dyDescent="0.2">
      <c r="B761" s="74">
        <v>758</v>
      </c>
      <c r="C761" s="68" t="s">
        <v>5</v>
      </c>
      <c r="D761" s="69">
        <v>44449</v>
      </c>
      <c r="E761" s="67" t="s">
        <v>2</v>
      </c>
      <c r="F761" s="68" t="str">
        <f>'Flight Data'!$A759</f>
        <v>G758</v>
      </c>
      <c r="G761" s="68">
        <f>'Flight Data'!$B759</f>
        <v>2</v>
      </c>
      <c r="H761" s="68">
        <f ca="1">ROUND(NORMINV($M761,'Inputs and Outputs'!$C$19,'Inputs and Outputs'!$D$19),0)</f>
        <v>105</v>
      </c>
      <c r="I761" s="68">
        <f t="shared" si="220"/>
        <v>101</v>
      </c>
      <c r="J761" s="68">
        <f t="shared" ca="1" si="221"/>
        <v>101</v>
      </c>
      <c r="K761" s="68">
        <f ca="1">IF(J761-G761&gt;'Inputs and Outputs'!$D$4,One-G761,0)</f>
        <v>0</v>
      </c>
      <c r="L761" s="68">
        <f ca="1">J761*'Inputs and Outputs'!$D$5-K761*'Inputs and Outputs'!$D$6</f>
        <v>4040</v>
      </c>
      <c r="M761" s="70">
        <f t="shared" ca="1" si="235"/>
        <v>0.62131991310702417</v>
      </c>
      <c r="N761" s="68">
        <f t="shared" si="222"/>
        <v>25</v>
      </c>
      <c r="O761" s="75">
        <f ca="1">J761*'Inputs and Outputs'!$D$5-('Model Part B'!K761*'Model Part B'!N761+K761*Costperbumped)</f>
        <v>4040</v>
      </c>
      <c r="R761" s="74">
        <v>758</v>
      </c>
      <c r="S761" s="68" t="s">
        <v>5</v>
      </c>
      <c r="T761" s="69">
        <v>44449</v>
      </c>
      <c r="U761" s="67" t="s">
        <v>2</v>
      </c>
      <c r="V761" s="68" t="str">
        <f>'Flight Data'!$A759</f>
        <v>G758</v>
      </c>
      <c r="W761" s="68">
        <f>'Flight Data'!$B759</f>
        <v>2</v>
      </c>
      <c r="X761" s="68">
        <f ca="1">ROUND(NORMINV($AC761,'Inputs and Outputs'!$C$19,'Inputs and Outputs'!$D$19),0)</f>
        <v>100</v>
      </c>
      <c r="Y761" s="68">
        <f t="shared" si="223"/>
        <v>102</v>
      </c>
      <c r="Z761" s="68">
        <f t="shared" ca="1" si="224"/>
        <v>100</v>
      </c>
      <c r="AA761" s="68">
        <f ca="1">IF(Z761-W761&gt;'Inputs and Outputs'!$D$4,One-W761,0)</f>
        <v>0</v>
      </c>
      <c r="AB761" s="68">
        <f ca="1">Z761*'Inputs and Outputs'!$D$5-AA761*'Inputs and Outputs'!$D$6</f>
        <v>4000</v>
      </c>
      <c r="AC761" s="70">
        <f t="shared" ca="1" si="236"/>
        <v>0.25094098267685239</v>
      </c>
      <c r="AD761" s="68">
        <f t="shared" si="225"/>
        <v>25</v>
      </c>
      <c r="AE761" s="75">
        <f ca="1">Z761*'Inputs and Outputs'!$D$5-('Model Part B'!AA761*'Model Part B'!AD761+AA761*Costperbumped)</f>
        <v>4000</v>
      </c>
      <c r="AH761" s="74">
        <v>758</v>
      </c>
      <c r="AI761" s="68" t="s">
        <v>5</v>
      </c>
      <c r="AJ761" s="69">
        <v>44449</v>
      </c>
      <c r="AK761" s="67" t="s">
        <v>2</v>
      </c>
      <c r="AL761" s="68" t="str">
        <f>'Flight Data'!$A759</f>
        <v>G758</v>
      </c>
      <c r="AM761" s="68">
        <f>'Flight Data'!$B759</f>
        <v>2</v>
      </c>
      <c r="AN761" s="68">
        <f ca="1">ROUND(NORMINV($AS761,'Inputs and Outputs'!$C$19,'Inputs and Outputs'!$D$19),0)</f>
        <v>107</v>
      </c>
      <c r="AO761" s="68">
        <f t="shared" si="226"/>
        <v>103</v>
      </c>
      <c r="AP761" s="68">
        <f t="shared" ca="1" si="227"/>
        <v>103</v>
      </c>
      <c r="AQ761" s="68">
        <f ca="1">IF(AP761-AM761&gt;'Inputs and Outputs'!$D$4,Three-AM761,0)</f>
        <v>1</v>
      </c>
      <c r="AR761" s="68">
        <f ca="1">AP761*'Inputs and Outputs'!$D$5-AQ761*'Inputs and Outputs'!$D$6</f>
        <v>4020</v>
      </c>
      <c r="AS761" s="70">
        <f t="shared" ca="1" si="237"/>
        <v>0.79541803386034593</v>
      </c>
      <c r="AT761" s="68">
        <f t="shared" si="228"/>
        <v>25</v>
      </c>
      <c r="AU761" s="75">
        <f ca="1">AP761*'Inputs and Outputs'!$D$5-('Model Part B'!AQ761*'Model Part B'!AT761+AQ761*Costperbumped)</f>
        <v>3995</v>
      </c>
      <c r="AX761" s="74">
        <v>758</v>
      </c>
      <c r="AY761" s="68" t="s">
        <v>5</v>
      </c>
      <c r="AZ761" s="69">
        <v>44449</v>
      </c>
      <c r="BA761" s="67" t="s">
        <v>2</v>
      </c>
      <c r="BB761" s="68" t="str">
        <f>'Flight Data'!$A759</f>
        <v>G758</v>
      </c>
      <c r="BC761" s="68">
        <f>'Flight Data'!$B759</f>
        <v>2</v>
      </c>
      <c r="BD761" s="68">
        <f ca="1">ROUND(NORMINV($BI761,'Inputs and Outputs'!$C$19,'Inputs and Outputs'!$D$19),0)</f>
        <v>111</v>
      </c>
      <c r="BE761" s="68">
        <f t="shared" si="229"/>
        <v>104</v>
      </c>
      <c r="BF761" s="68">
        <f t="shared" ca="1" si="230"/>
        <v>104</v>
      </c>
      <c r="BG761" s="68">
        <f ca="1">IF(BF761-BC761&gt;'Inputs and Outputs'!$D$4,Four-BC761,0)</f>
        <v>2</v>
      </c>
      <c r="BH761" s="68">
        <f ca="1">BF761*'Inputs and Outputs'!$D$5-BG761*'Inputs and Outputs'!$D$6</f>
        <v>3960</v>
      </c>
      <c r="BI761" s="70">
        <f t="shared" ca="1" si="238"/>
        <v>0.94521641884524865</v>
      </c>
      <c r="BJ761" s="68">
        <f t="shared" si="231"/>
        <v>25</v>
      </c>
      <c r="BK761" s="75">
        <f ca="1">BF761*'Inputs and Outputs'!$D$5-('Model Part B'!BG761*'Model Part B'!BJ761+BG761*Costperbumped)</f>
        <v>3910</v>
      </c>
      <c r="BN761" s="74">
        <v>758</v>
      </c>
      <c r="BO761" s="68" t="s">
        <v>5</v>
      </c>
      <c r="BP761" s="69">
        <v>44449</v>
      </c>
      <c r="BQ761" s="67" t="s">
        <v>2</v>
      </c>
      <c r="BR761" s="68" t="str">
        <f>'Flight Data'!$A759</f>
        <v>G758</v>
      </c>
      <c r="BS761" s="68">
        <f>'Flight Data'!$B759</f>
        <v>2</v>
      </c>
      <c r="BT761" s="68">
        <f ca="1">ROUND(NORMINV($BY761,'Inputs and Outputs'!$C$18,'Inputs and Outputs'!$D$18),0)</f>
        <v>103</v>
      </c>
      <c r="BU761" s="68">
        <f t="shared" si="232"/>
        <v>105</v>
      </c>
      <c r="BV761" s="68">
        <f t="shared" ca="1" si="233"/>
        <v>103</v>
      </c>
      <c r="BW761" s="68">
        <f ca="1">IF(BV761-BS761&gt;'Inputs and Outputs'!$D$4,Five-BS761,0)</f>
        <v>3</v>
      </c>
      <c r="BX761" s="68">
        <f ca="1">BV761*'Inputs and Outputs'!$D$5-BW761*'Inputs and Outputs'!$D$6</f>
        <v>3820</v>
      </c>
      <c r="BY761" s="70">
        <f t="shared" ca="1" si="239"/>
        <v>0.65160265065914802</v>
      </c>
      <c r="BZ761" s="68">
        <f t="shared" si="234"/>
        <v>25</v>
      </c>
      <c r="CA761" s="75">
        <f ca="1">BV761*'Inputs and Outputs'!$D$5-('Model Part B'!BW761*'Model Part B'!BZ761+BW761*Costperbumped)</f>
        <v>3745</v>
      </c>
    </row>
    <row r="762" spans="2:79" x14ac:dyDescent="0.2">
      <c r="B762" s="74">
        <v>759</v>
      </c>
      <c r="C762" s="68" t="s">
        <v>5</v>
      </c>
      <c r="D762" s="69">
        <v>44449</v>
      </c>
      <c r="E762" s="67" t="s">
        <v>0</v>
      </c>
      <c r="F762" s="68" t="str">
        <f>'Flight Data'!$A760</f>
        <v>G759</v>
      </c>
      <c r="G762" s="68">
        <f>'Flight Data'!$B760</f>
        <v>1</v>
      </c>
      <c r="H762" s="68">
        <f ca="1">ROUND(NORMINV($M762,'Inputs and Outputs'!$C$20,'Inputs and Outputs'!$D$20),0)</f>
        <v>101</v>
      </c>
      <c r="I762" s="68">
        <f t="shared" si="220"/>
        <v>101</v>
      </c>
      <c r="J762" s="68">
        <f t="shared" ca="1" si="221"/>
        <v>101</v>
      </c>
      <c r="K762" s="68">
        <f ca="1">IF(J762-G762&gt;'Inputs and Outputs'!$D$4,One-G762,0)</f>
        <v>0</v>
      </c>
      <c r="L762" s="68">
        <f ca="1">J762*'Inputs and Outputs'!$D$5-K762*'Inputs and Outputs'!$D$6</f>
        <v>4040</v>
      </c>
      <c r="M762" s="70">
        <f t="shared" ca="1" si="235"/>
        <v>0.23329666733431442</v>
      </c>
      <c r="N762" s="68">
        <f t="shared" si="222"/>
        <v>200</v>
      </c>
      <c r="O762" s="75">
        <f ca="1">J762*'Inputs and Outputs'!$D$5-('Model Part B'!K762*'Model Part B'!N762+K762*Costperbumped)</f>
        <v>4040</v>
      </c>
      <c r="R762" s="74">
        <v>759</v>
      </c>
      <c r="S762" s="68" t="s">
        <v>5</v>
      </c>
      <c r="T762" s="69">
        <v>44449</v>
      </c>
      <c r="U762" s="67" t="s">
        <v>0</v>
      </c>
      <c r="V762" s="68" t="str">
        <f>'Flight Data'!$A760</f>
        <v>G759</v>
      </c>
      <c r="W762" s="68">
        <f>'Flight Data'!$B760</f>
        <v>1</v>
      </c>
      <c r="X762" s="68">
        <f ca="1">ROUND(NORMINV($AC762,'Inputs and Outputs'!$C$20,'Inputs and Outputs'!$D$20),0)</f>
        <v>108</v>
      </c>
      <c r="Y762" s="68">
        <f t="shared" si="223"/>
        <v>102</v>
      </c>
      <c r="Z762" s="68">
        <f t="shared" ca="1" si="224"/>
        <v>102</v>
      </c>
      <c r="AA762" s="68">
        <f ca="1">IF(Z762-W762&gt;'Inputs and Outputs'!$D$4,One-W762,0)</f>
        <v>0</v>
      </c>
      <c r="AB762" s="68">
        <f ca="1">Z762*'Inputs and Outputs'!$D$5-AA762*'Inputs and Outputs'!$D$6</f>
        <v>4080</v>
      </c>
      <c r="AC762" s="70">
        <f t="shared" ca="1" si="236"/>
        <v>0.70650089155226659</v>
      </c>
      <c r="AD762" s="68">
        <f t="shared" si="225"/>
        <v>200</v>
      </c>
      <c r="AE762" s="75">
        <f ca="1">Z762*'Inputs and Outputs'!$D$5-('Model Part B'!AA762*'Model Part B'!AD762+AA762*Costperbumped)</f>
        <v>4080</v>
      </c>
      <c r="AH762" s="74">
        <v>759</v>
      </c>
      <c r="AI762" s="68" t="s">
        <v>5</v>
      </c>
      <c r="AJ762" s="69">
        <v>44449</v>
      </c>
      <c r="AK762" s="67" t="s">
        <v>0</v>
      </c>
      <c r="AL762" s="68" t="str">
        <f>'Flight Data'!$A760</f>
        <v>G759</v>
      </c>
      <c r="AM762" s="68">
        <f>'Flight Data'!$B760</f>
        <v>1</v>
      </c>
      <c r="AN762" s="68">
        <f ca="1">ROUND(NORMINV($AS762,'Inputs and Outputs'!$C$20,'Inputs and Outputs'!$D$20),0)</f>
        <v>108</v>
      </c>
      <c r="AO762" s="68">
        <f t="shared" si="226"/>
        <v>103</v>
      </c>
      <c r="AP762" s="68">
        <f t="shared" ca="1" si="227"/>
        <v>103</v>
      </c>
      <c r="AQ762" s="68">
        <f ca="1">IF(AP762-AM762&gt;'Inputs and Outputs'!$D$4,Three-AM762,0)</f>
        <v>2</v>
      </c>
      <c r="AR762" s="68">
        <f ca="1">AP762*'Inputs and Outputs'!$D$5-AQ762*'Inputs and Outputs'!$D$6</f>
        <v>3920</v>
      </c>
      <c r="AS762" s="70">
        <f t="shared" ca="1" si="237"/>
        <v>0.71515906851072741</v>
      </c>
      <c r="AT762" s="68">
        <f t="shared" si="228"/>
        <v>200</v>
      </c>
      <c r="AU762" s="75">
        <f ca="1">AP762*'Inputs and Outputs'!$D$5-('Model Part B'!AQ762*'Model Part B'!AT762+AQ762*Costperbumped)</f>
        <v>3520</v>
      </c>
      <c r="AX762" s="74">
        <v>759</v>
      </c>
      <c r="AY762" s="68" t="s">
        <v>5</v>
      </c>
      <c r="AZ762" s="69">
        <v>44449</v>
      </c>
      <c r="BA762" s="67" t="s">
        <v>0</v>
      </c>
      <c r="BB762" s="68" t="str">
        <f>'Flight Data'!$A760</f>
        <v>G759</v>
      </c>
      <c r="BC762" s="68">
        <f>'Flight Data'!$B760</f>
        <v>1</v>
      </c>
      <c r="BD762" s="68">
        <f ca="1">ROUND(NORMINV($BI762,'Inputs and Outputs'!$C$20,'Inputs and Outputs'!$D$20),0)</f>
        <v>100</v>
      </c>
      <c r="BE762" s="68">
        <f t="shared" si="229"/>
        <v>104</v>
      </c>
      <c r="BF762" s="68">
        <f t="shared" ca="1" si="230"/>
        <v>100</v>
      </c>
      <c r="BG762" s="68">
        <f ca="1">IF(BF762-BC762&gt;'Inputs and Outputs'!$D$4,Four-BC762,0)</f>
        <v>0</v>
      </c>
      <c r="BH762" s="68">
        <f ca="1">BF762*'Inputs and Outputs'!$D$5-BG762*'Inputs and Outputs'!$D$6</f>
        <v>4000</v>
      </c>
      <c r="BI762" s="70">
        <f t="shared" ca="1" si="238"/>
        <v>0.1808177402155472</v>
      </c>
      <c r="BJ762" s="68">
        <f t="shared" si="231"/>
        <v>200</v>
      </c>
      <c r="BK762" s="75">
        <f ca="1">BF762*'Inputs and Outputs'!$D$5-('Model Part B'!BG762*'Model Part B'!BJ762+BG762*Costperbumped)</f>
        <v>4000</v>
      </c>
      <c r="BN762" s="74">
        <v>759</v>
      </c>
      <c r="BO762" s="68" t="s">
        <v>5</v>
      </c>
      <c r="BP762" s="69">
        <v>44449</v>
      </c>
      <c r="BQ762" s="67" t="s">
        <v>0</v>
      </c>
      <c r="BR762" s="68" t="str">
        <f>'Flight Data'!$A760</f>
        <v>G759</v>
      </c>
      <c r="BS762" s="68">
        <f>'Flight Data'!$B760</f>
        <v>1</v>
      </c>
      <c r="BT762" s="68">
        <f ca="1">ROUND(NORMINV($BY762,'Inputs and Outputs'!$C$18,'Inputs and Outputs'!$D$18),0)</f>
        <v>107</v>
      </c>
      <c r="BU762" s="68">
        <f t="shared" si="232"/>
        <v>105</v>
      </c>
      <c r="BV762" s="68">
        <f t="shared" ca="1" si="233"/>
        <v>105</v>
      </c>
      <c r="BW762" s="68">
        <f ca="1">IF(BV762-BS762&gt;'Inputs and Outputs'!$D$4,Five-BS762,0)</f>
        <v>4</v>
      </c>
      <c r="BX762" s="68">
        <f ca="1">BV762*'Inputs and Outputs'!$D$5-BW762*'Inputs and Outputs'!$D$6</f>
        <v>3800</v>
      </c>
      <c r="BY762" s="70">
        <f t="shared" ca="1" si="239"/>
        <v>0.85638004781970356</v>
      </c>
      <c r="BZ762" s="68">
        <f t="shared" si="234"/>
        <v>200</v>
      </c>
      <c r="CA762" s="75">
        <f ca="1">BV762*'Inputs and Outputs'!$D$5-('Model Part B'!BW762*'Model Part B'!BZ762+BW762*Costperbumped)</f>
        <v>3000</v>
      </c>
    </row>
    <row r="763" spans="2:79" x14ac:dyDescent="0.2">
      <c r="B763" s="74">
        <v>760</v>
      </c>
      <c r="C763" s="68" t="s">
        <v>4</v>
      </c>
      <c r="D763" s="69">
        <v>44450</v>
      </c>
      <c r="E763" s="67" t="s">
        <v>3</v>
      </c>
      <c r="F763" s="68" t="str">
        <f>'Flight Data'!$A761</f>
        <v>G760</v>
      </c>
      <c r="G763" s="68">
        <f>'Flight Data'!$B761</f>
        <v>4</v>
      </c>
      <c r="H763" s="68">
        <f ca="1">ROUND(NORMINV($M763,'Inputs and Outputs'!$C$18,'Inputs and Outputs'!$D$18),0)</f>
        <v>99</v>
      </c>
      <c r="I763" s="68">
        <f t="shared" si="220"/>
        <v>101</v>
      </c>
      <c r="J763" s="68">
        <f t="shared" ca="1" si="221"/>
        <v>99</v>
      </c>
      <c r="K763" s="68">
        <f ca="1">IF(J763-G763&gt;'Inputs and Outputs'!$D$4,One-G763,0)</f>
        <v>0</v>
      </c>
      <c r="L763" s="68">
        <f ca="1">J763*'Inputs and Outputs'!$D$5-K763*'Inputs and Outputs'!$D$6</f>
        <v>3960</v>
      </c>
      <c r="M763" s="70">
        <f t="shared" ca="1" si="235"/>
        <v>0.38899008387874257</v>
      </c>
      <c r="N763" s="68">
        <f t="shared" si="222"/>
        <v>25</v>
      </c>
      <c r="O763" s="75">
        <f ca="1">J763*'Inputs and Outputs'!$D$5-('Model Part B'!K763*'Model Part B'!N763+K763*Costperbumped)</f>
        <v>3960</v>
      </c>
      <c r="R763" s="74">
        <v>760</v>
      </c>
      <c r="S763" s="68" t="s">
        <v>4</v>
      </c>
      <c r="T763" s="69">
        <v>44450</v>
      </c>
      <c r="U763" s="67" t="s">
        <v>3</v>
      </c>
      <c r="V763" s="68" t="str">
        <f>'Flight Data'!$A761</f>
        <v>G760</v>
      </c>
      <c r="W763" s="68">
        <f>'Flight Data'!$B761</f>
        <v>4</v>
      </c>
      <c r="X763" s="68">
        <f ca="1">ROUND(NORMINV($AC763,'Inputs and Outputs'!$C$18,'Inputs and Outputs'!$D$18),0)</f>
        <v>86</v>
      </c>
      <c r="Y763" s="68">
        <f t="shared" si="223"/>
        <v>102</v>
      </c>
      <c r="Z763" s="68">
        <f t="shared" ca="1" si="224"/>
        <v>86</v>
      </c>
      <c r="AA763" s="68">
        <f ca="1">IF(Z763-W763&gt;'Inputs and Outputs'!$D$4,One-W763,0)</f>
        <v>0</v>
      </c>
      <c r="AB763" s="68">
        <f ca="1">Z763*'Inputs and Outputs'!$D$5-AA763*'Inputs and Outputs'!$D$6</f>
        <v>3440</v>
      </c>
      <c r="AC763" s="70">
        <f t="shared" ca="1" si="236"/>
        <v>6.3677210812587148E-3</v>
      </c>
      <c r="AD763" s="68">
        <f t="shared" si="225"/>
        <v>25</v>
      </c>
      <c r="AE763" s="75">
        <f ca="1">Z763*'Inputs and Outputs'!$D$5-('Model Part B'!AA763*'Model Part B'!AD763+AA763*Costperbumped)</f>
        <v>3440</v>
      </c>
      <c r="AH763" s="74">
        <v>760</v>
      </c>
      <c r="AI763" s="68" t="s">
        <v>4</v>
      </c>
      <c r="AJ763" s="69">
        <v>44450</v>
      </c>
      <c r="AK763" s="67" t="s">
        <v>3</v>
      </c>
      <c r="AL763" s="68" t="str">
        <f>'Flight Data'!$A761</f>
        <v>G760</v>
      </c>
      <c r="AM763" s="68">
        <f>'Flight Data'!$B761</f>
        <v>4</v>
      </c>
      <c r="AN763" s="68">
        <f ca="1">ROUND(NORMINV($AS763,'Inputs and Outputs'!$C$18,'Inputs and Outputs'!$D$18),0)</f>
        <v>93</v>
      </c>
      <c r="AO763" s="68">
        <f t="shared" si="226"/>
        <v>103</v>
      </c>
      <c r="AP763" s="68">
        <f t="shared" ca="1" si="227"/>
        <v>93</v>
      </c>
      <c r="AQ763" s="68">
        <f ca="1">IF(AP763-AM763&gt;'Inputs and Outputs'!$D$4,Three-AM763,0)</f>
        <v>0</v>
      </c>
      <c r="AR763" s="68">
        <f ca="1">AP763*'Inputs and Outputs'!$D$5-AQ763*'Inputs and Outputs'!$D$6</f>
        <v>3720</v>
      </c>
      <c r="AS763" s="70">
        <f t="shared" ca="1" si="237"/>
        <v>0.10329158579670961</v>
      </c>
      <c r="AT763" s="68">
        <f t="shared" si="228"/>
        <v>25</v>
      </c>
      <c r="AU763" s="75">
        <f ca="1">AP763*'Inputs and Outputs'!$D$5-('Model Part B'!AQ763*'Model Part B'!AT763+AQ763*Costperbumped)</f>
        <v>3720</v>
      </c>
      <c r="AX763" s="74">
        <v>760</v>
      </c>
      <c r="AY763" s="68" t="s">
        <v>4</v>
      </c>
      <c r="AZ763" s="69">
        <v>44450</v>
      </c>
      <c r="BA763" s="67" t="s">
        <v>3</v>
      </c>
      <c r="BB763" s="68" t="str">
        <f>'Flight Data'!$A761</f>
        <v>G760</v>
      </c>
      <c r="BC763" s="68">
        <f>'Flight Data'!$B761</f>
        <v>4</v>
      </c>
      <c r="BD763" s="68">
        <f ca="1">ROUND(NORMINV($BI763,'Inputs and Outputs'!$C$18,'Inputs and Outputs'!$D$18),0)</f>
        <v>100</v>
      </c>
      <c r="BE763" s="68">
        <f t="shared" si="229"/>
        <v>104</v>
      </c>
      <c r="BF763" s="68">
        <f t="shared" ca="1" si="230"/>
        <v>100</v>
      </c>
      <c r="BG763" s="68">
        <f ca="1">IF(BF763-BC763&gt;'Inputs and Outputs'!$D$4,Four-BC763,0)</f>
        <v>0</v>
      </c>
      <c r="BH763" s="68">
        <f ca="1">BF763*'Inputs and Outputs'!$D$5-BG763*'Inputs and Outputs'!$D$6</f>
        <v>4000</v>
      </c>
      <c r="BI763" s="70">
        <f t="shared" ca="1" si="238"/>
        <v>0.46314122707557159</v>
      </c>
      <c r="BJ763" s="68">
        <f t="shared" si="231"/>
        <v>25</v>
      </c>
      <c r="BK763" s="75">
        <f ca="1">BF763*'Inputs and Outputs'!$D$5-('Model Part B'!BG763*'Model Part B'!BJ763+BG763*Costperbumped)</f>
        <v>4000</v>
      </c>
      <c r="BN763" s="74">
        <v>760</v>
      </c>
      <c r="BO763" s="68" t="s">
        <v>4</v>
      </c>
      <c r="BP763" s="69">
        <v>44450</v>
      </c>
      <c r="BQ763" s="67" t="s">
        <v>3</v>
      </c>
      <c r="BR763" s="68" t="str">
        <f>'Flight Data'!$A761</f>
        <v>G760</v>
      </c>
      <c r="BS763" s="68">
        <f>'Flight Data'!$B761</f>
        <v>4</v>
      </c>
      <c r="BT763" s="68">
        <f ca="1">ROUND(NORMINV($BY763,'Inputs and Outputs'!$C$18,'Inputs and Outputs'!$D$18),0)</f>
        <v>103</v>
      </c>
      <c r="BU763" s="68">
        <f t="shared" si="232"/>
        <v>105</v>
      </c>
      <c r="BV763" s="68">
        <f t="shared" ca="1" si="233"/>
        <v>103</v>
      </c>
      <c r="BW763" s="68">
        <f ca="1">IF(BV763-BS763&gt;'Inputs and Outputs'!$D$4,Five-BS763,0)</f>
        <v>0</v>
      </c>
      <c r="BX763" s="68">
        <f ca="1">BV763*'Inputs and Outputs'!$D$5-BW763*'Inputs and Outputs'!$D$6</f>
        <v>4120</v>
      </c>
      <c r="BY763" s="70">
        <f t="shared" ca="1" si="239"/>
        <v>0.63060220655552279</v>
      </c>
      <c r="BZ763" s="68">
        <f t="shared" si="234"/>
        <v>25</v>
      </c>
      <c r="CA763" s="75">
        <f ca="1">BV763*'Inputs and Outputs'!$D$5-('Model Part B'!BW763*'Model Part B'!BZ763+BW763*Costperbumped)</f>
        <v>4120</v>
      </c>
    </row>
    <row r="764" spans="2:79" x14ac:dyDescent="0.2">
      <c r="B764" s="74">
        <v>761</v>
      </c>
      <c r="C764" s="68" t="s">
        <v>4</v>
      </c>
      <c r="D764" s="69">
        <v>44450</v>
      </c>
      <c r="E764" s="67" t="s">
        <v>2</v>
      </c>
      <c r="F764" s="68" t="str">
        <f>'Flight Data'!$A762</f>
        <v>G761</v>
      </c>
      <c r="G764" s="68">
        <f>'Flight Data'!$B762</f>
        <v>1</v>
      </c>
      <c r="H764" s="68">
        <f ca="1">ROUND(NORMINV($M764,'Inputs and Outputs'!$C$19,'Inputs and Outputs'!$D$19),0)</f>
        <v>102</v>
      </c>
      <c r="I764" s="68">
        <f t="shared" si="220"/>
        <v>101</v>
      </c>
      <c r="J764" s="68">
        <f t="shared" ca="1" si="221"/>
        <v>101</v>
      </c>
      <c r="K764" s="68">
        <f ca="1">IF(J764-G764&gt;'Inputs and Outputs'!$D$4,One-G764,0)</f>
        <v>0</v>
      </c>
      <c r="L764" s="68">
        <f ca="1">J764*'Inputs and Outputs'!$D$5-K764*'Inputs and Outputs'!$D$6</f>
        <v>4040</v>
      </c>
      <c r="M764" s="70">
        <f t="shared" ca="1" si="235"/>
        <v>0.39507928183834251</v>
      </c>
      <c r="N764" s="68">
        <f t="shared" si="222"/>
        <v>25</v>
      </c>
      <c r="O764" s="75">
        <f ca="1">J764*'Inputs and Outputs'!$D$5-('Model Part B'!K764*'Model Part B'!N764+K764*Costperbumped)</f>
        <v>4040</v>
      </c>
      <c r="R764" s="74">
        <v>761</v>
      </c>
      <c r="S764" s="68" t="s">
        <v>4</v>
      </c>
      <c r="T764" s="69">
        <v>44450</v>
      </c>
      <c r="U764" s="67" t="s">
        <v>2</v>
      </c>
      <c r="V764" s="68" t="str">
        <f>'Flight Data'!$A762</f>
        <v>G761</v>
      </c>
      <c r="W764" s="68">
        <f>'Flight Data'!$B762</f>
        <v>1</v>
      </c>
      <c r="X764" s="68">
        <f ca="1">ROUND(NORMINV($AC764,'Inputs and Outputs'!$C$19,'Inputs and Outputs'!$D$19),0)</f>
        <v>105</v>
      </c>
      <c r="Y764" s="68">
        <f t="shared" si="223"/>
        <v>102</v>
      </c>
      <c r="Z764" s="68">
        <f t="shared" ca="1" si="224"/>
        <v>102</v>
      </c>
      <c r="AA764" s="68">
        <f ca="1">IF(Z764-W764&gt;'Inputs and Outputs'!$D$4,One-W764,0)</f>
        <v>0</v>
      </c>
      <c r="AB764" s="68">
        <f ca="1">Z764*'Inputs and Outputs'!$D$5-AA764*'Inputs and Outputs'!$D$6</f>
        <v>4080</v>
      </c>
      <c r="AC764" s="70">
        <f t="shared" ca="1" si="236"/>
        <v>0.64604010067164852</v>
      </c>
      <c r="AD764" s="68">
        <f t="shared" si="225"/>
        <v>25</v>
      </c>
      <c r="AE764" s="75">
        <f ca="1">Z764*'Inputs and Outputs'!$D$5-('Model Part B'!AA764*'Model Part B'!AD764+AA764*Costperbumped)</f>
        <v>4080</v>
      </c>
      <c r="AH764" s="74">
        <v>761</v>
      </c>
      <c r="AI764" s="68" t="s">
        <v>4</v>
      </c>
      <c r="AJ764" s="69">
        <v>44450</v>
      </c>
      <c r="AK764" s="67" t="s">
        <v>2</v>
      </c>
      <c r="AL764" s="68" t="str">
        <f>'Flight Data'!$A762</f>
        <v>G761</v>
      </c>
      <c r="AM764" s="68">
        <f>'Flight Data'!$B762</f>
        <v>1</v>
      </c>
      <c r="AN764" s="68">
        <f ca="1">ROUND(NORMINV($AS764,'Inputs and Outputs'!$C$19,'Inputs and Outputs'!$D$19),0)</f>
        <v>104</v>
      </c>
      <c r="AO764" s="68">
        <f t="shared" si="226"/>
        <v>103</v>
      </c>
      <c r="AP764" s="68">
        <f t="shared" ca="1" si="227"/>
        <v>103</v>
      </c>
      <c r="AQ764" s="68">
        <f ca="1">IF(AP764-AM764&gt;'Inputs and Outputs'!$D$4,Three-AM764,0)</f>
        <v>2</v>
      </c>
      <c r="AR764" s="68">
        <f ca="1">AP764*'Inputs and Outputs'!$D$5-AQ764*'Inputs and Outputs'!$D$6</f>
        <v>3920</v>
      </c>
      <c r="AS764" s="70">
        <f t="shared" ca="1" si="237"/>
        <v>0.55361311268153157</v>
      </c>
      <c r="AT764" s="68">
        <f t="shared" si="228"/>
        <v>25</v>
      </c>
      <c r="AU764" s="75">
        <f ca="1">AP764*'Inputs and Outputs'!$D$5-('Model Part B'!AQ764*'Model Part B'!AT764+AQ764*Costperbumped)</f>
        <v>3870</v>
      </c>
      <c r="AX764" s="74">
        <v>761</v>
      </c>
      <c r="AY764" s="68" t="s">
        <v>4</v>
      </c>
      <c r="AZ764" s="69">
        <v>44450</v>
      </c>
      <c r="BA764" s="67" t="s">
        <v>2</v>
      </c>
      <c r="BB764" s="68" t="str">
        <f>'Flight Data'!$A762</f>
        <v>G761</v>
      </c>
      <c r="BC764" s="68">
        <f>'Flight Data'!$B762</f>
        <v>1</v>
      </c>
      <c r="BD764" s="68">
        <f ca="1">ROUND(NORMINV($BI764,'Inputs and Outputs'!$C$19,'Inputs and Outputs'!$D$19),0)</f>
        <v>111</v>
      </c>
      <c r="BE764" s="68">
        <f t="shared" si="229"/>
        <v>104</v>
      </c>
      <c r="BF764" s="68">
        <f t="shared" ca="1" si="230"/>
        <v>104</v>
      </c>
      <c r="BG764" s="68">
        <f ca="1">IF(BF764-BC764&gt;'Inputs and Outputs'!$D$4,Four-BC764,0)</f>
        <v>3</v>
      </c>
      <c r="BH764" s="68">
        <f ca="1">BF764*'Inputs and Outputs'!$D$5-BG764*'Inputs and Outputs'!$D$6</f>
        <v>3860</v>
      </c>
      <c r="BI764" s="70">
        <f t="shared" ca="1" si="238"/>
        <v>0.94222697255580867</v>
      </c>
      <c r="BJ764" s="68">
        <f t="shared" si="231"/>
        <v>25</v>
      </c>
      <c r="BK764" s="75">
        <f ca="1">BF764*'Inputs and Outputs'!$D$5-('Model Part B'!BG764*'Model Part B'!BJ764+BG764*Costperbumped)</f>
        <v>3785</v>
      </c>
      <c r="BN764" s="74">
        <v>761</v>
      </c>
      <c r="BO764" s="68" t="s">
        <v>4</v>
      </c>
      <c r="BP764" s="69">
        <v>44450</v>
      </c>
      <c r="BQ764" s="67" t="s">
        <v>2</v>
      </c>
      <c r="BR764" s="68" t="str">
        <f>'Flight Data'!$A762</f>
        <v>G761</v>
      </c>
      <c r="BS764" s="68">
        <f>'Flight Data'!$B762</f>
        <v>1</v>
      </c>
      <c r="BT764" s="68">
        <f ca="1">ROUND(NORMINV($BY764,'Inputs and Outputs'!$C$18,'Inputs and Outputs'!$D$18),0)</f>
        <v>99</v>
      </c>
      <c r="BU764" s="68">
        <f t="shared" si="232"/>
        <v>105</v>
      </c>
      <c r="BV764" s="68">
        <f t="shared" ca="1" si="233"/>
        <v>99</v>
      </c>
      <c r="BW764" s="68">
        <f ca="1">IF(BV764-BS764&gt;'Inputs and Outputs'!$D$4,Five-BS764,0)</f>
        <v>0</v>
      </c>
      <c r="BX764" s="68">
        <f ca="1">BV764*'Inputs and Outputs'!$D$5-BW764*'Inputs and Outputs'!$D$6</f>
        <v>3960</v>
      </c>
      <c r="BY764" s="70">
        <f t="shared" ca="1" si="239"/>
        <v>0.35879397646381206</v>
      </c>
      <c r="BZ764" s="68">
        <f t="shared" si="234"/>
        <v>25</v>
      </c>
      <c r="CA764" s="75">
        <f ca="1">BV764*'Inputs and Outputs'!$D$5-('Model Part B'!BW764*'Model Part B'!BZ764+BW764*Costperbumped)</f>
        <v>3960</v>
      </c>
    </row>
    <row r="765" spans="2:79" x14ac:dyDescent="0.2">
      <c r="B765" s="74">
        <v>762</v>
      </c>
      <c r="C765" s="68" t="s">
        <v>4</v>
      </c>
      <c r="D765" s="69">
        <v>44450</v>
      </c>
      <c r="E765" s="67" t="s">
        <v>0</v>
      </c>
      <c r="F765" s="68" t="str">
        <f>'Flight Data'!$A763</f>
        <v>G762</v>
      </c>
      <c r="G765" s="68">
        <f>'Flight Data'!$B763</f>
        <v>2</v>
      </c>
      <c r="H765" s="68">
        <f ca="1">ROUND(NORMINV($M765,'Inputs and Outputs'!$C$20,'Inputs and Outputs'!$D$20),0)</f>
        <v>104</v>
      </c>
      <c r="I765" s="68">
        <f t="shared" si="220"/>
        <v>101</v>
      </c>
      <c r="J765" s="68">
        <f t="shared" ca="1" si="221"/>
        <v>101</v>
      </c>
      <c r="K765" s="68">
        <f ca="1">IF(J765-G765&gt;'Inputs and Outputs'!$D$4,One-G765,0)</f>
        <v>0</v>
      </c>
      <c r="L765" s="68">
        <f ca="1">J765*'Inputs and Outputs'!$D$5-K765*'Inputs and Outputs'!$D$6</f>
        <v>4040</v>
      </c>
      <c r="M765" s="70">
        <f t="shared" ca="1" si="235"/>
        <v>0.42911363268066061</v>
      </c>
      <c r="N765" s="68">
        <f t="shared" si="222"/>
        <v>200</v>
      </c>
      <c r="O765" s="75">
        <f ca="1">J765*'Inputs and Outputs'!$D$5-('Model Part B'!K765*'Model Part B'!N765+K765*Costperbumped)</f>
        <v>4040</v>
      </c>
      <c r="R765" s="74">
        <v>762</v>
      </c>
      <c r="S765" s="68" t="s">
        <v>4</v>
      </c>
      <c r="T765" s="69">
        <v>44450</v>
      </c>
      <c r="U765" s="67" t="s">
        <v>0</v>
      </c>
      <c r="V765" s="68" t="str">
        <f>'Flight Data'!$A763</f>
        <v>G762</v>
      </c>
      <c r="W765" s="68">
        <f>'Flight Data'!$B763</f>
        <v>2</v>
      </c>
      <c r="X765" s="68">
        <f ca="1">ROUND(NORMINV($AC765,'Inputs and Outputs'!$C$20,'Inputs and Outputs'!$D$20),0)</f>
        <v>106</v>
      </c>
      <c r="Y765" s="68">
        <f t="shared" si="223"/>
        <v>102</v>
      </c>
      <c r="Z765" s="68">
        <f t="shared" ca="1" si="224"/>
        <v>102</v>
      </c>
      <c r="AA765" s="68">
        <f ca="1">IF(Z765-W765&gt;'Inputs and Outputs'!$D$4,One-W765,0)</f>
        <v>0</v>
      </c>
      <c r="AB765" s="68">
        <f ca="1">Z765*'Inputs and Outputs'!$D$5-AA765*'Inputs and Outputs'!$D$6</f>
        <v>4080</v>
      </c>
      <c r="AC765" s="70">
        <f t="shared" ca="1" si="236"/>
        <v>0.56795962061547145</v>
      </c>
      <c r="AD765" s="68">
        <f t="shared" si="225"/>
        <v>200</v>
      </c>
      <c r="AE765" s="75">
        <f ca="1">Z765*'Inputs and Outputs'!$D$5-('Model Part B'!AA765*'Model Part B'!AD765+AA765*Costperbumped)</f>
        <v>4080</v>
      </c>
      <c r="AH765" s="74">
        <v>762</v>
      </c>
      <c r="AI765" s="68" t="s">
        <v>4</v>
      </c>
      <c r="AJ765" s="69">
        <v>44450</v>
      </c>
      <c r="AK765" s="67" t="s">
        <v>0</v>
      </c>
      <c r="AL765" s="68" t="str">
        <f>'Flight Data'!$A763</f>
        <v>G762</v>
      </c>
      <c r="AM765" s="68">
        <f>'Flight Data'!$B763</f>
        <v>2</v>
      </c>
      <c r="AN765" s="68">
        <f ca="1">ROUND(NORMINV($AS765,'Inputs and Outputs'!$C$20,'Inputs and Outputs'!$D$20),0)</f>
        <v>101</v>
      </c>
      <c r="AO765" s="68">
        <f t="shared" si="226"/>
        <v>103</v>
      </c>
      <c r="AP765" s="68">
        <f t="shared" ca="1" si="227"/>
        <v>101</v>
      </c>
      <c r="AQ765" s="68">
        <f ca="1">IF(AP765-AM765&gt;'Inputs and Outputs'!$D$4,Three-AM765,0)</f>
        <v>0</v>
      </c>
      <c r="AR765" s="68">
        <f ca="1">AP765*'Inputs and Outputs'!$D$5-AQ765*'Inputs and Outputs'!$D$6</f>
        <v>4040</v>
      </c>
      <c r="AS765" s="70">
        <f t="shared" ca="1" si="237"/>
        <v>0.20387908810327682</v>
      </c>
      <c r="AT765" s="68">
        <f t="shared" si="228"/>
        <v>200</v>
      </c>
      <c r="AU765" s="75">
        <f ca="1">AP765*'Inputs and Outputs'!$D$5-('Model Part B'!AQ765*'Model Part B'!AT765+AQ765*Costperbumped)</f>
        <v>4040</v>
      </c>
      <c r="AX765" s="74">
        <v>762</v>
      </c>
      <c r="AY765" s="68" t="s">
        <v>4</v>
      </c>
      <c r="AZ765" s="69">
        <v>44450</v>
      </c>
      <c r="BA765" s="67" t="s">
        <v>0</v>
      </c>
      <c r="BB765" s="68" t="str">
        <f>'Flight Data'!$A763</f>
        <v>G762</v>
      </c>
      <c r="BC765" s="68">
        <f>'Flight Data'!$B763</f>
        <v>2</v>
      </c>
      <c r="BD765" s="68">
        <f ca="1">ROUND(NORMINV($BI765,'Inputs and Outputs'!$C$20,'Inputs and Outputs'!$D$20),0)</f>
        <v>105</v>
      </c>
      <c r="BE765" s="68">
        <f t="shared" si="229"/>
        <v>104</v>
      </c>
      <c r="BF765" s="68">
        <f t="shared" ca="1" si="230"/>
        <v>104</v>
      </c>
      <c r="BG765" s="68">
        <f ca="1">IF(BF765-BC765&gt;'Inputs and Outputs'!$D$4,Four-BC765,0)</f>
        <v>2</v>
      </c>
      <c r="BH765" s="68">
        <f ca="1">BF765*'Inputs and Outputs'!$D$5-BG765*'Inputs and Outputs'!$D$6</f>
        <v>3960</v>
      </c>
      <c r="BI765" s="70">
        <f t="shared" ca="1" si="238"/>
        <v>0.49201270846078227</v>
      </c>
      <c r="BJ765" s="68">
        <f t="shared" si="231"/>
        <v>200</v>
      </c>
      <c r="BK765" s="75">
        <f ca="1">BF765*'Inputs and Outputs'!$D$5-('Model Part B'!BG765*'Model Part B'!BJ765+BG765*Costperbumped)</f>
        <v>3560</v>
      </c>
      <c r="BN765" s="74">
        <v>762</v>
      </c>
      <c r="BO765" s="68" t="s">
        <v>4</v>
      </c>
      <c r="BP765" s="69">
        <v>44450</v>
      </c>
      <c r="BQ765" s="67" t="s">
        <v>0</v>
      </c>
      <c r="BR765" s="68" t="str">
        <f>'Flight Data'!$A763</f>
        <v>G762</v>
      </c>
      <c r="BS765" s="68">
        <f>'Flight Data'!$B763</f>
        <v>2</v>
      </c>
      <c r="BT765" s="68">
        <f ca="1">ROUND(NORMINV($BY765,'Inputs and Outputs'!$C$18,'Inputs and Outputs'!$D$18),0)</f>
        <v>100</v>
      </c>
      <c r="BU765" s="68">
        <f t="shared" si="232"/>
        <v>105</v>
      </c>
      <c r="BV765" s="68">
        <f t="shared" ca="1" si="233"/>
        <v>100</v>
      </c>
      <c r="BW765" s="68">
        <f ca="1">IF(BV765-BS765&gt;'Inputs and Outputs'!$D$4,Five-BS765,0)</f>
        <v>0</v>
      </c>
      <c r="BX765" s="68">
        <f ca="1">BV765*'Inputs and Outputs'!$D$5-BW765*'Inputs and Outputs'!$D$6</f>
        <v>4000</v>
      </c>
      <c r="BY765" s="70">
        <f t="shared" ca="1" si="239"/>
        <v>0.40901089941967783</v>
      </c>
      <c r="BZ765" s="68">
        <f t="shared" si="234"/>
        <v>200</v>
      </c>
      <c r="CA765" s="75">
        <f ca="1">BV765*'Inputs and Outputs'!$D$5-('Model Part B'!BW765*'Model Part B'!BZ765+BW765*Costperbumped)</f>
        <v>4000</v>
      </c>
    </row>
    <row r="766" spans="2:79" x14ac:dyDescent="0.2">
      <c r="B766" s="74">
        <v>763</v>
      </c>
      <c r="C766" s="68" t="s">
        <v>1</v>
      </c>
      <c r="D766" s="69">
        <v>44451</v>
      </c>
      <c r="E766" s="67" t="s">
        <v>3</v>
      </c>
      <c r="F766" s="68" t="str">
        <f>'Flight Data'!$A764</f>
        <v>G763</v>
      </c>
      <c r="G766" s="68">
        <f>'Flight Data'!$B764</f>
        <v>2</v>
      </c>
      <c r="H766" s="68">
        <f ca="1">ROUND(NORMINV($M766,'Inputs and Outputs'!$C$18,'Inputs and Outputs'!$D$18),0)</f>
        <v>102</v>
      </c>
      <c r="I766" s="68">
        <f t="shared" si="220"/>
        <v>101</v>
      </c>
      <c r="J766" s="68">
        <f t="shared" ca="1" si="221"/>
        <v>101</v>
      </c>
      <c r="K766" s="68">
        <f ca="1">IF(J766-G766&gt;'Inputs and Outputs'!$D$4,One-G766,0)</f>
        <v>0</v>
      </c>
      <c r="L766" s="68">
        <f ca="1">J766*'Inputs and Outputs'!$D$5-K766*'Inputs and Outputs'!$D$6</f>
        <v>4040</v>
      </c>
      <c r="M766" s="70">
        <f t="shared" ca="1" si="235"/>
        <v>0.54322864822529227</v>
      </c>
      <c r="N766" s="68">
        <f t="shared" si="222"/>
        <v>25</v>
      </c>
      <c r="O766" s="75">
        <f ca="1">J766*'Inputs and Outputs'!$D$5-('Model Part B'!K766*'Model Part B'!N766+K766*Costperbumped)</f>
        <v>4040</v>
      </c>
      <c r="R766" s="74">
        <v>763</v>
      </c>
      <c r="S766" s="68" t="s">
        <v>1</v>
      </c>
      <c r="T766" s="69">
        <v>44451</v>
      </c>
      <c r="U766" s="67" t="s">
        <v>3</v>
      </c>
      <c r="V766" s="68" t="str">
        <f>'Flight Data'!$A764</f>
        <v>G763</v>
      </c>
      <c r="W766" s="68">
        <f>'Flight Data'!$B764</f>
        <v>2</v>
      </c>
      <c r="X766" s="68">
        <f ca="1">ROUND(NORMINV($AC766,'Inputs and Outputs'!$C$18,'Inputs and Outputs'!$D$18),0)</f>
        <v>99</v>
      </c>
      <c r="Y766" s="68">
        <f t="shared" si="223"/>
        <v>102</v>
      </c>
      <c r="Z766" s="68">
        <f t="shared" ca="1" si="224"/>
        <v>99</v>
      </c>
      <c r="AA766" s="68">
        <f ca="1">IF(Z766-W766&gt;'Inputs and Outputs'!$D$4,One-W766,0)</f>
        <v>0</v>
      </c>
      <c r="AB766" s="68">
        <f ca="1">Z766*'Inputs and Outputs'!$D$5-AA766*'Inputs and Outputs'!$D$6</f>
        <v>3960</v>
      </c>
      <c r="AC766" s="70">
        <f t="shared" ca="1" si="236"/>
        <v>0.3512796052287227</v>
      </c>
      <c r="AD766" s="68">
        <f t="shared" si="225"/>
        <v>25</v>
      </c>
      <c r="AE766" s="75">
        <f ca="1">Z766*'Inputs and Outputs'!$D$5-('Model Part B'!AA766*'Model Part B'!AD766+AA766*Costperbumped)</f>
        <v>3960</v>
      </c>
      <c r="AH766" s="74">
        <v>763</v>
      </c>
      <c r="AI766" s="68" t="s">
        <v>1</v>
      </c>
      <c r="AJ766" s="69">
        <v>44451</v>
      </c>
      <c r="AK766" s="67" t="s">
        <v>3</v>
      </c>
      <c r="AL766" s="68" t="str">
        <f>'Flight Data'!$A764</f>
        <v>G763</v>
      </c>
      <c r="AM766" s="68">
        <f>'Flight Data'!$B764</f>
        <v>2</v>
      </c>
      <c r="AN766" s="68">
        <f ca="1">ROUND(NORMINV($AS766,'Inputs and Outputs'!$C$18,'Inputs and Outputs'!$D$18),0)</f>
        <v>107</v>
      </c>
      <c r="AO766" s="68">
        <f t="shared" si="226"/>
        <v>103</v>
      </c>
      <c r="AP766" s="68">
        <f t="shared" ca="1" si="227"/>
        <v>103</v>
      </c>
      <c r="AQ766" s="68">
        <f ca="1">IF(AP766-AM766&gt;'Inputs and Outputs'!$D$4,Three-AM766,0)</f>
        <v>1</v>
      </c>
      <c r="AR766" s="68">
        <f ca="1">AP766*'Inputs and Outputs'!$D$5-AQ766*'Inputs and Outputs'!$D$6</f>
        <v>4020</v>
      </c>
      <c r="AS766" s="70">
        <f t="shared" ca="1" si="237"/>
        <v>0.83435338901318012</v>
      </c>
      <c r="AT766" s="68">
        <f t="shared" si="228"/>
        <v>25</v>
      </c>
      <c r="AU766" s="75">
        <f ca="1">AP766*'Inputs and Outputs'!$D$5-('Model Part B'!AQ766*'Model Part B'!AT766+AQ766*Costperbumped)</f>
        <v>3995</v>
      </c>
      <c r="AX766" s="74">
        <v>763</v>
      </c>
      <c r="AY766" s="68" t="s">
        <v>1</v>
      </c>
      <c r="AZ766" s="69">
        <v>44451</v>
      </c>
      <c r="BA766" s="67" t="s">
        <v>3</v>
      </c>
      <c r="BB766" s="68" t="str">
        <f>'Flight Data'!$A764</f>
        <v>G763</v>
      </c>
      <c r="BC766" s="68">
        <f>'Flight Data'!$B764</f>
        <v>2</v>
      </c>
      <c r="BD766" s="68">
        <f ca="1">ROUND(NORMINV($BI766,'Inputs and Outputs'!$C$18,'Inputs and Outputs'!$D$18),0)</f>
        <v>100</v>
      </c>
      <c r="BE766" s="68">
        <f t="shared" si="229"/>
        <v>104</v>
      </c>
      <c r="BF766" s="68">
        <f t="shared" ca="1" si="230"/>
        <v>100</v>
      </c>
      <c r="BG766" s="68">
        <f ca="1">IF(BF766-BC766&gt;'Inputs and Outputs'!$D$4,Four-BC766,0)</f>
        <v>0</v>
      </c>
      <c r="BH766" s="68">
        <f ca="1">BF766*'Inputs and Outputs'!$D$5-BG766*'Inputs and Outputs'!$D$6</f>
        <v>4000</v>
      </c>
      <c r="BI766" s="70">
        <f t="shared" ca="1" si="238"/>
        <v>0.4505499529099618</v>
      </c>
      <c r="BJ766" s="68">
        <f t="shared" si="231"/>
        <v>25</v>
      </c>
      <c r="BK766" s="75">
        <f ca="1">BF766*'Inputs and Outputs'!$D$5-('Model Part B'!BG766*'Model Part B'!BJ766+BG766*Costperbumped)</f>
        <v>4000</v>
      </c>
      <c r="BN766" s="74">
        <v>763</v>
      </c>
      <c r="BO766" s="68" t="s">
        <v>1</v>
      </c>
      <c r="BP766" s="69">
        <v>44451</v>
      </c>
      <c r="BQ766" s="67" t="s">
        <v>3</v>
      </c>
      <c r="BR766" s="68" t="str">
        <f>'Flight Data'!$A764</f>
        <v>G763</v>
      </c>
      <c r="BS766" s="68">
        <f>'Flight Data'!$B764</f>
        <v>2</v>
      </c>
      <c r="BT766" s="68">
        <f ca="1">ROUND(NORMINV($BY766,'Inputs and Outputs'!$C$18,'Inputs and Outputs'!$D$18),0)</f>
        <v>105</v>
      </c>
      <c r="BU766" s="68">
        <f t="shared" si="232"/>
        <v>105</v>
      </c>
      <c r="BV766" s="68">
        <f t="shared" ca="1" si="233"/>
        <v>105</v>
      </c>
      <c r="BW766" s="68">
        <f ca="1">IF(BV766-BS766&gt;'Inputs and Outputs'!$D$4,Five-BS766,0)</f>
        <v>3</v>
      </c>
      <c r="BX766" s="68">
        <f ca="1">BV766*'Inputs and Outputs'!$D$5-BW766*'Inputs and Outputs'!$D$6</f>
        <v>3900</v>
      </c>
      <c r="BY766" s="70">
        <f t="shared" ca="1" si="239"/>
        <v>0.76634283021969729</v>
      </c>
      <c r="BZ766" s="68">
        <f t="shared" si="234"/>
        <v>25</v>
      </c>
      <c r="CA766" s="75">
        <f ca="1">BV766*'Inputs and Outputs'!$D$5-('Model Part B'!BW766*'Model Part B'!BZ766+BW766*Costperbumped)</f>
        <v>3825</v>
      </c>
    </row>
    <row r="767" spans="2:79" x14ac:dyDescent="0.2">
      <c r="B767" s="74">
        <v>764</v>
      </c>
      <c r="C767" s="68" t="s">
        <v>1</v>
      </c>
      <c r="D767" s="69">
        <v>44451</v>
      </c>
      <c r="E767" s="67" t="s">
        <v>2</v>
      </c>
      <c r="F767" s="68" t="str">
        <f>'Flight Data'!$A765</f>
        <v>G764</v>
      </c>
      <c r="G767" s="68">
        <f>'Flight Data'!$B765</f>
        <v>2</v>
      </c>
      <c r="H767" s="68">
        <f ca="1">ROUND(NORMINV($M767,'Inputs and Outputs'!$C$19,'Inputs and Outputs'!$D$19),0)</f>
        <v>101</v>
      </c>
      <c r="I767" s="68">
        <f t="shared" si="220"/>
        <v>101</v>
      </c>
      <c r="J767" s="68">
        <f t="shared" ca="1" si="221"/>
        <v>101</v>
      </c>
      <c r="K767" s="68">
        <f ca="1">IF(J767-G767&gt;'Inputs and Outputs'!$D$4,One-G767,0)</f>
        <v>0</v>
      </c>
      <c r="L767" s="68">
        <f ca="1">J767*'Inputs and Outputs'!$D$5-K767*'Inputs and Outputs'!$D$6</f>
        <v>4040</v>
      </c>
      <c r="M767" s="70">
        <f t="shared" ca="1" si="235"/>
        <v>0.33704021869209</v>
      </c>
      <c r="N767" s="68">
        <f t="shared" si="222"/>
        <v>25</v>
      </c>
      <c r="O767" s="75">
        <f ca="1">J767*'Inputs and Outputs'!$D$5-('Model Part B'!K767*'Model Part B'!N767+K767*Costperbumped)</f>
        <v>4040</v>
      </c>
      <c r="R767" s="74">
        <v>764</v>
      </c>
      <c r="S767" s="68" t="s">
        <v>1</v>
      </c>
      <c r="T767" s="69">
        <v>44451</v>
      </c>
      <c r="U767" s="67" t="s">
        <v>2</v>
      </c>
      <c r="V767" s="68" t="str">
        <f>'Flight Data'!$A765</f>
        <v>G764</v>
      </c>
      <c r="W767" s="68">
        <f>'Flight Data'!$B765</f>
        <v>2</v>
      </c>
      <c r="X767" s="68">
        <f ca="1">ROUND(NORMINV($AC767,'Inputs and Outputs'!$C$19,'Inputs and Outputs'!$D$19),0)</f>
        <v>100</v>
      </c>
      <c r="Y767" s="68">
        <f t="shared" si="223"/>
        <v>102</v>
      </c>
      <c r="Z767" s="68">
        <f t="shared" ca="1" si="224"/>
        <v>100</v>
      </c>
      <c r="AA767" s="68">
        <f ca="1">IF(Z767-W767&gt;'Inputs and Outputs'!$D$4,One-W767,0)</f>
        <v>0</v>
      </c>
      <c r="AB767" s="68">
        <f ca="1">Z767*'Inputs and Outputs'!$D$5-AA767*'Inputs and Outputs'!$D$6</f>
        <v>4000</v>
      </c>
      <c r="AC767" s="70">
        <f t="shared" ca="1" si="236"/>
        <v>0.25272439661642099</v>
      </c>
      <c r="AD767" s="68">
        <f t="shared" si="225"/>
        <v>25</v>
      </c>
      <c r="AE767" s="75">
        <f ca="1">Z767*'Inputs and Outputs'!$D$5-('Model Part B'!AA767*'Model Part B'!AD767+AA767*Costperbumped)</f>
        <v>4000</v>
      </c>
      <c r="AH767" s="74">
        <v>764</v>
      </c>
      <c r="AI767" s="68" t="s">
        <v>1</v>
      </c>
      <c r="AJ767" s="69">
        <v>44451</v>
      </c>
      <c r="AK767" s="67" t="s">
        <v>2</v>
      </c>
      <c r="AL767" s="68" t="str">
        <f>'Flight Data'!$A765</f>
        <v>G764</v>
      </c>
      <c r="AM767" s="68">
        <f>'Flight Data'!$B765</f>
        <v>2</v>
      </c>
      <c r="AN767" s="68">
        <f ca="1">ROUND(NORMINV($AS767,'Inputs and Outputs'!$C$19,'Inputs and Outputs'!$D$19),0)</f>
        <v>101</v>
      </c>
      <c r="AO767" s="68">
        <f t="shared" si="226"/>
        <v>103</v>
      </c>
      <c r="AP767" s="68">
        <f t="shared" ca="1" si="227"/>
        <v>101</v>
      </c>
      <c r="AQ767" s="68">
        <f ca="1">IF(AP767-AM767&gt;'Inputs and Outputs'!$D$4,Three-AM767,0)</f>
        <v>0</v>
      </c>
      <c r="AR767" s="68">
        <f ca="1">AP767*'Inputs and Outputs'!$D$5-AQ767*'Inputs and Outputs'!$D$6</f>
        <v>4040</v>
      </c>
      <c r="AS767" s="70">
        <f t="shared" ca="1" si="237"/>
        <v>0.34458259311119088</v>
      </c>
      <c r="AT767" s="68">
        <f t="shared" si="228"/>
        <v>25</v>
      </c>
      <c r="AU767" s="75">
        <f ca="1">AP767*'Inputs and Outputs'!$D$5-('Model Part B'!AQ767*'Model Part B'!AT767+AQ767*Costperbumped)</f>
        <v>4040</v>
      </c>
      <c r="AX767" s="74">
        <v>764</v>
      </c>
      <c r="AY767" s="68" t="s">
        <v>1</v>
      </c>
      <c r="AZ767" s="69">
        <v>44451</v>
      </c>
      <c r="BA767" s="67" t="s">
        <v>2</v>
      </c>
      <c r="BB767" s="68" t="str">
        <f>'Flight Data'!$A765</f>
        <v>G764</v>
      </c>
      <c r="BC767" s="68">
        <f>'Flight Data'!$B765</f>
        <v>2</v>
      </c>
      <c r="BD767" s="68">
        <f ca="1">ROUND(NORMINV($BI767,'Inputs and Outputs'!$C$19,'Inputs and Outputs'!$D$19),0)</f>
        <v>98</v>
      </c>
      <c r="BE767" s="68">
        <f t="shared" si="229"/>
        <v>104</v>
      </c>
      <c r="BF767" s="68">
        <f t="shared" ca="1" si="230"/>
        <v>98</v>
      </c>
      <c r="BG767" s="68">
        <f ca="1">IF(BF767-BC767&gt;'Inputs and Outputs'!$D$4,Four-BC767,0)</f>
        <v>0</v>
      </c>
      <c r="BH767" s="68">
        <f ca="1">BF767*'Inputs and Outputs'!$D$5-BG767*'Inputs and Outputs'!$D$6</f>
        <v>3920</v>
      </c>
      <c r="BI767" s="70">
        <f t="shared" ca="1" si="238"/>
        <v>0.149649019096597</v>
      </c>
      <c r="BJ767" s="68">
        <f t="shared" si="231"/>
        <v>25</v>
      </c>
      <c r="BK767" s="75">
        <f ca="1">BF767*'Inputs and Outputs'!$D$5-('Model Part B'!BG767*'Model Part B'!BJ767+BG767*Costperbumped)</f>
        <v>3920</v>
      </c>
      <c r="BN767" s="74">
        <v>764</v>
      </c>
      <c r="BO767" s="68" t="s">
        <v>1</v>
      </c>
      <c r="BP767" s="69">
        <v>44451</v>
      </c>
      <c r="BQ767" s="67" t="s">
        <v>2</v>
      </c>
      <c r="BR767" s="68" t="str">
        <f>'Flight Data'!$A765</f>
        <v>G764</v>
      </c>
      <c r="BS767" s="68">
        <f>'Flight Data'!$B765</f>
        <v>2</v>
      </c>
      <c r="BT767" s="68">
        <f ca="1">ROUND(NORMINV($BY767,'Inputs and Outputs'!$C$18,'Inputs and Outputs'!$D$18),0)</f>
        <v>109</v>
      </c>
      <c r="BU767" s="68">
        <f t="shared" si="232"/>
        <v>105</v>
      </c>
      <c r="BV767" s="68">
        <f t="shared" ca="1" si="233"/>
        <v>105</v>
      </c>
      <c r="BW767" s="68">
        <f ca="1">IF(BV767-BS767&gt;'Inputs and Outputs'!$D$4,Five-BS767,0)</f>
        <v>3</v>
      </c>
      <c r="BX767" s="68">
        <f ca="1">BV767*'Inputs and Outputs'!$D$5-BW767*'Inputs and Outputs'!$D$6</f>
        <v>3900</v>
      </c>
      <c r="BY767" s="70">
        <f t="shared" ca="1" si="239"/>
        <v>0.90281045803520032</v>
      </c>
      <c r="BZ767" s="68">
        <f t="shared" si="234"/>
        <v>25</v>
      </c>
      <c r="CA767" s="75">
        <f ca="1">BV767*'Inputs and Outputs'!$D$5-('Model Part B'!BW767*'Model Part B'!BZ767+BW767*Costperbumped)</f>
        <v>3825</v>
      </c>
    </row>
    <row r="768" spans="2:79" x14ac:dyDescent="0.2">
      <c r="B768" s="74">
        <v>765</v>
      </c>
      <c r="C768" s="68" t="s">
        <v>1</v>
      </c>
      <c r="D768" s="69">
        <v>44451</v>
      </c>
      <c r="E768" s="67" t="s">
        <v>0</v>
      </c>
      <c r="F768" s="68" t="str">
        <f>'Flight Data'!$A766</f>
        <v>G765</v>
      </c>
      <c r="G768" s="68">
        <f>'Flight Data'!$B766</f>
        <v>1</v>
      </c>
      <c r="H768" s="68">
        <f ca="1">ROUND(NORMINV($M768,'Inputs and Outputs'!$C$20,'Inputs and Outputs'!$D$20),0)</f>
        <v>106</v>
      </c>
      <c r="I768" s="68">
        <f t="shared" si="220"/>
        <v>101</v>
      </c>
      <c r="J768" s="68">
        <f t="shared" ca="1" si="221"/>
        <v>101</v>
      </c>
      <c r="K768" s="68">
        <f ca="1">IF(J768-G768&gt;'Inputs and Outputs'!$D$4,One-G768,0)</f>
        <v>0</v>
      </c>
      <c r="L768" s="68">
        <f ca="1">J768*'Inputs and Outputs'!$D$5-K768*'Inputs and Outputs'!$D$6</f>
        <v>4040</v>
      </c>
      <c r="M768" s="70">
        <f t="shared" ca="1" si="235"/>
        <v>0.59969722973536099</v>
      </c>
      <c r="N768" s="68">
        <f t="shared" si="222"/>
        <v>200</v>
      </c>
      <c r="O768" s="75">
        <f ca="1">J768*'Inputs and Outputs'!$D$5-('Model Part B'!K768*'Model Part B'!N768+K768*Costperbumped)</f>
        <v>4040</v>
      </c>
      <c r="R768" s="74">
        <v>765</v>
      </c>
      <c r="S768" s="68" t="s">
        <v>1</v>
      </c>
      <c r="T768" s="69">
        <v>44451</v>
      </c>
      <c r="U768" s="67" t="s">
        <v>0</v>
      </c>
      <c r="V768" s="68" t="str">
        <f>'Flight Data'!$A766</f>
        <v>G765</v>
      </c>
      <c r="W768" s="68">
        <f>'Flight Data'!$B766</f>
        <v>1</v>
      </c>
      <c r="X768" s="68">
        <f ca="1">ROUND(NORMINV($AC768,'Inputs and Outputs'!$C$20,'Inputs and Outputs'!$D$20),0)</f>
        <v>102</v>
      </c>
      <c r="Y768" s="68">
        <f t="shared" si="223"/>
        <v>102</v>
      </c>
      <c r="Z768" s="68">
        <f t="shared" ca="1" si="224"/>
        <v>102</v>
      </c>
      <c r="AA768" s="68">
        <f ca="1">IF(Z768-W768&gt;'Inputs and Outputs'!$D$4,One-W768,0)</f>
        <v>0</v>
      </c>
      <c r="AB768" s="68">
        <f ca="1">Z768*'Inputs and Outputs'!$D$5-AA768*'Inputs and Outputs'!$D$6</f>
        <v>4080</v>
      </c>
      <c r="AC768" s="70">
        <f t="shared" ca="1" si="236"/>
        <v>0.25702842276175142</v>
      </c>
      <c r="AD768" s="68">
        <f t="shared" si="225"/>
        <v>200</v>
      </c>
      <c r="AE768" s="75">
        <f ca="1">Z768*'Inputs and Outputs'!$D$5-('Model Part B'!AA768*'Model Part B'!AD768+AA768*Costperbumped)</f>
        <v>4080</v>
      </c>
      <c r="AH768" s="74">
        <v>765</v>
      </c>
      <c r="AI768" s="68" t="s">
        <v>1</v>
      </c>
      <c r="AJ768" s="69">
        <v>44451</v>
      </c>
      <c r="AK768" s="67" t="s">
        <v>0</v>
      </c>
      <c r="AL768" s="68" t="str">
        <f>'Flight Data'!$A766</f>
        <v>G765</v>
      </c>
      <c r="AM768" s="68">
        <f>'Flight Data'!$B766</f>
        <v>1</v>
      </c>
      <c r="AN768" s="68">
        <f ca="1">ROUND(NORMINV($AS768,'Inputs and Outputs'!$C$20,'Inputs and Outputs'!$D$20),0)</f>
        <v>102</v>
      </c>
      <c r="AO768" s="68">
        <f t="shared" si="226"/>
        <v>103</v>
      </c>
      <c r="AP768" s="68">
        <f t="shared" ca="1" si="227"/>
        <v>102</v>
      </c>
      <c r="AQ768" s="68">
        <f ca="1">IF(AP768-AM768&gt;'Inputs and Outputs'!$D$4,Three-AM768,0)</f>
        <v>2</v>
      </c>
      <c r="AR768" s="68">
        <f ca="1">AP768*'Inputs and Outputs'!$D$5-AQ768*'Inputs and Outputs'!$D$6</f>
        <v>3880</v>
      </c>
      <c r="AS768" s="70">
        <f t="shared" ca="1" si="237"/>
        <v>0.27383766800942455</v>
      </c>
      <c r="AT768" s="68">
        <f t="shared" si="228"/>
        <v>200</v>
      </c>
      <c r="AU768" s="75">
        <f ca="1">AP768*'Inputs and Outputs'!$D$5-('Model Part B'!AQ768*'Model Part B'!AT768+AQ768*Costperbumped)</f>
        <v>3480</v>
      </c>
      <c r="AX768" s="74">
        <v>765</v>
      </c>
      <c r="AY768" s="68" t="s">
        <v>1</v>
      </c>
      <c r="AZ768" s="69">
        <v>44451</v>
      </c>
      <c r="BA768" s="67" t="s">
        <v>0</v>
      </c>
      <c r="BB768" s="68" t="str">
        <f>'Flight Data'!$A766</f>
        <v>G765</v>
      </c>
      <c r="BC768" s="68">
        <f>'Flight Data'!$B766</f>
        <v>1</v>
      </c>
      <c r="BD768" s="68">
        <f ca="1">ROUND(NORMINV($BI768,'Inputs and Outputs'!$C$20,'Inputs and Outputs'!$D$20),0)</f>
        <v>101</v>
      </c>
      <c r="BE768" s="68">
        <f t="shared" si="229"/>
        <v>104</v>
      </c>
      <c r="BF768" s="68">
        <f t="shared" ca="1" si="230"/>
        <v>101</v>
      </c>
      <c r="BG768" s="68">
        <f ca="1">IF(BF768-BC768&gt;'Inputs and Outputs'!$D$4,Four-BC768,0)</f>
        <v>0</v>
      </c>
      <c r="BH768" s="68">
        <f ca="1">BF768*'Inputs and Outputs'!$D$5-BG768*'Inputs and Outputs'!$D$6</f>
        <v>4040</v>
      </c>
      <c r="BI768" s="70">
        <f t="shared" ca="1" si="238"/>
        <v>0.19278046631566126</v>
      </c>
      <c r="BJ768" s="68">
        <f t="shared" si="231"/>
        <v>200</v>
      </c>
      <c r="BK768" s="75">
        <f ca="1">BF768*'Inputs and Outputs'!$D$5-('Model Part B'!BG768*'Model Part B'!BJ768+BG768*Costperbumped)</f>
        <v>4040</v>
      </c>
      <c r="BN768" s="74">
        <v>765</v>
      </c>
      <c r="BO768" s="68" t="s">
        <v>1</v>
      </c>
      <c r="BP768" s="69">
        <v>44451</v>
      </c>
      <c r="BQ768" s="67" t="s">
        <v>0</v>
      </c>
      <c r="BR768" s="68" t="str">
        <f>'Flight Data'!$A766</f>
        <v>G765</v>
      </c>
      <c r="BS768" s="68">
        <f>'Flight Data'!$B766</f>
        <v>1</v>
      </c>
      <c r="BT768" s="68">
        <f ca="1">ROUND(NORMINV($BY768,'Inputs and Outputs'!$C$18,'Inputs and Outputs'!$D$18),0)</f>
        <v>88</v>
      </c>
      <c r="BU768" s="68">
        <f t="shared" si="232"/>
        <v>105</v>
      </c>
      <c r="BV768" s="68">
        <f t="shared" ca="1" si="233"/>
        <v>88</v>
      </c>
      <c r="BW768" s="68">
        <f ca="1">IF(BV768-BS768&gt;'Inputs and Outputs'!$D$4,Five-BS768,0)</f>
        <v>0</v>
      </c>
      <c r="BX768" s="68">
        <f ca="1">BV768*'Inputs and Outputs'!$D$5-BW768*'Inputs and Outputs'!$D$6</f>
        <v>3520</v>
      </c>
      <c r="BY768" s="70">
        <f t="shared" ca="1" si="239"/>
        <v>1.571724438964861E-2</v>
      </c>
      <c r="BZ768" s="68">
        <f t="shared" si="234"/>
        <v>200</v>
      </c>
      <c r="CA768" s="75">
        <f ca="1">BV768*'Inputs and Outputs'!$D$5-('Model Part B'!BW768*'Model Part B'!BZ768+BW768*Costperbumped)</f>
        <v>3520</v>
      </c>
    </row>
    <row r="769" spans="2:79" x14ac:dyDescent="0.2">
      <c r="B769" s="74">
        <v>766</v>
      </c>
      <c r="C769" s="68" t="s">
        <v>9</v>
      </c>
      <c r="D769" s="69">
        <v>44452</v>
      </c>
      <c r="E769" s="67" t="s">
        <v>3</v>
      </c>
      <c r="F769" s="68" t="str">
        <f>'Flight Data'!$A767</f>
        <v>G766</v>
      </c>
      <c r="G769" s="68">
        <f>'Flight Data'!$B767</f>
        <v>6</v>
      </c>
      <c r="H769" s="68">
        <f ca="1">ROUND(NORMINV($M769,'Inputs and Outputs'!$C$18,'Inputs and Outputs'!$D$18),0)</f>
        <v>112</v>
      </c>
      <c r="I769" s="68">
        <f t="shared" si="220"/>
        <v>101</v>
      </c>
      <c r="J769" s="68">
        <f t="shared" ca="1" si="221"/>
        <v>101</v>
      </c>
      <c r="K769" s="68">
        <f ca="1">IF(J769-G769&gt;'Inputs and Outputs'!$D$4,One-G769,0)</f>
        <v>0</v>
      </c>
      <c r="L769" s="68">
        <f ca="1">J769*'Inputs and Outputs'!$D$5-K769*'Inputs and Outputs'!$D$6</f>
        <v>4040</v>
      </c>
      <c r="M769" s="70">
        <f t="shared" ca="1" si="235"/>
        <v>0.96156998350772582</v>
      </c>
      <c r="N769" s="68">
        <f t="shared" si="222"/>
        <v>25</v>
      </c>
      <c r="O769" s="75">
        <f ca="1">J769*'Inputs and Outputs'!$D$5-('Model Part B'!K769*'Model Part B'!N769+K769*Costperbumped)</f>
        <v>4040</v>
      </c>
      <c r="R769" s="74">
        <v>766</v>
      </c>
      <c r="S769" s="68" t="s">
        <v>9</v>
      </c>
      <c r="T769" s="69">
        <v>44452</v>
      </c>
      <c r="U769" s="67" t="s">
        <v>3</v>
      </c>
      <c r="V769" s="68" t="str">
        <f>'Flight Data'!$A767</f>
        <v>G766</v>
      </c>
      <c r="W769" s="68">
        <f>'Flight Data'!$B767</f>
        <v>6</v>
      </c>
      <c r="X769" s="68">
        <f ca="1">ROUND(NORMINV($AC769,'Inputs and Outputs'!$C$18,'Inputs and Outputs'!$D$18),0)</f>
        <v>105</v>
      </c>
      <c r="Y769" s="68">
        <f t="shared" si="223"/>
        <v>102</v>
      </c>
      <c r="Z769" s="68">
        <f t="shared" ca="1" si="224"/>
        <v>102</v>
      </c>
      <c r="AA769" s="68">
        <f ca="1">IF(Z769-W769&gt;'Inputs and Outputs'!$D$4,One-W769,0)</f>
        <v>0</v>
      </c>
      <c r="AB769" s="68">
        <f ca="1">Z769*'Inputs and Outputs'!$D$5-AA769*'Inputs and Outputs'!$D$6</f>
        <v>4080</v>
      </c>
      <c r="AC769" s="70">
        <f t="shared" ca="1" si="236"/>
        <v>0.76686720412485576</v>
      </c>
      <c r="AD769" s="68">
        <f t="shared" si="225"/>
        <v>25</v>
      </c>
      <c r="AE769" s="75">
        <f ca="1">Z769*'Inputs and Outputs'!$D$5-('Model Part B'!AA769*'Model Part B'!AD769+AA769*Costperbumped)</f>
        <v>4080</v>
      </c>
      <c r="AH769" s="74">
        <v>766</v>
      </c>
      <c r="AI769" s="68" t="s">
        <v>9</v>
      </c>
      <c r="AJ769" s="69">
        <v>44452</v>
      </c>
      <c r="AK769" s="67" t="s">
        <v>3</v>
      </c>
      <c r="AL769" s="68" t="str">
        <f>'Flight Data'!$A767</f>
        <v>G766</v>
      </c>
      <c r="AM769" s="68">
        <f>'Flight Data'!$B767</f>
        <v>6</v>
      </c>
      <c r="AN769" s="68">
        <f ca="1">ROUND(NORMINV($AS769,'Inputs and Outputs'!$C$18,'Inputs and Outputs'!$D$18),0)</f>
        <v>94</v>
      </c>
      <c r="AO769" s="68">
        <f t="shared" si="226"/>
        <v>103</v>
      </c>
      <c r="AP769" s="68">
        <f t="shared" ca="1" si="227"/>
        <v>94</v>
      </c>
      <c r="AQ769" s="68">
        <f ca="1">IF(AP769-AM769&gt;'Inputs and Outputs'!$D$4,Three-AM769,0)</f>
        <v>0</v>
      </c>
      <c r="AR769" s="68">
        <f ca="1">AP769*'Inputs and Outputs'!$D$5-AQ769*'Inputs and Outputs'!$D$6</f>
        <v>3760</v>
      </c>
      <c r="AS769" s="70">
        <f t="shared" ca="1" si="237"/>
        <v>0.119326759915515</v>
      </c>
      <c r="AT769" s="68">
        <f t="shared" si="228"/>
        <v>25</v>
      </c>
      <c r="AU769" s="75">
        <f ca="1">AP769*'Inputs and Outputs'!$D$5-('Model Part B'!AQ769*'Model Part B'!AT769+AQ769*Costperbumped)</f>
        <v>3760</v>
      </c>
      <c r="AX769" s="74">
        <v>766</v>
      </c>
      <c r="AY769" s="68" t="s">
        <v>9</v>
      </c>
      <c r="AZ769" s="69">
        <v>44452</v>
      </c>
      <c r="BA769" s="67" t="s">
        <v>3</v>
      </c>
      <c r="BB769" s="68" t="str">
        <f>'Flight Data'!$A767</f>
        <v>G766</v>
      </c>
      <c r="BC769" s="68">
        <f>'Flight Data'!$B767</f>
        <v>6</v>
      </c>
      <c r="BD769" s="68">
        <f ca="1">ROUND(NORMINV($BI769,'Inputs and Outputs'!$C$18,'Inputs and Outputs'!$D$18),0)</f>
        <v>96</v>
      </c>
      <c r="BE769" s="68">
        <f t="shared" si="229"/>
        <v>104</v>
      </c>
      <c r="BF769" s="68">
        <f t="shared" ca="1" si="230"/>
        <v>96</v>
      </c>
      <c r="BG769" s="68">
        <f ca="1">IF(BF769-BC769&gt;'Inputs and Outputs'!$D$4,Four-BC769,0)</f>
        <v>0</v>
      </c>
      <c r="BH769" s="68">
        <f ca="1">BF769*'Inputs and Outputs'!$D$5-BG769*'Inputs and Outputs'!$D$6</f>
        <v>3840</v>
      </c>
      <c r="BI769" s="70">
        <f t="shared" ca="1" si="238"/>
        <v>0.19335860282793293</v>
      </c>
      <c r="BJ769" s="68">
        <f t="shared" si="231"/>
        <v>25</v>
      </c>
      <c r="BK769" s="75">
        <f ca="1">BF769*'Inputs and Outputs'!$D$5-('Model Part B'!BG769*'Model Part B'!BJ769+BG769*Costperbumped)</f>
        <v>3840</v>
      </c>
      <c r="BN769" s="74">
        <v>766</v>
      </c>
      <c r="BO769" s="68" t="s">
        <v>9</v>
      </c>
      <c r="BP769" s="69">
        <v>44452</v>
      </c>
      <c r="BQ769" s="67" t="s">
        <v>3</v>
      </c>
      <c r="BR769" s="68" t="str">
        <f>'Flight Data'!$A767</f>
        <v>G766</v>
      </c>
      <c r="BS769" s="68">
        <f>'Flight Data'!$B767</f>
        <v>6</v>
      </c>
      <c r="BT769" s="68">
        <f ca="1">ROUND(NORMINV($BY769,'Inputs and Outputs'!$C$18,'Inputs and Outputs'!$D$18),0)</f>
        <v>90</v>
      </c>
      <c r="BU769" s="68">
        <f t="shared" si="232"/>
        <v>105</v>
      </c>
      <c r="BV769" s="68">
        <f t="shared" ca="1" si="233"/>
        <v>90</v>
      </c>
      <c r="BW769" s="68">
        <f ca="1">IF(BV769-BS769&gt;'Inputs and Outputs'!$D$4,Five-BS769,0)</f>
        <v>0</v>
      </c>
      <c r="BX769" s="68">
        <f ca="1">BV769*'Inputs and Outputs'!$D$5-BW769*'Inputs and Outputs'!$D$6</f>
        <v>3600</v>
      </c>
      <c r="BY769" s="70">
        <f t="shared" ca="1" si="239"/>
        <v>3.3388184849070135E-2</v>
      </c>
      <c r="BZ769" s="68">
        <f t="shared" si="234"/>
        <v>25</v>
      </c>
      <c r="CA769" s="75">
        <f ca="1">BV769*'Inputs and Outputs'!$D$5-('Model Part B'!BW769*'Model Part B'!BZ769+BW769*Costperbumped)</f>
        <v>3600</v>
      </c>
    </row>
    <row r="770" spans="2:79" x14ac:dyDescent="0.2">
      <c r="B770" s="74">
        <v>767</v>
      </c>
      <c r="C770" s="68" t="s">
        <v>9</v>
      </c>
      <c r="D770" s="69">
        <v>44452</v>
      </c>
      <c r="E770" s="67" t="s">
        <v>2</v>
      </c>
      <c r="F770" s="68" t="str">
        <f>'Flight Data'!$A768</f>
        <v>G767</v>
      </c>
      <c r="G770" s="68">
        <f>'Flight Data'!$B768</f>
        <v>5</v>
      </c>
      <c r="H770" s="68">
        <f ca="1">ROUND(NORMINV($M770,'Inputs and Outputs'!$C$19,'Inputs and Outputs'!$D$19),0)</f>
        <v>100</v>
      </c>
      <c r="I770" s="68">
        <f t="shared" si="220"/>
        <v>101</v>
      </c>
      <c r="J770" s="68">
        <f t="shared" ca="1" si="221"/>
        <v>100</v>
      </c>
      <c r="K770" s="68">
        <f ca="1">IF(J770-G770&gt;'Inputs and Outputs'!$D$4,One-G770,0)</f>
        <v>0</v>
      </c>
      <c r="L770" s="68">
        <f ca="1">J770*'Inputs and Outputs'!$D$5-K770*'Inputs and Outputs'!$D$6</f>
        <v>4000</v>
      </c>
      <c r="M770" s="70">
        <f t="shared" ca="1" si="235"/>
        <v>0.26237205133690067</v>
      </c>
      <c r="N770" s="68">
        <f t="shared" si="222"/>
        <v>25</v>
      </c>
      <c r="O770" s="75">
        <f ca="1">J770*'Inputs and Outputs'!$D$5-('Model Part B'!K770*'Model Part B'!N770+K770*Costperbumped)</f>
        <v>4000</v>
      </c>
      <c r="R770" s="74">
        <v>767</v>
      </c>
      <c r="S770" s="68" t="s">
        <v>9</v>
      </c>
      <c r="T770" s="69">
        <v>44452</v>
      </c>
      <c r="U770" s="67" t="s">
        <v>2</v>
      </c>
      <c r="V770" s="68" t="str">
        <f>'Flight Data'!$A768</f>
        <v>G767</v>
      </c>
      <c r="W770" s="68">
        <f>'Flight Data'!$B768</f>
        <v>5</v>
      </c>
      <c r="X770" s="68">
        <f ca="1">ROUND(NORMINV($AC770,'Inputs and Outputs'!$C$19,'Inputs and Outputs'!$D$19),0)</f>
        <v>104</v>
      </c>
      <c r="Y770" s="68">
        <f t="shared" si="223"/>
        <v>102</v>
      </c>
      <c r="Z770" s="68">
        <f t="shared" ca="1" si="224"/>
        <v>102</v>
      </c>
      <c r="AA770" s="68">
        <f ca="1">IF(Z770-W770&gt;'Inputs and Outputs'!$D$4,One-W770,0)</f>
        <v>0</v>
      </c>
      <c r="AB770" s="68">
        <f ca="1">Z770*'Inputs and Outputs'!$D$5-AA770*'Inputs and Outputs'!$D$6</f>
        <v>4080</v>
      </c>
      <c r="AC770" s="70">
        <f t="shared" ca="1" si="236"/>
        <v>0.55446834754366281</v>
      </c>
      <c r="AD770" s="68">
        <f t="shared" si="225"/>
        <v>25</v>
      </c>
      <c r="AE770" s="75">
        <f ca="1">Z770*'Inputs and Outputs'!$D$5-('Model Part B'!AA770*'Model Part B'!AD770+AA770*Costperbumped)</f>
        <v>4080</v>
      </c>
      <c r="AH770" s="74">
        <v>767</v>
      </c>
      <c r="AI770" s="68" t="s">
        <v>9</v>
      </c>
      <c r="AJ770" s="69">
        <v>44452</v>
      </c>
      <c r="AK770" s="67" t="s">
        <v>2</v>
      </c>
      <c r="AL770" s="68" t="str">
        <f>'Flight Data'!$A768</f>
        <v>G767</v>
      </c>
      <c r="AM770" s="68">
        <f>'Flight Data'!$B768</f>
        <v>5</v>
      </c>
      <c r="AN770" s="68">
        <f ca="1">ROUND(NORMINV($AS770,'Inputs and Outputs'!$C$19,'Inputs and Outputs'!$D$19),0)</f>
        <v>94</v>
      </c>
      <c r="AO770" s="68">
        <f t="shared" si="226"/>
        <v>103</v>
      </c>
      <c r="AP770" s="68">
        <f t="shared" ca="1" si="227"/>
        <v>94</v>
      </c>
      <c r="AQ770" s="68">
        <f ca="1">IF(AP770-AM770&gt;'Inputs and Outputs'!$D$4,Three-AM770,0)</f>
        <v>0</v>
      </c>
      <c r="AR770" s="68">
        <f ca="1">AP770*'Inputs and Outputs'!$D$5-AQ770*'Inputs and Outputs'!$D$6</f>
        <v>3760</v>
      </c>
      <c r="AS770" s="70">
        <f t="shared" ca="1" si="237"/>
        <v>3.5747601200118551E-2</v>
      </c>
      <c r="AT770" s="68">
        <f t="shared" si="228"/>
        <v>25</v>
      </c>
      <c r="AU770" s="75">
        <f ca="1">AP770*'Inputs and Outputs'!$D$5-('Model Part B'!AQ770*'Model Part B'!AT770+AQ770*Costperbumped)</f>
        <v>3760</v>
      </c>
      <c r="AX770" s="74">
        <v>767</v>
      </c>
      <c r="AY770" s="68" t="s">
        <v>9</v>
      </c>
      <c r="AZ770" s="69">
        <v>44452</v>
      </c>
      <c r="BA770" s="67" t="s">
        <v>2</v>
      </c>
      <c r="BB770" s="68" t="str">
        <f>'Flight Data'!$A768</f>
        <v>G767</v>
      </c>
      <c r="BC770" s="68">
        <f>'Flight Data'!$B768</f>
        <v>5</v>
      </c>
      <c r="BD770" s="68">
        <f ca="1">ROUND(NORMINV($BI770,'Inputs and Outputs'!$C$19,'Inputs and Outputs'!$D$19),0)</f>
        <v>106</v>
      </c>
      <c r="BE770" s="68">
        <f t="shared" si="229"/>
        <v>104</v>
      </c>
      <c r="BF770" s="68">
        <f t="shared" ca="1" si="230"/>
        <v>104</v>
      </c>
      <c r="BG770" s="68">
        <f ca="1">IF(BF770-BC770&gt;'Inputs and Outputs'!$D$4,Four-BC770,0)</f>
        <v>0</v>
      </c>
      <c r="BH770" s="68">
        <f ca="1">BF770*'Inputs and Outputs'!$D$5-BG770*'Inputs and Outputs'!$D$6</f>
        <v>4160</v>
      </c>
      <c r="BI770" s="70">
        <f t="shared" ca="1" si="238"/>
        <v>0.7033824547324774</v>
      </c>
      <c r="BJ770" s="68">
        <f t="shared" si="231"/>
        <v>25</v>
      </c>
      <c r="BK770" s="75">
        <f ca="1">BF770*'Inputs and Outputs'!$D$5-('Model Part B'!BG770*'Model Part B'!BJ770+BG770*Costperbumped)</f>
        <v>4160</v>
      </c>
      <c r="BN770" s="74">
        <v>767</v>
      </c>
      <c r="BO770" s="68" t="s">
        <v>9</v>
      </c>
      <c r="BP770" s="69">
        <v>44452</v>
      </c>
      <c r="BQ770" s="67" t="s">
        <v>2</v>
      </c>
      <c r="BR770" s="68" t="str">
        <f>'Flight Data'!$A768</f>
        <v>G767</v>
      </c>
      <c r="BS770" s="68">
        <f>'Flight Data'!$B768</f>
        <v>5</v>
      </c>
      <c r="BT770" s="68">
        <f ca="1">ROUND(NORMINV($BY770,'Inputs and Outputs'!$C$18,'Inputs and Outputs'!$D$18),0)</f>
        <v>101</v>
      </c>
      <c r="BU770" s="68">
        <f t="shared" si="232"/>
        <v>105</v>
      </c>
      <c r="BV770" s="68">
        <f t="shared" ca="1" si="233"/>
        <v>101</v>
      </c>
      <c r="BW770" s="68">
        <f ca="1">IF(BV770-BS770&gt;'Inputs and Outputs'!$D$4,Five-BS770,0)</f>
        <v>0</v>
      </c>
      <c r="BX770" s="68">
        <f ca="1">BV770*'Inputs and Outputs'!$D$5-BW770*'Inputs and Outputs'!$D$6</f>
        <v>4040</v>
      </c>
      <c r="BY770" s="70">
        <f t="shared" ca="1" si="239"/>
        <v>0.50456087741245204</v>
      </c>
      <c r="BZ770" s="68">
        <f t="shared" si="234"/>
        <v>25</v>
      </c>
      <c r="CA770" s="75">
        <f ca="1">BV770*'Inputs and Outputs'!$D$5-('Model Part B'!BW770*'Model Part B'!BZ770+BW770*Costperbumped)</f>
        <v>4040</v>
      </c>
    </row>
    <row r="771" spans="2:79" x14ac:dyDescent="0.2">
      <c r="B771" s="74">
        <v>768</v>
      </c>
      <c r="C771" s="68" t="s">
        <v>9</v>
      </c>
      <c r="D771" s="69">
        <v>44452</v>
      </c>
      <c r="E771" s="67" t="s">
        <v>0</v>
      </c>
      <c r="F771" s="68" t="str">
        <f>'Flight Data'!$A769</f>
        <v>G768</v>
      </c>
      <c r="G771" s="68">
        <f>'Flight Data'!$B769</f>
        <v>3</v>
      </c>
      <c r="H771" s="68">
        <f ca="1">ROUND(NORMINV($M771,'Inputs and Outputs'!$C$20,'Inputs and Outputs'!$D$20),0)</f>
        <v>104</v>
      </c>
      <c r="I771" s="68">
        <f t="shared" si="220"/>
        <v>101</v>
      </c>
      <c r="J771" s="68">
        <f t="shared" ca="1" si="221"/>
        <v>101</v>
      </c>
      <c r="K771" s="68">
        <f ca="1">IF(J771-G771&gt;'Inputs and Outputs'!$D$4,One-G771,0)</f>
        <v>0</v>
      </c>
      <c r="L771" s="68">
        <f ca="1">J771*'Inputs and Outputs'!$D$5-K771*'Inputs and Outputs'!$D$6</f>
        <v>4040</v>
      </c>
      <c r="M771" s="70">
        <f t="shared" ca="1" si="235"/>
        <v>0.40683399523005348</v>
      </c>
      <c r="N771" s="68">
        <f t="shared" si="222"/>
        <v>200</v>
      </c>
      <c r="O771" s="75">
        <f ca="1">J771*'Inputs and Outputs'!$D$5-('Model Part B'!K771*'Model Part B'!N771+K771*Costperbumped)</f>
        <v>4040</v>
      </c>
      <c r="R771" s="74">
        <v>768</v>
      </c>
      <c r="S771" s="68" t="s">
        <v>9</v>
      </c>
      <c r="T771" s="69">
        <v>44452</v>
      </c>
      <c r="U771" s="67" t="s">
        <v>0</v>
      </c>
      <c r="V771" s="68" t="str">
        <f>'Flight Data'!$A769</f>
        <v>G768</v>
      </c>
      <c r="W771" s="68">
        <f>'Flight Data'!$B769</f>
        <v>3</v>
      </c>
      <c r="X771" s="68">
        <f ca="1">ROUND(NORMINV($AC771,'Inputs and Outputs'!$C$20,'Inputs and Outputs'!$D$20),0)</f>
        <v>114</v>
      </c>
      <c r="Y771" s="68">
        <f t="shared" si="223"/>
        <v>102</v>
      </c>
      <c r="Z771" s="68">
        <f t="shared" ca="1" si="224"/>
        <v>102</v>
      </c>
      <c r="AA771" s="68">
        <f ca="1">IF(Z771-W771&gt;'Inputs and Outputs'!$D$4,One-W771,0)</f>
        <v>0</v>
      </c>
      <c r="AB771" s="68">
        <f ca="1">Z771*'Inputs and Outputs'!$D$5-AA771*'Inputs and Outputs'!$D$6</f>
        <v>4080</v>
      </c>
      <c r="AC771" s="70">
        <f t="shared" ca="1" si="236"/>
        <v>0.96542951073457295</v>
      </c>
      <c r="AD771" s="68">
        <f t="shared" si="225"/>
        <v>200</v>
      </c>
      <c r="AE771" s="75">
        <f ca="1">Z771*'Inputs and Outputs'!$D$5-('Model Part B'!AA771*'Model Part B'!AD771+AA771*Costperbumped)</f>
        <v>4080</v>
      </c>
      <c r="AH771" s="74">
        <v>768</v>
      </c>
      <c r="AI771" s="68" t="s">
        <v>9</v>
      </c>
      <c r="AJ771" s="69">
        <v>44452</v>
      </c>
      <c r="AK771" s="67" t="s">
        <v>0</v>
      </c>
      <c r="AL771" s="68" t="str">
        <f>'Flight Data'!$A769</f>
        <v>G768</v>
      </c>
      <c r="AM771" s="68">
        <f>'Flight Data'!$B769</f>
        <v>3</v>
      </c>
      <c r="AN771" s="68">
        <f ca="1">ROUND(NORMINV($AS771,'Inputs and Outputs'!$C$20,'Inputs and Outputs'!$D$20),0)</f>
        <v>107</v>
      </c>
      <c r="AO771" s="68">
        <f t="shared" si="226"/>
        <v>103</v>
      </c>
      <c r="AP771" s="68">
        <f t="shared" ca="1" si="227"/>
        <v>103</v>
      </c>
      <c r="AQ771" s="68">
        <f ca="1">IF(AP771-AM771&gt;'Inputs and Outputs'!$D$4,Three-AM771,0)</f>
        <v>0</v>
      </c>
      <c r="AR771" s="68">
        <f ca="1">AP771*'Inputs and Outputs'!$D$5-AQ771*'Inputs and Outputs'!$D$6</f>
        <v>4120</v>
      </c>
      <c r="AS771" s="70">
        <f t="shared" ca="1" si="237"/>
        <v>0.68680511284181345</v>
      </c>
      <c r="AT771" s="68">
        <f t="shared" si="228"/>
        <v>200</v>
      </c>
      <c r="AU771" s="75">
        <f ca="1">AP771*'Inputs and Outputs'!$D$5-('Model Part B'!AQ771*'Model Part B'!AT771+AQ771*Costperbumped)</f>
        <v>4120</v>
      </c>
      <c r="AX771" s="74">
        <v>768</v>
      </c>
      <c r="AY771" s="68" t="s">
        <v>9</v>
      </c>
      <c r="AZ771" s="69">
        <v>44452</v>
      </c>
      <c r="BA771" s="67" t="s">
        <v>0</v>
      </c>
      <c r="BB771" s="68" t="str">
        <f>'Flight Data'!$A769</f>
        <v>G768</v>
      </c>
      <c r="BC771" s="68">
        <f>'Flight Data'!$B769</f>
        <v>3</v>
      </c>
      <c r="BD771" s="68">
        <f ca="1">ROUND(NORMINV($BI771,'Inputs and Outputs'!$C$20,'Inputs and Outputs'!$D$20),0)</f>
        <v>97</v>
      </c>
      <c r="BE771" s="68">
        <f t="shared" si="229"/>
        <v>104</v>
      </c>
      <c r="BF771" s="68">
        <f t="shared" ca="1" si="230"/>
        <v>97</v>
      </c>
      <c r="BG771" s="68">
        <f ca="1">IF(BF771-BC771&gt;'Inputs and Outputs'!$D$4,Four-BC771,0)</f>
        <v>0</v>
      </c>
      <c r="BH771" s="68">
        <f ca="1">BF771*'Inputs and Outputs'!$D$5-BG771*'Inputs and Outputs'!$D$6</f>
        <v>3880</v>
      </c>
      <c r="BI771" s="70">
        <f t="shared" ca="1" si="238"/>
        <v>6.521585797169116E-2</v>
      </c>
      <c r="BJ771" s="68">
        <f t="shared" si="231"/>
        <v>200</v>
      </c>
      <c r="BK771" s="75">
        <f ca="1">BF771*'Inputs and Outputs'!$D$5-('Model Part B'!BG771*'Model Part B'!BJ771+BG771*Costperbumped)</f>
        <v>3880</v>
      </c>
      <c r="BN771" s="74">
        <v>768</v>
      </c>
      <c r="BO771" s="68" t="s">
        <v>9</v>
      </c>
      <c r="BP771" s="69">
        <v>44452</v>
      </c>
      <c r="BQ771" s="67" t="s">
        <v>0</v>
      </c>
      <c r="BR771" s="68" t="str">
        <f>'Flight Data'!$A769</f>
        <v>G768</v>
      </c>
      <c r="BS771" s="68">
        <f>'Flight Data'!$B769</f>
        <v>3</v>
      </c>
      <c r="BT771" s="68">
        <f ca="1">ROUND(NORMINV($BY771,'Inputs and Outputs'!$C$18,'Inputs and Outputs'!$D$18),0)</f>
        <v>91</v>
      </c>
      <c r="BU771" s="68">
        <f t="shared" si="232"/>
        <v>105</v>
      </c>
      <c r="BV771" s="68">
        <f t="shared" ca="1" si="233"/>
        <v>91</v>
      </c>
      <c r="BW771" s="68">
        <f ca="1">IF(BV771-BS771&gt;'Inputs and Outputs'!$D$4,Five-BS771,0)</f>
        <v>0</v>
      </c>
      <c r="BX771" s="68">
        <f ca="1">BV771*'Inputs and Outputs'!$D$5-BW771*'Inputs and Outputs'!$D$6</f>
        <v>3640</v>
      </c>
      <c r="BY771" s="70">
        <f t="shared" ca="1" si="239"/>
        <v>4.5493992221019686E-2</v>
      </c>
      <c r="BZ771" s="68">
        <f t="shared" si="234"/>
        <v>200</v>
      </c>
      <c r="CA771" s="75">
        <f ca="1">BV771*'Inputs and Outputs'!$D$5-('Model Part B'!BW771*'Model Part B'!BZ771+BW771*Costperbumped)</f>
        <v>3640</v>
      </c>
    </row>
    <row r="772" spans="2:79" x14ac:dyDescent="0.2">
      <c r="B772" s="74">
        <v>769</v>
      </c>
      <c r="C772" s="68" t="s">
        <v>8</v>
      </c>
      <c r="D772" s="69">
        <v>44453</v>
      </c>
      <c r="E772" s="67" t="s">
        <v>3</v>
      </c>
      <c r="F772" s="68" t="str">
        <f>'Flight Data'!$A770</f>
        <v>G769</v>
      </c>
      <c r="G772" s="68">
        <f>'Flight Data'!$B770</f>
        <v>2</v>
      </c>
      <c r="H772" s="68">
        <f ca="1">ROUND(NORMINV($M772,'Inputs and Outputs'!$C$18,'Inputs and Outputs'!$D$18),0)</f>
        <v>101</v>
      </c>
      <c r="I772" s="68">
        <f t="shared" ref="I772:I835" si="240">Capacity+One</f>
        <v>101</v>
      </c>
      <c r="J772" s="68">
        <f t="shared" ref="J772:J835" ca="1" si="241">MIN(H772,I772)</f>
        <v>101</v>
      </c>
      <c r="K772" s="68">
        <f ca="1">IF(J772-G772&gt;'Inputs and Outputs'!$D$4,One-G772,0)</f>
        <v>0</v>
      </c>
      <c r="L772" s="68">
        <f ca="1">J772*'Inputs and Outputs'!$D$5-K772*'Inputs and Outputs'!$D$6</f>
        <v>4040</v>
      </c>
      <c r="M772" s="70">
        <f t="shared" ca="1" si="235"/>
        <v>0.50556954816396227</v>
      </c>
      <c r="N772" s="68">
        <f t="shared" ref="N772:N835" si="242">IF(E772="7pm",200,25)</f>
        <v>25</v>
      </c>
      <c r="O772" s="75">
        <f ca="1">J772*'Inputs and Outputs'!$D$5-('Model Part B'!K772*'Model Part B'!N772+K772*Costperbumped)</f>
        <v>4040</v>
      </c>
      <c r="R772" s="74">
        <v>769</v>
      </c>
      <c r="S772" s="68" t="s">
        <v>8</v>
      </c>
      <c r="T772" s="69">
        <v>44453</v>
      </c>
      <c r="U772" s="67" t="s">
        <v>3</v>
      </c>
      <c r="V772" s="68" t="str">
        <f>'Flight Data'!$A770</f>
        <v>G769</v>
      </c>
      <c r="W772" s="68">
        <f>'Flight Data'!$B770</f>
        <v>2</v>
      </c>
      <c r="X772" s="68">
        <f ca="1">ROUND(NORMINV($AC772,'Inputs and Outputs'!$C$18,'Inputs and Outputs'!$D$18),0)</f>
        <v>101</v>
      </c>
      <c r="Y772" s="68">
        <f t="shared" ref="Y772:Y835" si="243">Capacity+Two</f>
        <v>102</v>
      </c>
      <c r="Z772" s="68">
        <f t="shared" ref="Z772:Z835" ca="1" si="244">MIN(X772,Y772)</f>
        <v>101</v>
      </c>
      <c r="AA772" s="68">
        <f ca="1">IF(Z772-W772&gt;'Inputs and Outputs'!$D$4,One-W772,0)</f>
        <v>0</v>
      </c>
      <c r="AB772" s="68">
        <f ca="1">Z772*'Inputs and Outputs'!$D$5-AA772*'Inputs and Outputs'!$D$6</f>
        <v>4040</v>
      </c>
      <c r="AC772" s="70">
        <f t="shared" ca="1" si="236"/>
        <v>0.48703641723423019</v>
      </c>
      <c r="AD772" s="68">
        <f t="shared" ref="AD772:AD835" si="245">IF(U772="7pm",200,25)</f>
        <v>25</v>
      </c>
      <c r="AE772" s="75">
        <f ca="1">Z772*'Inputs and Outputs'!$D$5-('Model Part B'!AA772*'Model Part B'!AD772+AA772*Costperbumped)</f>
        <v>4040</v>
      </c>
      <c r="AH772" s="74">
        <v>769</v>
      </c>
      <c r="AI772" s="68" t="s">
        <v>8</v>
      </c>
      <c r="AJ772" s="69">
        <v>44453</v>
      </c>
      <c r="AK772" s="67" t="s">
        <v>3</v>
      </c>
      <c r="AL772" s="68" t="str">
        <f>'Flight Data'!$A770</f>
        <v>G769</v>
      </c>
      <c r="AM772" s="68">
        <f>'Flight Data'!$B770</f>
        <v>2</v>
      </c>
      <c r="AN772" s="68">
        <f ca="1">ROUND(NORMINV($AS772,'Inputs and Outputs'!$C$18,'Inputs and Outputs'!$D$18),0)</f>
        <v>99</v>
      </c>
      <c r="AO772" s="68">
        <f t="shared" ref="AO772:AO835" si="246">Capacity+Three</f>
        <v>103</v>
      </c>
      <c r="AP772" s="68">
        <f t="shared" ref="AP772:AP835" ca="1" si="247">MIN(AN772,AO772)</f>
        <v>99</v>
      </c>
      <c r="AQ772" s="68">
        <f ca="1">IF(AP772-AM772&gt;'Inputs and Outputs'!$D$4,Three-AM772,0)</f>
        <v>0</v>
      </c>
      <c r="AR772" s="68">
        <f ca="1">AP772*'Inputs and Outputs'!$D$5-AQ772*'Inputs and Outputs'!$D$6</f>
        <v>3960</v>
      </c>
      <c r="AS772" s="70">
        <f t="shared" ca="1" si="237"/>
        <v>0.3671553135104898</v>
      </c>
      <c r="AT772" s="68">
        <f t="shared" ref="AT772:AT835" si="248">IF(AK772="7pm",200,25)</f>
        <v>25</v>
      </c>
      <c r="AU772" s="75">
        <f ca="1">AP772*'Inputs and Outputs'!$D$5-('Model Part B'!AQ772*'Model Part B'!AT772+AQ772*Costperbumped)</f>
        <v>3960</v>
      </c>
      <c r="AX772" s="74">
        <v>769</v>
      </c>
      <c r="AY772" s="68" t="s">
        <v>8</v>
      </c>
      <c r="AZ772" s="69">
        <v>44453</v>
      </c>
      <c r="BA772" s="67" t="s">
        <v>3</v>
      </c>
      <c r="BB772" s="68" t="str">
        <f>'Flight Data'!$A770</f>
        <v>G769</v>
      </c>
      <c r="BC772" s="68">
        <f>'Flight Data'!$B770</f>
        <v>2</v>
      </c>
      <c r="BD772" s="68">
        <f ca="1">ROUND(NORMINV($BI772,'Inputs and Outputs'!$C$18,'Inputs and Outputs'!$D$18),0)</f>
        <v>107</v>
      </c>
      <c r="BE772" s="68">
        <f t="shared" ref="BE772:BE835" si="249">Capacity+Four</f>
        <v>104</v>
      </c>
      <c r="BF772" s="68">
        <f t="shared" ref="BF772:BF835" ca="1" si="250">MIN(BD772,BE772)</f>
        <v>104</v>
      </c>
      <c r="BG772" s="68">
        <f ca="1">IF(BF772-BC772&gt;'Inputs and Outputs'!$D$4,Four-BC772,0)</f>
        <v>2</v>
      </c>
      <c r="BH772" s="68">
        <f ca="1">BF772*'Inputs and Outputs'!$D$5-BG772*'Inputs and Outputs'!$D$6</f>
        <v>3960</v>
      </c>
      <c r="BI772" s="70">
        <f t="shared" ca="1" si="238"/>
        <v>0.8594569530265046</v>
      </c>
      <c r="BJ772" s="68">
        <f t="shared" ref="BJ772:BJ835" si="251">IF(BA772="7pm",200,25)</f>
        <v>25</v>
      </c>
      <c r="BK772" s="75">
        <f ca="1">BF772*'Inputs and Outputs'!$D$5-('Model Part B'!BG772*'Model Part B'!BJ772+BG772*Costperbumped)</f>
        <v>3910</v>
      </c>
      <c r="BN772" s="74">
        <v>769</v>
      </c>
      <c r="BO772" s="68" t="s">
        <v>8</v>
      </c>
      <c r="BP772" s="69">
        <v>44453</v>
      </c>
      <c r="BQ772" s="67" t="s">
        <v>3</v>
      </c>
      <c r="BR772" s="68" t="str">
        <f>'Flight Data'!$A770</f>
        <v>G769</v>
      </c>
      <c r="BS772" s="68">
        <f>'Flight Data'!$B770</f>
        <v>2</v>
      </c>
      <c r="BT772" s="68">
        <f ca="1">ROUND(NORMINV($BY772,'Inputs and Outputs'!$C$18,'Inputs and Outputs'!$D$18),0)</f>
        <v>99</v>
      </c>
      <c r="BU772" s="68">
        <f t="shared" ref="BU772:BU835" si="252">Capacity+Five</f>
        <v>105</v>
      </c>
      <c r="BV772" s="68">
        <f t="shared" ref="BV772:BV835" ca="1" si="253">MIN(BT772,BU772)</f>
        <v>99</v>
      </c>
      <c r="BW772" s="68">
        <f ca="1">IF(BV772-BS772&gt;'Inputs and Outputs'!$D$4,Five-BS772,0)</f>
        <v>0</v>
      </c>
      <c r="BX772" s="68">
        <f ca="1">BV772*'Inputs and Outputs'!$D$5-BW772*'Inputs and Outputs'!$D$6</f>
        <v>3960</v>
      </c>
      <c r="BY772" s="70">
        <f t="shared" ca="1" si="239"/>
        <v>0.34541229064161605</v>
      </c>
      <c r="BZ772" s="68">
        <f t="shared" ref="BZ772:BZ835" si="254">IF(BQ772="7pm",200,25)</f>
        <v>25</v>
      </c>
      <c r="CA772" s="75">
        <f ca="1">BV772*'Inputs and Outputs'!$D$5-('Model Part B'!BW772*'Model Part B'!BZ772+BW772*Costperbumped)</f>
        <v>3960</v>
      </c>
    </row>
    <row r="773" spans="2:79" x14ac:dyDescent="0.2">
      <c r="B773" s="74">
        <v>770</v>
      </c>
      <c r="C773" s="68" t="s">
        <v>8</v>
      </c>
      <c r="D773" s="69">
        <v>44453</v>
      </c>
      <c r="E773" s="67" t="s">
        <v>2</v>
      </c>
      <c r="F773" s="68" t="str">
        <f>'Flight Data'!$A771</f>
        <v>G770</v>
      </c>
      <c r="G773" s="68">
        <f>'Flight Data'!$B771</f>
        <v>5</v>
      </c>
      <c r="H773" s="68">
        <f ca="1">ROUND(NORMINV($M773,'Inputs and Outputs'!$C$19,'Inputs and Outputs'!$D$19),0)</f>
        <v>112</v>
      </c>
      <c r="I773" s="68">
        <f t="shared" si="240"/>
        <v>101</v>
      </c>
      <c r="J773" s="68">
        <f t="shared" ca="1" si="241"/>
        <v>101</v>
      </c>
      <c r="K773" s="68">
        <f ca="1">IF(J773-G773&gt;'Inputs and Outputs'!$D$4,One-G773,0)</f>
        <v>0</v>
      </c>
      <c r="L773" s="68">
        <f ca="1">J773*'Inputs and Outputs'!$D$5-K773*'Inputs and Outputs'!$D$6</f>
        <v>4040</v>
      </c>
      <c r="M773" s="70">
        <f t="shared" ref="M773:M836" ca="1" si="255">RAND()</f>
        <v>0.95615872313064343</v>
      </c>
      <c r="N773" s="68">
        <f t="shared" si="242"/>
        <v>25</v>
      </c>
      <c r="O773" s="75">
        <f ca="1">J773*'Inputs and Outputs'!$D$5-('Model Part B'!K773*'Model Part B'!N773+K773*Costperbumped)</f>
        <v>4040</v>
      </c>
      <c r="R773" s="74">
        <v>770</v>
      </c>
      <c r="S773" s="68" t="s">
        <v>8</v>
      </c>
      <c r="T773" s="69">
        <v>44453</v>
      </c>
      <c r="U773" s="67" t="s">
        <v>2</v>
      </c>
      <c r="V773" s="68" t="str">
        <f>'Flight Data'!$A771</f>
        <v>G770</v>
      </c>
      <c r="W773" s="68">
        <f>'Flight Data'!$B771</f>
        <v>5</v>
      </c>
      <c r="X773" s="68">
        <f ca="1">ROUND(NORMINV($AC773,'Inputs and Outputs'!$C$19,'Inputs and Outputs'!$D$19),0)</f>
        <v>106</v>
      </c>
      <c r="Y773" s="68">
        <f t="shared" si="243"/>
        <v>102</v>
      </c>
      <c r="Z773" s="68">
        <f t="shared" ca="1" si="244"/>
        <v>102</v>
      </c>
      <c r="AA773" s="68">
        <f ca="1">IF(Z773-W773&gt;'Inputs and Outputs'!$D$4,One-W773,0)</f>
        <v>0</v>
      </c>
      <c r="AB773" s="68">
        <f ca="1">Z773*'Inputs and Outputs'!$D$5-AA773*'Inputs and Outputs'!$D$6</f>
        <v>4080</v>
      </c>
      <c r="AC773" s="70">
        <f t="shared" ref="AC773:AC836" ca="1" si="256">RAND()</f>
        <v>0.71160492586449131</v>
      </c>
      <c r="AD773" s="68">
        <f t="shared" si="245"/>
        <v>25</v>
      </c>
      <c r="AE773" s="75">
        <f ca="1">Z773*'Inputs and Outputs'!$D$5-('Model Part B'!AA773*'Model Part B'!AD773+AA773*Costperbumped)</f>
        <v>4080</v>
      </c>
      <c r="AH773" s="74">
        <v>770</v>
      </c>
      <c r="AI773" s="68" t="s">
        <v>8</v>
      </c>
      <c r="AJ773" s="69">
        <v>44453</v>
      </c>
      <c r="AK773" s="67" t="s">
        <v>2</v>
      </c>
      <c r="AL773" s="68" t="str">
        <f>'Flight Data'!$A771</f>
        <v>G770</v>
      </c>
      <c r="AM773" s="68">
        <f>'Flight Data'!$B771</f>
        <v>5</v>
      </c>
      <c r="AN773" s="68">
        <f ca="1">ROUND(NORMINV($AS773,'Inputs and Outputs'!$C$19,'Inputs and Outputs'!$D$19),0)</f>
        <v>101</v>
      </c>
      <c r="AO773" s="68">
        <f t="shared" si="246"/>
        <v>103</v>
      </c>
      <c r="AP773" s="68">
        <f t="shared" ca="1" si="247"/>
        <v>101</v>
      </c>
      <c r="AQ773" s="68">
        <f ca="1">IF(AP773-AM773&gt;'Inputs and Outputs'!$D$4,Three-AM773,0)</f>
        <v>0</v>
      </c>
      <c r="AR773" s="68">
        <f ca="1">AP773*'Inputs and Outputs'!$D$5-AQ773*'Inputs and Outputs'!$D$6</f>
        <v>4040</v>
      </c>
      <c r="AS773" s="70">
        <f t="shared" ref="AS773:AS836" ca="1" si="257">RAND()</f>
        <v>0.36520605380900628</v>
      </c>
      <c r="AT773" s="68">
        <f t="shared" si="248"/>
        <v>25</v>
      </c>
      <c r="AU773" s="75">
        <f ca="1">AP773*'Inputs and Outputs'!$D$5-('Model Part B'!AQ773*'Model Part B'!AT773+AQ773*Costperbumped)</f>
        <v>4040</v>
      </c>
      <c r="AX773" s="74">
        <v>770</v>
      </c>
      <c r="AY773" s="68" t="s">
        <v>8</v>
      </c>
      <c r="AZ773" s="69">
        <v>44453</v>
      </c>
      <c r="BA773" s="67" t="s">
        <v>2</v>
      </c>
      <c r="BB773" s="68" t="str">
        <f>'Flight Data'!$A771</f>
        <v>G770</v>
      </c>
      <c r="BC773" s="68">
        <f>'Flight Data'!$B771</f>
        <v>5</v>
      </c>
      <c r="BD773" s="68">
        <f ca="1">ROUND(NORMINV($BI773,'Inputs and Outputs'!$C$19,'Inputs and Outputs'!$D$19),0)</f>
        <v>103</v>
      </c>
      <c r="BE773" s="68">
        <f t="shared" si="249"/>
        <v>104</v>
      </c>
      <c r="BF773" s="68">
        <f t="shared" ca="1" si="250"/>
        <v>103</v>
      </c>
      <c r="BG773" s="68">
        <f ca="1">IF(BF773-BC773&gt;'Inputs and Outputs'!$D$4,Four-BC773,0)</f>
        <v>0</v>
      </c>
      <c r="BH773" s="68">
        <f ca="1">BF773*'Inputs and Outputs'!$D$5-BG773*'Inputs and Outputs'!$D$6</f>
        <v>4120</v>
      </c>
      <c r="BI773" s="70">
        <f t="shared" ref="BI773:BI836" ca="1" si="258">RAND()</f>
        <v>0.50820189624703882</v>
      </c>
      <c r="BJ773" s="68">
        <f t="shared" si="251"/>
        <v>25</v>
      </c>
      <c r="BK773" s="75">
        <f ca="1">BF773*'Inputs and Outputs'!$D$5-('Model Part B'!BG773*'Model Part B'!BJ773+BG773*Costperbumped)</f>
        <v>4120</v>
      </c>
      <c r="BN773" s="74">
        <v>770</v>
      </c>
      <c r="BO773" s="68" t="s">
        <v>8</v>
      </c>
      <c r="BP773" s="69">
        <v>44453</v>
      </c>
      <c r="BQ773" s="67" t="s">
        <v>2</v>
      </c>
      <c r="BR773" s="68" t="str">
        <f>'Flight Data'!$A771</f>
        <v>G770</v>
      </c>
      <c r="BS773" s="68">
        <f>'Flight Data'!$B771</f>
        <v>5</v>
      </c>
      <c r="BT773" s="68">
        <f ca="1">ROUND(NORMINV($BY773,'Inputs and Outputs'!$C$18,'Inputs and Outputs'!$D$18),0)</f>
        <v>101</v>
      </c>
      <c r="BU773" s="68">
        <f t="shared" si="252"/>
        <v>105</v>
      </c>
      <c r="BV773" s="68">
        <f t="shared" ca="1" si="253"/>
        <v>101</v>
      </c>
      <c r="BW773" s="68">
        <f ca="1">IF(BV773-BS773&gt;'Inputs and Outputs'!$D$4,Five-BS773,0)</f>
        <v>0</v>
      </c>
      <c r="BX773" s="68">
        <f ca="1">BV773*'Inputs and Outputs'!$D$5-BW773*'Inputs and Outputs'!$D$6</f>
        <v>4040</v>
      </c>
      <c r="BY773" s="70">
        <f t="shared" ref="BY773:BY836" ca="1" si="259">RAND()</f>
        <v>0.47960347595799702</v>
      </c>
      <c r="BZ773" s="68">
        <f t="shared" si="254"/>
        <v>25</v>
      </c>
      <c r="CA773" s="75">
        <f ca="1">BV773*'Inputs and Outputs'!$D$5-('Model Part B'!BW773*'Model Part B'!BZ773+BW773*Costperbumped)</f>
        <v>4040</v>
      </c>
    </row>
    <row r="774" spans="2:79" x14ac:dyDescent="0.2">
      <c r="B774" s="74">
        <v>771</v>
      </c>
      <c r="C774" s="68" t="s">
        <v>8</v>
      </c>
      <c r="D774" s="69">
        <v>44453</v>
      </c>
      <c r="E774" s="67" t="s">
        <v>0</v>
      </c>
      <c r="F774" s="68" t="str">
        <f>'Flight Data'!$A772</f>
        <v>G771</v>
      </c>
      <c r="G774" s="68">
        <f>'Flight Data'!$B772</f>
        <v>1</v>
      </c>
      <c r="H774" s="68">
        <f ca="1">ROUND(NORMINV($M774,'Inputs and Outputs'!$C$20,'Inputs and Outputs'!$D$20),0)</f>
        <v>100</v>
      </c>
      <c r="I774" s="68">
        <f t="shared" si="240"/>
        <v>101</v>
      </c>
      <c r="J774" s="68">
        <f t="shared" ca="1" si="241"/>
        <v>100</v>
      </c>
      <c r="K774" s="68">
        <f ca="1">IF(J774-G774&gt;'Inputs and Outputs'!$D$4,One-G774,0)</f>
        <v>0</v>
      </c>
      <c r="L774" s="68">
        <f ca="1">J774*'Inputs and Outputs'!$D$5-K774*'Inputs and Outputs'!$D$6</f>
        <v>4000</v>
      </c>
      <c r="M774" s="70">
        <f t="shared" ca="1" si="255"/>
        <v>0.13932221453052029</v>
      </c>
      <c r="N774" s="68">
        <f t="shared" si="242"/>
        <v>200</v>
      </c>
      <c r="O774" s="75">
        <f ca="1">J774*'Inputs and Outputs'!$D$5-('Model Part B'!K774*'Model Part B'!N774+K774*Costperbumped)</f>
        <v>4000</v>
      </c>
      <c r="R774" s="74">
        <v>771</v>
      </c>
      <c r="S774" s="68" t="s">
        <v>8</v>
      </c>
      <c r="T774" s="69">
        <v>44453</v>
      </c>
      <c r="U774" s="67" t="s">
        <v>0</v>
      </c>
      <c r="V774" s="68" t="str">
        <f>'Flight Data'!$A772</f>
        <v>G771</v>
      </c>
      <c r="W774" s="68">
        <f>'Flight Data'!$B772</f>
        <v>1</v>
      </c>
      <c r="X774" s="68">
        <f ca="1">ROUND(NORMINV($AC774,'Inputs and Outputs'!$C$20,'Inputs and Outputs'!$D$20),0)</f>
        <v>110</v>
      </c>
      <c r="Y774" s="68">
        <f t="shared" si="243"/>
        <v>102</v>
      </c>
      <c r="Z774" s="68">
        <f t="shared" ca="1" si="244"/>
        <v>102</v>
      </c>
      <c r="AA774" s="68">
        <f ca="1">IF(Z774-W774&gt;'Inputs and Outputs'!$D$4,One-W774,0)</f>
        <v>0</v>
      </c>
      <c r="AB774" s="68">
        <f ca="1">Z774*'Inputs and Outputs'!$D$5-AA774*'Inputs and Outputs'!$D$6</f>
        <v>4080</v>
      </c>
      <c r="AC774" s="70">
        <f t="shared" ca="1" si="256"/>
        <v>0.8453430746825511</v>
      </c>
      <c r="AD774" s="68">
        <f t="shared" si="245"/>
        <v>200</v>
      </c>
      <c r="AE774" s="75">
        <f ca="1">Z774*'Inputs and Outputs'!$D$5-('Model Part B'!AA774*'Model Part B'!AD774+AA774*Costperbumped)</f>
        <v>4080</v>
      </c>
      <c r="AH774" s="74">
        <v>771</v>
      </c>
      <c r="AI774" s="68" t="s">
        <v>8</v>
      </c>
      <c r="AJ774" s="69">
        <v>44453</v>
      </c>
      <c r="AK774" s="67" t="s">
        <v>0</v>
      </c>
      <c r="AL774" s="68" t="str">
        <f>'Flight Data'!$A772</f>
        <v>G771</v>
      </c>
      <c r="AM774" s="68">
        <f>'Flight Data'!$B772</f>
        <v>1</v>
      </c>
      <c r="AN774" s="68">
        <f ca="1">ROUND(NORMINV($AS774,'Inputs and Outputs'!$C$20,'Inputs and Outputs'!$D$20),0)</f>
        <v>110</v>
      </c>
      <c r="AO774" s="68">
        <f t="shared" si="246"/>
        <v>103</v>
      </c>
      <c r="AP774" s="68">
        <f t="shared" ca="1" si="247"/>
        <v>103</v>
      </c>
      <c r="AQ774" s="68">
        <f ca="1">IF(AP774-AM774&gt;'Inputs and Outputs'!$D$4,Three-AM774,0)</f>
        <v>2</v>
      </c>
      <c r="AR774" s="68">
        <f ca="1">AP774*'Inputs and Outputs'!$D$5-AQ774*'Inputs and Outputs'!$D$6</f>
        <v>3920</v>
      </c>
      <c r="AS774" s="70">
        <f t="shared" ca="1" si="257"/>
        <v>0.82831618408456997</v>
      </c>
      <c r="AT774" s="68">
        <f t="shared" si="248"/>
        <v>200</v>
      </c>
      <c r="AU774" s="75">
        <f ca="1">AP774*'Inputs and Outputs'!$D$5-('Model Part B'!AQ774*'Model Part B'!AT774+AQ774*Costperbumped)</f>
        <v>3520</v>
      </c>
      <c r="AX774" s="74">
        <v>771</v>
      </c>
      <c r="AY774" s="68" t="s">
        <v>8</v>
      </c>
      <c r="AZ774" s="69">
        <v>44453</v>
      </c>
      <c r="BA774" s="67" t="s">
        <v>0</v>
      </c>
      <c r="BB774" s="68" t="str">
        <f>'Flight Data'!$A772</f>
        <v>G771</v>
      </c>
      <c r="BC774" s="68">
        <f>'Flight Data'!$B772</f>
        <v>1</v>
      </c>
      <c r="BD774" s="68">
        <f ca="1">ROUND(NORMINV($BI774,'Inputs and Outputs'!$C$20,'Inputs and Outputs'!$D$20),0)</f>
        <v>107</v>
      </c>
      <c r="BE774" s="68">
        <f t="shared" si="249"/>
        <v>104</v>
      </c>
      <c r="BF774" s="68">
        <f t="shared" ca="1" si="250"/>
        <v>104</v>
      </c>
      <c r="BG774" s="68">
        <f ca="1">IF(BF774-BC774&gt;'Inputs and Outputs'!$D$4,Four-BC774,0)</f>
        <v>3</v>
      </c>
      <c r="BH774" s="68">
        <f ca="1">BF774*'Inputs and Outputs'!$D$5-BG774*'Inputs and Outputs'!$D$6</f>
        <v>3860</v>
      </c>
      <c r="BI774" s="70">
        <f t="shared" ca="1" si="258"/>
        <v>0.64724693374472997</v>
      </c>
      <c r="BJ774" s="68">
        <f t="shared" si="251"/>
        <v>200</v>
      </c>
      <c r="BK774" s="75">
        <f ca="1">BF774*'Inputs and Outputs'!$D$5-('Model Part B'!BG774*'Model Part B'!BJ774+BG774*Costperbumped)</f>
        <v>3260</v>
      </c>
      <c r="BN774" s="74">
        <v>771</v>
      </c>
      <c r="BO774" s="68" t="s">
        <v>8</v>
      </c>
      <c r="BP774" s="69">
        <v>44453</v>
      </c>
      <c r="BQ774" s="67" t="s">
        <v>0</v>
      </c>
      <c r="BR774" s="68" t="str">
        <f>'Flight Data'!$A772</f>
        <v>G771</v>
      </c>
      <c r="BS774" s="68">
        <f>'Flight Data'!$B772</f>
        <v>1</v>
      </c>
      <c r="BT774" s="68">
        <f ca="1">ROUND(NORMINV($BY774,'Inputs and Outputs'!$C$18,'Inputs and Outputs'!$D$18),0)</f>
        <v>88</v>
      </c>
      <c r="BU774" s="68">
        <f t="shared" si="252"/>
        <v>105</v>
      </c>
      <c r="BV774" s="68">
        <f t="shared" ca="1" si="253"/>
        <v>88</v>
      </c>
      <c r="BW774" s="68">
        <f ca="1">IF(BV774-BS774&gt;'Inputs and Outputs'!$D$4,Five-BS774,0)</f>
        <v>0</v>
      </c>
      <c r="BX774" s="68">
        <f ca="1">BV774*'Inputs and Outputs'!$D$5-BW774*'Inputs and Outputs'!$D$6</f>
        <v>3520</v>
      </c>
      <c r="BY774" s="70">
        <f t="shared" ca="1" si="259"/>
        <v>1.5738142517245035E-2</v>
      </c>
      <c r="BZ774" s="68">
        <f t="shared" si="254"/>
        <v>200</v>
      </c>
      <c r="CA774" s="75">
        <f ca="1">BV774*'Inputs and Outputs'!$D$5-('Model Part B'!BW774*'Model Part B'!BZ774+BW774*Costperbumped)</f>
        <v>3520</v>
      </c>
    </row>
    <row r="775" spans="2:79" x14ac:dyDescent="0.2">
      <c r="B775" s="74">
        <v>772</v>
      </c>
      <c r="C775" s="68" t="s">
        <v>7</v>
      </c>
      <c r="D775" s="69">
        <v>44454</v>
      </c>
      <c r="E775" s="67" t="s">
        <v>3</v>
      </c>
      <c r="F775" s="68" t="str">
        <f>'Flight Data'!$A773</f>
        <v>G772</v>
      </c>
      <c r="G775" s="68">
        <f>'Flight Data'!$B773</f>
        <v>4</v>
      </c>
      <c r="H775" s="68">
        <f ca="1">ROUND(NORMINV($M775,'Inputs and Outputs'!$C$18,'Inputs and Outputs'!$D$18),0)</f>
        <v>103</v>
      </c>
      <c r="I775" s="68">
        <f t="shared" si="240"/>
        <v>101</v>
      </c>
      <c r="J775" s="68">
        <f t="shared" ca="1" si="241"/>
        <v>101</v>
      </c>
      <c r="K775" s="68">
        <f ca="1">IF(J775-G775&gt;'Inputs and Outputs'!$D$4,One-G775,0)</f>
        <v>0</v>
      </c>
      <c r="L775" s="68">
        <f ca="1">J775*'Inputs and Outputs'!$D$5-K775*'Inputs and Outputs'!$D$6</f>
        <v>4040</v>
      </c>
      <c r="M775" s="70">
        <f t="shared" ca="1" si="255"/>
        <v>0.62157727134937668</v>
      </c>
      <c r="N775" s="68">
        <f t="shared" si="242"/>
        <v>25</v>
      </c>
      <c r="O775" s="75">
        <f ca="1">J775*'Inputs and Outputs'!$D$5-('Model Part B'!K775*'Model Part B'!N775+K775*Costperbumped)</f>
        <v>4040</v>
      </c>
      <c r="R775" s="74">
        <v>772</v>
      </c>
      <c r="S775" s="68" t="s">
        <v>7</v>
      </c>
      <c r="T775" s="69">
        <v>44454</v>
      </c>
      <c r="U775" s="67" t="s">
        <v>3</v>
      </c>
      <c r="V775" s="68" t="str">
        <f>'Flight Data'!$A773</f>
        <v>G772</v>
      </c>
      <c r="W775" s="68">
        <f>'Flight Data'!$B773</f>
        <v>4</v>
      </c>
      <c r="X775" s="68">
        <f ca="1">ROUND(NORMINV($AC775,'Inputs and Outputs'!$C$18,'Inputs and Outputs'!$D$18),0)</f>
        <v>107</v>
      </c>
      <c r="Y775" s="68">
        <f t="shared" si="243"/>
        <v>102</v>
      </c>
      <c r="Z775" s="68">
        <f t="shared" ca="1" si="244"/>
        <v>102</v>
      </c>
      <c r="AA775" s="68">
        <f ca="1">IF(Z775-W775&gt;'Inputs and Outputs'!$D$4,One-W775,0)</f>
        <v>0</v>
      </c>
      <c r="AB775" s="68">
        <f ca="1">Z775*'Inputs and Outputs'!$D$5-AA775*'Inputs and Outputs'!$D$6</f>
        <v>4080</v>
      </c>
      <c r="AC775" s="70">
        <f t="shared" ca="1" si="256"/>
        <v>0.85956815657124475</v>
      </c>
      <c r="AD775" s="68">
        <f t="shared" si="245"/>
        <v>25</v>
      </c>
      <c r="AE775" s="75">
        <f ca="1">Z775*'Inputs and Outputs'!$D$5-('Model Part B'!AA775*'Model Part B'!AD775+AA775*Costperbumped)</f>
        <v>4080</v>
      </c>
      <c r="AH775" s="74">
        <v>772</v>
      </c>
      <c r="AI775" s="68" t="s">
        <v>7</v>
      </c>
      <c r="AJ775" s="69">
        <v>44454</v>
      </c>
      <c r="AK775" s="67" t="s">
        <v>3</v>
      </c>
      <c r="AL775" s="68" t="str">
        <f>'Flight Data'!$A773</f>
        <v>G772</v>
      </c>
      <c r="AM775" s="68">
        <f>'Flight Data'!$B773</f>
        <v>4</v>
      </c>
      <c r="AN775" s="68">
        <f ca="1">ROUND(NORMINV($AS775,'Inputs and Outputs'!$C$18,'Inputs and Outputs'!$D$18),0)</f>
        <v>102</v>
      </c>
      <c r="AO775" s="68">
        <f t="shared" si="246"/>
        <v>103</v>
      </c>
      <c r="AP775" s="68">
        <f t="shared" ca="1" si="247"/>
        <v>102</v>
      </c>
      <c r="AQ775" s="68">
        <f ca="1">IF(AP775-AM775&gt;'Inputs and Outputs'!$D$4,Three-AM775,0)</f>
        <v>0</v>
      </c>
      <c r="AR775" s="68">
        <f ca="1">AP775*'Inputs and Outputs'!$D$5-AQ775*'Inputs and Outputs'!$D$6</f>
        <v>4080</v>
      </c>
      <c r="AS775" s="70">
        <f t="shared" ca="1" si="257"/>
        <v>0.5845518122465525</v>
      </c>
      <c r="AT775" s="68">
        <f t="shared" si="248"/>
        <v>25</v>
      </c>
      <c r="AU775" s="75">
        <f ca="1">AP775*'Inputs and Outputs'!$D$5-('Model Part B'!AQ775*'Model Part B'!AT775+AQ775*Costperbumped)</f>
        <v>4080</v>
      </c>
      <c r="AX775" s="74">
        <v>772</v>
      </c>
      <c r="AY775" s="68" t="s">
        <v>7</v>
      </c>
      <c r="AZ775" s="69">
        <v>44454</v>
      </c>
      <c r="BA775" s="67" t="s">
        <v>3</v>
      </c>
      <c r="BB775" s="68" t="str">
        <f>'Flight Data'!$A773</f>
        <v>G772</v>
      </c>
      <c r="BC775" s="68">
        <f>'Flight Data'!$B773</f>
        <v>4</v>
      </c>
      <c r="BD775" s="68">
        <f ca="1">ROUND(NORMINV($BI775,'Inputs and Outputs'!$C$18,'Inputs and Outputs'!$D$18),0)</f>
        <v>102</v>
      </c>
      <c r="BE775" s="68">
        <f t="shared" si="249"/>
        <v>104</v>
      </c>
      <c r="BF775" s="68">
        <f t="shared" ca="1" si="250"/>
        <v>102</v>
      </c>
      <c r="BG775" s="68">
        <f ca="1">IF(BF775-BC775&gt;'Inputs and Outputs'!$D$4,Four-BC775,0)</f>
        <v>0</v>
      </c>
      <c r="BH775" s="68">
        <f ca="1">BF775*'Inputs and Outputs'!$D$5-BG775*'Inputs and Outputs'!$D$6</f>
        <v>4080</v>
      </c>
      <c r="BI775" s="70">
        <f t="shared" ca="1" si="258"/>
        <v>0.53735125591006616</v>
      </c>
      <c r="BJ775" s="68">
        <f t="shared" si="251"/>
        <v>25</v>
      </c>
      <c r="BK775" s="75">
        <f ca="1">BF775*'Inputs and Outputs'!$D$5-('Model Part B'!BG775*'Model Part B'!BJ775+BG775*Costperbumped)</f>
        <v>4080</v>
      </c>
      <c r="BN775" s="74">
        <v>772</v>
      </c>
      <c r="BO775" s="68" t="s">
        <v>7</v>
      </c>
      <c r="BP775" s="69">
        <v>44454</v>
      </c>
      <c r="BQ775" s="67" t="s">
        <v>3</v>
      </c>
      <c r="BR775" s="68" t="str">
        <f>'Flight Data'!$A773</f>
        <v>G772</v>
      </c>
      <c r="BS775" s="68">
        <f>'Flight Data'!$B773</f>
        <v>4</v>
      </c>
      <c r="BT775" s="68">
        <f ca="1">ROUND(NORMINV($BY775,'Inputs and Outputs'!$C$18,'Inputs and Outputs'!$D$18),0)</f>
        <v>100</v>
      </c>
      <c r="BU775" s="68">
        <f t="shared" si="252"/>
        <v>105</v>
      </c>
      <c r="BV775" s="68">
        <f t="shared" ca="1" si="253"/>
        <v>100</v>
      </c>
      <c r="BW775" s="68">
        <f ca="1">IF(BV775-BS775&gt;'Inputs and Outputs'!$D$4,Five-BS775,0)</f>
        <v>0</v>
      </c>
      <c r="BX775" s="68">
        <f ca="1">BV775*'Inputs and Outputs'!$D$5-BW775*'Inputs and Outputs'!$D$6</f>
        <v>4000</v>
      </c>
      <c r="BY775" s="70">
        <f t="shared" ca="1" si="259"/>
        <v>0.43338812827627304</v>
      </c>
      <c r="BZ775" s="68">
        <f t="shared" si="254"/>
        <v>25</v>
      </c>
      <c r="CA775" s="75">
        <f ca="1">BV775*'Inputs and Outputs'!$D$5-('Model Part B'!BW775*'Model Part B'!BZ775+BW775*Costperbumped)</f>
        <v>4000</v>
      </c>
    </row>
    <row r="776" spans="2:79" x14ac:dyDescent="0.2">
      <c r="B776" s="74">
        <v>773</v>
      </c>
      <c r="C776" s="68" t="s">
        <v>7</v>
      </c>
      <c r="D776" s="69">
        <v>44454</v>
      </c>
      <c r="E776" s="67" t="s">
        <v>2</v>
      </c>
      <c r="F776" s="68" t="str">
        <f>'Flight Data'!$A774</f>
        <v>G773</v>
      </c>
      <c r="G776" s="68">
        <f>'Flight Data'!$B774</f>
        <v>1</v>
      </c>
      <c r="H776" s="68">
        <f ca="1">ROUND(NORMINV($M776,'Inputs and Outputs'!$C$19,'Inputs and Outputs'!$D$19),0)</f>
        <v>108</v>
      </c>
      <c r="I776" s="68">
        <f t="shared" si="240"/>
        <v>101</v>
      </c>
      <c r="J776" s="68">
        <f t="shared" ca="1" si="241"/>
        <v>101</v>
      </c>
      <c r="K776" s="68">
        <f ca="1">IF(J776-G776&gt;'Inputs and Outputs'!$D$4,One-G776,0)</f>
        <v>0</v>
      </c>
      <c r="L776" s="68">
        <f ca="1">J776*'Inputs and Outputs'!$D$5-K776*'Inputs and Outputs'!$D$6</f>
        <v>4040</v>
      </c>
      <c r="M776" s="70">
        <f t="shared" ca="1" si="255"/>
        <v>0.85663405643790669</v>
      </c>
      <c r="N776" s="68">
        <f t="shared" si="242"/>
        <v>25</v>
      </c>
      <c r="O776" s="75">
        <f ca="1">J776*'Inputs and Outputs'!$D$5-('Model Part B'!K776*'Model Part B'!N776+K776*Costperbumped)</f>
        <v>4040</v>
      </c>
      <c r="R776" s="74">
        <v>773</v>
      </c>
      <c r="S776" s="68" t="s">
        <v>7</v>
      </c>
      <c r="T776" s="69">
        <v>44454</v>
      </c>
      <c r="U776" s="67" t="s">
        <v>2</v>
      </c>
      <c r="V776" s="68" t="str">
        <f>'Flight Data'!$A774</f>
        <v>G773</v>
      </c>
      <c r="W776" s="68">
        <f>'Flight Data'!$B774</f>
        <v>1</v>
      </c>
      <c r="X776" s="68">
        <f ca="1">ROUND(NORMINV($AC776,'Inputs and Outputs'!$C$19,'Inputs and Outputs'!$D$19),0)</f>
        <v>99</v>
      </c>
      <c r="Y776" s="68">
        <f t="shared" si="243"/>
        <v>102</v>
      </c>
      <c r="Z776" s="68">
        <f t="shared" ca="1" si="244"/>
        <v>99</v>
      </c>
      <c r="AA776" s="68">
        <f ca="1">IF(Z776-W776&gt;'Inputs and Outputs'!$D$4,One-W776,0)</f>
        <v>0</v>
      </c>
      <c r="AB776" s="68">
        <f ca="1">Z776*'Inputs and Outputs'!$D$5-AA776*'Inputs and Outputs'!$D$6</f>
        <v>3960</v>
      </c>
      <c r="AC776" s="70">
        <f t="shared" ca="1" si="256"/>
        <v>0.2099999449237413</v>
      </c>
      <c r="AD776" s="68">
        <f t="shared" si="245"/>
        <v>25</v>
      </c>
      <c r="AE776" s="75">
        <f ca="1">Z776*'Inputs and Outputs'!$D$5-('Model Part B'!AA776*'Model Part B'!AD776+AA776*Costperbumped)</f>
        <v>3960</v>
      </c>
      <c r="AH776" s="74">
        <v>773</v>
      </c>
      <c r="AI776" s="68" t="s">
        <v>7</v>
      </c>
      <c r="AJ776" s="69">
        <v>44454</v>
      </c>
      <c r="AK776" s="67" t="s">
        <v>2</v>
      </c>
      <c r="AL776" s="68" t="str">
        <f>'Flight Data'!$A774</f>
        <v>G773</v>
      </c>
      <c r="AM776" s="68">
        <f>'Flight Data'!$B774</f>
        <v>1</v>
      </c>
      <c r="AN776" s="68">
        <f ca="1">ROUND(NORMINV($AS776,'Inputs and Outputs'!$C$19,'Inputs and Outputs'!$D$19),0)</f>
        <v>96</v>
      </c>
      <c r="AO776" s="68">
        <f t="shared" si="246"/>
        <v>103</v>
      </c>
      <c r="AP776" s="68">
        <f t="shared" ca="1" si="247"/>
        <v>96</v>
      </c>
      <c r="AQ776" s="68">
        <f ca="1">IF(AP776-AM776&gt;'Inputs and Outputs'!$D$4,Three-AM776,0)</f>
        <v>0</v>
      </c>
      <c r="AR776" s="68">
        <f ca="1">AP776*'Inputs and Outputs'!$D$5-AQ776*'Inputs and Outputs'!$D$6</f>
        <v>3840</v>
      </c>
      <c r="AS776" s="70">
        <f t="shared" ca="1" si="257"/>
        <v>8.0598864910431667E-2</v>
      </c>
      <c r="AT776" s="68">
        <f t="shared" si="248"/>
        <v>25</v>
      </c>
      <c r="AU776" s="75">
        <f ca="1">AP776*'Inputs and Outputs'!$D$5-('Model Part B'!AQ776*'Model Part B'!AT776+AQ776*Costperbumped)</f>
        <v>3840</v>
      </c>
      <c r="AX776" s="74">
        <v>773</v>
      </c>
      <c r="AY776" s="68" t="s">
        <v>7</v>
      </c>
      <c r="AZ776" s="69">
        <v>44454</v>
      </c>
      <c r="BA776" s="67" t="s">
        <v>2</v>
      </c>
      <c r="BB776" s="68" t="str">
        <f>'Flight Data'!$A774</f>
        <v>G773</v>
      </c>
      <c r="BC776" s="68">
        <f>'Flight Data'!$B774</f>
        <v>1</v>
      </c>
      <c r="BD776" s="68">
        <f ca="1">ROUND(NORMINV($BI776,'Inputs and Outputs'!$C$19,'Inputs and Outputs'!$D$19),0)</f>
        <v>107</v>
      </c>
      <c r="BE776" s="68">
        <f t="shared" si="249"/>
        <v>104</v>
      </c>
      <c r="BF776" s="68">
        <f t="shared" ca="1" si="250"/>
        <v>104</v>
      </c>
      <c r="BG776" s="68">
        <f ca="1">IF(BF776-BC776&gt;'Inputs and Outputs'!$D$4,Four-BC776,0)</f>
        <v>3</v>
      </c>
      <c r="BH776" s="68">
        <f ca="1">BF776*'Inputs and Outputs'!$D$5-BG776*'Inputs and Outputs'!$D$6</f>
        <v>3860</v>
      </c>
      <c r="BI776" s="70">
        <f t="shared" ca="1" si="258"/>
        <v>0.76188917512744714</v>
      </c>
      <c r="BJ776" s="68">
        <f t="shared" si="251"/>
        <v>25</v>
      </c>
      <c r="BK776" s="75">
        <f ca="1">BF776*'Inputs and Outputs'!$D$5-('Model Part B'!BG776*'Model Part B'!BJ776+BG776*Costperbumped)</f>
        <v>3785</v>
      </c>
      <c r="BN776" s="74">
        <v>773</v>
      </c>
      <c r="BO776" s="68" t="s">
        <v>7</v>
      </c>
      <c r="BP776" s="69">
        <v>44454</v>
      </c>
      <c r="BQ776" s="67" t="s">
        <v>2</v>
      </c>
      <c r="BR776" s="68" t="str">
        <f>'Flight Data'!$A774</f>
        <v>G773</v>
      </c>
      <c r="BS776" s="68">
        <f>'Flight Data'!$B774</f>
        <v>1</v>
      </c>
      <c r="BT776" s="68">
        <f ca="1">ROUND(NORMINV($BY776,'Inputs and Outputs'!$C$18,'Inputs and Outputs'!$D$18),0)</f>
        <v>109</v>
      </c>
      <c r="BU776" s="68">
        <f t="shared" si="252"/>
        <v>105</v>
      </c>
      <c r="BV776" s="68">
        <f t="shared" ca="1" si="253"/>
        <v>105</v>
      </c>
      <c r="BW776" s="68">
        <f ca="1">IF(BV776-BS776&gt;'Inputs and Outputs'!$D$4,Five-BS776,0)</f>
        <v>4</v>
      </c>
      <c r="BX776" s="68">
        <f ca="1">BV776*'Inputs and Outputs'!$D$5-BW776*'Inputs and Outputs'!$D$6</f>
        <v>3800</v>
      </c>
      <c r="BY776" s="70">
        <f t="shared" ca="1" si="259"/>
        <v>0.90033191525768441</v>
      </c>
      <c r="BZ776" s="68">
        <f t="shared" si="254"/>
        <v>25</v>
      </c>
      <c r="CA776" s="75">
        <f ca="1">BV776*'Inputs and Outputs'!$D$5-('Model Part B'!BW776*'Model Part B'!BZ776+BW776*Costperbumped)</f>
        <v>3700</v>
      </c>
    </row>
    <row r="777" spans="2:79" x14ac:dyDescent="0.2">
      <c r="B777" s="74">
        <v>774</v>
      </c>
      <c r="C777" s="68" t="s">
        <v>7</v>
      </c>
      <c r="D777" s="69">
        <v>44454</v>
      </c>
      <c r="E777" s="67" t="s">
        <v>0</v>
      </c>
      <c r="F777" s="68" t="str">
        <f>'Flight Data'!$A775</f>
        <v>G774</v>
      </c>
      <c r="G777" s="68">
        <f>'Flight Data'!$B775</f>
        <v>2</v>
      </c>
      <c r="H777" s="68">
        <f ca="1">ROUND(NORMINV($M777,'Inputs and Outputs'!$C$20,'Inputs and Outputs'!$D$20),0)</f>
        <v>106</v>
      </c>
      <c r="I777" s="68">
        <f t="shared" si="240"/>
        <v>101</v>
      </c>
      <c r="J777" s="68">
        <f t="shared" ca="1" si="241"/>
        <v>101</v>
      </c>
      <c r="K777" s="68">
        <f ca="1">IF(J777-G777&gt;'Inputs and Outputs'!$D$4,One-G777,0)</f>
        <v>0</v>
      </c>
      <c r="L777" s="68">
        <f ca="1">J777*'Inputs and Outputs'!$D$5-K777*'Inputs and Outputs'!$D$6</f>
        <v>4040</v>
      </c>
      <c r="M777" s="70">
        <f t="shared" ca="1" si="255"/>
        <v>0.55745758372307119</v>
      </c>
      <c r="N777" s="68">
        <f t="shared" si="242"/>
        <v>200</v>
      </c>
      <c r="O777" s="75">
        <f ca="1">J777*'Inputs and Outputs'!$D$5-('Model Part B'!K777*'Model Part B'!N777+K777*Costperbumped)</f>
        <v>4040</v>
      </c>
      <c r="R777" s="74">
        <v>774</v>
      </c>
      <c r="S777" s="68" t="s">
        <v>7</v>
      </c>
      <c r="T777" s="69">
        <v>44454</v>
      </c>
      <c r="U777" s="67" t="s">
        <v>0</v>
      </c>
      <c r="V777" s="68" t="str">
        <f>'Flight Data'!$A775</f>
        <v>G774</v>
      </c>
      <c r="W777" s="68">
        <f>'Flight Data'!$B775</f>
        <v>2</v>
      </c>
      <c r="X777" s="68">
        <f ca="1">ROUND(NORMINV($AC777,'Inputs and Outputs'!$C$20,'Inputs and Outputs'!$D$20),0)</f>
        <v>107</v>
      </c>
      <c r="Y777" s="68">
        <f t="shared" si="243"/>
        <v>102</v>
      </c>
      <c r="Z777" s="68">
        <f t="shared" ca="1" si="244"/>
        <v>102</v>
      </c>
      <c r="AA777" s="68">
        <f ca="1">IF(Z777-W777&gt;'Inputs and Outputs'!$D$4,One-W777,0)</f>
        <v>0</v>
      </c>
      <c r="AB777" s="68">
        <f ca="1">Z777*'Inputs and Outputs'!$D$5-AA777*'Inputs and Outputs'!$D$6</f>
        <v>4080</v>
      </c>
      <c r="AC777" s="70">
        <f t="shared" ca="1" si="256"/>
        <v>0.658656161342146</v>
      </c>
      <c r="AD777" s="68">
        <f t="shared" si="245"/>
        <v>200</v>
      </c>
      <c r="AE777" s="75">
        <f ca="1">Z777*'Inputs and Outputs'!$D$5-('Model Part B'!AA777*'Model Part B'!AD777+AA777*Costperbumped)</f>
        <v>4080</v>
      </c>
      <c r="AH777" s="74">
        <v>774</v>
      </c>
      <c r="AI777" s="68" t="s">
        <v>7</v>
      </c>
      <c r="AJ777" s="69">
        <v>44454</v>
      </c>
      <c r="AK777" s="67" t="s">
        <v>0</v>
      </c>
      <c r="AL777" s="68" t="str">
        <f>'Flight Data'!$A775</f>
        <v>G774</v>
      </c>
      <c r="AM777" s="68">
        <f>'Flight Data'!$B775</f>
        <v>2</v>
      </c>
      <c r="AN777" s="68">
        <f ca="1">ROUND(NORMINV($AS777,'Inputs and Outputs'!$C$20,'Inputs and Outputs'!$D$20),0)</f>
        <v>110</v>
      </c>
      <c r="AO777" s="68">
        <f t="shared" si="246"/>
        <v>103</v>
      </c>
      <c r="AP777" s="68">
        <f t="shared" ca="1" si="247"/>
        <v>103</v>
      </c>
      <c r="AQ777" s="68">
        <f ca="1">IF(AP777-AM777&gt;'Inputs and Outputs'!$D$4,Three-AM777,0)</f>
        <v>1</v>
      </c>
      <c r="AR777" s="68">
        <f ca="1">AP777*'Inputs and Outputs'!$D$5-AQ777*'Inputs and Outputs'!$D$6</f>
        <v>4020</v>
      </c>
      <c r="AS777" s="70">
        <f t="shared" ca="1" si="257"/>
        <v>0.83347666050519253</v>
      </c>
      <c r="AT777" s="68">
        <f t="shared" si="248"/>
        <v>200</v>
      </c>
      <c r="AU777" s="75">
        <f ca="1">AP777*'Inputs and Outputs'!$D$5-('Model Part B'!AQ777*'Model Part B'!AT777+AQ777*Costperbumped)</f>
        <v>3820</v>
      </c>
      <c r="AX777" s="74">
        <v>774</v>
      </c>
      <c r="AY777" s="68" t="s">
        <v>7</v>
      </c>
      <c r="AZ777" s="69">
        <v>44454</v>
      </c>
      <c r="BA777" s="67" t="s">
        <v>0</v>
      </c>
      <c r="BB777" s="68" t="str">
        <f>'Flight Data'!$A775</f>
        <v>G774</v>
      </c>
      <c r="BC777" s="68">
        <f>'Flight Data'!$B775</f>
        <v>2</v>
      </c>
      <c r="BD777" s="68">
        <f ca="1">ROUND(NORMINV($BI777,'Inputs and Outputs'!$C$20,'Inputs and Outputs'!$D$20),0)</f>
        <v>99</v>
      </c>
      <c r="BE777" s="68">
        <f t="shared" si="249"/>
        <v>104</v>
      </c>
      <c r="BF777" s="68">
        <f t="shared" ca="1" si="250"/>
        <v>99</v>
      </c>
      <c r="BG777" s="68">
        <f ca="1">IF(BF777-BC777&gt;'Inputs and Outputs'!$D$4,Four-BC777,0)</f>
        <v>0</v>
      </c>
      <c r="BH777" s="68">
        <f ca="1">BF777*'Inputs and Outputs'!$D$5-BG777*'Inputs and Outputs'!$D$6</f>
        <v>3960</v>
      </c>
      <c r="BI777" s="70">
        <f t="shared" ca="1" si="258"/>
        <v>0.13034605631406038</v>
      </c>
      <c r="BJ777" s="68">
        <f t="shared" si="251"/>
        <v>200</v>
      </c>
      <c r="BK777" s="75">
        <f ca="1">BF777*'Inputs and Outputs'!$D$5-('Model Part B'!BG777*'Model Part B'!BJ777+BG777*Costperbumped)</f>
        <v>3960</v>
      </c>
      <c r="BN777" s="74">
        <v>774</v>
      </c>
      <c r="BO777" s="68" t="s">
        <v>7</v>
      </c>
      <c r="BP777" s="69">
        <v>44454</v>
      </c>
      <c r="BQ777" s="67" t="s">
        <v>0</v>
      </c>
      <c r="BR777" s="68" t="str">
        <f>'Flight Data'!$A775</f>
        <v>G774</v>
      </c>
      <c r="BS777" s="68">
        <f>'Flight Data'!$B775</f>
        <v>2</v>
      </c>
      <c r="BT777" s="68">
        <f ca="1">ROUND(NORMINV($BY777,'Inputs and Outputs'!$C$18,'Inputs and Outputs'!$D$18),0)</f>
        <v>99</v>
      </c>
      <c r="BU777" s="68">
        <f t="shared" si="252"/>
        <v>105</v>
      </c>
      <c r="BV777" s="68">
        <f t="shared" ca="1" si="253"/>
        <v>99</v>
      </c>
      <c r="BW777" s="68">
        <f ca="1">IF(BV777-BS777&gt;'Inputs and Outputs'!$D$4,Five-BS777,0)</f>
        <v>0</v>
      </c>
      <c r="BX777" s="68">
        <f ca="1">BV777*'Inputs and Outputs'!$D$5-BW777*'Inputs and Outputs'!$D$6</f>
        <v>3960</v>
      </c>
      <c r="BY777" s="70">
        <f t="shared" ca="1" si="259"/>
        <v>0.34987498344333146</v>
      </c>
      <c r="BZ777" s="68">
        <f t="shared" si="254"/>
        <v>200</v>
      </c>
      <c r="CA777" s="75">
        <f ca="1">BV777*'Inputs and Outputs'!$D$5-('Model Part B'!BW777*'Model Part B'!BZ777+BW777*Costperbumped)</f>
        <v>3960</v>
      </c>
    </row>
    <row r="778" spans="2:79" x14ac:dyDescent="0.2">
      <c r="B778" s="74">
        <v>775</v>
      </c>
      <c r="C778" s="68" t="s">
        <v>6</v>
      </c>
      <c r="D778" s="69">
        <v>44455</v>
      </c>
      <c r="E778" s="67" t="s">
        <v>3</v>
      </c>
      <c r="F778" s="68" t="str">
        <f>'Flight Data'!$A776</f>
        <v>G775</v>
      </c>
      <c r="G778" s="68">
        <f>'Flight Data'!$B776</f>
        <v>4</v>
      </c>
      <c r="H778" s="68">
        <f ca="1">ROUND(NORMINV($M778,'Inputs and Outputs'!$C$18,'Inputs and Outputs'!$D$18),0)</f>
        <v>102</v>
      </c>
      <c r="I778" s="68">
        <f t="shared" si="240"/>
        <v>101</v>
      </c>
      <c r="J778" s="68">
        <f t="shared" ca="1" si="241"/>
        <v>101</v>
      </c>
      <c r="K778" s="68">
        <f ca="1">IF(J778-G778&gt;'Inputs and Outputs'!$D$4,One-G778,0)</f>
        <v>0</v>
      </c>
      <c r="L778" s="68">
        <f ca="1">J778*'Inputs and Outputs'!$D$5-K778*'Inputs and Outputs'!$D$6</f>
        <v>4040</v>
      </c>
      <c r="M778" s="70">
        <f t="shared" ca="1" si="255"/>
        <v>0.57488680887686472</v>
      </c>
      <c r="N778" s="68">
        <f t="shared" si="242"/>
        <v>25</v>
      </c>
      <c r="O778" s="75">
        <f ca="1">J778*'Inputs and Outputs'!$D$5-('Model Part B'!K778*'Model Part B'!N778+K778*Costperbumped)</f>
        <v>4040</v>
      </c>
      <c r="R778" s="74">
        <v>775</v>
      </c>
      <c r="S778" s="68" t="s">
        <v>6</v>
      </c>
      <c r="T778" s="69">
        <v>44455</v>
      </c>
      <c r="U778" s="67" t="s">
        <v>3</v>
      </c>
      <c r="V778" s="68" t="str">
        <f>'Flight Data'!$A776</f>
        <v>G775</v>
      </c>
      <c r="W778" s="68">
        <f>'Flight Data'!$B776</f>
        <v>4</v>
      </c>
      <c r="X778" s="68">
        <f ca="1">ROUND(NORMINV($AC778,'Inputs and Outputs'!$C$18,'Inputs and Outputs'!$D$18),0)</f>
        <v>100</v>
      </c>
      <c r="Y778" s="68">
        <f t="shared" si="243"/>
        <v>102</v>
      </c>
      <c r="Z778" s="68">
        <f t="shared" ca="1" si="244"/>
        <v>100</v>
      </c>
      <c r="AA778" s="68">
        <f ca="1">IF(Z778-W778&gt;'Inputs and Outputs'!$D$4,One-W778,0)</f>
        <v>0</v>
      </c>
      <c r="AB778" s="68">
        <f ca="1">Z778*'Inputs and Outputs'!$D$5-AA778*'Inputs and Outputs'!$D$6</f>
        <v>4000</v>
      </c>
      <c r="AC778" s="70">
        <f t="shared" ca="1" si="256"/>
        <v>0.45225571243779084</v>
      </c>
      <c r="AD778" s="68">
        <f t="shared" si="245"/>
        <v>25</v>
      </c>
      <c r="AE778" s="75">
        <f ca="1">Z778*'Inputs and Outputs'!$D$5-('Model Part B'!AA778*'Model Part B'!AD778+AA778*Costperbumped)</f>
        <v>4000</v>
      </c>
      <c r="AH778" s="74">
        <v>775</v>
      </c>
      <c r="AI778" s="68" t="s">
        <v>6</v>
      </c>
      <c r="AJ778" s="69">
        <v>44455</v>
      </c>
      <c r="AK778" s="67" t="s">
        <v>3</v>
      </c>
      <c r="AL778" s="68" t="str">
        <f>'Flight Data'!$A776</f>
        <v>G775</v>
      </c>
      <c r="AM778" s="68">
        <f>'Flight Data'!$B776</f>
        <v>4</v>
      </c>
      <c r="AN778" s="68">
        <f ca="1">ROUND(NORMINV($AS778,'Inputs and Outputs'!$C$18,'Inputs and Outputs'!$D$18),0)</f>
        <v>106</v>
      </c>
      <c r="AO778" s="68">
        <f t="shared" si="246"/>
        <v>103</v>
      </c>
      <c r="AP778" s="68">
        <f t="shared" ca="1" si="247"/>
        <v>103</v>
      </c>
      <c r="AQ778" s="68">
        <f ca="1">IF(AP778-AM778&gt;'Inputs and Outputs'!$D$4,Three-AM778,0)</f>
        <v>0</v>
      </c>
      <c r="AR778" s="68">
        <f ca="1">AP778*'Inputs and Outputs'!$D$5-AQ778*'Inputs and Outputs'!$D$6</f>
        <v>4120</v>
      </c>
      <c r="AS778" s="70">
        <f t="shared" ca="1" si="257"/>
        <v>0.79123046288889098</v>
      </c>
      <c r="AT778" s="68">
        <f t="shared" si="248"/>
        <v>25</v>
      </c>
      <c r="AU778" s="75">
        <f ca="1">AP778*'Inputs and Outputs'!$D$5-('Model Part B'!AQ778*'Model Part B'!AT778+AQ778*Costperbumped)</f>
        <v>4120</v>
      </c>
      <c r="AX778" s="74">
        <v>775</v>
      </c>
      <c r="AY778" s="68" t="s">
        <v>6</v>
      </c>
      <c r="AZ778" s="69">
        <v>44455</v>
      </c>
      <c r="BA778" s="67" t="s">
        <v>3</v>
      </c>
      <c r="BB778" s="68" t="str">
        <f>'Flight Data'!$A776</f>
        <v>G775</v>
      </c>
      <c r="BC778" s="68">
        <f>'Flight Data'!$B776</f>
        <v>4</v>
      </c>
      <c r="BD778" s="68">
        <f ca="1">ROUND(NORMINV($BI778,'Inputs and Outputs'!$C$18,'Inputs and Outputs'!$D$18),0)</f>
        <v>103</v>
      </c>
      <c r="BE778" s="68">
        <f t="shared" si="249"/>
        <v>104</v>
      </c>
      <c r="BF778" s="68">
        <f t="shared" ca="1" si="250"/>
        <v>103</v>
      </c>
      <c r="BG778" s="68">
        <f ca="1">IF(BF778-BC778&gt;'Inputs and Outputs'!$D$4,Four-BC778,0)</f>
        <v>0</v>
      </c>
      <c r="BH778" s="68">
        <f ca="1">BF778*'Inputs and Outputs'!$D$5-BG778*'Inputs and Outputs'!$D$6</f>
        <v>4120</v>
      </c>
      <c r="BI778" s="70">
        <f t="shared" ca="1" si="258"/>
        <v>0.65234659073323353</v>
      </c>
      <c r="BJ778" s="68">
        <f t="shared" si="251"/>
        <v>25</v>
      </c>
      <c r="BK778" s="75">
        <f ca="1">BF778*'Inputs and Outputs'!$D$5-('Model Part B'!BG778*'Model Part B'!BJ778+BG778*Costperbumped)</f>
        <v>4120</v>
      </c>
      <c r="BN778" s="74">
        <v>775</v>
      </c>
      <c r="BO778" s="68" t="s">
        <v>6</v>
      </c>
      <c r="BP778" s="69">
        <v>44455</v>
      </c>
      <c r="BQ778" s="67" t="s">
        <v>3</v>
      </c>
      <c r="BR778" s="68" t="str">
        <f>'Flight Data'!$A776</f>
        <v>G775</v>
      </c>
      <c r="BS778" s="68">
        <f>'Flight Data'!$B776</f>
        <v>4</v>
      </c>
      <c r="BT778" s="68">
        <f ca="1">ROUND(NORMINV($BY778,'Inputs and Outputs'!$C$18,'Inputs and Outputs'!$D$18),0)</f>
        <v>93</v>
      </c>
      <c r="BU778" s="68">
        <f t="shared" si="252"/>
        <v>105</v>
      </c>
      <c r="BV778" s="68">
        <f t="shared" ca="1" si="253"/>
        <v>93</v>
      </c>
      <c r="BW778" s="68">
        <f ca="1">IF(BV778-BS778&gt;'Inputs and Outputs'!$D$4,Five-BS778,0)</f>
        <v>0</v>
      </c>
      <c r="BX778" s="68">
        <f ca="1">BV778*'Inputs and Outputs'!$D$5-BW778*'Inputs and Outputs'!$D$6</f>
        <v>3720</v>
      </c>
      <c r="BY778" s="70">
        <f t="shared" ca="1" si="259"/>
        <v>9.598041124478951E-2</v>
      </c>
      <c r="BZ778" s="68">
        <f t="shared" si="254"/>
        <v>25</v>
      </c>
      <c r="CA778" s="75">
        <f ca="1">BV778*'Inputs and Outputs'!$D$5-('Model Part B'!BW778*'Model Part B'!BZ778+BW778*Costperbumped)</f>
        <v>3720</v>
      </c>
    </row>
    <row r="779" spans="2:79" x14ac:dyDescent="0.2">
      <c r="B779" s="74">
        <v>776</v>
      </c>
      <c r="C779" s="68" t="s">
        <v>6</v>
      </c>
      <c r="D779" s="69">
        <v>44455</v>
      </c>
      <c r="E779" s="67" t="s">
        <v>2</v>
      </c>
      <c r="F779" s="68" t="str">
        <f>'Flight Data'!$A777</f>
        <v>G776</v>
      </c>
      <c r="G779" s="68">
        <f>'Flight Data'!$B777</f>
        <v>2</v>
      </c>
      <c r="H779" s="68">
        <f ca="1">ROUND(NORMINV($M779,'Inputs and Outputs'!$C$19,'Inputs and Outputs'!$D$19),0)</f>
        <v>94</v>
      </c>
      <c r="I779" s="68">
        <f t="shared" si="240"/>
        <v>101</v>
      </c>
      <c r="J779" s="68">
        <f t="shared" ca="1" si="241"/>
        <v>94</v>
      </c>
      <c r="K779" s="68">
        <f ca="1">IF(J779-G779&gt;'Inputs and Outputs'!$D$4,One-G779,0)</f>
        <v>0</v>
      </c>
      <c r="L779" s="68">
        <f ca="1">J779*'Inputs and Outputs'!$D$5-K779*'Inputs and Outputs'!$D$6</f>
        <v>3760</v>
      </c>
      <c r="M779" s="70">
        <f t="shared" ca="1" si="255"/>
        <v>4.1035703807110968E-2</v>
      </c>
      <c r="N779" s="68">
        <f t="shared" si="242"/>
        <v>25</v>
      </c>
      <c r="O779" s="75">
        <f ca="1">J779*'Inputs and Outputs'!$D$5-('Model Part B'!K779*'Model Part B'!N779+K779*Costperbumped)</f>
        <v>3760</v>
      </c>
      <c r="R779" s="74">
        <v>776</v>
      </c>
      <c r="S779" s="68" t="s">
        <v>6</v>
      </c>
      <c r="T779" s="69">
        <v>44455</v>
      </c>
      <c r="U779" s="67" t="s">
        <v>2</v>
      </c>
      <c r="V779" s="68" t="str">
        <f>'Flight Data'!$A777</f>
        <v>G776</v>
      </c>
      <c r="W779" s="68">
        <f>'Flight Data'!$B777</f>
        <v>2</v>
      </c>
      <c r="X779" s="68">
        <f ca="1">ROUND(NORMINV($AC779,'Inputs and Outputs'!$C$19,'Inputs and Outputs'!$D$19),0)</f>
        <v>108</v>
      </c>
      <c r="Y779" s="68">
        <f t="shared" si="243"/>
        <v>102</v>
      </c>
      <c r="Z779" s="68">
        <f t="shared" ca="1" si="244"/>
        <v>102</v>
      </c>
      <c r="AA779" s="68">
        <f ca="1">IF(Z779-W779&gt;'Inputs and Outputs'!$D$4,One-W779,0)</f>
        <v>0</v>
      </c>
      <c r="AB779" s="68">
        <f ca="1">Z779*'Inputs and Outputs'!$D$5-AA779*'Inputs and Outputs'!$D$6</f>
        <v>4080</v>
      </c>
      <c r="AC779" s="70">
        <f t="shared" ca="1" si="256"/>
        <v>0.85658446191933579</v>
      </c>
      <c r="AD779" s="68">
        <f t="shared" si="245"/>
        <v>25</v>
      </c>
      <c r="AE779" s="75">
        <f ca="1">Z779*'Inputs and Outputs'!$D$5-('Model Part B'!AA779*'Model Part B'!AD779+AA779*Costperbumped)</f>
        <v>4080</v>
      </c>
      <c r="AH779" s="74">
        <v>776</v>
      </c>
      <c r="AI779" s="68" t="s">
        <v>6</v>
      </c>
      <c r="AJ779" s="69">
        <v>44455</v>
      </c>
      <c r="AK779" s="67" t="s">
        <v>2</v>
      </c>
      <c r="AL779" s="68" t="str">
        <f>'Flight Data'!$A777</f>
        <v>G776</v>
      </c>
      <c r="AM779" s="68">
        <f>'Flight Data'!$B777</f>
        <v>2</v>
      </c>
      <c r="AN779" s="68">
        <f ca="1">ROUND(NORMINV($AS779,'Inputs and Outputs'!$C$19,'Inputs and Outputs'!$D$19),0)</f>
        <v>90</v>
      </c>
      <c r="AO779" s="68">
        <f t="shared" si="246"/>
        <v>103</v>
      </c>
      <c r="AP779" s="68">
        <f t="shared" ca="1" si="247"/>
        <v>90</v>
      </c>
      <c r="AQ779" s="68">
        <f ca="1">IF(AP779-AM779&gt;'Inputs and Outputs'!$D$4,Three-AM779,0)</f>
        <v>0</v>
      </c>
      <c r="AR779" s="68">
        <f ca="1">AP779*'Inputs and Outputs'!$D$5-AQ779*'Inputs and Outputs'!$D$6</f>
        <v>3600</v>
      </c>
      <c r="AS779" s="70">
        <f t="shared" ca="1" si="257"/>
        <v>4.7495237148645897E-3</v>
      </c>
      <c r="AT779" s="68">
        <f t="shared" si="248"/>
        <v>25</v>
      </c>
      <c r="AU779" s="75">
        <f ca="1">AP779*'Inputs and Outputs'!$D$5-('Model Part B'!AQ779*'Model Part B'!AT779+AQ779*Costperbumped)</f>
        <v>3600</v>
      </c>
      <c r="AX779" s="74">
        <v>776</v>
      </c>
      <c r="AY779" s="68" t="s">
        <v>6</v>
      </c>
      <c r="AZ779" s="69">
        <v>44455</v>
      </c>
      <c r="BA779" s="67" t="s">
        <v>2</v>
      </c>
      <c r="BB779" s="68" t="str">
        <f>'Flight Data'!$A777</f>
        <v>G776</v>
      </c>
      <c r="BC779" s="68">
        <f>'Flight Data'!$B777</f>
        <v>2</v>
      </c>
      <c r="BD779" s="68">
        <f ca="1">ROUND(NORMINV($BI779,'Inputs and Outputs'!$C$19,'Inputs and Outputs'!$D$19),0)</f>
        <v>93</v>
      </c>
      <c r="BE779" s="68">
        <f t="shared" si="249"/>
        <v>104</v>
      </c>
      <c r="BF779" s="68">
        <f t="shared" ca="1" si="250"/>
        <v>93</v>
      </c>
      <c r="BG779" s="68">
        <f ca="1">IF(BF779-BC779&gt;'Inputs and Outputs'!$D$4,Four-BC779,0)</f>
        <v>0</v>
      </c>
      <c r="BH779" s="68">
        <f ca="1">BF779*'Inputs and Outputs'!$D$5-BG779*'Inputs and Outputs'!$D$6</f>
        <v>3720</v>
      </c>
      <c r="BI779" s="70">
        <f t="shared" ca="1" si="258"/>
        <v>2.3759784268564177E-2</v>
      </c>
      <c r="BJ779" s="68">
        <f t="shared" si="251"/>
        <v>25</v>
      </c>
      <c r="BK779" s="75">
        <f ca="1">BF779*'Inputs and Outputs'!$D$5-('Model Part B'!BG779*'Model Part B'!BJ779+BG779*Costperbumped)</f>
        <v>3720</v>
      </c>
      <c r="BN779" s="74">
        <v>776</v>
      </c>
      <c r="BO779" s="68" t="s">
        <v>6</v>
      </c>
      <c r="BP779" s="69">
        <v>44455</v>
      </c>
      <c r="BQ779" s="67" t="s">
        <v>2</v>
      </c>
      <c r="BR779" s="68" t="str">
        <f>'Flight Data'!$A777</f>
        <v>G776</v>
      </c>
      <c r="BS779" s="68">
        <f>'Flight Data'!$B777</f>
        <v>2</v>
      </c>
      <c r="BT779" s="68">
        <f ca="1">ROUND(NORMINV($BY779,'Inputs and Outputs'!$C$18,'Inputs and Outputs'!$D$18),0)</f>
        <v>92</v>
      </c>
      <c r="BU779" s="68">
        <f t="shared" si="252"/>
        <v>105</v>
      </c>
      <c r="BV779" s="68">
        <f t="shared" ca="1" si="253"/>
        <v>92</v>
      </c>
      <c r="BW779" s="68">
        <f ca="1">IF(BV779-BS779&gt;'Inputs and Outputs'!$D$4,Five-BS779,0)</f>
        <v>0</v>
      </c>
      <c r="BX779" s="68">
        <f ca="1">BV779*'Inputs and Outputs'!$D$5-BW779*'Inputs and Outputs'!$D$6</f>
        <v>3680</v>
      </c>
      <c r="BY779" s="70">
        <f t="shared" ca="1" si="259"/>
        <v>7.2380706375817283E-2</v>
      </c>
      <c r="BZ779" s="68">
        <f t="shared" si="254"/>
        <v>25</v>
      </c>
      <c r="CA779" s="75">
        <f ca="1">BV779*'Inputs and Outputs'!$D$5-('Model Part B'!BW779*'Model Part B'!BZ779+BW779*Costperbumped)</f>
        <v>3680</v>
      </c>
    </row>
    <row r="780" spans="2:79" x14ac:dyDescent="0.2">
      <c r="B780" s="74">
        <v>777</v>
      </c>
      <c r="C780" s="68" t="s">
        <v>6</v>
      </c>
      <c r="D780" s="69">
        <v>44455</v>
      </c>
      <c r="E780" s="67" t="s">
        <v>0</v>
      </c>
      <c r="F780" s="68" t="str">
        <f>'Flight Data'!$A778</f>
        <v>G777</v>
      </c>
      <c r="G780" s="68">
        <f>'Flight Data'!$B778</f>
        <v>1</v>
      </c>
      <c r="H780" s="68">
        <f ca="1">ROUND(NORMINV($M780,'Inputs and Outputs'!$C$20,'Inputs and Outputs'!$D$20),0)</f>
        <v>104</v>
      </c>
      <c r="I780" s="68">
        <f t="shared" si="240"/>
        <v>101</v>
      </c>
      <c r="J780" s="68">
        <f t="shared" ca="1" si="241"/>
        <v>101</v>
      </c>
      <c r="K780" s="68">
        <f ca="1">IF(J780-G780&gt;'Inputs and Outputs'!$D$4,One-G780,0)</f>
        <v>0</v>
      </c>
      <c r="L780" s="68">
        <f ca="1">J780*'Inputs and Outputs'!$D$5-K780*'Inputs and Outputs'!$D$6</f>
        <v>4040</v>
      </c>
      <c r="M780" s="70">
        <f t="shared" ca="1" si="255"/>
        <v>0.41286713835110478</v>
      </c>
      <c r="N780" s="68">
        <f t="shared" si="242"/>
        <v>200</v>
      </c>
      <c r="O780" s="75">
        <f ca="1">J780*'Inputs and Outputs'!$D$5-('Model Part B'!K780*'Model Part B'!N780+K780*Costperbumped)</f>
        <v>4040</v>
      </c>
      <c r="R780" s="74">
        <v>777</v>
      </c>
      <c r="S780" s="68" t="s">
        <v>6</v>
      </c>
      <c r="T780" s="69">
        <v>44455</v>
      </c>
      <c r="U780" s="67" t="s">
        <v>0</v>
      </c>
      <c r="V780" s="68" t="str">
        <f>'Flight Data'!$A778</f>
        <v>G777</v>
      </c>
      <c r="W780" s="68">
        <f>'Flight Data'!$B778</f>
        <v>1</v>
      </c>
      <c r="X780" s="68">
        <f ca="1">ROUND(NORMINV($AC780,'Inputs and Outputs'!$C$20,'Inputs and Outputs'!$D$20),0)</f>
        <v>109</v>
      </c>
      <c r="Y780" s="68">
        <f t="shared" si="243"/>
        <v>102</v>
      </c>
      <c r="Z780" s="68">
        <f t="shared" ca="1" si="244"/>
        <v>102</v>
      </c>
      <c r="AA780" s="68">
        <f ca="1">IF(Z780-W780&gt;'Inputs and Outputs'!$D$4,One-W780,0)</f>
        <v>0</v>
      </c>
      <c r="AB780" s="68">
        <f ca="1">Z780*'Inputs and Outputs'!$D$5-AA780*'Inputs and Outputs'!$D$6</f>
        <v>4080</v>
      </c>
      <c r="AC780" s="70">
        <f t="shared" ca="1" si="256"/>
        <v>0.81274844848684147</v>
      </c>
      <c r="AD780" s="68">
        <f t="shared" si="245"/>
        <v>200</v>
      </c>
      <c r="AE780" s="75">
        <f ca="1">Z780*'Inputs and Outputs'!$D$5-('Model Part B'!AA780*'Model Part B'!AD780+AA780*Costperbumped)</f>
        <v>4080</v>
      </c>
      <c r="AH780" s="74">
        <v>777</v>
      </c>
      <c r="AI780" s="68" t="s">
        <v>6</v>
      </c>
      <c r="AJ780" s="69">
        <v>44455</v>
      </c>
      <c r="AK780" s="67" t="s">
        <v>0</v>
      </c>
      <c r="AL780" s="68" t="str">
        <f>'Flight Data'!$A778</f>
        <v>G777</v>
      </c>
      <c r="AM780" s="68">
        <f>'Flight Data'!$B778</f>
        <v>1</v>
      </c>
      <c r="AN780" s="68">
        <f ca="1">ROUND(NORMINV($AS780,'Inputs and Outputs'!$C$20,'Inputs and Outputs'!$D$20),0)</f>
        <v>105</v>
      </c>
      <c r="AO780" s="68">
        <f t="shared" si="246"/>
        <v>103</v>
      </c>
      <c r="AP780" s="68">
        <f t="shared" ca="1" si="247"/>
        <v>103</v>
      </c>
      <c r="AQ780" s="68">
        <f ca="1">IF(AP780-AM780&gt;'Inputs and Outputs'!$D$4,Three-AM780,0)</f>
        <v>2</v>
      </c>
      <c r="AR780" s="68">
        <f ca="1">AP780*'Inputs and Outputs'!$D$5-AQ780*'Inputs and Outputs'!$D$6</f>
        <v>3920</v>
      </c>
      <c r="AS780" s="70">
        <f t="shared" ca="1" si="257"/>
        <v>0.49887146580516428</v>
      </c>
      <c r="AT780" s="68">
        <f t="shared" si="248"/>
        <v>200</v>
      </c>
      <c r="AU780" s="75">
        <f ca="1">AP780*'Inputs and Outputs'!$D$5-('Model Part B'!AQ780*'Model Part B'!AT780+AQ780*Costperbumped)</f>
        <v>3520</v>
      </c>
      <c r="AX780" s="74">
        <v>777</v>
      </c>
      <c r="AY780" s="68" t="s">
        <v>6</v>
      </c>
      <c r="AZ780" s="69">
        <v>44455</v>
      </c>
      <c r="BA780" s="67" t="s">
        <v>0</v>
      </c>
      <c r="BB780" s="68" t="str">
        <f>'Flight Data'!$A778</f>
        <v>G777</v>
      </c>
      <c r="BC780" s="68">
        <f>'Flight Data'!$B778</f>
        <v>1</v>
      </c>
      <c r="BD780" s="68">
        <f ca="1">ROUND(NORMINV($BI780,'Inputs and Outputs'!$C$20,'Inputs and Outputs'!$D$20),0)</f>
        <v>106</v>
      </c>
      <c r="BE780" s="68">
        <f t="shared" si="249"/>
        <v>104</v>
      </c>
      <c r="BF780" s="68">
        <f t="shared" ca="1" si="250"/>
        <v>104</v>
      </c>
      <c r="BG780" s="68">
        <f ca="1">IF(BF780-BC780&gt;'Inputs and Outputs'!$D$4,Four-BC780,0)</f>
        <v>3</v>
      </c>
      <c r="BH780" s="68">
        <f ca="1">BF780*'Inputs and Outputs'!$D$5-BG780*'Inputs and Outputs'!$D$6</f>
        <v>3860</v>
      </c>
      <c r="BI780" s="70">
        <f t="shared" ca="1" si="258"/>
        <v>0.59996288704658463</v>
      </c>
      <c r="BJ780" s="68">
        <f t="shared" si="251"/>
        <v>200</v>
      </c>
      <c r="BK780" s="75">
        <f ca="1">BF780*'Inputs and Outputs'!$D$5-('Model Part B'!BG780*'Model Part B'!BJ780+BG780*Costperbumped)</f>
        <v>3260</v>
      </c>
      <c r="BN780" s="74">
        <v>777</v>
      </c>
      <c r="BO780" s="68" t="s">
        <v>6</v>
      </c>
      <c r="BP780" s="69">
        <v>44455</v>
      </c>
      <c r="BQ780" s="67" t="s">
        <v>0</v>
      </c>
      <c r="BR780" s="68" t="str">
        <f>'Flight Data'!$A778</f>
        <v>G777</v>
      </c>
      <c r="BS780" s="68">
        <f>'Flight Data'!$B778</f>
        <v>1</v>
      </c>
      <c r="BT780" s="68">
        <f ca="1">ROUND(NORMINV($BY780,'Inputs and Outputs'!$C$18,'Inputs and Outputs'!$D$18),0)</f>
        <v>92</v>
      </c>
      <c r="BU780" s="68">
        <f t="shared" si="252"/>
        <v>105</v>
      </c>
      <c r="BV780" s="68">
        <f t="shared" ca="1" si="253"/>
        <v>92</v>
      </c>
      <c r="BW780" s="68">
        <f ca="1">IF(BV780-BS780&gt;'Inputs and Outputs'!$D$4,Five-BS780,0)</f>
        <v>0</v>
      </c>
      <c r="BX780" s="68">
        <f ca="1">BV780*'Inputs and Outputs'!$D$5-BW780*'Inputs and Outputs'!$D$6</f>
        <v>3680</v>
      </c>
      <c r="BY780" s="70">
        <f t="shared" ca="1" si="259"/>
        <v>6.2996576594951281E-2</v>
      </c>
      <c r="BZ780" s="68">
        <f t="shared" si="254"/>
        <v>200</v>
      </c>
      <c r="CA780" s="75">
        <f ca="1">BV780*'Inputs and Outputs'!$D$5-('Model Part B'!BW780*'Model Part B'!BZ780+BW780*Costperbumped)</f>
        <v>3680</v>
      </c>
    </row>
    <row r="781" spans="2:79" x14ac:dyDescent="0.2">
      <c r="B781" s="74">
        <v>778</v>
      </c>
      <c r="C781" s="68" t="s">
        <v>5</v>
      </c>
      <c r="D781" s="69">
        <v>44456</v>
      </c>
      <c r="E781" s="67" t="s">
        <v>3</v>
      </c>
      <c r="F781" s="68" t="str">
        <f>'Flight Data'!$A779</f>
        <v>G778</v>
      </c>
      <c r="G781" s="68">
        <f>'Flight Data'!$B779</f>
        <v>0</v>
      </c>
      <c r="H781" s="68">
        <f ca="1">ROUND(NORMINV($M781,'Inputs and Outputs'!$C$18,'Inputs and Outputs'!$D$18),0)</f>
        <v>107</v>
      </c>
      <c r="I781" s="68">
        <f t="shared" si="240"/>
        <v>101</v>
      </c>
      <c r="J781" s="68">
        <f t="shared" ca="1" si="241"/>
        <v>101</v>
      </c>
      <c r="K781" s="68">
        <f ca="1">IF(J781-G781&gt;'Inputs and Outputs'!$D$4,One-G781,0)</f>
        <v>1</v>
      </c>
      <c r="L781" s="68">
        <f ca="1">J781*'Inputs and Outputs'!$D$5-K781*'Inputs and Outputs'!$D$6</f>
        <v>3940</v>
      </c>
      <c r="M781" s="70">
        <f t="shared" ca="1" si="255"/>
        <v>0.8268496189111153</v>
      </c>
      <c r="N781" s="68">
        <f t="shared" si="242"/>
        <v>25</v>
      </c>
      <c r="O781" s="75">
        <f ca="1">J781*'Inputs and Outputs'!$D$5-('Model Part B'!K781*'Model Part B'!N781+K781*Costperbumped)</f>
        <v>3915</v>
      </c>
      <c r="R781" s="74">
        <v>778</v>
      </c>
      <c r="S781" s="68" t="s">
        <v>5</v>
      </c>
      <c r="T781" s="69">
        <v>44456</v>
      </c>
      <c r="U781" s="67" t="s">
        <v>3</v>
      </c>
      <c r="V781" s="68" t="str">
        <f>'Flight Data'!$A779</f>
        <v>G778</v>
      </c>
      <c r="W781" s="68">
        <f>'Flight Data'!$B779</f>
        <v>0</v>
      </c>
      <c r="X781" s="68">
        <f ca="1">ROUND(NORMINV($AC781,'Inputs and Outputs'!$C$18,'Inputs and Outputs'!$D$18),0)</f>
        <v>101</v>
      </c>
      <c r="Y781" s="68">
        <f t="shared" si="243"/>
        <v>102</v>
      </c>
      <c r="Z781" s="68">
        <f t="shared" ca="1" si="244"/>
        <v>101</v>
      </c>
      <c r="AA781" s="68">
        <f ca="1">IF(Z781-W781&gt;'Inputs and Outputs'!$D$4,One-W781,0)</f>
        <v>1</v>
      </c>
      <c r="AB781" s="68">
        <f ca="1">Z781*'Inputs and Outputs'!$D$5-AA781*'Inputs and Outputs'!$D$6</f>
        <v>3940</v>
      </c>
      <c r="AC781" s="70">
        <f t="shared" ca="1" si="256"/>
        <v>0.53295029160315321</v>
      </c>
      <c r="AD781" s="68">
        <f t="shared" si="245"/>
        <v>25</v>
      </c>
      <c r="AE781" s="75">
        <f ca="1">Z781*'Inputs and Outputs'!$D$5-('Model Part B'!AA781*'Model Part B'!AD781+AA781*Costperbumped)</f>
        <v>3915</v>
      </c>
      <c r="AH781" s="74">
        <v>778</v>
      </c>
      <c r="AI781" s="68" t="s">
        <v>5</v>
      </c>
      <c r="AJ781" s="69">
        <v>44456</v>
      </c>
      <c r="AK781" s="67" t="s">
        <v>3</v>
      </c>
      <c r="AL781" s="68" t="str">
        <f>'Flight Data'!$A779</f>
        <v>G778</v>
      </c>
      <c r="AM781" s="68">
        <f>'Flight Data'!$B779</f>
        <v>0</v>
      </c>
      <c r="AN781" s="68">
        <f ca="1">ROUND(NORMINV($AS781,'Inputs and Outputs'!$C$18,'Inputs and Outputs'!$D$18),0)</f>
        <v>104</v>
      </c>
      <c r="AO781" s="68">
        <f t="shared" si="246"/>
        <v>103</v>
      </c>
      <c r="AP781" s="68">
        <f t="shared" ca="1" si="247"/>
        <v>103</v>
      </c>
      <c r="AQ781" s="68">
        <f ca="1">IF(AP781-AM781&gt;'Inputs and Outputs'!$D$4,Three-AM781,0)</f>
        <v>3</v>
      </c>
      <c r="AR781" s="68">
        <f ca="1">AP781*'Inputs and Outputs'!$D$5-AQ781*'Inputs and Outputs'!$D$6</f>
        <v>3820</v>
      </c>
      <c r="AS781" s="70">
        <f t="shared" ca="1" si="257"/>
        <v>0.7089999375149888</v>
      </c>
      <c r="AT781" s="68">
        <f t="shared" si="248"/>
        <v>25</v>
      </c>
      <c r="AU781" s="75">
        <f ca="1">AP781*'Inputs and Outputs'!$D$5-('Model Part B'!AQ781*'Model Part B'!AT781+AQ781*Costperbumped)</f>
        <v>3745</v>
      </c>
      <c r="AX781" s="74">
        <v>778</v>
      </c>
      <c r="AY781" s="68" t="s">
        <v>5</v>
      </c>
      <c r="AZ781" s="69">
        <v>44456</v>
      </c>
      <c r="BA781" s="67" t="s">
        <v>3</v>
      </c>
      <c r="BB781" s="68" t="str">
        <f>'Flight Data'!$A779</f>
        <v>G778</v>
      </c>
      <c r="BC781" s="68">
        <f>'Flight Data'!$B779</f>
        <v>0</v>
      </c>
      <c r="BD781" s="68">
        <f ca="1">ROUND(NORMINV($BI781,'Inputs and Outputs'!$C$18,'Inputs and Outputs'!$D$18),0)</f>
        <v>102</v>
      </c>
      <c r="BE781" s="68">
        <f t="shared" si="249"/>
        <v>104</v>
      </c>
      <c r="BF781" s="68">
        <f t="shared" ca="1" si="250"/>
        <v>102</v>
      </c>
      <c r="BG781" s="68">
        <f ca="1">IF(BF781-BC781&gt;'Inputs and Outputs'!$D$4,Four-BC781,0)</f>
        <v>4</v>
      </c>
      <c r="BH781" s="68">
        <f ca="1">BF781*'Inputs and Outputs'!$D$5-BG781*'Inputs and Outputs'!$D$6</f>
        <v>3680</v>
      </c>
      <c r="BI781" s="70">
        <f t="shared" ca="1" si="258"/>
        <v>0.54469948445688321</v>
      </c>
      <c r="BJ781" s="68">
        <f t="shared" si="251"/>
        <v>25</v>
      </c>
      <c r="BK781" s="75">
        <f ca="1">BF781*'Inputs and Outputs'!$D$5-('Model Part B'!BG781*'Model Part B'!BJ781+BG781*Costperbumped)</f>
        <v>3580</v>
      </c>
      <c r="BN781" s="74">
        <v>778</v>
      </c>
      <c r="BO781" s="68" t="s">
        <v>5</v>
      </c>
      <c r="BP781" s="69">
        <v>44456</v>
      </c>
      <c r="BQ781" s="67" t="s">
        <v>3</v>
      </c>
      <c r="BR781" s="68" t="str">
        <f>'Flight Data'!$A779</f>
        <v>G778</v>
      </c>
      <c r="BS781" s="68">
        <f>'Flight Data'!$B779</f>
        <v>0</v>
      </c>
      <c r="BT781" s="68">
        <f ca="1">ROUND(NORMINV($BY781,'Inputs and Outputs'!$C$18,'Inputs and Outputs'!$D$18),0)</f>
        <v>107</v>
      </c>
      <c r="BU781" s="68">
        <f t="shared" si="252"/>
        <v>105</v>
      </c>
      <c r="BV781" s="68">
        <f t="shared" ca="1" si="253"/>
        <v>105</v>
      </c>
      <c r="BW781" s="68">
        <f ca="1">IF(BV781-BS781&gt;'Inputs and Outputs'!$D$4,Five-BS781,0)</f>
        <v>5</v>
      </c>
      <c r="BX781" s="68">
        <f ca="1">BV781*'Inputs and Outputs'!$D$5-BW781*'Inputs and Outputs'!$D$6</f>
        <v>3700</v>
      </c>
      <c r="BY781" s="70">
        <f t="shared" ca="1" si="259"/>
        <v>0.82949521168178286</v>
      </c>
      <c r="BZ781" s="68">
        <f t="shared" si="254"/>
        <v>25</v>
      </c>
      <c r="CA781" s="75">
        <f ca="1">BV781*'Inputs and Outputs'!$D$5-('Model Part B'!BW781*'Model Part B'!BZ781+BW781*Costperbumped)</f>
        <v>3575</v>
      </c>
    </row>
    <row r="782" spans="2:79" x14ac:dyDescent="0.2">
      <c r="B782" s="74">
        <v>779</v>
      </c>
      <c r="C782" s="68" t="s">
        <v>5</v>
      </c>
      <c r="D782" s="69">
        <v>44456</v>
      </c>
      <c r="E782" s="67" t="s">
        <v>2</v>
      </c>
      <c r="F782" s="68" t="str">
        <f>'Flight Data'!$A780</f>
        <v>G779</v>
      </c>
      <c r="G782" s="68">
        <f>'Flight Data'!$B780</f>
        <v>4</v>
      </c>
      <c r="H782" s="68">
        <f ca="1">ROUND(NORMINV($M782,'Inputs and Outputs'!$C$19,'Inputs and Outputs'!$D$19),0)</f>
        <v>103</v>
      </c>
      <c r="I782" s="68">
        <f t="shared" si="240"/>
        <v>101</v>
      </c>
      <c r="J782" s="68">
        <f t="shared" ca="1" si="241"/>
        <v>101</v>
      </c>
      <c r="K782" s="68">
        <f ca="1">IF(J782-G782&gt;'Inputs and Outputs'!$D$4,One-G782,0)</f>
        <v>0</v>
      </c>
      <c r="L782" s="68">
        <f ca="1">J782*'Inputs and Outputs'!$D$5-K782*'Inputs and Outputs'!$D$6</f>
        <v>4040</v>
      </c>
      <c r="M782" s="70">
        <f t="shared" ca="1" si="255"/>
        <v>0.49474126898910908</v>
      </c>
      <c r="N782" s="68">
        <f t="shared" si="242"/>
        <v>25</v>
      </c>
      <c r="O782" s="75">
        <f ca="1">J782*'Inputs and Outputs'!$D$5-('Model Part B'!K782*'Model Part B'!N782+K782*Costperbumped)</f>
        <v>4040</v>
      </c>
      <c r="R782" s="74">
        <v>779</v>
      </c>
      <c r="S782" s="68" t="s">
        <v>5</v>
      </c>
      <c r="T782" s="69">
        <v>44456</v>
      </c>
      <c r="U782" s="67" t="s">
        <v>2</v>
      </c>
      <c r="V782" s="68" t="str">
        <f>'Flight Data'!$A780</f>
        <v>G779</v>
      </c>
      <c r="W782" s="68">
        <f>'Flight Data'!$B780</f>
        <v>4</v>
      </c>
      <c r="X782" s="68">
        <f ca="1">ROUND(NORMINV($AC782,'Inputs and Outputs'!$C$19,'Inputs and Outputs'!$D$19),0)</f>
        <v>104</v>
      </c>
      <c r="Y782" s="68">
        <f t="shared" si="243"/>
        <v>102</v>
      </c>
      <c r="Z782" s="68">
        <f t="shared" ca="1" si="244"/>
        <v>102</v>
      </c>
      <c r="AA782" s="68">
        <f ca="1">IF(Z782-W782&gt;'Inputs and Outputs'!$D$4,One-W782,0)</f>
        <v>0</v>
      </c>
      <c r="AB782" s="68">
        <f ca="1">Z782*'Inputs and Outputs'!$D$5-AA782*'Inputs and Outputs'!$D$6</f>
        <v>4080</v>
      </c>
      <c r="AC782" s="70">
        <f t="shared" ca="1" si="256"/>
        <v>0.6049883236142799</v>
      </c>
      <c r="AD782" s="68">
        <f t="shared" si="245"/>
        <v>25</v>
      </c>
      <c r="AE782" s="75">
        <f ca="1">Z782*'Inputs and Outputs'!$D$5-('Model Part B'!AA782*'Model Part B'!AD782+AA782*Costperbumped)</f>
        <v>4080</v>
      </c>
      <c r="AH782" s="74">
        <v>779</v>
      </c>
      <c r="AI782" s="68" t="s">
        <v>5</v>
      </c>
      <c r="AJ782" s="69">
        <v>44456</v>
      </c>
      <c r="AK782" s="67" t="s">
        <v>2</v>
      </c>
      <c r="AL782" s="68" t="str">
        <f>'Flight Data'!$A780</f>
        <v>G779</v>
      </c>
      <c r="AM782" s="68">
        <f>'Flight Data'!$B780</f>
        <v>4</v>
      </c>
      <c r="AN782" s="68">
        <f ca="1">ROUND(NORMINV($AS782,'Inputs and Outputs'!$C$19,'Inputs and Outputs'!$D$19),0)</f>
        <v>113</v>
      </c>
      <c r="AO782" s="68">
        <f t="shared" si="246"/>
        <v>103</v>
      </c>
      <c r="AP782" s="68">
        <f t="shared" ca="1" si="247"/>
        <v>103</v>
      </c>
      <c r="AQ782" s="68">
        <f ca="1">IF(AP782-AM782&gt;'Inputs and Outputs'!$D$4,Three-AM782,0)</f>
        <v>0</v>
      </c>
      <c r="AR782" s="68">
        <f ca="1">AP782*'Inputs and Outputs'!$D$5-AQ782*'Inputs and Outputs'!$D$6</f>
        <v>4120</v>
      </c>
      <c r="AS782" s="70">
        <f t="shared" ca="1" si="257"/>
        <v>0.98119327729684935</v>
      </c>
      <c r="AT782" s="68">
        <f t="shared" si="248"/>
        <v>25</v>
      </c>
      <c r="AU782" s="75">
        <f ca="1">AP782*'Inputs and Outputs'!$D$5-('Model Part B'!AQ782*'Model Part B'!AT782+AQ782*Costperbumped)</f>
        <v>4120</v>
      </c>
      <c r="AX782" s="74">
        <v>779</v>
      </c>
      <c r="AY782" s="68" t="s">
        <v>5</v>
      </c>
      <c r="AZ782" s="69">
        <v>44456</v>
      </c>
      <c r="BA782" s="67" t="s">
        <v>2</v>
      </c>
      <c r="BB782" s="68" t="str">
        <f>'Flight Data'!$A780</f>
        <v>G779</v>
      </c>
      <c r="BC782" s="68">
        <f>'Flight Data'!$B780</f>
        <v>4</v>
      </c>
      <c r="BD782" s="68">
        <f ca="1">ROUND(NORMINV($BI782,'Inputs and Outputs'!$C$19,'Inputs and Outputs'!$D$19),0)</f>
        <v>101</v>
      </c>
      <c r="BE782" s="68">
        <f t="shared" si="249"/>
        <v>104</v>
      </c>
      <c r="BF782" s="68">
        <f t="shared" ca="1" si="250"/>
        <v>101</v>
      </c>
      <c r="BG782" s="68">
        <f ca="1">IF(BF782-BC782&gt;'Inputs and Outputs'!$D$4,Four-BC782,0)</f>
        <v>0</v>
      </c>
      <c r="BH782" s="68">
        <f ca="1">BF782*'Inputs and Outputs'!$D$5-BG782*'Inputs and Outputs'!$D$6</f>
        <v>4040</v>
      </c>
      <c r="BI782" s="70">
        <f t="shared" ca="1" si="258"/>
        <v>0.31964768802040811</v>
      </c>
      <c r="BJ782" s="68">
        <f t="shared" si="251"/>
        <v>25</v>
      </c>
      <c r="BK782" s="75">
        <f ca="1">BF782*'Inputs and Outputs'!$D$5-('Model Part B'!BG782*'Model Part B'!BJ782+BG782*Costperbumped)</f>
        <v>4040</v>
      </c>
      <c r="BN782" s="74">
        <v>779</v>
      </c>
      <c r="BO782" s="68" t="s">
        <v>5</v>
      </c>
      <c r="BP782" s="69">
        <v>44456</v>
      </c>
      <c r="BQ782" s="67" t="s">
        <v>2</v>
      </c>
      <c r="BR782" s="68" t="str">
        <f>'Flight Data'!$A780</f>
        <v>G779</v>
      </c>
      <c r="BS782" s="68">
        <f>'Flight Data'!$B780</f>
        <v>4</v>
      </c>
      <c r="BT782" s="68">
        <f ca="1">ROUND(NORMINV($BY782,'Inputs and Outputs'!$C$18,'Inputs and Outputs'!$D$18),0)</f>
        <v>96</v>
      </c>
      <c r="BU782" s="68">
        <f t="shared" si="252"/>
        <v>105</v>
      </c>
      <c r="BV782" s="68">
        <f t="shared" ca="1" si="253"/>
        <v>96</v>
      </c>
      <c r="BW782" s="68">
        <f ca="1">IF(BV782-BS782&gt;'Inputs and Outputs'!$D$4,Five-BS782,0)</f>
        <v>0</v>
      </c>
      <c r="BX782" s="68">
        <f ca="1">BV782*'Inputs and Outputs'!$D$5-BW782*'Inputs and Outputs'!$D$6</f>
        <v>3840</v>
      </c>
      <c r="BY782" s="70">
        <f t="shared" ca="1" si="259"/>
        <v>0.21473021934837855</v>
      </c>
      <c r="BZ782" s="68">
        <f t="shared" si="254"/>
        <v>25</v>
      </c>
      <c r="CA782" s="75">
        <f ca="1">BV782*'Inputs and Outputs'!$D$5-('Model Part B'!BW782*'Model Part B'!BZ782+BW782*Costperbumped)</f>
        <v>3840</v>
      </c>
    </row>
    <row r="783" spans="2:79" x14ac:dyDescent="0.2">
      <c r="B783" s="74">
        <v>780</v>
      </c>
      <c r="C783" s="68" t="s">
        <v>5</v>
      </c>
      <c r="D783" s="69">
        <v>44456</v>
      </c>
      <c r="E783" s="67" t="s">
        <v>0</v>
      </c>
      <c r="F783" s="68" t="str">
        <f>'Flight Data'!$A781</f>
        <v>G780</v>
      </c>
      <c r="G783" s="68">
        <f>'Flight Data'!$B781</f>
        <v>1</v>
      </c>
      <c r="H783" s="68">
        <f ca="1">ROUND(NORMINV($M783,'Inputs and Outputs'!$C$20,'Inputs and Outputs'!$D$20),0)</f>
        <v>100</v>
      </c>
      <c r="I783" s="68">
        <f t="shared" si="240"/>
        <v>101</v>
      </c>
      <c r="J783" s="68">
        <f t="shared" ca="1" si="241"/>
        <v>100</v>
      </c>
      <c r="K783" s="68">
        <f ca="1">IF(J783-G783&gt;'Inputs and Outputs'!$D$4,One-G783,0)</f>
        <v>0</v>
      </c>
      <c r="L783" s="68">
        <f ca="1">J783*'Inputs and Outputs'!$D$5-K783*'Inputs and Outputs'!$D$6</f>
        <v>4000</v>
      </c>
      <c r="M783" s="70">
        <f t="shared" ca="1" si="255"/>
        <v>0.14543706482168273</v>
      </c>
      <c r="N783" s="68">
        <f t="shared" si="242"/>
        <v>200</v>
      </c>
      <c r="O783" s="75">
        <f ca="1">J783*'Inputs and Outputs'!$D$5-('Model Part B'!K783*'Model Part B'!N783+K783*Costperbumped)</f>
        <v>4000</v>
      </c>
      <c r="R783" s="74">
        <v>780</v>
      </c>
      <c r="S783" s="68" t="s">
        <v>5</v>
      </c>
      <c r="T783" s="69">
        <v>44456</v>
      </c>
      <c r="U783" s="67" t="s">
        <v>0</v>
      </c>
      <c r="V783" s="68" t="str">
        <f>'Flight Data'!$A781</f>
        <v>G780</v>
      </c>
      <c r="W783" s="68">
        <f>'Flight Data'!$B781</f>
        <v>1</v>
      </c>
      <c r="X783" s="68">
        <f ca="1">ROUND(NORMINV($AC783,'Inputs and Outputs'!$C$20,'Inputs and Outputs'!$D$20),0)</f>
        <v>95</v>
      </c>
      <c r="Y783" s="68">
        <f t="shared" si="243"/>
        <v>102</v>
      </c>
      <c r="Z783" s="68">
        <f t="shared" ca="1" si="244"/>
        <v>95</v>
      </c>
      <c r="AA783" s="68">
        <f ca="1">IF(Z783-W783&gt;'Inputs and Outputs'!$D$4,One-W783,0)</f>
        <v>0</v>
      </c>
      <c r="AB783" s="68">
        <f ca="1">Z783*'Inputs and Outputs'!$D$5-AA783*'Inputs and Outputs'!$D$6</f>
        <v>3800</v>
      </c>
      <c r="AC783" s="70">
        <f t="shared" ca="1" si="256"/>
        <v>2.5526806868069629E-2</v>
      </c>
      <c r="AD783" s="68">
        <f t="shared" si="245"/>
        <v>200</v>
      </c>
      <c r="AE783" s="75">
        <f ca="1">Z783*'Inputs and Outputs'!$D$5-('Model Part B'!AA783*'Model Part B'!AD783+AA783*Costperbumped)</f>
        <v>3800</v>
      </c>
      <c r="AH783" s="74">
        <v>780</v>
      </c>
      <c r="AI783" s="68" t="s">
        <v>5</v>
      </c>
      <c r="AJ783" s="69">
        <v>44456</v>
      </c>
      <c r="AK783" s="67" t="s">
        <v>0</v>
      </c>
      <c r="AL783" s="68" t="str">
        <f>'Flight Data'!$A781</f>
        <v>G780</v>
      </c>
      <c r="AM783" s="68">
        <f>'Flight Data'!$B781</f>
        <v>1</v>
      </c>
      <c r="AN783" s="68">
        <f ca="1">ROUND(NORMINV($AS783,'Inputs and Outputs'!$C$20,'Inputs and Outputs'!$D$20),0)</f>
        <v>106</v>
      </c>
      <c r="AO783" s="68">
        <f t="shared" si="246"/>
        <v>103</v>
      </c>
      <c r="AP783" s="68">
        <f t="shared" ca="1" si="247"/>
        <v>103</v>
      </c>
      <c r="AQ783" s="68">
        <f ca="1">IF(AP783-AM783&gt;'Inputs and Outputs'!$D$4,Three-AM783,0)</f>
        <v>2</v>
      </c>
      <c r="AR783" s="68">
        <f ca="1">AP783*'Inputs and Outputs'!$D$5-AQ783*'Inputs and Outputs'!$D$6</f>
        <v>3920</v>
      </c>
      <c r="AS783" s="70">
        <f t="shared" ca="1" si="257"/>
        <v>0.56628575427364258</v>
      </c>
      <c r="AT783" s="68">
        <f t="shared" si="248"/>
        <v>200</v>
      </c>
      <c r="AU783" s="75">
        <f ca="1">AP783*'Inputs and Outputs'!$D$5-('Model Part B'!AQ783*'Model Part B'!AT783+AQ783*Costperbumped)</f>
        <v>3520</v>
      </c>
      <c r="AX783" s="74">
        <v>780</v>
      </c>
      <c r="AY783" s="68" t="s">
        <v>5</v>
      </c>
      <c r="AZ783" s="69">
        <v>44456</v>
      </c>
      <c r="BA783" s="67" t="s">
        <v>0</v>
      </c>
      <c r="BB783" s="68" t="str">
        <f>'Flight Data'!$A781</f>
        <v>G780</v>
      </c>
      <c r="BC783" s="68">
        <f>'Flight Data'!$B781</f>
        <v>1</v>
      </c>
      <c r="BD783" s="68">
        <f ca="1">ROUND(NORMINV($BI783,'Inputs and Outputs'!$C$20,'Inputs and Outputs'!$D$20),0)</f>
        <v>104</v>
      </c>
      <c r="BE783" s="68">
        <f t="shared" si="249"/>
        <v>104</v>
      </c>
      <c r="BF783" s="68">
        <f t="shared" ca="1" si="250"/>
        <v>104</v>
      </c>
      <c r="BG783" s="68">
        <f ca="1">IF(BF783-BC783&gt;'Inputs and Outputs'!$D$4,Four-BC783,0)</f>
        <v>3</v>
      </c>
      <c r="BH783" s="68">
        <f ca="1">BF783*'Inputs and Outputs'!$D$5-BG783*'Inputs and Outputs'!$D$6</f>
        <v>3860</v>
      </c>
      <c r="BI783" s="70">
        <f t="shared" ca="1" si="258"/>
        <v>0.40711686985628526</v>
      </c>
      <c r="BJ783" s="68">
        <f t="shared" si="251"/>
        <v>200</v>
      </c>
      <c r="BK783" s="75">
        <f ca="1">BF783*'Inputs and Outputs'!$D$5-('Model Part B'!BG783*'Model Part B'!BJ783+BG783*Costperbumped)</f>
        <v>3260</v>
      </c>
      <c r="BN783" s="74">
        <v>780</v>
      </c>
      <c r="BO783" s="68" t="s">
        <v>5</v>
      </c>
      <c r="BP783" s="69">
        <v>44456</v>
      </c>
      <c r="BQ783" s="67" t="s">
        <v>0</v>
      </c>
      <c r="BR783" s="68" t="str">
        <f>'Flight Data'!$A781</f>
        <v>G780</v>
      </c>
      <c r="BS783" s="68">
        <f>'Flight Data'!$B781</f>
        <v>1</v>
      </c>
      <c r="BT783" s="68">
        <f ca="1">ROUND(NORMINV($BY783,'Inputs and Outputs'!$C$18,'Inputs and Outputs'!$D$18),0)</f>
        <v>87</v>
      </c>
      <c r="BU783" s="68">
        <f t="shared" si="252"/>
        <v>105</v>
      </c>
      <c r="BV783" s="68">
        <f t="shared" ca="1" si="253"/>
        <v>87</v>
      </c>
      <c r="BW783" s="68">
        <f ca="1">IF(BV783-BS783&gt;'Inputs and Outputs'!$D$4,Five-BS783,0)</f>
        <v>0</v>
      </c>
      <c r="BX783" s="68">
        <f ca="1">BV783*'Inputs and Outputs'!$D$5-BW783*'Inputs and Outputs'!$D$6</f>
        <v>3480</v>
      </c>
      <c r="BY783" s="70">
        <f t="shared" ca="1" si="259"/>
        <v>1.1665517328557917E-2</v>
      </c>
      <c r="BZ783" s="68">
        <f t="shared" si="254"/>
        <v>200</v>
      </c>
      <c r="CA783" s="75">
        <f ca="1">BV783*'Inputs and Outputs'!$D$5-('Model Part B'!BW783*'Model Part B'!BZ783+BW783*Costperbumped)</f>
        <v>3480</v>
      </c>
    </row>
    <row r="784" spans="2:79" x14ac:dyDescent="0.2">
      <c r="B784" s="74">
        <v>781</v>
      </c>
      <c r="C784" s="68" t="s">
        <v>4</v>
      </c>
      <c r="D784" s="69">
        <v>44457</v>
      </c>
      <c r="E784" s="67" t="s">
        <v>3</v>
      </c>
      <c r="F784" s="68" t="str">
        <f>'Flight Data'!$A782</f>
        <v>G781</v>
      </c>
      <c r="G784" s="68">
        <f>'Flight Data'!$B782</f>
        <v>4</v>
      </c>
      <c r="H784" s="68">
        <f ca="1">ROUND(NORMINV($M784,'Inputs and Outputs'!$C$18,'Inputs and Outputs'!$D$18),0)</f>
        <v>107</v>
      </c>
      <c r="I784" s="68">
        <f t="shared" si="240"/>
        <v>101</v>
      </c>
      <c r="J784" s="68">
        <f t="shared" ca="1" si="241"/>
        <v>101</v>
      </c>
      <c r="K784" s="68">
        <f ca="1">IF(J784-G784&gt;'Inputs and Outputs'!$D$4,One-G784,0)</f>
        <v>0</v>
      </c>
      <c r="L784" s="68">
        <f ca="1">J784*'Inputs and Outputs'!$D$5-K784*'Inputs and Outputs'!$D$6</f>
        <v>4040</v>
      </c>
      <c r="M784" s="70">
        <f t="shared" ca="1" si="255"/>
        <v>0.83956413142246122</v>
      </c>
      <c r="N784" s="68">
        <f t="shared" si="242"/>
        <v>25</v>
      </c>
      <c r="O784" s="75">
        <f ca="1">J784*'Inputs and Outputs'!$D$5-('Model Part B'!K784*'Model Part B'!N784+K784*Costperbumped)</f>
        <v>4040</v>
      </c>
      <c r="R784" s="74">
        <v>781</v>
      </c>
      <c r="S784" s="68" t="s">
        <v>4</v>
      </c>
      <c r="T784" s="69">
        <v>44457</v>
      </c>
      <c r="U784" s="67" t="s">
        <v>3</v>
      </c>
      <c r="V784" s="68" t="str">
        <f>'Flight Data'!$A782</f>
        <v>G781</v>
      </c>
      <c r="W784" s="68">
        <f>'Flight Data'!$B782</f>
        <v>4</v>
      </c>
      <c r="X784" s="68">
        <f ca="1">ROUND(NORMINV($AC784,'Inputs and Outputs'!$C$18,'Inputs and Outputs'!$D$18),0)</f>
        <v>110</v>
      </c>
      <c r="Y784" s="68">
        <f t="shared" si="243"/>
        <v>102</v>
      </c>
      <c r="Z784" s="68">
        <f t="shared" ca="1" si="244"/>
        <v>102</v>
      </c>
      <c r="AA784" s="68">
        <f ca="1">IF(Z784-W784&gt;'Inputs and Outputs'!$D$4,One-W784,0)</f>
        <v>0</v>
      </c>
      <c r="AB784" s="68">
        <f ca="1">Z784*'Inputs and Outputs'!$D$5-AA784*'Inputs and Outputs'!$D$6</f>
        <v>4080</v>
      </c>
      <c r="AC784" s="70">
        <f t="shared" ca="1" si="256"/>
        <v>0.93124076650427223</v>
      </c>
      <c r="AD784" s="68">
        <f t="shared" si="245"/>
        <v>25</v>
      </c>
      <c r="AE784" s="75">
        <f ca="1">Z784*'Inputs and Outputs'!$D$5-('Model Part B'!AA784*'Model Part B'!AD784+AA784*Costperbumped)</f>
        <v>4080</v>
      </c>
      <c r="AH784" s="74">
        <v>781</v>
      </c>
      <c r="AI784" s="68" t="s">
        <v>4</v>
      </c>
      <c r="AJ784" s="69">
        <v>44457</v>
      </c>
      <c r="AK784" s="67" t="s">
        <v>3</v>
      </c>
      <c r="AL784" s="68" t="str">
        <f>'Flight Data'!$A782</f>
        <v>G781</v>
      </c>
      <c r="AM784" s="68">
        <f>'Flight Data'!$B782</f>
        <v>4</v>
      </c>
      <c r="AN784" s="68">
        <f ca="1">ROUND(NORMINV($AS784,'Inputs and Outputs'!$C$18,'Inputs and Outputs'!$D$18),0)</f>
        <v>98</v>
      </c>
      <c r="AO784" s="68">
        <f t="shared" si="246"/>
        <v>103</v>
      </c>
      <c r="AP784" s="68">
        <f t="shared" ca="1" si="247"/>
        <v>98</v>
      </c>
      <c r="AQ784" s="68">
        <f ca="1">IF(AP784-AM784&gt;'Inputs and Outputs'!$D$4,Three-AM784,0)</f>
        <v>0</v>
      </c>
      <c r="AR784" s="68">
        <f ca="1">AP784*'Inputs and Outputs'!$D$5-AQ784*'Inputs and Outputs'!$D$6</f>
        <v>3920</v>
      </c>
      <c r="AS784" s="70">
        <f t="shared" ca="1" si="257"/>
        <v>0.3040990464907698</v>
      </c>
      <c r="AT784" s="68">
        <f t="shared" si="248"/>
        <v>25</v>
      </c>
      <c r="AU784" s="75">
        <f ca="1">AP784*'Inputs and Outputs'!$D$5-('Model Part B'!AQ784*'Model Part B'!AT784+AQ784*Costperbumped)</f>
        <v>3920</v>
      </c>
      <c r="AX784" s="74">
        <v>781</v>
      </c>
      <c r="AY784" s="68" t="s">
        <v>4</v>
      </c>
      <c r="AZ784" s="69">
        <v>44457</v>
      </c>
      <c r="BA784" s="67" t="s">
        <v>3</v>
      </c>
      <c r="BB784" s="68" t="str">
        <f>'Flight Data'!$A782</f>
        <v>G781</v>
      </c>
      <c r="BC784" s="68">
        <f>'Flight Data'!$B782</f>
        <v>4</v>
      </c>
      <c r="BD784" s="68">
        <f ca="1">ROUND(NORMINV($BI784,'Inputs and Outputs'!$C$18,'Inputs and Outputs'!$D$18),0)</f>
        <v>92</v>
      </c>
      <c r="BE784" s="68">
        <f t="shared" si="249"/>
        <v>104</v>
      </c>
      <c r="BF784" s="68">
        <f t="shared" ca="1" si="250"/>
        <v>92</v>
      </c>
      <c r="BG784" s="68">
        <f ca="1">IF(BF784-BC784&gt;'Inputs and Outputs'!$D$4,Four-BC784,0)</f>
        <v>0</v>
      </c>
      <c r="BH784" s="68">
        <f ca="1">BF784*'Inputs and Outputs'!$D$5-BG784*'Inputs and Outputs'!$D$6</f>
        <v>3680</v>
      </c>
      <c r="BI784" s="70">
        <f t="shared" ca="1" si="258"/>
        <v>7.1215944521115349E-2</v>
      </c>
      <c r="BJ784" s="68">
        <f t="shared" si="251"/>
        <v>25</v>
      </c>
      <c r="BK784" s="75">
        <f ca="1">BF784*'Inputs and Outputs'!$D$5-('Model Part B'!BG784*'Model Part B'!BJ784+BG784*Costperbumped)</f>
        <v>3680</v>
      </c>
      <c r="BN784" s="74">
        <v>781</v>
      </c>
      <c r="BO784" s="68" t="s">
        <v>4</v>
      </c>
      <c r="BP784" s="69">
        <v>44457</v>
      </c>
      <c r="BQ784" s="67" t="s">
        <v>3</v>
      </c>
      <c r="BR784" s="68" t="str">
        <f>'Flight Data'!$A782</f>
        <v>G781</v>
      </c>
      <c r="BS784" s="68">
        <f>'Flight Data'!$B782</f>
        <v>4</v>
      </c>
      <c r="BT784" s="68">
        <f ca="1">ROUND(NORMINV($BY784,'Inputs and Outputs'!$C$18,'Inputs and Outputs'!$D$18),0)</f>
        <v>100</v>
      </c>
      <c r="BU784" s="68">
        <f t="shared" si="252"/>
        <v>105</v>
      </c>
      <c r="BV784" s="68">
        <f t="shared" ca="1" si="253"/>
        <v>100</v>
      </c>
      <c r="BW784" s="68">
        <f ca="1">IF(BV784-BS784&gt;'Inputs and Outputs'!$D$4,Five-BS784,0)</f>
        <v>0</v>
      </c>
      <c r="BX784" s="68">
        <f ca="1">BV784*'Inputs and Outputs'!$D$5-BW784*'Inputs and Outputs'!$D$6</f>
        <v>4000</v>
      </c>
      <c r="BY784" s="70">
        <f t="shared" ca="1" si="259"/>
        <v>0.44900536146600911</v>
      </c>
      <c r="BZ784" s="68">
        <f t="shared" si="254"/>
        <v>25</v>
      </c>
      <c r="CA784" s="75">
        <f ca="1">BV784*'Inputs and Outputs'!$D$5-('Model Part B'!BW784*'Model Part B'!BZ784+BW784*Costperbumped)</f>
        <v>4000</v>
      </c>
    </row>
    <row r="785" spans="2:79" x14ac:dyDescent="0.2">
      <c r="B785" s="74">
        <v>782</v>
      </c>
      <c r="C785" s="68" t="s">
        <v>4</v>
      </c>
      <c r="D785" s="69">
        <v>44457</v>
      </c>
      <c r="E785" s="67" t="s">
        <v>2</v>
      </c>
      <c r="F785" s="68" t="str">
        <f>'Flight Data'!$A783</f>
        <v>G782</v>
      </c>
      <c r="G785" s="68">
        <f>'Flight Data'!$B783</f>
        <v>2</v>
      </c>
      <c r="H785" s="68">
        <f ca="1">ROUND(NORMINV($M785,'Inputs and Outputs'!$C$19,'Inputs and Outputs'!$D$19),0)</f>
        <v>106</v>
      </c>
      <c r="I785" s="68">
        <f t="shared" si="240"/>
        <v>101</v>
      </c>
      <c r="J785" s="68">
        <f t="shared" ca="1" si="241"/>
        <v>101</v>
      </c>
      <c r="K785" s="68">
        <f ca="1">IF(J785-G785&gt;'Inputs and Outputs'!$D$4,One-G785,0)</f>
        <v>0</v>
      </c>
      <c r="L785" s="68">
        <f ca="1">J785*'Inputs and Outputs'!$D$5-K785*'Inputs and Outputs'!$D$6</f>
        <v>4040</v>
      </c>
      <c r="M785" s="70">
        <f t="shared" ca="1" si="255"/>
        <v>0.72791069679784792</v>
      </c>
      <c r="N785" s="68">
        <f t="shared" si="242"/>
        <v>25</v>
      </c>
      <c r="O785" s="75">
        <f ca="1">J785*'Inputs and Outputs'!$D$5-('Model Part B'!K785*'Model Part B'!N785+K785*Costperbumped)</f>
        <v>4040</v>
      </c>
      <c r="R785" s="74">
        <v>782</v>
      </c>
      <c r="S785" s="68" t="s">
        <v>4</v>
      </c>
      <c r="T785" s="69">
        <v>44457</v>
      </c>
      <c r="U785" s="67" t="s">
        <v>2</v>
      </c>
      <c r="V785" s="68" t="str">
        <f>'Flight Data'!$A783</f>
        <v>G782</v>
      </c>
      <c r="W785" s="68">
        <f>'Flight Data'!$B783</f>
        <v>2</v>
      </c>
      <c r="X785" s="68">
        <f ca="1">ROUND(NORMINV($AC785,'Inputs and Outputs'!$C$19,'Inputs and Outputs'!$D$19),0)</f>
        <v>102</v>
      </c>
      <c r="Y785" s="68">
        <f t="shared" si="243"/>
        <v>102</v>
      </c>
      <c r="Z785" s="68">
        <f t="shared" ca="1" si="244"/>
        <v>102</v>
      </c>
      <c r="AA785" s="68">
        <f ca="1">IF(Z785-W785&gt;'Inputs and Outputs'!$D$4,One-W785,0)</f>
        <v>0</v>
      </c>
      <c r="AB785" s="68">
        <f ca="1">Z785*'Inputs and Outputs'!$D$5-AA785*'Inputs and Outputs'!$D$6</f>
        <v>4080</v>
      </c>
      <c r="AC785" s="70">
        <f t="shared" ca="1" si="256"/>
        <v>0.38649827885092636</v>
      </c>
      <c r="AD785" s="68">
        <f t="shared" si="245"/>
        <v>25</v>
      </c>
      <c r="AE785" s="75">
        <f ca="1">Z785*'Inputs and Outputs'!$D$5-('Model Part B'!AA785*'Model Part B'!AD785+AA785*Costperbumped)</f>
        <v>4080</v>
      </c>
      <c r="AH785" s="74">
        <v>782</v>
      </c>
      <c r="AI785" s="68" t="s">
        <v>4</v>
      </c>
      <c r="AJ785" s="69">
        <v>44457</v>
      </c>
      <c r="AK785" s="67" t="s">
        <v>2</v>
      </c>
      <c r="AL785" s="68" t="str">
        <f>'Flight Data'!$A783</f>
        <v>G782</v>
      </c>
      <c r="AM785" s="68">
        <f>'Flight Data'!$B783</f>
        <v>2</v>
      </c>
      <c r="AN785" s="68">
        <f ca="1">ROUND(NORMINV($AS785,'Inputs and Outputs'!$C$19,'Inputs and Outputs'!$D$19),0)</f>
        <v>102</v>
      </c>
      <c r="AO785" s="68">
        <f t="shared" si="246"/>
        <v>103</v>
      </c>
      <c r="AP785" s="68">
        <f t="shared" ca="1" si="247"/>
        <v>102</v>
      </c>
      <c r="AQ785" s="68">
        <f ca="1">IF(AP785-AM785&gt;'Inputs and Outputs'!$D$4,Three-AM785,0)</f>
        <v>0</v>
      </c>
      <c r="AR785" s="68">
        <f ca="1">AP785*'Inputs and Outputs'!$D$5-AQ785*'Inputs and Outputs'!$D$6</f>
        <v>4080</v>
      </c>
      <c r="AS785" s="70">
        <f t="shared" ca="1" si="257"/>
        <v>0.41098937563835469</v>
      </c>
      <c r="AT785" s="68">
        <f t="shared" si="248"/>
        <v>25</v>
      </c>
      <c r="AU785" s="75">
        <f ca="1">AP785*'Inputs and Outputs'!$D$5-('Model Part B'!AQ785*'Model Part B'!AT785+AQ785*Costperbumped)</f>
        <v>4080</v>
      </c>
      <c r="AX785" s="74">
        <v>782</v>
      </c>
      <c r="AY785" s="68" t="s">
        <v>4</v>
      </c>
      <c r="AZ785" s="69">
        <v>44457</v>
      </c>
      <c r="BA785" s="67" t="s">
        <v>2</v>
      </c>
      <c r="BB785" s="68" t="str">
        <f>'Flight Data'!$A783</f>
        <v>G782</v>
      </c>
      <c r="BC785" s="68">
        <f>'Flight Data'!$B783</f>
        <v>2</v>
      </c>
      <c r="BD785" s="68">
        <f ca="1">ROUND(NORMINV($BI785,'Inputs and Outputs'!$C$19,'Inputs and Outputs'!$D$19),0)</f>
        <v>102</v>
      </c>
      <c r="BE785" s="68">
        <f t="shared" si="249"/>
        <v>104</v>
      </c>
      <c r="BF785" s="68">
        <f t="shared" ca="1" si="250"/>
        <v>102</v>
      </c>
      <c r="BG785" s="68">
        <f ca="1">IF(BF785-BC785&gt;'Inputs and Outputs'!$D$4,Four-BC785,0)</f>
        <v>0</v>
      </c>
      <c r="BH785" s="68">
        <f ca="1">BF785*'Inputs and Outputs'!$D$5-BG785*'Inputs and Outputs'!$D$6</f>
        <v>4080</v>
      </c>
      <c r="BI785" s="70">
        <f t="shared" ca="1" si="258"/>
        <v>0.41979164813070724</v>
      </c>
      <c r="BJ785" s="68">
        <f t="shared" si="251"/>
        <v>25</v>
      </c>
      <c r="BK785" s="75">
        <f ca="1">BF785*'Inputs and Outputs'!$D$5-('Model Part B'!BG785*'Model Part B'!BJ785+BG785*Costperbumped)</f>
        <v>4080</v>
      </c>
      <c r="BN785" s="74">
        <v>782</v>
      </c>
      <c r="BO785" s="68" t="s">
        <v>4</v>
      </c>
      <c r="BP785" s="69">
        <v>44457</v>
      </c>
      <c r="BQ785" s="67" t="s">
        <v>2</v>
      </c>
      <c r="BR785" s="68" t="str">
        <f>'Flight Data'!$A783</f>
        <v>G782</v>
      </c>
      <c r="BS785" s="68">
        <f>'Flight Data'!$B783</f>
        <v>2</v>
      </c>
      <c r="BT785" s="68">
        <f ca="1">ROUND(NORMINV($BY785,'Inputs and Outputs'!$C$18,'Inputs and Outputs'!$D$18),0)</f>
        <v>103</v>
      </c>
      <c r="BU785" s="68">
        <f t="shared" si="252"/>
        <v>105</v>
      </c>
      <c r="BV785" s="68">
        <f t="shared" ca="1" si="253"/>
        <v>103</v>
      </c>
      <c r="BW785" s="68">
        <f ca="1">IF(BV785-BS785&gt;'Inputs and Outputs'!$D$4,Five-BS785,0)</f>
        <v>3</v>
      </c>
      <c r="BX785" s="68">
        <f ca="1">BV785*'Inputs and Outputs'!$D$5-BW785*'Inputs and Outputs'!$D$6</f>
        <v>3820</v>
      </c>
      <c r="BY785" s="70">
        <f t="shared" ca="1" si="259"/>
        <v>0.65357094987674491</v>
      </c>
      <c r="BZ785" s="68">
        <f t="shared" si="254"/>
        <v>25</v>
      </c>
      <c r="CA785" s="75">
        <f ca="1">BV785*'Inputs and Outputs'!$D$5-('Model Part B'!BW785*'Model Part B'!BZ785+BW785*Costperbumped)</f>
        <v>3745</v>
      </c>
    </row>
    <row r="786" spans="2:79" x14ac:dyDescent="0.2">
      <c r="B786" s="74">
        <v>783</v>
      </c>
      <c r="C786" s="68" t="s">
        <v>4</v>
      </c>
      <c r="D786" s="69">
        <v>44457</v>
      </c>
      <c r="E786" s="67" t="s">
        <v>0</v>
      </c>
      <c r="F786" s="68" t="str">
        <f>'Flight Data'!$A784</f>
        <v>G783</v>
      </c>
      <c r="G786" s="68">
        <f>'Flight Data'!$B784</f>
        <v>1</v>
      </c>
      <c r="H786" s="68">
        <f ca="1">ROUND(NORMINV($M786,'Inputs and Outputs'!$C$20,'Inputs and Outputs'!$D$20),0)</f>
        <v>91</v>
      </c>
      <c r="I786" s="68">
        <f t="shared" si="240"/>
        <v>101</v>
      </c>
      <c r="J786" s="68">
        <f t="shared" ca="1" si="241"/>
        <v>91</v>
      </c>
      <c r="K786" s="68">
        <f ca="1">IF(J786-G786&gt;'Inputs and Outputs'!$D$4,One-G786,0)</f>
        <v>0</v>
      </c>
      <c r="L786" s="68">
        <f ca="1">J786*'Inputs and Outputs'!$D$5-K786*'Inputs and Outputs'!$D$6</f>
        <v>3640</v>
      </c>
      <c r="M786" s="70">
        <f t="shared" ca="1" si="255"/>
        <v>3.0970523905183844E-3</v>
      </c>
      <c r="N786" s="68">
        <f t="shared" si="242"/>
        <v>200</v>
      </c>
      <c r="O786" s="75">
        <f ca="1">J786*'Inputs and Outputs'!$D$5-('Model Part B'!K786*'Model Part B'!N786+K786*Costperbumped)</f>
        <v>3640</v>
      </c>
      <c r="R786" s="74">
        <v>783</v>
      </c>
      <c r="S786" s="68" t="s">
        <v>4</v>
      </c>
      <c r="T786" s="69">
        <v>44457</v>
      </c>
      <c r="U786" s="67" t="s">
        <v>0</v>
      </c>
      <c r="V786" s="68" t="str">
        <f>'Flight Data'!$A784</f>
        <v>G783</v>
      </c>
      <c r="W786" s="68">
        <f>'Flight Data'!$B784</f>
        <v>1</v>
      </c>
      <c r="X786" s="68">
        <f ca="1">ROUND(NORMINV($AC786,'Inputs and Outputs'!$C$20,'Inputs and Outputs'!$D$20),0)</f>
        <v>103</v>
      </c>
      <c r="Y786" s="68">
        <f t="shared" si="243"/>
        <v>102</v>
      </c>
      <c r="Z786" s="68">
        <f t="shared" ca="1" si="244"/>
        <v>102</v>
      </c>
      <c r="AA786" s="68">
        <f ca="1">IF(Z786-W786&gt;'Inputs and Outputs'!$D$4,One-W786,0)</f>
        <v>0</v>
      </c>
      <c r="AB786" s="68">
        <f ca="1">Z786*'Inputs and Outputs'!$D$5-AA786*'Inputs and Outputs'!$D$6</f>
        <v>4080</v>
      </c>
      <c r="AC786" s="70">
        <f t="shared" ca="1" si="256"/>
        <v>0.37750805982594127</v>
      </c>
      <c r="AD786" s="68">
        <f t="shared" si="245"/>
        <v>200</v>
      </c>
      <c r="AE786" s="75">
        <f ca="1">Z786*'Inputs and Outputs'!$D$5-('Model Part B'!AA786*'Model Part B'!AD786+AA786*Costperbumped)</f>
        <v>4080</v>
      </c>
      <c r="AH786" s="74">
        <v>783</v>
      </c>
      <c r="AI786" s="68" t="s">
        <v>4</v>
      </c>
      <c r="AJ786" s="69">
        <v>44457</v>
      </c>
      <c r="AK786" s="67" t="s">
        <v>0</v>
      </c>
      <c r="AL786" s="68" t="str">
        <f>'Flight Data'!$A784</f>
        <v>G783</v>
      </c>
      <c r="AM786" s="68">
        <f>'Flight Data'!$B784</f>
        <v>1</v>
      </c>
      <c r="AN786" s="68">
        <f ca="1">ROUND(NORMINV($AS786,'Inputs and Outputs'!$C$20,'Inputs and Outputs'!$D$20),0)</f>
        <v>108</v>
      </c>
      <c r="AO786" s="68">
        <f t="shared" si="246"/>
        <v>103</v>
      </c>
      <c r="AP786" s="68">
        <f t="shared" ca="1" si="247"/>
        <v>103</v>
      </c>
      <c r="AQ786" s="68">
        <f ca="1">IF(AP786-AM786&gt;'Inputs and Outputs'!$D$4,Three-AM786,0)</f>
        <v>2</v>
      </c>
      <c r="AR786" s="68">
        <f ca="1">AP786*'Inputs and Outputs'!$D$5-AQ786*'Inputs and Outputs'!$D$6</f>
        <v>3920</v>
      </c>
      <c r="AS786" s="70">
        <f t="shared" ca="1" si="257"/>
        <v>0.72913068808769554</v>
      </c>
      <c r="AT786" s="68">
        <f t="shared" si="248"/>
        <v>200</v>
      </c>
      <c r="AU786" s="75">
        <f ca="1">AP786*'Inputs and Outputs'!$D$5-('Model Part B'!AQ786*'Model Part B'!AT786+AQ786*Costperbumped)</f>
        <v>3520</v>
      </c>
      <c r="AX786" s="74">
        <v>783</v>
      </c>
      <c r="AY786" s="68" t="s">
        <v>4</v>
      </c>
      <c r="AZ786" s="69">
        <v>44457</v>
      </c>
      <c r="BA786" s="67" t="s">
        <v>0</v>
      </c>
      <c r="BB786" s="68" t="str">
        <f>'Flight Data'!$A784</f>
        <v>G783</v>
      </c>
      <c r="BC786" s="68">
        <f>'Flight Data'!$B784</f>
        <v>1</v>
      </c>
      <c r="BD786" s="68">
        <f ca="1">ROUND(NORMINV($BI786,'Inputs and Outputs'!$C$20,'Inputs and Outputs'!$D$20),0)</f>
        <v>111</v>
      </c>
      <c r="BE786" s="68">
        <f t="shared" si="249"/>
        <v>104</v>
      </c>
      <c r="BF786" s="68">
        <f t="shared" ca="1" si="250"/>
        <v>104</v>
      </c>
      <c r="BG786" s="68">
        <f ca="1">IF(BF786-BC786&gt;'Inputs and Outputs'!$D$4,Four-BC786,0)</f>
        <v>3</v>
      </c>
      <c r="BH786" s="68">
        <f ca="1">BF786*'Inputs and Outputs'!$D$5-BG786*'Inputs and Outputs'!$D$6</f>
        <v>3860</v>
      </c>
      <c r="BI786" s="70">
        <f t="shared" ca="1" si="258"/>
        <v>0.87463949378560513</v>
      </c>
      <c r="BJ786" s="68">
        <f t="shared" si="251"/>
        <v>200</v>
      </c>
      <c r="BK786" s="75">
        <f ca="1">BF786*'Inputs and Outputs'!$D$5-('Model Part B'!BG786*'Model Part B'!BJ786+BG786*Costperbumped)</f>
        <v>3260</v>
      </c>
      <c r="BN786" s="74">
        <v>783</v>
      </c>
      <c r="BO786" s="68" t="s">
        <v>4</v>
      </c>
      <c r="BP786" s="69">
        <v>44457</v>
      </c>
      <c r="BQ786" s="67" t="s">
        <v>0</v>
      </c>
      <c r="BR786" s="68" t="str">
        <f>'Flight Data'!$A784</f>
        <v>G783</v>
      </c>
      <c r="BS786" s="68">
        <f>'Flight Data'!$B784</f>
        <v>1</v>
      </c>
      <c r="BT786" s="68">
        <f ca="1">ROUND(NORMINV($BY786,'Inputs and Outputs'!$C$18,'Inputs and Outputs'!$D$18),0)</f>
        <v>105</v>
      </c>
      <c r="BU786" s="68">
        <f t="shared" si="252"/>
        <v>105</v>
      </c>
      <c r="BV786" s="68">
        <f t="shared" ca="1" si="253"/>
        <v>105</v>
      </c>
      <c r="BW786" s="68">
        <f ca="1">IF(BV786-BS786&gt;'Inputs and Outputs'!$D$4,Five-BS786,0)</f>
        <v>4</v>
      </c>
      <c r="BX786" s="68">
        <f ca="1">BV786*'Inputs and Outputs'!$D$5-BW786*'Inputs and Outputs'!$D$6</f>
        <v>3800</v>
      </c>
      <c r="BY786" s="70">
        <f t="shared" ca="1" si="259"/>
        <v>0.74716205276006309</v>
      </c>
      <c r="BZ786" s="68">
        <f t="shared" si="254"/>
        <v>200</v>
      </c>
      <c r="CA786" s="75">
        <f ca="1">BV786*'Inputs and Outputs'!$D$5-('Model Part B'!BW786*'Model Part B'!BZ786+BW786*Costperbumped)</f>
        <v>3000</v>
      </c>
    </row>
    <row r="787" spans="2:79" x14ac:dyDescent="0.2">
      <c r="B787" s="74">
        <v>784</v>
      </c>
      <c r="C787" s="68" t="s">
        <v>1</v>
      </c>
      <c r="D787" s="69">
        <v>44458</v>
      </c>
      <c r="E787" s="67" t="s">
        <v>3</v>
      </c>
      <c r="F787" s="68" t="str">
        <f>'Flight Data'!$A785</f>
        <v>G784</v>
      </c>
      <c r="G787" s="68">
        <f>'Flight Data'!$B785</f>
        <v>2</v>
      </c>
      <c r="H787" s="68">
        <f ca="1">ROUND(NORMINV($M787,'Inputs and Outputs'!$C$18,'Inputs and Outputs'!$D$18),0)</f>
        <v>98</v>
      </c>
      <c r="I787" s="68">
        <f t="shared" si="240"/>
        <v>101</v>
      </c>
      <c r="J787" s="68">
        <f t="shared" ca="1" si="241"/>
        <v>98</v>
      </c>
      <c r="K787" s="68">
        <f ca="1">IF(J787-G787&gt;'Inputs and Outputs'!$D$4,One-G787,0)</f>
        <v>0</v>
      </c>
      <c r="L787" s="68">
        <f ca="1">J787*'Inputs and Outputs'!$D$5-K787*'Inputs and Outputs'!$D$6</f>
        <v>3920</v>
      </c>
      <c r="M787" s="70">
        <f t="shared" ca="1" si="255"/>
        <v>0.31874221199158415</v>
      </c>
      <c r="N787" s="68">
        <f t="shared" si="242"/>
        <v>25</v>
      </c>
      <c r="O787" s="75">
        <f ca="1">J787*'Inputs and Outputs'!$D$5-('Model Part B'!K787*'Model Part B'!N787+K787*Costperbumped)</f>
        <v>3920</v>
      </c>
      <c r="R787" s="74">
        <v>784</v>
      </c>
      <c r="S787" s="68" t="s">
        <v>1</v>
      </c>
      <c r="T787" s="69">
        <v>44458</v>
      </c>
      <c r="U787" s="67" t="s">
        <v>3</v>
      </c>
      <c r="V787" s="68" t="str">
        <f>'Flight Data'!$A785</f>
        <v>G784</v>
      </c>
      <c r="W787" s="68">
        <f>'Flight Data'!$B785</f>
        <v>2</v>
      </c>
      <c r="X787" s="68">
        <f ca="1">ROUND(NORMINV($AC787,'Inputs and Outputs'!$C$18,'Inputs and Outputs'!$D$18),0)</f>
        <v>101</v>
      </c>
      <c r="Y787" s="68">
        <f t="shared" si="243"/>
        <v>102</v>
      </c>
      <c r="Z787" s="68">
        <f t="shared" ca="1" si="244"/>
        <v>101</v>
      </c>
      <c r="AA787" s="68">
        <f ca="1">IF(Z787-W787&gt;'Inputs and Outputs'!$D$4,One-W787,0)</f>
        <v>0</v>
      </c>
      <c r="AB787" s="68">
        <f ca="1">Z787*'Inputs and Outputs'!$D$5-AA787*'Inputs and Outputs'!$D$6</f>
        <v>4040</v>
      </c>
      <c r="AC787" s="70">
        <f t="shared" ca="1" si="256"/>
        <v>0.53041727086027646</v>
      </c>
      <c r="AD787" s="68">
        <f t="shared" si="245"/>
        <v>25</v>
      </c>
      <c r="AE787" s="75">
        <f ca="1">Z787*'Inputs and Outputs'!$D$5-('Model Part B'!AA787*'Model Part B'!AD787+AA787*Costperbumped)</f>
        <v>4040</v>
      </c>
      <c r="AH787" s="74">
        <v>784</v>
      </c>
      <c r="AI787" s="68" t="s">
        <v>1</v>
      </c>
      <c r="AJ787" s="69">
        <v>44458</v>
      </c>
      <c r="AK787" s="67" t="s">
        <v>3</v>
      </c>
      <c r="AL787" s="68" t="str">
        <f>'Flight Data'!$A785</f>
        <v>G784</v>
      </c>
      <c r="AM787" s="68">
        <f>'Flight Data'!$B785</f>
        <v>2</v>
      </c>
      <c r="AN787" s="68">
        <f ca="1">ROUND(NORMINV($AS787,'Inputs and Outputs'!$C$18,'Inputs and Outputs'!$D$18),0)</f>
        <v>100</v>
      </c>
      <c r="AO787" s="68">
        <f t="shared" si="246"/>
        <v>103</v>
      </c>
      <c r="AP787" s="68">
        <f t="shared" ca="1" si="247"/>
        <v>100</v>
      </c>
      <c r="AQ787" s="68">
        <f ca="1">IF(AP787-AM787&gt;'Inputs and Outputs'!$D$4,Three-AM787,0)</f>
        <v>0</v>
      </c>
      <c r="AR787" s="68">
        <f ca="1">AP787*'Inputs and Outputs'!$D$5-AQ787*'Inputs and Outputs'!$D$6</f>
        <v>4000</v>
      </c>
      <c r="AS787" s="70">
        <f t="shared" ca="1" si="257"/>
        <v>0.43330210428376792</v>
      </c>
      <c r="AT787" s="68">
        <f t="shared" si="248"/>
        <v>25</v>
      </c>
      <c r="AU787" s="75">
        <f ca="1">AP787*'Inputs and Outputs'!$D$5-('Model Part B'!AQ787*'Model Part B'!AT787+AQ787*Costperbumped)</f>
        <v>4000</v>
      </c>
      <c r="AX787" s="74">
        <v>784</v>
      </c>
      <c r="AY787" s="68" t="s">
        <v>1</v>
      </c>
      <c r="AZ787" s="69">
        <v>44458</v>
      </c>
      <c r="BA787" s="67" t="s">
        <v>3</v>
      </c>
      <c r="BB787" s="68" t="str">
        <f>'Flight Data'!$A785</f>
        <v>G784</v>
      </c>
      <c r="BC787" s="68">
        <f>'Flight Data'!$B785</f>
        <v>2</v>
      </c>
      <c r="BD787" s="68">
        <f ca="1">ROUND(NORMINV($BI787,'Inputs and Outputs'!$C$18,'Inputs and Outputs'!$D$18),0)</f>
        <v>102</v>
      </c>
      <c r="BE787" s="68">
        <f t="shared" si="249"/>
        <v>104</v>
      </c>
      <c r="BF787" s="68">
        <f t="shared" ca="1" si="250"/>
        <v>102</v>
      </c>
      <c r="BG787" s="68">
        <f ca="1">IF(BF787-BC787&gt;'Inputs and Outputs'!$D$4,Four-BC787,0)</f>
        <v>0</v>
      </c>
      <c r="BH787" s="68">
        <f ca="1">BF787*'Inputs and Outputs'!$D$5-BG787*'Inputs and Outputs'!$D$6</f>
        <v>4080</v>
      </c>
      <c r="BI787" s="70">
        <f t="shared" ca="1" si="258"/>
        <v>0.5893129691051997</v>
      </c>
      <c r="BJ787" s="68">
        <f t="shared" si="251"/>
        <v>25</v>
      </c>
      <c r="BK787" s="75">
        <f ca="1">BF787*'Inputs and Outputs'!$D$5-('Model Part B'!BG787*'Model Part B'!BJ787+BG787*Costperbumped)</f>
        <v>4080</v>
      </c>
      <c r="BN787" s="74">
        <v>784</v>
      </c>
      <c r="BO787" s="68" t="s">
        <v>1</v>
      </c>
      <c r="BP787" s="69">
        <v>44458</v>
      </c>
      <c r="BQ787" s="67" t="s">
        <v>3</v>
      </c>
      <c r="BR787" s="68" t="str">
        <f>'Flight Data'!$A785</f>
        <v>G784</v>
      </c>
      <c r="BS787" s="68">
        <f>'Flight Data'!$B785</f>
        <v>2</v>
      </c>
      <c r="BT787" s="68">
        <f ca="1">ROUND(NORMINV($BY787,'Inputs and Outputs'!$C$18,'Inputs and Outputs'!$D$18),0)</f>
        <v>96</v>
      </c>
      <c r="BU787" s="68">
        <f t="shared" si="252"/>
        <v>105</v>
      </c>
      <c r="BV787" s="68">
        <f t="shared" ca="1" si="253"/>
        <v>96</v>
      </c>
      <c r="BW787" s="68">
        <f ca="1">IF(BV787-BS787&gt;'Inputs and Outputs'!$D$4,Five-BS787,0)</f>
        <v>0</v>
      </c>
      <c r="BX787" s="68">
        <f ca="1">BV787*'Inputs and Outputs'!$D$5-BW787*'Inputs and Outputs'!$D$6</f>
        <v>3840</v>
      </c>
      <c r="BY787" s="70">
        <f t="shared" ca="1" si="259"/>
        <v>0.22114834973179032</v>
      </c>
      <c r="BZ787" s="68">
        <f t="shared" si="254"/>
        <v>25</v>
      </c>
      <c r="CA787" s="75">
        <f ca="1">BV787*'Inputs and Outputs'!$D$5-('Model Part B'!BW787*'Model Part B'!BZ787+BW787*Costperbumped)</f>
        <v>3840</v>
      </c>
    </row>
    <row r="788" spans="2:79" x14ac:dyDescent="0.2">
      <c r="B788" s="74">
        <v>785</v>
      </c>
      <c r="C788" s="68" t="s">
        <v>1</v>
      </c>
      <c r="D788" s="69">
        <v>44458</v>
      </c>
      <c r="E788" s="67" t="s">
        <v>2</v>
      </c>
      <c r="F788" s="68" t="str">
        <f>'Flight Data'!$A786</f>
        <v>G785</v>
      </c>
      <c r="G788" s="68">
        <f>'Flight Data'!$B786</f>
        <v>1</v>
      </c>
      <c r="H788" s="68">
        <f ca="1">ROUND(NORMINV($M788,'Inputs and Outputs'!$C$19,'Inputs and Outputs'!$D$19),0)</f>
        <v>102</v>
      </c>
      <c r="I788" s="68">
        <f t="shared" si="240"/>
        <v>101</v>
      </c>
      <c r="J788" s="68">
        <f t="shared" ca="1" si="241"/>
        <v>101</v>
      </c>
      <c r="K788" s="68">
        <f ca="1">IF(J788-G788&gt;'Inputs and Outputs'!$D$4,One-G788,0)</f>
        <v>0</v>
      </c>
      <c r="L788" s="68">
        <f ca="1">J788*'Inputs and Outputs'!$D$5-K788*'Inputs and Outputs'!$D$6</f>
        <v>4040</v>
      </c>
      <c r="M788" s="70">
        <f t="shared" ca="1" si="255"/>
        <v>0.4584548770336675</v>
      </c>
      <c r="N788" s="68">
        <f t="shared" si="242"/>
        <v>25</v>
      </c>
      <c r="O788" s="75">
        <f ca="1">J788*'Inputs and Outputs'!$D$5-('Model Part B'!K788*'Model Part B'!N788+K788*Costperbumped)</f>
        <v>4040</v>
      </c>
      <c r="R788" s="74">
        <v>785</v>
      </c>
      <c r="S788" s="68" t="s">
        <v>1</v>
      </c>
      <c r="T788" s="69">
        <v>44458</v>
      </c>
      <c r="U788" s="67" t="s">
        <v>2</v>
      </c>
      <c r="V788" s="68" t="str">
        <f>'Flight Data'!$A786</f>
        <v>G785</v>
      </c>
      <c r="W788" s="68">
        <f>'Flight Data'!$B786</f>
        <v>1</v>
      </c>
      <c r="X788" s="68">
        <f ca="1">ROUND(NORMINV($AC788,'Inputs and Outputs'!$C$19,'Inputs and Outputs'!$D$19),0)</f>
        <v>105</v>
      </c>
      <c r="Y788" s="68">
        <f t="shared" si="243"/>
        <v>102</v>
      </c>
      <c r="Z788" s="68">
        <f t="shared" ca="1" si="244"/>
        <v>102</v>
      </c>
      <c r="AA788" s="68">
        <f ca="1">IF(Z788-W788&gt;'Inputs and Outputs'!$D$4,One-W788,0)</f>
        <v>0</v>
      </c>
      <c r="AB788" s="68">
        <f ca="1">Z788*'Inputs and Outputs'!$D$5-AA788*'Inputs and Outputs'!$D$6</f>
        <v>4080</v>
      </c>
      <c r="AC788" s="70">
        <f t="shared" ca="1" si="256"/>
        <v>0.62264846328205958</v>
      </c>
      <c r="AD788" s="68">
        <f t="shared" si="245"/>
        <v>25</v>
      </c>
      <c r="AE788" s="75">
        <f ca="1">Z788*'Inputs and Outputs'!$D$5-('Model Part B'!AA788*'Model Part B'!AD788+AA788*Costperbumped)</f>
        <v>4080</v>
      </c>
      <c r="AH788" s="74">
        <v>785</v>
      </c>
      <c r="AI788" s="68" t="s">
        <v>1</v>
      </c>
      <c r="AJ788" s="69">
        <v>44458</v>
      </c>
      <c r="AK788" s="67" t="s">
        <v>2</v>
      </c>
      <c r="AL788" s="68" t="str">
        <f>'Flight Data'!$A786</f>
        <v>G785</v>
      </c>
      <c r="AM788" s="68">
        <f>'Flight Data'!$B786</f>
        <v>1</v>
      </c>
      <c r="AN788" s="68">
        <f ca="1">ROUND(NORMINV($AS788,'Inputs and Outputs'!$C$19,'Inputs and Outputs'!$D$19),0)</f>
        <v>109</v>
      </c>
      <c r="AO788" s="68">
        <f t="shared" si="246"/>
        <v>103</v>
      </c>
      <c r="AP788" s="68">
        <f t="shared" ca="1" si="247"/>
        <v>103</v>
      </c>
      <c r="AQ788" s="68">
        <f ca="1">IF(AP788-AM788&gt;'Inputs and Outputs'!$D$4,Three-AM788,0)</f>
        <v>2</v>
      </c>
      <c r="AR788" s="68">
        <f ca="1">AP788*'Inputs and Outputs'!$D$5-AQ788*'Inputs and Outputs'!$D$6</f>
        <v>3920</v>
      </c>
      <c r="AS788" s="70">
        <f t="shared" ca="1" si="257"/>
        <v>0.87225204573970883</v>
      </c>
      <c r="AT788" s="68">
        <f t="shared" si="248"/>
        <v>25</v>
      </c>
      <c r="AU788" s="75">
        <f ca="1">AP788*'Inputs and Outputs'!$D$5-('Model Part B'!AQ788*'Model Part B'!AT788+AQ788*Costperbumped)</f>
        <v>3870</v>
      </c>
      <c r="AX788" s="74">
        <v>785</v>
      </c>
      <c r="AY788" s="68" t="s">
        <v>1</v>
      </c>
      <c r="AZ788" s="69">
        <v>44458</v>
      </c>
      <c r="BA788" s="67" t="s">
        <v>2</v>
      </c>
      <c r="BB788" s="68" t="str">
        <f>'Flight Data'!$A786</f>
        <v>G785</v>
      </c>
      <c r="BC788" s="68">
        <f>'Flight Data'!$B786</f>
        <v>1</v>
      </c>
      <c r="BD788" s="68">
        <f ca="1">ROUND(NORMINV($BI788,'Inputs and Outputs'!$C$19,'Inputs and Outputs'!$D$19),0)</f>
        <v>94</v>
      </c>
      <c r="BE788" s="68">
        <f t="shared" si="249"/>
        <v>104</v>
      </c>
      <c r="BF788" s="68">
        <f t="shared" ca="1" si="250"/>
        <v>94</v>
      </c>
      <c r="BG788" s="68">
        <f ca="1">IF(BF788-BC788&gt;'Inputs and Outputs'!$D$4,Four-BC788,0)</f>
        <v>0</v>
      </c>
      <c r="BH788" s="68">
        <f ca="1">BF788*'Inputs and Outputs'!$D$5-BG788*'Inputs and Outputs'!$D$6</f>
        <v>3760</v>
      </c>
      <c r="BI788" s="70">
        <f t="shared" ca="1" si="258"/>
        <v>3.1526471509522369E-2</v>
      </c>
      <c r="BJ788" s="68">
        <f t="shared" si="251"/>
        <v>25</v>
      </c>
      <c r="BK788" s="75">
        <f ca="1">BF788*'Inputs and Outputs'!$D$5-('Model Part B'!BG788*'Model Part B'!BJ788+BG788*Costperbumped)</f>
        <v>3760</v>
      </c>
      <c r="BN788" s="74">
        <v>785</v>
      </c>
      <c r="BO788" s="68" t="s">
        <v>1</v>
      </c>
      <c r="BP788" s="69">
        <v>44458</v>
      </c>
      <c r="BQ788" s="67" t="s">
        <v>2</v>
      </c>
      <c r="BR788" s="68" t="str">
        <f>'Flight Data'!$A786</f>
        <v>G785</v>
      </c>
      <c r="BS788" s="68">
        <f>'Flight Data'!$B786</f>
        <v>1</v>
      </c>
      <c r="BT788" s="68">
        <f ca="1">ROUND(NORMINV($BY788,'Inputs and Outputs'!$C$18,'Inputs and Outputs'!$D$18),0)</f>
        <v>102</v>
      </c>
      <c r="BU788" s="68">
        <f t="shared" si="252"/>
        <v>105</v>
      </c>
      <c r="BV788" s="68">
        <f t="shared" ca="1" si="253"/>
        <v>102</v>
      </c>
      <c r="BW788" s="68">
        <f ca="1">IF(BV788-BS788&gt;'Inputs and Outputs'!$D$4,Five-BS788,0)</f>
        <v>4</v>
      </c>
      <c r="BX788" s="68">
        <f ca="1">BV788*'Inputs and Outputs'!$D$5-BW788*'Inputs and Outputs'!$D$6</f>
        <v>3680</v>
      </c>
      <c r="BY788" s="70">
        <f t="shared" ca="1" si="259"/>
        <v>0.55163164834216594</v>
      </c>
      <c r="BZ788" s="68">
        <f t="shared" si="254"/>
        <v>25</v>
      </c>
      <c r="CA788" s="75">
        <f ca="1">BV788*'Inputs and Outputs'!$D$5-('Model Part B'!BW788*'Model Part B'!BZ788+BW788*Costperbumped)</f>
        <v>3580</v>
      </c>
    </row>
    <row r="789" spans="2:79" x14ac:dyDescent="0.2">
      <c r="B789" s="74">
        <v>786</v>
      </c>
      <c r="C789" s="68" t="s">
        <v>1</v>
      </c>
      <c r="D789" s="69">
        <v>44458</v>
      </c>
      <c r="E789" s="67" t="s">
        <v>0</v>
      </c>
      <c r="F789" s="68" t="str">
        <f>'Flight Data'!$A787</f>
        <v>G786</v>
      </c>
      <c r="G789" s="68">
        <f>'Flight Data'!$B787</f>
        <v>1</v>
      </c>
      <c r="H789" s="68">
        <f ca="1">ROUND(NORMINV($M789,'Inputs and Outputs'!$C$20,'Inputs and Outputs'!$D$20),0)</f>
        <v>101</v>
      </c>
      <c r="I789" s="68">
        <f t="shared" si="240"/>
        <v>101</v>
      </c>
      <c r="J789" s="68">
        <f t="shared" ca="1" si="241"/>
        <v>101</v>
      </c>
      <c r="K789" s="68">
        <f ca="1">IF(J789-G789&gt;'Inputs and Outputs'!$D$4,One-G789,0)</f>
        <v>0</v>
      </c>
      <c r="L789" s="68">
        <f ca="1">J789*'Inputs and Outputs'!$D$5-K789*'Inputs and Outputs'!$D$6</f>
        <v>4040</v>
      </c>
      <c r="M789" s="70">
        <f t="shared" ca="1" si="255"/>
        <v>0.19726783071272769</v>
      </c>
      <c r="N789" s="68">
        <f t="shared" si="242"/>
        <v>200</v>
      </c>
      <c r="O789" s="75">
        <f ca="1">J789*'Inputs and Outputs'!$D$5-('Model Part B'!K789*'Model Part B'!N789+K789*Costperbumped)</f>
        <v>4040</v>
      </c>
      <c r="R789" s="74">
        <v>786</v>
      </c>
      <c r="S789" s="68" t="s">
        <v>1</v>
      </c>
      <c r="T789" s="69">
        <v>44458</v>
      </c>
      <c r="U789" s="67" t="s">
        <v>0</v>
      </c>
      <c r="V789" s="68" t="str">
        <f>'Flight Data'!$A787</f>
        <v>G786</v>
      </c>
      <c r="W789" s="68">
        <f>'Flight Data'!$B787</f>
        <v>1</v>
      </c>
      <c r="X789" s="68">
        <f ca="1">ROUND(NORMINV($AC789,'Inputs and Outputs'!$C$20,'Inputs and Outputs'!$D$20),0)</f>
        <v>108</v>
      </c>
      <c r="Y789" s="68">
        <f t="shared" si="243"/>
        <v>102</v>
      </c>
      <c r="Z789" s="68">
        <f t="shared" ca="1" si="244"/>
        <v>102</v>
      </c>
      <c r="AA789" s="68">
        <f ca="1">IF(Z789-W789&gt;'Inputs and Outputs'!$D$4,One-W789,0)</f>
        <v>0</v>
      </c>
      <c r="AB789" s="68">
        <f ca="1">Z789*'Inputs and Outputs'!$D$5-AA789*'Inputs and Outputs'!$D$6</f>
        <v>4080</v>
      </c>
      <c r="AC789" s="70">
        <f t="shared" ca="1" si="256"/>
        <v>0.73702859315296576</v>
      </c>
      <c r="AD789" s="68">
        <f t="shared" si="245"/>
        <v>200</v>
      </c>
      <c r="AE789" s="75">
        <f ca="1">Z789*'Inputs and Outputs'!$D$5-('Model Part B'!AA789*'Model Part B'!AD789+AA789*Costperbumped)</f>
        <v>4080</v>
      </c>
      <c r="AH789" s="74">
        <v>786</v>
      </c>
      <c r="AI789" s="68" t="s">
        <v>1</v>
      </c>
      <c r="AJ789" s="69">
        <v>44458</v>
      </c>
      <c r="AK789" s="67" t="s">
        <v>0</v>
      </c>
      <c r="AL789" s="68" t="str">
        <f>'Flight Data'!$A787</f>
        <v>G786</v>
      </c>
      <c r="AM789" s="68">
        <f>'Flight Data'!$B787</f>
        <v>1</v>
      </c>
      <c r="AN789" s="68">
        <f ca="1">ROUND(NORMINV($AS789,'Inputs and Outputs'!$C$20,'Inputs and Outputs'!$D$20),0)</f>
        <v>105</v>
      </c>
      <c r="AO789" s="68">
        <f t="shared" si="246"/>
        <v>103</v>
      </c>
      <c r="AP789" s="68">
        <f t="shared" ca="1" si="247"/>
        <v>103</v>
      </c>
      <c r="AQ789" s="68">
        <f ca="1">IF(AP789-AM789&gt;'Inputs and Outputs'!$D$4,Three-AM789,0)</f>
        <v>2</v>
      </c>
      <c r="AR789" s="68">
        <f ca="1">AP789*'Inputs and Outputs'!$D$5-AQ789*'Inputs and Outputs'!$D$6</f>
        <v>3920</v>
      </c>
      <c r="AS789" s="70">
        <f t="shared" ca="1" si="257"/>
        <v>0.53952050555743281</v>
      </c>
      <c r="AT789" s="68">
        <f t="shared" si="248"/>
        <v>200</v>
      </c>
      <c r="AU789" s="75">
        <f ca="1">AP789*'Inputs and Outputs'!$D$5-('Model Part B'!AQ789*'Model Part B'!AT789+AQ789*Costperbumped)</f>
        <v>3520</v>
      </c>
      <c r="AX789" s="74">
        <v>786</v>
      </c>
      <c r="AY789" s="68" t="s">
        <v>1</v>
      </c>
      <c r="AZ789" s="69">
        <v>44458</v>
      </c>
      <c r="BA789" s="67" t="s">
        <v>0</v>
      </c>
      <c r="BB789" s="68" t="str">
        <f>'Flight Data'!$A787</f>
        <v>G786</v>
      </c>
      <c r="BC789" s="68">
        <f>'Flight Data'!$B787</f>
        <v>1</v>
      </c>
      <c r="BD789" s="68">
        <f ca="1">ROUND(NORMINV($BI789,'Inputs and Outputs'!$C$20,'Inputs and Outputs'!$D$20),0)</f>
        <v>104</v>
      </c>
      <c r="BE789" s="68">
        <f t="shared" si="249"/>
        <v>104</v>
      </c>
      <c r="BF789" s="68">
        <f t="shared" ca="1" si="250"/>
        <v>104</v>
      </c>
      <c r="BG789" s="68">
        <f ca="1">IF(BF789-BC789&gt;'Inputs and Outputs'!$D$4,Four-BC789,0)</f>
        <v>3</v>
      </c>
      <c r="BH789" s="68">
        <f ca="1">BF789*'Inputs and Outputs'!$D$5-BG789*'Inputs and Outputs'!$D$6</f>
        <v>3860</v>
      </c>
      <c r="BI789" s="70">
        <f t="shared" ca="1" si="258"/>
        <v>0.42569496851454358</v>
      </c>
      <c r="BJ789" s="68">
        <f t="shared" si="251"/>
        <v>200</v>
      </c>
      <c r="BK789" s="75">
        <f ca="1">BF789*'Inputs and Outputs'!$D$5-('Model Part B'!BG789*'Model Part B'!BJ789+BG789*Costperbumped)</f>
        <v>3260</v>
      </c>
      <c r="BN789" s="74">
        <v>786</v>
      </c>
      <c r="BO789" s="68" t="s">
        <v>1</v>
      </c>
      <c r="BP789" s="69">
        <v>44458</v>
      </c>
      <c r="BQ789" s="67" t="s">
        <v>0</v>
      </c>
      <c r="BR789" s="68" t="str">
        <f>'Flight Data'!$A787</f>
        <v>G786</v>
      </c>
      <c r="BS789" s="68">
        <f>'Flight Data'!$B787</f>
        <v>1</v>
      </c>
      <c r="BT789" s="68">
        <f ca="1">ROUND(NORMINV($BY789,'Inputs and Outputs'!$C$18,'Inputs and Outputs'!$D$18),0)</f>
        <v>104</v>
      </c>
      <c r="BU789" s="68">
        <f t="shared" si="252"/>
        <v>105</v>
      </c>
      <c r="BV789" s="68">
        <f t="shared" ca="1" si="253"/>
        <v>104</v>
      </c>
      <c r="BW789" s="68">
        <f ca="1">IF(BV789-BS789&gt;'Inputs and Outputs'!$D$4,Five-BS789,0)</f>
        <v>4</v>
      </c>
      <c r="BX789" s="68">
        <f ca="1">BV789*'Inputs and Outputs'!$D$5-BW789*'Inputs and Outputs'!$D$6</f>
        <v>3760</v>
      </c>
      <c r="BY789" s="70">
        <f t="shared" ca="1" si="259"/>
        <v>0.67257885679163742</v>
      </c>
      <c r="BZ789" s="68">
        <f t="shared" si="254"/>
        <v>200</v>
      </c>
      <c r="CA789" s="75">
        <f ca="1">BV789*'Inputs and Outputs'!$D$5-('Model Part B'!BW789*'Model Part B'!BZ789+BW789*Costperbumped)</f>
        <v>2960</v>
      </c>
    </row>
    <row r="790" spans="2:79" x14ac:dyDescent="0.2">
      <c r="B790" s="74">
        <v>787</v>
      </c>
      <c r="C790" s="68" t="s">
        <v>9</v>
      </c>
      <c r="D790" s="69">
        <v>44459</v>
      </c>
      <c r="E790" s="67" t="s">
        <v>3</v>
      </c>
      <c r="F790" s="68" t="str">
        <f>'Flight Data'!$A788</f>
        <v>G787</v>
      </c>
      <c r="G790" s="68">
        <f>'Flight Data'!$B788</f>
        <v>4</v>
      </c>
      <c r="H790" s="68">
        <f ca="1">ROUND(NORMINV($M790,'Inputs and Outputs'!$C$18,'Inputs and Outputs'!$D$18),0)</f>
        <v>101</v>
      </c>
      <c r="I790" s="68">
        <f t="shared" si="240"/>
        <v>101</v>
      </c>
      <c r="J790" s="68">
        <f t="shared" ca="1" si="241"/>
        <v>101</v>
      </c>
      <c r="K790" s="68">
        <f ca="1">IF(J790-G790&gt;'Inputs and Outputs'!$D$4,One-G790,0)</f>
        <v>0</v>
      </c>
      <c r="L790" s="68">
        <f ca="1">J790*'Inputs and Outputs'!$D$5-K790*'Inputs and Outputs'!$D$6</f>
        <v>4040</v>
      </c>
      <c r="M790" s="70">
        <f t="shared" ca="1" si="255"/>
        <v>0.50898582582097718</v>
      </c>
      <c r="N790" s="68">
        <f t="shared" si="242"/>
        <v>25</v>
      </c>
      <c r="O790" s="75">
        <f ca="1">J790*'Inputs and Outputs'!$D$5-('Model Part B'!K790*'Model Part B'!N790+K790*Costperbumped)</f>
        <v>4040</v>
      </c>
      <c r="R790" s="74">
        <v>787</v>
      </c>
      <c r="S790" s="68" t="s">
        <v>9</v>
      </c>
      <c r="T790" s="69">
        <v>44459</v>
      </c>
      <c r="U790" s="67" t="s">
        <v>3</v>
      </c>
      <c r="V790" s="68" t="str">
        <f>'Flight Data'!$A788</f>
        <v>G787</v>
      </c>
      <c r="W790" s="68">
        <f>'Flight Data'!$B788</f>
        <v>4</v>
      </c>
      <c r="X790" s="68">
        <f ca="1">ROUND(NORMINV($AC790,'Inputs and Outputs'!$C$18,'Inputs and Outputs'!$D$18),0)</f>
        <v>96</v>
      </c>
      <c r="Y790" s="68">
        <f t="shared" si="243"/>
        <v>102</v>
      </c>
      <c r="Z790" s="68">
        <f t="shared" ca="1" si="244"/>
        <v>96</v>
      </c>
      <c r="AA790" s="68">
        <f ca="1">IF(Z790-W790&gt;'Inputs and Outputs'!$D$4,One-W790,0)</f>
        <v>0</v>
      </c>
      <c r="AB790" s="68">
        <f ca="1">Z790*'Inputs and Outputs'!$D$5-AA790*'Inputs and Outputs'!$D$6</f>
        <v>3840</v>
      </c>
      <c r="AC790" s="70">
        <f t="shared" ca="1" si="256"/>
        <v>0.21932508698512787</v>
      </c>
      <c r="AD790" s="68">
        <f t="shared" si="245"/>
        <v>25</v>
      </c>
      <c r="AE790" s="75">
        <f ca="1">Z790*'Inputs and Outputs'!$D$5-('Model Part B'!AA790*'Model Part B'!AD790+AA790*Costperbumped)</f>
        <v>3840</v>
      </c>
      <c r="AH790" s="74">
        <v>787</v>
      </c>
      <c r="AI790" s="68" t="s">
        <v>9</v>
      </c>
      <c r="AJ790" s="69">
        <v>44459</v>
      </c>
      <c r="AK790" s="67" t="s">
        <v>3</v>
      </c>
      <c r="AL790" s="68" t="str">
        <f>'Flight Data'!$A788</f>
        <v>G787</v>
      </c>
      <c r="AM790" s="68">
        <f>'Flight Data'!$B788</f>
        <v>4</v>
      </c>
      <c r="AN790" s="68">
        <f ca="1">ROUND(NORMINV($AS790,'Inputs and Outputs'!$C$18,'Inputs and Outputs'!$D$18),0)</f>
        <v>106</v>
      </c>
      <c r="AO790" s="68">
        <f t="shared" si="246"/>
        <v>103</v>
      </c>
      <c r="AP790" s="68">
        <f t="shared" ca="1" si="247"/>
        <v>103</v>
      </c>
      <c r="AQ790" s="68">
        <f ca="1">IF(AP790-AM790&gt;'Inputs and Outputs'!$D$4,Three-AM790,0)</f>
        <v>0</v>
      </c>
      <c r="AR790" s="68">
        <f ca="1">AP790*'Inputs and Outputs'!$D$5-AQ790*'Inputs and Outputs'!$D$6</f>
        <v>4120</v>
      </c>
      <c r="AS790" s="70">
        <f t="shared" ca="1" si="257"/>
        <v>0.79578762347521137</v>
      </c>
      <c r="AT790" s="68">
        <f t="shared" si="248"/>
        <v>25</v>
      </c>
      <c r="AU790" s="75">
        <f ca="1">AP790*'Inputs and Outputs'!$D$5-('Model Part B'!AQ790*'Model Part B'!AT790+AQ790*Costperbumped)</f>
        <v>4120</v>
      </c>
      <c r="AX790" s="74">
        <v>787</v>
      </c>
      <c r="AY790" s="68" t="s">
        <v>9</v>
      </c>
      <c r="AZ790" s="69">
        <v>44459</v>
      </c>
      <c r="BA790" s="67" t="s">
        <v>3</v>
      </c>
      <c r="BB790" s="68" t="str">
        <f>'Flight Data'!$A788</f>
        <v>G787</v>
      </c>
      <c r="BC790" s="68">
        <f>'Flight Data'!$B788</f>
        <v>4</v>
      </c>
      <c r="BD790" s="68">
        <f ca="1">ROUND(NORMINV($BI790,'Inputs and Outputs'!$C$18,'Inputs and Outputs'!$D$18),0)</f>
        <v>105</v>
      </c>
      <c r="BE790" s="68">
        <f t="shared" si="249"/>
        <v>104</v>
      </c>
      <c r="BF790" s="68">
        <f t="shared" ca="1" si="250"/>
        <v>104</v>
      </c>
      <c r="BG790" s="68">
        <f ca="1">IF(BF790-BC790&gt;'Inputs and Outputs'!$D$4,Four-BC790,0)</f>
        <v>0</v>
      </c>
      <c r="BH790" s="68">
        <f ca="1">BF790*'Inputs and Outputs'!$D$5-BG790*'Inputs and Outputs'!$D$6</f>
        <v>4160</v>
      </c>
      <c r="BI790" s="70">
        <f t="shared" ca="1" si="258"/>
        <v>0.7719873320593269</v>
      </c>
      <c r="BJ790" s="68">
        <f t="shared" si="251"/>
        <v>25</v>
      </c>
      <c r="BK790" s="75">
        <f ca="1">BF790*'Inputs and Outputs'!$D$5-('Model Part B'!BG790*'Model Part B'!BJ790+BG790*Costperbumped)</f>
        <v>4160</v>
      </c>
      <c r="BN790" s="74">
        <v>787</v>
      </c>
      <c r="BO790" s="68" t="s">
        <v>9</v>
      </c>
      <c r="BP790" s="69">
        <v>44459</v>
      </c>
      <c r="BQ790" s="67" t="s">
        <v>3</v>
      </c>
      <c r="BR790" s="68" t="str">
        <f>'Flight Data'!$A788</f>
        <v>G787</v>
      </c>
      <c r="BS790" s="68">
        <f>'Flight Data'!$B788</f>
        <v>4</v>
      </c>
      <c r="BT790" s="68">
        <f ca="1">ROUND(NORMINV($BY790,'Inputs and Outputs'!$C$18,'Inputs and Outputs'!$D$18),0)</f>
        <v>96</v>
      </c>
      <c r="BU790" s="68">
        <f t="shared" si="252"/>
        <v>105</v>
      </c>
      <c r="BV790" s="68">
        <f t="shared" ca="1" si="253"/>
        <v>96</v>
      </c>
      <c r="BW790" s="68">
        <f ca="1">IF(BV790-BS790&gt;'Inputs and Outputs'!$D$4,Five-BS790,0)</f>
        <v>0</v>
      </c>
      <c r="BX790" s="68">
        <f ca="1">BV790*'Inputs and Outputs'!$D$5-BW790*'Inputs and Outputs'!$D$6</f>
        <v>3840</v>
      </c>
      <c r="BY790" s="70">
        <f t="shared" ca="1" si="259"/>
        <v>0.22267041829148293</v>
      </c>
      <c r="BZ790" s="68">
        <f t="shared" si="254"/>
        <v>25</v>
      </c>
      <c r="CA790" s="75">
        <f ca="1">BV790*'Inputs and Outputs'!$D$5-('Model Part B'!BW790*'Model Part B'!BZ790+BW790*Costperbumped)</f>
        <v>3840</v>
      </c>
    </row>
    <row r="791" spans="2:79" x14ac:dyDescent="0.2">
      <c r="B791" s="74">
        <v>788</v>
      </c>
      <c r="C791" s="68" t="s">
        <v>9</v>
      </c>
      <c r="D791" s="69">
        <v>44459</v>
      </c>
      <c r="E791" s="67" t="s">
        <v>2</v>
      </c>
      <c r="F791" s="68" t="str">
        <f>'Flight Data'!$A789</f>
        <v>G788</v>
      </c>
      <c r="G791" s="68">
        <f>'Flight Data'!$B789</f>
        <v>3</v>
      </c>
      <c r="H791" s="68">
        <f ca="1">ROUND(NORMINV($M791,'Inputs and Outputs'!$C$19,'Inputs and Outputs'!$D$19),0)</f>
        <v>109</v>
      </c>
      <c r="I791" s="68">
        <f t="shared" si="240"/>
        <v>101</v>
      </c>
      <c r="J791" s="68">
        <f t="shared" ca="1" si="241"/>
        <v>101</v>
      </c>
      <c r="K791" s="68">
        <f ca="1">IF(J791-G791&gt;'Inputs and Outputs'!$D$4,One-G791,0)</f>
        <v>0</v>
      </c>
      <c r="L791" s="68">
        <f ca="1">J791*'Inputs and Outputs'!$D$5-K791*'Inputs and Outputs'!$D$6</f>
        <v>4040</v>
      </c>
      <c r="M791" s="70">
        <f t="shared" ca="1" si="255"/>
        <v>0.88250336648303151</v>
      </c>
      <c r="N791" s="68">
        <f t="shared" si="242"/>
        <v>25</v>
      </c>
      <c r="O791" s="75">
        <f ca="1">J791*'Inputs and Outputs'!$D$5-('Model Part B'!K791*'Model Part B'!N791+K791*Costperbumped)</f>
        <v>4040</v>
      </c>
      <c r="R791" s="74">
        <v>788</v>
      </c>
      <c r="S791" s="68" t="s">
        <v>9</v>
      </c>
      <c r="T791" s="69">
        <v>44459</v>
      </c>
      <c r="U791" s="67" t="s">
        <v>2</v>
      </c>
      <c r="V791" s="68" t="str">
        <f>'Flight Data'!$A789</f>
        <v>G788</v>
      </c>
      <c r="W791" s="68">
        <f>'Flight Data'!$B789</f>
        <v>3</v>
      </c>
      <c r="X791" s="68">
        <f ca="1">ROUND(NORMINV($AC791,'Inputs and Outputs'!$C$19,'Inputs and Outputs'!$D$19),0)</f>
        <v>105</v>
      </c>
      <c r="Y791" s="68">
        <f t="shared" si="243"/>
        <v>102</v>
      </c>
      <c r="Z791" s="68">
        <f t="shared" ca="1" si="244"/>
        <v>102</v>
      </c>
      <c r="AA791" s="68">
        <f ca="1">IF(Z791-W791&gt;'Inputs and Outputs'!$D$4,One-W791,0)</f>
        <v>0</v>
      </c>
      <c r="AB791" s="68">
        <f ca="1">Z791*'Inputs and Outputs'!$D$5-AA791*'Inputs and Outputs'!$D$6</f>
        <v>4080</v>
      </c>
      <c r="AC791" s="70">
        <f t="shared" ca="1" si="256"/>
        <v>0.67271562335490975</v>
      </c>
      <c r="AD791" s="68">
        <f t="shared" si="245"/>
        <v>25</v>
      </c>
      <c r="AE791" s="75">
        <f ca="1">Z791*'Inputs and Outputs'!$D$5-('Model Part B'!AA791*'Model Part B'!AD791+AA791*Costperbumped)</f>
        <v>4080</v>
      </c>
      <c r="AH791" s="74">
        <v>788</v>
      </c>
      <c r="AI791" s="68" t="s">
        <v>9</v>
      </c>
      <c r="AJ791" s="69">
        <v>44459</v>
      </c>
      <c r="AK791" s="67" t="s">
        <v>2</v>
      </c>
      <c r="AL791" s="68" t="str">
        <f>'Flight Data'!$A789</f>
        <v>G788</v>
      </c>
      <c r="AM791" s="68">
        <f>'Flight Data'!$B789</f>
        <v>3</v>
      </c>
      <c r="AN791" s="68">
        <f ca="1">ROUND(NORMINV($AS791,'Inputs and Outputs'!$C$19,'Inputs and Outputs'!$D$19),0)</f>
        <v>99</v>
      </c>
      <c r="AO791" s="68">
        <f t="shared" si="246"/>
        <v>103</v>
      </c>
      <c r="AP791" s="68">
        <f t="shared" ca="1" si="247"/>
        <v>99</v>
      </c>
      <c r="AQ791" s="68">
        <f ca="1">IF(AP791-AM791&gt;'Inputs and Outputs'!$D$4,Three-AM791,0)</f>
        <v>0</v>
      </c>
      <c r="AR791" s="68">
        <f ca="1">AP791*'Inputs and Outputs'!$D$5-AQ791*'Inputs and Outputs'!$D$6</f>
        <v>3960</v>
      </c>
      <c r="AS791" s="70">
        <f t="shared" ca="1" si="257"/>
        <v>0.19142925706168523</v>
      </c>
      <c r="AT791" s="68">
        <f t="shared" si="248"/>
        <v>25</v>
      </c>
      <c r="AU791" s="75">
        <f ca="1">AP791*'Inputs and Outputs'!$D$5-('Model Part B'!AQ791*'Model Part B'!AT791+AQ791*Costperbumped)</f>
        <v>3960</v>
      </c>
      <c r="AX791" s="74">
        <v>788</v>
      </c>
      <c r="AY791" s="68" t="s">
        <v>9</v>
      </c>
      <c r="AZ791" s="69">
        <v>44459</v>
      </c>
      <c r="BA791" s="67" t="s">
        <v>2</v>
      </c>
      <c r="BB791" s="68" t="str">
        <f>'Flight Data'!$A789</f>
        <v>G788</v>
      </c>
      <c r="BC791" s="68">
        <f>'Flight Data'!$B789</f>
        <v>3</v>
      </c>
      <c r="BD791" s="68">
        <f ca="1">ROUND(NORMINV($BI791,'Inputs and Outputs'!$C$19,'Inputs and Outputs'!$D$19),0)</f>
        <v>107</v>
      </c>
      <c r="BE791" s="68">
        <f t="shared" si="249"/>
        <v>104</v>
      </c>
      <c r="BF791" s="68">
        <f t="shared" ca="1" si="250"/>
        <v>104</v>
      </c>
      <c r="BG791" s="68">
        <f ca="1">IF(BF791-BC791&gt;'Inputs and Outputs'!$D$4,Four-BC791,0)</f>
        <v>1</v>
      </c>
      <c r="BH791" s="68">
        <f ca="1">BF791*'Inputs and Outputs'!$D$5-BG791*'Inputs and Outputs'!$D$6</f>
        <v>4060</v>
      </c>
      <c r="BI791" s="70">
        <f t="shared" ca="1" si="258"/>
        <v>0.77326918025046409</v>
      </c>
      <c r="BJ791" s="68">
        <f t="shared" si="251"/>
        <v>25</v>
      </c>
      <c r="BK791" s="75">
        <f ca="1">BF791*'Inputs and Outputs'!$D$5-('Model Part B'!BG791*'Model Part B'!BJ791+BG791*Costperbumped)</f>
        <v>4035</v>
      </c>
      <c r="BN791" s="74">
        <v>788</v>
      </c>
      <c r="BO791" s="68" t="s">
        <v>9</v>
      </c>
      <c r="BP791" s="69">
        <v>44459</v>
      </c>
      <c r="BQ791" s="67" t="s">
        <v>2</v>
      </c>
      <c r="BR791" s="68" t="str">
        <f>'Flight Data'!$A789</f>
        <v>G788</v>
      </c>
      <c r="BS791" s="68">
        <f>'Flight Data'!$B789</f>
        <v>3</v>
      </c>
      <c r="BT791" s="68">
        <f ca="1">ROUND(NORMINV($BY791,'Inputs and Outputs'!$C$18,'Inputs and Outputs'!$D$18),0)</f>
        <v>104</v>
      </c>
      <c r="BU791" s="68">
        <f t="shared" si="252"/>
        <v>105</v>
      </c>
      <c r="BV791" s="68">
        <f t="shared" ca="1" si="253"/>
        <v>104</v>
      </c>
      <c r="BW791" s="68">
        <f ca="1">IF(BV791-BS791&gt;'Inputs and Outputs'!$D$4,Five-BS791,0)</f>
        <v>2</v>
      </c>
      <c r="BX791" s="68">
        <f ca="1">BV791*'Inputs and Outputs'!$D$5-BW791*'Inputs and Outputs'!$D$6</f>
        <v>3960</v>
      </c>
      <c r="BY791" s="70">
        <f t="shared" ca="1" si="259"/>
        <v>0.71952450400064605</v>
      </c>
      <c r="BZ791" s="68">
        <f t="shared" si="254"/>
        <v>25</v>
      </c>
      <c r="CA791" s="75">
        <f ca="1">BV791*'Inputs and Outputs'!$D$5-('Model Part B'!BW791*'Model Part B'!BZ791+BW791*Costperbumped)</f>
        <v>3910</v>
      </c>
    </row>
    <row r="792" spans="2:79" x14ac:dyDescent="0.2">
      <c r="B792" s="74">
        <v>789</v>
      </c>
      <c r="C792" s="68" t="s">
        <v>9</v>
      </c>
      <c r="D792" s="69">
        <v>44459</v>
      </c>
      <c r="E792" s="67" t="s">
        <v>0</v>
      </c>
      <c r="F792" s="68" t="str">
        <f>'Flight Data'!$A790</f>
        <v>G789</v>
      </c>
      <c r="G792" s="68">
        <f>'Flight Data'!$B790</f>
        <v>1</v>
      </c>
      <c r="H792" s="68">
        <f ca="1">ROUND(NORMINV($M792,'Inputs and Outputs'!$C$20,'Inputs and Outputs'!$D$20),0)</f>
        <v>98</v>
      </c>
      <c r="I792" s="68">
        <f t="shared" si="240"/>
        <v>101</v>
      </c>
      <c r="J792" s="68">
        <f t="shared" ca="1" si="241"/>
        <v>98</v>
      </c>
      <c r="K792" s="68">
        <f ca="1">IF(J792-G792&gt;'Inputs and Outputs'!$D$4,One-G792,0)</f>
        <v>0</v>
      </c>
      <c r="L792" s="68">
        <f ca="1">J792*'Inputs and Outputs'!$D$5-K792*'Inputs and Outputs'!$D$6</f>
        <v>3920</v>
      </c>
      <c r="M792" s="70">
        <f t="shared" ca="1" si="255"/>
        <v>7.5800976824173083E-2</v>
      </c>
      <c r="N792" s="68">
        <f t="shared" si="242"/>
        <v>200</v>
      </c>
      <c r="O792" s="75">
        <f ca="1">J792*'Inputs and Outputs'!$D$5-('Model Part B'!K792*'Model Part B'!N792+K792*Costperbumped)</f>
        <v>3920</v>
      </c>
      <c r="R792" s="74">
        <v>789</v>
      </c>
      <c r="S792" s="68" t="s">
        <v>9</v>
      </c>
      <c r="T792" s="69">
        <v>44459</v>
      </c>
      <c r="U792" s="67" t="s">
        <v>0</v>
      </c>
      <c r="V792" s="68" t="str">
        <f>'Flight Data'!$A790</f>
        <v>G789</v>
      </c>
      <c r="W792" s="68">
        <f>'Flight Data'!$B790</f>
        <v>1</v>
      </c>
      <c r="X792" s="68">
        <f ca="1">ROUND(NORMINV($AC792,'Inputs and Outputs'!$C$20,'Inputs and Outputs'!$D$20),0)</f>
        <v>98</v>
      </c>
      <c r="Y792" s="68">
        <f t="shared" si="243"/>
        <v>102</v>
      </c>
      <c r="Z792" s="68">
        <f t="shared" ca="1" si="244"/>
        <v>98</v>
      </c>
      <c r="AA792" s="68">
        <f ca="1">IF(Z792-W792&gt;'Inputs and Outputs'!$D$4,One-W792,0)</f>
        <v>0</v>
      </c>
      <c r="AB792" s="68">
        <f ca="1">Z792*'Inputs and Outputs'!$D$5-AA792*'Inputs and Outputs'!$D$6</f>
        <v>3920</v>
      </c>
      <c r="AC792" s="70">
        <f t="shared" ca="1" si="256"/>
        <v>9.3218534653652596E-2</v>
      </c>
      <c r="AD792" s="68">
        <f t="shared" si="245"/>
        <v>200</v>
      </c>
      <c r="AE792" s="75">
        <f ca="1">Z792*'Inputs and Outputs'!$D$5-('Model Part B'!AA792*'Model Part B'!AD792+AA792*Costperbumped)</f>
        <v>3920</v>
      </c>
      <c r="AH792" s="74">
        <v>789</v>
      </c>
      <c r="AI792" s="68" t="s">
        <v>9</v>
      </c>
      <c r="AJ792" s="69">
        <v>44459</v>
      </c>
      <c r="AK792" s="67" t="s">
        <v>0</v>
      </c>
      <c r="AL792" s="68" t="str">
        <f>'Flight Data'!$A790</f>
        <v>G789</v>
      </c>
      <c r="AM792" s="68">
        <f>'Flight Data'!$B790</f>
        <v>1</v>
      </c>
      <c r="AN792" s="68">
        <f ca="1">ROUND(NORMINV($AS792,'Inputs and Outputs'!$C$20,'Inputs and Outputs'!$D$20),0)</f>
        <v>107</v>
      </c>
      <c r="AO792" s="68">
        <f t="shared" si="246"/>
        <v>103</v>
      </c>
      <c r="AP792" s="68">
        <f t="shared" ca="1" si="247"/>
        <v>103</v>
      </c>
      <c r="AQ792" s="68">
        <f ca="1">IF(AP792-AM792&gt;'Inputs and Outputs'!$D$4,Three-AM792,0)</f>
        <v>2</v>
      </c>
      <c r="AR792" s="68">
        <f ca="1">AP792*'Inputs and Outputs'!$D$5-AQ792*'Inputs and Outputs'!$D$6</f>
        <v>3920</v>
      </c>
      <c r="AS792" s="70">
        <f t="shared" ca="1" si="257"/>
        <v>0.69051230794592344</v>
      </c>
      <c r="AT792" s="68">
        <f t="shared" si="248"/>
        <v>200</v>
      </c>
      <c r="AU792" s="75">
        <f ca="1">AP792*'Inputs and Outputs'!$D$5-('Model Part B'!AQ792*'Model Part B'!AT792+AQ792*Costperbumped)</f>
        <v>3520</v>
      </c>
      <c r="AX792" s="74">
        <v>789</v>
      </c>
      <c r="AY792" s="68" t="s">
        <v>9</v>
      </c>
      <c r="AZ792" s="69">
        <v>44459</v>
      </c>
      <c r="BA792" s="67" t="s">
        <v>0</v>
      </c>
      <c r="BB792" s="68" t="str">
        <f>'Flight Data'!$A790</f>
        <v>G789</v>
      </c>
      <c r="BC792" s="68">
        <f>'Flight Data'!$B790</f>
        <v>1</v>
      </c>
      <c r="BD792" s="68">
        <f ca="1">ROUND(NORMINV($BI792,'Inputs and Outputs'!$C$20,'Inputs and Outputs'!$D$20),0)</f>
        <v>98</v>
      </c>
      <c r="BE792" s="68">
        <f t="shared" si="249"/>
        <v>104</v>
      </c>
      <c r="BF792" s="68">
        <f t="shared" ca="1" si="250"/>
        <v>98</v>
      </c>
      <c r="BG792" s="68">
        <f ca="1">IF(BF792-BC792&gt;'Inputs and Outputs'!$D$4,Four-BC792,0)</f>
        <v>0</v>
      </c>
      <c r="BH792" s="68">
        <f ca="1">BF792*'Inputs and Outputs'!$D$5-BG792*'Inputs and Outputs'!$D$6</f>
        <v>3920</v>
      </c>
      <c r="BI792" s="70">
        <f t="shared" ca="1" si="258"/>
        <v>9.1105818012621853E-2</v>
      </c>
      <c r="BJ792" s="68">
        <f t="shared" si="251"/>
        <v>200</v>
      </c>
      <c r="BK792" s="75">
        <f ca="1">BF792*'Inputs and Outputs'!$D$5-('Model Part B'!BG792*'Model Part B'!BJ792+BG792*Costperbumped)</f>
        <v>3920</v>
      </c>
      <c r="BN792" s="74">
        <v>789</v>
      </c>
      <c r="BO792" s="68" t="s">
        <v>9</v>
      </c>
      <c r="BP792" s="69">
        <v>44459</v>
      </c>
      <c r="BQ792" s="67" t="s">
        <v>0</v>
      </c>
      <c r="BR792" s="68" t="str">
        <f>'Flight Data'!$A790</f>
        <v>G789</v>
      </c>
      <c r="BS792" s="68">
        <f>'Flight Data'!$B790</f>
        <v>1</v>
      </c>
      <c r="BT792" s="68">
        <f ca="1">ROUND(NORMINV($BY792,'Inputs and Outputs'!$C$18,'Inputs and Outputs'!$D$18),0)</f>
        <v>94</v>
      </c>
      <c r="BU792" s="68">
        <f t="shared" si="252"/>
        <v>105</v>
      </c>
      <c r="BV792" s="68">
        <f t="shared" ca="1" si="253"/>
        <v>94</v>
      </c>
      <c r="BW792" s="68">
        <f ca="1">IF(BV792-BS792&gt;'Inputs and Outputs'!$D$4,Five-BS792,0)</f>
        <v>0</v>
      </c>
      <c r="BX792" s="68">
        <f ca="1">BV792*'Inputs and Outputs'!$D$5-BW792*'Inputs and Outputs'!$D$6</f>
        <v>3760</v>
      </c>
      <c r="BY792" s="70">
        <f t="shared" ca="1" si="259"/>
        <v>0.12161056412283733</v>
      </c>
      <c r="BZ792" s="68">
        <f t="shared" si="254"/>
        <v>200</v>
      </c>
      <c r="CA792" s="75">
        <f ca="1">BV792*'Inputs and Outputs'!$D$5-('Model Part B'!BW792*'Model Part B'!BZ792+BW792*Costperbumped)</f>
        <v>3760</v>
      </c>
    </row>
    <row r="793" spans="2:79" x14ac:dyDescent="0.2">
      <c r="B793" s="74">
        <v>790</v>
      </c>
      <c r="C793" s="68" t="s">
        <v>8</v>
      </c>
      <c r="D793" s="69">
        <v>44460</v>
      </c>
      <c r="E793" s="67" t="s">
        <v>3</v>
      </c>
      <c r="F793" s="68" t="str">
        <f>'Flight Data'!$A791</f>
        <v>G790</v>
      </c>
      <c r="G793" s="68">
        <f>'Flight Data'!$B791</f>
        <v>5</v>
      </c>
      <c r="H793" s="68">
        <f ca="1">ROUND(NORMINV($M793,'Inputs and Outputs'!$C$18,'Inputs and Outputs'!$D$18),0)</f>
        <v>104</v>
      </c>
      <c r="I793" s="68">
        <f t="shared" si="240"/>
        <v>101</v>
      </c>
      <c r="J793" s="68">
        <f t="shared" ca="1" si="241"/>
        <v>101</v>
      </c>
      <c r="K793" s="68">
        <f ca="1">IF(J793-G793&gt;'Inputs and Outputs'!$D$4,One-G793,0)</f>
        <v>0</v>
      </c>
      <c r="L793" s="68">
        <f ca="1">J793*'Inputs and Outputs'!$D$5-K793*'Inputs and Outputs'!$D$6</f>
        <v>4040</v>
      </c>
      <c r="M793" s="70">
        <f t="shared" ca="1" si="255"/>
        <v>0.67283239960200658</v>
      </c>
      <c r="N793" s="68">
        <f t="shared" si="242"/>
        <v>25</v>
      </c>
      <c r="O793" s="75">
        <f ca="1">J793*'Inputs and Outputs'!$D$5-('Model Part B'!K793*'Model Part B'!N793+K793*Costperbumped)</f>
        <v>4040</v>
      </c>
      <c r="R793" s="74">
        <v>790</v>
      </c>
      <c r="S793" s="68" t="s">
        <v>8</v>
      </c>
      <c r="T793" s="69">
        <v>44460</v>
      </c>
      <c r="U793" s="67" t="s">
        <v>3</v>
      </c>
      <c r="V793" s="68" t="str">
        <f>'Flight Data'!$A791</f>
        <v>G790</v>
      </c>
      <c r="W793" s="68">
        <f>'Flight Data'!$B791</f>
        <v>5</v>
      </c>
      <c r="X793" s="68">
        <f ca="1">ROUND(NORMINV($AC793,'Inputs and Outputs'!$C$18,'Inputs and Outputs'!$D$18),0)</f>
        <v>97</v>
      </c>
      <c r="Y793" s="68">
        <f t="shared" si="243"/>
        <v>102</v>
      </c>
      <c r="Z793" s="68">
        <f t="shared" ca="1" si="244"/>
        <v>97</v>
      </c>
      <c r="AA793" s="68">
        <f ca="1">IF(Z793-W793&gt;'Inputs and Outputs'!$D$4,One-W793,0)</f>
        <v>0</v>
      </c>
      <c r="AB793" s="68">
        <f ca="1">Z793*'Inputs and Outputs'!$D$5-AA793*'Inputs and Outputs'!$D$6</f>
        <v>3880</v>
      </c>
      <c r="AC793" s="70">
        <f t="shared" ca="1" si="256"/>
        <v>0.24339535386405498</v>
      </c>
      <c r="AD793" s="68">
        <f t="shared" si="245"/>
        <v>25</v>
      </c>
      <c r="AE793" s="75">
        <f ca="1">Z793*'Inputs and Outputs'!$D$5-('Model Part B'!AA793*'Model Part B'!AD793+AA793*Costperbumped)</f>
        <v>3880</v>
      </c>
      <c r="AH793" s="74">
        <v>790</v>
      </c>
      <c r="AI793" s="68" t="s">
        <v>8</v>
      </c>
      <c r="AJ793" s="69">
        <v>44460</v>
      </c>
      <c r="AK793" s="67" t="s">
        <v>3</v>
      </c>
      <c r="AL793" s="68" t="str">
        <f>'Flight Data'!$A791</f>
        <v>G790</v>
      </c>
      <c r="AM793" s="68">
        <f>'Flight Data'!$B791</f>
        <v>5</v>
      </c>
      <c r="AN793" s="68">
        <f ca="1">ROUND(NORMINV($AS793,'Inputs and Outputs'!$C$18,'Inputs and Outputs'!$D$18),0)</f>
        <v>105</v>
      </c>
      <c r="AO793" s="68">
        <f t="shared" si="246"/>
        <v>103</v>
      </c>
      <c r="AP793" s="68">
        <f t="shared" ca="1" si="247"/>
        <v>103</v>
      </c>
      <c r="AQ793" s="68">
        <f ca="1">IF(AP793-AM793&gt;'Inputs and Outputs'!$D$4,Three-AM793,0)</f>
        <v>0</v>
      </c>
      <c r="AR793" s="68">
        <f ca="1">AP793*'Inputs and Outputs'!$D$5-AQ793*'Inputs and Outputs'!$D$6</f>
        <v>4120</v>
      </c>
      <c r="AS793" s="70">
        <f t="shared" ca="1" si="257"/>
        <v>0.76627875511873778</v>
      </c>
      <c r="AT793" s="68">
        <f t="shared" si="248"/>
        <v>25</v>
      </c>
      <c r="AU793" s="75">
        <f ca="1">AP793*'Inputs and Outputs'!$D$5-('Model Part B'!AQ793*'Model Part B'!AT793+AQ793*Costperbumped)</f>
        <v>4120</v>
      </c>
      <c r="AX793" s="74">
        <v>790</v>
      </c>
      <c r="AY793" s="68" t="s">
        <v>8</v>
      </c>
      <c r="AZ793" s="69">
        <v>44460</v>
      </c>
      <c r="BA793" s="67" t="s">
        <v>3</v>
      </c>
      <c r="BB793" s="68" t="str">
        <f>'Flight Data'!$A791</f>
        <v>G790</v>
      </c>
      <c r="BC793" s="68">
        <f>'Flight Data'!$B791</f>
        <v>5</v>
      </c>
      <c r="BD793" s="68">
        <f ca="1">ROUND(NORMINV($BI793,'Inputs and Outputs'!$C$18,'Inputs and Outputs'!$D$18),0)</f>
        <v>110</v>
      </c>
      <c r="BE793" s="68">
        <f t="shared" si="249"/>
        <v>104</v>
      </c>
      <c r="BF793" s="68">
        <f t="shared" ca="1" si="250"/>
        <v>104</v>
      </c>
      <c r="BG793" s="68">
        <f ca="1">IF(BF793-BC793&gt;'Inputs and Outputs'!$D$4,Four-BC793,0)</f>
        <v>0</v>
      </c>
      <c r="BH793" s="68">
        <f ca="1">BF793*'Inputs and Outputs'!$D$5-BG793*'Inputs and Outputs'!$D$6</f>
        <v>4160</v>
      </c>
      <c r="BI793" s="70">
        <f t="shared" ca="1" si="258"/>
        <v>0.92999646737002961</v>
      </c>
      <c r="BJ793" s="68">
        <f t="shared" si="251"/>
        <v>25</v>
      </c>
      <c r="BK793" s="75">
        <f ca="1">BF793*'Inputs and Outputs'!$D$5-('Model Part B'!BG793*'Model Part B'!BJ793+BG793*Costperbumped)</f>
        <v>4160</v>
      </c>
      <c r="BN793" s="74">
        <v>790</v>
      </c>
      <c r="BO793" s="68" t="s">
        <v>8</v>
      </c>
      <c r="BP793" s="69">
        <v>44460</v>
      </c>
      <c r="BQ793" s="67" t="s">
        <v>3</v>
      </c>
      <c r="BR793" s="68" t="str">
        <f>'Flight Data'!$A791</f>
        <v>G790</v>
      </c>
      <c r="BS793" s="68">
        <f>'Flight Data'!$B791</f>
        <v>5</v>
      </c>
      <c r="BT793" s="68">
        <f ca="1">ROUND(NORMINV($BY793,'Inputs and Outputs'!$C$18,'Inputs and Outputs'!$D$18),0)</f>
        <v>102</v>
      </c>
      <c r="BU793" s="68">
        <f t="shared" si="252"/>
        <v>105</v>
      </c>
      <c r="BV793" s="68">
        <f t="shared" ca="1" si="253"/>
        <v>102</v>
      </c>
      <c r="BW793" s="68">
        <f ca="1">IF(BV793-BS793&gt;'Inputs and Outputs'!$D$4,Five-BS793,0)</f>
        <v>0</v>
      </c>
      <c r="BX793" s="68">
        <f ca="1">BV793*'Inputs and Outputs'!$D$5-BW793*'Inputs and Outputs'!$D$6</f>
        <v>4080</v>
      </c>
      <c r="BY793" s="70">
        <f t="shared" ca="1" si="259"/>
        <v>0.59794390120423258</v>
      </c>
      <c r="BZ793" s="68">
        <f t="shared" si="254"/>
        <v>25</v>
      </c>
      <c r="CA793" s="75">
        <f ca="1">BV793*'Inputs and Outputs'!$D$5-('Model Part B'!BW793*'Model Part B'!BZ793+BW793*Costperbumped)</f>
        <v>4080</v>
      </c>
    </row>
    <row r="794" spans="2:79" x14ac:dyDescent="0.2">
      <c r="B794" s="74">
        <v>791</v>
      </c>
      <c r="C794" s="68" t="s">
        <v>8</v>
      </c>
      <c r="D794" s="69">
        <v>44460</v>
      </c>
      <c r="E794" s="67" t="s">
        <v>2</v>
      </c>
      <c r="F794" s="68" t="str">
        <f>'Flight Data'!$A792</f>
        <v>G791</v>
      </c>
      <c r="G794" s="68">
        <f>'Flight Data'!$B792</f>
        <v>1</v>
      </c>
      <c r="H794" s="68">
        <f ca="1">ROUND(NORMINV($M794,'Inputs and Outputs'!$C$19,'Inputs and Outputs'!$D$19),0)</f>
        <v>100</v>
      </c>
      <c r="I794" s="68">
        <f t="shared" si="240"/>
        <v>101</v>
      </c>
      <c r="J794" s="68">
        <f t="shared" ca="1" si="241"/>
        <v>100</v>
      </c>
      <c r="K794" s="68">
        <f ca="1">IF(J794-G794&gt;'Inputs and Outputs'!$D$4,One-G794,0)</f>
        <v>0</v>
      </c>
      <c r="L794" s="68">
        <f ca="1">J794*'Inputs and Outputs'!$D$5-K794*'Inputs and Outputs'!$D$6</f>
        <v>4000</v>
      </c>
      <c r="M794" s="70">
        <f t="shared" ca="1" si="255"/>
        <v>0.27202228936747919</v>
      </c>
      <c r="N794" s="68">
        <f t="shared" si="242"/>
        <v>25</v>
      </c>
      <c r="O794" s="75">
        <f ca="1">J794*'Inputs and Outputs'!$D$5-('Model Part B'!K794*'Model Part B'!N794+K794*Costperbumped)</f>
        <v>4000</v>
      </c>
      <c r="R794" s="74">
        <v>791</v>
      </c>
      <c r="S794" s="68" t="s">
        <v>8</v>
      </c>
      <c r="T794" s="69">
        <v>44460</v>
      </c>
      <c r="U794" s="67" t="s">
        <v>2</v>
      </c>
      <c r="V794" s="68" t="str">
        <f>'Flight Data'!$A792</f>
        <v>G791</v>
      </c>
      <c r="W794" s="68">
        <f>'Flight Data'!$B792</f>
        <v>1</v>
      </c>
      <c r="X794" s="68">
        <f ca="1">ROUND(NORMINV($AC794,'Inputs and Outputs'!$C$19,'Inputs and Outputs'!$D$19),0)</f>
        <v>107</v>
      </c>
      <c r="Y794" s="68">
        <f t="shared" si="243"/>
        <v>102</v>
      </c>
      <c r="Z794" s="68">
        <f t="shared" ca="1" si="244"/>
        <v>102</v>
      </c>
      <c r="AA794" s="68">
        <f ca="1">IF(Z794-W794&gt;'Inputs and Outputs'!$D$4,One-W794,0)</f>
        <v>0</v>
      </c>
      <c r="AB794" s="68">
        <f ca="1">Z794*'Inputs and Outputs'!$D$5-AA794*'Inputs and Outputs'!$D$6</f>
        <v>4080</v>
      </c>
      <c r="AC794" s="70">
        <f t="shared" ca="1" si="256"/>
        <v>0.77990673236898322</v>
      </c>
      <c r="AD794" s="68">
        <f t="shared" si="245"/>
        <v>25</v>
      </c>
      <c r="AE794" s="75">
        <f ca="1">Z794*'Inputs and Outputs'!$D$5-('Model Part B'!AA794*'Model Part B'!AD794+AA794*Costperbumped)</f>
        <v>4080</v>
      </c>
      <c r="AH794" s="74">
        <v>791</v>
      </c>
      <c r="AI794" s="68" t="s">
        <v>8</v>
      </c>
      <c r="AJ794" s="69">
        <v>44460</v>
      </c>
      <c r="AK794" s="67" t="s">
        <v>2</v>
      </c>
      <c r="AL794" s="68" t="str">
        <f>'Flight Data'!$A792</f>
        <v>G791</v>
      </c>
      <c r="AM794" s="68">
        <f>'Flight Data'!$B792</f>
        <v>1</v>
      </c>
      <c r="AN794" s="68">
        <f ca="1">ROUND(NORMINV($AS794,'Inputs and Outputs'!$C$19,'Inputs and Outputs'!$D$19),0)</f>
        <v>107</v>
      </c>
      <c r="AO794" s="68">
        <f t="shared" si="246"/>
        <v>103</v>
      </c>
      <c r="AP794" s="68">
        <f t="shared" ca="1" si="247"/>
        <v>103</v>
      </c>
      <c r="AQ794" s="68">
        <f ca="1">IF(AP794-AM794&gt;'Inputs and Outputs'!$D$4,Three-AM794,0)</f>
        <v>2</v>
      </c>
      <c r="AR794" s="68">
        <f ca="1">AP794*'Inputs and Outputs'!$D$5-AQ794*'Inputs and Outputs'!$D$6</f>
        <v>3920</v>
      </c>
      <c r="AS794" s="70">
        <f t="shared" ca="1" si="257"/>
        <v>0.77098057233850292</v>
      </c>
      <c r="AT794" s="68">
        <f t="shared" si="248"/>
        <v>25</v>
      </c>
      <c r="AU794" s="75">
        <f ca="1">AP794*'Inputs and Outputs'!$D$5-('Model Part B'!AQ794*'Model Part B'!AT794+AQ794*Costperbumped)</f>
        <v>3870</v>
      </c>
      <c r="AX794" s="74">
        <v>791</v>
      </c>
      <c r="AY794" s="68" t="s">
        <v>8</v>
      </c>
      <c r="AZ794" s="69">
        <v>44460</v>
      </c>
      <c r="BA794" s="67" t="s">
        <v>2</v>
      </c>
      <c r="BB794" s="68" t="str">
        <f>'Flight Data'!$A792</f>
        <v>G791</v>
      </c>
      <c r="BC794" s="68">
        <f>'Flight Data'!$B792</f>
        <v>1</v>
      </c>
      <c r="BD794" s="68">
        <f ca="1">ROUND(NORMINV($BI794,'Inputs and Outputs'!$C$19,'Inputs and Outputs'!$D$19),0)</f>
        <v>102</v>
      </c>
      <c r="BE794" s="68">
        <f t="shared" si="249"/>
        <v>104</v>
      </c>
      <c r="BF794" s="68">
        <f t="shared" ca="1" si="250"/>
        <v>102</v>
      </c>
      <c r="BG794" s="68">
        <f ca="1">IF(BF794-BC794&gt;'Inputs and Outputs'!$D$4,Four-BC794,0)</f>
        <v>3</v>
      </c>
      <c r="BH794" s="68">
        <f ca="1">BF794*'Inputs and Outputs'!$D$5-BG794*'Inputs and Outputs'!$D$6</f>
        <v>3780</v>
      </c>
      <c r="BI794" s="70">
        <f t="shared" ca="1" si="258"/>
        <v>0.42703308815345109</v>
      </c>
      <c r="BJ794" s="68">
        <f t="shared" si="251"/>
        <v>25</v>
      </c>
      <c r="BK794" s="75">
        <f ca="1">BF794*'Inputs and Outputs'!$D$5-('Model Part B'!BG794*'Model Part B'!BJ794+BG794*Costperbumped)</f>
        <v>3705</v>
      </c>
      <c r="BN794" s="74">
        <v>791</v>
      </c>
      <c r="BO794" s="68" t="s">
        <v>8</v>
      </c>
      <c r="BP794" s="69">
        <v>44460</v>
      </c>
      <c r="BQ794" s="67" t="s">
        <v>2</v>
      </c>
      <c r="BR794" s="68" t="str">
        <f>'Flight Data'!$A792</f>
        <v>G791</v>
      </c>
      <c r="BS794" s="68">
        <f>'Flight Data'!$B792</f>
        <v>1</v>
      </c>
      <c r="BT794" s="68">
        <f ca="1">ROUND(NORMINV($BY794,'Inputs and Outputs'!$C$18,'Inputs and Outputs'!$D$18),0)</f>
        <v>97</v>
      </c>
      <c r="BU794" s="68">
        <f t="shared" si="252"/>
        <v>105</v>
      </c>
      <c r="BV794" s="68">
        <f t="shared" ca="1" si="253"/>
        <v>97</v>
      </c>
      <c r="BW794" s="68">
        <f ca="1">IF(BV794-BS794&gt;'Inputs and Outputs'!$D$4,Five-BS794,0)</f>
        <v>0</v>
      </c>
      <c r="BX794" s="68">
        <f ca="1">BV794*'Inputs and Outputs'!$D$5-BW794*'Inputs and Outputs'!$D$6</f>
        <v>3880</v>
      </c>
      <c r="BY794" s="70">
        <f t="shared" ca="1" si="259"/>
        <v>0.2718912938733079</v>
      </c>
      <c r="BZ794" s="68">
        <f t="shared" si="254"/>
        <v>25</v>
      </c>
      <c r="CA794" s="75">
        <f ca="1">BV794*'Inputs and Outputs'!$D$5-('Model Part B'!BW794*'Model Part B'!BZ794+BW794*Costperbumped)</f>
        <v>3880</v>
      </c>
    </row>
    <row r="795" spans="2:79" x14ac:dyDescent="0.2">
      <c r="B795" s="74">
        <v>792</v>
      </c>
      <c r="C795" s="68" t="s">
        <v>8</v>
      </c>
      <c r="D795" s="69">
        <v>44460</v>
      </c>
      <c r="E795" s="67" t="s">
        <v>0</v>
      </c>
      <c r="F795" s="68" t="str">
        <f>'Flight Data'!$A793</f>
        <v>G792</v>
      </c>
      <c r="G795" s="68">
        <f>'Flight Data'!$B793</f>
        <v>0</v>
      </c>
      <c r="H795" s="68">
        <f ca="1">ROUND(NORMINV($M795,'Inputs and Outputs'!$C$20,'Inputs and Outputs'!$D$20),0)</f>
        <v>113</v>
      </c>
      <c r="I795" s="68">
        <f t="shared" si="240"/>
        <v>101</v>
      </c>
      <c r="J795" s="68">
        <f t="shared" ca="1" si="241"/>
        <v>101</v>
      </c>
      <c r="K795" s="68">
        <f ca="1">IF(J795-G795&gt;'Inputs and Outputs'!$D$4,One-G795,0)</f>
        <v>1</v>
      </c>
      <c r="L795" s="68">
        <f ca="1">J795*'Inputs and Outputs'!$D$5-K795*'Inputs and Outputs'!$D$6</f>
        <v>3940</v>
      </c>
      <c r="M795" s="70">
        <f t="shared" ca="1" si="255"/>
        <v>0.9436162382852552</v>
      </c>
      <c r="N795" s="68">
        <f t="shared" si="242"/>
        <v>200</v>
      </c>
      <c r="O795" s="75">
        <f ca="1">J795*'Inputs and Outputs'!$D$5-('Model Part B'!K795*'Model Part B'!N795+K795*Costperbumped)</f>
        <v>3740</v>
      </c>
      <c r="R795" s="74">
        <v>792</v>
      </c>
      <c r="S795" s="68" t="s">
        <v>8</v>
      </c>
      <c r="T795" s="69">
        <v>44460</v>
      </c>
      <c r="U795" s="67" t="s">
        <v>0</v>
      </c>
      <c r="V795" s="68" t="str">
        <f>'Flight Data'!$A793</f>
        <v>G792</v>
      </c>
      <c r="W795" s="68">
        <f>'Flight Data'!$B793</f>
        <v>0</v>
      </c>
      <c r="X795" s="68">
        <f ca="1">ROUND(NORMINV($AC795,'Inputs and Outputs'!$C$20,'Inputs and Outputs'!$D$20),0)</f>
        <v>98</v>
      </c>
      <c r="Y795" s="68">
        <f t="shared" si="243"/>
        <v>102</v>
      </c>
      <c r="Z795" s="68">
        <f t="shared" ca="1" si="244"/>
        <v>98</v>
      </c>
      <c r="AA795" s="68">
        <f ca="1">IF(Z795-W795&gt;'Inputs and Outputs'!$D$4,One-W795,0)</f>
        <v>0</v>
      </c>
      <c r="AB795" s="68">
        <f ca="1">Z795*'Inputs and Outputs'!$D$5-AA795*'Inputs and Outputs'!$D$6</f>
        <v>3920</v>
      </c>
      <c r="AC795" s="70">
        <f t="shared" ca="1" si="256"/>
        <v>8.9513707093653361E-2</v>
      </c>
      <c r="AD795" s="68">
        <f t="shared" si="245"/>
        <v>200</v>
      </c>
      <c r="AE795" s="75">
        <f ca="1">Z795*'Inputs and Outputs'!$D$5-('Model Part B'!AA795*'Model Part B'!AD795+AA795*Costperbumped)</f>
        <v>3920</v>
      </c>
      <c r="AH795" s="74">
        <v>792</v>
      </c>
      <c r="AI795" s="68" t="s">
        <v>8</v>
      </c>
      <c r="AJ795" s="69">
        <v>44460</v>
      </c>
      <c r="AK795" s="67" t="s">
        <v>0</v>
      </c>
      <c r="AL795" s="68" t="str">
        <f>'Flight Data'!$A793</f>
        <v>G792</v>
      </c>
      <c r="AM795" s="68">
        <f>'Flight Data'!$B793</f>
        <v>0</v>
      </c>
      <c r="AN795" s="68">
        <f ca="1">ROUND(NORMINV($AS795,'Inputs and Outputs'!$C$20,'Inputs and Outputs'!$D$20),0)</f>
        <v>101</v>
      </c>
      <c r="AO795" s="68">
        <f t="shared" si="246"/>
        <v>103</v>
      </c>
      <c r="AP795" s="68">
        <f t="shared" ca="1" si="247"/>
        <v>101</v>
      </c>
      <c r="AQ795" s="68">
        <f ca="1">IF(AP795-AM795&gt;'Inputs and Outputs'!$D$4,Three-AM795,0)</f>
        <v>3</v>
      </c>
      <c r="AR795" s="68">
        <f ca="1">AP795*'Inputs and Outputs'!$D$5-AQ795*'Inputs and Outputs'!$D$6</f>
        <v>3740</v>
      </c>
      <c r="AS795" s="70">
        <f t="shared" ca="1" si="257"/>
        <v>0.22689756763994695</v>
      </c>
      <c r="AT795" s="68">
        <f t="shared" si="248"/>
        <v>200</v>
      </c>
      <c r="AU795" s="75">
        <f ca="1">AP795*'Inputs and Outputs'!$D$5-('Model Part B'!AQ795*'Model Part B'!AT795+AQ795*Costperbumped)</f>
        <v>3140</v>
      </c>
      <c r="AX795" s="74">
        <v>792</v>
      </c>
      <c r="AY795" s="68" t="s">
        <v>8</v>
      </c>
      <c r="AZ795" s="69">
        <v>44460</v>
      </c>
      <c r="BA795" s="67" t="s">
        <v>0</v>
      </c>
      <c r="BB795" s="68" t="str">
        <f>'Flight Data'!$A793</f>
        <v>G792</v>
      </c>
      <c r="BC795" s="68">
        <f>'Flight Data'!$B793</f>
        <v>0</v>
      </c>
      <c r="BD795" s="68">
        <f ca="1">ROUND(NORMINV($BI795,'Inputs and Outputs'!$C$20,'Inputs and Outputs'!$D$20),0)</f>
        <v>110</v>
      </c>
      <c r="BE795" s="68">
        <f t="shared" si="249"/>
        <v>104</v>
      </c>
      <c r="BF795" s="68">
        <f t="shared" ca="1" si="250"/>
        <v>104</v>
      </c>
      <c r="BG795" s="68">
        <f ca="1">IF(BF795-BC795&gt;'Inputs and Outputs'!$D$4,Four-BC795,0)</f>
        <v>4</v>
      </c>
      <c r="BH795" s="68">
        <f ca="1">BF795*'Inputs and Outputs'!$D$5-BG795*'Inputs and Outputs'!$D$6</f>
        <v>3760</v>
      </c>
      <c r="BI795" s="70">
        <f t="shared" ca="1" si="258"/>
        <v>0.83227925264018499</v>
      </c>
      <c r="BJ795" s="68">
        <f t="shared" si="251"/>
        <v>200</v>
      </c>
      <c r="BK795" s="75">
        <f ca="1">BF795*'Inputs and Outputs'!$D$5-('Model Part B'!BG795*'Model Part B'!BJ795+BG795*Costperbumped)</f>
        <v>2960</v>
      </c>
      <c r="BN795" s="74">
        <v>792</v>
      </c>
      <c r="BO795" s="68" t="s">
        <v>8</v>
      </c>
      <c r="BP795" s="69">
        <v>44460</v>
      </c>
      <c r="BQ795" s="67" t="s">
        <v>0</v>
      </c>
      <c r="BR795" s="68" t="str">
        <f>'Flight Data'!$A793</f>
        <v>G792</v>
      </c>
      <c r="BS795" s="68">
        <f>'Flight Data'!$B793</f>
        <v>0</v>
      </c>
      <c r="BT795" s="68">
        <f ca="1">ROUND(NORMINV($BY795,'Inputs and Outputs'!$C$18,'Inputs and Outputs'!$D$18),0)</f>
        <v>99</v>
      </c>
      <c r="BU795" s="68">
        <f t="shared" si="252"/>
        <v>105</v>
      </c>
      <c r="BV795" s="68">
        <f t="shared" ca="1" si="253"/>
        <v>99</v>
      </c>
      <c r="BW795" s="68">
        <f ca="1">IF(BV795-BS795&gt;'Inputs and Outputs'!$D$4,Five-BS795,0)</f>
        <v>0</v>
      </c>
      <c r="BX795" s="68">
        <f ca="1">BV795*'Inputs and Outputs'!$D$5-BW795*'Inputs and Outputs'!$D$6</f>
        <v>3960</v>
      </c>
      <c r="BY795" s="70">
        <f t="shared" ca="1" si="259"/>
        <v>0.36238679531144513</v>
      </c>
      <c r="BZ795" s="68">
        <f t="shared" si="254"/>
        <v>200</v>
      </c>
      <c r="CA795" s="75">
        <f ca="1">BV795*'Inputs and Outputs'!$D$5-('Model Part B'!BW795*'Model Part B'!BZ795+BW795*Costperbumped)</f>
        <v>3960</v>
      </c>
    </row>
    <row r="796" spans="2:79" x14ac:dyDescent="0.2">
      <c r="B796" s="74">
        <v>793</v>
      </c>
      <c r="C796" s="68" t="s">
        <v>7</v>
      </c>
      <c r="D796" s="69">
        <v>44461</v>
      </c>
      <c r="E796" s="67" t="s">
        <v>3</v>
      </c>
      <c r="F796" s="68" t="str">
        <f>'Flight Data'!$A794</f>
        <v>G793</v>
      </c>
      <c r="G796" s="68">
        <f>'Flight Data'!$B794</f>
        <v>1</v>
      </c>
      <c r="H796" s="68">
        <f ca="1">ROUND(NORMINV($M796,'Inputs and Outputs'!$C$18,'Inputs and Outputs'!$D$18),0)</f>
        <v>107</v>
      </c>
      <c r="I796" s="68">
        <f t="shared" si="240"/>
        <v>101</v>
      </c>
      <c r="J796" s="68">
        <f t="shared" ca="1" si="241"/>
        <v>101</v>
      </c>
      <c r="K796" s="68">
        <f ca="1">IF(J796-G796&gt;'Inputs and Outputs'!$D$4,One-G796,0)</f>
        <v>0</v>
      </c>
      <c r="L796" s="68">
        <f ca="1">J796*'Inputs and Outputs'!$D$5-K796*'Inputs and Outputs'!$D$6</f>
        <v>4040</v>
      </c>
      <c r="M796" s="70">
        <f t="shared" ca="1" si="255"/>
        <v>0.85544377942126626</v>
      </c>
      <c r="N796" s="68">
        <f t="shared" si="242"/>
        <v>25</v>
      </c>
      <c r="O796" s="75">
        <f ca="1">J796*'Inputs and Outputs'!$D$5-('Model Part B'!K796*'Model Part B'!N796+K796*Costperbumped)</f>
        <v>4040</v>
      </c>
      <c r="R796" s="74">
        <v>793</v>
      </c>
      <c r="S796" s="68" t="s">
        <v>7</v>
      </c>
      <c r="T796" s="69">
        <v>44461</v>
      </c>
      <c r="U796" s="67" t="s">
        <v>3</v>
      </c>
      <c r="V796" s="68" t="str">
        <f>'Flight Data'!$A794</f>
        <v>G793</v>
      </c>
      <c r="W796" s="68">
        <f>'Flight Data'!$B794</f>
        <v>1</v>
      </c>
      <c r="X796" s="68">
        <f ca="1">ROUND(NORMINV($AC796,'Inputs and Outputs'!$C$18,'Inputs and Outputs'!$D$18),0)</f>
        <v>103</v>
      </c>
      <c r="Y796" s="68">
        <f t="shared" si="243"/>
        <v>102</v>
      </c>
      <c r="Z796" s="68">
        <f t="shared" ca="1" si="244"/>
        <v>102</v>
      </c>
      <c r="AA796" s="68">
        <f ca="1">IF(Z796-W796&gt;'Inputs and Outputs'!$D$4,One-W796,0)</f>
        <v>0</v>
      </c>
      <c r="AB796" s="68">
        <f ca="1">Z796*'Inputs and Outputs'!$D$5-AA796*'Inputs and Outputs'!$D$6</f>
        <v>4080</v>
      </c>
      <c r="AC796" s="70">
        <f t="shared" ca="1" si="256"/>
        <v>0.65784694246493358</v>
      </c>
      <c r="AD796" s="68">
        <f t="shared" si="245"/>
        <v>25</v>
      </c>
      <c r="AE796" s="75">
        <f ca="1">Z796*'Inputs and Outputs'!$D$5-('Model Part B'!AA796*'Model Part B'!AD796+AA796*Costperbumped)</f>
        <v>4080</v>
      </c>
      <c r="AH796" s="74">
        <v>793</v>
      </c>
      <c r="AI796" s="68" t="s">
        <v>7</v>
      </c>
      <c r="AJ796" s="69">
        <v>44461</v>
      </c>
      <c r="AK796" s="67" t="s">
        <v>3</v>
      </c>
      <c r="AL796" s="68" t="str">
        <f>'Flight Data'!$A794</f>
        <v>G793</v>
      </c>
      <c r="AM796" s="68">
        <f>'Flight Data'!$B794</f>
        <v>1</v>
      </c>
      <c r="AN796" s="68">
        <f ca="1">ROUND(NORMINV($AS796,'Inputs and Outputs'!$C$18,'Inputs and Outputs'!$D$18),0)</f>
        <v>93</v>
      </c>
      <c r="AO796" s="68">
        <f t="shared" si="246"/>
        <v>103</v>
      </c>
      <c r="AP796" s="68">
        <f t="shared" ca="1" si="247"/>
        <v>93</v>
      </c>
      <c r="AQ796" s="68">
        <f ca="1">IF(AP796-AM796&gt;'Inputs and Outputs'!$D$4,Three-AM796,0)</f>
        <v>0</v>
      </c>
      <c r="AR796" s="68">
        <f ca="1">AP796*'Inputs and Outputs'!$D$5-AQ796*'Inputs and Outputs'!$D$6</f>
        <v>3720</v>
      </c>
      <c r="AS796" s="70">
        <f t="shared" ca="1" si="257"/>
        <v>8.614269909646266E-2</v>
      </c>
      <c r="AT796" s="68">
        <f t="shared" si="248"/>
        <v>25</v>
      </c>
      <c r="AU796" s="75">
        <f ca="1">AP796*'Inputs and Outputs'!$D$5-('Model Part B'!AQ796*'Model Part B'!AT796+AQ796*Costperbumped)</f>
        <v>3720</v>
      </c>
      <c r="AX796" s="74">
        <v>793</v>
      </c>
      <c r="AY796" s="68" t="s">
        <v>7</v>
      </c>
      <c r="AZ796" s="69">
        <v>44461</v>
      </c>
      <c r="BA796" s="67" t="s">
        <v>3</v>
      </c>
      <c r="BB796" s="68" t="str">
        <f>'Flight Data'!$A794</f>
        <v>G793</v>
      </c>
      <c r="BC796" s="68">
        <f>'Flight Data'!$B794</f>
        <v>1</v>
      </c>
      <c r="BD796" s="68">
        <f ca="1">ROUND(NORMINV($BI796,'Inputs and Outputs'!$C$18,'Inputs and Outputs'!$D$18),0)</f>
        <v>103</v>
      </c>
      <c r="BE796" s="68">
        <f t="shared" si="249"/>
        <v>104</v>
      </c>
      <c r="BF796" s="68">
        <f t="shared" ca="1" si="250"/>
        <v>103</v>
      </c>
      <c r="BG796" s="68">
        <f ca="1">IF(BF796-BC796&gt;'Inputs and Outputs'!$D$4,Four-BC796,0)</f>
        <v>3</v>
      </c>
      <c r="BH796" s="68">
        <f ca="1">BF796*'Inputs and Outputs'!$D$5-BG796*'Inputs and Outputs'!$D$6</f>
        <v>3820</v>
      </c>
      <c r="BI796" s="70">
        <f t="shared" ca="1" si="258"/>
        <v>0.59896145895052377</v>
      </c>
      <c r="BJ796" s="68">
        <f t="shared" si="251"/>
        <v>25</v>
      </c>
      <c r="BK796" s="75">
        <f ca="1">BF796*'Inputs and Outputs'!$D$5-('Model Part B'!BG796*'Model Part B'!BJ796+BG796*Costperbumped)</f>
        <v>3745</v>
      </c>
      <c r="BN796" s="74">
        <v>793</v>
      </c>
      <c r="BO796" s="68" t="s">
        <v>7</v>
      </c>
      <c r="BP796" s="69">
        <v>44461</v>
      </c>
      <c r="BQ796" s="67" t="s">
        <v>3</v>
      </c>
      <c r="BR796" s="68" t="str">
        <f>'Flight Data'!$A794</f>
        <v>G793</v>
      </c>
      <c r="BS796" s="68">
        <f>'Flight Data'!$B794</f>
        <v>1</v>
      </c>
      <c r="BT796" s="68">
        <f ca="1">ROUND(NORMINV($BY796,'Inputs and Outputs'!$C$18,'Inputs and Outputs'!$D$18),0)</f>
        <v>110</v>
      </c>
      <c r="BU796" s="68">
        <f t="shared" si="252"/>
        <v>105</v>
      </c>
      <c r="BV796" s="68">
        <f t="shared" ca="1" si="253"/>
        <v>105</v>
      </c>
      <c r="BW796" s="68">
        <f ca="1">IF(BV796-BS796&gt;'Inputs and Outputs'!$D$4,Five-BS796,0)</f>
        <v>4</v>
      </c>
      <c r="BX796" s="68">
        <f ca="1">BV796*'Inputs and Outputs'!$D$5-BW796*'Inputs and Outputs'!$D$6</f>
        <v>3800</v>
      </c>
      <c r="BY796" s="70">
        <f t="shared" ca="1" si="259"/>
        <v>0.93163871822552091</v>
      </c>
      <c r="BZ796" s="68">
        <f t="shared" si="254"/>
        <v>25</v>
      </c>
      <c r="CA796" s="75">
        <f ca="1">BV796*'Inputs and Outputs'!$D$5-('Model Part B'!BW796*'Model Part B'!BZ796+BW796*Costperbumped)</f>
        <v>3700</v>
      </c>
    </row>
    <row r="797" spans="2:79" x14ac:dyDescent="0.2">
      <c r="B797" s="74">
        <v>794</v>
      </c>
      <c r="C797" s="68" t="s">
        <v>7</v>
      </c>
      <c r="D797" s="69">
        <v>44461</v>
      </c>
      <c r="E797" s="67" t="s">
        <v>2</v>
      </c>
      <c r="F797" s="68" t="str">
        <f>'Flight Data'!$A795</f>
        <v>G794</v>
      </c>
      <c r="G797" s="68">
        <f>'Flight Data'!$B795</f>
        <v>2</v>
      </c>
      <c r="H797" s="68">
        <f ca="1">ROUND(NORMINV($M797,'Inputs and Outputs'!$C$19,'Inputs and Outputs'!$D$19),0)</f>
        <v>102</v>
      </c>
      <c r="I797" s="68">
        <f t="shared" si="240"/>
        <v>101</v>
      </c>
      <c r="J797" s="68">
        <f t="shared" ca="1" si="241"/>
        <v>101</v>
      </c>
      <c r="K797" s="68">
        <f ca="1">IF(J797-G797&gt;'Inputs and Outputs'!$D$4,One-G797,0)</f>
        <v>0</v>
      </c>
      <c r="L797" s="68">
        <f ca="1">J797*'Inputs and Outputs'!$D$5-K797*'Inputs and Outputs'!$D$6</f>
        <v>4040</v>
      </c>
      <c r="M797" s="70">
        <f t="shared" ca="1" si="255"/>
        <v>0.42180805586069559</v>
      </c>
      <c r="N797" s="68">
        <f t="shared" si="242"/>
        <v>25</v>
      </c>
      <c r="O797" s="75">
        <f ca="1">J797*'Inputs and Outputs'!$D$5-('Model Part B'!K797*'Model Part B'!N797+K797*Costperbumped)</f>
        <v>4040</v>
      </c>
      <c r="R797" s="74">
        <v>794</v>
      </c>
      <c r="S797" s="68" t="s">
        <v>7</v>
      </c>
      <c r="T797" s="69">
        <v>44461</v>
      </c>
      <c r="U797" s="67" t="s">
        <v>2</v>
      </c>
      <c r="V797" s="68" t="str">
        <f>'Flight Data'!$A795</f>
        <v>G794</v>
      </c>
      <c r="W797" s="68">
        <f>'Flight Data'!$B795</f>
        <v>2</v>
      </c>
      <c r="X797" s="68">
        <f ca="1">ROUND(NORMINV($AC797,'Inputs and Outputs'!$C$19,'Inputs and Outputs'!$D$19),0)</f>
        <v>106</v>
      </c>
      <c r="Y797" s="68">
        <f t="shared" si="243"/>
        <v>102</v>
      </c>
      <c r="Z797" s="68">
        <f t="shared" ca="1" si="244"/>
        <v>102</v>
      </c>
      <c r="AA797" s="68">
        <f ca="1">IF(Z797-W797&gt;'Inputs and Outputs'!$D$4,One-W797,0)</f>
        <v>0</v>
      </c>
      <c r="AB797" s="68">
        <f ca="1">Z797*'Inputs and Outputs'!$D$5-AA797*'Inputs and Outputs'!$D$6</f>
        <v>4080</v>
      </c>
      <c r="AC797" s="70">
        <f t="shared" ca="1" si="256"/>
        <v>0.70851719280246528</v>
      </c>
      <c r="AD797" s="68">
        <f t="shared" si="245"/>
        <v>25</v>
      </c>
      <c r="AE797" s="75">
        <f ca="1">Z797*'Inputs and Outputs'!$D$5-('Model Part B'!AA797*'Model Part B'!AD797+AA797*Costperbumped)</f>
        <v>4080</v>
      </c>
      <c r="AH797" s="74">
        <v>794</v>
      </c>
      <c r="AI797" s="68" t="s">
        <v>7</v>
      </c>
      <c r="AJ797" s="69">
        <v>44461</v>
      </c>
      <c r="AK797" s="67" t="s">
        <v>2</v>
      </c>
      <c r="AL797" s="68" t="str">
        <f>'Flight Data'!$A795</f>
        <v>G794</v>
      </c>
      <c r="AM797" s="68">
        <f>'Flight Data'!$B795</f>
        <v>2</v>
      </c>
      <c r="AN797" s="68">
        <f ca="1">ROUND(NORMINV($AS797,'Inputs and Outputs'!$C$19,'Inputs and Outputs'!$D$19),0)</f>
        <v>103</v>
      </c>
      <c r="AO797" s="68">
        <f t="shared" si="246"/>
        <v>103</v>
      </c>
      <c r="AP797" s="68">
        <f t="shared" ca="1" si="247"/>
        <v>103</v>
      </c>
      <c r="AQ797" s="68">
        <f ca="1">IF(AP797-AM797&gt;'Inputs and Outputs'!$D$4,Three-AM797,0)</f>
        <v>1</v>
      </c>
      <c r="AR797" s="68">
        <f ca="1">AP797*'Inputs and Outputs'!$D$5-AQ797*'Inputs and Outputs'!$D$6</f>
        <v>4020</v>
      </c>
      <c r="AS797" s="70">
        <f t="shared" ca="1" si="257"/>
        <v>0.46357567021254353</v>
      </c>
      <c r="AT797" s="68">
        <f t="shared" si="248"/>
        <v>25</v>
      </c>
      <c r="AU797" s="75">
        <f ca="1">AP797*'Inputs and Outputs'!$D$5-('Model Part B'!AQ797*'Model Part B'!AT797+AQ797*Costperbumped)</f>
        <v>3995</v>
      </c>
      <c r="AX797" s="74">
        <v>794</v>
      </c>
      <c r="AY797" s="68" t="s">
        <v>7</v>
      </c>
      <c r="AZ797" s="69">
        <v>44461</v>
      </c>
      <c r="BA797" s="67" t="s">
        <v>2</v>
      </c>
      <c r="BB797" s="68" t="str">
        <f>'Flight Data'!$A795</f>
        <v>G794</v>
      </c>
      <c r="BC797" s="68">
        <f>'Flight Data'!$B795</f>
        <v>2</v>
      </c>
      <c r="BD797" s="68">
        <f ca="1">ROUND(NORMINV($BI797,'Inputs and Outputs'!$C$19,'Inputs and Outputs'!$D$19),0)</f>
        <v>104</v>
      </c>
      <c r="BE797" s="68">
        <f t="shared" si="249"/>
        <v>104</v>
      </c>
      <c r="BF797" s="68">
        <f t="shared" ca="1" si="250"/>
        <v>104</v>
      </c>
      <c r="BG797" s="68">
        <f ca="1">IF(BF797-BC797&gt;'Inputs and Outputs'!$D$4,Four-BC797,0)</f>
        <v>2</v>
      </c>
      <c r="BH797" s="68">
        <f ca="1">BF797*'Inputs and Outputs'!$D$5-BG797*'Inputs and Outputs'!$D$6</f>
        <v>3960</v>
      </c>
      <c r="BI797" s="70">
        <f t="shared" ca="1" si="258"/>
        <v>0.5406393646844706</v>
      </c>
      <c r="BJ797" s="68">
        <f t="shared" si="251"/>
        <v>25</v>
      </c>
      <c r="BK797" s="75">
        <f ca="1">BF797*'Inputs and Outputs'!$D$5-('Model Part B'!BG797*'Model Part B'!BJ797+BG797*Costperbumped)</f>
        <v>3910</v>
      </c>
      <c r="BN797" s="74">
        <v>794</v>
      </c>
      <c r="BO797" s="68" t="s">
        <v>7</v>
      </c>
      <c r="BP797" s="69">
        <v>44461</v>
      </c>
      <c r="BQ797" s="67" t="s">
        <v>2</v>
      </c>
      <c r="BR797" s="68" t="str">
        <f>'Flight Data'!$A795</f>
        <v>G794</v>
      </c>
      <c r="BS797" s="68">
        <f>'Flight Data'!$B795</f>
        <v>2</v>
      </c>
      <c r="BT797" s="68">
        <f ca="1">ROUND(NORMINV($BY797,'Inputs and Outputs'!$C$18,'Inputs and Outputs'!$D$18),0)</f>
        <v>102</v>
      </c>
      <c r="BU797" s="68">
        <f t="shared" si="252"/>
        <v>105</v>
      </c>
      <c r="BV797" s="68">
        <f t="shared" ca="1" si="253"/>
        <v>102</v>
      </c>
      <c r="BW797" s="68">
        <f ca="1">IF(BV797-BS797&gt;'Inputs and Outputs'!$D$4,Five-BS797,0)</f>
        <v>0</v>
      </c>
      <c r="BX797" s="68">
        <f ca="1">BV797*'Inputs and Outputs'!$D$5-BW797*'Inputs and Outputs'!$D$6</f>
        <v>4080</v>
      </c>
      <c r="BY797" s="70">
        <f t="shared" ca="1" si="259"/>
        <v>0.53520925234509698</v>
      </c>
      <c r="BZ797" s="68">
        <f t="shared" si="254"/>
        <v>25</v>
      </c>
      <c r="CA797" s="75">
        <f ca="1">BV797*'Inputs and Outputs'!$D$5-('Model Part B'!BW797*'Model Part B'!BZ797+BW797*Costperbumped)</f>
        <v>4080</v>
      </c>
    </row>
    <row r="798" spans="2:79" x14ac:dyDescent="0.2">
      <c r="B798" s="74">
        <v>795</v>
      </c>
      <c r="C798" s="68" t="s">
        <v>7</v>
      </c>
      <c r="D798" s="69">
        <v>44461</v>
      </c>
      <c r="E798" s="67" t="s">
        <v>0</v>
      </c>
      <c r="F798" s="68" t="str">
        <f>'Flight Data'!$A796</f>
        <v>G795</v>
      </c>
      <c r="G798" s="68">
        <f>'Flight Data'!$B796</f>
        <v>0</v>
      </c>
      <c r="H798" s="68">
        <f ca="1">ROUND(NORMINV($M798,'Inputs and Outputs'!$C$20,'Inputs and Outputs'!$D$20),0)</f>
        <v>103</v>
      </c>
      <c r="I798" s="68">
        <f t="shared" si="240"/>
        <v>101</v>
      </c>
      <c r="J798" s="68">
        <f t="shared" ca="1" si="241"/>
        <v>101</v>
      </c>
      <c r="K798" s="68">
        <f ca="1">IF(J798-G798&gt;'Inputs and Outputs'!$D$4,One-G798,0)</f>
        <v>1</v>
      </c>
      <c r="L798" s="68">
        <f ca="1">J798*'Inputs and Outputs'!$D$5-K798*'Inputs and Outputs'!$D$6</f>
        <v>3940</v>
      </c>
      <c r="M798" s="70">
        <f t="shared" ca="1" si="255"/>
        <v>0.31830664154547972</v>
      </c>
      <c r="N798" s="68">
        <f t="shared" si="242"/>
        <v>200</v>
      </c>
      <c r="O798" s="75">
        <f ca="1">J798*'Inputs and Outputs'!$D$5-('Model Part B'!K798*'Model Part B'!N798+K798*Costperbumped)</f>
        <v>3740</v>
      </c>
      <c r="R798" s="74">
        <v>795</v>
      </c>
      <c r="S798" s="68" t="s">
        <v>7</v>
      </c>
      <c r="T798" s="69">
        <v>44461</v>
      </c>
      <c r="U798" s="67" t="s">
        <v>0</v>
      </c>
      <c r="V798" s="68" t="str">
        <f>'Flight Data'!$A796</f>
        <v>G795</v>
      </c>
      <c r="W798" s="68">
        <f>'Flight Data'!$B796</f>
        <v>0</v>
      </c>
      <c r="X798" s="68">
        <f ca="1">ROUND(NORMINV($AC798,'Inputs and Outputs'!$C$20,'Inputs and Outputs'!$D$20),0)</f>
        <v>108</v>
      </c>
      <c r="Y798" s="68">
        <f t="shared" si="243"/>
        <v>102</v>
      </c>
      <c r="Z798" s="68">
        <f t="shared" ca="1" si="244"/>
        <v>102</v>
      </c>
      <c r="AA798" s="68">
        <f ca="1">IF(Z798-W798&gt;'Inputs and Outputs'!$D$4,One-W798,0)</f>
        <v>1</v>
      </c>
      <c r="AB798" s="68">
        <f ca="1">Z798*'Inputs and Outputs'!$D$5-AA798*'Inputs and Outputs'!$D$6</f>
        <v>3980</v>
      </c>
      <c r="AC798" s="70">
        <f t="shared" ca="1" si="256"/>
        <v>0.73280499847979363</v>
      </c>
      <c r="AD798" s="68">
        <f t="shared" si="245"/>
        <v>200</v>
      </c>
      <c r="AE798" s="75">
        <f ca="1">Z798*'Inputs and Outputs'!$D$5-('Model Part B'!AA798*'Model Part B'!AD798+AA798*Costperbumped)</f>
        <v>3780</v>
      </c>
      <c r="AH798" s="74">
        <v>795</v>
      </c>
      <c r="AI798" s="68" t="s">
        <v>7</v>
      </c>
      <c r="AJ798" s="69">
        <v>44461</v>
      </c>
      <c r="AK798" s="67" t="s">
        <v>0</v>
      </c>
      <c r="AL798" s="68" t="str">
        <f>'Flight Data'!$A796</f>
        <v>G795</v>
      </c>
      <c r="AM798" s="68">
        <f>'Flight Data'!$B796</f>
        <v>0</v>
      </c>
      <c r="AN798" s="68">
        <f ca="1">ROUND(NORMINV($AS798,'Inputs and Outputs'!$C$20,'Inputs and Outputs'!$D$20),0)</f>
        <v>97</v>
      </c>
      <c r="AO798" s="68">
        <f t="shared" si="246"/>
        <v>103</v>
      </c>
      <c r="AP798" s="68">
        <f t="shared" ca="1" si="247"/>
        <v>97</v>
      </c>
      <c r="AQ798" s="68">
        <f ca="1">IF(AP798-AM798&gt;'Inputs and Outputs'!$D$4,Three-AM798,0)</f>
        <v>0</v>
      </c>
      <c r="AR798" s="68">
        <f ca="1">AP798*'Inputs and Outputs'!$D$5-AQ798*'Inputs and Outputs'!$D$6</f>
        <v>3880</v>
      </c>
      <c r="AS798" s="70">
        <f t="shared" ca="1" si="257"/>
        <v>5.0518293211842535E-2</v>
      </c>
      <c r="AT798" s="68">
        <f t="shared" si="248"/>
        <v>200</v>
      </c>
      <c r="AU798" s="75">
        <f ca="1">AP798*'Inputs and Outputs'!$D$5-('Model Part B'!AQ798*'Model Part B'!AT798+AQ798*Costperbumped)</f>
        <v>3880</v>
      </c>
      <c r="AX798" s="74">
        <v>795</v>
      </c>
      <c r="AY798" s="68" t="s">
        <v>7</v>
      </c>
      <c r="AZ798" s="69">
        <v>44461</v>
      </c>
      <c r="BA798" s="67" t="s">
        <v>0</v>
      </c>
      <c r="BB798" s="68" t="str">
        <f>'Flight Data'!$A796</f>
        <v>G795</v>
      </c>
      <c r="BC798" s="68">
        <f>'Flight Data'!$B796</f>
        <v>0</v>
      </c>
      <c r="BD798" s="68">
        <f ca="1">ROUND(NORMINV($BI798,'Inputs and Outputs'!$C$20,'Inputs and Outputs'!$D$20),0)</f>
        <v>108</v>
      </c>
      <c r="BE798" s="68">
        <f t="shared" si="249"/>
        <v>104</v>
      </c>
      <c r="BF798" s="68">
        <f t="shared" ca="1" si="250"/>
        <v>104</v>
      </c>
      <c r="BG798" s="68">
        <f ca="1">IF(BF798-BC798&gt;'Inputs and Outputs'!$D$4,Four-BC798,0)</f>
        <v>4</v>
      </c>
      <c r="BH798" s="68">
        <f ca="1">BF798*'Inputs and Outputs'!$D$5-BG798*'Inputs and Outputs'!$D$6</f>
        <v>3760</v>
      </c>
      <c r="BI798" s="70">
        <f t="shared" ca="1" si="258"/>
        <v>0.71773403788483825</v>
      </c>
      <c r="BJ798" s="68">
        <f t="shared" si="251"/>
        <v>200</v>
      </c>
      <c r="BK798" s="75">
        <f ca="1">BF798*'Inputs and Outputs'!$D$5-('Model Part B'!BG798*'Model Part B'!BJ798+BG798*Costperbumped)</f>
        <v>2960</v>
      </c>
      <c r="BN798" s="74">
        <v>795</v>
      </c>
      <c r="BO798" s="68" t="s">
        <v>7</v>
      </c>
      <c r="BP798" s="69">
        <v>44461</v>
      </c>
      <c r="BQ798" s="67" t="s">
        <v>0</v>
      </c>
      <c r="BR798" s="68" t="str">
        <f>'Flight Data'!$A796</f>
        <v>G795</v>
      </c>
      <c r="BS798" s="68">
        <f>'Flight Data'!$B796</f>
        <v>0</v>
      </c>
      <c r="BT798" s="68">
        <f ca="1">ROUND(NORMINV($BY798,'Inputs and Outputs'!$C$18,'Inputs and Outputs'!$D$18),0)</f>
        <v>103</v>
      </c>
      <c r="BU798" s="68">
        <f t="shared" si="252"/>
        <v>105</v>
      </c>
      <c r="BV798" s="68">
        <f t="shared" ca="1" si="253"/>
        <v>103</v>
      </c>
      <c r="BW798" s="68">
        <f ca="1">IF(BV798-BS798&gt;'Inputs and Outputs'!$D$4,Five-BS798,0)</f>
        <v>5</v>
      </c>
      <c r="BX798" s="68">
        <f ca="1">BV798*'Inputs and Outputs'!$D$5-BW798*'Inputs and Outputs'!$D$6</f>
        <v>3620</v>
      </c>
      <c r="BY798" s="70">
        <f t="shared" ca="1" si="259"/>
        <v>0.66121359669604785</v>
      </c>
      <c r="BZ798" s="68">
        <f t="shared" si="254"/>
        <v>200</v>
      </c>
      <c r="CA798" s="75">
        <f ca="1">BV798*'Inputs and Outputs'!$D$5-('Model Part B'!BW798*'Model Part B'!BZ798+BW798*Costperbumped)</f>
        <v>2620</v>
      </c>
    </row>
    <row r="799" spans="2:79" x14ac:dyDescent="0.2">
      <c r="B799" s="74">
        <v>796</v>
      </c>
      <c r="C799" s="68" t="s">
        <v>6</v>
      </c>
      <c r="D799" s="69">
        <v>44462</v>
      </c>
      <c r="E799" s="67" t="s">
        <v>3</v>
      </c>
      <c r="F799" s="68" t="str">
        <f>'Flight Data'!$A797</f>
        <v>G796</v>
      </c>
      <c r="G799" s="68">
        <f>'Flight Data'!$B797</f>
        <v>4</v>
      </c>
      <c r="H799" s="68">
        <f ca="1">ROUND(NORMINV($M799,'Inputs and Outputs'!$C$18,'Inputs and Outputs'!$D$18),0)</f>
        <v>100</v>
      </c>
      <c r="I799" s="68">
        <f t="shared" si="240"/>
        <v>101</v>
      </c>
      <c r="J799" s="68">
        <f t="shared" ca="1" si="241"/>
        <v>100</v>
      </c>
      <c r="K799" s="68">
        <f ca="1">IF(J799-G799&gt;'Inputs and Outputs'!$D$4,One-G799,0)</f>
        <v>0</v>
      </c>
      <c r="L799" s="68">
        <f ca="1">J799*'Inputs and Outputs'!$D$5-K799*'Inputs and Outputs'!$D$6</f>
        <v>4000</v>
      </c>
      <c r="M799" s="70">
        <f t="shared" ca="1" si="255"/>
        <v>0.42792174905391422</v>
      </c>
      <c r="N799" s="68">
        <f t="shared" si="242"/>
        <v>25</v>
      </c>
      <c r="O799" s="75">
        <f ca="1">J799*'Inputs and Outputs'!$D$5-('Model Part B'!K799*'Model Part B'!N799+K799*Costperbumped)</f>
        <v>4000</v>
      </c>
      <c r="R799" s="74">
        <v>796</v>
      </c>
      <c r="S799" s="68" t="s">
        <v>6</v>
      </c>
      <c r="T799" s="69">
        <v>44462</v>
      </c>
      <c r="U799" s="67" t="s">
        <v>3</v>
      </c>
      <c r="V799" s="68" t="str">
        <f>'Flight Data'!$A797</f>
        <v>G796</v>
      </c>
      <c r="W799" s="68">
        <f>'Flight Data'!$B797</f>
        <v>4</v>
      </c>
      <c r="X799" s="68">
        <f ca="1">ROUND(NORMINV($AC799,'Inputs and Outputs'!$C$18,'Inputs and Outputs'!$D$18),0)</f>
        <v>103</v>
      </c>
      <c r="Y799" s="68">
        <f t="shared" si="243"/>
        <v>102</v>
      </c>
      <c r="Z799" s="68">
        <f t="shared" ca="1" si="244"/>
        <v>102</v>
      </c>
      <c r="AA799" s="68">
        <f ca="1">IF(Z799-W799&gt;'Inputs and Outputs'!$D$4,One-W799,0)</f>
        <v>0</v>
      </c>
      <c r="AB799" s="68">
        <f ca="1">Z799*'Inputs and Outputs'!$D$5-AA799*'Inputs and Outputs'!$D$6</f>
        <v>4080</v>
      </c>
      <c r="AC799" s="70">
        <f t="shared" ca="1" si="256"/>
        <v>0.65793838471065635</v>
      </c>
      <c r="AD799" s="68">
        <f t="shared" si="245"/>
        <v>25</v>
      </c>
      <c r="AE799" s="75">
        <f ca="1">Z799*'Inputs and Outputs'!$D$5-('Model Part B'!AA799*'Model Part B'!AD799+AA799*Costperbumped)</f>
        <v>4080</v>
      </c>
      <c r="AH799" s="74">
        <v>796</v>
      </c>
      <c r="AI799" s="68" t="s">
        <v>6</v>
      </c>
      <c r="AJ799" s="69">
        <v>44462</v>
      </c>
      <c r="AK799" s="67" t="s">
        <v>3</v>
      </c>
      <c r="AL799" s="68" t="str">
        <f>'Flight Data'!$A797</f>
        <v>G796</v>
      </c>
      <c r="AM799" s="68">
        <f>'Flight Data'!$B797</f>
        <v>4</v>
      </c>
      <c r="AN799" s="68">
        <f ca="1">ROUND(NORMINV($AS799,'Inputs and Outputs'!$C$18,'Inputs and Outputs'!$D$18),0)</f>
        <v>106</v>
      </c>
      <c r="AO799" s="68">
        <f t="shared" si="246"/>
        <v>103</v>
      </c>
      <c r="AP799" s="68">
        <f t="shared" ca="1" si="247"/>
        <v>103</v>
      </c>
      <c r="AQ799" s="68">
        <f ca="1">IF(AP799-AM799&gt;'Inputs and Outputs'!$D$4,Three-AM799,0)</f>
        <v>0</v>
      </c>
      <c r="AR799" s="68">
        <f ca="1">AP799*'Inputs and Outputs'!$D$5-AQ799*'Inputs and Outputs'!$D$6</f>
        <v>4120</v>
      </c>
      <c r="AS799" s="70">
        <f t="shared" ca="1" si="257"/>
        <v>0.79417827624246107</v>
      </c>
      <c r="AT799" s="68">
        <f t="shared" si="248"/>
        <v>25</v>
      </c>
      <c r="AU799" s="75">
        <f ca="1">AP799*'Inputs and Outputs'!$D$5-('Model Part B'!AQ799*'Model Part B'!AT799+AQ799*Costperbumped)</f>
        <v>4120</v>
      </c>
      <c r="AX799" s="74">
        <v>796</v>
      </c>
      <c r="AY799" s="68" t="s">
        <v>6</v>
      </c>
      <c r="AZ799" s="69">
        <v>44462</v>
      </c>
      <c r="BA799" s="67" t="s">
        <v>3</v>
      </c>
      <c r="BB799" s="68" t="str">
        <f>'Flight Data'!$A797</f>
        <v>G796</v>
      </c>
      <c r="BC799" s="68">
        <f>'Flight Data'!$B797</f>
        <v>4</v>
      </c>
      <c r="BD799" s="68">
        <f ca="1">ROUND(NORMINV($BI799,'Inputs and Outputs'!$C$18,'Inputs and Outputs'!$D$18),0)</f>
        <v>101</v>
      </c>
      <c r="BE799" s="68">
        <f t="shared" si="249"/>
        <v>104</v>
      </c>
      <c r="BF799" s="68">
        <f t="shared" ca="1" si="250"/>
        <v>101</v>
      </c>
      <c r="BG799" s="68">
        <f ca="1">IF(BF799-BC799&gt;'Inputs and Outputs'!$D$4,Four-BC799,0)</f>
        <v>0</v>
      </c>
      <c r="BH799" s="68">
        <f ca="1">BF799*'Inputs and Outputs'!$D$5-BG799*'Inputs and Outputs'!$D$6</f>
        <v>4040</v>
      </c>
      <c r="BI799" s="70">
        <f t="shared" ca="1" si="258"/>
        <v>0.52536649083309661</v>
      </c>
      <c r="BJ799" s="68">
        <f t="shared" si="251"/>
        <v>25</v>
      </c>
      <c r="BK799" s="75">
        <f ca="1">BF799*'Inputs and Outputs'!$D$5-('Model Part B'!BG799*'Model Part B'!BJ799+BG799*Costperbumped)</f>
        <v>4040</v>
      </c>
      <c r="BN799" s="74">
        <v>796</v>
      </c>
      <c r="BO799" s="68" t="s">
        <v>6</v>
      </c>
      <c r="BP799" s="69">
        <v>44462</v>
      </c>
      <c r="BQ799" s="67" t="s">
        <v>3</v>
      </c>
      <c r="BR799" s="68" t="str">
        <f>'Flight Data'!$A797</f>
        <v>G796</v>
      </c>
      <c r="BS799" s="68">
        <f>'Flight Data'!$B797</f>
        <v>4</v>
      </c>
      <c r="BT799" s="68">
        <f ca="1">ROUND(NORMINV($BY799,'Inputs and Outputs'!$C$18,'Inputs and Outputs'!$D$18),0)</f>
        <v>96</v>
      </c>
      <c r="BU799" s="68">
        <f t="shared" si="252"/>
        <v>105</v>
      </c>
      <c r="BV799" s="68">
        <f t="shared" ca="1" si="253"/>
        <v>96</v>
      </c>
      <c r="BW799" s="68">
        <f ca="1">IF(BV799-BS799&gt;'Inputs and Outputs'!$D$4,Five-BS799,0)</f>
        <v>0</v>
      </c>
      <c r="BX799" s="68">
        <f ca="1">BV799*'Inputs and Outputs'!$D$5-BW799*'Inputs and Outputs'!$D$6</f>
        <v>3840</v>
      </c>
      <c r="BY799" s="70">
        <f t="shared" ca="1" si="259"/>
        <v>0.1953899037282838</v>
      </c>
      <c r="BZ799" s="68">
        <f t="shared" si="254"/>
        <v>25</v>
      </c>
      <c r="CA799" s="75">
        <f ca="1">BV799*'Inputs and Outputs'!$D$5-('Model Part B'!BW799*'Model Part B'!BZ799+BW799*Costperbumped)</f>
        <v>3840</v>
      </c>
    </row>
    <row r="800" spans="2:79" x14ac:dyDescent="0.2">
      <c r="B800" s="74">
        <v>797</v>
      </c>
      <c r="C800" s="68" t="s">
        <v>6</v>
      </c>
      <c r="D800" s="69">
        <v>44462</v>
      </c>
      <c r="E800" s="67" t="s">
        <v>2</v>
      </c>
      <c r="F800" s="68" t="str">
        <f>'Flight Data'!$A798</f>
        <v>G797</v>
      </c>
      <c r="G800" s="68">
        <f>'Flight Data'!$B798</f>
        <v>5</v>
      </c>
      <c r="H800" s="68">
        <f ca="1">ROUND(NORMINV($M800,'Inputs and Outputs'!$C$19,'Inputs and Outputs'!$D$19),0)</f>
        <v>95</v>
      </c>
      <c r="I800" s="68">
        <f t="shared" si="240"/>
        <v>101</v>
      </c>
      <c r="J800" s="68">
        <f t="shared" ca="1" si="241"/>
        <v>95</v>
      </c>
      <c r="K800" s="68">
        <f ca="1">IF(J800-G800&gt;'Inputs and Outputs'!$D$4,One-G800,0)</f>
        <v>0</v>
      </c>
      <c r="L800" s="68">
        <f ca="1">J800*'Inputs and Outputs'!$D$5-K800*'Inputs and Outputs'!$D$6</f>
        <v>3800</v>
      </c>
      <c r="M800" s="70">
        <f t="shared" ca="1" si="255"/>
        <v>5.2457329658390561E-2</v>
      </c>
      <c r="N800" s="68">
        <f t="shared" si="242"/>
        <v>25</v>
      </c>
      <c r="O800" s="75">
        <f ca="1">J800*'Inputs and Outputs'!$D$5-('Model Part B'!K800*'Model Part B'!N800+K800*Costperbumped)</f>
        <v>3800</v>
      </c>
      <c r="R800" s="74">
        <v>797</v>
      </c>
      <c r="S800" s="68" t="s">
        <v>6</v>
      </c>
      <c r="T800" s="69">
        <v>44462</v>
      </c>
      <c r="U800" s="67" t="s">
        <v>2</v>
      </c>
      <c r="V800" s="68" t="str">
        <f>'Flight Data'!$A798</f>
        <v>G797</v>
      </c>
      <c r="W800" s="68">
        <f>'Flight Data'!$B798</f>
        <v>5</v>
      </c>
      <c r="X800" s="68">
        <f ca="1">ROUND(NORMINV($AC800,'Inputs and Outputs'!$C$19,'Inputs and Outputs'!$D$19),0)</f>
        <v>114</v>
      </c>
      <c r="Y800" s="68">
        <f t="shared" si="243"/>
        <v>102</v>
      </c>
      <c r="Z800" s="68">
        <f t="shared" ca="1" si="244"/>
        <v>102</v>
      </c>
      <c r="AA800" s="68">
        <f ca="1">IF(Z800-W800&gt;'Inputs and Outputs'!$D$4,One-W800,0)</f>
        <v>0</v>
      </c>
      <c r="AB800" s="68">
        <f ca="1">Z800*'Inputs and Outputs'!$D$5-AA800*'Inputs and Outputs'!$D$6</f>
        <v>4080</v>
      </c>
      <c r="AC800" s="70">
        <f t="shared" ca="1" si="256"/>
        <v>0.982628762013392</v>
      </c>
      <c r="AD800" s="68">
        <f t="shared" si="245"/>
        <v>25</v>
      </c>
      <c r="AE800" s="75">
        <f ca="1">Z800*'Inputs and Outputs'!$D$5-('Model Part B'!AA800*'Model Part B'!AD800+AA800*Costperbumped)</f>
        <v>4080</v>
      </c>
      <c r="AH800" s="74">
        <v>797</v>
      </c>
      <c r="AI800" s="68" t="s">
        <v>6</v>
      </c>
      <c r="AJ800" s="69">
        <v>44462</v>
      </c>
      <c r="AK800" s="67" t="s">
        <v>2</v>
      </c>
      <c r="AL800" s="68" t="str">
        <f>'Flight Data'!$A798</f>
        <v>G797</v>
      </c>
      <c r="AM800" s="68">
        <f>'Flight Data'!$B798</f>
        <v>5</v>
      </c>
      <c r="AN800" s="68">
        <f ca="1">ROUND(NORMINV($AS800,'Inputs and Outputs'!$C$19,'Inputs and Outputs'!$D$19),0)</f>
        <v>104</v>
      </c>
      <c r="AO800" s="68">
        <f t="shared" si="246"/>
        <v>103</v>
      </c>
      <c r="AP800" s="68">
        <f t="shared" ca="1" si="247"/>
        <v>103</v>
      </c>
      <c r="AQ800" s="68">
        <f ca="1">IF(AP800-AM800&gt;'Inputs and Outputs'!$D$4,Three-AM800,0)</f>
        <v>0</v>
      </c>
      <c r="AR800" s="68">
        <f ca="1">AP800*'Inputs and Outputs'!$D$5-AQ800*'Inputs and Outputs'!$D$6</f>
        <v>4120</v>
      </c>
      <c r="AS800" s="70">
        <f t="shared" ca="1" si="257"/>
        <v>0.58037891570711364</v>
      </c>
      <c r="AT800" s="68">
        <f t="shared" si="248"/>
        <v>25</v>
      </c>
      <c r="AU800" s="75">
        <f ca="1">AP800*'Inputs and Outputs'!$D$5-('Model Part B'!AQ800*'Model Part B'!AT800+AQ800*Costperbumped)</f>
        <v>4120</v>
      </c>
      <c r="AX800" s="74">
        <v>797</v>
      </c>
      <c r="AY800" s="68" t="s">
        <v>6</v>
      </c>
      <c r="AZ800" s="69">
        <v>44462</v>
      </c>
      <c r="BA800" s="67" t="s">
        <v>2</v>
      </c>
      <c r="BB800" s="68" t="str">
        <f>'Flight Data'!$A798</f>
        <v>G797</v>
      </c>
      <c r="BC800" s="68">
        <f>'Flight Data'!$B798</f>
        <v>5</v>
      </c>
      <c r="BD800" s="68">
        <f ca="1">ROUND(NORMINV($BI800,'Inputs and Outputs'!$C$19,'Inputs and Outputs'!$D$19),0)</f>
        <v>111</v>
      </c>
      <c r="BE800" s="68">
        <f t="shared" si="249"/>
        <v>104</v>
      </c>
      <c r="BF800" s="68">
        <f t="shared" ca="1" si="250"/>
        <v>104</v>
      </c>
      <c r="BG800" s="68">
        <f ca="1">IF(BF800-BC800&gt;'Inputs and Outputs'!$D$4,Four-BC800,0)</f>
        <v>0</v>
      </c>
      <c r="BH800" s="68">
        <f ca="1">BF800*'Inputs and Outputs'!$D$5-BG800*'Inputs and Outputs'!$D$6</f>
        <v>4160</v>
      </c>
      <c r="BI800" s="70">
        <f t="shared" ca="1" si="258"/>
        <v>0.94204012875146326</v>
      </c>
      <c r="BJ800" s="68">
        <f t="shared" si="251"/>
        <v>25</v>
      </c>
      <c r="BK800" s="75">
        <f ca="1">BF800*'Inputs and Outputs'!$D$5-('Model Part B'!BG800*'Model Part B'!BJ800+BG800*Costperbumped)</f>
        <v>4160</v>
      </c>
      <c r="BN800" s="74">
        <v>797</v>
      </c>
      <c r="BO800" s="68" t="s">
        <v>6</v>
      </c>
      <c r="BP800" s="69">
        <v>44462</v>
      </c>
      <c r="BQ800" s="67" t="s">
        <v>2</v>
      </c>
      <c r="BR800" s="68" t="str">
        <f>'Flight Data'!$A798</f>
        <v>G797</v>
      </c>
      <c r="BS800" s="68">
        <f>'Flight Data'!$B798</f>
        <v>5</v>
      </c>
      <c r="BT800" s="68">
        <f ca="1">ROUND(NORMINV($BY800,'Inputs and Outputs'!$C$18,'Inputs and Outputs'!$D$18),0)</f>
        <v>100</v>
      </c>
      <c r="BU800" s="68">
        <f t="shared" si="252"/>
        <v>105</v>
      </c>
      <c r="BV800" s="68">
        <f t="shared" ca="1" si="253"/>
        <v>100</v>
      </c>
      <c r="BW800" s="68">
        <f ca="1">IF(BV800-BS800&gt;'Inputs and Outputs'!$D$4,Five-BS800,0)</f>
        <v>0</v>
      </c>
      <c r="BX800" s="68">
        <f ca="1">BV800*'Inputs and Outputs'!$D$5-BW800*'Inputs and Outputs'!$D$6</f>
        <v>4000</v>
      </c>
      <c r="BY800" s="70">
        <f t="shared" ca="1" si="259"/>
        <v>0.43714124515912622</v>
      </c>
      <c r="BZ800" s="68">
        <f t="shared" si="254"/>
        <v>25</v>
      </c>
      <c r="CA800" s="75">
        <f ca="1">BV800*'Inputs and Outputs'!$D$5-('Model Part B'!BW800*'Model Part B'!BZ800+BW800*Costperbumped)</f>
        <v>4000</v>
      </c>
    </row>
    <row r="801" spans="2:79" x14ac:dyDescent="0.2">
      <c r="B801" s="74">
        <v>798</v>
      </c>
      <c r="C801" s="68" t="s">
        <v>6</v>
      </c>
      <c r="D801" s="69">
        <v>44462</v>
      </c>
      <c r="E801" s="67" t="s">
        <v>0</v>
      </c>
      <c r="F801" s="68" t="str">
        <f>'Flight Data'!$A799</f>
        <v>G798</v>
      </c>
      <c r="G801" s="68">
        <f>'Flight Data'!$B799</f>
        <v>0</v>
      </c>
      <c r="H801" s="68">
        <f ca="1">ROUND(NORMINV($M801,'Inputs and Outputs'!$C$20,'Inputs and Outputs'!$D$20),0)</f>
        <v>108</v>
      </c>
      <c r="I801" s="68">
        <f t="shared" si="240"/>
        <v>101</v>
      </c>
      <c r="J801" s="68">
        <f t="shared" ca="1" si="241"/>
        <v>101</v>
      </c>
      <c r="K801" s="68">
        <f ca="1">IF(J801-G801&gt;'Inputs and Outputs'!$D$4,One-G801,0)</f>
        <v>1</v>
      </c>
      <c r="L801" s="68">
        <f ca="1">J801*'Inputs and Outputs'!$D$5-K801*'Inputs and Outputs'!$D$6</f>
        <v>3940</v>
      </c>
      <c r="M801" s="70">
        <f t="shared" ca="1" si="255"/>
        <v>0.72454467469966888</v>
      </c>
      <c r="N801" s="68">
        <f t="shared" si="242"/>
        <v>200</v>
      </c>
      <c r="O801" s="75">
        <f ca="1">J801*'Inputs and Outputs'!$D$5-('Model Part B'!K801*'Model Part B'!N801+K801*Costperbumped)</f>
        <v>3740</v>
      </c>
      <c r="R801" s="74">
        <v>798</v>
      </c>
      <c r="S801" s="68" t="s">
        <v>6</v>
      </c>
      <c r="T801" s="69">
        <v>44462</v>
      </c>
      <c r="U801" s="67" t="s">
        <v>0</v>
      </c>
      <c r="V801" s="68" t="str">
        <f>'Flight Data'!$A799</f>
        <v>G798</v>
      </c>
      <c r="W801" s="68">
        <f>'Flight Data'!$B799</f>
        <v>0</v>
      </c>
      <c r="X801" s="68">
        <f ca="1">ROUND(NORMINV($AC801,'Inputs and Outputs'!$C$20,'Inputs and Outputs'!$D$20),0)</f>
        <v>105</v>
      </c>
      <c r="Y801" s="68">
        <f t="shared" si="243"/>
        <v>102</v>
      </c>
      <c r="Z801" s="68">
        <f t="shared" ca="1" si="244"/>
        <v>102</v>
      </c>
      <c r="AA801" s="68">
        <f ca="1">IF(Z801-W801&gt;'Inputs and Outputs'!$D$4,One-W801,0)</f>
        <v>1</v>
      </c>
      <c r="AB801" s="68">
        <f ca="1">Z801*'Inputs and Outputs'!$D$5-AA801*'Inputs and Outputs'!$D$6</f>
        <v>3980</v>
      </c>
      <c r="AC801" s="70">
        <f t="shared" ca="1" si="256"/>
        <v>0.48481078031928582</v>
      </c>
      <c r="AD801" s="68">
        <f t="shared" si="245"/>
        <v>200</v>
      </c>
      <c r="AE801" s="75">
        <f ca="1">Z801*'Inputs and Outputs'!$D$5-('Model Part B'!AA801*'Model Part B'!AD801+AA801*Costperbumped)</f>
        <v>3780</v>
      </c>
      <c r="AH801" s="74">
        <v>798</v>
      </c>
      <c r="AI801" s="68" t="s">
        <v>6</v>
      </c>
      <c r="AJ801" s="69">
        <v>44462</v>
      </c>
      <c r="AK801" s="67" t="s">
        <v>0</v>
      </c>
      <c r="AL801" s="68" t="str">
        <f>'Flight Data'!$A799</f>
        <v>G798</v>
      </c>
      <c r="AM801" s="68">
        <f>'Flight Data'!$B799</f>
        <v>0</v>
      </c>
      <c r="AN801" s="68">
        <f ca="1">ROUND(NORMINV($AS801,'Inputs and Outputs'!$C$20,'Inputs and Outputs'!$D$20),0)</f>
        <v>108</v>
      </c>
      <c r="AO801" s="68">
        <f t="shared" si="246"/>
        <v>103</v>
      </c>
      <c r="AP801" s="68">
        <f t="shared" ca="1" si="247"/>
        <v>103</v>
      </c>
      <c r="AQ801" s="68">
        <f ca="1">IF(AP801-AM801&gt;'Inputs and Outputs'!$D$4,Three-AM801,0)</f>
        <v>3</v>
      </c>
      <c r="AR801" s="68">
        <f ca="1">AP801*'Inputs and Outputs'!$D$5-AQ801*'Inputs and Outputs'!$D$6</f>
        <v>3820</v>
      </c>
      <c r="AS801" s="70">
        <f t="shared" ca="1" si="257"/>
        <v>0.7577643763111569</v>
      </c>
      <c r="AT801" s="68">
        <f t="shared" si="248"/>
        <v>200</v>
      </c>
      <c r="AU801" s="75">
        <f ca="1">AP801*'Inputs and Outputs'!$D$5-('Model Part B'!AQ801*'Model Part B'!AT801+AQ801*Costperbumped)</f>
        <v>3220</v>
      </c>
      <c r="AX801" s="74">
        <v>798</v>
      </c>
      <c r="AY801" s="68" t="s">
        <v>6</v>
      </c>
      <c r="AZ801" s="69">
        <v>44462</v>
      </c>
      <c r="BA801" s="67" t="s">
        <v>0</v>
      </c>
      <c r="BB801" s="68" t="str">
        <f>'Flight Data'!$A799</f>
        <v>G798</v>
      </c>
      <c r="BC801" s="68">
        <f>'Flight Data'!$B799</f>
        <v>0</v>
      </c>
      <c r="BD801" s="68">
        <f ca="1">ROUND(NORMINV($BI801,'Inputs and Outputs'!$C$20,'Inputs and Outputs'!$D$20),0)</f>
        <v>110</v>
      </c>
      <c r="BE801" s="68">
        <f t="shared" si="249"/>
        <v>104</v>
      </c>
      <c r="BF801" s="68">
        <f t="shared" ca="1" si="250"/>
        <v>104</v>
      </c>
      <c r="BG801" s="68">
        <f ca="1">IF(BF801-BC801&gt;'Inputs and Outputs'!$D$4,Four-BC801,0)</f>
        <v>4</v>
      </c>
      <c r="BH801" s="68">
        <f ca="1">BF801*'Inputs and Outputs'!$D$5-BG801*'Inputs and Outputs'!$D$6</f>
        <v>3760</v>
      </c>
      <c r="BI801" s="70">
        <f t="shared" ca="1" si="258"/>
        <v>0.85081570671812434</v>
      </c>
      <c r="BJ801" s="68">
        <f t="shared" si="251"/>
        <v>200</v>
      </c>
      <c r="BK801" s="75">
        <f ca="1">BF801*'Inputs and Outputs'!$D$5-('Model Part B'!BG801*'Model Part B'!BJ801+BG801*Costperbumped)</f>
        <v>2960</v>
      </c>
      <c r="BN801" s="74">
        <v>798</v>
      </c>
      <c r="BO801" s="68" t="s">
        <v>6</v>
      </c>
      <c r="BP801" s="69">
        <v>44462</v>
      </c>
      <c r="BQ801" s="67" t="s">
        <v>0</v>
      </c>
      <c r="BR801" s="68" t="str">
        <f>'Flight Data'!$A799</f>
        <v>G798</v>
      </c>
      <c r="BS801" s="68">
        <f>'Flight Data'!$B799</f>
        <v>0</v>
      </c>
      <c r="BT801" s="68">
        <f ca="1">ROUND(NORMINV($BY801,'Inputs and Outputs'!$C$18,'Inputs and Outputs'!$D$18),0)</f>
        <v>98</v>
      </c>
      <c r="BU801" s="68">
        <f t="shared" si="252"/>
        <v>105</v>
      </c>
      <c r="BV801" s="68">
        <f t="shared" ca="1" si="253"/>
        <v>98</v>
      </c>
      <c r="BW801" s="68">
        <f ca="1">IF(BV801-BS801&gt;'Inputs and Outputs'!$D$4,Five-BS801,0)</f>
        <v>0</v>
      </c>
      <c r="BX801" s="68">
        <f ca="1">BV801*'Inputs and Outputs'!$D$5-BW801*'Inputs and Outputs'!$D$6</f>
        <v>3920</v>
      </c>
      <c r="BY801" s="70">
        <f t="shared" ca="1" si="259"/>
        <v>0.29162976297872989</v>
      </c>
      <c r="BZ801" s="68">
        <f t="shared" si="254"/>
        <v>200</v>
      </c>
      <c r="CA801" s="75">
        <f ca="1">BV801*'Inputs and Outputs'!$D$5-('Model Part B'!BW801*'Model Part B'!BZ801+BW801*Costperbumped)</f>
        <v>3920</v>
      </c>
    </row>
    <row r="802" spans="2:79" x14ac:dyDescent="0.2">
      <c r="B802" s="74">
        <v>799</v>
      </c>
      <c r="C802" s="68" t="s">
        <v>5</v>
      </c>
      <c r="D802" s="69">
        <v>44463</v>
      </c>
      <c r="E802" s="67" t="s">
        <v>3</v>
      </c>
      <c r="F802" s="68" t="str">
        <f>'Flight Data'!$A800</f>
        <v>G799</v>
      </c>
      <c r="G802" s="68">
        <f>'Flight Data'!$B800</f>
        <v>2</v>
      </c>
      <c r="H802" s="68">
        <f ca="1">ROUND(NORMINV($M802,'Inputs and Outputs'!$C$18,'Inputs and Outputs'!$D$18),0)</f>
        <v>101</v>
      </c>
      <c r="I802" s="68">
        <f t="shared" si="240"/>
        <v>101</v>
      </c>
      <c r="J802" s="68">
        <f t="shared" ca="1" si="241"/>
        <v>101</v>
      </c>
      <c r="K802" s="68">
        <f ca="1">IF(J802-G802&gt;'Inputs and Outputs'!$D$4,One-G802,0)</f>
        <v>0</v>
      </c>
      <c r="L802" s="68">
        <f ca="1">J802*'Inputs and Outputs'!$D$5-K802*'Inputs and Outputs'!$D$6</f>
        <v>4040</v>
      </c>
      <c r="M802" s="70">
        <f t="shared" ca="1" si="255"/>
        <v>0.50538033375622304</v>
      </c>
      <c r="N802" s="68">
        <f t="shared" si="242"/>
        <v>25</v>
      </c>
      <c r="O802" s="75">
        <f ca="1">J802*'Inputs and Outputs'!$D$5-('Model Part B'!K802*'Model Part B'!N802+K802*Costperbumped)</f>
        <v>4040</v>
      </c>
      <c r="R802" s="74">
        <v>799</v>
      </c>
      <c r="S802" s="68" t="s">
        <v>5</v>
      </c>
      <c r="T802" s="69">
        <v>44463</v>
      </c>
      <c r="U802" s="67" t="s">
        <v>3</v>
      </c>
      <c r="V802" s="68" t="str">
        <f>'Flight Data'!$A800</f>
        <v>G799</v>
      </c>
      <c r="W802" s="68">
        <f>'Flight Data'!$B800</f>
        <v>2</v>
      </c>
      <c r="X802" s="68">
        <f ca="1">ROUND(NORMINV($AC802,'Inputs and Outputs'!$C$18,'Inputs and Outputs'!$D$18),0)</f>
        <v>99</v>
      </c>
      <c r="Y802" s="68">
        <f t="shared" si="243"/>
        <v>102</v>
      </c>
      <c r="Z802" s="68">
        <f t="shared" ca="1" si="244"/>
        <v>99</v>
      </c>
      <c r="AA802" s="68">
        <f ca="1">IF(Z802-W802&gt;'Inputs and Outputs'!$D$4,One-W802,0)</f>
        <v>0</v>
      </c>
      <c r="AB802" s="68">
        <f ca="1">Z802*'Inputs and Outputs'!$D$5-AA802*'Inputs and Outputs'!$D$6</f>
        <v>3960</v>
      </c>
      <c r="AC802" s="70">
        <f t="shared" ca="1" si="256"/>
        <v>0.40102760385534231</v>
      </c>
      <c r="AD802" s="68">
        <f t="shared" si="245"/>
        <v>25</v>
      </c>
      <c r="AE802" s="75">
        <f ca="1">Z802*'Inputs and Outputs'!$D$5-('Model Part B'!AA802*'Model Part B'!AD802+AA802*Costperbumped)</f>
        <v>3960</v>
      </c>
      <c r="AH802" s="74">
        <v>799</v>
      </c>
      <c r="AI802" s="68" t="s">
        <v>5</v>
      </c>
      <c r="AJ802" s="69">
        <v>44463</v>
      </c>
      <c r="AK802" s="67" t="s">
        <v>3</v>
      </c>
      <c r="AL802" s="68" t="str">
        <f>'Flight Data'!$A800</f>
        <v>G799</v>
      </c>
      <c r="AM802" s="68">
        <f>'Flight Data'!$B800</f>
        <v>2</v>
      </c>
      <c r="AN802" s="68">
        <f ca="1">ROUND(NORMINV($AS802,'Inputs and Outputs'!$C$18,'Inputs and Outputs'!$D$18),0)</f>
        <v>107</v>
      </c>
      <c r="AO802" s="68">
        <f t="shared" si="246"/>
        <v>103</v>
      </c>
      <c r="AP802" s="68">
        <f t="shared" ca="1" si="247"/>
        <v>103</v>
      </c>
      <c r="AQ802" s="68">
        <f ca="1">IF(AP802-AM802&gt;'Inputs and Outputs'!$D$4,Three-AM802,0)</f>
        <v>1</v>
      </c>
      <c r="AR802" s="68">
        <f ca="1">AP802*'Inputs and Outputs'!$D$5-AQ802*'Inputs and Outputs'!$D$6</f>
        <v>4020</v>
      </c>
      <c r="AS802" s="70">
        <f t="shared" ca="1" si="257"/>
        <v>0.84911658140743573</v>
      </c>
      <c r="AT802" s="68">
        <f t="shared" si="248"/>
        <v>25</v>
      </c>
      <c r="AU802" s="75">
        <f ca="1">AP802*'Inputs and Outputs'!$D$5-('Model Part B'!AQ802*'Model Part B'!AT802+AQ802*Costperbumped)</f>
        <v>3995</v>
      </c>
      <c r="AX802" s="74">
        <v>799</v>
      </c>
      <c r="AY802" s="68" t="s">
        <v>5</v>
      </c>
      <c r="AZ802" s="69">
        <v>44463</v>
      </c>
      <c r="BA802" s="67" t="s">
        <v>3</v>
      </c>
      <c r="BB802" s="68" t="str">
        <f>'Flight Data'!$A800</f>
        <v>G799</v>
      </c>
      <c r="BC802" s="68">
        <f>'Flight Data'!$B800</f>
        <v>2</v>
      </c>
      <c r="BD802" s="68">
        <f ca="1">ROUND(NORMINV($BI802,'Inputs and Outputs'!$C$18,'Inputs and Outputs'!$D$18),0)</f>
        <v>96</v>
      </c>
      <c r="BE802" s="68">
        <f t="shared" si="249"/>
        <v>104</v>
      </c>
      <c r="BF802" s="68">
        <f t="shared" ca="1" si="250"/>
        <v>96</v>
      </c>
      <c r="BG802" s="68">
        <f ca="1">IF(BF802-BC802&gt;'Inputs and Outputs'!$D$4,Four-BC802,0)</f>
        <v>0</v>
      </c>
      <c r="BH802" s="68">
        <f ca="1">BF802*'Inputs and Outputs'!$D$5-BG802*'Inputs and Outputs'!$D$6</f>
        <v>3840</v>
      </c>
      <c r="BI802" s="70">
        <f t="shared" ca="1" si="258"/>
        <v>0.20068581603024271</v>
      </c>
      <c r="BJ802" s="68">
        <f t="shared" si="251"/>
        <v>25</v>
      </c>
      <c r="BK802" s="75">
        <f ca="1">BF802*'Inputs and Outputs'!$D$5-('Model Part B'!BG802*'Model Part B'!BJ802+BG802*Costperbumped)</f>
        <v>3840</v>
      </c>
      <c r="BN802" s="74">
        <v>799</v>
      </c>
      <c r="BO802" s="68" t="s">
        <v>5</v>
      </c>
      <c r="BP802" s="69">
        <v>44463</v>
      </c>
      <c r="BQ802" s="67" t="s">
        <v>3</v>
      </c>
      <c r="BR802" s="68" t="str">
        <f>'Flight Data'!$A800</f>
        <v>G799</v>
      </c>
      <c r="BS802" s="68">
        <f>'Flight Data'!$B800</f>
        <v>2</v>
      </c>
      <c r="BT802" s="68">
        <f ca="1">ROUND(NORMINV($BY802,'Inputs and Outputs'!$C$18,'Inputs and Outputs'!$D$18),0)</f>
        <v>106</v>
      </c>
      <c r="BU802" s="68">
        <f t="shared" si="252"/>
        <v>105</v>
      </c>
      <c r="BV802" s="68">
        <f t="shared" ca="1" si="253"/>
        <v>105</v>
      </c>
      <c r="BW802" s="68">
        <f ca="1">IF(BV802-BS802&gt;'Inputs and Outputs'!$D$4,Five-BS802,0)</f>
        <v>3</v>
      </c>
      <c r="BX802" s="68">
        <f ca="1">BV802*'Inputs and Outputs'!$D$5-BW802*'Inputs and Outputs'!$D$6</f>
        <v>3900</v>
      </c>
      <c r="BY802" s="70">
        <f t="shared" ca="1" si="259"/>
        <v>0.78661337646082585</v>
      </c>
      <c r="BZ802" s="68">
        <f t="shared" si="254"/>
        <v>25</v>
      </c>
      <c r="CA802" s="75">
        <f ca="1">BV802*'Inputs and Outputs'!$D$5-('Model Part B'!BW802*'Model Part B'!BZ802+BW802*Costperbumped)</f>
        <v>3825</v>
      </c>
    </row>
    <row r="803" spans="2:79" x14ac:dyDescent="0.2">
      <c r="B803" s="74">
        <v>800</v>
      </c>
      <c r="C803" s="68" t="s">
        <v>5</v>
      </c>
      <c r="D803" s="69">
        <v>44463</v>
      </c>
      <c r="E803" s="67" t="s">
        <v>2</v>
      </c>
      <c r="F803" s="68" t="str">
        <f>'Flight Data'!$A801</f>
        <v>G800</v>
      </c>
      <c r="G803" s="68">
        <f>'Flight Data'!$B801</f>
        <v>1</v>
      </c>
      <c r="H803" s="68">
        <f ca="1">ROUND(NORMINV($M803,'Inputs and Outputs'!$C$19,'Inputs and Outputs'!$D$19),0)</f>
        <v>108</v>
      </c>
      <c r="I803" s="68">
        <f t="shared" si="240"/>
        <v>101</v>
      </c>
      <c r="J803" s="68">
        <f t="shared" ca="1" si="241"/>
        <v>101</v>
      </c>
      <c r="K803" s="68">
        <f ca="1">IF(J803-G803&gt;'Inputs and Outputs'!$D$4,One-G803,0)</f>
        <v>0</v>
      </c>
      <c r="L803" s="68">
        <f ca="1">J803*'Inputs and Outputs'!$D$5-K803*'Inputs and Outputs'!$D$6</f>
        <v>4040</v>
      </c>
      <c r="M803" s="70">
        <f t="shared" ca="1" si="255"/>
        <v>0.85247591651411925</v>
      </c>
      <c r="N803" s="68">
        <f t="shared" si="242"/>
        <v>25</v>
      </c>
      <c r="O803" s="75">
        <f ca="1">J803*'Inputs and Outputs'!$D$5-('Model Part B'!K803*'Model Part B'!N803+K803*Costperbumped)</f>
        <v>4040</v>
      </c>
      <c r="R803" s="74">
        <v>800</v>
      </c>
      <c r="S803" s="68" t="s">
        <v>5</v>
      </c>
      <c r="T803" s="69">
        <v>44463</v>
      </c>
      <c r="U803" s="67" t="s">
        <v>2</v>
      </c>
      <c r="V803" s="68" t="str">
        <f>'Flight Data'!$A801</f>
        <v>G800</v>
      </c>
      <c r="W803" s="68">
        <f>'Flight Data'!$B801</f>
        <v>1</v>
      </c>
      <c r="X803" s="68">
        <f ca="1">ROUND(NORMINV($AC803,'Inputs and Outputs'!$C$19,'Inputs and Outputs'!$D$19),0)</f>
        <v>105</v>
      </c>
      <c r="Y803" s="68">
        <f t="shared" si="243"/>
        <v>102</v>
      </c>
      <c r="Z803" s="68">
        <f t="shared" ca="1" si="244"/>
        <v>102</v>
      </c>
      <c r="AA803" s="68">
        <f ca="1">IF(Z803-W803&gt;'Inputs and Outputs'!$D$4,One-W803,0)</f>
        <v>0</v>
      </c>
      <c r="AB803" s="68">
        <f ca="1">Z803*'Inputs and Outputs'!$D$5-AA803*'Inputs and Outputs'!$D$6</f>
        <v>4080</v>
      </c>
      <c r="AC803" s="70">
        <f t="shared" ca="1" si="256"/>
        <v>0.67181660689430833</v>
      </c>
      <c r="AD803" s="68">
        <f t="shared" si="245"/>
        <v>25</v>
      </c>
      <c r="AE803" s="75">
        <f ca="1">Z803*'Inputs and Outputs'!$D$5-('Model Part B'!AA803*'Model Part B'!AD803+AA803*Costperbumped)</f>
        <v>4080</v>
      </c>
      <c r="AH803" s="74">
        <v>800</v>
      </c>
      <c r="AI803" s="68" t="s">
        <v>5</v>
      </c>
      <c r="AJ803" s="69">
        <v>44463</v>
      </c>
      <c r="AK803" s="67" t="s">
        <v>2</v>
      </c>
      <c r="AL803" s="68" t="str">
        <f>'Flight Data'!$A801</f>
        <v>G800</v>
      </c>
      <c r="AM803" s="68">
        <f>'Flight Data'!$B801</f>
        <v>1</v>
      </c>
      <c r="AN803" s="68">
        <f ca="1">ROUND(NORMINV($AS803,'Inputs and Outputs'!$C$19,'Inputs and Outputs'!$D$19),0)</f>
        <v>103</v>
      </c>
      <c r="AO803" s="68">
        <f t="shared" si="246"/>
        <v>103</v>
      </c>
      <c r="AP803" s="68">
        <f t="shared" ca="1" si="247"/>
        <v>103</v>
      </c>
      <c r="AQ803" s="68">
        <f ca="1">IF(AP803-AM803&gt;'Inputs and Outputs'!$D$4,Three-AM803,0)</f>
        <v>2</v>
      </c>
      <c r="AR803" s="68">
        <f ca="1">AP803*'Inputs and Outputs'!$D$5-AQ803*'Inputs and Outputs'!$D$6</f>
        <v>3920</v>
      </c>
      <c r="AS803" s="70">
        <f t="shared" ca="1" si="257"/>
        <v>0.49832140470257325</v>
      </c>
      <c r="AT803" s="68">
        <f t="shared" si="248"/>
        <v>25</v>
      </c>
      <c r="AU803" s="75">
        <f ca="1">AP803*'Inputs and Outputs'!$D$5-('Model Part B'!AQ803*'Model Part B'!AT803+AQ803*Costperbumped)</f>
        <v>3870</v>
      </c>
      <c r="AX803" s="74">
        <v>800</v>
      </c>
      <c r="AY803" s="68" t="s">
        <v>5</v>
      </c>
      <c r="AZ803" s="69">
        <v>44463</v>
      </c>
      <c r="BA803" s="67" t="s">
        <v>2</v>
      </c>
      <c r="BB803" s="68" t="str">
        <f>'Flight Data'!$A801</f>
        <v>G800</v>
      </c>
      <c r="BC803" s="68">
        <f>'Flight Data'!$B801</f>
        <v>1</v>
      </c>
      <c r="BD803" s="68">
        <f ca="1">ROUND(NORMINV($BI803,'Inputs and Outputs'!$C$19,'Inputs and Outputs'!$D$19),0)</f>
        <v>103</v>
      </c>
      <c r="BE803" s="68">
        <f t="shared" si="249"/>
        <v>104</v>
      </c>
      <c r="BF803" s="68">
        <f t="shared" ca="1" si="250"/>
        <v>103</v>
      </c>
      <c r="BG803" s="68">
        <f ca="1">IF(BF803-BC803&gt;'Inputs and Outputs'!$D$4,Four-BC803,0)</f>
        <v>3</v>
      </c>
      <c r="BH803" s="68">
        <f ca="1">BF803*'Inputs and Outputs'!$D$5-BG803*'Inputs and Outputs'!$D$6</f>
        <v>3820</v>
      </c>
      <c r="BI803" s="70">
        <f t="shared" ca="1" si="258"/>
        <v>0.498408911169962</v>
      </c>
      <c r="BJ803" s="68">
        <f t="shared" si="251"/>
        <v>25</v>
      </c>
      <c r="BK803" s="75">
        <f ca="1">BF803*'Inputs and Outputs'!$D$5-('Model Part B'!BG803*'Model Part B'!BJ803+BG803*Costperbumped)</f>
        <v>3745</v>
      </c>
      <c r="BN803" s="74">
        <v>800</v>
      </c>
      <c r="BO803" s="68" t="s">
        <v>5</v>
      </c>
      <c r="BP803" s="69">
        <v>44463</v>
      </c>
      <c r="BQ803" s="67" t="s">
        <v>2</v>
      </c>
      <c r="BR803" s="68" t="str">
        <f>'Flight Data'!$A801</f>
        <v>G800</v>
      </c>
      <c r="BS803" s="68">
        <f>'Flight Data'!$B801</f>
        <v>1</v>
      </c>
      <c r="BT803" s="68">
        <f ca="1">ROUND(NORMINV($BY803,'Inputs and Outputs'!$C$18,'Inputs and Outputs'!$D$18),0)</f>
        <v>101</v>
      </c>
      <c r="BU803" s="68">
        <f t="shared" si="252"/>
        <v>105</v>
      </c>
      <c r="BV803" s="68">
        <f t="shared" ca="1" si="253"/>
        <v>101</v>
      </c>
      <c r="BW803" s="68">
        <f ca="1">IF(BV803-BS803&gt;'Inputs and Outputs'!$D$4,Five-BS803,0)</f>
        <v>0</v>
      </c>
      <c r="BX803" s="68">
        <f ca="1">BV803*'Inputs and Outputs'!$D$5-BW803*'Inputs and Outputs'!$D$6</f>
        <v>4040</v>
      </c>
      <c r="BY803" s="70">
        <f t="shared" ca="1" si="259"/>
        <v>0.4793457202615885</v>
      </c>
      <c r="BZ803" s="68">
        <f t="shared" si="254"/>
        <v>25</v>
      </c>
      <c r="CA803" s="75">
        <f ca="1">BV803*'Inputs and Outputs'!$D$5-('Model Part B'!BW803*'Model Part B'!BZ803+BW803*Costperbumped)</f>
        <v>4040</v>
      </c>
    </row>
    <row r="804" spans="2:79" x14ac:dyDescent="0.2">
      <c r="B804" s="74">
        <v>801</v>
      </c>
      <c r="C804" s="68" t="s">
        <v>5</v>
      </c>
      <c r="D804" s="69">
        <v>44463</v>
      </c>
      <c r="E804" s="67" t="s">
        <v>0</v>
      </c>
      <c r="F804" s="68" t="str">
        <f>'Flight Data'!$A802</f>
        <v>G801</v>
      </c>
      <c r="G804" s="68">
        <f>'Flight Data'!$B802</f>
        <v>2</v>
      </c>
      <c r="H804" s="68">
        <f ca="1">ROUND(NORMINV($M804,'Inputs and Outputs'!$C$20,'Inputs and Outputs'!$D$20),0)</f>
        <v>100</v>
      </c>
      <c r="I804" s="68">
        <f t="shared" si="240"/>
        <v>101</v>
      </c>
      <c r="J804" s="68">
        <f t="shared" ca="1" si="241"/>
        <v>100</v>
      </c>
      <c r="K804" s="68">
        <f ca="1">IF(J804-G804&gt;'Inputs and Outputs'!$D$4,One-G804,0)</f>
        <v>0</v>
      </c>
      <c r="L804" s="68">
        <f ca="1">J804*'Inputs and Outputs'!$D$5-K804*'Inputs and Outputs'!$D$6</f>
        <v>4000</v>
      </c>
      <c r="M804" s="70">
        <f t="shared" ca="1" si="255"/>
        <v>0.16627076483596137</v>
      </c>
      <c r="N804" s="68">
        <f t="shared" si="242"/>
        <v>200</v>
      </c>
      <c r="O804" s="75">
        <f ca="1">J804*'Inputs and Outputs'!$D$5-('Model Part B'!K804*'Model Part B'!N804+K804*Costperbumped)</f>
        <v>4000</v>
      </c>
      <c r="R804" s="74">
        <v>801</v>
      </c>
      <c r="S804" s="68" t="s">
        <v>5</v>
      </c>
      <c r="T804" s="69">
        <v>44463</v>
      </c>
      <c r="U804" s="67" t="s">
        <v>0</v>
      </c>
      <c r="V804" s="68" t="str">
        <f>'Flight Data'!$A802</f>
        <v>G801</v>
      </c>
      <c r="W804" s="68">
        <f>'Flight Data'!$B802</f>
        <v>2</v>
      </c>
      <c r="X804" s="68">
        <f ca="1">ROUND(NORMINV($AC804,'Inputs and Outputs'!$C$20,'Inputs and Outputs'!$D$20),0)</f>
        <v>105</v>
      </c>
      <c r="Y804" s="68">
        <f t="shared" si="243"/>
        <v>102</v>
      </c>
      <c r="Z804" s="68">
        <f t="shared" ca="1" si="244"/>
        <v>102</v>
      </c>
      <c r="AA804" s="68">
        <f ca="1">IF(Z804-W804&gt;'Inputs and Outputs'!$D$4,One-W804,0)</f>
        <v>0</v>
      </c>
      <c r="AB804" s="68">
        <f ca="1">Z804*'Inputs and Outputs'!$D$5-AA804*'Inputs and Outputs'!$D$6</f>
        <v>4080</v>
      </c>
      <c r="AC804" s="70">
        <f t="shared" ca="1" si="256"/>
        <v>0.49652408522943314</v>
      </c>
      <c r="AD804" s="68">
        <f t="shared" si="245"/>
        <v>200</v>
      </c>
      <c r="AE804" s="75">
        <f ca="1">Z804*'Inputs and Outputs'!$D$5-('Model Part B'!AA804*'Model Part B'!AD804+AA804*Costperbumped)</f>
        <v>4080</v>
      </c>
      <c r="AH804" s="74">
        <v>801</v>
      </c>
      <c r="AI804" s="68" t="s">
        <v>5</v>
      </c>
      <c r="AJ804" s="69">
        <v>44463</v>
      </c>
      <c r="AK804" s="67" t="s">
        <v>0</v>
      </c>
      <c r="AL804" s="68" t="str">
        <f>'Flight Data'!$A802</f>
        <v>G801</v>
      </c>
      <c r="AM804" s="68">
        <f>'Flight Data'!$B802</f>
        <v>2</v>
      </c>
      <c r="AN804" s="68">
        <f ca="1">ROUND(NORMINV($AS804,'Inputs and Outputs'!$C$20,'Inputs and Outputs'!$D$20),0)</f>
        <v>103</v>
      </c>
      <c r="AO804" s="68">
        <f t="shared" si="246"/>
        <v>103</v>
      </c>
      <c r="AP804" s="68">
        <f t="shared" ca="1" si="247"/>
        <v>103</v>
      </c>
      <c r="AQ804" s="68">
        <f ca="1">IF(AP804-AM804&gt;'Inputs and Outputs'!$D$4,Three-AM804,0)</f>
        <v>1</v>
      </c>
      <c r="AR804" s="68">
        <f ca="1">AP804*'Inputs and Outputs'!$D$5-AQ804*'Inputs and Outputs'!$D$6</f>
        <v>4020</v>
      </c>
      <c r="AS804" s="70">
        <f t="shared" ca="1" si="257"/>
        <v>0.31560068087097115</v>
      </c>
      <c r="AT804" s="68">
        <f t="shared" si="248"/>
        <v>200</v>
      </c>
      <c r="AU804" s="75">
        <f ca="1">AP804*'Inputs and Outputs'!$D$5-('Model Part B'!AQ804*'Model Part B'!AT804+AQ804*Costperbumped)</f>
        <v>3820</v>
      </c>
      <c r="AX804" s="74">
        <v>801</v>
      </c>
      <c r="AY804" s="68" t="s">
        <v>5</v>
      </c>
      <c r="AZ804" s="69">
        <v>44463</v>
      </c>
      <c r="BA804" s="67" t="s">
        <v>0</v>
      </c>
      <c r="BB804" s="68" t="str">
        <f>'Flight Data'!$A802</f>
        <v>G801</v>
      </c>
      <c r="BC804" s="68">
        <f>'Flight Data'!$B802</f>
        <v>2</v>
      </c>
      <c r="BD804" s="68">
        <f ca="1">ROUND(NORMINV($BI804,'Inputs and Outputs'!$C$20,'Inputs and Outputs'!$D$20),0)</f>
        <v>104</v>
      </c>
      <c r="BE804" s="68">
        <f t="shared" si="249"/>
        <v>104</v>
      </c>
      <c r="BF804" s="68">
        <f t="shared" ca="1" si="250"/>
        <v>104</v>
      </c>
      <c r="BG804" s="68">
        <f ca="1">IF(BF804-BC804&gt;'Inputs and Outputs'!$D$4,Four-BC804,0)</f>
        <v>2</v>
      </c>
      <c r="BH804" s="68">
        <f ca="1">BF804*'Inputs and Outputs'!$D$5-BG804*'Inputs and Outputs'!$D$6</f>
        <v>3960</v>
      </c>
      <c r="BI804" s="70">
        <f t="shared" ca="1" si="258"/>
        <v>0.4277937316310122</v>
      </c>
      <c r="BJ804" s="68">
        <f t="shared" si="251"/>
        <v>200</v>
      </c>
      <c r="BK804" s="75">
        <f ca="1">BF804*'Inputs and Outputs'!$D$5-('Model Part B'!BG804*'Model Part B'!BJ804+BG804*Costperbumped)</f>
        <v>3560</v>
      </c>
      <c r="BN804" s="74">
        <v>801</v>
      </c>
      <c r="BO804" s="68" t="s">
        <v>5</v>
      </c>
      <c r="BP804" s="69">
        <v>44463</v>
      </c>
      <c r="BQ804" s="67" t="s">
        <v>0</v>
      </c>
      <c r="BR804" s="68" t="str">
        <f>'Flight Data'!$A802</f>
        <v>G801</v>
      </c>
      <c r="BS804" s="68">
        <f>'Flight Data'!$B802</f>
        <v>2</v>
      </c>
      <c r="BT804" s="68">
        <f ca="1">ROUND(NORMINV($BY804,'Inputs and Outputs'!$C$18,'Inputs and Outputs'!$D$18),0)</f>
        <v>88</v>
      </c>
      <c r="BU804" s="68">
        <f t="shared" si="252"/>
        <v>105</v>
      </c>
      <c r="BV804" s="68">
        <f t="shared" ca="1" si="253"/>
        <v>88</v>
      </c>
      <c r="BW804" s="68">
        <f ca="1">IF(BV804-BS804&gt;'Inputs and Outputs'!$D$4,Five-BS804,0)</f>
        <v>0</v>
      </c>
      <c r="BX804" s="68">
        <f ca="1">BV804*'Inputs and Outputs'!$D$5-BW804*'Inputs and Outputs'!$D$6</f>
        <v>3520</v>
      </c>
      <c r="BY804" s="70">
        <f t="shared" ca="1" si="259"/>
        <v>1.5293701617856037E-2</v>
      </c>
      <c r="BZ804" s="68">
        <f t="shared" si="254"/>
        <v>200</v>
      </c>
      <c r="CA804" s="75">
        <f ca="1">BV804*'Inputs and Outputs'!$D$5-('Model Part B'!BW804*'Model Part B'!BZ804+BW804*Costperbumped)</f>
        <v>3520</v>
      </c>
    </row>
    <row r="805" spans="2:79" x14ac:dyDescent="0.2">
      <c r="B805" s="74">
        <v>802</v>
      </c>
      <c r="C805" s="68" t="s">
        <v>4</v>
      </c>
      <c r="D805" s="69">
        <v>44464</v>
      </c>
      <c r="E805" s="67" t="s">
        <v>3</v>
      </c>
      <c r="F805" s="68" t="str">
        <f>'Flight Data'!$A803</f>
        <v>G802</v>
      </c>
      <c r="G805" s="68">
        <f>'Flight Data'!$B803</f>
        <v>4</v>
      </c>
      <c r="H805" s="68">
        <f ca="1">ROUND(NORMINV($M805,'Inputs and Outputs'!$C$18,'Inputs and Outputs'!$D$18),0)</f>
        <v>99</v>
      </c>
      <c r="I805" s="68">
        <f t="shared" si="240"/>
        <v>101</v>
      </c>
      <c r="J805" s="68">
        <f t="shared" ca="1" si="241"/>
        <v>99</v>
      </c>
      <c r="K805" s="68">
        <f ca="1">IF(J805-G805&gt;'Inputs and Outputs'!$D$4,One-G805,0)</f>
        <v>0</v>
      </c>
      <c r="L805" s="68">
        <f ca="1">J805*'Inputs and Outputs'!$D$5-K805*'Inputs and Outputs'!$D$6</f>
        <v>3960</v>
      </c>
      <c r="M805" s="70">
        <f t="shared" ca="1" si="255"/>
        <v>0.34987536882409354</v>
      </c>
      <c r="N805" s="68">
        <f t="shared" si="242"/>
        <v>25</v>
      </c>
      <c r="O805" s="75">
        <f ca="1">J805*'Inputs and Outputs'!$D$5-('Model Part B'!K805*'Model Part B'!N805+K805*Costperbumped)</f>
        <v>3960</v>
      </c>
      <c r="R805" s="74">
        <v>802</v>
      </c>
      <c r="S805" s="68" t="s">
        <v>4</v>
      </c>
      <c r="T805" s="69">
        <v>44464</v>
      </c>
      <c r="U805" s="67" t="s">
        <v>3</v>
      </c>
      <c r="V805" s="68" t="str">
        <f>'Flight Data'!$A803</f>
        <v>G802</v>
      </c>
      <c r="W805" s="68">
        <f>'Flight Data'!$B803</f>
        <v>4</v>
      </c>
      <c r="X805" s="68">
        <f ca="1">ROUND(NORMINV($AC805,'Inputs and Outputs'!$C$18,'Inputs and Outputs'!$D$18),0)</f>
        <v>109</v>
      </c>
      <c r="Y805" s="68">
        <f t="shared" si="243"/>
        <v>102</v>
      </c>
      <c r="Z805" s="68">
        <f t="shared" ca="1" si="244"/>
        <v>102</v>
      </c>
      <c r="AA805" s="68">
        <f ca="1">IF(Z805-W805&gt;'Inputs and Outputs'!$D$4,One-W805,0)</f>
        <v>0</v>
      </c>
      <c r="AB805" s="68">
        <f ca="1">Z805*'Inputs and Outputs'!$D$5-AA805*'Inputs and Outputs'!$D$6</f>
        <v>4080</v>
      </c>
      <c r="AC805" s="70">
        <f t="shared" ca="1" si="256"/>
        <v>0.9204970133632383</v>
      </c>
      <c r="AD805" s="68">
        <f t="shared" si="245"/>
        <v>25</v>
      </c>
      <c r="AE805" s="75">
        <f ca="1">Z805*'Inputs and Outputs'!$D$5-('Model Part B'!AA805*'Model Part B'!AD805+AA805*Costperbumped)</f>
        <v>4080</v>
      </c>
      <c r="AH805" s="74">
        <v>802</v>
      </c>
      <c r="AI805" s="68" t="s">
        <v>4</v>
      </c>
      <c r="AJ805" s="69">
        <v>44464</v>
      </c>
      <c r="AK805" s="67" t="s">
        <v>3</v>
      </c>
      <c r="AL805" s="68" t="str">
        <f>'Flight Data'!$A803</f>
        <v>G802</v>
      </c>
      <c r="AM805" s="68">
        <f>'Flight Data'!$B803</f>
        <v>4</v>
      </c>
      <c r="AN805" s="68">
        <f ca="1">ROUND(NORMINV($AS805,'Inputs and Outputs'!$C$18,'Inputs and Outputs'!$D$18),0)</f>
        <v>102</v>
      </c>
      <c r="AO805" s="68">
        <f t="shared" si="246"/>
        <v>103</v>
      </c>
      <c r="AP805" s="68">
        <f t="shared" ca="1" si="247"/>
        <v>102</v>
      </c>
      <c r="AQ805" s="68">
        <f ca="1">IF(AP805-AM805&gt;'Inputs and Outputs'!$D$4,Three-AM805,0)</f>
        <v>0</v>
      </c>
      <c r="AR805" s="68">
        <f ca="1">AP805*'Inputs and Outputs'!$D$5-AQ805*'Inputs and Outputs'!$D$6</f>
        <v>4080</v>
      </c>
      <c r="AS805" s="70">
        <f t="shared" ca="1" si="257"/>
        <v>0.5590144959947313</v>
      </c>
      <c r="AT805" s="68">
        <f t="shared" si="248"/>
        <v>25</v>
      </c>
      <c r="AU805" s="75">
        <f ca="1">AP805*'Inputs and Outputs'!$D$5-('Model Part B'!AQ805*'Model Part B'!AT805+AQ805*Costperbumped)</f>
        <v>4080</v>
      </c>
      <c r="AX805" s="74">
        <v>802</v>
      </c>
      <c r="AY805" s="68" t="s">
        <v>4</v>
      </c>
      <c r="AZ805" s="69">
        <v>44464</v>
      </c>
      <c r="BA805" s="67" t="s">
        <v>3</v>
      </c>
      <c r="BB805" s="68" t="str">
        <f>'Flight Data'!$A803</f>
        <v>G802</v>
      </c>
      <c r="BC805" s="68">
        <f>'Flight Data'!$B803</f>
        <v>4</v>
      </c>
      <c r="BD805" s="68">
        <f ca="1">ROUND(NORMINV($BI805,'Inputs and Outputs'!$C$18,'Inputs and Outputs'!$D$18),0)</f>
        <v>104</v>
      </c>
      <c r="BE805" s="68">
        <f t="shared" si="249"/>
        <v>104</v>
      </c>
      <c r="BF805" s="68">
        <f t="shared" ca="1" si="250"/>
        <v>104</v>
      </c>
      <c r="BG805" s="68">
        <f ca="1">IF(BF805-BC805&gt;'Inputs and Outputs'!$D$4,Four-BC805,0)</f>
        <v>0</v>
      </c>
      <c r="BH805" s="68">
        <f ca="1">BF805*'Inputs and Outputs'!$D$5-BG805*'Inputs and Outputs'!$D$6</f>
        <v>4160</v>
      </c>
      <c r="BI805" s="70">
        <f t="shared" ca="1" si="258"/>
        <v>0.70737121421482363</v>
      </c>
      <c r="BJ805" s="68">
        <f t="shared" si="251"/>
        <v>25</v>
      </c>
      <c r="BK805" s="75">
        <f ca="1">BF805*'Inputs and Outputs'!$D$5-('Model Part B'!BG805*'Model Part B'!BJ805+BG805*Costperbumped)</f>
        <v>4160</v>
      </c>
      <c r="BN805" s="74">
        <v>802</v>
      </c>
      <c r="BO805" s="68" t="s">
        <v>4</v>
      </c>
      <c r="BP805" s="69">
        <v>44464</v>
      </c>
      <c r="BQ805" s="67" t="s">
        <v>3</v>
      </c>
      <c r="BR805" s="68" t="str">
        <f>'Flight Data'!$A803</f>
        <v>G802</v>
      </c>
      <c r="BS805" s="68">
        <f>'Flight Data'!$B803</f>
        <v>4</v>
      </c>
      <c r="BT805" s="68">
        <f ca="1">ROUND(NORMINV($BY805,'Inputs and Outputs'!$C$18,'Inputs and Outputs'!$D$18),0)</f>
        <v>97</v>
      </c>
      <c r="BU805" s="68">
        <f t="shared" si="252"/>
        <v>105</v>
      </c>
      <c r="BV805" s="68">
        <f t="shared" ca="1" si="253"/>
        <v>97</v>
      </c>
      <c r="BW805" s="68">
        <f ca="1">IF(BV805-BS805&gt;'Inputs and Outputs'!$D$4,Five-BS805,0)</f>
        <v>0</v>
      </c>
      <c r="BX805" s="68">
        <f ca="1">BV805*'Inputs and Outputs'!$D$5-BW805*'Inputs and Outputs'!$D$6</f>
        <v>3880</v>
      </c>
      <c r="BY805" s="70">
        <f t="shared" ca="1" si="259"/>
        <v>0.2575937941910611</v>
      </c>
      <c r="BZ805" s="68">
        <f t="shared" si="254"/>
        <v>25</v>
      </c>
      <c r="CA805" s="75">
        <f ca="1">BV805*'Inputs and Outputs'!$D$5-('Model Part B'!BW805*'Model Part B'!BZ805+BW805*Costperbumped)</f>
        <v>3880</v>
      </c>
    </row>
    <row r="806" spans="2:79" x14ac:dyDescent="0.2">
      <c r="B806" s="74">
        <v>803</v>
      </c>
      <c r="C806" s="68" t="s">
        <v>4</v>
      </c>
      <c r="D806" s="69">
        <v>44464</v>
      </c>
      <c r="E806" s="67" t="s">
        <v>2</v>
      </c>
      <c r="F806" s="68" t="str">
        <f>'Flight Data'!$A804</f>
        <v>G803</v>
      </c>
      <c r="G806" s="68">
        <f>'Flight Data'!$B804</f>
        <v>2</v>
      </c>
      <c r="H806" s="68">
        <f ca="1">ROUND(NORMINV($M806,'Inputs and Outputs'!$C$19,'Inputs and Outputs'!$D$19),0)</f>
        <v>104</v>
      </c>
      <c r="I806" s="68">
        <f t="shared" si="240"/>
        <v>101</v>
      </c>
      <c r="J806" s="68">
        <f t="shared" ca="1" si="241"/>
        <v>101</v>
      </c>
      <c r="K806" s="68">
        <f ca="1">IF(J806-G806&gt;'Inputs and Outputs'!$D$4,One-G806,0)</f>
        <v>0</v>
      </c>
      <c r="L806" s="68">
        <f ca="1">J806*'Inputs and Outputs'!$D$5-K806*'Inputs and Outputs'!$D$6</f>
        <v>4040</v>
      </c>
      <c r="M806" s="70">
        <f t="shared" ca="1" si="255"/>
        <v>0.58837832110036836</v>
      </c>
      <c r="N806" s="68">
        <f t="shared" si="242"/>
        <v>25</v>
      </c>
      <c r="O806" s="75">
        <f ca="1">J806*'Inputs and Outputs'!$D$5-('Model Part B'!K806*'Model Part B'!N806+K806*Costperbumped)</f>
        <v>4040</v>
      </c>
      <c r="R806" s="74">
        <v>803</v>
      </c>
      <c r="S806" s="68" t="s">
        <v>4</v>
      </c>
      <c r="T806" s="69">
        <v>44464</v>
      </c>
      <c r="U806" s="67" t="s">
        <v>2</v>
      </c>
      <c r="V806" s="68" t="str">
        <f>'Flight Data'!$A804</f>
        <v>G803</v>
      </c>
      <c r="W806" s="68">
        <f>'Flight Data'!$B804</f>
        <v>2</v>
      </c>
      <c r="X806" s="68">
        <f ca="1">ROUND(NORMINV($AC806,'Inputs and Outputs'!$C$19,'Inputs and Outputs'!$D$19),0)</f>
        <v>103</v>
      </c>
      <c r="Y806" s="68">
        <f t="shared" si="243"/>
        <v>102</v>
      </c>
      <c r="Z806" s="68">
        <f t="shared" ca="1" si="244"/>
        <v>102</v>
      </c>
      <c r="AA806" s="68">
        <f ca="1">IF(Z806-W806&gt;'Inputs and Outputs'!$D$4,One-W806,0)</f>
        <v>0</v>
      </c>
      <c r="AB806" s="68">
        <f ca="1">Z806*'Inputs and Outputs'!$D$5-AA806*'Inputs and Outputs'!$D$6</f>
        <v>4080</v>
      </c>
      <c r="AC806" s="70">
        <f t="shared" ca="1" si="256"/>
        <v>0.48786570054987344</v>
      </c>
      <c r="AD806" s="68">
        <f t="shared" si="245"/>
        <v>25</v>
      </c>
      <c r="AE806" s="75">
        <f ca="1">Z806*'Inputs and Outputs'!$D$5-('Model Part B'!AA806*'Model Part B'!AD806+AA806*Costperbumped)</f>
        <v>4080</v>
      </c>
      <c r="AH806" s="74">
        <v>803</v>
      </c>
      <c r="AI806" s="68" t="s">
        <v>4</v>
      </c>
      <c r="AJ806" s="69">
        <v>44464</v>
      </c>
      <c r="AK806" s="67" t="s">
        <v>2</v>
      </c>
      <c r="AL806" s="68" t="str">
        <f>'Flight Data'!$A804</f>
        <v>G803</v>
      </c>
      <c r="AM806" s="68">
        <f>'Flight Data'!$B804</f>
        <v>2</v>
      </c>
      <c r="AN806" s="68">
        <f ca="1">ROUND(NORMINV($AS806,'Inputs and Outputs'!$C$19,'Inputs and Outputs'!$D$19),0)</f>
        <v>101</v>
      </c>
      <c r="AO806" s="68">
        <f t="shared" si="246"/>
        <v>103</v>
      </c>
      <c r="AP806" s="68">
        <f t="shared" ca="1" si="247"/>
        <v>101</v>
      </c>
      <c r="AQ806" s="68">
        <f ca="1">IF(AP806-AM806&gt;'Inputs and Outputs'!$D$4,Three-AM806,0)</f>
        <v>0</v>
      </c>
      <c r="AR806" s="68">
        <f ca="1">AP806*'Inputs and Outputs'!$D$5-AQ806*'Inputs and Outputs'!$D$6</f>
        <v>4040</v>
      </c>
      <c r="AS806" s="70">
        <f t="shared" ca="1" si="257"/>
        <v>0.33621112369276918</v>
      </c>
      <c r="AT806" s="68">
        <f t="shared" si="248"/>
        <v>25</v>
      </c>
      <c r="AU806" s="75">
        <f ca="1">AP806*'Inputs and Outputs'!$D$5-('Model Part B'!AQ806*'Model Part B'!AT806+AQ806*Costperbumped)</f>
        <v>4040</v>
      </c>
      <c r="AX806" s="74">
        <v>803</v>
      </c>
      <c r="AY806" s="68" t="s">
        <v>4</v>
      </c>
      <c r="AZ806" s="69">
        <v>44464</v>
      </c>
      <c r="BA806" s="67" t="s">
        <v>2</v>
      </c>
      <c r="BB806" s="68" t="str">
        <f>'Flight Data'!$A804</f>
        <v>G803</v>
      </c>
      <c r="BC806" s="68">
        <f>'Flight Data'!$B804</f>
        <v>2</v>
      </c>
      <c r="BD806" s="68">
        <f ca="1">ROUND(NORMINV($BI806,'Inputs and Outputs'!$C$19,'Inputs and Outputs'!$D$19),0)</f>
        <v>100</v>
      </c>
      <c r="BE806" s="68">
        <f t="shared" si="249"/>
        <v>104</v>
      </c>
      <c r="BF806" s="68">
        <f t="shared" ca="1" si="250"/>
        <v>100</v>
      </c>
      <c r="BG806" s="68">
        <f ca="1">IF(BF806-BC806&gt;'Inputs and Outputs'!$D$4,Four-BC806,0)</f>
        <v>0</v>
      </c>
      <c r="BH806" s="68">
        <f ca="1">BF806*'Inputs and Outputs'!$D$5-BG806*'Inputs and Outputs'!$D$6</f>
        <v>4000</v>
      </c>
      <c r="BI806" s="70">
        <f t="shared" ca="1" si="258"/>
        <v>0.28351990779589709</v>
      </c>
      <c r="BJ806" s="68">
        <f t="shared" si="251"/>
        <v>25</v>
      </c>
      <c r="BK806" s="75">
        <f ca="1">BF806*'Inputs and Outputs'!$D$5-('Model Part B'!BG806*'Model Part B'!BJ806+BG806*Costperbumped)</f>
        <v>4000</v>
      </c>
      <c r="BN806" s="74">
        <v>803</v>
      </c>
      <c r="BO806" s="68" t="s">
        <v>4</v>
      </c>
      <c r="BP806" s="69">
        <v>44464</v>
      </c>
      <c r="BQ806" s="67" t="s">
        <v>2</v>
      </c>
      <c r="BR806" s="68" t="str">
        <f>'Flight Data'!$A804</f>
        <v>G803</v>
      </c>
      <c r="BS806" s="68">
        <f>'Flight Data'!$B804</f>
        <v>2</v>
      </c>
      <c r="BT806" s="68">
        <f ca="1">ROUND(NORMINV($BY806,'Inputs and Outputs'!$C$18,'Inputs and Outputs'!$D$18),0)</f>
        <v>94</v>
      </c>
      <c r="BU806" s="68">
        <f t="shared" si="252"/>
        <v>105</v>
      </c>
      <c r="BV806" s="68">
        <f t="shared" ca="1" si="253"/>
        <v>94</v>
      </c>
      <c r="BW806" s="68">
        <f ca="1">IF(BV806-BS806&gt;'Inputs and Outputs'!$D$4,Five-BS806,0)</f>
        <v>0</v>
      </c>
      <c r="BX806" s="68">
        <f ca="1">BV806*'Inputs and Outputs'!$D$5-BW806*'Inputs and Outputs'!$D$6</f>
        <v>3760</v>
      </c>
      <c r="BY806" s="70">
        <f t="shared" ca="1" si="259"/>
        <v>0.12178111008307391</v>
      </c>
      <c r="BZ806" s="68">
        <f t="shared" si="254"/>
        <v>25</v>
      </c>
      <c r="CA806" s="75">
        <f ca="1">BV806*'Inputs and Outputs'!$D$5-('Model Part B'!BW806*'Model Part B'!BZ806+BW806*Costperbumped)</f>
        <v>3760</v>
      </c>
    </row>
    <row r="807" spans="2:79" x14ac:dyDescent="0.2">
      <c r="B807" s="74">
        <v>804</v>
      </c>
      <c r="C807" s="68" t="s">
        <v>4</v>
      </c>
      <c r="D807" s="69">
        <v>44464</v>
      </c>
      <c r="E807" s="67" t="s">
        <v>0</v>
      </c>
      <c r="F807" s="68" t="str">
        <f>'Flight Data'!$A805</f>
        <v>G804</v>
      </c>
      <c r="G807" s="68">
        <f>'Flight Data'!$B805</f>
        <v>0</v>
      </c>
      <c r="H807" s="68">
        <f ca="1">ROUND(NORMINV($M807,'Inputs and Outputs'!$C$20,'Inputs and Outputs'!$D$20),0)</f>
        <v>97</v>
      </c>
      <c r="I807" s="68">
        <f t="shared" si="240"/>
        <v>101</v>
      </c>
      <c r="J807" s="68">
        <f t="shared" ca="1" si="241"/>
        <v>97</v>
      </c>
      <c r="K807" s="68">
        <f ca="1">IF(J807-G807&gt;'Inputs and Outputs'!$D$4,One-G807,0)</f>
        <v>0</v>
      </c>
      <c r="L807" s="68">
        <f ca="1">J807*'Inputs and Outputs'!$D$5-K807*'Inputs and Outputs'!$D$6</f>
        <v>3880</v>
      </c>
      <c r="M807" s="70">
        <f t="shared" ca="1" si="255"/>
        <v>5.8833299981408849E-2</v>
      </c>
      <c r="N807" s="68">
        <f t="shared" si="242"/>
        <v>200</v>
      </c>
      <c r="O807" s="75">
        <f ca="1">J807*'Inputs and Outputs'!$D$5-('Model Part B'!K807*'Model Part B'!N807+K807*Costperbumped)</f>
        <v>3880</v>
      </c>
      <c r="R807" s="74">
        <v>804</v>
      </c>
      <c r="S807" s="68" t="s">
        <v>4</v>
      </c>
      <c r="T807" s="69">
        <v>44464</v>
      </c>
      <c r="U807" s="67" t="s">
        <v>0</v>
      </c>
      <c r="V807" s="68" t="str">
        <f>'Flight Data'!$A805</f>
        <v>G804</v>
      </c>
      <c r="W807" s="68">
        <f>'Flight Data'!$B805</f>
        <v>0</v>
      </c>
      <c r="X807" s="68">
        <f ca="1">ROUND(NORMINV($AC807,'Inputs and Outputs'!$C$20,'Inputs and Outputs'!$D$20),0)</f>
        <v>110</v>
      </c>
      <c r="Y807" s="68">
        <f t="shared" si="243"/>
        <v>102</v>
      </c>
      <c r="Z807" s="68">
        <f t="shared" ca="1" si="244"/>
        <v>102</v>
      </c>
      <c r="AA807" s="68">
        <f ca="1">IF(Z807-W807&gt;'Inputs and Outputs'!$D$4,One-W807,0)</f>
        <v>1</v>
      </c>
      <c r="AB807" s="68">
        <f ca="1">Z807*'Inputs and Outputs'!$D$5-AA807*'Inputs and Outputs'!$D$6</f>
        <v>3980</v>
      </c>
      <c r="AC807" s="70">
        <f t="shared" ca="1" si="256"/>
        <v>0.82026259101778531</v>
      </c>
      <c r="AD807" s="68">
        <f t="shared" si="245"/>
        <v>200</v>
      </c>
      <c r="AE807" s="75">
        <f ca="1">Z807*'Inputs and Outputs'!$D$5-('Model Part B'!AA807*'Model Part B'!AD807+AA807*Costperbumped)</f>
        <v>3780</v>
      </c>
      <c r="AH807" s="74">
        <v>804</v>
      </c>
      <c r="AI807" s="68" t="s">
        <v>4</v>
      </c>
      <c r="AJ807" s="69">
        <v>44464</v>
      </c>
      <c r="AK807" s="67" t="s">
        <v>0</v>
      </c>
      <c r="AL807" s="68" t="str">
        <f>'Flight Data'!$A805</f>
        <v>G804</v>
      </c>
      <c r="AM807" s="68">
        <f>'Flight Data'!$B805</f>
        <v>0</v>
      </c>
      <c r="AN807" s="68">
        <f ca="1">ROUND(NORMINV($AS807,'Inputs and Outputs'!$C$20,'Inputs and Outputs'!$D$20),0)</f>
        <v>106</v>
      </c>
      <c r="AO807" s="68">
        <f t="shared" si="246"/>
        <v>103</v>
      </c>
      <c r="AP807" s="68">
        <f t="shared" ca="1" si="247"/>
        <v>103</v>
      </c>
      <c r="AQ807" s="68">
        <f ca="1">IF(AP807-AM807&gt;'Inputs and Outputs'!$D$4,Three-AM807,0)</f>
        <v>3</v>
      </c>
      <c r="AR807" s="68">
        <f ca="1">AP807*'Inputs and Outputs'!$D$5-AQ807*'Inputs and Outputs'!$D$6</f>
        <v>3820</v>
      </c>
      <c r="AS807" s="70">
        <f t="shared" ca="1" si="257"/>
        <v>0.61339303254035649</v>
      </c>
      <c r="AT807" s="68">
        <f t="shared" si="248"/>
        <v>200</v>
      </c>
      <c r="AU807" s="75">
        <f ca="1">AP807*'Inputs and Outputs'!$D$5-('Model Part B'!AQ807*'Model Part B'!AT807+AQ807*Costperbumped)</f>
        <v>3220</v>
      </c>
      <c r="AX807" s="74">
        <v>804</v>
      </c>
      <c r="AY807" s="68" t="s">
        <v>4</v>
      </c>
      <c r="AZ807" s="69">
        <v>44464</v>
      </c>
      <c r="BA807" s="67" t="s">
        <v>0</v>
      </c>
      <c r="BB807" s="68" t="str">
        <f>'Flight Data'!$A805</f>
        <v>G804</v>
      </c>
      <c r="BC807" s="68">
        <f>'Flight Data'!$B805</f>
        <v>0</v>
      </c>
      <c r="BD807" s="68">
        <f ca="1">ROUND(NORMINV($BI807,'Inputs and Outputs'!$C$20,'Inputs and Outputs'!$D$20),0)</f>
        <v>103</v>
      </c>
      <c r="BE807" s="68">
        <f t="shared" si="249"/>
        <v>104</v>
      </c>
      <c r="BF807" s="68">
        <f t="shared" ca="1" si="250"/>
        <v>103</v>
      </c>
      <c r="BG807" s="68">
        <f ca="1">IF(BF807-BC807&gt;'Inputs and Outputs'!$D$4,Four-BC807,0)</f>
        <v>4</v>
      </c>
      <c r="BH807" s="68">
        <f ca="1">BF807*'Inputs and Outputs'!$D$5-BG807*'Inputs and Outputs'!$D$6</f>
        <v>3720</v>
      </c>
      <c r="BI807" s="70">
        <f t="shared" ca="1" si="258"/>
        <v>0.35572414403454977</v>
      </c>
      <c r="BJ807" s="68">
        <f t="shared" si="251"/>
        <v>200</v>
      </c>
      <c r="BK807" s="75">
        <f ca="1">BF807*'Inputs and Outputs'!$D$5-('Model Part B'!BG807*'Model Part B'!BJ807+BG807*Costperbumped)</f>
        <v>2920</v>
      </c>
      <c r="BN807" s="74">
        <v>804</v>
      </c>
      <c r="BO807" s="68" t="s">
        <v>4</v>
      </c>
      <c r="BP807" s="69">
        <v>44464</v>
      </c>
      <c r="BQ807" s="67" t="s">
        <v>0</v>
      </c>
      <c r="BR807" s="68" t="str">
        <f>'Flight Data'!$A805</f>
        <v>G804</v>
      </c>
      <c r="BS807" s="68">
        <f>'Flight Data'!$B805</f>
        <v>0</v>
      </c>
      <c r="BT807" s="68">
        <f ca="1">ROUND(NORMINV($BY807,'Inputs and Outputs'!$C$18,'Inputs and Outputs'!$D$18),0)</f>
        <v>105</v>
      </c>
      <c r="BU807" s="68">
        <f t="shared" si="252"/>
        <v>105</v>
      </c>
      <c r="BV807" s="68">
        <f t="shared" ca="1" si="253"/>
        <v>105</v>
      </c>
      <c r="BW807" s="68">
        <f ca="1">IF(BV807-BS807&gt;'Inputs and Outputs'!$D$4,Five-BS807,0)</f>
        <v>5</v>
      </c>
      <c r="BX807" s="68">
        <f ca="1">BV807*'Inputs and Outputs'!$D$5-BW807*'Inputs and Outputs'!$D$6</f>
        <v>3700</v>
      </c>
      <c r="BY807" s="70">
        <f t="shared" ca="1" si="259"/>
        <v>0.72647988017533982</v>
      </c>
      <c r="BZ807" s="68">
        <f t="shared" si="254"/>
        <v>200</v>
      </c>
      <c r="CA807" s="75">
        <f ca="1">BV807*'Inputs and Outputs'!$D$5-('Model Part B'!BW807*'Model Part B'!BZ807+BW807*Costperbumped)</f>
        <v>2700</v>
      </c>
    </row>
    <row r="808" spans="2:79" x14ac:dyDescent="0.2">
      <c r="B808" s="74">
        <v>805</v>
      </c>
      <c r="C808" s="68" t="s">
        <v>1</v>
      </c>
      <c r="D808" s="69">
        <v>44465</v>
      </c>
      <c r="E808" s="67" t="s">
        <v>3</v>
      </c>
      <c r="F808" s="68" t="str">
        <f>'Flight Data'!$A806</f>
        <v>G805</v>
      </c>
      <c r="G808" s="68">
        <f>'Flight Data'!$B806</f>
        <v>2</v>
      </c>
      <c r="H808" s="68">
        <f ca="1">ROUND(NORMINV($M808,'Inputs and Outputs'!$C$18,'Inputs and Outputs'!$D$18),0)</f>
        <v>98</v>
      </c>
      <c r="I808" s="68">
        <f t="shared" si="240"/>
        <v>101</v>
      </c>
      <c r="J808" s="68">
        <f t="shared" ca="1" si="241"/>
        <v>98</v>
      </c>
      <c r="K808" s="68">
        <f ca="1">IF(J808-G808&gt;'Inputs and Outputs'!$D$4,One-G808,0)</f>
        <v>0</v>
      </c>
      <c r="L808" s="68">
        <f ca="1">J808*'Inputs and Outputs'!$D$5-K808*'Inputs and Outputs'!$D$6</f>
        <v>3920</v>
      </c>
      <c r="M808" s="70">
        <f t="shared" ca="1" si="255"/>
        <v>0.29807077739988264</v>
      </c>
      <c r="N808" s="68">
        <f t="shared" si="242"/>
        <v>25</v>
      </c>
      <c r="O808" s="75">
        <f ca="1">J808*'Inputs and Outputs'!$D$5-('Model Part B'!K808*'Model Part B'!N808+K808*Costperbumped)</f>
        <v>3920</v>
      </c>
      <c r="R808" s="74">
        <v>805</v>
      </c>
      <c r="S808" s="68" t="s">
        <v>1</v>
      </c>
      <c r="T808" s="69">
        <v>44465</v>
      </c>
      <c r="U808" s="67" t="s">
        <v>3</v>
      </c>
      <c r="V808" s="68" t="str">
        <f>'Flight Data'!$A806</f>
        <v>G805</v>
      </c>
      <c r="W808" s="68">
        <f>'Flight Data'!$B806</f>
        <v>2</v>
      </c>
      <c r="X808" s="68">
        <f ca="1">ROUND(NORMINV($AC808,'Inputs and Outputs'!$C$18,'Inputs and Outputs'!$D$18),0)</f>
        <v>96</v>
      </c>
      <c r="Y808" s="68">
        <f t="shared" si="243"/>
        <v>102</v>
      </c>
      <c r="Z808" s="68">
        <f t="shared" ca="1" si="244"/>
        <v>96</v>
      </c>
      <c r="AA808" s="68">
        <f ca="1">IF(Z808-W808&gt;'Inputs and Outputs'!$D$4,One-W808,0)</f>
        <v>0</v>
      </c>
      <c r="AB808" s="68">
        <f ca="1">Z808*'Inputs and Outputs'!$D$5-AA808*'Inputs and Outputs'!$D$6</f>
        <v>3840</v>
      </c>
      <c r="AC808" s="70">
        <f t="shared" ca="1" si="256"/>
        <v>0.19517176240430356</v>
      </c>
      <c r="AD808" s="68">
        <f t="shared" si="245"/>
        <v>25</v>
      </c>
      <c r="AE808" s="75">
        <f ca="1">Z808*'Inputs and Outputs'!$D$5-('Model Part B'!AA808*'Model Part B'!AD808+AA808*Costperbumped)</f>
        <v>3840</v>
      </c>
      <c r="AH808" s="74">
        <v>805</v>
      </c>
      <c r="AI808" s="68" t="s">
        <v>1</v>
      </c>
      <c r="AJ808" s="69">
        <v>44465</v>
      </c>
      <c r="AK808" s="67" t="s">
        <v>3</v>
      </c>
      <c r="AL808" s="68" t="str">
        <f>'Flight Data'!$A806</f>
        <v>G805</v>
      </c>
      <c r="AM808" s="68">
        <f>'Flight Data'!$B806</f>
        <v>2</v>
      </c>
      <c r="AN808" s="68">
        <f ca="1">ROUND(NORMINV($AS808,'Inputs and Outputs'!$C$18,'Inputs and Outputs'!$D$18),0)</f>
        <v>96</v>
      </c>
      <c r="AO808" s="68">
        <f t="shared" si="246"/>
        <v>103</v>
      </c>
      <c r="AP808" s="68">
        <f t="shared" ca="1" si="247"/>
        <v>96</v>
      </c>
      <c r="AQ808" s="68">
        <f ca="1">IF(AP808-AM808&gt;'Inputs and Outputs'!$D$4,Three-AM808,0)</f>
        <v>0</v>
      </c>
      <c r="AR808" s="68">
        <f ca="1">AP808*'Inputs and Outputs'!$D$5-AQ808*'Inputs and Outputs'!$D$6</f>
        <v>3840</v>
      </c>
      <c r="AS808" s="70">
        <f t="shared" ca="1" si="257"/>
        <v>0.18830333617848405</v>
      </c>
      <c r="AT808" s="68">
        <f t="shared" si="248"/>
        <v>25</v>
      </c>
      <c r="AU808" s="75">
        <f ca="1">AP808*'Inputs and Outputs'!$D$5-('Model Part B'!AQ808*'Model Part B'!AT808+AQ808*Costperbumped)</f>
        <v>3840</v>
      </c>
      <c r="AX808" s="74">
        <v>805</v>
      </c>
      <c r="AY808" s="68" t="s">
        <v>1</v>
      </c>
      <c r="AZ808" s="69">
        <v>44465</v>
      </c>
      <c r="BA808" s="67" t="s">
        <v>3</v>
      </c>
      <c r="BB808" s="68" t="str">
        <f>'Flight Data'!$A806</f>
        <v>G805</v>
      </c>
      <c r="BC808" s="68">
        <f>'Flight Data'!$B806</f>
        <v>2</v>
      </c>
      <c r="BD808" s="68">
        <f ca="1">ROUND(NORMINV($BI808,'Inputs and Outputs'!$C$18,'Inputs and Outputs'!$D$18),0)</f>
        <v>106</v>
      </c>
      <c r="BE808" s="68">
        <f t="shared" si="249"/>
        <v>104</v>
      </c>
      <c r="BF808" s="68">
        <f t="shared" ca="1" si="250"/>
        <v>104</v>
      </c>
      <c r="BG808" s="68">
        <f ca="1">IF(BF808-BC808&gt;'Inputs and Outputs'!$D$4,Four-BC808,0)</f>
        <v>2</v>
      </c>
      <c r="BH808" s="68">
        <f ca="1">BF808*'Inputs and Outputs'!$D$5-BG808*'Inputs and Outputs'!$D$6</f>
        <v>3960</v>
      </c>
      <c r="BI808" s="70">
        <f t="shared" ca="1" si="258"/>
        <v>0.77690852353510986</v>
      </c>
      <c r="BJ808" s="68">
        <f t="shared" si="251"/>
        <v>25</v>
      </c>
      <c r="BK808" s="75">
        <f ca="1">BF808*'Inputs and Outputs'!$D$5-('Model Part B'!BG808*'Model Part B'!BJ808+BG808*Costperbumped)</f>
        <v>3910</v>
      </c>
      <c r="BN808" s="74">
        <v>805</v>
      </c>
      <c r="BO808" s="68" t="s">
        <v>1</v>
      </c>
      <c r="BP808" s="69">
        <v>44465</v>
      </c>
      <c r="BQ808" s="67" t="s">
        <v>3</v>
      </c>
      <c r="BR808" s="68" t="str">
        <f>'Flight Data'!$A806</f>
        <v>G805</v>
      </c>
      <c r="BS808" s="68">
        <f>'Flight Data'!$B806</f>
        <v>2</v>
      </c>
      <c r="BT808" s="68">
        <f ca="1">ROUND(NORMINV($BY808,'Inputs and Outputs'!$C$18,'Inputs and Outputs'!$D$18),0)</f>
        <v>98</v>
      </c>
      <c r="BU808" s="68">
        <f t="shared" si="252"/>
        <v>105</v>
      </c>
      <c r="BV808" s="68">
        <f t="shared" ca="1" si="253"/>
        <v>98</v>
      </c>
      <c r="BW808" s="68">
        <f ca="1">IF(BV808-BS808&gt;'Inputs and Outputs'!$D$4,Five-BS808,0)</f>
        <v>0</v>
      </c>
      <c r="BX808" s="68">
        <f ca="1">BV808*'Inputs and Outputs'!$D$5-BW808*'Inputs and Outputs'!$D$6</f>
        <v>3920</v>
      </c>
      <c r="BY808" s="70">
        <f t="shared" ca="1" si="259"/>
        <v>0.33407736785417386</v>
      </c>
      <c r="BZ808" s="68">
        <f t="shared" si="254"/>
        <v>25</v>
      </c>
      <c r="CA808" s="75">
        <f ca="1">BV808*'Inputs and Outputs'!$D$5-('Model Part B'!BW808*'Model Part B'!BZ808+BW808*Costperbumped)</f>
        <v>3920</v>
      </c>
    </row>
    <row r="809" spans="2:79" x14ac:dyDescent="0.2">
      <c r="B809" s="74">
        <v>806</v>
      </c>
      <c r="C809" s="68" t="s">
        <v>1</v>
      </c>
      <c r="D809" s="69">
        <v>44465</v>
      </c>
      <c r="E809" s="67" t="s">
        <v>2</v>
      </c>
      <c r="F809" s="68" t="str">
        <f>'Flight Data'!$A807</f>
        <v>G806</v>
      </c>
      <c r="G809" s="68">
        <f>'Flight Data'!$B807</f>
        <v>3</v>
      </c>
      <c r="H809" s="68">
        <f ca="1">ROUND(NORMINV($M809,'Inputs and Outputs'!$C$19,'Inputs and Outputs'!$D$19),0)</f>
        <v>97</v>
      </c>
      <c r="I809" s="68">
        <f t="shared" si="240"/>
        <v>101</v>
      </c>
      <c r="J809" s="68">
        <f t="shared" ca="1" si="241"/>
        <v>97</v>
      </c>
      <c r="K809" s="68">
        <f ca="1">IF(J809-G809&gt;'Inputs and Outputs'!$D$4,One-G809,0)</f>
        <v>0</v>
      </c>
      <c r="L809" s="68">
        <f ca="1">J809*'Inputs and Outputs'!$D$5-K809*'Inputs and Outputs'!$D$6</f>
        <v>3880</v>
      </c>
      <c r="M809" s="70">
        <f t="shared" ca="1" si="255"/>
        <v>0.10923475714836473</v>
      </c>
      <c r="N809" s="68">
        <f t="shared" si="242"/>
        <v>25</v>
      </c>
      <c r="O809" s="75">
        <f ca="1">J809*'Inputs and Outputs'!$D$5-('Model Part B'!K809*'Model Part B'!N809+K809*Costperbumped)</f>
        <v>3880</v>
      </c>
      <c r="R809" s="74">
        <v>806</v>
      </c>
      <c r="S809" s="68" t="s">
        <v>1</v>
      </c>
      <c r="T809" s="69">
        <v>44465</v>
      </c>
      <c r="U809" s="67" t="s">
        <v>2</v>
      </c>
      <c r="V809" s="68" t="str">
        <f>'Flight Data'!$A807</f>
        <v>G806</v>
      </c>
      <c r="W809" s="68">
        <f>'Flight Data'!$B807</f>
        <v>3</v>
      </c>
      <c r="X809" s="68">
        <f ca="1">ROUND(NORMINV($AC809,'Inputs and Outputs'!$C$19,'Inputs and Outputs'!$D$19),0)</f>
        <v>98</v>
      </c>
      <c r="Y809" s="68">
        <f t="shared" si="243"/>
        <v>102</v>
      </c>
      <c r="Z809" s="68">
        <f t="shared" ca="1" si="244"/>
        <v>98</v>
      </c>
      <c r="AA809" s="68">
        <f ca="1">IF(Z809-W809&gt;'Inputs and Outputs'!$D$4,One-W809,0)</f>
        <v>0</v>
      </c>
      <c r="AB809" s="68">
        <f ca="1">Z809*'Inputs and Outputs'!$D$5-AA809*'Inputs and Outputs'!$D$6</f>
        <v>3920</v>
      </c>
      <c r="AC809" s="70">
        <f t="shared" ca="1" si="256"/>
        <v>0.15506297533067115</v>
      </c>
      <c r="AD809" s="68">
        <f t="shared" si="245"/>
        <v>25</v>
      </c>
      <c r="AE809" s="75">
        <f ca="1">Z809*'Inputs and Outputs'!$D$5-('Model Part B'!AA809*'Model Part B'!AD809+AA809*Costperbumped)</f>
        <v>3920</v>
      </c>
      <c r="AH809" s="74">
        <v>806</v>
      </c>
      <c r="AI809" s="68" t="s">
        <v>1</v>
      </c>
      <c r="AJ809" s="69">
        <v>44465</v>
      </c>
      <c r="AK809" s="67" t="s">
        <v>2</v>
      </c>
      <c r="AL809" s="68" t="str">
        <f>'Flight Data'!$A807</f>
        <v>G806</v>
      </c>
      <c r="AM809" s="68">
        <f>'Flight Data'!$B807</f>
        <v>3</v>
      </c>
      <c r="AN809" s="68">
        <f ca="1">ROUND(NORMINV($AS809,'Inputs and Outputs'!$C$19,'Inputs and Outputs'!$D$19),0)</f>
        <v>104</v>
      </c>
      <c r="AO809" s="68">
        <f t="shared" si="246"/>
        <v>103</v>
      </c>
      <c r="AP809" s="68">
        <f t="shared" ca="1" si="247"/>
        <v>103</v>
      </c>
      <c r="AQ809" s="68">
        <f ca="1">IF(AP809-AM809&gt;'Inputs and Outputs'!$D$4,Three-AM809,0)</f>
        <v>0</v>
      </c>
      <c r="AR809" s="68">
        <f ca="1">AP809*'Inputs and Outputs'!$D$5-AQ809*'Inputs and Outputs'!$D$6</f>
        <v>4120</v>
      </c>
      <c r="AS809" s="70">
        <f t="shared" ca="1" si="257"/>
        <v>0.55109625755973679</v>
      </c>
      <c r="AT809" s="68">
        <f t="shared" si="248"/>
        <v>25</v>
      </c>
      <c r="AU809" s="75">
        <f ca="1">AP809*'Inputs and Outputs'!$D$5-('Model Part B'!AQ809*'Model Part B'!AT809+AQ809*Costperbumped)</f>
        <v>4120</v>
      </c>
      <c r="AX809" s="74">
        <v>806</v>
      </c>
      <c r="AY809" s="68" t="s">
        <v>1</v>
      </c>
      <c r="AZ809" s="69">
        <v>44465</v>
      </c>
      <c r="BA809" s="67" t="s">
        <v>2</v>
      </c>
      <c r="BB809" s="68" t="str">
        <f>'Flight Data'!$A807</f>
        <v>G806</v>
      </c>
      <c r="BC809" s="68">
        <f>'Flight Data'!$B807</f>
        <v>3</v>
      </c>
      <c r="BD809" s="68">
        <f ca="1">ROUND(NORMINV($BI809,'Inputs and Outputs'!$C$19,'Inputs and Outputs'!$D$19),0)</f>
        <v>110</v>
      </c>
      <c r="BE809" s="68">
        <f t="shared" si="249"/>
        <v>104</v>
      </c>
      <c r="BF809" s="68">
        <f t="shared" ca="1" si="250"/>
        <v>104</v>
      </c>
      <c r="BG809" s="68">
        <f ca="1">IF(BF809-BC809&gt;'Inputs and Outputs'!$D$4,Four-BC809,0)</f>
        <v>1</v>
      </c>
      <c r="BH809" s="68">
        <f ca="1">BF809*'Inputs and Outputs'!$D$5-BG809*'Inputs and Outputs'!$D$6</f>
        <v>4060</v>
      </c>
      <c r="BI809" s="70">
        <f t="shared" ca="1" si="258"/>
        <v>0.91248710711258285</v>
      </c>
      <c r="BJ809" s="68">
        <f t="shared" si="251"/>
        <v>25</v>
      </c>
      <c r="BK809" s="75">
        <f ca="1">BF809*'Inputs and Outputs'!$D$5-('Model Part B'!BG809*'Model Part B'!BJ809+BG809*Costperbumped)</f>
        <v>4035</v>
      </c>
      <c r="BN809" s="74">
        <v>806</v>
      </c>
      <c r="BO809" s="68" t="s">
        <v>1</v>
      </c>
      <c r="BP809" s="69">
        <v>44465</v>
      </c>
      <c r="BQ809" s="67" t="s">
        <v>2</v>
      </c>
      <c r="BR809" s="68" t="str">
        <f>'Flight Data'!$A807</f>
        <v>G806</v>
      </c>
      <c r="BS809" s="68">
        <f>'Flight Data'!$B807</f>
        <v>3</v>
      </c>
      <c r="BT809" s="68">
        <f ca="1">ROUND(NORMINV($BY809,'Inputs and Outputs'!$C$18,'Inputs and Outputs'!$D$18),0)</f>
        <v>98</v>
      </c>
      <c r="BU809" s="68">
        <f t="shared" si="252"/>
        <v>105</v>
      </c>
      <c r="BV809" s="68">
        <f t="shared" ca="1" si="253"/>
        <v>98</v>
      </c>
      <c r="BW809" s="68">
        <f ca="1">IF(BV809-BS809&gt;'Inputs and Outputs'!$D$4,Five-BS809,0)</f>
        <v>0</v>
      </c>
      <c r="BX809" s="68">
        <f ca="1">BV809*'Inputs and Outputs'!$D$5-BW809*'Inputs and Outputs'!$D$6</f>
        <v>3920</v>
      </c>
      <c r="BY809" s="70">
        <f t="shared" ca="1" si="259"/>
        <v>0.32746458946511225</v>
      </c>
      <c r="BZ809" s="68">
        <f t="shared" si="254"/>
        <v>25</v>
      </c>
      <c r="CA809" s="75">
        <f ca="1">BV809*'Inputs and Outputs'!$D$5-('Model Part B'!BW809*'Model Part B'!BZ809+BW809*Costperbumped)</f>
        <v>3920</v>
      </c>
    </row>
    <row r="810" spans="2:79" x14ac:dyDescent="0.2">
      <c r="B810" s="74">
        <v>807</v>
      </c>
      <c r="C810" s="68" t="s">
        <v>1</v>
      </c>
      <c r="D810" s="69">
        <v>44465</v>
      </c>
      <c r="E810" s="67" t="s">
        <v>0</v>
      </c>
      <c r="F810" s="68" t="str">
        <f>'Flight Data'!$A808</f>
        <v>G807</v>
      </c>
      <c r="G810" s="68">
        <f>'Flight Data'!$B808</f>
        <v>0</v>
      </c>
      <c r="H810" s="68">
        <f ca="1">ROUND(NORMINV($M810,'Inputs and Outputs'!$C$20,'Inputs and Outputs'!$D$20),0)</f>
        <v>105</v>
      </c>
      <c r="I810" s="68">
        <f t="shared" si="240"/>
        <v>101</v>
      </c>
      <c r="J810" s="68">
        <f t="shared" ca="1" si="241"/>
        <v>101</v>
      </c>
      <c r="K810" s="68">
        <f ca="1">IF(J810-G810&gt;'Inputs and Outputs'!$D$4,One-G810,0)</f>
        <v>1</v>
      </c>
      <c r="L810" s="68">
        <f ca="1">J810*'Inputs and Outputs'!$D$5-K810*'Inputs and Outputs'!$D$6</f>
        <v>3940</v>
      </c>
      <c r="M810" s="70">
        <f t="shared" ca="1" si="255"/>
        <v>0.46445314924344316</v>
      </c>
      <c r="N810" s="68">
        <f t="shared" si="242"/>
        <v>200</v>
      </c>
      <c r="O810" s="75">
        <f ca="1">J810*'Inputs and Outputs'!$D$5-('Model Part B'!K810*'Model Part B'!N810+K810*Costperbumped)</f>
        <v>3740</v>
      </c>
      <c r="R810" s="74">
        <v>807</v>
      </c>
      <c r="S810" s="68" t="s">
        <v>1</v>
      </c>
      <c r="T810" s="69">
        <v>44465</v>
      </c>
      <c r="U810" s="67" t="s">
        <v>0</v>
      </c>
      <c r="V810" s="68" t="str">
        <f>'Flight Data'!$A808</f>
        <v>G807</v>
      </c>
      <c r="W810" s="68">
        <f>'Flight Data'!$B808</f>
        <v>0</v>
      </c>
      <c r="X810" s="68">
        <f ca="1">ROUND(NORMINV($AC810,'Inputs and Outputs'!$C$20,'Inputs and Outputs'!$D$20),0)</f>
        <v>114</v>
      </c>
      <c r="Y810" s="68">
        <f t="shared" si="243"/>
        <v>102</v>
      </c>
      <c r="Z810" s="68">
        <f t="shared" ca="1" si="244"/>
        <v>102</v>
      </c>
      <c r="AA810" s="68">
        <f ca="1">IF(Z810-W810&gt;'Inputs and Outputs'!$D$4,One-W810,0)</f>
        <v>1</v>
      </c>
      <c r="AB810" s="68">
        <f ca="1">Z810*'Inputs and Outputs'!$D$5-AA810*'Inputs and Outputs'!$D$6</f>
        <v>3980</v>
      </c>
      <c r="AC810" s="70">
        <f t="shared" ca="1" si="256"/>
        <v>0.97093598205719034</v>
      </c>
      <c r="AD810" s="68">
        <f t="shared" si="245"/>
        <v>200</v>
      </c>
      <c r="AE810" s="75">
        <f ca="1">Z810*'Inputs and Outputs'!$D$5-('Model Part B'!AA810*'Model Part B'!AD810+AA810*Costperbumped)</f>
        <v>3780</v>
      </c>
      <c r="AH810" s="74">
        <v>807</v>
      </c>
      <c r="AI810" s="68" t="s">
        <v>1</v>
      </c>
      <c r="AJ810" s="69">
        <v>44465</v>
      </c>
      <c r="AK810" s="67" t="s">
        <v>0</v>
      </c>
      <c r="AL810" s="68" t="str">
        <f>'Flight Data'!$A808</f>
        <v>G807</v>
      </c>
      <c r="AM810" s="68">
        <f>'Flight Data'!$B808</f>
        <v>0</v>
      </c>
      <c r="AN810" s="68">
        <f ca="1">ROUND(NORMINV($AS810,'Inputs and Outputs'!$C$20,'Inputs and Outputs'!$D$20),0)</f>
        <v>115</v>
      </c>
      <c r="AO810" s="68">
        <f t="shared" si="246"/>
        <v>103</v>
      </c>
      <c r="AP810" s="68">
        <f t="shared" ca="1" si="247"/>
        <v>103</v>
      </c>
      <c r="AQ810" s="68">
        <f ca="1">IF(AP810-AM810&gt;'Inputs and Outputs'!$D$4,Three-AM810,0)</f>
        <v>3</v>
      </c>
      <c r="AR810" s="68">
        <f ca="1">AP810*'Inputs and Outputs'!$D$5-AQ810*'Inputs and Outputs'!$D$6</f>
        <v>3820</v>
      </c>
      <c r="AS810" s="70">
        <f t="shared" ca="1" si="257"/>
        <v>0.97604514114576602</v>
      </c>
      <c r="AT810" s="68">
        <f t="shared" si="248"/>
        <v>200</v>
      </c>
      <c r="AU810" s="75">
        <f ca="1">AP810*'Inputs and Outputs'!$D$5-('Model Part B'!AQ810*'Model Part B'!AT810+AQ810*Costperbumped)</f>
        <v>3220</v>
      </c>
      <c r="AX810" s="74">
        <v>807</v>
      </c>
      <c r="AY810" s="68" t="s">
        <v>1</v>
      </c>
      <c r="AZ810" s="69">
        <v>44465</v>
      </c>
      <c r="BA810" s="67" t="s">
        <v>0</v>
      </c>
      <c r="BB810" s="68" t="str">
        <f>'Flight Data'!$A808</f>
        <v>G807</v>
      </c>
      <c r="BC810" s="68">
        <f>'Flight Data'!$B808</f>
        <v>0</v>
      </c>
      <c r="BD810" s="68">
        <f ca="1">ROUND(NORMINV($BI810,'Inputs and Outputs'!$C$20,'Inputs and Outputs'!$D$20),0)</f>
        <v>109</v>
      </c>
      <c r="BE810" s="68">
        <f t="shared" si="249"/>
        <v>104</v>
      </c>
      <c r="BF810" s="68">
        <f t="shared" ca="1" si="250"/>
        <v>104</v>
      </c>
      <c r="BG810" s="68">
        <f ca="1">IF(BF810-BC810&gt;'Inputs and Outputs'!$D$4,Four-BC810,0)</f>
        <v>4</v>
      </c>
      <c r="BH810" s="68">
        <f ca="1">BF810*'Inputs and Outputs'!$D$5-BG810*'Inputs and Outputs'!$D$6</f>
        <v>3760</v>
      </c>
      <c r="BI810" s="70">
        <f t="shared" ca="1" si="258"/>
        <v>0.7666508257620106</v>
      </c>
      <c r="BJ810" s="68">
        <f t="shared" si="251"/>
        <v>200</v>
      </c>
      <c r="BK810" s="75">
        <f ca="1">BF810*'Inputs and Outputs'!$D$5-('Model Part B'!BG810*'Model Part B'!BJ810+BG810*Costperbumped)</f>
        <v>2960</v>
      </c>
      <c r="BN810" s="74">
        <v>807</v>
      </c>
      <c r="BO810" s="68" t="s">
        <v>1</v>
      </c>
      <c r="BP810" s="69">
        <v>44465</v>
      </c>
      <c r="BQ810" s="67" t="s">
        <v>0</v>
      </c>
      <c r="BR810" s="68" t="str">
        <f>'Flight Data'!$A808</f>
        <v>G807</v>
      </c>
      <c r="BS810" s="68">
        <f>'Flight Data'!$B808</f>
        <v>0</v>
      </c>
      <c r="BT810" s="68">
        <f ca="1">ROUND(NORMINV($BY810,'Inputs and Outputs'!$C$18,'Inputs and Outputs'!$D$18),0)</f>
        <v>108</v>
      </c>
      <c r="BU810" s="68">
        <f t="shared" si="252"/>
        <v>105</v>
      </c>
      <c r="BV810" s="68">
        <f t="shared" ca="1" si="253"/>
        <v>105</v>
      </c>
      <c r="BW810" s="68">
        <f ca="1">IF(BV810-BS810&gt;'Inputs and Outputs'!$D$4,Five-BS810,0)</f>
        <v>5</v>
      </c>
      <c r="BX810" s="68">
        <f ca="1">BV810*'Inputs and Outputs'!$D$5-BW810*'Inputs and Outputs'!$D$6</f>
        <v>3700</v>
      </c>
      <c r="BY810" s="70">
        <f t="shared" ca="1" si="259"/>
        <v>0.86116719420804044</v>
      </c>
      <c r="BZ810" s="68">
        <f t="shared" si="254"/>
        <v>200</v>
      </c>
      <c r="CA810" s="75">
        <f ca="1">BV810*'Inputs and Outputs'!$D$5-('Model Part B'!BW810*'Model Part B'!BZ810+BW810*Costperbumped)</f>
        <v>2700</v>
      </c>
    </row>
    <row r="811" spans="2:79" x14ac:dyDescent="0.2">
      <c r="B811" s="74">
        <v>808</v>
      </c>
      <c r="C811" s="68" t="s">
        <v>9</v>
      </c>
      <c r="D811" s="69">
        <v>44466</v>
      </c>
      <c r="E811" s="67" t="s">
        <v>3</v>
      </c>
      <c r="F811" s="68" t="str">
        <f>'Flight Data'!$A809</f>
        <v>G808</v>
      </c>
      <c r="G811" s="68">
        <f>'Flight Data'!$B809</f>
        <v>5</v>
      </c>
      <c r="H811" s="68">
        <f ca="1">ROUND(NORMINV($M811,'Inputs and Outputs'!$C$18,'Inputs and Outputs'!$D$18),0)</f>
        <v>100</v>
      </c>
      <c r="I811" s="68">
        <f t="shared" si="240"/>
        <v>101</v>
      </c>
      <c r="J811" s="68">
        <f t="shared" ca="1" si="241"/>
        <v>100</v>
      </c>
      <c r="K811" s="68">
        <f ca="1">IF(J811-G811&gt;'Inputs and Outputs'!$D$4,One-G811,0)</f>
        <v>0</v>
      </c>
      <c r="L811" s="68">
        <f ca="1">J811*'Inputs and Outputs'!$D$5-K811*'Inputs and Outputs'!$D$6</f>
        <v>4000</v>
      </c>
      <c r="M811" s="70">
        <f t="shared" ca="1" si="255"/>
        <v>0.45233775606863302</v>
      </c>
      <c r="N811" s="68">
        <f t="shared" si="242"/>
        <v>25</v>
      </c>
      <c r="O811" s="75">
        <f ca="1">J811*'Inputs and Outputs'!$D$5-('Model Part B'!K811*'Model Part B'!N811+K811*Costperbumped)</f>
        <v>4000</v>
      </c>
      <c r="R811" s="74">
        <v>808</v>
      </c>
      <c r="S811" s="68" t="s">
        <v>9</v>
      </c>
      <c r="T811" s="69">
        <v>44466</v>
      </c>
      <c r="U811" s="67" t="s">
        <v>3</v>
      </c>
      <c r="V811" s="68" t="str">
        <f>'Flight Data'!$A809</f>
        <v>G808</v>
      </c>
      <c r="W811" s="68">
        <f>'Flight Data'!$B809</f>
        <v>5</v>
      </c>
      <c r="X811" s="68">
        <f ca="1">ROUND(NORMINV($AC811,'Inputs and Outputs'!$C$18,'Inputs and Outputs'!$D$18),0)</f>
        <v>96</v>
      </c>
      <c r="Y811" s="68">
        <f t="shared" si="243"/>
        <v>102</v>
      </c>
      <c r="Z811" s="68">
        <f t="shared" ca="1" si="244"/>
        <v>96</v>
      </c>
      <c r="AA811" s="68">
        <f ca="1">IF(Z811-W811&gt;'Inputs and Outputs'!$D$4,One-W811,0)</f>
        <v>0</v>
      </c>
      <c r="AB811" s="68">
        <f ca="1">Z811*'Inputs and Outputs'!$D$5-AA811*'Inputs and Outputs'!$D$6</f>
        <v>3840</v>
      </c>
      <c r="AC811" s="70">
        <f t="shared" ca="1" si="256"/>
        <v>0.18827519638413603</v>
      </c>
      <c r="AD811" s="68">
        <f t="shared" si="245"/>
        <v>25</v>
      </c>
      <c r="AE811" s="75">
        <f ca="1">Z811*'Inputs and Outputs'!$D$5-('Model Part B'!AA811*'Model Part B'!AD811+AA811*Costperbumped)</f>
        <v>3840</v>
      </c>
      <c r="AH811" s="74">
        <v>808</v>
      </c>
      <c r="AI811" s="68" t="s">
        <v>9</v>
      </c>
      <c r="AJ811" s="69">
        <v>44466</v>
      </c>
      <c r="AK811" s="67" t="s">
        <v>3</v>
      </c>
      <c r="AL811" s="68" t="str">
        <f>'Flight Data'!$A809</f>
        <v>G808</v>
      </c>
      <c r="AM811" s="68">
        <f>'Flight Data'!$B809</f>
        <v>5</v>
      </c>
      <c r="AN811" s="68">
        <f ca="1">ROUND(NORMINV($AS811,'Inputs and Outputs'!$C$18,'Inputs and Outputs'!$D$18),0)</f>
        <v>102</v>
      </c>
      <c r="AO811" s="68">
        <f t="shared" si="246"/>
        <v>103</v>
      </c>
      <c r="AP811" s="68">
        <f t="shared" ca="1" si="247"/>
        <v>102</v>
      </c>
      <c r="AQ811" s="68">
        <f ca="1">IF(AP811-AM811&gt;'Inputs and Outputs'!$D$4,Three-AM811,0)</f>
        <v>0</v>
      </c>
      <c r="AR811" s="68">
        <f ca="1">AP811*'Inputs and Outputs'!$D$5-AQ811*'Inputs and Outputs'!$D$6</f>
        <v>4080</v>
      </c>
      <c r="AS811" s="70">
        <f t="shared" ca="1" si="257"/>
        <v>0.58912251728487819</v>
      </c>
      <c r="AT811" s="68">
        <f t="shared" si="248"/>
        <v>25</v>
      </c>
      <c r="AU811" s="75">
        <f ca="1">AP811*'Inputs and Outputs'!$D$5-('Model Part B'!AQ811*'Model Part B'!AT811+AQ811*Costperbumped)</f>
        <v>4080</v>
      </c>
      <c r="AX811" s="74">
        <v>808</v>
      </c>
      <c r="AY811" s="68" t="s">
        <v>9</v>
      </c>
      <c r="AZ811" s="69">
        <v>44466</v>
      </c>
      <c r="BA811" s="67" t="s">
        <v>3</v>
      </c>
      <c r="BB811" s="68" t="str">
        <f>'Flight Data'!$A809</f>
        <v>G808</v>
      </c>
      <c r="BC811" s="68">
        <f>'Flight Data'!$B809</f>
        <v>5</v>
      </c>
      <c r="BD811" s="68">
        <f ca="1">ROUND(NORMINV($BI811,'Inputs and Outputs'!$C$18,'Inputs and Outputs'!$D$18),0)</f>
        <v>104</v>
      </c>
      <c r="BE811" s="68">
        <f t="shared" si="249"/>
        <v>104</v>
      </c>
      <c r="BF811" s="68">
        <f t="shared" ca="1" si="250"/>
        <v>104</v>
      </c>
      <c r="BG811" s="68">
        <f ca="1">IF(BF811-BC811&gt;'Inputs and Outputs'!$D$4,Four-BC811,0)</f>
        <v>0</v>
      </c>
      <c r="BH811" s="68">
        <f ca="1">BF811*'Inputs and Outputs'!$D$5-BG811*'Inputs and Outputs'!$D$6</f>
        <v>4160</v>
      </c>
      <c r="BI811" s="70">
        <f t="shared" ca="1" si="258"/>
        <v>0.66421896957874038</v>
      </c>
      <c r="BJ811" s="68">
        <f t="shared" si="251"/>
        <v>25</v>
      </c>
      <c r="BK811" s="75">
        <f ca="1">BF811*'Inputs and Outputs'!$D$5-('Model Part B'!BG811*'Model Part B'!BJ811+BG811*Costperbumped)</f>
        <v>4160</v>
      </c>
      <c r="BN811" s="74">
        <v>808</v>
      </c>
      <c r="BO811" s="68" t="s">
        <v>9</v>
      </c>
      <c r="BP811" s="69">
        <v>44466</v>
      </c>
      <c r="BQ811" s="67" t="s">
        <v>3</v>
      </c>
      <c r="BR811" s="68" t="str">
        <f>'Flight Data'!$A809</f>
        <v>G808</v>
      </c>
      <c r="BS811" s="68">
        <f>'Flight Data'!$B809</f>
        <v>5</v>
      </c>
      <c r="BT811" s="68">
        <f ca="1">ROUND(NORMINV($BY811,'Inputs and Outputs'!$C$18,'Inputs and Outputs'!$D$18),0)</f>
        <v>99</v>
      </c>
      <c r="BU811" s="68">
        <f t="shared" si="252"/>
        <v>105</v>
      </c>
      <c r="BV811" s="68">
        <f t="shared" ca="1" si="253"/>
        <v>99</v>
      </c>
      <c r="BW811" s="68">
        <f ca="1">IF(BV811-BS811&gt;'Inputs and Outputs'!$D$4,Five-BS811,0)</f>
        <v>0</v>
      </c>
      <c r="BX811" s="68">
        <f ca="1">BV811*'Inputs and Outputs'!$D$5-BW811*'Inputs and Outputs'!$D$6</f>
        <v>3960</v>
      </c>
      <c r="BY811" s="70">
        <f t="shared" ca="1" si="259"/>
        <v>0.35917527786653225</v>
      </c>
      <c r="BZ811" s="68">
        <f t="shared" si="254"/>
        <v>25</v>
      </c>
      <c r="CA811" s="75">
        <f ca="1">BV811*'Inputs and Outputs'!$D$5-('Model Part B'!BW811*'Model Part B'!BZ811+BW811*Costperbumped)</f>
        <v>3960</v>
      </c>
    </row>
    <row r="812" spans="2:79" x14ac:dyDescent="0.2">
      <c r="B812" s="74">
        <v>809</v>
      </c>
      <c r="C812" s="68" t="s">
        <v>9</v>
      </c>
      <c r="D812" s="69">
        <v>44466</v>
      </c>
      <c r="E812" s="67" t="s">
        <v>2</v>
      </c>
      <c r="F812" s="68" t="str">
        <f>'Flight Data'!$A810</f>
        <v>G809</v>
      </c>
      <c r="G812" s="68">
        <f>'Flight Data'!$B810</f>
        <v>3</v>
      </c>
      <c r="H812" s="68">
        <f ca="1">ROUND(NORMINV($M812,'Inputs and Outputs'!$C$19,'Inputs and Outputs'!$D$19),0)</f>
        <v>105</v>
      </c>
      <c r="I812" s="68">
        <f t="shared" si="240"/>
        <v>101</v>
      </c>
      <c r="J812" s="68">
        <f t="shared" ca="1" si="241"/>
        <v>101</v>
      </c>
      <c r="K812" s="68">
        <f ca="1">IF(J812-G812&gt;'Inputs and Outputs'!$D$4,One-G812,0)</f>
        <v>0</v>
      </c>
      <c r="L812" s="68">
        <f ca="1">J812*'Inputs and Outputs'!$D$5-K812*'Inputs and Outputs'!$D$6</f>
        <v>4040</v>
      </c>
      <c r="M812" s="70">
        <f t="shared" ca="1" si="255"/>
        <v>0.6204906785696559</v>
      </c>
      <c r="N812" s="68">
        <f t="shared" si="242"/>
        <v>25</v>
      </c>
      <c r="O812" s="75">
        <f ca="1">J812*'Inputs and Outputs'!$D$5-('Model Part B'!K812*'Model Part B'!N812+K812*Costperbumped)</f>
        <v>4040</v>
      </c>
      <c r="R812" s="74">
        <v>809</v>
      </c>
      <c r="S812" s="68" t="s">
        <v>9</v>
      </c>
      <c r="T812" s="69">
        <v>44466</v>
      </c>
      <c r="U812" s="67" t="s">
        <v>2</v>
      </c>
      <c r="V812" s="68" t="str">
        <f>'Flight Data'!$A810</f>
        <v>G809</v>
      </c>
      <c r="W812" s="68">
        <f>'Flight Data'!$B810</f>
        <v>3</v>
      </c>
      <c r="X812" s="68">
        <f ca="1">ROUND(NORMINV($AC812,'Inputs and Outputs'!$C$19,'Inputs and Outputs'!$D$19),0)</f>
        <v>106</v>
      </c>
      <c r="Y812" s="68">
        <f t="shared" si="243"/>
        <v>102</v>
      </c>
      <c r="Z812" s="68">
        <f t="shared" ca="1" si="244"/>
        <v>102</v>
      </c>
      <c r="AA812" s="68">
        <f ca="1">IF(Z812-W812&gt;'Inputs and Outputs'!$D$4,One-W812,0)</f>
        <v>0</v>
      </c>
      <c r="AB812" s="68">
        <f ca="1">Z812*'Inputs and Outputs'!$D$5-AA812*'Inputs and Outputs'!$D$6</f>
        <v>4080</v>
      </c>
      <c r="AC812" s="70">
        <f t="shared" ca="1" si="256"/>
        <v>0.70477279525177783</v>
      </c>
      <c r="AD812" s="68">
        <f t="shared" si="245"/>
        <v>25</v>
      </c>
      <c r="AE812" s="75">
        <f ca="1">Z812*'Inputs and Outputs'!$D$5-('Model Part B'!AA812*'Model Part B'!AD812+AA812*Costperbumped)</f>
        <v>4080</v>
      </c>
      <c r="AH812" s="74">
        <v>809</v>
      </c>
      <c r="AI812" s="68" t="s">
        <v>9</v>
      </c>
      <c r="AJ812" s="69">
        <v>44466</v>
      </c>
      <c r="AK812" s="67" t="s">
        <v>2</v>
      </c>
      <c r="AL812" s="68" t="str">
        <f>'Flight Data'!$A810</f>
        <v>G809</v>
      </c>
      <c r="AM812" s="68">
        <f>'Flight Data'!$B810</f>
        <v>3</v>
      </c>
      <c r="AN812" s="68">
        <f ca="1">ROUND(NORMINV($AS812,'Inputs and Outputs'!$C$19,'Inputs and Outputs'!$D$19),0)</f>
        <v>105</v>
      </c>
      <c r="AO812" s="68">
        <f t="shared" si="246"/>
        <v>103</v>
      </c>
      <c r="AP812" s="68">
        <f t="shared" ca="1" si="247"/>
        <v>103</v>
      </c>
      <c r="AQ812" s="68">
        <f ca="1">IF(AP812-AM812&gt;'Inputs and Outputs'!$D$4,Three-AM812,0)</f>
        <v>0</v>
      </c>
      <c r="AR812" s="68">
        <f ca="1">AP812*'Inputs and Outputs'!$D$5-AQ812*'Inputs and Outputs'!$D$6</f>
        <v>4120</v>
      </c>
      <c r="AS812" s="70">
        <f t="shared" ca="1" si="257"/>
        <v>0.65089498054147421</v>
      </c>
      <c r="AT812" s="68">
        <f t="shared" si="248"/>
        <v>25</v>
      </c>
      <c r="AU812" s="75">
        <f ca="1">AP812*'Inputs and Outputs'!$D$5-('Model Part B'!AQ812*'Model Part B'!AT812+AQ812*Costperbumped)</f>
        <v>4120</v>
      </c>
      <c r="AX812" s="74">
        <v>809</v>
      </c>
      <c r="AY812" s="68" t="s">
        <v>9</v>
      </c>
      <c r="AZ812" s="69">
        <v>44466</v>
      </c>
      <c r="BA812" s="67" t="s">
        <v>2</v>
      </c>
      <c r="BB812" s="68" t="str">
        <f>'Flight Data'!$A810</f>
        <v>G809</v>
      </c>
      <c r="BC812" s="68">
        <f>'Flight Data'!$B810</f>
        <v>3</v>
      </c>
      <c r="BD812" s="68">
        <f ca="1">ROUND(NORMINV($BI812,'Inputs and Outputs'!$C$19,'Inputs and Outputs'!$D$19),0)</f>
        <v>98</v>
      </c>
      <c r="BE812" s="68">
        <f t="shared" si="249"/>
        <v>104</v>
      </c>
      <c r="BF812" s="68">
        <f t="shared" ca="1" si="250"/>
        <v>98</v>
      </c>
      <c r="BG812" s="68">
        <f ca="1">IF(BF812-BC812&gt;'Inputs and Outputs'!$D$4,Four-BC812,0)</f>
        <v>0</v>
      </c>
      <c r="BH812" s="68">
        <f ca="1">BF812*'Inputs and Outputs'!$D$5-BG812*'Inputs and Outputs'!$D$6</f>
        <v>3920</v>
      </c>
      <c r="BI812" s="70">
        <f t="shared" ca="1" si="258"/>
        <v>0.16755150725685886</v>
      </c>
      <c r="BJ812" s="68">
        <f t="shared" si="251"/>
        <v>25</v>
      </c>
      <c r="BK812" s="75">
        <f ca="1">BF812*'Inputs and Outputs'!$D$5-('Model Part B'!BG812*'Model Part B'!BJ812+BG812*Costperbumped)</f>
        <v>3920</v>
      </c>
      <c r="BN812" s="74">
        <v>809</v>
      </c>
      <c r="BO812" s="68" t="s">
        <v>9</v>
      </c>
      <c r="BP812" s="69">
        <v>44466</v>
      </c>
      <c r="BQ812" s="67" t="s">
        <v>2</v>
      </c>
      <c r="BR812" s="68" t="str">
        <f>'Flight Data'!$A810</f>
        <v>G809</v>
      </c>
      <c r="BS812" s="68">
        <f>'Flight Data'!$B810</f>
        <v>3</v>
      </c>
      <c r="BT812" s="68">
        <f ca="1">ROUND(NORMINV($BY812,'Inputs and Outputs'!$C$18,'Inputs and Outputs'!$D$18),0)</f>
        <v>99</v>
      </c>
      <c r="BU812" s="68">
        <f t="shared" si="252"/>
        <v>105</v>
      </c>
      <c r="BV812" s="68">
        <f t="shared" ca="1" si="253"/>
        <v>99</v>
      </c>
      <c r="BW812" s="68">
        <f ca="1">IF(BV812-BS812&gt;'Inputs and Outputs'!$D$4,Five-BS812,0)</f>
        <v>0</v>
      </c>
      <c r="BX812" s="68">
        <f ca="1">BV812*'Inputs and Outputs'!$D$5-BW812*'Inputs and Outputs'!$D$6</f>
        <v>3960</v>
      </c>
      <c r="BY812" s="70">
        <f t="shared" ca="1" si="259"/>
        <v>0.36156148106360675</v>
      </c>
      <c r="BZ812" s="68">
        <f t="shared" si="254"/>
        <v>25</v>
      </c>
      <c r="CA812" s="75">
        <f ca="1">BV812*'Inputs and Outputs'!$D$5-('Model Part B'!BW812*'Model Part B'!BZ812+BW812*Costperbumped)</f>
        <v>3960</v>
      </c>
    </row>
    <row r="813" spans="2:79" x14ac:dyDescent="0.2">
      <c r="B813" s="74">
        <v>810</v>
      </c>
      <c r="C813" s="68" t="s">
        <v>9</v>
      </c>
      <c r="D813" s="69">
        <v>44466</v>
      </c>
      <c r="E813" s="67" t="s">
        <v>0</v>
      </c>
      <c r="F813" s="68" t="str">
        <f>'Flight Data'!$A811</f>
        <v>G810</v>
      </c>
      <c r="G813" s="68">
        <f>'Flight Data'!$B811</f>
        <v>0</v>
      </c>
      <c r="H813" s="68">
        <f ca="1">ROUND(NORMINV($M813,'Inputs and Outputs'!$C$20,'Inputs and Outputs'!$D$20),0)</f>
        <v>108</v>
      </c>
      <c r="I813" s="68">
        <f t="shared" si="240"/>
        <v>101</v>
      </c>
      <c r="J813" s="68">
        <f t="shared" ca="1" si="241"/>
        <v>101</v>
      </c>
      <c r="K813" s="68">
        <f ca="1">IF(J813-G813&gt;'Inputs and Outputs'!$D$4,One-G813,0)</f>
        <v>1</v>
      </c>
      <c r="L813" s="68">
        <f ca="1">J813*'Inputs and Outputs'!$D$5-K813*'Inputs and Outputs'!$D$6</f>
        <v>3940</v>
      </c>
      <c r="M813" s="70">
        <f t="shared" ca="1" si="255"/>
        <v>0.73063344371531136</v>
      </c>
      <c r="N813" s="68">
        <f t="shared" si="242"/>
        <v>200</v>
      </c>
      <c r="O813" s="75">
        <f ca="1">J813*'Inputs and Outputs'!$D$5-('Model Part B'!K813*'Model Part B'!N813+K813*Costperbumped)</f>
        <v>3740</v>
      </c>
      <c r="R813" s="74">
        <v>810</v>
      </c>
      <c r="S813" s="68" t="s">
        <v>9</v>
      </c>
      <c r="T813" s="69">
        <v>44466</v>
      </c>
      <c r="U813" s="67" t="s">
        <v>0</v>
      </c>
      <c r="V813" s="68" t="str">
        <f>'Flight Data'!$A811</f>
        <v>G810</v>
      </c>
      <c r="W813" s="68">
        <f>'Flight Data'!$B811</f>
        <v>0</v>
      </c>
      <c r="X813" s="68">
        <f ca="1">ROUND(NORMINV($AC813,'Inputs and Outputs'!$C$20,'Inputs and Outputs'!$D$20),0)</f>
        <v>96</v>
      </c>
      <c r="Y813" s="68">
        <f t="shared" si="243"/>
        <v>102</v>
      </c>
      <c r="Z813" s="68">
        <f t="shared" ca="1" si="244"/>
        <v>96</v>
      </c>
      <c r="AA813" s="68">
        <f ca="1">IF(Z813-W813&gt;'Inputs and Outputs'!$D$4,One-W813,0)</f>
        <v>0</v>
      </c>
      <c r="AB813" s="68">
        <f ca="1">Z813*'Inputs and Outputs'!$D$5-AA813*'Inputs and Outputs'!$D$6</f>
        <v>3840</v>
      </c>
      <c r="AC813" s="70">
        <f t="shared" ca="1" si="256"/>
        <v>4.3283590251032455E-2</v>
      </c>
      <c r="AD813" s="68">
        <f t="shared" si="245"/>
        <v>200</v>
      </c>
      <c r="AE813" s="75">
        <f ca="1">Z813*'Inputs and Outputs'!$D$5-('Model Part B'!AA813*'Model Part B'!AD813+AA813*Costperbumped)</f>
        <v>3840</v>
      </c>
      <c r="AH813" s="74">
        <v>810</v>
      </c>
      <c r="AI813" s="68" t="s">
        <v>9</v>
      </c>
      <c r="AJ813" s="69">
        <v>44466</v>
      </c>
      <c r="AK813" s="67" t="s">
        <v>0</v>
      </c>
      <c r="AL813" s="68" t="str">
        <f>'Flight Data'!$A811</f>
        <v>G810</v>
      </c>
      <c r="AM813" s="68">
        <f>'Flight Data'!$B811</f>
        <v>0</v>
      </c>
      <c r="AN813" s="68">
        <f ca="1">ROUND(NORMINV($AS813,'Inputs and Outputs'!$C$20,'Inputs and Outputs'!$D$20),0)</f>
        <v>111</v>
      </c>
      <c r="AO813" s="68">
        <f t="shared" si="246"/>
        <v>103</v>
      </c>
      <c r="AP813" s="68">
        <f t="shared" ca="1" si="247"/>
        <v>103</v>
      </c>
      <c r="AQ813" s="68">
        <f ca="1">IF(AP813-AM813&gt;'Inputs and Outputs'!$D$4,Three-AM813,0)</f>
        <v>3</v>
      </c>
      <c r="AR813" s="68">
        <f ca="1">AP813*'Inputs and Outputs'!$D$5-AQ813*'Inputs and Outputs'!$D$6</f>
        <v>3820</v>
      </c>
      <c r="AS813" s="70">
        <f t="shared" ca="1" si="257"/>
        <v>0.89642890600984659</v>
      </c>
      <c r="AT813" s="68">
        <f t="shared" si="248"/>
        <v>200</v>
      </c>
      <c r="AU813" s="75">
        <f ca="1">AP813*'Inputs and Outputs'!$D$5-('Model Part B'!AQ813*'Model Part B'!AT813+AQ813*Costperbumped)</f>
        <v>3220</v>
      </c>
      <c r="AX813" s="74">
        <v>810</v>
      </c>
      <c r="AY813" s="68" t="s">
        <v>9</v>
      </c>
      <c r="AZ813" s="69">
        <v>44466</v>
      </c>
      <c r="BA813" s="67" t="s">
        <v>0</v>
      </c>
      <c r="BB813" s="68" t="str">
        <f>'Flight Data'!$A811</f>
        <v>G810</v>
      </c>
      <c r="BC813" s="68">
        <f>'Flight Data'!$B811</f>
        <v>0</v>
      </c>
      <c r="BD813" s="68">
        <f ca="1">ROUND(NORMINV($BI813,'Inputs and Outputs'!$C$20,'Inputs and Outputs'!$D$20),0)</f>
        <v>109</v>
      </c>
      <c r="BE813" s="68">
        <f t="shared" si="249"/>
        <v>104</v>
      </c>
      <c r="BF813" s="68">
        <f t="shared" ca="1" si="250"/>
        <v>104</v>
      </c>
      <c r="BG813" s="68">
        <f ca="1">IF(BF813-BC813&gt;'Inputs and Outputs'!$D$4,Four-BC813,0)</f>
        <v>4</v>
      </c>
      <c r="BH813" s="68">
        <f ca="1">BF813*'Inputs and Outputs'!$D$5-BG813*'Inputs and Outputs'!$D$6</f>
        <v>3760</v>
      </c>
      <c r="BI813" s="70">
        <f t="shared" ca="1" si="258"/>
        <v>0.80931979889547634</v>
      </c>
      <c r="BJ813" s="68">
        <f t="shared" si="251"/>
        <v>200</v>
      </c>
      <c r="BK813" s="75">
        <f ca="1">BF813*'Inputs and Outputs'!$D$5-('Model Part B'!BG813*'Model Part B'!BJ813+BG813*Costperbumped)</f>
        <v>2960</v>
      </c>
      <c r="BN813" s="74">
        <v>810</v>
      </c>
      <c r="BO813" s="68" t="s">
        <v>9</v>
      </c>
      <c r="BP813" s="69">
        <v>44466</v>
      </c>
      <c r="BQ813" s="67" t="s">
        <v>0</v>
      </c>
      <c r="BR813" s="68" t="str">
        <f>'Flight Data'!$A811</f>
        <v>G810</v>
      </c>
      <c r="BS813" s="68">
        <f>'Flight Data'!$B811</f>
        <v>0</v>
      </c>
      <c r="BT813" s="68">
        <f ca="1">ROUND(NORMINV($BY813,'Inputs and Outputs'!$C$18,'Inputs and Outputs'!$D$18),0)</f>
        <v>95</v>
      </c>
      <c r="BU813" s="68">
        <f t="shared" si="252"/>
        <v>105</v>
      </c>
      <c r="BV813" s="68">
        <f t="shared" ca="1" si="253"/>
        <v>95</v>
      </c>
      <c r="BW813" s="68">
        <f ca="1">IF(BV813-BS813&gt;'Inputs and Outputs'!$D$4,Five-BS813,0)</f>
        <v>0</v>
      </c>
      <c r="BX813" s="68">
        <f ca="1">BV813*'Inputs and Outputs'!$D$5-BW813*'Inputs and Outputs'!$D$6</f>
        <v>3800</v>
      </c>
      <c r="BY813" s="70">
        <f t="shared" ca="1" si="259"/>
        <v>0.16615626352968826</v>
      </c>
      <c r="BZ813" s="68">
        <f t="shared" si="254"/>
        <v>200</v>
      </c>
      <c r="CA813" s="75">
        <f ca="1">BV813*'Inputs and Outputs'!$D$5-('Model Part B'!BW813*'Model Part B'!BZ813+BW813*Costperbumped)</f>
        <v>3800</v>
      </c>
    </row>
    <row r="814" spans="2:79" x14ac:dyDescent="0.2">
      <c r="B814" s="74">
        <v>811</v>
      </c>
      <c r="C814" s="68" t="s">
        <v>8</v>
      </c>
      <c r="D814" s="69">
        <v>44467</v>
      </c>
      <c r="E814" s="67" t="s">
        <v>3</v>
      </c>
      <c r="F814" s="68" t="str">
        <f>'Flight Data'!$A812</f>
        <v>G811</v>
      </c>
      <c r="G814" s="68">
        <f>'Flight Data'!$B812</f>
        <v>3</v>
      </c>
      <c r="H814" s="68">
        <f ca="1">ROUND(NORMINV($M814,'Inputs and Outputs'!$C$18,'Inputs and Outputs'!$D$18),0)</f>
        <v>87</v>
      </c>
      <c r="I814" s="68">
        <f t="shared" si="240"/>
        <v>101</v>
      </c>
      <c r="J814" s="68">
        <f t="shared" ca="1" si="241"/>
        <v>87</v>
      </c>
      <c r="K814" s="68">
        <f ca="1">IF(J814-G814&gt;'Inputs and Outputs'!$D$4,One-G814,0)</f>
        <v>0</v>
      </c>
      <c r="L814" s="68">
        <f ca="1">J814*'Inputs and Outputs'!$D$5-K814*'Inputs and Outputs'!$D$6</f>
        <v>3480</v>
      </c>
      <c r="M814" s="70">
        <f t="shared" ca="1" si="255"/>
        <v>1.1998316125429676E-2</v>
      </c>
      <c r="N814" s="68">
        <f t="shared" si="242"/>
        <v>25</v>
      </c>
      <c r="O814" s="75">
        <f ca="1">J814*'Inputs and Outputs'!$D$5-('Model Part B'!K814*'Model Part B'!N814+K814*Costperbumped)</f>
        <v>3480</v>
      </c>
      <c r="R814" s="74">
        <v>811</v>
      </c>
      <c r="S814" s="68" t="s">
        <v>8</v>
      </c>
      <c r="T814" s="69">
        <v>44467</v>
      </c>
      <c r="U814" s="67" t="s">
        <v>3</v>
      </c>
      <c r="V814" s="68" t="str">
        <f>'Flight Data'!$A812</f>
        <v>G811</v>
      </c>
      <c r="W814" s="68">
        <f>'Flight Data'!$B812</f>
        <v>3</v>
      </c>
      <c r="X814" s="68">
        <f ca="1">ROUND(NORMINV($AC814,'Inputs and Outputs'!$C$18,'Inputs and Outputs'!$D$18),0)</f>
        <v>108</v>
      </c>
      <c r="Y814" s="68">
        <f t="shared" si="243"/>
        <v>102</v>
      </c>
      <c r="Z814" s="68">
        <f t="shared" ca="1" si="244"/>
        <v>102</v>
      </c>
      <c r="AA814" s="68">
        <f ca="1">IF(Z814-W814&gt;'Inputs and Outputs'!$D$4,One-W814,0)</f>
        <v>0</v>
      </c>
      <c r="AB814" s="68">
        <f ca="1">Z814*'Inputs and Outputs'!$D$5-AA814*'Inputs and Outputs'!$D$6</f>
        <v>4080</v>
      </c>
      <c r="AC814" s="70">
        <f t="shared" ca="1" si="256"/>
        <v>0.88624575791401816</v>
      </c>
      <c r="AD814" s="68">
        <f t="shared" si="245"/>
        <v>25</v>
      </c>
      <c r="AE814" s="75">
        <f ca="1">Z814*'Inputs and Outputs'!$D$5-('Model Part B'!AA814*'Model Part B'!AD814+AA814*Costperbumped)</f>
        <v>4080</v>
      </c>
      <c r="AH814" s="74">
        <v>811</v>
      </c>
      <c r="AI814" s="68" t="s">
        <v>8</v>
      </c>
      <c r="AJ814" s="69">
        <v>44467</v>
      </c>
      <c r="AK814" s="67" t="s">
        <v>3</v>
      </c>
      <c r="AL814" s="68" t="str">
        <f>'Flight Data'!$A812</f>
        <v>G811</v>
      </c>
      <c r="AM814" s="68">
        <f>'Flight Data'!$B812</f>
        <v>3</v>
      </c>
      <c r="AN814" s="68">
        <f ca="1">ROUND(NORMINV($AS814,'Inputs and Outputs'!$C$18,'Inputs and Outputs'!$D$18),0)</f>
        <v>109</v>
      </c>
      <c r="AO814" s="68">
        <f t="shared" si="246"/>
        <v>103</v>
      </c>
      <c r="AP814" s="68">
        <f t="shared" ca="1" si="247"/>
        <v>103</v>
      </c>
      <c r="AQ814" s="68">
        <f ca="1">IF(AP814-AM814&gt;'Inputs and Outputs'!$D$4,Three-AM814,0)</f>
        <v>0</v>
      </c>
      <c r="AR814" s="68">
        <f ca="1">AP814*'Inputs and Outputs'!$D$5-AQ814*'Inputs and Outputs'!$D$6</f>
        <v>4120</v>
      </c>
      <c r="AS814" s="70">
        <f t="shared" ca="1" si="257"/>
        <v>0.90591817579601608</v>
      </c>
      <c r="AT814" s="68">
        <f t="shared" si="248"/>
        <v>25</v>
      </c>
      <c r="AU814" s="75">
        <f ca="1">AP814*'Inputs and Outputs'!$D$5-('Model Part B'!AQ814*'Model Part B'!AT814+AQ814*Costperbumped)</f>
        <v>4120</v>
      </c>
      <c r="AX814" s="74">
        <v>811</v>
      </c>
      <c r="AY814" s="68" t="s">
        <v>8</v>
      </c>
      <c r="AZ814" s="69">
        <v>44467</v>
      </c>
      <c r="BA814" s="67" t="s">
        <v>3</v>
      </c>
      <c r="BB814" s="68" t="str">
        <f>'Flight Data'!$A812</f>
        <v>G811</v>
      </c>
      <c r="BC814" s="68">
        <f>'Flight Data'!$B812</f>
        <v>3</v>
      </c>
      <c r="BD814" s="68">
        <f ca="1">ROUND(NORMINV($BI814,'Inputs and Outputs'!$C$18,'Inputs and Outputs'!$D$18),0)</f>
        <v>97</v>
      </c>
      <c r="BE814" s="68">
        <f t="shared" si="249"/>
        <v>104</v>
      </c>
      <c r="BF814" s="68">
        <f t="shared" ca="1" si="250"/>
        <v>97</v>
      </c>
      <c r="BG814" s="68">
        <f ca="1">IF(BF814-BC814&gt;'Inputs and Outputs'!$D$4,Four-BC814,0)</f>
        <v>0</v>
      </c>
      <c r="BH814" s="68">
        <f ca="1">BF814*'Inputs and Outputs'!$D$5-BG814*'Inputs and Outputs'!$D$6</f>
        <v>3880</v>
      </c>
      <c r="BI814" s="70">
        <f t="shared" ca="1" si="258"/>
        <v>0.25869683639258712</v>
      </c>
      <c r="BJ814" s="68">
        <f t="shared" si="251"/>
        <v>25</v>
      </c>
      <c r="BK814" s="75">
        <f ca="1">BF814*'Inputs and Outputs'!$D$5-('Model Part B'!BG814*'Model Part B'!BJ814+BG814*Costperbumped)</f>
        <v>3880</v>
      </c>
      <c r="BN814" s="74">
        <v>811</v>
      </c>
      <c r="BO814" s="68" t="s">
        <v>8</v>
      </c>
      <c r="BP814" s="69">
        <v>44467</v>
      </c>
      <c r="BQ814" s="67" t="s">
        <v>3</v>
      </c>
      <c r="BR814" s="68" t="str">
        <f>'Flight Data'!$A812</f>
        <v>G811</v>
      </c>
      <c r="BS814" s="68">
        <f>'Flight Data'!$B812</f>
        <v>3</v>
      </c>
      <c r="BT814" s="68">
        <f ca="1">ROUND(NORMINV($BY814,'Inputs and Outputs'!$C$18,'Inputs and Outputs'!$D$18),0)</f>
        <v>96</v>
      </c>
      <c r="BU814" s="68">
        <f t="shared" si="252"/>
        <v>105</v>
      </c>
      <c r="BV814" s="68">
        <f t="shared" ca="1" si="253"/>
        <v>96</v>
      </c>
      <c r="BW814" s="68">
        <f ca="1">IF(BV814-BS814&gt;'Inputs and Outputs'!$D$4,Five-BS814,0)</f>
        <v>0</v>
      </c>
      <c r="BX814" s="68">
        <f ca="1">BV814*'Inputs and Outputs'!$D$5-BW814*'Inputs and Outputs'!$D$6</f>
        <v>3840</v>
      </c>
      <c r="BY814" s="70">
        <f t="shared" ca="1" si="259"/>
        <v>0.191695652676942</v>
      </c>
      <c r="BZ814" s="68">
        <f t="shared" si="254"/>
        <v>25</v>
      </c>
      <c r="CA814" s="75">
        <f ca="1">BV814*'Inputs and Outputs'!$D$5-('Model Part B'!BW814*'Model Part B'!BZ814+BW814*Costperbumped)</f>
        <v>3840</v>
      </c>
    </row>
    <row r="815" spans="2:79" x14ac:dyDescent="0.2">
      <c r="B815" s="74">
        <v>812</v>
      </c>
      <c r="C815" s="68" t="s">
        <v>8</v>
      </c>
      <c r="D815" s="69">
        <v>44467</v>
      </c>
      <c r="E815" s="67" t="s">
        <v>2</v>
      </c>
      <c r="F815" s="68" t="str">
        <f>'Flight Data'!$A813</f>
        <v>G812</v>
      </c>
      <c r="G815" s="68">
        <f>'Flight Data'!$B813</f>
        <v>1</v>
      </c>
      <c r="H815" s="68">
        <f ca="1">ROUND(NORMINV($M815,'Inputs and Outputs'!$C$19,'Inputs and Outputs'!$D$19),0)</f>
        <v>105</v>
      </c>
      <c r="I815" s="68">
        <f t="shared" si="240"/>
        <v>101</v>
      </c>
      <c r="J815" s="68">
        <f t="shared" ca="1" si="241"/>
        <v>101</v>
      </c>
      <c r="K815" s="68">
        <f ca="1">IF(J815-G815&gt;'Inputs and Outputs'!$D$4,One-G815,0)</f>
        <v>0</v>
      </c>
      <c r="L815" s="68">
        <f ca="1">J815*'Inputs and Outputs'!$D$5-K815*'Inputs and Outputs'!$D$6</f>
        <v>4040</v>
      </c>
      <c r="M815" s="70">
        <f t="shared" ca="1" si="255"/>
        <v>0.64214108903198486</v>
      </c>
      <c r="N815" s="68">
        <f t="shared" si="242"/>
        <v>25</v>
      </c>
      <c r="O815" s="75">
        <f ca="1">J815*'Inputs and Outputs'!$D$5-('Model Part B'!K815*'Model Part B'!N815+K815*Costperbumped)</f>
        <v>4040</v>
      </c>
      <c r="R815" s="74">
        <v>812</v>
      </c>
      <c r="S815" s="68" t="s">
        <v>8</v>
      </c>
      <c r="T815" s="69">
        <v>44467</v>
      </c>
      <c r="U815" s="67" t="s">
        <v>2</v>
      </c>
      <c r="V815" s="68" t="str">
        <f>'Flight Data'!$A813</f>
        <v>G812</v>
      </c>
      <c r="W815" s="68">
        <f>'Flight Data'!$B813</f>
        <v>1</v>
      </c>
      <c r="X815" s="68">
        <f ca="1">ROUND(NORMINV($AC815,'Inputs and Outputs'!$C$19,'Inputs and Outputs'!$D$19),0)</f>
        <v>89</v>
      </c>
      <c r="Y815" s="68">
        <f t="shared" si="243"/>
        <v>102</v>
      </c>
      <c r="Z815" s="68">
        <f t="shared" ca="1" si="244"/>
        <v>89</v>
      </c>
      <c r="AA815" s="68">
        <f ca="1">IF(Z815-W815&gt;'Inputs and Outputs'!$D$4,One-W815,0)</f>
        <v>0</v>
      </c>
      <c r="AB815" s="68">
        <f ca="1">Z815*'Inputs and Outputs'!$D$5-AA815*'Inputs and Outputs'!$D$6</f>
        <v>3560</v>
      </c>
      <c r="AC815" s="70">
        <f t="shared" ca="1" si="256"/>
        <v>2.245461408560967E-3</v>
      </c>
      <c r="AD815" s="68">
        <f t="shared" si="245"/>
        <v>25</v>
      </c>
      <c r="AE815" s="75">
        <f ca="1">Z815*'Inputs and Outputs'!$D$5-('Model Part B'!AA815*'Model Part B'!AD815+AA815*Costperbumped)</f>
        <v>3560</v>
      </c>
      <c r="AH815" s="74">
        <v>812</v>
      </c>
      <c r="AI815" s="68" t="s">
        <v>8</v>
      </c>
      <c r="AJ815" s="69">
        <v>44467</v>
      </c>
      <c r="AK815" s="67" t="s">
        <v>2</v>
      </c>
      <c r="AL815" s="68" t="str">
        <f>'Flight Data'!$A813</f>
        <v>G812</v>
      </c>
      <c r="AM815" s="68">
        <f>'Flight Data'!$B813</f>
        <v>1</v>
      </c>
      <c r="AN815" s="68">
        <f ca="1">ROUND(NORMINV($AS815,'Inputs and Outputs'!$C$19,'Inputs and Outputs'!$D$19),0)</f>
        <v>112</v>
      </c>
      <c r="AO815" s="68">
        <f t="shared" si="246"/>
        <v>103</v>
      </c>
      <c r="AP815" s="68">
        <f t="shared" ca="1" si="247"/>
        <v>103</v>
      </c>
      <c r="AQ815" s="68">
        <f ca="1">IF(AP815-AM815&gt;'Inputs and Outputs'!$D$4,Three-AM815,0)</f>
        <v>2</v>
      </c>
      <c r="AR815" s="68">
        <f ca="1">AP815*'Inputs and Outputs'!$D$5-AQ815*'Inputs and Outputs'!$D$6</f>
        <v>3920</v>
      </c>
      <c r="AS815" s="70">
        <f t="shared" ca="1" si="257"/>
        <v>0.96462907915915053</v>
      </c>
      <c r="AT815" s="68">
        <f t="shared" si="248"/>
        <v>25</v>
      </c>
      <c r="AU815" s="75">
        <f ca="1">AP815*'Inputs and Outputs'!$D$5-('Model Part B'!AQ815*'Model Part B'!AT815+AQ815*Costperbumped)</f>
        <v>3870</v>
      </c>
      <c r="AX815" s="74">
        <v>812</v>
      </c>
      <c r="AY815" s="68" t="s">
        <v>8</v>
      </c>
      <c r="AZ815" s="69">
        <v>44467</v>
      </c>
      <c r="BA815" s="67" t="s">
        <v>2</v>
      </c>
      <c r="BB815" s="68" t="str">
        <f>'Flight Data'!$A813</f>
        <v>G812</v>
      </c>
      <c r="BC815" s="68">
        <f>'Flight Data'!$B813</f>
        <v>1</v>
      </c>
      <c r="BD815" s="68">
        <f ca="1">ROUND(NORMINV($BI815,'Inputs and Outputs'!$C$19,'Inputs and Outputs'!$D$19),0)</f>
        <v>106</v>
      </c>
      <c r="BE815" s="68">
        <f t="shared" si="249"/>
        <v>104</v>
      </c>
      <c r="BF815" s="68">
        <f t="shared" ca="1" si="250"/>
        <v>104</v>
      </c>
      <c r="BG815" s="68">
        <f ca="1">IF(BF815-BC815&gt;'Inputs and Outputs'!$D$4,Four-BC815,0)</f>
        <v>3</v>
      </c>
      <c r="BH815" s="68">
        <f ca="1">BF815*'Inputs and Outputs'!$D$5-BG815*'Inputs and Outputs'!$D$6</f>
        <v>3860</v>
      </c>
      <c r="BI815" s="70">
        <f t="shared" ca="1" si="258"/>
        <v>0.7274999554336935</v>
      </c>
      <c r="BJ815" s="68">
        <f t="shared" si="251"/>
        <v>25</v>
      </c>
      <c r="BK815" s="75">
        <f ca="1">BF815*'Inputs and Outputs'!$D$5-('Model Part B'!BG815*'Model Part B'!BJ815+BG815*Costperbumped)</f>
        <v>3785</v>
      </c>
      <c r="BN815" s="74">
        <v>812</v>
      </c>
      <c r="BO815" s="68" t="s">
        <v>8</v>
      </c>
      <c r="BP815" s="69">
        <v>44467</v>
      </c>
      <c r="BQ815" s="67" t="s">
        <v>2</v>
      </c>
      <c r="BR815" s="68" t="str">
        <f>'Flight Data'!$A813</f>
        <v>G812</v>
      </c>
      <c r="BS815" s="68">
        <f>'Flight Data'!$B813</f>
        <v>1</v>
      </c>
      <c r="BT815" s="68">
        <f ca="1">ROUND(NORMINV($BY815,'Inputs and Outputs'!$C$18,'Inputs and Outputs'!$D$18),0)</f>
        <v>95</v>
      </c>
      <c r="BU815" s="68">
        <f t="shared" si="252"/>
        <v>105</v>
      </c>
      <c r="BV815" s="68">
        <f t="shared" ca="1" si="253"/>
        <v>95</v>
      </c>
      <c r="BW815" s="68">
        <f ca="1">IF(BV815-BS815&gt;'Inputs and Outputs'!$D$4,Five-BS815,0)</f>
        <v>0</v>
      </c>
      <c r="BX815" s="68">
        <f ca="1">BV815*'Inputs and Outputs'!$D$5-BW815*'Inputs and Outputs'!$D$6</f>
        <v>3800</v>
      </c>
      <c r="BY815" s="70">
        <f t="shared" ca="1" si="259"/>
        <v>0.15008656576391111</v>
      </c>
      <c r="BZ815" s="68">
        <f t="shared" si="254"/>
        <v>25</v>
      </c>
      <c r="CA815" s="75">
        <f ca="1">BV815*'Inputs and Outputs'!$D$5-('Model Part B'!BW815*'Model Part B'!BZ815+BW815*Costperbumped)</f>
        <v>3800</v>
      </c>
    </row>
    <row r="816" spans="2:79" x14ac:dyDescent="0.2">
      <c r="B816" s="74">
        <v>813</v>
      </c>
      <c r="C816" s="68" t="s">
        <v>8</v>
      </c>
      <c r="D816" s="69">
        <v>44467</v>
      </c>
      <c r="E816" s="67" t="s">
        <v>0</v>
      </c>
      <c r="F816" s="68" t="str">
        <f>'Flight Data'!$A814</f>
        <v>G813</v>
      </c>
      <c r="G816" s="68">
        <f>'Flight Data'!$B814</f>
        <v>1</v>
      </c>
      <c r="H816" s="68">
        <f ca="1">ROUND(NORMINV($M816,'Inputs and Outputs'!$C$20,'Inputs and Outputs'!$D$20),0)</f>
        <v>105</v>
      </c>
      <c r="I816" s="68">
        <f t="shared" si="240"/>
        <v>101</v>
      </c>
      <c r="J816" s="68">
        <f t="shared" ca="1" si="241"/>
        <v>101</v>
      </c>
      <c r="K816" s="68">
        <f ca="1">IF(J816-G816&gt;'Inputs and Outputs'!$D$4,One-G816,0)</f>
        <v>0</v>
      </c>
      <c r="L816" s="68">
        <f ca="1">J816*'Inputs and Outputs'!$D$5-K816*'Inputs and Outputs'!$D$6</f>
        <v>4040</v>
      </c>
      <c r="M816" s="70">
        <f t="shared" ca="1" si="255"/>
        <v>0.47443702142482025</v>
      </c>
      <c r="N816" s="68">
        <f t="shared" si="242"/>
        <v>200</v>
      </c>
      <c r="O816" s="75">
        <f ca="1">J816*'Inputs and Outputs'!$D$5-('Model Part B'!K816*'Model Part B'!N816+K816*Costperbumped)</f>
        <v>4040</v>
      </c>
      <c r="R816" s="74">
        <v>813</v>
      </c>
      <c r="S816" s="68" t="s">
        <v>8</v>
      </c>
      <c r="T816" s="69">
        <v>44467</v>
      </c>
      <c r="U816" s="67" t="s">
        <v>0</v>
      </c>
      <c r="V816" s="68" t="str">
        <f>'Flight Data'!$A814</f>
        <v>G813</v>
      </c>
      <c r="W816" s="68">
        <f>'Flight Data'!$B814</f>
        <v>1</v>
      </c>
      <c r="X816" s="68">
        <f ca="1">ROUND(NORMINV($AC816,'Inputs and Outputs'!$C$20,'Inputs and Outputs'!$D$20),0)</f>
        <v>104</v>
      </c>
      <c r="Y816" s="68">
        <f t="shared" si="243"/>
        <v>102</v>
      </c>
      <c r="Z816" s="68">
        <f t="shared" ca="1" si="244"/>
        <v>102</v>
      </c>
      <c r="AA816" s="68">
        <f ca="1">IF(Z816-W816&gt;'Inputs and Outputs'!$D$4,One-W816,0)</f>
        <v>0</v>
      </c>
      <c r="AB816" s="68">
        <f ca="1">Z816*'Inputs and Outputs'!$D$5-AA816*'Inputs and Outputs'!$D$6</f>
        <v>4080</v>
      </c>
      <c r="AC816" s="70">
        <f t="shared" ca="1" si="256"/>
        <v>0.45274607186237015</v>
      </c>
      <c r="AD816" s="68">
        <f t="shared" si="245"/>
        <v>200</v>
      </c>
      <c r="AE816" s="75">
        <f ca="1">Z816*'Inputs and Outputs'!$D$5-('Model Part B'!AA816*'Model Part B'!AD816+AA816*Costperbumped)</f>
        <v>4080</v>
      </c>
      <c r="AH816" s="74">
        <v>813</v>
      </c>
      <c r="AI816" s="68" t="s">
        <v>8</v>
      </c>
      <c r="AJ816" s="69">
        <v>44467</v>
      </c>
      <c r="AK816" s="67" t="s">
        <v>0</v>
      </c>
      <c r="AL816" s="68" t="str">
        <f>'Flight Data'!$A814</f>
        <v>G813</v>
      </c>
      <c r="AM816" s="68">
        <f>'Flight Data'!$B814</f>
        <v>1</v>
      </c>
      <c r="AN816" s="68">
        <f ca="1">ROUND(NORMINV($AS816,'Inputs and Outputs'!$C$20,'Inputs and Outputs'!$D$20),0)</f>
        <v>102</v>
      </c>
      <c r="AO816" s="68">
        <f t="shared" si="246"/>
        <v>103</v>
      </c>
      <c r="AP816" s="68">
        <f t="shared" ca="1" si="247"/>
        <v>102</v>
      </c>
      <c r="AQ816" s="68">
        <f ca="1">IF(AP816-AM816&gt;'Inputs and Outputs'!$D$4,Three-AM816,0)</f>
        <v>2</v>
      </c>
      <c r="AR816" s="68">
        <f ca="1">AP816*'Inputs and Outputs'!$D$5-AQ816*'Inputs and Outputs'!$D$6</f>
        <v>3880</v>
      </c>
      <c r="AS816" s="70">
        <f t="shared" ca="1" si="257"/>
        <v>0.27510243390583478</v>
      </c>
      <c r="AT816" s="68">
        <f t="shared" si="248"/>
        <v>200</v>
      </c>
      <c r="AU816" s="75">
        <f ca="1">AP816*'Inputs and Outputs'!$D$5-('Model Part B'!AQ816*'Model Part B'!AT816+AQ816*Costperbumped)</f>
        <v>3480</v>
      </c>
      <c r="AX816" s="74">
        <v>813</v>
      </c>
      <c r="AY816" s="68" t="s">
        <v>8</v>
      </c>
      <c r="AZ816" s="69">
        <v>44467</v>
      </c>
      <c r="BA816" s="67" t="s">
        <v>0</v>
      </c>
      <c r="BB816" s="68" t="str">
        <f>'Flight Data'!$A814</f>
        <v>G813</v>
      </c>
      <c r="BC816" s="68">
        <f>'Flight Data'!$B814</f>
        <v>1</v>
      </c>
      <c r="BD816" s="68">
        <f ca="1">ROUND(NORMINV($BI816,'Inputs and Outputs'!$C$20,'Inputs and Outputs'!$D$20),0)</f>
        <v>103</v>
      </c>
      <c r="BE816" s="68">
        <f t="shared" si="249"/>
        <v>104</v>
      </c>
      <c r="BF816" s="68">
        <f t="shared" ca="1" si="250"/>
        <v>103</v>
      </c>
      <c r="BG816" s="68">
        <f ca="1">IF(BF816-BC816&gt;'Inputs and Outputs'!$D$4,Four-BC816,0)</f>
        <v>3</v>
      </c>
      <c r="BH816" s="68">
        <f ca="1">BF816*'Inputs and Outputs'!$D$5-BG816*'Inputs and Outputs'!$D$6</f>
        <v>3820</v>
      </c>
      <c r="BI816" s="70">
        <f t="shared" ca="1" si="258"/>
        <v>0.32879846886720143</v>
      </c>
      <c r="BJ816" s="68">
        <f t="shared" si="251"/>
        <v>200</v>
      </c>
      <c r="BK816" s="75">
        <f ca="1">BF816*'Inputs and Outputs'!$D$5-('Model Part B'!BG816*'Model Part B'!BJ816+BG816*Costperbumped)</f>
        <v>3220</v>
      </c>
      <c r="BN816" s="74">
        <v>813</v>
      </c>
      <c r="BO816" s="68" t="s">
        <v>8</v>
      </c>
      <c r="BP816" s="69">
        <v>44467</v>
      </c>
      <c r="BQ816" s="67" t="s">
        <v>0</v>
      </c>
      <c r="BR816" s="68" t="str">
        <f>'Flight Data'!$A814</f>
        <v>G813</v>
      </c>
      <c r="BS816" s="68">
        <f>'Flight Data'!$B814</f>
        <v>1</v>
      </c>
      <c r="BT816" s="68">
        <f ca="1">ROUND(NORMINV($BY816,'Inputs and Outputs'!$C$18,'Inputs and Outputs'!$D$18),0)</f>
        <v>95</v>
      </c>
      <c r="BU816" s="68">
        <f t="shared" si="252"/>
        <v>105</v>
      </c>
      <c r="BV816" s="68">
        <f t="shared" ca="1" si="253"/>
        <v>95</v>
      </c>
      <c r="BW816" s="68">
        <f ca="1">IF(BV816-BS816&gt;'Inputs and Outputs'!$D$4,Five-BS816,0)</f>
        <v>0</v>
      </c>
      <c r="BX816" s="68">
        <f ca="1">BV816*'Inputs and Outputs'!$D$5-BW816*'Inputs and Outputs'!$D$6</f>
        <v>3800</v>
      </c>
      <c r="BY816" s="70">
        <f t="shared" ca="1" si="259"/>
        <v>0.15962090868424683</v>
      </c>
      <c r="BZ816" s="68">
        <f t="shared" si="254"/>
        <v>200</v>
      </c>
      <c r="CA816" s="75">
        <f ca="1">BV816*'Inputs and Outputs'!$D$5-('Model Part B'!BW816*'Model Part B'!BZ816+BW816*Costperbumped)</f>
        <v>3800</v>
      </c>
    </row>
    <row r="817" spans="2:79" x14ac:dyDescent="0.2">
      <c r="B817" s="74">
        <v>814</v>
      </c>
      <c r="C817" s="68" t="s">
        <v>7</v>
      </c>
      <c r="D817" s="69">
        <v>44468</v>
      </c>
      <c r="E817" s="67" t="s">
        <v>3</v>
      </c>
      <c r="F817" s="68" t="str">
        <f>'Flight Data'!$A815</f>
        <v>G814</v>
      </c>
      <c r="G817" s="68">
        <f>'Flight Data'!$B815</f>
        <v>5</v>
      </c>
      <c r="H817" s="68">
        <f ca="1">ROUND(NORMINV($M817,'Inputs and Outputs'!$C$18,'Inputs and Outputs'!$D$18),0)</f>
        <v>98</v>
      </c>
      <c r="I817" s="68">
        <f t="shared" si="240"/>
        <v>101</v>
      </c>
      <c r="J817" s="68">
        <f t="shared" ca="1" si="241"/>
        <v>98</v>
      </c>
      <c r="K817" s="68">
        <f ca="1">IF(J817-G817&gt;'Inputs and Outputs'!$D$4,One-G817,0)</f>
        <v>0</v>
      </c>
      <c r="L817" s="68">
        <f ca="1">J817*'Inputs and Outputs'!$D$5-K817*'Inputs and Outputs'!$D$6</f>
        <v>3920</v>
      </c>
      <c r="M817" s="70">
        <f t="shared" ca="1" si="255"/>
        <v>0.29137077632855679</v>
      </c>
      <c r="N817" s="68">
        <f t="shared" si="242"/>
        <v>25</v>
      </c>
      <c r="O817" s="75">
        <f ca="1">J817*'Inputs and Outputs'!$D$5-('Model Part B'!K817*'Model Part B'!N817+K817*Costperbumped)</f>
        <v>3920</v>
      </c>
      <c r="R817" s="74">
        <v>814</v>
      </c>
      <c r="S817" s="68" t="s">
        <v>7</v>
      </c>
      <c r="T817" s="69">
        <v>44468</v>
      </c>
      <c r="U817" s="67" t="s">
        <v>3</v>
      </c>
      <c r="V817" s="68" t="str">
        <f>'Flight Data'!$A815</f>
        <v>G814</v>
      </c>
      <c r="W817" s="68">
        <f>'Flight Data'!$B815</f>
        <v>5</v>
      </c>
      <c r="X817" s="68">
        <f ca="1">ROUND(NORMINV($AC817,'Inputs and Outputs'!$C$18,'Inputs and Outputs'!$D$18),0)</f>
        <v>92</v>
      </c>
      <c r="Y817" s="68">
        <f t="shared" si="243"/>
        <v>102</v>
      </c>
      <c r="Z817" s="68">
        <f t="shared" ca="1" si="244"/>
        <v>92</v>
      </c>
      <c r="AA817" s="68">
        <f ca="1">IF(Z817-W817&gt;'Inputs and Outputs'!$D$4,One-W817,0)</f>
        <v>0</v>
      </c>
      <c r="AB817" s="68">
        <f ca="1">Z817*'Inputs and Outputs'!$D$5-AA817*'Inputs and Outputs'!$D$6</f>
        <v>3680</v>
      </c>
      <c r="AC817" s="70">
        <f t="shared" ca="1" si="256"/>
        <v>7.2714014358772339E-2</v>
      </c>
      <c r="AD817" s="68">
        <f t="shared" si="245"/>
        <v>25</v>
      </c>
      <c r="AE817" s="75">
        <f ca="1">Z817*'Inputs and Outputs'!$D$5-('Model Part B'!AA817*'Model Part B'!AD817+AA817*Costperbumped)</f>
        <v>3680</v>
      </c>
      <c r="AH817" s="74">
        <v>814</v>
      </c>
      <c r="AI817" s="68" t="s">
        <v>7</v>
      </c>
      <c r="AJ817" s="69">
        <v>44468</v>
      </c>
      <c r="AK817" s="67" t="s">
        <v>3</v>
      </c>
      <c r="AL817" s="68" t="str">
        <f>'Flight Data'!$A815</f>
        <v>G814</v>
      </c>
      <c r="AM817" s="68">
        <f>'Flight Data'!$B815</f>
        <v>5</v>
      </c>
      <c r="AN817" s="68">
        <f ca="1">ROUND(NORMINV($AS817,'Inputs and Outputs'!$C$18,'Inputs and Outputs'!$D$18),0)</f>
        <v>100</v>
      </c>
      <c r="AO817" s="68">
        <f t="shared" si="246"/>
        <v>103</v>
      </c>
      <c r="AP817" s="68">
        <f t="shared" ca="1" si="247"/>
        <v>100</v>
      </c>
      <c r="AQ817" s="68">
        <f ca="1">IF(AP817-AM817&gt;'Inputs and Outputs'!$D$4,Three-AM817,0)</f>
        <v>0</v>
      </c>
      <c r="AR817" s="68">
        <f ca="1">AP817*'Inputs and Outputs'!$D$5-AQ817*'Inputs and Outputs'!$D$6</f>
        <v>4000</v>
      </c>
      <c r="AS817" s="70">
        <f t="shared" ca="1" si="257"/>
        <v>0.42981221342237252</v>
      </c>
      <c r="AT817" s="68">
        <f t="shared" si="248"/>
        <v>25</v>
      </c>
      <c r="AU817" s="75">
        <f ca="1">AP817*'Inputs and Outputs'!$D$5-('Model Part B'!AQ817*'Model Part B'!AT817+AQ817*Costperbumped)</f>
        <v>4000</v>
      </c>
      <c r="AX817" s="74">
        <v>814</v>
      </c>
      <c r="AY817" s="68" t="s">
        <v>7</v>
      </c>
      <c r="AZ817" s="69">
        <v>44468</v>
      </c>
      <c r="BA817" s="67" t="s">
        <v>3</v>
      </c>
      <c r="BB817" s="68" t="str">
        <f>'Flight Data'!$A815</f>
        <v>G814</v>
      </c>
      <c r="BC817" s="68">
        <f>'Flight Data'!$B815</f>
        <v>5</v>
      </c>
      <c r="BD817" s="68">
        <f ca="1">ROUND(NORMINV($BI817,'Inputs and Outputs'!$C$18,'Inputs and Outputs'!$D$18),0)</f>
        <v>106</v>
      </c>
      <c r="BE817" s="68">
        <f t="shared" si="249"/>
        <v>104</v>
      </c>
      <c r="BF817" s="68">
        <f t="shared" ca="1" si="250"/>
        <v>104</v>
      </c>
      <c r="BG817" s="68">
        <f ca="1">IF(BF817-BC817&gt;'Inputs and Outputs'!$D$4,Four-BC817,0)</f>
        <v>0</v>
      </c>
      <c r="BH817" s="68">
        <f ca="1">BF817*'Inputs and Outputs'!$D$5-BG817*'Inputs and Outputs'!$D$6</f>
        <v>4160</v>
      </c>
      <c r="BI817" s="70">
        <f t="shared" ca="1" si="258"/>
        <v>0.80640654385638544</v>
      </c>
      <c r="BJ817" s="68">
        <f t="shared" si="251"/>
        <v>25</v>
      </c>
      <c r="BK817" s="75">
        <f ca="1">BF817*'Inputs and Outputs'!$D$5-('Model Part B'!BG817*'Model Part B'!BJ817+BG817*Costperbumped)</f>
        <v>4160</v>
      </c>
      <c r="BN817" s="74">
        <v>814</v>
      </c>
      <c r="BO817" s="68" t="s">
        <v>7</v>
      </c>
      <c r="BP817" s="69">
        <v>44468</v>
      </c>
      <c r="BQ817" s="67" t="s">
        <v>3</v>
      </c>
      <c r="BR817" s="68" t="str">
        <f>'Flight Data'!$A815</f>
        <v>G814</v>
      </c>
      <c r="BS817" s="68">
        <f>'Flight Data'!$B815</f>
        <v>5</v>
      </c>
      <c r="BT817" s="68">
        <f ca="1">ROUND(NORMINV($BY817,'Inputs and Outputs'!$C$18,'Inputs and Outputs'!$D$18),0)</f>
        <v>101</v>
      </c>
      <c r="BU817" s="68">
        <f t="shared" si="252"/>
        <v>105</v>
      </c>
      <c r="BV817" s="68">
        <f t="shared" ca="1" si="253"/>
        <v>101</v>
      </c>
      <c r="BW817" s="68">
        <f ca="1">IF(BV817-BS817&gt;'Inputs and Outputs'!$D$4,Five-BS817,0)</f>
        <v>0</v>
      </c>
      <c r="BX817" s="68">
        <f ca="1">BV817*'Inputs and Outputs'!$D$5-BW817*'Inputs and Outputs'!$D$6</f>
        <v>4040</v>
      </c>
      <c r="BY817" s="70">
        <f t="shared" ca="1" si="259"/>
        <v>0.50720998168489484</v>
      </c>
      <c r="BZ817" s="68">
        <f t="shared" si="254"/>
        <v>25</v>
      </c>
      <c r="CA817" s="75">
        <f ca="1">BV817*'Inputs and Outputs'!$D$5-('Model Part B'!BW817*'Model Part B'!BZ817+BW817*Costperbumped)</f>
        <v>4040</v>
      </c>
    </row>
    <row r="818" spans="2:79" x14ac:dyDescent="0.2">
      <c r="B818" s="74">
        <v>815</v>
      </c>
      <c r="C818" s="68" t="s">
        <v>7</v>
      </c>
      <c r="D818" s="69">
        <v>44468</v>
      </c>
      <c r="E818" s="67" t="s">
        <v>2</v>
      </c>
      <c r="F818" s="68" t="str">
        <f>'Flight Data'!$A816</f>
        <v>G815</v>
      </c>
      <c r="G818" s="68">
        <f>'Flight Data'!$B816</f>
        <v>2</v>
      </c>
      <c r="H818" s="68">
        <f ca="1">ROUND(NORMINV($M818,'Inputs and Outputs'!$C$19,'Inputs and Outputs'!$D$19),0)</f>
        <v>96</v>
      </c>
      <c r="I818" s="68">
        <f t="shared" si="240"/>
        <v>101</v>
      </c>
      <c r="J818" s="68">
        <f t="shared" ca="1" si="241"/>
        <v>96</v>
      </c>
      <c r="K818" s="68">
        <f ca="1">IF(J818-G818&gt;'Inputs and Outputs'!$D$4,One-G818,0)</f>
        <v>0</v>
      </c>
      <c r="L818" s="68">
        <f ca="1">J818*'Inputs and Outputs'!$D$5-K818*'Inputs and Outputs'!$D$6</f>
        <v>3840</v>
      </c>
      <c r="M818" s="70">
        <f t="shared" ca="1" si="255"/>
        <v>9.0491865075612354E-2</v>
      </c>
      <c r="N818" s="68">
        <f t="shared" si="242"/>
        <v>25</v>
      </c>
      <c r="O818" s="75">
        <f ca="1">J818*'Inputs and Outputs'!$D$5-('Model Part B'!K818*'Model Part B'!N818+K818*Costperbumped)</f>
        <v>3840</v>
      </c>
      <c r="R818" s="74">
        <v>815</v>
      </c>
      <c r="S818" s="68" t="s">
        <v>7</v>
      </c>
      <c r="T818" s="69">
        <v>44468</v>
      </c>
      <c r="U818" s="67" t="s">
        <v>2</v>
      </c>
      <c r="V818" s="68" t="str">
        <f>'Flight Data'!$A816</f>
        <v>G815</v>
      </c>
      <c r="W818" s="68">
        <f>'Flight Data'!$B816</f>
        <v>2</v>
      </c>
      <c r="X818" s="68">
        <f ca="1">ROUND(NORMINV($AC818,'Inputs and Outputs'!$C$19,'Inputs and Outputs'!$D$19),0)</f>
        <v>101</v>
      </c>
      <c r="Y818" s="68">
        <f t="shared" si="243"/>
        <v>102</v>
      </c>
      <c r="Z818" s="68">
        <f t="shared" ca="1" si="244"/>
        <v>101</v>
      </c>
      <c r="AA818" s="68">
        <f ca="1">IF(Z818-W818&gt;'Inputs and Outputs'!$D$4,One-W818,0)</f>
        <v>0</v>
      </c>
      <c r="AB818" s="68">
        <f ca="1">Z818*'Inputs and Outputs'!$D$5-AA818*'Inputs and Outputs'!$D$6</f>
        <v>4040</v>
      </c>
      <c r="AC818" s="70">
        <f t="shared" ca="1" si="256"/>
        <v>0.33765701884570964</v>
      </c>
      <c r="AD818" s="68">
        <f t="shared" si="245"/>
        <v>25</v>
      </c>
      <c r="AE818" s="75">
        <f ca="1">Z818*'Inputs and Outputs'!$D$5-('Model Part B'!AA818*'Model Part B'!AD818+AA818*Costperbumped)</f>
        <v>4040</v>
      </c>
      <c r="AH818" s="74">
        <v>815</v>
      </c>
      <c r="AI818" s="68" t="s">
        <v>7</v>
      </c>
      <c r="AJ818" s="69">
        <v>44468</v>
      </c>
      <c r="AK818" s="67" t="s">
        <v>2</v>
      </c>
      <c r="AL818" s="68" t="str">
        <f>'Flight Data'!$A816</f>
        <v>G815</v>
      </c>
      <c r="AM818" s="68">
        <f>'Flight Data'!$B816</f>
        <v>2</v>
      </c>
      <c r="AN818" s="68">
        <f ca="1">ROUND(NORMINV($AS818,'Inputs and Outputs'!$C$19,'Inputs and Outputs'!$D$19),0)</f>
        <v>99</v>
      </c>
      <c r="AO818" s="68">
        <f t="shared" si="246"/>
        <v>103</v>
      </c>
      <c r="AP818" s="68">
        <f t="shared" ca="1" si="247"/>
        <v>99</v>
      </c>
      <c r="AQ818" s="68">
        <f ca="1">IF(AP818-AM818&gt;'Inputs and Outputs'!$D$4,Three-AM818,0)</f>
        <v>0</v>
      </c>
      <c r="AR818" s="68">
        <f ca="1">AP818*'Inputs and Outputs'!$D$5-AQ818*'Inputs and Outputs'!$D$6</f>
        <v>3960</v>
      </c>
      <c r="AS818" s="70">
        <f t="shared" ca="1" si="257"/>
        <v>0.23950770915851272</v>
      </c>
      <c r="AT818" s="68">
        <f t="shared" si="248"/>
        <v>25</v>
      </c>
      <c r="AU818" s="75">
        <f ca="1">AP818*'Inputs and Outputs'!$D$5-('Model Part B'!AQ818*'Model Part B'!AT818+AQ818*Costperbumped)</f>
        <v>3960</v>
      </c>
      <c r="AX818" s="74">
        <v>815</v>
      </c>
      <c r="AY818" s="68" t="s">
        <v>7</v>
      </c>
      <c r="AZ818" s="69">
        <v>44468</v>
      </c>
      <c r="BA818" s="67" t="s">
        <v>2</v>
      </c>
      <c r="BB818" s="68" t="str">
        <f>'Flight Data'!$A816</f>
        <v>G815</v>
      </c>
      <c r="BC818" s="68">
        <f>'Flight Data'!$B816</f>
        <v>2</v>
      </c>
      <c r="BD818" s="68">
        <f ca="1">ROUND(NORMINV($BI818,'Inputs and Outputs'!$C$19,'Inputs and Outputs'!$D$19),0)</f>
        <v>112</v>
      </c>
      <c r="BE818" s="68">
        <f t="shared" si="249"/>
        <v>104</v>
      </c>
      <c r="BF818" s="68">
        <f t="shared" ca="1" si="250"/>
        <v>104</v>
      </c>
      <c r="BG818" s="68">
        <f ca="1">IF(BF818-BC818&gt;'Inputs and Outputs'!$D$4,Four-BC818,0)</f>
        <v>2</v>
      </c>
      <c r="BH818" s="68">
        <f ca="1">BF818*'Inputs and Outputs'!$D$5-BG818*'Inputs and Outputs'!$D$6</f>
        <v>3960</v>
      </c>
      <c r="BI818" s="70">
        <f t="shared" ca="1" si="258"/>
        <v>0.97010945235411117</v>
      </c>
      <c r="BJ818" s="68">
        <f t="shared" si="251"/>
        <v>25</v>
      </c>
      <c r="BK818" s="75">
        <f ca="1">BF818*'Inputs and Outputs'!$D$5-('Model Part B'!BG818*'Model Part B'!BJ818+BG818*Costperbumped)</f>
        <v>3910</v>
      </c>
      <c r="BN818" s="74">
        <v>815</v>
      </c>
      <c r="BO818" s="68" t="s">
        <v>7</v>
      </c>
      <c r="BP818" s="69">
        <v>44468</v>
      </c>
      <c r="BQ818" s="67" t="s">
        <v>2</v>
      </c>
      <c r="BR818" s="68" t="str">
        <f>'Flight Data'!$A816</f>
        <v>G815</v>
      </c>
      <c r="BS818" s="68">
        <f>'Flight Data'!$B816</f>
        <v>2</v>
      </c>
      <c r="BT818" s="68">
        <f ca="1">ROUND(NORMINV($BY818,'Inputs and Outputs'!$C$18,'Inputs and Outputs'!$D$18),0)</f>
        <v>103</v>
      </c>
      <c r="BU818" s="68">
        <f t="shared" si="252"/>
        <v>105</v>
      </c>
      <c r="BV818" s="68">
        <f t="shared" ca="1" si="253"/>
        <v>103</v>
      </c>
      <c r="BW818" s="68">
        <f ca="1">IF(BV818-BS818&gt;'Inputs and Outputs'!$D$4,Five-BS818,0)</f>
        <v>3</v>
      </c>
      <c r="BX818" s="68">
        <f ca="1">BV818*'Inputs and Outputs'!$D$5-BW818*'Inputs and Outputs'!$D$6</f>
        <v>3820</v>
      </c>
      <c r="BY818" s="70">
        <f t="shared" ca="1" si="259"/>
        <v>0.6587566307255821</v>
      </c>
      <c r="BZ818" s="68">
        <f t="shared" si="254"/>
        <v>25</v>
      </c>
      <c r="CA818" s="75">
        <f ca="1">BV818*'Inputs and Outputs'!$D$5-('Model Part B'!BW818*'Model Part B'!BZ818+BW818*Costperbumped)</f>
        <v>3745</v>
      </c>
    </row>
    <row r="819" spans="2:79" x14ac:dyDescent="0.2">
      <c r="B819" s="74">
        <v>816</v>
      </c>
      <c r="C819" s="68" t="s">
        <v>7</v>
      </c>
      <c r="D819" s="69">
        <v>44468</v>
      </c>
      <c r="E819" s="67" t="s">
        <v>0</v>
      </c>
      <c r="F819" s="68" t="str">
        <f>'Flight Data'!$A817</f>
        <v>G816</v>
      </c>
      <c r="G819" s="68">
        <f>'Flight Data'!$B817</f>
        <v>1</v>
      </c>
      <c r="H819" s="68">
        <f ca="1">ROUND(NORMINV($M819,'Inputs and Outputs'!$C$20,'Inputs and Outputs'!$D$20),0)</f>
        <v>99</v>
      </c>
      <c r="I819" s="68">
        <f t="shared" si="240"/>
        <v>101</v>
      </c>
      <c r="J819" s="68">
        <f t="shared" ca="1" si="241"/>
        <v>99</v>
      </c>
      <c r="K819" s="68">
        <f ca="1">IF(J819-G819&gt;'Inputs and Outputs'!$D$4,One-G819,0)</f>
        <v>0</v>
      </c>
      <c r="L819" s="68">
        <f ca="1">J819*'Inputs and Outputs'!$D$5-K819*'Inputs and Outputs'!$D$6</f>
        <v>3960</v>
      </c>
      <c r="M819" s="70">
        <f t="shared" ca="1" si="255"/>
        <v>0.13272392302589087</v>
      </c>
      <c r="N819" s="68">
        <f t="shared" si="242"/>
        <v>200</v>
      </c>
      <c r="O819" s="75">
        <f ca="1">J819*'Inputs and Outputs'!$D$5-('Model Part B'!K819*'Model Part B'!N819+K819*Costperbumped)</f>
        <v>3960</v>
      </c>
      <c r="R819" s="74">
        <v>816</v>
      </c>
      <c r="S819" s="68" t="s">
        <v>7</v>
      </c>
      <c r="T819" s="69">
        <v>44468</v>
      </c>
      <c r="U819" s="67" t="s">
        <v>0</v>
      </c>
      <c r="V819" s="68" t="str">
        <f>'Flight Data'!$A817</f>
        <v>G816</v>
      </c>
      <c r="W819" s="68">
        <f>'Flight Data'!$B817</f>
        <v>1</v>
      </c>
      <c r="X819" s="68">
        <f ca="1">ROUND(NORMINV($AC819,'Inputs and Outputs'!$C$20,'Inputs and Outputs'!$D$20),0)</f>
        <v>101</v>
      </c>
      <c r="Y819" s="68">
        <f t="shared" si="243"/>
        <v>102</v>
      </c>
      <c r="Z819" s="68">
        <f t="shared" ca="1" si="244"/>
        <v>101</v>
      </c>
      <c r="AA819" s="68">
        <f ca="1">IF(Z819-W819&gt;'Inputs and Outputs'!$D$4,One-W819,0)</f>
        <v>0</v>
      </c>
      <c r="AB819" s="68">
        <f ca="1">Z819*'Inputs and Outputs'!$D$5-AA819*'Inputs and Outputs'!$D$6</f>
        <v>4040</v>
      </c>
      <c r="AC819" s="70">
        <f t="shared" ca="1" si="256"/>
        <v>0.18484985977994139</v>
      </c>
      <c r="AD819" s="68">
        <f t="shared" si="245"/>
        <v>200</v>
      </c>
      <c r="AE819" s="75">
        <f ca="1">Z819*'Inputs and Outputs'!$D$5-('Model Part B'!AA819*'Model Part B'!AD819+AA819*Costperbumped)</f>
        <v>4040</v>
      </c>
      <c r="AH819" s="74">
        <v>816</v>
      </c>
      <c r="AI819" s="68" t="s">
        <v>7</v>
      </c>
      <c r="AJ819" s="69">
        <v>44468</v>
      </c>
      <c r="AK819" s="67" t="s">
        <v>0</v>
      </c>
      <c r="AL819" s="68" t="str">
        <f>'Flight Data'!$A817</f>
        <v>G816</v>
      </c>
      <c r="AM819" s="68">
        <f>'Flight Data'!$B817</f>
        <v>1</v>
      </c>
      <c r="AN819" s="68">
        <f ca="1">ROUND(NORMINV($AS819,'Inputs and Outputs'!$C$20,'Inputs and Outputs'!$D$20),0)</f>
        <v>114</v>
      </c>
      <c r="AO819" s="68">
        <f t="shared" si="246"/>
        <v>103</v>
      </c>
      <c r="AP819" s="68">
        <f t="shared" ca="1" si="247"/>
        <v>103</v>
      </c>
      <c r="AQ819" s="68">
        <f ca="1">IF(AP819-AM819&gt;'Inputs and Outputs'!$D$4,Three-AM819,0)</f>
        <v>2</v>
      </c>
      <c r="AR819" s="68">
        <f ca="1">AP819*'Inputs and Outputs'!$D$5-AQ819*'Inputs and Outputs'!$D$6</f>
        <v>3920</v>
      </c>
      <c r="AS819" s="70">
        <f t="shared" ca="1" si="257"/>
        <v>0.96710557234053096</v>
      </c>
      <c r="AT819" s="68">
        <f t="shared" si="248"/>
        <v>200</v>
      </c>
      <c r="AU819" s="75">
        <f ca="1">AP819*'Inputs and Outputs'!$D$5-('Model Part B'!AQ819*'Model Part B'!AT819+AQ819*Costperbumped)</f>
        <v>3520</v>
      </c>
      <c r="AX819" s="74">
        <v>816</v>
      </c>
      <c r="AY819" s="68" t="s">
        <v>7</v>
      </c>
      <c r="AZ819" s="69">
        <v>44468</v>
      </c>
      <c r="BA819" s="67" t="s">
        <v>0</v>
      </c>
      <c r="BB819" s="68" t="str">
        <f>'Flight Data'!$A817</f>
        <v>G816</v>
      </c>
      <c r="BC819" s="68">
        <f>'Flight Data'!$B817</f>
        <v>1</v>
      </c>
      <c r="BD819" s="68">
        <f ca="1">ROUND(NORMINV($BI819,'Inputs and Outputs'!$C$20,'Inputs and Outputs'!$D$20),0)</f>
        <v>102</v>
      </c>
      <c r="BE819" s="68">
        <f t="shared" si="249"/>
        <v>104</v>
      </c>
      <c r="BF819" s="68">
        <f t="shared" ca="1" si="250"/>
        <v>102</v>
      </c>
      <c r="BG819" s="68">
        <f ca="1">IF(BF819-BC819&gt;'Inputs and Outputs'!$D$4,Four-BC819,0)</f>
        <v>3</v>
      </c>
      <c r="BH819" s="68">
        <f ca="1">BF819*'Inputs and Outputs'!$D$5-BG819*'Inputs and Outputs'!$D$6</f>
        <v>3780</v>
      </c>
      <c r="BI819" s="70">
        <f t="shared" ca="1" si="258"/>
        <v>0.288393935206954</v>
      </c>
      <c r="BJ819" s="68">
        <f t="shared" si="251"/>
        <v>200</v>
      </c>
      <c r="BK819" s="75">
        <f ca="1">BF819*'Inputs and Outputs'!$D$5-('Model Part B'!BG819*'Model Part B'!BJ819+BG819*Costperbumped)</f>
        <v>3180</v>
      </c>
      <c r="BN819" s="74">
        <v>816</v>
      </c>
      <c r="BO819" s="68" t="s">
        <v>7</v>
      </c>
      <c r="BP819" s="69">
        <v>44468</v>
      </c>
      <c r="BQ819" s="67" t="s">
        <v>0</v>
      </c>
      <c r="BR819" s="68" t="str">
        <f>'Flight Data'!$A817</f>
        <v>G816</v>
      </c>
      <c r="BS819" s="68">
        <f>'Flight Data'!$B817</f>
        <v>1</v>
      </c>
      <c r="BT819" s="68">
        <f ca="1">ROUND(NORMINV($BY819,'Inputs and Outputs'!$C$18,'Inputs and Outputs'!$D$18),0)</f>
        <v>106</v>
      </c>
      <c r="BU819" s="68">
        <f t="shared" si="252"/>
        <v>105</v>
      </c>
      <c r="BV819" s="68">
        <f t="shared" ca="1" si="253"/>
        <v>105</v>
      </c>
      <c r="BW819" s="68">
        <f ca="1">IF(BV819-BS819&gt;'Inputs and Outputs'!$D$4,Five-BS819,0)</f>
        <v>4</v>
      </c>
      <c r="BX819" s="68">
        <f ca="1">BV819*'Inputs and Outputs'!$D$5-BW819*'Inputs and Outputs'!$D$6</f>
        <v>3800</v>
      </c>
      <c r="BY819" s="70">
        <f t="shared" ca="1" si="259"/>
        <v>0.80583801864525173</v>
      </c>
      <c r="BZ819" s="68">
        <f t="shared" si="254"/>
        <v>200</v>
      </c>
      <c r="CA819" s="75">
        <f ca="1">BV819*'Inputs and Outputs'!$D$5-('Model Part B'!BW819*'Model Part B'!BZ819+BW819*Costperbumped)</f>
        <v>3000</v>
      </c>
    </row>
    <row r="820" spans="2:79" x14ac:dyDescent="0.2">
      <c r="B820" s="74">
        <v>817</v>
      </c>
      <c r="C820" s="68" t="s">
        <v>6</v>
      </c>
      <c r="D820" s="69">
        <v>44469</v>
      </c>
      <c r="E820" s="67" t="s">
        <v>3</v>
      </c>
      <c r="F820" s="68" t="str">
        <f>'Flight Data'!$A818</f>
        <v>G817</v>
      </c>
      <c r="G820" s="68">
        <f>'Flight Data'!$B818</f>
        <v>1</v>
      </c>
      <c r="H820" s="68">
        <f ca="1">ROUND(NORMINV($M820,'Inputs and Outputs'!$C$18,'Inputs and Outputs'!$D$18),0)</f>
        <v>103</v>
      </c>
      <c r="I820" s="68">
        <f t="shared" si="240"/>
        <v>101</v>
      </c>
      <c r="J820" s="68">
        <f t="shared" ca="1" si="241"/>
        <v>101</v>
      </c>
      <c r="K820" s="68">
        <f ca="1">IF(J820-G820&gt;'Inputs and Outputs'!$D$4,One-G820,0)</f>
        <v>0</v>
      </c>
      <c r="L820" s="68">
        <f ca="1">J820*'Inputs and Outputs'!$D$5-K820*'Inputs and Outputs'!$D$6</f>
        <v>4040</v>
      </c>
      <c r="M820" s="70">
        <f t="shared" ca="1" si="255"/>
        <v>0.64961040141067805</v>
      </c>
      <c r="N820" s="68">
        <f t="shared" si="242"/>
        <v>25</v>
      </c>
      <c r="O820" s="75">
        <f ca="1">J820*'Inputs and Outputs'!$D$5-('Model Part B'!K820*'Model Part B'!N820+K820*Costperbumped)</f>
        <v>4040</v>
      </c>
      <c r="R820" s="74">
        <v>817</v>
      </c>
      <c r="S820" s="68" t="s">
        <v>6</v>
      </c>
      <c r="T820" s="69">
        <v>44469</v>
      </c>
      <c r="U820" s="67" t="s">
        <v>3</v>
      </c>
      <c r="V820" s="68" t="str">
        <f>'Flight Data'!$A818</f>
        <v>G817</v>
      </c>
      <c r="W820" s="68">
        <f>'Flight Data'!$B818</f>
        <v>1</v>
      </c>
      <c r="X820" s="68">
        <f ca="1">ROUND(NORMINV($AC820,'Inputs and Outputs'!$C$18,'Inputs and Outputs'!$D$18),0)</f>
        <v>106</v>
      </c>
      <c r="Y820" s="68">
        <f t="shared" si="243"/>
        <v>102</v>
      </c>
      <c r="Z820" s="68">
        <f t="shared" ca="1" si="244"/>
        <v>102</v>
      </c>
      <c r="AA820" s="68">
        <f ca="1">IF(Z820-W820&gt;'Inputs and Outputs'!$D$4,One-W820,0)</f>
        <v>0</v>
      </c>
      <c r="AB820" s="68">
        <f ca="1">Z820*'Inputs and Outputs'!$D$5-AA820*'Inputs and Outputs'!$D$6</f>
        <v>4080</v>
      </c>
      <c r="AC820" s="70">
        <f t="shared" ca="1" si="256"/>
        <v>0.79854928411981496</v>
      </c>
      <c r="AD820" s="68">
        <f t="shared" si="245"/>
        <v>25</v>
      </c>
      <c r="AE820" s="75">
        <f ca="1">Z820*'Inputs and Outputs'!$D$5-('Model Part B'!AA820*'Model Part B'!AD820+AA820*Costperbumped)</f>
        <v>4080</v>
      </c>
      <c r="AH820" s="74">
        <v>817</v>
      </c>
      <c r="AI820" s="68" t="s">
        <v>6</v>
      </c>
      <c r="AJ820" s="69">
        <v>44469</v>
      </c>
      <c r="AK820" s="67" t="s">
        <v>3</v>
      </c>
      <c r="AL820" s="68" t="str">
        <f>'Flight Data'!$A818</f>
        <v>G817</v>
      </c>
      <c r="AM820" s="68">
        <f>'Flight Data'!$B818</f>
        <v>1</v>
      </c>
      <c r="AN820" s="68">
        <f ca="1">ROUND(NORMINV($AS820,'Inputs and Outputs'!$C$18,'Inputs and Outputs'!$D$18),0)</f>
        <v>103</v>
      </c>
      <c r="AO820" s="68">
        <f t="shared" si="246"/>
        <v>103</v>
      </c>
      <c r="AP820" s="68">
        <f t="shared" ca="1" si="247"/>
        <v>103</v>
      </c>
      <c r="AQ820" s="68">
        <f ca="1">IF(AP820-AM820&gt;'Inputs and Outputs'!$D$4,Three-AM820,0)</f>
        <v>2</v>
      </c>
      <c r="AR820" s="68">
        <f ca="1">AP820*'Inputs and Outputs'!$D$5-AQ820*'Inputs and Outputs'!$D$6</f>
        <v>3920</v>
      </c>
      <c r="AS820" s="70">
        <f t="shared" ca="1" si="257"/>
        <v>0.62222500299033623</v>
      </c>
      <c r="AT820" s="68">
        <f t="shared" si="248"/>
        <v>25</v>
      </c>
      <c r="AU820" s="75">
        <f ca="1">AP820*'Inputs and Outputs'!$D$5-('Model Part B'!AQ820*'Model Part B'!AT820+AQ820*Costperbumped)</f>
        <v>3870</v>
      </c>
      <c r="AX820" s="74">
        <v>817</v>
      </c>
      <c r="AY820" s="68" t="s">
        <v>6</v>
      </c>
      <c r="AZ820" s="69">
        <v>44469</v>
      </c>
      <c r="BA820" s="67" t="s">
        <v>3</v>
      </c>
      <c r="BB820" s="68" t="str">
        <f>'Flight Data'!$A818</f>
        <v>G817</v>
      </c>
      <c r="BC820" s="68">
        <f>'Flight Data'!$B818</f>
        <v>1</v>
      </c>
      <c r="BD820" s="68">
        <f ca="1">ROUND(NORMINV($BI820,'Inputs and Outputs'!$C$18,'Inputs and Outputs'!$D$18),0)</f>
        <v>106</v>
      </c>
      <c r="BE820" s="68">
        <f t="shared" si="249"/>
        <v>104</v>
      </c>
      <c r="BF820" s="68">
        <f t="shared" ca="1" si="250"/>
        <v>104</v>
      </c>
      <c r="BG820" s="68">
        <f ca="1">IF(BF820-BC820&gt;'Inputs and Outputs'!$D$4,Four-BC820,0)</f>
        <v>3</v>
      </c>
      <c r="BH820" s="68">
        <f ca="1">BF820*'Inputs and Outputs'!$D$5-BG820*'Inputs and Outputs'!$D$6</f>
        <v>3860</v>
      </c>
      <c r="BI820" s="70">
        <f t="shared" ca="1" si="258"/>
        <v>0.81330064563230042</v>
      </c>
      <c r="BJ820" s="68">
        <f t="shared" si="251"/>
        <v>25</v>
      </c>
      <c r="BK820" s="75">
        <f ca="1">BF820*'Inputs and Outputs'!$D$5-('Model Part B'!BG820*'Model Part B'!BJ820+BG820*Costperbumped)</f>
        <v>3785</v>
      </c>
      <c r="BN820" s="74">
        <v>817</v>
      </c>
      <c r="BO820" s="68" t="s">
        <v>6</v>
      </c>
      <c r="BP820" s="69">
        <v>44469</v>
      </c>
      <c r="BQ820" s="67" t="s">
        <v>3</v>
      </c>
      <c r="BR820" s="68" t="str">
        <f>'Flight Data'!$A818</f>
        <v>G817</v>
      </c>
      <c r="BS820" s="68">
        <f>'Flight Data'!$B818</f>
        <v>1</v>
      </c>
      <c r="BT820" s="68">
        <f ca="1">ROUND(NORMINV($BY820,'Inputs and Outputs'!$C$18,'Inputs and Outputs'!$D$18),0)</f>
        <v>102</v>
      </c>
      <c r="BU820" s="68">
        <f t="shared" si="252"/>
        <v>105</v>
      </c>
      <c r="BV820" s="68">
        <f t="shared" ca="1" si="253"/>
        <v>102</v>
      </c>
      <c r="BW820" s="68">
        <f ca="1">IF(BV820-BS820&gt;'Inputs and Outputs'!$D$4,Five-BS820,0)</f>
        <v>4</v>
      </c>
      <c r="BX820" s="68">
        <f ca="1">BV820*'Inputs and Outputs'!$D$5-BW820*'Inputs and Outputs'!$D$6</f>
        <v>3680</v>
      </c>
      <c r="BY820" s="70">
        <f t="shared" ca="1" si="259"/>
        <v>0.58434102877311589</v>
      </c>
      <c r="BZ820" s="68">
        <f t="shared" si="254"/>
        <v>25</v>
      </c>
      <c r="CA820" s="75">
        <f ca="1">BV820*'Inputs and Outputs'!$D$5-('Model Part B'!BW820*'Model Part B'!BZ820+BW820*Costperbumped)</f>
        <v>3580</v>
      </c>
    </row>
    <row r="821" spans="2:79" x14ac:dyDescent="0.2">
      <c r="B821" s="74">
        <v>818</v>
      </c>
      <c r="C821" s="68" t="s">
        <v>6</v>
      </c>
      <c r="D821" s="69">
        <v>44469</v>
      </c>
      <c r="E821" s="67" t="s">
        <v>2</v>
      </c>
      <c r="F821" s="68" t="str">
        <f>'Flight Data'!$A819</f>
        <v>G818</v>
      </c>
      <c r="G821" s="68">
        <f>'Flight Data'!$B819</f>
        <v>2</v>
      </c>
      <c r="H821" s="68">
        <f ca="1">ROUND(NORMINV($M821,'Inputs and Outputs'!$C$19,'Inputs and Outputs'!$D$19),0)</f>
        <v>106</v>
      </c>
      <c r="I821" s="68">
        <f t="shared" si="240"/>
        <v>101</v>
      </c>
      <c r="J821" s="68">
        <f t="shared" ca="1" si="241"/>
        <v>101</v>
      </c>
      <c r="K821" s="68">
        <f ca="1">IF(J821-G821&gt;'Inputs and Outputs'!$D$4,One-G821,0)</f>
        <v>0</v>
      </c>
      <c r="L821" s="68">
        <f ca="1">J821*'Inputs and Outputs'!$D$5-K821*'Inputs and Outputs'!$D$6</f>
        <v>4040</v>
      </c>
      <c r="M821" s="70">
        <f t="shared" ca="1" si="255"/>
        <v>0.69935629534480692</v>
      </c>
      <c r="N821" s="68">
        <f t="shared" si="242"/>
        <v>25</v>
      </c>
      <c r="O821" s="75">
        <f ca="1">J821*'Inputs and Outputs'!$D$5-('Model Part B'!K821*'Model Part B'!N821+K821*Costperbumped)</f>
        <v>4040</v>
      </c>
      <c r="R821" s="74">
        <v>818</v>
      </c>
      <c r="S821" s="68" t="s">
        <v>6</v>
      </c>
      <c r="T821" s="69">
        <v>44469</v>
      </c>
      <c r="U821" s="67" t="s">
        <v>2</v>
      </c>
      <c r="V821" s="68" t="str">
        <f>'Flight Data'!$A819</f>
        <v>G818</v>
      </c>
      <c r="W821" s="68">
        <f>'Flight Data'!$B819</f>
        <v>2</v>
      </c>
      <c r="X821" s="68">
        <f ca="1">ROUND(NORMINV($AC821,'Inputs and Outputs'!$C$19,'Inputs and Outputs'!$D$19),0)</f>
        <v>99</v>
      </c>
      <c r="Y821" s="68">
        <f t="shared" si="243"/>
        <v>102</v>
      </c>
      <c r="Z821" s="68">
        <f t="shared" ca="1" si="244"/>
        <v>99</v>
      </c>
      <c r="AA821" s="68">
        <f ca="1">IF(Z821-W821&gt;'Inputs and Outputs'!$D$4,One-W821,0)</f>
        <v>0</v>
      </c>
      <c r="AB821" s="68">
        <f ca="1">Z821*'Inputs and Outputs'!$D$5-AA821*'Inputs and Outputs'!$D$6</f>
        <v>3960</v>
      </c>
      <c r="AC821" s="70">
        <f t="shared" ca="1" si="256"/>
        <v>0.18544277644003104</v>
      </c>
      <c r="AD821" s="68">
        <f t="shared" si="245"/>
        <v>25</v>
      </c>
      <c r="AE821" s="75">
        <f ca="1">Z821*'Inputs and Outputs'!$D$5-('Model Part B'!AA821*'Model Part B'!AD821+AA821*Costperbumped)</f>
        <v>3960</v>
      </c>
      <c r="AH821" s="74">
        <v>818</v>
      </c>
      <c r="AI821" s="68" t="s">
        <v>6</v>
      </c>
      <c r="AJ821" s="69">
        <v>44469</v>
      </c>
      <c r="AK821" s="67" t="s">
        <v>2</v>
      </c>
      <c r="AL821" s="68" t="str">
        <f>'Flight Data'!$A819</f>
        <v>G818</v>
      </c>
      <c r="AM821" s="68">
        <f>'Flight Data'!$B819</f>
        <v>2</v>
      </c>
      <c r="AN821" s="68">
        <f ca="1">ROUND(NORMINV($AS821,'Inputs and Outputs'!$C$19,'Inputs and Outputs'!$D$19),0)</f>
        <v>102</v>
      </c>
      <c r="AO821" s="68">
        <f t="shared" si="246"/>
        <v>103</v>
      </c>
      <c r="AP821" s="68">
        <f t="shared" ca="1" si="247"/>
        <v>102</v>
      </c>
      <c r="AQ821" s="68">
        <f ca="1">IF(AP821-AM821&gt;'Inputs and Outputs'!$D$4,Three-AM821,0)</f>
        <v>0</v>
      </c>
      <c r="AR821" s="68">
        <f ca="1">AP821*'Inputs and Outputs'!$D$5-AQ821*'Inputs and Outputs'!$D$6</f>
        <v>4080</v>
      </c>
      <c r="AS821" s="70">
        <f t="shared" ca="1" si="257"/>
        <v>0.41524644875290551</v>
      </c>
      <c r="AT821" s="68">
        <f t="shared" si="248"/>
        <v>25</v>
      </c>
      <c r="AU821" s="75">
        <f ca="1">AP821*'Inputs and Outputs'!$D$5-('Model Part B'!AQ821*'Model Part B'!AT821+AQ821*Costperbumped)</f>
        <v>4080</v>
      </c>
      <c r="AX821" s="74">
        <v>818</v>
      </c>
      <c r="AY821" s="68" t="s">
        <v>6</v>
      </c>
      <c r="AZ821" s="69">
        <v>44469</v>
      </c>
      <c r="BA821" s="67" t="s">
        <v>2</v>
      </c>
      <c r="BB821" s="68" t="str">
        <f>'Flight Data'!$A819</f>
        <v>G818</v>
      </c>
      <c r="BC821" s="68">
        <f>'Flight Data'!$B819</f>
        <v>2</v>
      </c>
      <c r="BD821" s="68">
        <f ca="1">ROUND(NORMINV($BI821,'Inputs and Outputs'!$C$19,'Inputs and Outputs'!$D$19),0)</f>
        <v>99</v>
      </c>
      <c r="BE821" s="68">
        <f t="shared" si="249"/>
        <v>104</v>
      </c>
      <c r="BF821" s="68">
        <f t="shared" ca="1" si="250"/>
        <v>99</v>
      </c>
      <c r="BG821" s="68">
        <f ca="1">IF(BF821-BC821&gt;'Inputs and Outputs'!$D$4,Four-BC821,0)</f>
        <v>0</v>
      </c>
      <c r="BH821" s="68">
        <f ca="1">BF821*'Inputs and Outputs'!$D$5-BG821*'Inputs and Outputs'!$D$6</f>
        <v>3960</v>
      </c>
      <c r="BI821" s="70">
        <f t="shared" ca="1" si="258"/>
        <v>0.21192322260237495</v>
      </c>
      <c r="BJ821" s="68">
        <f t="shared" si="251"/>
        <v>25</v>
      </c>
      <c r="BK821" s="75">
        <f ca="1">BF821*'Inputs and Outputs'!$D$5-('Model Part B'!BG821*'Model Part B'!BJ821+BG821*Costperbumped)</f>
        <v>3960</v>
      </c>
      <c r="BN821" s="74">
        <v>818</v>
      </c>
      <c r="BO821" s="68" t="s">
        <v>6</v>
      </c>
      <c r="BP821" s="69">
        <v>44469</v>
      </c>
      <c r="BQ821" s="67" t="s">
        <v>2</v>
      </c>
      <c r="BR821" s="68" t="str">
        <f>'Flight Data'!$A819</f>
        <v>G818</v>
      </c>
      <c r="BS821" s="68">
        <f>'Flight Data'!$B819</f>
        <v>2</v>
      </c>
      <c r="BT821" s="68">
        <f ca="1">ROUND(NORMINV($BY821,'Inputs and Outputs'!$C$18,'Inputs and Outputs'!$D$18),0)</f>
        <v>108</v>
      </c>
      <c r="BU821" s="68">
        <f t="shared" si="252"/>
        <v>105</v>
      </c>
      <c r="BV821" s="68">
        <f t="shared" ca="1" si="253"/>
        <v>105</v>
      </c>
      <c r="BW821" s="68">
        <f ca="1">IF(BV821-BS821&gt;'Inputs and Outputs'!$D$4,Five-BS821,0)</f>
        <v>3</v>
      </c>
      <c r="BX821" s="68">
        <f ca="1">BV821*'Inputs and Outputs'!$D$5-BW821*'Inputs and Outputs'!$D$6</f>
        <v>3900</v>
      </c>
      <c r="BY821" s="70">
        <f t="shared" ca="1" si="259"/>
        <v>0.86085261955383652</v>
      </c>
      <c r="BZ821" s="68">
        <f t="shared" si="254"/>
        <v>25</v>
      </c>
      <c r="CA821" s="75">
        <f ca="1">BV821*'Inputs and Outputs'!$D$5-('Model Part B'!BW821*'Model Part B'!BZ821+BW821*Costperbumped)</f>
        <v>3825</v>
      </c>
    </row>
    <row r="822" spans="2:79" x14ac:dyDescent="0.2">
      <c r="B822" s="74">
        <v>819</v>
      </c>
      <c r="C822" s="68" t="s">
        <v>6</v>
      </c>
      <c r="D822" s="69">
        <v>44469</v>
      </c>
      <c r="E822" s="67" t="s">
        <v>0</v>
      </c>
      <c r="F822" s="68" t="str">
        <f>'Flight Data'!$A820</f>
        <v>G819</v>
      </c>
      <c r="G822" s="68">
        <f>'Flight Data'!$B820</f>
        <v>0</v>
      </c>
      <c r="H822" s="68">
        <f ca="1">ROUND(NORMINV($M822,'Inputs and Outputs'!$C$20,'Inputs and Outputs'!$D$20),0)</f>
        <v>100</v>
      </c>
      <c r="I822" s="68">
        <f t="shared" si="240"/>
        <v>101</v>
      </c>
      <c r="J822" s="68">
        <f t="shared" ca="1" si="241"/>
        <v>100</v>
      </c>
      <c r="K822" s="68">
        <f ca="1">IF(J822-G822&gt;'Inputs and Outputs'!$D$4,One-G822,0)</f>
        <v>0</v>
      </c>
      <c r="L822" s="68">
        <f ca="1">J822*'Inputs and Outputs'!$D$5-K822*'Inputs and Outputs'!$D$6</f>
        <v>4000</v>
      </c>
      <c r="M822" s="70">
        <f t="shared" ca="1" si="255"/>
        <v>0.14678350563739062</v>
      </c>
      <c r="N822" s="68">
        <f t="shared" si="242"/>
        <v>200</v>
      </c>
      <c r="O822" s="75">
        <f ca="1">J822*'Inputs and Outputs'!$D$5-('Model Part B'!K822*'Model Part B'!N822+K822*Costperbumped)</f>
        <v>4000</v>
      </c>
      <c r="R822" s="74">
        <v>819</v>
      </c>
      <c r="S822" s="68" t="s">
        <v>6</v>
      </c>
      <c r="T822" s="69">
        <v>44469</v>
      </c>
      <c r="U822" s="67" t="s">
        <v>0</v>
      </c>
      <c r="V822" s="68" t="str">
        <f>'Flight Data'!$A820</f>
        <v>G819</v>
      </c>
      <c r="W822" s="68">
        <f>'Flight Data'!$B820</f>
        <v>0</v>
      </c>
      <c r="X822" s="68">
        <f ca="1">ROUND(NORMINV($AC822,'Inputs and Outputs'!$C$20,'Inputs and Outputs'!$D$20),0)</f>
        <v>97</v>
      </c>
      <c r="Y822" s="68">
        <f t="shared" si="243"/>
        <v>102</v>
      </c>
      <c r="Z822" s="68">
        <f t="shared" ca="1" si="244"/>
        <v>97</v>
      </c>
      <c r="AA822" s="68">
        <f ca="1">IF(Z822-W822&gt;'Inputs and Outputs'!$D$4,One-W822,0)</f>
        <v>0</v>
      </c>
      <c r="AB822" s="68">
        <f ca="1">Z822*'Inputs and Outputs'!$D$5-AA822*'Inputs and Outputs'!$D$6</f>
        <v>3880</v>
      </c>
      <c r="AC822" s="70">
        <f t="shared" ca="1" si="256"/>
        <v>5.3646871756381387E-2</v>
      </c>
      <c r="AD822" s="68">
        <f t="shared" si="245"/>
        <v>200</v>
      </c>
      <c r="AE822" s="75">
        <f ca="1">Z822*'Inputs and Outputs'!$D$5-('Model Part B'!AA822*'Model Part B'!AD822+AA822*Costperbumped)</f>
        <v>3880</v>
      </c>
      <c r="AH822" s="74">
        <v>819</v>
      </c>
      <c r="AI822" s="68" t="s">
        <v>6</v>
      </c>
      <c r="AJ822" s="69">
        <v>44469</v>
      </c>
      <c r="AK822" s="67" t="s">
        <v>0</v>
      </c>
      <c r="AL822" s="68" t="str">
        <f>'Flight Data'!$A820</f>
        <v>G819</v>
      </c>
      <c r="AM822" s="68">
        <f>'Flight Data'!$B820</f>
        <v>0</v>
      </c>
      <c r="AN822" s="68">
        <f ca="1">ROUND(NORMINV($AS822,'Inputs and Outputs'!$C$20,'Inputs and Outputs'!$D$20),0)</f>
        <v>104</v>
      </c>
      <c r="AO822" s="68">
        <f t="shared" si="246"/>
        <v>103</v>
      </c>
      <c r="AP822" s="68">
        <f t="shared" ca="1" si="247"/>
        <v>103</v>
      </c>
      <c r="AQ822" s="68">
        <f ca="1">IF(AP822-AM822&gt;'Inputs and Outputs'!$D$4,Three-AM822,0)</f>
        <v>3</v>
      </c>
      <c r="AR822" s="68">
        <f ca="1">AP822*'Inputs and Outputs'!$D$5-AQ822*'Inputs and Outputs'!$D$6</f>
        <v>3820</v>
      </c>
      <c r="AS822" s="70">
        <f t="shared" ca="1" si="257"/>
        <v>0.45415586903283645</v>
      </c>
      <c r="AT822" s="68">
        <f t="shared" si="248"/>
        <v>200</v>
      </c>
      <c r="AU822" s="75">
        <f ca="1">AP822*'Inputs and Outputs'!$D$5-('Model Part B'!AQ822*'Model Part B'!AT822+AQ822*Costperbumped)</f>
        <v>3220</v>
      </c>
      <c r="AX822" s="74">
        <v>819</v>
      </c>
      <c r="AY822" s="68" t="s">
        <v>6</v>
      </c>
      <c r="AZ822" s="69">
        <v>44469</v>
      </c>
      <c r="BA822" s="67" t="s">
        <v>0</v>
      </c>
      <c r="BB822" s="68" t="str">
        <f>'Flight Data'!$A820</f>
        <v>G819</v>
      </c>
      <c r="BC822" s="68">
        <f>'Flight Data'!$B820</f>
        <v>0</v>
      </c>
      <c r="BD822" s="68">
        <f ca="1">ROUND(NORMINV($BI822,'Inputs and Outputs'!$C$20,'Inputs and Outputs'!$D$20),0)</f>
        <v>106</v>
      </c>
      <c r="BE822" s="68">
        <f t="shared" si="249"/>
        <v>104</v>
      </c>
      <c r="BF822" s="68">
        <f t="shared" ca="1" si="250"/>
        <v>104</v>
      </c>
      <c r="BG822" s="68">
        <f ca="1">IF(BF822-BC822&gt;'Inputs and Outputs'!$D$4,Four-BC822,0)</f>
        <v>4</v>
      </c>
      <c r="BH822" s="68">
        <f ca="1">BF822*'Inputs and Outputs'!$D$5-BG822*'Inputs and Outputs'!$D$6</f>
        <v>3760</v>
      </c>
      <c r="BI822" s="70">
        <f t="shared" ca="1" si="258"/>
        <v>0.57604973895727762</v>
      </c>
      <c r="BJ822" s="68">
        <f t="shared" si="251"/>
        <v>200</v>
      </c>
      <c r="BK822" s="75">
        <f ca="1">BF822*'Inputs and Outputs'!$D$5-('Model Part B'!BG822*'Model Part B'!BJ822+BG822*Costperbumped)</f>
        <v>2960</v>
      </c>
      <c r="BN822" s="74">
        <v>819</v>
      </c>
      <c r="BO822" s="68" t="s">
        <v>6</v>
      </c>
      <c r="BP822" s="69">
        <v>44469</v>
      </c>
      <c r="BQ822" s="67" t="s">
        <v>0</v>
      </c>
      <c r="BR822" s="68" t="str">
        <f>'Flight Data'!$A820</f>
        <v>G819</v>
      </c>
      <c r="BS822" s="68">
        <f>'Flight Data'!$B820</f>
        <v>0</v>
      </c>
      <c r="BT822" s="68">
        <f ca="1">ROUND(NORMINV($BY822,'Inputs and Outputs'!$C$18,'Inputs and Outputs'!$D$18),0)</f>
        <v>106</v>
      </c>
      <c r="BU822" s="68">
        <f t="shared" si="252"/>
        <v>105</v>
      </c>
      <c r="BV822" s="68">
        <f t="shared" ca="1" si="253"/>
        <v>105</v>
      </c>
      <c r="BW822" s="68">
        <f ca="1">IF(BV822-BS822&gt;'Inputs and Outputs'!$D$4,Five-BS822,0)</f>
        <v>5</v>
      </c>
      <c r="BX822" s="68">
        <f ca="1">BV822*'Inputs and Outputs'!$D$5-BW822*'Inputs and Outputs'!$D$6</f>
        <v>3700</v>
      </c>
      <c r="BY822" s="70">
        <f t="shared" ca="1" si="259"/>
        <v>0.8135199473680168</v>
      </c>
      <c r="BZ822" s="68">
        <f t="shared" si="254"/>
        <v>200</v>
      </c>
      <c r="CA822" s="75">
        <f ca="1">BV822*'Inputs and Outputs'!$D$5-('Model Part B'!BW822*'Model Part B'!BZ822+BW822*Costperbumped)</f>
        <v>2700</v>
      </c>
    </row>
    <row r="823" spans="2:79" x14ac:dyDescent="0.2">
      <c r="B823" s="74">
        <v>820</v>
      </c>
      <c r="C823" s="68" t="s">
        <v>5</v>
      </c>
      <c r="D823" s="69">
        <v>44470</v>
      </c>
      <c r="E823" s="67" t="s">
        <v>3</v>
      </c>
      <c r="F823" s="68" t="str">
        <f>'Flight Data'!$A821</f>
        <v>G820</v>
      </c>
      <c r="G823" s="68">
        <f>'Flight Data'!$B821</f>
        <v>3</v>
      </c>
      <c r="H823" s="68">
        <f ca="1">ROUND(NORMINV($M823,'Inputs and Outputs'!$C$18,'Inputs and Outputs'!$D$18),0)</f>
        <v>107</v>
      </c>
      <c r="I823" s="68">
        <f t="shared" si="240"/>
        <v>101</v>
      </c>
      <c r="J823" s="68">
        <f t="shared" ca="1" si="241"/>
        <v>101</v>
      </c>
      <c r="K823" s="68">
        <f ca="1">IF(J823-G823&gt;'Inputs and Outputs'!$D$4,One-G823,0)</f>
        <v>0</v>
      </c>
      <c r="L823" s="68">
        <f ca="1">J823*'Inputs and Outputs'!$D$5-K823*'Inputs and Outputs'!$D$6</f>
        <v>4040</v>
      </c>
      <c r="M823" s="70">
        <f t="shared" ca="1" si="255"/>
        <v>0.85255241564234718</v>
      </c>
      <c r="N823" s="68">
        <f t="shared" si="242"/>
        <v>25</v>
      </c>
      <c r="O823" s="75">
        <f ca="1">J823*'Inputs and Outputs'!$D$5-('Model Part B'!K823*'Model Part B'!N823+K823*Costperbumped)</f>
        <v>4040</v>
      </c>
      <c r="R823" s="74">
        <v>820</v>
      </c>
      <c r="S823" s="68" t="s">
        <v>5</v>
      </c>
      <c r="T823" s="69">
        <v>44470</v>
      </c>
      <c r="U823" s="67" t="s">
        <v>3</v>
      </c>
      <c r="V823" s="68" t="str">
        <f>'Flight Data'!$A821</f>
        <v>G820</v>
      </c>
      <c r="W823" s="68">
        <f>'Flight Data'!$B821</f>
        <v>3</v>
      </c>
      <c r="X823" s="68">
        <f ca="1">ROUND(NORMINV($AC823,'Inputs and Outputs'!$C$18,'Inputs and Outputs'!$D$18),0)</f>
        <v>104</v>
      </c>
      <c r="Y823" s="68">
        <f t="shared" si="243"/>
        <v>102</v>
      </c>
      <c r="Z823" s="68">
        <f t="shared" ca="1" si="244"/>
        <v>102</v>
      </c>
      <c r="AA823" s="68">
        <f ca="1">IF(Z823-W823&gt;'Inputs and Outputs'!$D$4,One-W823,0)</f>
        <v>0</v>
      </c>
      <c r="AB823" s="68">
        <f ca="1">Z823*'Inputs and Outputs'!$D$5-AA823*'Inputs and Outputs'!$D$6</f>
        <v>4080</v>
      </c>
      <c r="AC823" s="70">
        <f t="shared" ca="1" si="256"/>
        <v>0.66291767683496106</v>
      </c>
      <c r="AD823" s="68">
        <f t="shared" si="245"/>
        <v>25</v>
      </c>
      <c r="AE823" s="75">
        <f ca="1">Z823*'Inputs and Outputs'!$D$5-('Model Part B'!AA823*'Model Part B'!AD823+AA823*Costperbumped)</f>
        <v>4080</v>
      </c>
      <c r="AH823" s="74">
        <v>820</v>
      </c>
      <c r="AI823" s="68" t="s">
        <v>5</v>
      </c>
      <c r="AJ823" s="69">
        <v>44470</v>
      </c>
      <c r="AK823" s="67" t="s">
        <v>3</v>
      </c>
      <c r="AL823" s="68" t="str">
        <f>'Flight Data'!$A821</f>
        <v>G820</v>
      </c>
      <c r="AM823" s="68">
        <f>'Flight Data'!$B821</f>
        <v>3</v>
      </c>
      <c r="AN823" s="68">
        <f ca="1">ROUND(NORMINV($AS823,'Inputs and Outputs'!$C$18,'Inputs and Outputs'!$D$18),0)</f>
        <v>104</v>
      </c>
      <c r="AO823" s="68">
        <f t="shared" si="246"/>
        <v>103</v>
      </c>
      <c r="AP823" s="68">
        <f t="shared" ca="1" si="247"/>
        <v>103</v>
      </c>
      <c r="AQ823" s="68">
        <f ca="1">IF(AP823-AM823&gt;'Inputs and Outputs'!$D$4,Three-AM823,0)</f>
        <v>0</v>
      </c>
      <c r="AR823" s="68">
        <f ca="1">AP823*'Inputs and Outputs'!$D$5-AQ823*'Inputs and Outputs'!$D$6</f>
        <v>4120</v>
      </c>
      <c r="AS823" s="70">
        <f t="shared" ca="1" si="257"/>
        <v>0.69247820630685475</v>
      </c>
      <c r="AT823" s="68">
        <f t="shared" si="248"/>
        <v>25</v>
      </c>
      <c r="AU823" s="75">
        <f ca="1">AP823*'Inputs and Outputs'!$D$5-('Model Part B'!AQ823*'Model Part B'!AT823+AQ823*Costperbumped)</f>
        <v>4120</v>
      </c>
      <c r="AX823" s="74">
        <v>820</v>
      </c>
      <c r="AY823" s="68" t="s">
        <v>5</v>
      </c>
      <c r="AZ823" s="69">
        <v>44470</v>
      </c>
      <c r="BA823" s="67" t="s">
        <v>3</v>
      </c>
      <c r="BB823" s="68" t="str">
        <f>'Flight Data'!$A821</f>
        <v>G820</v>
      </c>
      <c r="BC823" s="68">
        <f>'Flight Data'!$B821</f>
        <v>3</v>
      </c>
      <c r="BD823" s="68">
        <f ca="1">ROUND(NORMINV($BI823,'Inputs and Outputs'!$C$18,'Inputs and Outputs'!$D$18),0)</f>
        <v>100</v>
      </c>
      <c r="BE823" s="68">
        <f t="shared" si="249"/>
        <v>104</v>
      </c>
      <c r="BF823" s="68">
        <f t="shared" ca="1" si="250"/>
        <v>100</v>
      </c>
      <c r="BG823" s="68">
        <f ca="1">IF(BF823-BC823&gt;'Inputs and Outputs'!$D$4,Four-BC823,0)</f>
        <v>0</v>
      </c>
      <c r="BH823" s="68">
        <f ca="1">BF823*'Inputs and Outputs'!$D$5-BG823*'Inputs and Outputs'!$D$6</f>
        <v>4000</v>
      </c>
      <c r="BI823" s="70">
        <f t="shared" ca="1" si="258"/>
        <v>0.40943944507384533</v>
      </c>
      <c r="BJ823" s="68">
        <f t="shared" si="251"/>
        <v>25</v>
      </c>
      <c r="BK823" s="75">
        <f ca="1">BF823*'Inputs and Outputs'!$D$5-('Model Part B'!BG823*'Model Part B'!BJ823+BG823*Costperbumped)</f>
        <v>4000</v>
      </c>
      <c r="BN823" s="74">
        <v>820</v>
      </c>
      <c r="BO823" s="68" t="s">
        <v>5</v>
      </c>
      <c r="BP823" s="69">
        <v>44470</v>
      </c>
      <c r="BQ823" s="67" t="s">
        <v>3</v>
      </c>
      <c r="BR823" s="68" t="str">
        <f>'Flight Data'!$A821</f>
        <v>G820</v>
      </c>
      <c r="BS823" s="68">
        <f>'Flight Data'!$B821</f>
        <v>3</v>
      </c>
      <c r="BT823" s="68">
        <f ca="1">ROUND(NORMINV($BY823,'Inputs and Outputs'!$C$18,'Inputs and Outputs'!$D$18),0)</f>
        <v>103</v>
      </c>
      <c r="BU823" s="68">
        <f t="shared" si="252"/>
        <v>105</v>
      </c>
      <c r="BV823" s="68">
        <f t="shared" ca="1" si="253"/>
        <v>103</v>
      </c>
      <c r="BW823" s="68">
        <f ca="1">IF(BV823-BS823&gt;'Inputs and Outputs'!$D$4,Five-BS823,0)</f>
        <v>0</v>
      </c>
      <c r="BX823" s="68">
        <f ca="1">BV823*'Inputs and Outputs'!$D$5-BW823*'Inputs and Outputs'!$D$6</f>
        <v>4120</v>
      </c>
      <c r="BY823" s="70">
        <f t="shared" ca="1" si="259"/>
        <v>0.65523224346147946</v>
      </c>
      <c r="BZ823" s="68">
        <f t="shared" si="254"/>
        <v>25</v>
      </c>
      <c r="CA823" s="75">
        <f ca="1">BV823*'Inputs and Outputs'!$D$5-('Model Part B'!BW823*'Model Part B'!BZ823+BW823*Costperbumped)</f>
        <v>4120</v>
      </c>
    </row>
    <row r="824" spans="2:79" x14ac:dyDescent="0.2">
      <c r="B824" s="74">
        <v>821</v>
      </c>
      <c r="C824" s="68" t="s">
        <v>5</v>
      </c>
      <c r="D824" s="69">
        <v>44470</v>
      </c>
      <c r="E824" s="67" t="s">
        <v>2</v>
      </c>
      <c r="F824" s="68" t="str">
        <f>'Flight Data'!$A822</f>
        <v>G821</v>
      </c>
      <c r="G824" s="68">
        <f>'Flight Data'!$B822</f>
        <v>0</v>
      </c>
      <c r="H824" s="68">
        <f ca="1">ROUND(NORMINV($M824,'Inputs and Outputs'!$C$19,'Inputs and Outputs'!$D$19),0)</f>
        <v>94</v>
      </c>
      <c r="I824" s="68">
        <f t="shared" si="240"/>
        <v>101</v>
      </c>
      <c r="J824" s="68">
        <f t="shared" ca="1" si="241"/>
        <v>94</v>
      </c>
      <c r="K824" s="68">
        <f ca="1">IF(J824-G824&gt;'Inputs and Outputs'!$D$4,One-G824,0)</f>
        <v>0</v>
      </c>
      <c r="L824" s="68">
        <f ca="1">J824*'Inputs and Outputs'!$D$5-K824*'Inputs and Outputs'!$D$6</f>
        <v>3760</v>
      </c>
      <c r="M824" s="70">
        <f t="shared" ca="1" si="255"/>
        <v>4.2696600502688531E-2</v>
      </c>
      <c r="N824" s="68">
        <f t="shared" si="242"/>
        <v>25</v>
      </c>
      <c r="O824" s="75">
        <f ca="1">J824*'Inputs and Outputs'!$D$5-('Model Part B'!K824*'Model Part B'!N824+K824*Costperbumped)</f>
        <v>3760</v>
      </c>
      <c r="R824" s="74">
        <v>821</v>
      </c>
      <c r="S824" s="68" t="s">
        <v>5</v>
      </c>
      <c r="T824" s="69">
        <v>44470</v>
      </c>
      <c r="U824" s="67" t="s">
        <v>2</v>
      </c>
      <c r="V824" s="68" t="str">
        <f>'Flight Data'!$A822</f>
        <v>G821</v>
      </c>
      <c r="W824" s="68">
        <f>'Flight Data'!$B822</f>
        <v>0</v>
      </c>
      <c r="X824" s="68">
        <f ca="1">ROUND(NORMINV($AC824,'Inputs and Outputs'!$C$19,'Inputs and Outputs'!$D$19),0)</f>
        <v>103</v>
      </c>
      <c r="Y824" s="68">
        <f t="shared" si="243"/>
        <v>102</v>
      </c>
      <c r="Z824" s="68">
        <f t="shared" ca="1" si="244"/>
        <v>102</v>
      </c>
      <c r="AA824" s="68">
        <f ca="1">IF(Z824-W824&gt;'Inputs and Outputs'!$D$4,One-W824,0)</f>
        <v>1</v>
      </c>
      <c r="AB824" s="68">
        <f ca="1">Z824*'Inputs and Outputs'!$D$5-AA824*'Inputs and Outputs'!$D$6</f>
        <v>3980</v>
      </c>
      <c r="AC824" s="70">
        <f t="shared" ca="1" si="256"/>
        <v>0.49746076141642548</v>
      </c>
      <c r="AD824" s="68">
        <f t="shared" si="245"/>
        <v>25</v>
      </c>
      <c r="AE824" s="75">
        <f ca="1">Z824*'Inputs and Outputs'!$D$5-('Model Part B'!AA824*'Model Part B'!AD824+AA824*Costperbumped)</f>
        <v>3955</v>
      </c>
      <c r="AH824" s="74">
        <v>821</v>
      </c>
      <c r="AI824" s="68" t="s">
        <v>5</v>
      </c>
      <c r="AJ824" s="69">
        <v>44470</v>
      </c>
      <c r="AK824" s="67" t="s">
        <v>2</v>
      </c>
      <c r="AL824" s="68" t="str">
        <f>'Flight Data'!$A822</f>
        <v>G821</v>
      </c>
      <c r="AM824" s="68">
        <f>'Flight Data'!$B822</f>
        <v>0</v>
      </c>
      <c r="AN824" s="68">
        <f ca="1">ROUND(NORMINV($AS824,'Inputs and Outputs'!$C$19,'Inputs and Outputs'!$D$19),0)</f>
        <v>100</v>
      </c>
      <c r="AO824" s="68">
        <f t="shared" si="246"/>
        <v>103</v>
      </c>
      <c r="AP824" s="68">
        <f t="shared" ca="1" si="247"/>
        <v>100</v>
      </c>
      <c r="AQ824" s="68">
        <f ca="1">IF(AP824-AM824&gt;'Inputs and Outputs'!$D$4,Three-AM824,0)</f>
        <v>0</v>
      </c>
      <c r="AR824" s="68">
        <f ca="1">AP824*'Inputs and Outputs'!$D$5-AQ824*'Inputs and Outputs'!$D$6</f>
        <v>4000</v>
      </c>
      <c r="AS824" s="70">
        <f t="shared" ca="1" si="257"/>
        <v>0.29267675983549812</v>
      </c>
      <c r="AT824" s="68">
        <f t="shared" si="248"/>
        <v>25</v>
      </c>
      <c r="AU824" s="75">
        <f ca="1">AP824*'Inputs and Outputs'!$D$5-('Model Part B'!AQ824*'Model Part B'!AT824+AQ824*Costperbumped)</f>
        <v>4000</v>
      </c>
      <c r="AX824" s="74">
        <v>821</v>
      </c>
      <c r="AY824" s="68" t="s">
        <v>5</v>
      </c>
      <c r="AZ824" s="69">
        <v>44470</v>
      </c>
      <c r="BA824" s="67" t="s">
        <v>2</v>
      </c>
      <c r="BB824" s="68" t="str">
        <f>'Flight Data'!$A822</f>
        <v>G821</v>
      </c>
      <c r="BC824" s="68">
        <f>'Flight Data'!$B822</f>
        <v>0</v>
      </c>
      <c r="BD824" s="68">
        <f ca="1">ROUND(NORMINV($BI824,'Inputs and Outputs'!$C$19,'Inputs and Outputs'!$D$19),0)</f>
        <v>107</v>
      </c>
      <c r="BE824" s="68">
        <f t="shared" si="249"/>
        <v>104</v>
      </c>
      <c r="BF824" s="68">
        <f t="shared" ca="1" si="250"/>
        <v>104</v>
      </c>
      <c r="BG824" s="68">
        <f ca="1">IF(BF824-BC824&gt;'Inputs and Outputs'!$D$4,Four-BC824,0)</f>
        <v>4</v>
      </c>
      <c r="BH824" s="68">
        <f ca="1">BF824*'Inputs and Outputs'!$D$5-BG824*'Inputs and Outputs'!$D$6</f>
        <v>3760</v>
      </c>
      <c r="BI824" s="70">
        <f t="shared" ca="1" si="258"/>
        <v>0.78818812894267876</v>
      </c>
      <c r="BJ824" s="68">
        <f t="shared" si="251"/>
        <v>25</v>
      </c>
      <c r="BK824" s="75">
        <f ca="1">BF824*'Inputs and Outputs'!$D$5-('Model Part B'!BG824*'Model Part B'!BJ824+BG824*Costperbumped)</f>
        <v>3660</v>
      </c>
      <c r="BN824" s="74">
        <v>821</v>
      </c>
      <c r="BO824" s="68" t="s">
        <v>5</v>
      </c>
      <c r="BP824" s="69">
        <v>44470</v>
      </c>
      <c r="BQ824" s="67" t="s">
        <v>2</v>
      </c>
      <c r="BR824" s="68" t="str">
        <f>'Flight Data'!$A822</f>
        <v>G821</v>
      </c>
      <c r="BS824" s="68">
        <f>'Flight Data'!$B822</f>
        <v>0</v>
      </c>
      <c r="BT824" s="68">
        <f ca="1">ROUND(NORMINV($BY824,'Inputs and Outputs'!$C$18,'Inputs and Outputs'!$D$18),0)</f>
        <v>101</v>
      </c>
      <c r="BU824" s="68">
        <f t="shared" si="252"/>
        <v>105</v>
      </c>
      <c r="BV824" s="68">
        <f t="shared" ca="1" si="253"/>
        <v>101</v>
      </c>
      <c r="BW824" s="68">
        <f ca="1">IF(BV824-BS824&gt;'Inputs and Outputs'!$D$4,Five-BS824,0)</f>
        <v>5</v>
      </c>
      <c r="BX824" s="68">
        <f ca="1">BV824*'Inputs and Outputs'!$D$5-BW824*'Inputs and Outputs'!$D$6</f>
        <v>3540</v>
      </c>
      <c r="BY824" s="70">
        <f t="shared" ca="1" si="259"/>
        <v>0.5257302636936011</v>
      </c>
      <c r="BZ824" s="68">
        <f t="shared" si="254"/>
        <v>25</v>
      </c>
      <c r="CA824" s="75">
        <f ca="1">BV824*'Inputs and Outputs'!$D$5-('Model Part B'!BW824*'Model Part B'!BZ824+BW824*Costperbumped)</f>
        <v>3415</v>
      </c>
    </row>
    <row r="825" spans="2:79" x14ac:dyDescent="0.2">
      <c r="B825" s="74">
        <v>822</v>
      </c>
      <c r="C825" s="68" t="s">
        <v>5</v>
      </c>
      <c r="D825" s="69">
        <v>44470</v>
      </c>
      <c r="E825" s="67" t="s">
        <v>0</v>
      </c>
      <c r="F825" s="68" t="str">
        <f>'Flight Data'!$A823</f>
        <v>G822</v>
      </c>
      <c r="G825" s="68">
        <f>'Flight Data'!$B823</f>
        <v>0</v>
      </c>
      <c r="H825" s="68">
        <f ca="1">ROUND(NORMINV($M825,'Inputs and Outputs'!$C$20,'Inputs and Outputs'!$D$20),0)</f>
        <v>106</v>
      </c>
      <c r="I825" s="68">
        <f t="shared" si="240"/>
        <v>101</v>
      </c>
      <c r="J825" s="68">
        <f t="shared" ca="1" si="241"/>
        <v>101</v>
      </c>
      <c r="K825" s="68">
        <f ca="1">IF(J825-G825&gt;'Inputs and Outputs'!$D$4,One-G825,0)</f>
        <v>1</v>
      </c>
      <c r="L825" s="68">
        <f ca="1">J825*'Inputs and Outputs'!$D$5-K825*'Inputs and Outputs'!$D$6</f>
        <v>3940</v>
      </c>
      <c r="M825" s="70">
        <f t="shared" ca="1" si="255"/>
        <v>0.54229717749912876</v>
      </c>
      <c r="N825" s="68">
        <f t="shared" si="242"/>
        <v>200</v>
      </c>
      <c r="O825" s="75">
        <f ca="1">J825*'Inputs and Outputs'!$D$5-('Model Part B'!K825*'Model Part B'!N825+K825*Costperbumped)</f>
        <v>3740</v>
      </c>
      <c r="R825" s="74">
        <v>822</v>
      </c>
      <c r="S825" s="68" t="s">
        <v>5</v>
      </c>
      <c r="T825" s="69">
        <v>44470</v>
      </c>
      <c r="U825" s="67" t="s">
        <v>0</v>
      </c>
      <c r="V825" s="68" t="str">
        <f>'Flight Data'!$A823</f>
        <v>G822</v>
      </c>
      <c r="W825" s="68">
        <f>'Flight Data'!$B823</f>
        <v>0</v>
      </c>
      <c r="X825" s="68">
        <f ca="1">ROUND(NORMINV($AC825,'Inputs and Outputs'!$C$20,'Inputs and Outputs'!$D$20),0)</f>
        <v>106</v>
      </c>
      <c r="Y825" s="68">
        <f t="shared" si="243"/>
        <v>102</v>
      </c>
      <c r="Z825" s="68">
        <f t="shared" ca="1" si="244"/>
        <v>102</v>
      </c>
      <c r="AA825" s="68">
        <f ca="1">IF(Z825-W825&gt;'Inputs and Outputs'!$D$4,One-W825,0)</f>
        <v>1</v>
      </c>
      <c r="AB825" s="68">
        <f ca="1">Z825*'Inputs and Outputs'!$D$5-AA825*'Inputs and Outputs'!$D$6</f>
        <v>3980</v>
      </c>
      <c r="AC825" s="70">
        <f t="shared" ca="1" si="256"/>
        <v>0.57833073908400656</v>
      </c>
      <c r="AD825" s="68">
        <f t="shared" si="245"/>
        <v>200</v>
      </c>
      <c r="AE825" s="75">
        <f ca="1">Z825*'Inputs and Outputs'!$D$5-('Model Part B'!AA825*'Model Part B'!AD825+AA825*Costperbumped)</f>
        <v>3780</v>
      </c>
      <c r="AH825" s="74">
        <v>822</v>
      </c>
      <c r="AI825" s="68" t="s">
        <v>5</v>
      </c>
      <c r="AJ825" s="69">
        <v>44470</v>
      </c>
      <c r="AK825" s="67" t="s">
        <v>0</v>
      </c>
      <c r="AL825" s="68" t="str">
        <f>'Flight Data'!$A823</f>
        <v>G822</v>
      </c>
      <c r="AM825" s="68">
        <f>'Flight Data'!$B823</f>
        <v>0</v>
      </c>
      <c r="AN825" s="68">
        <f ca="1">ROUND(NORMINV($AS825,'Inputs and Outputs'!$C$20,'Inputs and Outputs'!$D$20),0)</f>
        <v>96</v>
      </c>
      <c r="AO825" s="68">
        <f t="shared" si="246"/>
        <v>103</v>
      </c>
      <c r="AP825" s="68">
        <f t="shared" ca="1" si="247"/>
        <v>96</v>
      </c>
      <c r="AQ825" s="68">
        <f ca="1">IF(AP825-AM825&gt;'Inputs and Outputs'!$D$4,Three-AM825,0)</f>
        <v>0</v>
      </c>
      <c r="AR825" s="68">
        <f ca="1">AP825*'Inputs and Outputs'!$D$5-AQ825*'Inputs and Outputs'!$D$6</f>
        <v>3840</v>
      </c>
      <c r="AS825" s="70">
        <f t="shared" ca="1" si="257"/>
        <v>3.5925248152263722E-2</v>
      </c>
      <c r="AT825" s="68">
        <f t="shared" si="248"/>
        <v>200</v>
      </c>
      <c r="AU825" s="75">
        <f ca="1">AP825*'Inputs and Outputs'!$D$5-('Model Part B'!AQ825*'Model Part B'!AT825+AQ825*Costperbumped)</f>
        <v>3840</v>
      </c>
      <c r="AX825" s="74">
        <v>822</v>
      </c>
      <c r="AY825" s="68" t="s">
        <v>5</v>
      </c>
      <c r="AZ825" s="69">
        <v>44470</v>
      </c>
      <c r="BA825" s="67" t="s">
        <v>0</v>
      </c>
      <c r="BB825" s="68" t="str">
        <f>'Flight Data'!$A823</f>
        <v>G822</v>
      </c>
      <c r="BC825" s="68">
        <f>'Flight Data'!$B823</f>
        <v>0</v>
      </c>
      <c r="BD825" s="68">
        <f ca="1">ROUND(NORMINV($BI825,'Inputs and Outputs'!$C$20,'Inputs and Outputs'!$D$20),0)</f>
        <v>107</v>
      </c>
      <c r="BE825" s="68">
        <f t="shared" si="249"/>
        <v>104</v>
      </c>
      <c r="BF825" s="68">
        <f t="shared" ca="1" si="250"/>
        <v>104</v>
      </c>
      <c r="BG825" s="68">
        <f ca="1">IF(BF825-BC825&gt;'Inputs and Outputs'!$D$4,Four-BC825,0)</f>
        <v>4</v>
      </c>
      <c r="BH825" s="68">
        <f ca="1">BF825*'Inputs and Outputs'!$D$5-BG825*'Inputs and Outputs'!$D$6</f>
        <v>3760</v>
      </c>
      <c r="BI825" s="70">
        <f t="shared" ca="1" si="258"/>
        <v>0.61860498676960385</v>
      </c>
      <c r="BJ825" s="68">
        <f t="shared" si="251"/>
        <v>200</v>
      </c>
      <c r="BK825" s="75">
        <f ca="1">BF825*'Inputs and Outputs'!$D$5-('Model Part B'!BG825*'Model Part B'!BJ825+BG825*Costperbumped)</f>
        <v>2960</v>
      </c>
      <c r="BN825" s="74">
        <v>822</v>
      </c>
      <c r="BO825" s="68" t="s">
        <v>5</v>
      </c>
      <c r="BP825" s="69">
        <v>44470</v>
      </c>
      <c r="BQ825" s="67" t="s">
        <v>0</v>
      </c>
      <c r="BR825" s="68" t="str">
        <f>'Flight Data'!$A823</f>
        <v>G822</v>
      </c>
      <c r="BS825" s="68">
        <f>'Flight Data'!$B823</f>
        <v>0</v>
      </c>
      <c r="BT825" s="68">
        <f ca="1">ROUND(NORMINV($BY825,'Inputs and Outputs'!$C$18,'Inputs and Outputs'!$D$18),0)</f>
        <v>104</v>
      </c>
      <c r="BU825" s="68">
        <f t="shared" si="252"/>
        <v>105</v>
      </c>
      <c r="BV825" s="68">
        <f t="shared" ca="1" si="253"/>
        <v>104</v>
      </c>
      <c r="BW825" s="68">
        <f ca="1">IF(BV825-BS825&gt;'Inputs and Outputs'!$D$4,Five-BS825,0)</f>
        <v>5</v>
      </c>
      <c r="BX825" s="68">
        <f ca="1">BV825*'Inputs and Outputs'!$D$5-BW825*'Inputs and Outputs'!$D$6</f>
        <v>3660</v>
      </c>
      <c r="BY825" s="70">
        <f t="shared" ca="1" si="259"/>
        <v>0.70546687854265411</v>
      </c>
      <c r="BZ825" s="68">
        <f t="shared" si="254"/>
        <v>200</v>
      </c>
      <c r="CA825" s="75">
        <f ca="1">BV825*'Inputs and Outputs'!$D$5-('Model Part B'!BW825*'Model Part B'!BZ825+BW825*Costperbumped)</f>
        <v>2660</v>
      </c>
    </row>
    <row r="826" spans="2:79" x14ac:dyDescent="0.2">
      <c r="B826" s="74">
        <v>823</v>
      </c>
      <c r="C826" s="68" t="s">
        <v>4</v>
      </c>
      <c r="D826" s="69">
        <v>44471</v>
      </c>
      <c r="E826" s="67" t="s">
        <v>3</v>
      </c>
      <c r="F826" s="68" t="str">
        <f>'Flight Data'!$A824</f>
        <v>G823</v>
      </c>
      <c r="G826" s="68">
        <f>'Flight Data'!$B824</f>
        <v>7</v>
      </c>
      <c r="H826" s="68">
        <f ca="1">ROUND(NORMINV($M826,'Inputs and Outputs'!$C$18,'Inputs and Outputs'!$D$18),0)</f>
        <v>94</v>
      </c>
      <c r="I826" s="68">
        <f t="shared" si="240"/>
        <v>101</v>
      </c>
      <c r="J826" s="68">
        <f t="shared" ca="1" si="241"/>
        <v>94</v>
      </c>
      <c r="K826" s="68">
        <f ca="1">IF(J826-G826&gt;'Inputs and Outputs'!$D$4,One-G826,0)</f>
        <v>0</v>
      </c>
      <c r="L826" s="68">
        <f ca="1">J826*'Inputs and Outputs'!$D$5-K826*'Inputs and Outputs'!$D$6</f>
        <v>3760</v>
      </c>
      <c r="M826" s="70">
        <f t="shared" ca="1" si="255"/>
        <v>0.12525462941163013</v>
      </c>
      <c r="N826" s="68">
        <f t="shared" si="242"/>
        <v>25</v>
      </c>
      <c r="O826" s="75">
        <f ca="1">J826*'Inputs and Outputs'!$D$5-('Model Part B'!K826*'Model Part B'!N826+K826*Costperbumped)</f>
        <v>3760</v>
      </c>
      <c r="R826" s="74">
        <v>823</v>
      </c>
      <c r="S826" s="68" t="s">
        <v>4</v>
      </c>
      <c r="T826" s="69">
        <v>44471</v>
      </c>
      <c r="U826" s="67" t="s">
        <v>3</v>
      </c>
      <c r="V826" s="68" t="str">
        <f>'Flight Data'!$A824</f>
        <v>G823</v>
      </c>
      <c r="W826" s="68">
        <f>'Flight Data'!$B824</f>
        <v>7</v>
      </c>
      <c r="X826" s="68">
        <f ca="1">ROUND(NORMINV($AC826,'Inputs and Outputs'!$C$18,'Inputs and Outputs'!$D$18),0)</f>
        <v>100</v>
      </c>
      <c r="Y826" s="68">
        <f t="shared" si="243"/>
        <v>102</v>
      </c>
      <c r="Z826" s="68">
        <f t="shared" ca="1" si="244"/>
        <v>100</v>
      </c>
      <c r="AA826" s="68">
        <f ca="1">IF(Z826-W826&gt;'Inputs and Outputs'!$D$4,One-W826,0)</f>
        <v>0</v>
      </c>
      <c r="AB826" s="68">
        <f ca="1">Z826*'Inputs and Outputs'!$D$5-AA826*'Inputs and Outputs'!$D$6</f>
        <v>4000</v>
      </c>
      <c r="AC826" s="70">
        <f t="shared" ca="1" si="256"/>
        <v>0.45025825090024707</v>
      </c>
      <c r="AD826" s="68">
        <f t="shared" si="245"/>
        <v>25</v>
      </c>
      <c r="AE826" s="75">
        <f ca="1">Z826*'Inputs and Outputs'!$D$5-('Model Part B'!AA826*'Model Part B'!AD826+AA826*Costperbumped)</f>
        <v>4000</v>
      </c>
      <c r="AH826" s="74">
        <v>823</v>
      </c>
      <c r="AI826" s="68" t="s">
        <v>4</v>
      </c>
      <c r="AJ826" s="69">
        <v>44471</v>
      </c>
      <c r="AK826" s="67" t="s">
        <v>3</v>
      </c>
      <c r="AL826" s="68" t="str">
        <f>'Flight Data'!$A824</f>
        <v>G823</v>
      </c>
      <c r="AM826" s="68">
        <f>'Flight Data'!$B824</f>
        <v>7</v>
      </c>
      <c r="AN826" s="68">
        <f ca="1">ROUND(NORMINV($AS826,'Inputs and Outputs'!$C$18,'Inputs and Outputs'!$D$18),0)</f>
        <v>94</v>
      </c>
      <c r="AO826" s="68">
        <f t="shared" si="246"/>
        <v>103</v>
      </c>
      <c r="AP826" s="68">
        <f t="shared" ca="1" si="247"/>
        <v>94</v>
      </c>
      <c r="AQ826" s="68">
        <f ca="1">IF(AP826-AM826&gt;'Inputs and Outputs'!$D$4,Three-AM826,0)</f>
        <v>0</v>
      </c>
      <c r="AR826" s="68">
        <f ca="1">AP826*'Inputs and Outputs'!$D$5-AQ826*'Inputs and Outputs'!$D$6</f>
        <v>3760</v>
      </c>
      <c r="AS826" s="70">
        <f t="shared" ca="1" si="257"/>
        <v>0.1215865688690233</v>
      </c>
      <c r="AT826" s="68">
        <f t="shared" si="248"/>
        <v>25</v>
      </c>
      <c r="AU826" s="75">
        <f ca="1">AP826*'Inputs and Outputs'!$D$5-('Model Part B'!AQ826*'Model Part B'!AT826+AQ826*Costperbumped)</f>
        <v>3760</v>
      </c>
      <c r="AX826" s="74">
        <v>823</v>
      </c>
      <c r="AY826" s="68" t="s">
        <v>4</v>
      </c>
      <c r="AZ826" s="69">
        <v>44471</v>
      </c>
      <c r="BA826" s="67" t="s">
        <v>3</v>
      </c>
      <c r="BB826" s="68" t="str">
        <f>'Flight Data'!$A824</f>
        <v>G823</v>
      </c>
      <c r="BC826" s="68">
        <f>'Flight Data'!$B824</f>
        <v>7</v>
      </c>
      <c r="BD826" s="68">
        <f ca="1">ROUND(NORMINV($BI826,'Inputs and Outputs'!$C$18,'Inputs and Outputs'!$D$18),0)</f>
        <v>98</v>
      </c>
      <c r="BE826" s="68">
        <f t="shared" si="249"/>
        <v>104</v>
      </c>
      <c r="BF826" s="68">
        <f t="shared" ca="1" si="250"/>
        <v>98</v>
      </c>
      <c r="BG826" s="68">
        <f ca="1">IF(BF826-BC826&gt;'Inputs and Outputs'!$D$4,Four-BC826,0)</f>
        <v>0</v>
      </c>
      <c r="BH826" s="68">
        <f ca="1">BF826*'Inputs and Outputs'!$D$5-BG826*'Inputs and Outputs'!$D$6</f>
        <v>3920</v>
      </c>
      <c r="BI826" s="70">
        <f t="shared" ca="1" si="258"/>
        <v>0.28552429019210979</v>
      </c>
      <c r="BJ826" s="68">
        <f t="shared" si="251"/>
        <v>25</v>
      </c>
      <c r="BK826" s="75">
        <f ca="1">BF826*'Inputs and Outputs'!$D$5-('Model Part B'!BG826*'Model Part B'!BJ826+BG826*Costperbumped)</f>
        <v>3920</v>
      </c>
      <c r="BN826" s="74">
        <v>823</v>
      </c>
      <c r="BO826" s="68" t="s">
        <v>4</v>
      </c>
      <c r="BP826" s="69">
        <v>44471</v>
      </c>
      <c r="BQ826" s="67" t="s">
        <v>3</v>
      </c>
      <c r="BR826" s="68" t="str">
        <f>'Flight Data'!$A824</f>
        <v>G823</v>
      </c>
      <c r="BS826" s="68">
        <f>'Flight Data'!$B824</f>
        <v>7</v>
      </c>
      <c r="BT826" s="68">
        <f ca="1">ROUND(NORMINV($BY826,'Inputs and Outputs'!$C$18,'Inputs and Outputs'!$D$18),0)</f>
        <v>101</v>
      </c>
      <c r="BU826" s="68">
        <f t="shared" si="252"/>
        <v>105</v>
      </c>
      <c r="BV826" s="68">
        <f t="shared" ca="1" si="253"/>
        <v>101</v>
      </c>
      <c r="BW826" s="68">
        <f ca="1">IF(BV826-BS826&gt;'Inputs and Outputs'!$D$4,Five-BS826,0)</f>
        <v>0</v>
      </c>
      <c r="BX826" s="68">
        <f ca="1">BV826*'Inputs and Outputs'!$D$5-BW826*'Inputs and Outputs'!$D$6</f>
        <v>4040</v>
      </c>
      <c r="BY826" s="70">
        <f t="shared" ca="1" si="259"/>
        <v>0.48159896695810334</v>
      </c>
      <c r="BZ826" s="68">
        <f t="shared" si="254"/>
        <v>25</v>
      </c>
      <c r="CA826" s="75">
        <f ca="1">BV826*'Inputs and Outputs'!$D$5-('Model Part B'!BW826*'Model Part B'!BZ826+BW826*Costperbumped)</f>
        <v>4040</v>
      </c>
    </row>
    <row r="827" spans="2:79" x14ac:dyDescent="0.2">
      <c r="B827" s="74">
        <v>824</v>
      </c>
      <c r="C827" s="68" t="s">
        <v>4</v>
      </c>
      <c r="D827" s="69">
        <v>44471</v>
      </c>
      <c r="E827" s="67" t="s">
        <v>2</v>
      </c>
      <c r="F827" s="68" t="str">
        <f>'Flight Data'!$A825</f>
        <v>G824</v>
      </c>
      <c r="G827" s="68">
        <f>'Flight Data'!$B825</f>
        <v>3</v>
      </c>
      <c r="H827" s="68">
        <f ca="1">ROUND(NORMINV($M827,'Inputs and Outputs'!$C$19,'Inputs and Outputs'!$D$19),0)</f>
        <v>90</v>
      </c>
      <c r="I827" s="68">
        <f t="shared" si="240"/>
        <v>101</v>
      </c>
      <c r="J827" s="68">
        <f t="shared" ca="1" si="241"/>
        <v>90</v>
      </c>
      <c r="K827" s="68">
        <f ca="1">IF(J827-G827&gt;'Inputs and Outputs'!$D$4,One-G827,0)</f>
        <v>0</v>
      </c>
      <c r="L827" s="68">
        <f ca="1">J827*'Inputs and Outputs'!$D$5-K827*'Inputs and Outputs'!$D$6</f>
        <v>3600</v>
      </c>
      <c r="M827" s="70">
        <f t="shared" ca="1" si="255"/>
        <v>6.0176422608206881E-3</v>
      </c>
      <c r="N827" s="68">
        <f t="shared" si="242"/>
        <v>25</v>
      </c>
      <c r="O827" s="75">
        <f ca="1">J827*'Inputs and Outputs'!$D$5-('Model Part B'!K827*'Model Part B'!N827+K827*Costperbumped)</f>
        <v>3600</v>
      </c>
      <c r="R827" s="74">
        <v>824</v>
      </c>
      <c r="S827" s="68" t="s">
        <v>4</v>
      </c>
      <c r="T827" s="69">
        <v>44471</v>
      </c>
      <c r="U827" s="67" t="s">
        <v>2</v>
      </c>
      <c r="V827" s="68" t="str">
        <f>'Flight Data'!$A825</f>
        <v>G824</v>
      </c>
      <c r="W827" s="68">
        <f>'Flight Data'!$B825</f>
        <v>3</v>
      </c>
      <c r="X827" s="68">
        <f ca="1">ROUND(NORMINV($AC827,'Inputs and Outputs'!$C$19,'Inputs and Outputs'!$D$19),0)</f>
        <v>109</v>
      </c>
      <c r="Y827" s="68">
        <f t="shared" si="243"/>
        <v>102</v>
      </c>
      <c r="Z827" s="68">
        <f t="shared" ca="1" si="244"/>
        <v>102</v>
      </c>
      <c r="AA827" s="68">
        <f ca="1">IF(Z827-W827&gt;'Inputs and Outputs'!$D$4,One-W827,0)</f>
        <v>0</v>
      </c>
      <c r="AB827" s="68">
        <f ca="1">Z827*'Inputs and Outputs'!$D$5-AA827*'Inputs and Outputs'!$D$6</f>
        <v>4080</v>
      </c>
      <c r="AC827" s="70">
        <f t="shared" ca="1" si="256"/>
        <v>0.86607042648802668</v>
      </c>
      <c r="AD827" s="68">
        <f t="shared" si="245"/>
        <v>25</v>
      </c>
      <c r="AE827" s="75">
        <f ca="1">Z827*'Inputs and Outputs'!$D$5-('Model Part B'!AA827*'Model Part B'!AD827+AA827*Costperbumped)</f>
        <v>4080</v>
      </c>
      <c r="AH827" s="74">
        <v>824</v>
      </c>
      <c r="AI827" s="68" t="s">
        <v>4</v>
      </c>
      <c r="AJ827" s="69">
        <v>44471</v>
      </c>
      <c r="AK827" s="67" t="s">
        <v>2</v>
      </c>
      <c r="AL827" s="68" t="str">
        <f>'Flight Data'!$A825</f>
        <v>G824</v>
      </c>
      <c r="AM827" s="68">
        <f>'Flight Data'!$B825</f>
        <v>3</v>
      </c>
      <c r="AN827" s="68">
        <f ca="1">ROUND(NORMINV($AS827,'Inputs and Outputs'!$C$19,'Inputs and Outputs'!$D$19),0)</f>
        <v>109</v>
      </c>
      <c r="AO827" s="68">
        <f t="shared" si="246"/>
        <v>103</v>
      </c>
      <c r="AP827" s="68">
        <f t="shared" ca="1" si="247"/>
        <v>103</v>
      </c>
      <c r="AQ827" s="68">
        <f ca="1">IF(AP827-AM827&gt;'Inputs and Outputs'!$D$4,Three-AM827,0)</f>
        <v>0</v>
      </c>
      <c r="AR827" s="68">
        <f ca="1">AP827*'Inputs and Outputs'!$D$5-AQ827*'Inputs and Outputs'!$D$6</f>
        <v>4120</v>
      </c>
      <c r="AS827" s="70">
        <f t="shared" ca="1" si="257"/>
        <v>0.8834650802812829</v>
      </c>
      <c r="AT827" s="68">
        <f t="shared" si="248"/>
        <v>25</v>
      </c>
      <c r="AU827" s="75">
        <f ca="1">AP827*'Inputs and Outputs'!$D$5-('Model Part B'!AQ827*'Model Part B'!AT827+AQ827*Costperbumped)</f>
        <v>4120</v>
      </c>
      <c r="AX827" s="74">
        <v>824</v>
      </c>
      <c r="AY827" s="68" t="s">
        <v>4</v>
      </c>
      <c r="AZ827" s="69">
        <v>44471</v>
      </c>
      <c r="BA827" s="67" t="s">
        <v>2</v>
      </c>
      <c r="BB827" s="68" t="str">
        <f>'Flight Data'!$A825</f>
        <v>G824</v>
      </c>
      <c r="BC827" s="68">
        <f>'Flight Data'!$B825</f>
        <v>3</v>
      </c>
      <c r="BD827" s="68">
        <f ca="1">ROUND(NORMINV($BI827,'Inputs and Outputs'!$C$19,'Inputs and Outputs'!$D$19),0)</f>
        <v>102</v>
      </c>
      <c r="BE827" s="68">
        <f t="shared" si="249"/>
        <v>104</v>
      </c>
      <c r="BF827" s="68">
        <f t="shared" ca="1" si="250"/>
        <v>102</v>
      </c>
      <c r="BG827" s="68">
        <f ca="1">IF(BF827-BC827&gt;'Inputs and Outputs'!$D$4,Four-BC827,0)</f>
        <v>0</v>
      </c>
      <c r="BH827" s="68">
        <f ca="1">BF827*'Inputs and Outputs'!$D$5-BG827*'Inputs and Outputs'!$D$6</f>
        <v>4080</v>
      </c>
      <c r="BI827" s="70">
        <f t="shared" ca="1" si="258"/>
        <v>0.4248534344517727</v>
      </c>
      <c r="BJ827" s="68">
        <f t="shared" si="251"/>
        <v>25</v>
      </c>
      <c r="BK827" s="75">
        <f ca="1">BF827*'Inputs and Outputs'!$D$5-('Model Part B'!BG827*'Model Part B'!BJ827+BG827*Costperbumped)</f>
        <v>4080</v>
      </c>
      <c r="BN827" s="74">
        <v>824</v>
      </c>
      <c r="BO827" s="68" t="s">
        <v>4</v>
      </c>
      <c r="BP827" s="69">
        <v>44471</v>
      </c>
      <c r="BQ827" s="67" t="s">
        <v>2</v>
      </c>
      <c r="BR827" s="68" t="str">
        <f>'Flight Data'!$A825</f>
        <v>G824</v>
      </c>
      <c r="BS827" s="68">
        <f>'Flight Data'!$B825</f>
        <v>3</v>
      </c>
      <c r="BT827" s="68">
        <f ca="1">ROUND(NORMINV($BY827,'Inputs and Outputs'!$C$18,'Inputs and Outputs'!$D$18),0)</f>
        <v>95</v>
      </c>
      <c r="BU827" s="68">
        <f t="shared" si="252"/>
        <v>105</v>
      </c>
      <c r="BV827" s="68">
        <f t="shared" ca="1" si="253"/>
        <v>95</v>
      </c>
      <c r="BW827" s="68">
        <f ca="1">IF(BV827-BS827&gt;'Inputs and Outputs'!$D$4,Five-BS827,0)</f>
        <v>0</v>
      </c>
      <c r="BX827" s="68">
        <f ca="1">BV827*'Inputs and Outputs'!$D$5-BW827*'Inputs and Outputs'!$D$6</f>
        <v>3800</v>
      </c>
      <c r="BY827" s="70">
        <f t="shared" ca="1" si="259"/>
        <v>0.17668882443154832</v>
      </c>
      <c r="BZ827" s="68">
        <f t="shared" si="254"/>
        <v>25</v>
      </c>
      <c r="CA827" s="75">
        <f ca="1">BV827*'Inputs and Outputs'!$D$5-('Model Part B'!BW827*'Model Part B'!BZ827+BW827*Costperbumped)</f>
        <v>3800</v>
      </c>
    </row>
    <row r="828" spans="2:79" x14ac:dyDescent="0.2">
      <c r="B828" s="74">
        <v>825</v>
      </c>
      <c r="C828" s="68" t="s">
        <v>4</v>
      </c>
      <c r="D828" s="69">
        <v>44471</v>
      </c>
      <c r="E828" s="67" t="s">
        <v>0</v>
      </c>
      <c r="F828" s="68" t="str">
        <f>'Flight Data'!$A826</f>
        <v>G825</v>
      </c>
      <c r="G828" s="68">
        <f>'Flight Data'!$B826</f>
        <v>1</v>
      </c>
      <c r="H828" s="68">
        <f ca="1">ROUND(NORMINV($M828,'Inputs and Outputs'!$C$20,'Inputs and Outputs'!$D$20),0)</f>
        <v>104</v>
      </c>
      <c r="I828" s="68">
        <f t="shared" si="240"/>
        <v>101</v>
      </c>
      <c r="J828" s="68">
        <f t="shared" ca="1" si="241"/>
        <v>101</v>
      </c>
      <c r="K828" s="68">
        <f ca="1">IF(J828-G828&gt;'Inputs and Outputs'!$D$4,One-G828,0)</f>
        <v>0</v>
      </c>
      <c r="L828" s="68">
        <f ca="1">J828*'Inputs and Outputs'!$D$5-K828*'Inputs and Outputs'!$D$6</f>
        <v>4040</v>
      </c>
      <c r="M828" s="70">
        <f t="shared" ca="1" si="255"/>
        <v>0.39097673373988662</v>
      </c>
      <c r="N828" s="68">
        <f t="shared" si="242"/>
        <v>200</v>
      </c>
      <c r="O828" s="75">
        <f ca="1">J828*'Inputs and Outputs'!$D$5-('Model Part B'!K828*'Model Part B'!N828+K828*Costperbumped)</f>
        <v>4040</v>
      </c>
      <c r="R828" s="74">
        <v>825</v>
      </c>
      <c r="S828" s="68" t="s">
        <v>4</v>
      </c>
      <c r="T828" s="69">
        <v>44471</v>
      </c>
      <c r="U828" s="67" t="s">
        <v>0</v>
      </c>
      <c r="V828" s="68" t="str">
        <f>'Flight Data'!$A826</f>
        <v>G825</v>
      </c>
      <c r="W828" s="68">
        <f>'Flight Data'!$B826</f>
        <v>1</v>
      </c>
      <c r="X828" s="68">
        <f ca="1">ROUND(NORMINV($AC828,'Inputs and Outputs'!$C$20,'Inputs and Outputs'!$D$20),0)</f>
        <v>105</v>
      </c>
      <c r="Y828" s="68">
        <f t="shared" si="243"/>
        <v>102</v>
      </c>
      <c r="Z828" s="68">
        <f t="shared" ca="1" si="244"/>
        <v>102</v>
      </c>
      <c r="AA828" s="68">
        <f ca="1">IF(Z828-W828&gt;'Inputs and Outputs'!$D$4,One-W828,0)</f>
        <v>0</v>
      </c>
      <c r="AB828" s="68">
        <f ca="1">Z828*'Inputs and Outputs'!$D$5-AA828*'Inputs and Outputs'!$D$6</f>
        <v>4080</v>
      </c>
      <c r="AC828" s="70">
        <f t="shared" ca="1" si="256"/>
        <v>0.51798532388913621</v>
      </c>
      <c r="AD828" s="68">
        <f t="shared" si="245"/>
        <v>200</v>
      </c>
      <c r="AE828" s="75">
        <f ca="1">Z828*'Inputs and Outputs'!$D$5-('Model Part B'!AA828*'Model Part B'!AD828+AA828*Costperbumped)</f>
        <v>4080</v>
      </c>
      <c r="AH828" s="74">
        <v>825</v>
      </c>
      <c r="AI828" s="68" t="s">
        <v>4</v>
      </c>
      <c r="AJ828" s="69">
        <v>44471</v>
      </c>
      <c r="AK828" s="67" t="s">
        <v>0</v>
      </c>
      <c r="AL828" s="68" t="str">
        <f>'Flight Data'!$A826</f>
        <v>G825</v>
      </c>
      <c r="AM828" s="68">
        <f>'Flight Data'!$B826</f>
        <v>1</v>
      </c>
      <c r="AN828" s="68">
        <f ca="1">ROUND(NORMINV($AS828,'Inputs and Outputs'!$C$20,'Inputs and Outputs'!$D$20),0)</f>
        <v>104</v>
      </c>
      <c r="AO828" s="68">
        <f t="shared" si="246"/>
        <v>103</v>
      </c>
      <c r="AP828" s="68">
        <f t="shared" ca="1" si="247"/>
        <v>103</v>
      </c>
      <c r="AQ828" s="68">
        <f ca="1">IF(AP828-AM828&gt;'Inputs and Outputs'!$D$4,Three-AM828,0)</f>
        <v>2</v>
      </c>
      <c r="AR828" s="68">
        <f ca="1">AP828*'Inputs and Outputs'!$D$5-AQ828*'Inputs and Outputs'!$D$6</f>
        <v>3920</v>
      </c>
      <c r="AS828" s="70">
        <f t="shared" ca="1" si="257"/>
        <v>0.39156510402038336</v>
      </c>
      <c r="AT828" s="68">
        <f t="shared" si="248"/>
        <v>200</v>
      </c>
      <c r="AU828" s="75">
        <f ca="1">AP828*'Inputs and Outputs'!$D$5-('Model Part B'!AQ828*'Model Part B'!AT828+AQ828*Costperbumped)</f>
        <v>3520</v>
      </c>
      <c r="AX828" s="74">
        <v>825</v>
      </c>
      <c r="AY828" s="68" t="s">
        <v>4</v>
      </c>
      <c r="AZ828" s="69">
        <v>44471</v>
      </c>
      <c r="BA828" s="67" t="s">
        <v>0</v>
      </c>
      <c r="BB828" s="68" t="str">
        <f>'Flight Data'!$A826</f>
        <v>G825</v>
      </c>
      <c r="BC828" s="68">
        <f>'Flight Data'!$B826</f>
        <v>1</v>
      </c>
      <c r="BD828" s="68">
        <f ca="1">ROUND(NORMINV($BI828,'Inputs and Outputs'!$C$20,'Inputs and Outputs'!$D$20),0)</f>
        <v>106</v>
      </c>
      <c r="BE828" s="68">
        <f t="shared" si="249"/>
        <v>104</v>
      </c>
      <c r="BF828" s="68">
        <f t="shared" ca="1" si="250"/>
        <v>104</v>
      </c>
      <c r="BG828" s="68">
        <f ca="1">IF(BF828-BC828&gt;'Inputs and Outputs'!$D$4,Four-BC828,0)</f>
        <v>3</v>
      </c>
      <c r="BH828" s="68">
        <f ca="1">BF828*'Inputs and Outputs'!$D$5-BG828*'Inputs and Outputs'!$D$6</f>
        <v>3860</v>
      </c>
      <c r="BI828" s="70">
        <f t="shared" ca="1" si="258"/>
        <v>0.57956977748480243</v>
      </c>
      <c r="BJ828" s="68">
        <f t="shared" si="251"/>
        <v>200</v>
      </c>
      <c r="BK828" s="75">
        <f ca="1">BF828*'Inputs and Outputs'!$D$5-('Model Part B'!BG828*'Model Part B'!BJ828+BG828*Costperbumped)</f>
        <v>3260</v>
      </c>
      <c r="BN828" s="74">
        <v>825</v>
      </c>
      <c r="BO828" s="68" t="s">
        <v>4</v>
      </c>
      <c r="BP828" s="69">
        <v>44471</v>
      </c>
      <c r="BQ828" s="67" t="s">
        <v>0</v>
      </c>
      <c r="BR828" s="68" t="str">
        <f>'Flight Data'!$A826</f>
        <v>G825</v>
      </c>
      <c r="BS828" s="68">
        <f>'Flight Data'!$B826</f>
        <v>1</v>
      </c>
      <c r="BT828" s="68">
        <f ca="1">ROUND(NORMINV($BY828,'Inputs and Outputs'!$C$18,'Inputs and Outputs'!$D$18),0)</f>
        <v>92</v>
      </c>
      <c r="BU828" s="68">
        <f t="shared" si="252"/>
        <v>105</v>
      </c>
      <c r="BV828" s="68">
        <f t="shared" ca="1" si="253"/>
        <v>92</v>
      </c>
      <c r="BW828" s="68">
        <f ca="1">IF(BV828-BS828&gt;'Inputs and Outputs'!$D$4,Five-BS828,0)</f>
        <v>0</v>
      </c>
      <c r="BX828" s="68">
        <f ca="1">BV828*'Inputs and Outputs'!$D$5-BW828*'Inputs and Outputs'!$D$6</f>
        <v>3680</v>
      </c>
      <c r="BY828" s="70">
        <f t="shared" ca="1" si="259"/>
        <v>7.7163840187418842E-2</v>
      </c>
      <c r="BZ828" s="68">
        <f t="shared" si="254"/>
        <v>200</v>
      </c>
      <c r="CA828" s="75">
        <f ca="1">BV828*'Inputs and Outputs'!$D$5-('Model Part B'!BW828*'Model Part B'!BZ828+BW828*Costperbumped)</f>
        <v>3680</v>
      </c>
    </row>
    <row r="829" spans="2:79" x14ac:dyDescent="0.2">
      <c r="B829" s="74">
        <v>826</v>
      </c>
      <c r="C829" s="68" t="s">
        <v>1</v>
      </c>
      <c r="D829" s="69">
        <v>44472</v>
      </c>
      <c r="E829" s="67" t="s">
        <v>3</v>
      </c>
      <c r="F829" s="68" t="str">
        <f>'Flight Data'!$A827</f>
        <v>G826</v>
      </c>
      <c r="G829" s="68">
        <f>'Flight Data'!$B827</f>
        <v>0</v>
      </c>
      <c r="H829" s="68">
        <f ca="1">ROUND(NORMINV($M829,'Inputs and Outputs'!$C$18,'Inputs and Outputs'!$D$18),0)</f>
        <v>97</v>
      </c>
      <c r="I829" s="68">
        <f t="shared" si="240"/>
        <v>101</v>
      </c>
      <c r="J829" s="68">
        <f t="shared" ca="1" si="241"/>
        <v>97</v>
      </c>
      <c r="K829" s="68">
        <f ca="1">IF(J829-G829&gt;'Inputs and Outputs'!$D$4,One-G829,0)</f>
        <v>0</v>
      </c>
      <c r="L829" s="68">
        <f ca="1">J829*'Inputs and Outputs'!$D$5-K829*'Inputs and Outputs'!$D$6</f>
        <v>3880</v>
      </c>
      <c r="M829" s="70">
        <f t="shared" ca="1" si="255"/>
        <v>0.24572564826703513</v>
      </c>
      <c r="N829" s="68">
        <f t="shared" si="242"/>
        <v>25</v>
      </c>
      <c r="O829" s="75">
        <f ca="1">J829*'Inputs and Outputs'!$D$5-('Model Part B'!K829*'Model Part B'!N829+K829*Costperbumped)</f>
        <v>3880</v>
      </c>
      <c r="R829" s="74">
        <v>826</v>
      </c>
      <c r="S829" s="68" t="s">
        <v>1</v>
      </c>
      <c r="T829" s="69">
        <v>44472</v>
      </c>
      <c r="U829" s="67" t="s">
        <v>3</v>
      </c>
      <c r="V829" s="68" t="str">
        <f>'Flight Data'!$A827</f>
        <v>G826</v>
      </c>
      <c r="W829" s="68">
        <f>'Flight Data'!$B827</f>
        <v>0</v>
      </c>
      <c r="X829" s="68">
        <f ca="1">ROUND(NORMINV($AC829,'Inputs and Outputs'!$C$18,'Inputs and Outputs'!$D$18),0)</f>
        <v>104</v>
      </c>
      <c r="Y829" s="68">
        <f t="shared" si="243"/>
        <v>102</v>
      </c>
      <c r="Z829" s="68">
        <f t="shared" ca="1" si="244"/>
        <v>102</v>
      </c>
      <c r="AA829" s="68">
        <f ca="1">IF(Z829-W829&gt;'Inputs and Outputs'!$D$4,One-W829,0)</f>
        <v>1</v>
      </c>
      <c r="AB829" s="68">
        <f ca="1">Z829*'Inputs and Outputs'!$D$5-AA829*'Inputs and Outputs'!$D$6</f>
        <v>3980</v>
      </c>
      <c r="AC829" s="70">
        <f t="shared" ca="1" si="256"/>
        <v>0.66358831637005866</v>
      </c>
      <c r="AD829" s="68">
        <f t="shared" si="245"/>
        <v>25</v>
      </c>
      <c r="AE829" s="75">
        <f ca="1">Z829*'Inputs and Outputs'!$D$5-('Model Part B'!AA829*'Model Part B'!AD829+AA829*Costperbumped)</f>
        <v>3955</v>
      </c>
      <c r="AH829" s="74">
        <v>826</v>
      </c>
      <c r="AI829" s="68" t="s">
        <v>1</v>
      </c>
      <c r="AJ829" s="69">
        <v>44472</v>
      </c>
      <c r="AK829" s="67" t="s">
        <v>3</v>
      </c>
      <c r="AL829" s="68" t="str">
        <f>'Flight Data'!$A827</f>
        <v>G826</v>
      </c>
      <c r="AM829" s="68">
        <f>'Flight Data'!$B827</f>
        <v>0</v>
      </c>
      <c r="AN829" s="68">
        <f ca="1">ROUND(NORMINV($AS829,'Inputs and Outputs'!$C$18,'Inputs and Outputs'!$D$18),0)</f>
        <v>99</v>
      </c>
      <c r="AO829" s="68">
        <f t="shared" si="246"/>
        <v>103</v>
      </c>
      <c r="AP829" s="68">
        <f t="shared" ca="1" si="247"/>
        <v>99</v>
      </c>
      <c r="AQ829" s="68">
        <f ca="1">IF(AP829-AM829&gt;'Inputs and Outputs'!$D$4,Three-AM829,0)</f>
        <v>0</v>
      </c>
      <c r="AR829" s="68">
        <f ca="1">AP829*'Inputs and Outputs'!$D$5-AQ829*'Inputs and Outputs'!$D$6</f>
        <v>3960</v>
      </c>
      <c r="AS829" s="70">
        <f t="shared" ca="1" si="257"/>
        <v>0.37891060531331522</v>
      </c>
      <c r="AT829" s="68">
        <f t="shared" si="248"/>
        <v>25</v>
      </c>
      <c r="AU829" s="75">
        <f ca="1">AP829*'Inputs and Outputs'!$D$5-('Model Part B'!AQ829*'Model Part B'!AT829+AQ829*Costperbumped)</f>
        <v>3960</v>
      </c>
      <c r="AX829" s="74">
        <v>826</v>
      </c>
      <c r="AY829" s="68" t="s">
        <v>1</v>
      </c>
      <c r="AZ829" s="69">
        <v>44472</v>
      </c>
      <c r="BA829" s="67" t="s">
        <v>3</v>
      </c>
      <c r="BB829" s="68" t="str">
        <f>'Flight Data'!$A827</f>
        <v>G826</v>
      </c>
      <c r="BC829" s="68">
        <f>'Flight Data'!$B827</f>
        <v>0</v>
      </c>
      <c r="BD829" s="68">
        <f ca="1">ROUND(NORMINV($BI829,'Inputs and Outputs'!$C$18,'Inputs and Outputs'!$D$18),0)</f>
        <v>96</v>
      </c>
      <c r="BE829" s="68">
        <f t="shared" si="249"/>
        <v>104</v>
      </c>
      <c r="BF829" s="68">
        <f t="shared" ca="1" si="250"/>
        <v>96</v>
      </c>
      <c r="BG829" s="68">
        <f ca="1">IF(BF829-BC829&gt;'Inputs and Outputs'!$D$4,Four-BC829,0)</f>
        <v>0</v>
      </c>
      <c r="BH829" s="68">
        <f ca="1">BF829*'Inputs and Outputs'!$D$5-BG829*'Inputs and Outputs'!$D$6</f>
        <v>3840</v>
      </c>
      <c r="BI829" s="70">
        <f t="shared" ca="1" si="258"/>
        <v>0.19839092666326397</v>
      </c>
      <c r="BJ829" s="68">
        <f t="shared" si="251"/>
        <v>25</v>
      </c>
      <c r="BK829" s="75">
        <f ca="1">BF829*'Inputs and Outputs'!$D$5-('Model Part B'!BG829*'Model Part B'!BJ829+BG829*Costperbumped)</f>
        <v>3840</v>
      </c>
      <c r="BN829" s="74">
        <v>826</v>
      </c>
      <c r="BO829" s="68" t="s">
        <v>1</v>
      </c>
      <c r="BP829" s="69">
        <v>44472</v>
      </c>
      <c r="BQ829" s="67" t="s">
        <v>3</v>
      </c>
      <c r="BR829" s="68" t="str">
        <f>'Flight Data'!$A827</f>
        <v>G826</v>
      </c>
      <c r="BS829" s="68">
        <f>'Flight Data'!$B827</f>
        <v>0</v>
      </c>
      <c r="BT829" s="68">
        <f ca="1">ROUND(NORMINV($BY829,'Inputs and Outputs'!$C$18,'Inputs and Outputs'!$D$18),0)</f>
        <v>104</v>
      </c>
      <c r="BU829" s="68">
        <f t="shared" si="252"/>
        <v>105</v>
      </c>
      <c r="BV829" s="68">
        <f t="shared" ca="1" si="253"/>
        <v>104</v>
      </c>
      <c r="BW829" s="68">
        <f ca="1">IF(BV829-BS829&gt;'Inputs and Outputs'!$D$4,Five-BS829,0)</f>
        <v>5</v>
      </c>
      <c r="BX829" s="68">
        <f ca="1">BV829*'Inputs and Outputs'!$D$5-BW829*'Inputs and Outputs'!$D$6</f>
        <v>3660</v>
      </c>
      <c r="BY829" s="70">
        <f t="shared" ca="1" si="259"/>
        <v>0.7129616241525587</v>
      </c>
      <c r="BZ829" s="68">
        <f t="shared" si="254"/>
        <v>25</v>
      </c>
      <c r="CA829" s="75">
        <f ca="1">BV829*'Inputs and Outputs'!$D$5-('Model Part B'!BW829*'Model Part B'!BZ829+BW829*Costperbumped)</f>
        <v>3535</v>
      </c>
    </row>
    <row r="830" spans="2:79" x14ac:dyDescent="0.2">
      <c r="B830" s="74">
        <v>827</v>
      </c>
      <c r="C830" s="68" t="s">
        <v>1</v>
      </c>
      <c r="D830" s="69">
        <v>44472</v>
      </c>
      <c r="E830" s="67" t="s">
        <v>2</v>
      </c>
      <c r="F830" s="68" t="str">
        <f>'Flight Data'!$A828</f>
        <v>G827</v>
      </c>
      <c r="G830" s="68">
        <f>'Flight Data'!$B828</f>
        <v>2</v>
      </c>
      <c r="H830" s="68">
        <f ca="1">ROUND(NORMINV($M830,'Inputs and Outputs'!$C$19,'Inputs and Outputs'!$D$19),0)</f>
        <v>102</v>
      </c>
      <c r="I830" s="68">
        <f t="shared" si="240"/>
        <v>101</v>
      </c>
      <c r="J830" s="68">
        <f t="shared" ca="1" si="241"/>
        <v>101</v>
      </c>
      <c r="K830" s="68">
        <f ca="1">IF(J830-G830&gt;'Inputs and Outputs'!$D$4,One-G830,0)</f>
        <v>0</v>
      </c>
      <c r="L830" s="68">
        <f ca="1">J830*'Inputs and Outputs'!$D$5-K830*'Inputs and Outputs'!$D$6</f>
        <v>4040</v>
      </c>
      <c r="M830" s="70">
        <f t="shared" ca="1" si="255"/>
        <v>0.43979288113838688</v>
      </c>
      <c r="N830" s="68">
        <f t="shared" si="242"/>
        <v>25</v>
      </c>
      <c r="O830" s="75">
        <f ca="1">J830*'Inputs and Outputs'!$D$5-('Model Part B'!K830*'Model Part B'!N830+K830*Costperbumped)</f>
        <v>4040</v>
      </c>
      <c r="R830" s="74">
        <v>827</v>
      </c>
      <c r="S830" s="68" t="s">
        <v>1</v>
      </c>
      <c r="T830" s="69">
        <v>44472</v>
      </c>
      <c r="U830" s="67" t="s">
        <v>2</v>
      </c>
      <c r="V830" s="68" t="str">
        <f>'Flight Data'!$A828</f>
        <v>G827</v>
      </c>
      <c r="W830" s="68">
        <f>'Flight Data'!$B828</f>
        <v>2</v>
      </c>
      <c r="X830" s="68">
        <f ca="1">ROUND(NORMINV($AC830,'Inputs and Outputs'!$C$19,'Inputs and Outputs'!$D$19),0)</f>
        <v>106</v>
      </c>
      <c r="Y830" s="68">
        <f t="shared" si="243"/>
        <v>102</v>
      </c>
      <c r="Z830" s="68">
        <f t="shared" ca="1" si="244"/>
        <v>102</v>
      </c>
      <c r="AA830" s="68">
        <f ca="1">IF(Z830-W830&gt;'Inputs and Outputs'!$D$4,One-W830,0)</f>
        <v>0</v>
      </c>
      <c r="AB830" s="68">
        <f ca="1">Z830*'Inputs and Outputs'!$D$5-AA830*'Inputs and Outputs'!$D$6</f>
        <v>4080</v>
      </c>
      <c r="AC830" s="70">
        <f t="shared" ca="1" si="256"/>
        <v>0.74308000105917882</v>
      </c>
      <c r="AD830" s="68">
        <f t="shared" si="245"/>
        <v>25</v>
      </c>
      <c r="AE830" s="75">
        <f ca="1">Z830*'Inputs and Outputs'!$D$5-('Model Part B'!AA830*'Model Part B'!AD830+AA830*Costperbumped)</f>
        <v>4080</v>
      </c>
      <c r="AH830" s="74">
        <v>827</v>
      </c>
      <c r="AI830" s="68" t="s">
        <v>1</v>
      </c>
      <c r="AJ830" s="69">
        <v>44472</v>
      </c>
      <c r="AK830" s="67" t="s">
        <v>2</v>
      </c>
      <c r="AL830" s="68" t="str">
        <f>'Flight Data'!$A828</f>
        <v>G827</v>
      </c>
      <c r="AM830" s="68">
        <f>'Flight Data'!$B828</f>
        <v>2</v>
      </c>
      <c r="AN830" s="68">
        <f ca="1">ROUND(NORMINV($AS830,'Inputs and Outputs'!$C$19,'Inputs and Outputs'!$D$19),0)</f>
        <v>102</v>
      </c>
      <c r="AO830" s="68">
        <f t="shared" si="246"/>
        <v>103</v>
      </c>
      <c r="AP830" s="68">
        <f t="shared" ca="1" si="247"/>
        <v>102</v>
      </c>
      <c r="AQ830" s="68">
        <f ca="1">IF(AP830-AM830&gt;'Inputs and Outputs'!$D$4,Three-AM830,0)</f>
        <v>0</v>
      </c>
      <c r="AR830" s="68">
        <f ca="1">AP830*'Inputs and Outputs'!$D$5-AQ830*'Inputs and Outputs'!$D$6</f>
        <v>4080</v>
      </c>
      <c r="AS830" s="70">
        <f t="shared" ca="1" si="257"/>
        <v>0.41176332314070163</v>
      </c>
      <c r="AT830" s="68">
        <f t="shared" si="248"/>
        <v>25</v>
      </c>
      <c r="AU830" s="75">
        <f ca="1">AP830*'Inputs and Outputs'!$D$5-('Model Part B'!AQ830*'Model Part B'!AT830+AQ830*Costperbumped)</f>
        <v>4080</v>
      </c>
      <c r="AX830" s="74">
        <v>827</v>
      </c>
      <c r="AY830" s="68" t="s">
        <v>1</v>
      </c>
      <c r="AZ830" s="69">
        <v>44472</v>
      </c>
      <c r="BA830" s="67" t="s">
        <v>2</v>
      </c>
      <c r="BB830" s="68" t="str">
        <f>'Flight Data'!$A828</f>
        <v>G827</v>
      </c>
      <c r="BC830" s="68">
        <f>'Flight Data'!$B828</f>
        <v>2</v>
      </c>
      <c r="BD830" s="68">
        <f ca="1">ROUND(NORMINV($BI830,'Inputs and Outputs'!$C$19,'Inputs and Outputs'!$D$19),0)</f>
        <v>101</v>
      </c>
      <c r="BE830" s="68">
        <f t="shared" si="249"/>
        <v>104</v>
      </c>
      <c r="BF830" s="68">
        <f t="shared" ca="1" si="250"/>
        <v>101</v>
      </c>
      <c r="BG830" s="68">
        <f ca="1">IF(BF830-BC830&gt;'Inputs and Outputs'!$D$4,Four-BC830,0)</f>
        <v>0</v>
      </c>
      <c r="BH830" s="68">
        <f ca="1">BF830*'Inputs and Outputs'!$D$5-BG830*'Inputs and Outputs'!$D$6</f>
        <v>4040</v>
      </c>
      <c r="BI830" s="70">
        <f t="shared" ca="1" si="258"/>
        <v>0.36188421397052362</v>
      </c>
      <c r="BJ830" s="68">
        <f t="shared" si="251"/>
        <v>25</v>
      </c>
      <c r="BK830" s="75">
        <f ca="1">BF830*'Inputs and Outputs'!$D$5-('Model Part B'!BG830*'Model Part B'!BJ830+BG830*Costperbumped)</f>
        <v>4040</v>
      </c>
      <c r="BN830" s="74">
        <v>827</v>
      </c>
      <c r="BO830" s="68" t="s">
        <v>1</v>
      </c>
      <c r="BP830" s="69">
        <v>44472</v>
      </c>
      <c r="BQ830" s="67" t="s">
        <v>2</v>
      </c>
      <c r="BR830" s="68" t="str">
        <f>'Flight Data'!$A828</f>
        <v>G827</v>
      </c>
      <c r="BS830" s="68">
        <f>'Flight Data'!$B828</f>
        <v>2</v>
      </c>
      <c r="BT830" s="68">
        <f ca="1">ROUND(NORMINV($BY830,'Inputs and Outputs'!$C$18,'Inputs and Outputs'!$D$18),0)</f>
        <v>102</v>
      </c>
      <c r="BU830" s="68">
        <f t="shared" si="252"/>
        <v>105</v>
      </c>
      <c r="BV830" s="68">
        <f t="shared" ca="1" si="253"/>
        <v>102</v>
      </c>
      <c r="BW830" s="68">
        <f ca="1">IF(BV830-BS830&gt;'Inputs and Outputs'!$D$4,Five-BS830,0)</f>
        <v>0</v>
      </c>
      <c r="BX830" s="68">
        <f ca="1">BV830*'Inputs and Outputs'!$D$5-BW830*'Inputs and Outputs'!$D$6</f>
        <v>4080</v>
      </c>
      <c r="BY830" s="70">
        <f t="shared" ca="1" si="259"/>
        <v>0.542451512066084</v>
      </c>
      <c r="BZ830" s="68">
        <f t="shared" si="254"/>
        <v>25</v>
      </c>
      <c r="CA830" s="75">
        <f ca="1">BV830*'Inputs and Outputs'!$D$5-('Model Part B'!BW830*'Model Part B'!BZ830+BW830*Costperbumped)</f>
        <v>4080</v>
      </c>
    </row>
    <row r="831" spans="2:79" x14ac:dyDescent="0.2">
      <c r="B831" s="74">
        <v>828</v>
      </c>
      <c r="C831" s="68" t="s">
        <v>1</v>
      </c>
      <c r="D831" s="69">
        <v>44472</v>
      </c>
      <c r="E831" s="67" t="s">
        <v>0</v>
      </c>
      <c r="F831" s="68" t="str">
        <f>'Flight Data'!$A829</f>
        <v>G828</v>
      </c>
      <c r="G831" s="68">
        <f>'Flight Data'!$B829</f>
        <v>2</v>
      </c>
      <c r="H831" s="68">
        <f ca="1">ROUND(NORMINV($M831,'Inputs and Outputs'!$C$20,'Inputs and Outputs'!$D$20),0)</f>
        <v>93</v>
      </c>
      <c r="I831" s="68">
        <f t="shared" si="240"/>
        <v>101</v>
      </c>
      <c r="J831" s="68">
        <f t="shared" ca="1" si="241"/>
        <v>93</v>
      </c>
      <c r="K831" s="68">
        <f ca="1">IF(J831-G831&gt;'Inputs and Outputs'!$D$4,One-G831,0)</f>
        <v>0</v>
      </c>
      <c r="L831" s="68">
        <f ca="1">J831*'Inputs and Outputs'!$D$5-K831*'Inputs and Outputs'!$D$6</f>
        <v>3720</v>
      </c>
      <c r="M831" s="70">
        <f t="shared" ca="1" si="255"/>
        <v>7.0859631343962448E-3</v>
      </c>
      <c r="N831" s="68">
        <f t="shared" si="242"/>
        <v>200</v>
      </c>
      <c r="O831" s="75">
        <f ca="1">J831*'Inputs and Outputs'!$D$5-('Model Part B'!K831*'Model Part B'!N831+K831*Costperbumped)</f>
        <v>3720</v>
      </c>
      <c r="R831" s="74">
        <v>828</v>
      </c>
      <c r="S831" s="68" t="s">
        <v>1</v>
      </c>
      <c r="T831" s="69">
        <v>44472</v>
      </c>
      <c r="U831" s="67" t="s">
        <v>0</v>
      </c>
      <c r="V831" s="68" t="str">
        <f>'Flight Data'!$A829</f>
        <v>G828</v>
      </c>
      <c r="W831" s="68">
        <f>'Flight Data'!$B829</f>
        <v>2</v>
      </c>
      <c r="X831" s="68">
        <f ca="1">ROUND(NORMINV($AC831,'Inputs and Outputs'!$C$20,'Inputs and Outputs'!$D$20),0)</f>
        <v>102</v>
      </c>
      <c r="Y831" s="68">
        <f t="shared" si="243"/>
        <v>102</v>
      </c>
      <c r="Z831" s="68">
        <f t="shared" ca="1" si="244"/>
        <v>102</v>
      </c>
      <c r="AA831" s="68">
        <f ca="1">IF(Z831-W831&gt;'Inputs and Outputs'!$D$4,One-W831,0)</f>
        <v>0</v>
      </c>
      <c r="AB831" s="68">
        <f ca="1">Z831*'Inputs and Outputs'!$D$5-AA831*'Inputs and Outputs'!$D$6</f>
        <v>4080</v>
      </c>
      <c r="AC831" s="70">
        <f t="shared" ca="1" si="256"/>
        <v>0.28599148481757164</v>
      </c>
      <c r="AD831" s="68">
        <f t="shared" si="245"/>
        <v>200</v>
      </c>
      <c r="AE831" s="75">
        <f ca="1">Z831*'Inputs and Outputs'!$D$5-('Model Part B'!AA831*'Model Part B'!AD831+AA831*Costperbumped)</f>
        <v>4080</v>
      </c>
      <c r="AH831" s="74">
        <v>828</v>
      </c>
      <c r="AI831" s="68" t="s">
        <v>1</v>
      </c>
      <c r="AJ831" s="69">
        <v>44472</v>
      </c>
      <c r="AK831" s="67" t="s">
        <v>0</v>
      </c>
      <c r="AL831" s="68" t="str">
        <f>'Flight Data'!$A829</f>
        <v>G828</v>
      </c>
      <c r="AM831" s="68">
        <f>'Flight Data'!$B829</f>
        <v>2</v>
      </c>
      <c r="AN831" s="68">
        <f ca="1">ROUND(NORMINV($AS831,'Inputs and Outputs'!$C$20,'Inputs and Outputs'!$D$20),0)</f>
        <v>102</v>
      </c>
      <c r="AO831" s="68">
        <f t="shared" si="246"/>
        <v>103</v>
      </c>
      <c r="AP831" s="68">
        <f t="shared" ca="1" si="247"/>
        <v>102</v>
      </c>
      <c r="AQ831" s="68">
        <f ca="1">IF(AP831-AM831&gt;'Inputs and Outputs'!$D$4,Three-AM831,0)</f>
        <v>0</v>
      </c>
      <c r="AR831" s="68">
        <f ca="1">AP831*'Inputs and Outputs'!$D$5-AQ831*'Inputs and Outputs'!$D$6</f>
        <v>4080</v>
      </c>
      <c r="AS831" s="70">
        <f t="shared" ca="1" si="257"/>
        <v>0.29929718777269598</v>
      </c>
      <c r="AT831" s="68">
        <f t="shared" si="248"/>
        <v>200</v>
      </c>
      <c r="AU831" s="75">
        <f ca="1">AP831*'Inputs and Outputs'!$D$5-('Model Part B'!AQ831*'Model Part B'!AT831+AQ831*Costperbumped)</f>
        <v>4080</v>
      </c>
      <c r="AX831" s="74">
        <v>828</v>
      </c>
      <c r="AY831" s="68" t="s">
        <v>1</v>
      </c>
      <c r="AZ831" s="69">
        <v>44472</v>
      </c>
      <c r="BA831" s="67" t="s">
        <v>0</v>
      </c>
      <c r="BB831" s="68" t="str">
        <f>'Flight Data'!$A829</f>
        <v>G828</v>
      </c>
      <c r="BC831" s="68">
        <f>'Flight Data'!$B829</f>
        <v>2</v>
      </c>
      <c r="BD831" s="68">
        <f ca="1">ROUND(NORMINV($BI831,'Inputs and Outputs'!$C$20,'Inputs and Outputs'!$D$20),0)</f>
        <v>104</v>
      </c>
      <c r="BE831" s="68">
        <f t="shared" si="249"/>
        <v>104</v>
      </c>
      <c r="BF831" s="68">
        <f t="shared" ca="1" si="250"/>
        <v>104</v>
      </c>
      <c r="BG831" s="68">
        <f ca="1">IF(BF831-BC831&gt;'Inputs and Outputs'!$D$4,Four-BC831,0)</f>
        <v>2</v>
      </c>
      <c r="BH831" s="68">
        <f ca="1">BF831*'Inputs and Outputs'!$D$5-BG831*'Inputs and Outputs'!$D$6</f>
        <v>3960</v>
      </c>
      <c r="BI831" s="70">
        <f t="shared" ca="1" si="258"/>
        <v>0.45406380881645425</v>
      </c>
      <c r="BJ831" s="68">
        <f t="shared" si="251"/>
        <v>200</v>
      </c>
      <c r="BK831" s="75">
        <f ca="1">BF831*'Inputs and Outputs'!$D$5-('Model Part B'!BG831*'Model Part B'!BJ831+BG831*Costperbumped)</f>
        <v>3560</v>
      </c>
      <c r="BN831" s="74">
        <v>828</v>
      </c>
      <c r="BO831" s="68" t="s">
        <v>1</v>
      </c>
      <c r="BP831" s="69">
        <v>44472</v>
      </c>
      <c r="BQ831" s="67" t="s">
        <v>0</v>
      </c>
      <c r="BR831" s="68" t="str">
        <f>'Flight Data'!$A829</f>
        <v>G828</v>
      </c>
      <c r="BS831" s="68">
        <f>'Flight Data'!$B829</f>
        <v>2</v>
      </c>
      <c r="BT831" s="68">
        <f ca="1">ROUND(NORMINV($BY831,'Inputs and Outputs'!$C$18,'Inputs and Outputs'!$D$18),0)</f>
        <v>100</v>
      </c>
      <c r="BU831" s="68">
        <f t="shared" si="252"/>
        <v>105</v>
      </c>
      <c r="BV831" s="68">
        <f t="shared" ca="1" si="253"/>
        <v>100</v>
      </c>
      <c r="BW831" s="68">
        <f ca="1">IF(BV831-BS831&gt;'Inputs and Outputs'!$D$4,Five-BS831,0)</f>
        <v>0</v>
      </c>
      <c r="BX831" s="68">
        <f ca="1">BV831*'Inputs and Outputs'!$D$5-BW831*'Inputs and Outputs'!$D$6</f>
        <v>4000</v>
      </c>
      <c r="BY831" s="70">
        <f t="shared" ca="1" si="259"/>
        <v>0.43237277741782731</v>
      </c>
      <c r="BZ831" s="68">
        <f t="shared" si="254"/>
        <v>200</v>
      </c>
      <c r="CA831" s="75">
        <f ca="1">BV831*'Inputs and Outputs'!$D$5-('Model Part B'!BW831*'Model Part B'!BZ831+BW831*Costperbumped)</f>
        <v>4000</v>
      </c>
    </row>
    <row r="832" spans="2:79" x14ac:dyDescent="0.2">
      <c r="B832" s="74">
        <v>829</v>
      </c>
      <c r="C832" s="68" t="s">
        <v>9</v>
      </c>
      <c r="D832" s="69">
        <v>44473</v>
      </c>
      <c r="E832" s="67" t="s">
        <v>3</v>
      </c>
      <c r="F832" s="68" t="str">
        <f>'Flight Data'!$A830</f>
        <v>G829</v>
      </c>
      <c r="G832" s="68">
        <f>'Flight Data'!$B830</f>
        <v>3</v>
      </c>
      <c r="H832" s="68">
        <f ca="1">ROUND(NORMINV($M832,'Inputs and Outputs'!$C$18,'Inputs and Outputs'!$D$18),0)</f>
        <v>105</v>
      </c>
      <c r="I832" s="68">
        <f t="shared" si="240"/>
        <v>101</v>
      </c>
      <c r="J832" s="68">
        <f t="shared" ca="1" si="241"/>
        <v>101</v>
      </c>
      <c r="K832" s="68">
        <f ca="1">IF(J832-G832&gt;'Inputs and Outputs'!$D$4,One-G832,0)</f>
        <v>0</v>
      </c>
      <c r="L832" s="68">
        <f ca="1">J832*'Inputs and Outputs'!$D$5-K832*'Inputs and Outputs'!$D$6</f>
        <v>4040</v>
      </c>
      <c r="M832" s="70">
        <f t="shared" ca="1" si="255"/>
        <v>0.75195116694507713</v>
      </c>
      <c r="N832" s="68">
        <f t="shared" si="242"/>
        <v>25</v>
      </c>
      <c r="O832" s="75">
        <f ca="1">J832*'Inputs and Outputs'!$D$5-('Model Part B'!K832*'Model Part B'!N832+K832*Costperbumped)</f>
        <v>4040</v>
      </c>
      <c r="R832" s="74">
        <v>829</v>
      </c>
      <c r="S832" s="68" t="s">
        <v>9</v>
      </c>
      <c r="T832" s="69">
        <v>44473</v>
      </c>
      <c r="U832" s="67" t="s">
        <v>3</v>
      </c>
      <c r="V832" s="68" t="str">
        <f>'Flight Data'!$A830</f>
        <v>G829</v>
      </c>
      <c r="W832" s="68">
        <f>'Flight Data'!$B830</f>
        <v>3</v>
      </c>
      <c r="X832" s="68">
        <f ca="1">ROUND(NORMINV($AC832,'Inputs and Outputs'!$C$18,'Inputs and Outputs'!$D$18),0)</f>
        <v>95</v>
      </c>
      <c r="Y832" s="68">
        <f t="shared" si="243"/>
        <v>102</v>
      </c>
      <c r="Z832" s="68">
        <f t="shared" ca="1" si="244"/>
        <v>95</v>
      </c>
      <c r="AA832" s="68">
        <f ca="1">IF(Z832-W832&gt;'Inputs and Outputs'!$D$4,One-W832,0)</f>
        <v>0</v>
      </c>
      <c r="AB832" s="68">
        <f ca="1">Z832*'Inputs and Outputs'!$D$5-AA832*'Inputs and Outputs'!$D$6</f>
        <v>3800</v>
      </c>
      <c r="AC832" s="70">
        <f t="shared" ca="1" si="256"/>
        <v>0.15555305392340424</v>
      </c>
      <c r="AD832" s="68">
        <f t="shared" si="245"/>
        <v>25</v>
      </c>
      <c r="AE832" s="75">
        <f ca="1">Z832*'Inputs and Outputs'!$D$5-('Model Part B'!AA832*'Model Part B'!AD832+AA832*Costperbumped)</f>
        <v>3800</v>
      </c>
      <c r="AH832" s="74">
        <v>829</v>
      </c>
      <c r="AI832" s="68" t="s">
        <v>9</v>
      </c>
      <c r="AJ832" s="69">
        <v>44473</v>
      </c>
      <c r="AK832" s="67" t="s">
        <v>3</v>
      </c>
      <c r="AL832" s="68" t="str">
        <f>'Flight Data'!$A830</f>
        <v>G829</v>
      </c>
      <c r="AM832" s="68">
        <f>'Flight Data'!$B830</f>
        <v>3</v>
      </c>
      <c r="AN832" s="68">
        <f ca="1">ROUND(NORMINV($AS832,'Inputs and Outputs'!$C$18,'Inputs and Outputs'!$D$18),0)</f>
        <v>92</v>
      </c>
      <c r="AO832" s="68">
        <f t="shared" si="246"/>
        <v>103</v>
      </c>
      <c r="AP832" s="68">
        <f t="shared" ca="1" si="247"/>
        <v>92</v>
      </c>
      <c r="AQ832" s="68">
        <f ca="1">IF(AP832-AM832&gt;'Inputs and Outputs'!$D$4,Three-AM832,0)</f>
        <v>0</v>
      </c>
      <c r="AR832" s="68">
        <f ca="1">AP832*'Inputs and Outputs'!$D$5-AQ832*'Inputs and Outputs'!$D$6</f>
        <v>3680</v>
      </c>
      <c r="AS832" s="70">
        <f t="shared" ca="1" si="257"/>
        <v>7.0585835600657787E-2</v>
      </c>
      <c r="AT832" s="68">
        <f t="shared" si="248"/>
        <v>25</v>
      </c>
      <c r="AU832" s="75">
        <f ca="1">AP832*'Inputs and Outputs'!$D$5-('Model Part B'!AQ832*'Model Part B'!AT832+AQ832*Costperbumped)</f>
        <v>3680</v>
      </c>
      <c r="AX832" s="74">
        <v>829</v>
      </c>
      <c r="AY832" s="68" t="s">
        <v>9</v>
      </c>
      <c r="AZ832" s="69">
        <v>44473</v>
      </c>
      <c r="BA832" s="67" t="s">
        <v>3</v>
      </c>
      <c r="BB832" s="68" t="str">
        <f>'Flight Data'!$A830</f>
        <v>G829</v>
      </c>
      <c r="BC832" s="68">
        <f>'Flight Data'!$B830</f>
        <v>3</v>
      </c>
      <c r="BD832" s="68">
        <f ca="1">ROUND(NORMINV($BI832,'Inputs and Outputs'!$C$18,'Inputs and Outputs'!$D$18),0)</f>
        <v>90</v>
      </c>
      <c r="BE832" s="68">
        <f t="shared" si="249"/>
        <v>104</v>
      </c>
      <c r="BF832" s="68">
        <f t="shared" ca="1" si="250"/>
        <v>90</v>
      </c>
      <c r="BG832" s="68">
        <f ca="1">IF(BF832-BC832&gt;'Inputs and Outputs'!$D$4,Four-BC832,0)</f>
        <v>0</v>
      </c>
      <c r="BH832" s="68">
        <f ca="1">BF832*'Inputs and Outputs'!$D$5-BG832*'Inputs and Outputs'!$D$6</f>
        <v>3600</v>
      </c>
      <c r="BI832" s="70">
        <f t="shared" ca="1" si="258"/>
        <v>3.6758586729921161E-2</v>
      </c>
      <c r="BJ832" s="68">
        <f t="shared" si="251"/>
        <v>25</v>
      </c>
      <c r="BK832" s="75">
        <f ca="1">BF832*'Inputs and Outputs'!$D$5-('Model Part B'!BG832*'Model Part B'!BJ832+BG832*Costperbumped)</f>
        <v>3600</v>
      </c>
      <c r="BN832" s="74">
        <v>829</v>
      </c>
      <c r="BO832" s="68" t="s">
        <v>9</v>
      </c>
      <c r="BP832" s="69">
        <v>44473</v>
      </c>
      <c r="BQ832" s="67" t="s">
        <v>3</v>
      </c>
      <c r="BR832" s="68" t="str">
        <f>'Flight Data'!$A830</f>
        <v>G829</v>
      </c>
      <c r="BS832" s="68">
        <f>'Flight Data'!$B830</f>
        <v>3</v>
      </c>
      <c r="BT832" s="68">
        <f ca="1">ROUND(NORMINV($BY832,'Inputs and Outputs'!$C$18,'Inputs and Outputs'!$D$18),0)</f>
        <v>100</v>
      </c>
      <c r="BU832" s="68">
        <f t="shared" si="252"/>
        <v>105</v>
      </c>
      <c r="BV832" s="68">
        <f t="shared" ca="1" si="253"/>
        <v>100</v>
      </c>
      <c r="BW832" s="68">
        <f ca="1">IF(BV832-BS832&gt;'Inputs and Outputs'!$D$4,Five-BS832,0)</f>
        <v>0</v>
      </c>
      <c r="BX832" s="68">
        <f ca="1">BV832*'Inputs and Outputs'!$D$5-BW832*'Inputs and Outputs'!$D$6</f>
        <v>4000</v>
      </c>
      <c r="BY832" s="70">
        <f t="shared" ca="1" si="259"/>
        <v>0.44790975604676075</v>
      </c>
      <c r="BZ832" s="68">
        <f t="shared" si="254"/>
        <v>25</v>
      </c>
      <c r="CA832" s="75">
        <f ca="1">BV832*'Inputs and Outputs'!$D$5-('Model Part B'!BW832*'Model Part B'!BZ832+BW832*Costperbumped)</f>
        <v>4000</v>
      </c>
    </row>
    <row r="833" spans="2:79" x14ac:dyDescent="0.2">
      <c r="B833" s="74">
        <v>830</v>
      </c>
      <c r="C833" s="68" t="s">
        <v>9</v>
      </c>
      <c r="D833" s="69">
        <v>44473</v>
      </c>
      <c r="E833" s="67" t="s">
        <v>2</v>
      </c>
      <c r="F833" s="68" t="str">
        <f>'Flight Data'!$A831</f>
        <v>G830</v>
      </c>
      <c r="G833" s="68">
        <f>'Flight Data'!$B831</f>
        <v>2</v>
      </c>
      <c r="H833" s="68">
        <f ca="1">ROUND(NORMINV($M833,'Inputs and Outputs'!$C$19,'Inputs and Outputs'!$D$19),0)</f>
        <v>99</v>
      </c>
      <c r="I833" s="68">
        <f t="shared" si="240"/>
        <v>101</v>
      </c>
      <c r="J833" s="68">
        <f t="shared" ca="1" si="241"/>
        <v>99</v>
      </c>
      <c r="K833" s="68">
        <f ca="1">IF(J833-G833&gt;'Inputs and Outputs'!$D$4,One-G833,0)</f>
        <v>0</v>
      </c>
      <c r="L833" s="68">
        <f ca="1">J833*'Inputs and Outputs'!$D$5-K833*'Inputs and Outputs'!$D$6</f>
        <v>3960</v>
      </c>
      <c r="M833" s="70">
        <f t="shared" ca="1" si="255"/>
        <v>0.24122902421554693</v>
      </c>
      <c r="N833" s="68">
        <f t="shared" si="242"/>
        <v>25</v>
      </c>
      <c r="O833" s="75">
        <f ca="1">J833*'Inputs and Outputs'!$D$5-('Model Part B'!K833*'Model Part B'!N833+K833*Costperbumped)</f>
        <v>3960</v>
      </c>
      <c r="R833" s="74">
        <v>830</v>
      </c>
      <c r="S833" s="68" t="s">
        <v>9</v>
      </c>
      <c r="T833" s="69">
        <v>44473</v>
      </c>
      <c r="U833" s="67" t="s">
        <v>2</v>
      </c>
      <c r="V833" s="68" t="str">
        <f>'Flight Data'!$A831</f>
        <v>G830</v>
      </c>
      <c r="W833" s="68">
        <f>'Flight Data'!$B831</f>
        <v>2</v>
      </c>
      <c r="X833" s="68">
        <f ca="1">ROUND(NORMINV($AC833,'Inputs and Outputs'!$C$19,'Inputs and Outputs'!$D$19),0)</f>
        <v>107</v>
      </c>
      <c r="Y833" s="68">
        <f t="shared" si="243"/>
        <v>102</v>
      </c>
      <c r="Z833" s="68">
        <f t="shared" ca="1" si="244"/>
        <v>102</v>
      </c>
      <c r="AA833" s="68">
        <f ca="1">IF(Z833-W833&gt;'Inputs and Outputs'!$D$4,One-W833,0)</f>
        <v>0</v>
      </c>
      <c r="AB833" s="68">
        <f ca="1">Z833*'Inputs and Outputs'!$D$5-AA833*'Inputs and Outputs'!$D$6</f>
        <v>4080</v>
      </c>
      <c r="AC833" s="70">
        <f t="shared" ca="1" si="256"/>
        <v>0.79001983874258686</v>
      </c>
      <c r="AD833" s="68">
        <f t="shared" si="245"/>
        <v>25</v>
      </c>
      <c r="AE833" s="75">
        <f ca="1">Z833*'Inputs and Outputs'!$D$5-('Model Part B'!AA833*'Model Part B'!AD833+AA833*Costperbumped)</f>
        <v>4080</v>
      </c>
      <c r="AH833" s="74">
        <v>830</v>
      </c>
      <c r="AI833" s="68" t="s">
        <v>9</v>
      </c>
      <c r="AJ833" s="69">
        <v>44473</v>
      </c>
      <c r="AK833" s="67" t="s">
        <v>2</v>
      </c>
      <c r="AL833" s="68" t="str">
        <f>'Flight Data'!$A831</f>
        <v>G830</v>
      </c>
      <c r="AM833" s="68">
        <f>'Flight Data'!$B831</f>
        <v>2</v>
      </c>
      <c r="AN833" s="68">
        <f ca="1">ROUND(NORMINV($AS833,'Inputs and Outputs'!$C$19,'Inputs and Outputs'!$D$19),0)</f>
        <v>105</v>
      </c>
      <c r="AO833" s="68">
        <f t="shared" si="246"/>
        <v>103</v>
      </c>
      <c r="AP833" s="68">
        <f t="shared" ca="1" si="247"/>
        <v>103</v>
      </c>
      <c r="AQ833" s="68">
        <f ca="1">IF(AP833-AM833&gt;'Inputs and Outputs'!$D$4,Three-AM833,0)</f>
        <v>1</v>
      </c>
      <c r="AR833" s="68">
        <f ca="1">AP833*'Inputs and Outputs'!$D$5-AQ833*'Inputs and Outputs'!$D$6</f>
        <v>4020</v>
      </c>
      <c r="AS833" s="70">
        <f t="shared" ca="1" si="257"/>
        <v>0.63125938845023277</v>
      </c>
      <c r="AT833" s="68">
        <f t="shared" si="248"/>
        <v>25</v>
      </c>
      <c r="AU833" s="75">
        <f ca="1">AP833*'Inputs and Outputs'!$D$5-('Model Part B'!AQ833*'Model Part B'!AT833+AQ833*Costperbumped)</f>
        <v>3995</v>
      </c>
      <c r="AX833" s="74">
        <v>830</v>
      </c>
      <c r="AY833" s="68" t="s">
        <v>9</v>
      </c>
      <c r="AZ833" s="69">
        <v>44473</v>
      </c>
      <c r="BA833" s="67" t="s">
        <v>2</v>
      </c>
      <c r="BB833" s="68" t="str">
        <f>'Flight Data'!$A831</f>
        <v>G830</v>
      </c>
      <c r="BC833" s="68">
        <f>'Flight Data'!$B831</f>
        <v>2</v>
      </c>
      <c r="BD833" s="68">
        <f ca="1">ROUND(NORMINV($BI833,'Inputs and Outputs'!$C$19,'Inputs and Outputs'!$D$19),0)</f>
        <v>103</v>
      </c>
      <c r="BE833" s="68">
        <f t="shared" si="249"/>
        <v>104</v>
      </c>
      <c r="BF833" s="68">
        <f t="shared" ca="1" si="250"/>
        <v>103</v>
      </c>
      <c r="BG833" s="68">
        <f ca="1">IF(BF833-BC833&gt;'Inputs and Outputs'!$D$4,Four-BC833,0)</f>
        <v>2</v>
      </c>
      <c r="BH833" s="68">
        <f ca="1">BF833*'Inputs and Outputs'!$D$5-BG833*'Inputs and Outputs'!$D$6</f>
        <v>3920</v>
      </c>
      <c r="BI833" s="70">
        <f t="shared" ca="1" si="258"/>
        <v>0.52844051618245136</v>
      </c>
      <c r="BJ833" s="68">
        <f t="shared" si="251"/>
        <v>25</v>
      </c>
      <c r="BK833" s="75">
        <f ca="1">BF833*'Inputs and Outputs'!$D$5-('Model Part B'!BG833*'Model Part B'!BJ833+BG833*Costperbumped)</f>
        <v>3870</v>
      </c>
      <c r="BN833" s="74">
        <v>830</v>
      </c>
      <c r="BO833" s="68" t="s">
        <v>9</v>
      </c>
      <c r="BP833" s="69">
        <v>44473</v>
      </c>
      <c r="BQ833" s="67" t="s">
        <v>2</v>
      </c>
      <c r="BR833" s="68" t="str">
        <f>'Flight Data'!$A831</f>
        <v>G830</v>
      </c>
      <c r="BS833" s="68">
        <f>'Flight Data'!$B831</f>
        <v>2</v>
      </c>
      <c r="BT833" s="68">
        <f ca="1">ROUND(NORMINV($BY833,'Inputs and Outputs'!$C$18,'Inputs and Outputs'!$D$18),0)</f>
        <v>111</v>
      </c>
      <c r="BU833" s="68">
        <f t="shared" si="252"/>
        <v>105</v>
      </c>
      <c r="BV833" s="68">
        <f t="shared" ca="1" si="253"/>
        <v>105</v>
      </c>
      <c r="BW833" s="68">
        <f ca="1">IF(BV833-BS833&gt;'Inputs and Outputs'!$D$4,Five-BS833,0)</f>
        <v>3</v>
      </c>
      <c r="BX833" s="68">
        <f ca="1">BV833*'Inputs and Outputs'!$D$5-BW833*'Inputs and Outputs'!$D$6</f>
        <v>3900</v>
      </c>
      <c r="BY833" s="70">
        <f t="shared" ca="1" si="259"/>
        <v>0.94553335010546258</v>
      </c>
      <c r="BZ833" s="68">
        <f t="shared" si="254"/>
        <v>25</v>
      </c>
      <c r="CA833" s="75">
        <f ca="1">BV833*'Inputs and Outputs'!$D$5-('Model Part B'!BW833*'Model Part B'!BZ833+BW833*Costperbumped)</f>
        <v>3825</v>
      </c>
    </row>
    <row r="834" spans="2:79" x14ac:dyDescent="0.2">
      <c r="B834" s="74">
        <v>831</v>
      </c>
      <c r="C834" s="68" t="s">
        <v>9</v>
      </c>
      <c r="D834" s="69">
        <v>44473</v>
      </c>
      <c r="E834" s="67" t="s">
        <v>0</v>
      </c>
      <c r="F834" s="68" t="str">
        <f>'Flight Data'!$A832</f>
        <v>G831</v>
      </c>
      <c r="G834" s="68">
        <f>'Flight Data'!$B832</f>
        <v>0</v>
      </c>
      <c r="H834" s="68">
        <f ca="1">ROUND(NORMINV($M834,'Inputs and Outputs'!$C$20,'Inputs and Outputs'!$D$20),0)</f>
        <v>116</v>
      </c>
      <c r="I834" s="68">
        <f t="shared" si="240"/>
        <v>101</v>
      </c>
      <c r="J834" s="68">
        <f t="shared" ca="1" si="241"/>
        <v>101</v>
      </c>
      <c r="K834" s="68">
        <f ca="1">IF(J834-G834&gt;'Inputs and Outputs'!$D$4,One-G834,0)</f>
        <v>1</v>
      </c>
      <c r="L834" s="68">
        <f ca="1">J834*'Inputs and Outputs'!$D$5-K834*'Inputs and Outputs'!$D$6</f>
        <v>3940</v>
      </c>
      <c r="M834" s="70">
        <f t="shared" ca="1" si="255"/>
        <v>0.98887927440934831</v>
      </c>
      <c r="N834" s="68">
        <f t="shared" si="242"/>
        <v>200</v>
      </c>
      <c r="O834" s="75">
        <f ca="1">J834*'Inputs and Outputs'!$D$5-('Model Part B'!K834*'Model Part B'!N834+K834*Costperbumped)</f>
        <v>3740</v>
      </c>
      <c r="R834" s="74">
        <v>831</v>
      </c>
      <c r="S834" s="68" t="s">
        <v>9</v>
      </c>
      <c r="T834" s="69">
        <v>44473</v>
      </c>
      <c r="U834" s="67" t="s">
        <v>0</v>
      </c>
      <c r="V834" s="68" t="str">
        <f>'Flight Data'!$A832</f>
        <v>G831</v>
      </c>
      <c r="W834" s="68">
        <f>'Flight Data'!$B832</f>
        <v>0</v>
      </c>
      <c r="X834" s="68">
        <f ca="1">ROUND(NORMINV($AC834,'Inputs and Outputs'!$C$20,'Inputs and Outputs'!$D$20),0)</f>
        <v>114</v>
      </c>
      <c r="Y834" s="68">
        <f t="shared" si="243"/>
        <v>102</v>
      </c>
      <c r="Z834" s="68">
        <f t="shared" ca="1" si="244"/>
        <v>102</v>
      </c>
      <c r="AA834" s="68">
        <f ca="1">IF(Z834-W834&gt;'Inputs and Outputs'!$D$4,One-W834,0)</f>
        <v>1</v>
      </c>
      <c r="AB834" s="68">
        <f ca="1">Z834*'Inputs and Outputs'!$D$5-AA834*'Inputs and Outputs'!$D$6</f>
        <v>3980</v>
      </c>
      <c r="AC834" s="70">
        <f t="shared" ca="1" si="256"/>
        <v>0.96340729501204192</v>
      </c>
      <c r="AD834" s="68">
        <f t="shared" si="245"/>
        <v>200</v>
      </c>
      <c r="AE834" s="75">
        <f ca="1">Z834*'Inputs and Outputs'!$D$5-('Model Part B'!AA834*'Model Part B'!AD834+AA834*Costperbumped)</f>
        <v>3780</v>
      </c>
      <c r="AH834" s="74">
        <v>831</v>
      </c>
      <c r="AI834" s="68" t="s">
        <v>9</v>
      </c>
      <c r="AJ834" s="69">
        <v>44473</v>
      </c>
      <c r="AK834" s="67" t="s">
        <v>0</v>
      </c>
      <c r="AL834" s="68" t="str">
        <f>'Flight Data'!$A832</f>
        <v>G831</v>
      </c>
      <c r="AM834" s="68">
        <f>'Flight Data'!$B832</f>
        <v>0</v>
      </c>
      <c r="AN834" s="68">
        <f ca="1">ROUND(NORMINV($AS834,'Inputs and Outputs'!$C$20,'Inputs and Outputs'!$D$20),0)</f>
        <v>115</v>
      </c>
      <c r="AO834" s="68">
        <f t="shared" si="246"/>
        <v>103</v>
      </c>
      <c r="AP834" s="68">
        <f t="shared" ca="1" si="247"/>
        <v>103</v>
      </c>
      <c r="AQ834" s="68">
        <f ca="1">IF(AP834-AM834&gt;'Inputs and Outputs'!$D$4,Three-AM834,0)</f>
        <v>3</v>
      </c>
      <c r="AR834" s="68">
        <f ca="1">AP834*'Inputs and Outputs'!$D$5-AQ834*'Inputs and Outputs'!$D$6</f>
        <v>3820</v>
      </c>
      <c r="AS834" s="70">
        <f t="shared" ca="1" si="257"/>
        <v>0.97460815607068252</v>
      </c>
      <c r="AT834" s="68">
        <f t="shared" si="248"/>
        <v>200</v>
      </c>
      <c r="AU834" s="75">
        <f ca="1">AP834*'Inputs and Outputs'!$D$5-('Model Part B'!AQ834*'Model Part B'!AT834+AQ834*Costperbumped)</f>
        <v>3220</v>
      </c>
      <c r="AX834" s="74">
        <v>831</v>
      </c>
      <c r="AY834" s="68" t="s">
        <v>9</v>
      </c>
      <c r="AZ834" s="69">
        <v>44473</v>
      </c>
      <c r="BA834" s="67" t="s">
        <v>0</v>
      </c>
      <c r="BB834" s="68" t="str">
        <f>'Flight Data'!$A832</f>
        <v>G831</v>
      </c>
      <c r="BC834" s="68">
        <f>'Flight Data'!$B832</f>
        <v>0</v>
      </c>
      <c r="BD834" s="68">
        <f ca="1">ROUND(NORMINV($BI834,'Inputs and Outputs'!$C$20,'Inputs and Outputs'!$D$20),0)</f>
        <v>104</v>
      </c>
      <c r="BE834" s="68">
        <f t="shared" si="249"/>
        <v>104</v>
      </c>
      <c r="BF834" s="68">
        <f t="shared" ca="1" si="250"/>
        <v>104</v>
      </c>
      <c r="BG834" s="68">
        <f ca="1">IF(BF834-BC834&gt;'Inputs and Outputs'!$D$4,Four-BC834,0)</f>
        <v>4</v>
      </c>
      <c r="BH834" s="68">
        <f ca="1">BF834*'Inputs and Outputs'!$D$5-BG834*'Inputs and Outputs'!$D$6</f>
        <v>3760</v>
      </c>
      <c r="BI834" s="70">
        <f t="shared" ca="1" si="258"/>
        <v>0.42919480092034257</v>
      </c>
      <c r="BJ834" s="68">
        <f t="shared" si="251"/>
        <v>200</v>
      </c>
      <c r="BK834" s="75">
        <f ca="1">BF834*'Inputs and Outputs'!$D$5-('Model Part B'!BG834*'Model Part B'!BJ834+BG834*Costperbumped)</f>
        <v>2960</v>
      </c>
      <c r="BN834" s="74">
        <v>831</v>
      </c>
      <c r="BO834" s="68" t="s">
        <v>9</v>
      </c>
      <c r="BP834" s="69">
        <v>44473</v>
      </c>
      <c r="BQ834" s="67" t="s">
        <v>0</v>
      </c>
      <c r="BR834" s="68" t="str">
        <f>'Flight Data'!$A832</f>
        <v>G831</v>
      </c>
      <c r="BS834" s="68">
        <f>'Flight Data'!$B832</f>
        <v>0</v>
      </c>
      <c r="BT834" s="68">
        <f ca="1">ROUND(NORMINV($BY834,'Inputs and Outputs'!$C$18,'Inputs and Outputs'!$D$18),0)</f>
        <v>114</v>
      </c>
      <c r="BU834" s="68">
        <f t="shared" si="252"/>
        <v>105</v>
      </c>
      <c r="BV834" s="68">
        <f t="shared" ca="1" si="253"/>
        <v>105</v>
      </c>
      <c r="BW834" s="68">
        <f ca="1">IF(BV834-BS834&gt;'Inputs and Outputs'!$D$4,Five-BS834,0)</f>
        <v>5</v>
      </c>
      <c r="BX834" s="68">
        <f ca="1">BV834*'Inputs and Outputs'!$D$5-BW834*'Inputs and Outputs'!$D$6</f>
        <v>3700</v>
      </c>
      <c r="BY834" s="70">
        <f t="shared" ca="1" si="259"/>
        <v>0.98527271864904875</v>
      </c>
      <c r="BZ834" s="68">
        <f t="shared" si="254"/>
        <v>200</v>
      </c>
      <c r="CA834" s="75">
        <f ca="1">BV834*'Inputs and Outputs'!$D$5-('Model Part B'!BW834*'Model Part B'!BZ834+BW834*Costperbumped)</f>
        <v>2700</v>
      </c>
    </row>
    <row r="835" spans="2:79" x14ac:dyDescent="0.2">
      <c r="B835" s="74">
        <v>832</v>
      </c>
      <c r="C835" s="68" t="s">
        <v>8</v>
      </c>
      <c r="D835" s="69">
        <v>44474</v>
      </c>
      <c r="E835" s="67" t="s">
        <v>3</v>
      </c>
      <c r="F835" s="68" t="str">
        <f>'Flight Data'!$A833</f>
        <v>G832</v>
      </c>
      <c r="G835" s="68">
        <f>'Flight Data'!$B833</f>
        <v>5</v>
      </c>
      <c r="H835" s="68">
        <f ca="1">ROUND(NORMINV($M835,'Inputs and Outputs'!$C$18,'Inputs and Outputs'!$D$18),0)</f>
        <v>104</v>
      </c>
      <c r="I835" s="68">
        <f t="shared" si="240"/>
        <v>101</v>
      </c>
      <c r="J835" s="68">
        <f t="shared" ca="1" si="241"/>
        <v>101</v>
      </c>
      <c r="K835" s="68">
        <f ca="1">IF(J835-G835&gt;'Inputs and Outputs'!$D$4,One-G835,0)</f>
        <v>0</v>
      </c>
      <c r="L835" s="68">
        <f ca="1">J835*'Inputs and Outputs'!$D$5-K835*'Inputs and Outputs'!$D$6</f>
        <v>4040</v>
      </c>
      <c r="M835" s="70">
        <f t="shared" ca="1" si="255"/>
        <v>0.67210553445825116</v>
      </c>
      <c r="N835" s="68">
        <f t="shared" si="242"/>
        <v>25</v>
      </c>
      <c r="O835" s="75">
        <f ca="1">J835*'Inputs and Outputs'!$D$5-('Model Part B'!K835*'Model Part B'!N835+K835*Costperbumped)</f>
        <v>4040</v>
      </c>
      <c r="R835" s="74">
        <v>832</v>
      </c>
      <c r="S835" s="68" t="s">
        <v>8</v>
      </c>
      <c r="T835" s="69">
        <v>44474</v>
      </c>
      <c r="U835" s="67" t="s">
        <v>3</v>
      </c>
      <c r="V835" s="68" t="str">
        <f>'Flight Data'!$A833</f>
        <v>G832</v>
      </c>
      <c r="W835" s="68">
        <f>'Flight Data'!$B833</f>
        <v>5</v>
      </c>
      <c r="X835" s="68">
        <f ca="1">ROUND(NORMINV($AC835,'Inputs and Outputs'!$C$18,'Inputs and Outputs'!$D$18),0)</f>
        <v>103</v>
      </c>
      <c r="Y835" s="68">
        <f t="shared" si="243"/>
        <v>102</v>
      </c>
      <c r="Z835" s="68">
        <f t="shared" ca="1" si="244"/>
        <v>102</v>
      </c>
      <c r="AA835" s="68">
        <f ca="1">IF(Z835-W835&gt;'Inputs and Outputs'!$D$4,One-W835,0)</f>
        <v>0</v>
      </c>
      <c r="AB835" s="68">
        <f ca="1">Z835*'Inputs and Outputs'!$D$5-AA835*'Inputs and Outputs'!$D$6</f>
        <v>4080</v>
      </c>
      <c r="AC835" s="70">
        <f t="shared" ca="1" si="256"/>
        <v>0.63472174169815831</v>
      </c>
      <c r="AD835" s="68">
        <f t="shared" si="245"/>
        <v>25</v>
      </c>
      <c r="AE835" s="75">
        <f ca="1">Z835*'Inputs and Outputs'!$D$5-('Model Part B'!AA835*'Model Part B'!AD835+AA835*Costperbumped)</f>
        <v>4080</v>
      </c>
      <c r="AH835" s="74">
        <v>832</v>
      </c>
      <c r="AI835" s="68" t="s">
        <v>8</v>
      </c>
      <c r="AJ835" s="69">
        <v>44474</v>
      </c>
      <c r="AK835" s="67" t="s">
        <v>3</v>
      </c>
      <c r="AL835" s="68" t="str">
        <f>'Flight Data'!$A833</f>
        <v>G832</v>
      </c>
      <c r="AM835" s="68">
        <f>'Flight Data'!$B833</f>
        <v>5</v>
      </c>
      <c r="AN835" s="68">
        <f ca="1">ROUND(NORMINV($AS835,'Inputs and Outputs'!$C$18,'Inputs and Outputs'!$D$18),0)</f>
        <v>100</v>
      </c>
      <c r="AO835" s="68">
        <f t="shared" si="246"/>
        <v>103</v>
      </c>
      <c r="AP835" s="68">
        <f t="shared" ca="1" si="247"/>
        <v>100</v>
      </c>
      <c r="AQ835" s="68">
        <f ca="1">IF(AP835-AM835&gt;'Inputs and Outputs'!$D$4,Three-AM835,0)</f>
        <v>0</v>
      </c>
      <c r="AR835" s="68">
        <f ca="1">AP835*'Inputs and Outputs'!$D$5-AQ835*'Inputs and Outputs'!$D$6</f>
        <v>4000</v>
      </c>
      <c r="AS835" s="70">
        <f t="shared" ca="1" si="257"/>
        <v>0.41859913623402922</v>
      </c>
      <c r="AT835" s="68">
        <f t="shared" si="248"/>
        <v>25</v>
      </c>
      <c r="AU835" s="75">
        <f ca="1">AP835*'Inputs and Outputs'!$D$5-('Model Part B'!AQ835*'Model Part B'!AT835+AQ835*Costperbumped)</f>
        <v>4000</v>
      </c>
      <c r="AX835" s="74">
        <v>832</v>
      </c>
      <c r="AY835" s="68" t="s">
        <v>8</v>
      </c>
      <c r="AZ835" s="69">
        <v>44474</v>
      </c>
      <c r="BA835" s="67" t="s">
        <v>3</v>
      </c>
      <c r="BB835" s="68" t="str">
        <f>'Flight Data'!$A833</f>
        <v>G832</v>
      </c>
      <c r="BC835" s="68">
        <f>'Flight Data'!$B833</f>
        <v>5</v>
      </c>
      <c r="BD835" s="68">
        <f ca="1">ROUND(NORMINV($BI835,'Inputs and Outputs'!$C$18,'Inputs and Outputs'!$D$18),0)</f>
        <v>102</v>
      </c>
      <c r="BE835" s="68">
        <f t="shared" si="249"/>
        <v>104</v>
      </c>
      <c r="BF835" s="68">
        <f t="shared" ca="1" si="250"/>
        <v>102</v>
      </c>
      <c r="BG835" s="68">
        <f ca="1">IF(BF835-BC835&gt;'Inputs and Outputs'!$D$4,Four-BC835,0)</f>
        <v>0</v>
      </c>
      <c r="BH835" s="68">
        <f ca="1">BF835*'Inputs and Outputs'!$D$5-BG835*'Inputs and Outputs'!$D$6</f>
        <v>4080</v>
      </c>
      <c r="BI835" s="70">
        <f t="shared" ca="1" si="258"/>
        <v>0.5581846467458943</v>
      </c>
      <c r="BJ835" s="68">
        <f t="shared" si="251"/>
        <v>25</v>
      </c>
      <c r="BK835" s="75">
        <f ca="1">BF835*'Inputs and Outputs'!$D$5-('Model Part B'!BG835*'Model Part B'!BJ835+BG835*Costperbumped)</f>
        <v>4080</v>
      </c>
      <c r="BN835" s="74">
        <v>832</v>
      </c>
      <c r="BO835" s="68" t="s">
        <v>8</v>
      </c>
      <c r="BP835" s="69">
        <v>44474</v>
      </c>
      <c r="BQ835" s="67" t="s">
        <v>3</v>
      </c>
      <c r="BR835" s="68" t="str">
        <f>'Flight Data'!$A833</f>
        <v>G832</v>
      </c>
      <c r="BS835" s="68">
        <f>'Flight Data'!$B833</f>
        <v>5</v>
      </c>
      <c r="BT835" s="68">
        <f ca="1">ROUND(NORMINV($BY835,'Inputs and Outputs'!$C$18,'Inputs and Outputs'!$D$18),0)</f>
        <v>98</v>
      </c>
      <c r="BU835" s="68">
        <f t="shared" si="252"/>
        <v>105</v>
      </c>
      <c r="BV835" s="68">
        <f t="shared" ca="1" si="253"/>
        <v>98</v>
      </c>
      <c r="BW835" s="68">
        <f ca="1">IF(BV835-BS835&gt;'Inputs and Outputs'!$D$4,Five-BS835,0)</f>
        <v>0</v>
      </c>
      <c r="BX835" s="68">
        <f ca="1">BV835*'Inputs and Outputs'!$D$5-BW835*'Inputs and Outputs'!$D$6</f>
        <v>3920</v>
      </c>
      <c r="BY835" s="70">
        <f t="shared" ca="1" si="259"/>
        <v>0.29219810116005218</v>
      </c>
      <c r="BZ835" s="68">
        <f t="shared" si="254"/>
        <v>25</v>
      </c>
      <c r="CA835" s="75">
        <f ca="1">BV835*'Inputs and Outputs'!$D$5-('Model Part B'!BW835*'Model Part B'!BZ835+BW835*Costperbumped)</f>
        <v>3920</v>
      </c>
    </row>
    <row r="836" spans="2:79" x14ac:dyDescent="0.2">
      <c r="B836" s="74">
        <v>833</v>
      </c>
      <c r="C836" s="68" t="s">
        <v>8</v>
      </c>
      <c r="D836" s="69">
        <v>44474</v>
      </c>
      <c r="E836" s="67" t="s">
        <v>2</v>
      </c>
      <c r="F836" s="68" t="str">
        <f>'Flight Data'!$A834</f>
        <v>G833</v>
      </c>
      <c r="G836" s="68">
        <f>'Flight Data'!$B834</f>
        <v>2</v>
      </c>
      <c r="H836" s="68">
        <f ca="1">ROUND(NORMINV($M836,'Inputs and Outputs'!$C$19,'Inputs and Outputs'!$D$19),0)</f>
        <v>98</v>
      </c>
      <c r="I836" s="68">
        <f t="shared" ref="I836:I899" si="260">Capacity+One</f>
        <v>101</v>
      </c>
      <c r="J836" s="68">
        <f t="shared" ref="J836:J899" ca="1" si="261">MIN(H836,I836)</f>
        <v>98</v>
      </c>
      <c r="K836" s="68">
        <f ca="1">IF(J836-G836&gt;'Inputs and Outputs'!$D$4,One-G836,0)</f>
        <v>0</v>
      </c>
      <c r="L836" s="68">
        <f ca="1">J836*'Inputs and Outputs'!$D$5-K836*'Inputs and Outputs'!$D$6</f>
        <v>3920</v>
      </c>
      <c r="M836" s="70">
        <f t="shared" ca="1" si="255"/>
        <v>0.15601534189899569</v>
      </c>
      <c r="N836" s="68">
        <f t="shared" ref="N836:N899" si="262">IF(E836="7pm",200,25)</f>
        <v>25</v>
      </c>
      <c r="O836" s="75">
        <f ca="1">J836*'Inputs and Outputs'!$D$5-('Model Part B'!K836*'Model Part B'!N836+K836*Costperbumped)</f>
        <v>3920</v>
      </c>
      <c r="R836" s="74">
        <v>833</v>
      </c>
      <c r="S836" s="68" t="s">
        <v>8</v>
      </c>
      <c r="T836" s="69">
        <v>44474</v>
      </c>
      <c r="U836" s="67" t="s">
        <v>2</v>
      </c>
      <c r="V836" s="68" t="str">
        <f>'Flight Data'!$A834</f>
        <v>G833</v>
      </c>
      <c r="W836" s="68">
        <f>'Flight Data'!$B834</f>
        <v>2</v>
      </c>
      <c r="X836" s="68">
        <f ca="1">ROUND(NORMINV($AC836,'Inputs and Outputs'!$C$19,'Inputs and Outputs'!$D$19),0)</f>
        <v>104</v>
      </c>
      <c r="Y836" s="68">
        <f t="shared" ref="Y836:Y899" si="263">Capacity+Two</f>
        <v>102</v>
      </c>
      <c r="Z836" s="68">
        <f t="shared" ref="Z836:Z899" ca="1" si="264">MIN(X836,Y836)</f>
        <v>102</v>
      </c>
      <c r="AA836" s="68">
        <f ca="1">IF(Z836-W836&gt;'Inputs and Outputs'!$D$4,One-W836,0)</f>
        <v>0</v>
      </c>
      <c r="AB836" s="68">
        <f ca="1">Z836*'Inputs and Outputs'!$D$5-AA836*'Inputs and Outputs'!$D$6</f>
        <v>4080</v>
      </c>
      <c r="AC836" s="70">
        <f t="shared" ca="1" si="256"/>
        <v>0.61106465070291216</v>
      </c>
      <c r="AD836" s="68">
        <f t="shared" ref="AD836:AD899" si="265">IF(U836="7pm",200,25)</f>
        <v>25</v>
      </c>
      <c r="AE836" s="75">
        <f ca="1">Z836*'Inputs and Outputs'!$D$5-('Model Part B'!AA836*'Model Part B'!AD836+AA836*Costperbumped)</f>
        <v>4080</v>
      </c>
      <c r="AH836" s="74">
        <v>833</v>
      </c>
      <c r="AI836" s="68" t="s">
        <v>8</v>
      </c>
      <c r="AJ836" s="69">
        <v>44474</v>
      </c>
      <c r="AK836" s="67" t="s">
        <v>2</v>
      </c>
      <c r="AL836" s="68" t="str">
        <f>'Flight Data'!$A834</f>
        <v>G833</v>
      </c>
      <c r="AM836" s="68">
        <f>'Flight Data'!$B834</f>
        <v>2</v>
      </c>
      <c r="AN836" s="68">
        <f ca="1">ROUND(NORMINV($AS836,'Inputs and Outputs'!$C$19,'Inputs and Outputs'!$D$19),0)</f>
        <v>97</v>
      </c>
      <c r="AO836" s="68">
        <f t="shared" ref="AO836:AO899" si="266">Capacity+Three</f>
        <v>103</v>
      </c>
      <c r="AP836" s="68">
        <f t="shared" ref="AP836:AP899" ca="1" si="267">MIN(AN836,AO836)</f>
        <v>97</v>
      </c>
      <c r="AQ836" s="68">
        <f ca="1">IF(AP836-AM836&gt;'Inputs and Outputs'!$D$4,Three-AM836,0)</f>
        <v>0</v>
      </c>
      <c r="AR836" s="68">
        <f ca="1">AP836*'Inputs and Outputs'!$D$5-AQ836*'Inputs and Outputs'!$D$6</f>
        <v>3880</v>
      </c>
      <c r="AS836" s="70">
        <f t="shared" ca="1" si="257"/>
        <v>0.12519595065258438</v>
      </c>
      <c r="AT836" s="68">
        <f t="shared" ref="AT836:AT899" si="268">IF(AK836="7pm",200,25)</f>
        <v>25</v>
      </c>
      <c r="AU836" s="75">
        <f ca="1">AP836*'Inputs and Outputs'!$D$5-('Model Part B'!AQ836*'Model Part B'!AT836+AQ836*Costperbumped)</f>
        <v>3880</v>
      </c>
      <c r="AX836" s="74">
        <v>833</v>
      </c>
      <c r="AY836" s="68" t="s">
        <v>8</v>
      </c>
      <c r="AZ836" s="69">
        <v>44474</v>
      </c>
      <c r="BA836" s="67" t="s">
        <v>2</v>
      </c>
      <c r="BB836" s="68" t="str">
        <f>'Flight Data'!$A834</f>
        <v>G833</v>
      </c>
      <c r="BC836" s="68">
        <f>'Flight Data'!$B834</f>
        <v>2</v>
      </c>
      <c r="BD836" s="68">
        <f ca="1">ROUND(NORMINV($BI836,'Inputs and Outputs'!$C$19,'Inputs and Outputs'!$D$19),0)</f>
        <v>93</v>
      </c>
      <c r="BE836" s="68">
        <f t="shared" ref="BE836:BE899" si="269">Capacity+Four</f>
        <v>104</v>
      </c>
      <c r="BF836" s="68">
        <f t="shared" ref="BF836:BF899" ca="1" si="270">MIN(BD836,BE836)</f>
        <v>93</v>
      </c>
      <c r="BG836" s="68">
        <f ca="1">IF(BF836-BC836&gt;'Inputs and Outputs'!$D$4,Four-BC836,0)</f>
        <v>0</v>
      </c>
      <c r="BH836" s="68">
        <f ca="1">BF836*'Inputs and Outputs'!$D$5-BG836*'Inputs and Outputs'!$D$6</f>
        <v>3720</v>
      </c>
      <c r="BI836" s="70">
        <f t="shared" ca="1" si="258"/>
        <v>1.991372454383511E-2</v>
      </c>
      <c r="BJ836" s="68">
        <f t="shared" ref="BJ836:BJ899" si="271">IF(BA836="7pm",200,25)</f>
        <v>25</v>
      </c>
      <c r="BK836" s="75">
        <f ca="1">BF836*'Inputs and Outputs'!$D$5-('Model Part B'!BG836*'Model Part B'!BJ836+BG836*Costperbumped)</f>
        <v>3720</v>
      </c>
      <c r="BN836" s="74">
        <v>833</v>
      </c>
      <c r="BO836" s="68" t="s">
        <v>8</v>
      </c>
      <c r="BP836" s="69">
        <v>44474</v>
      </c>
      <c r="BQ836" s="67" t="s">
        <v>2</v>
      </c>
      <c r="BR836" s="68" t="str">
        <f>'Flight Data'!$A834</f>
        <v>G833</v>
      </c>
      <c r="BS836" s="68">
        <f>'Flight Data'!$B834</f>
        <v>2</v>
      </c>
      <c r="BT836" s="68">
        <f ca="1">ROUND(NORMINV($BY836,'Inputs and Outputs'!$C$18,'Inputs and Outputs'!$D$18),0)</f>
        <v>100</v>
      </c>
      <c r="BU836" s="68">
        <f t="shared" ref="BU836:BU899" si="272">Capacity+Five</f>
        <v>105</v>
      </c>
      <c r="BV836" s="68">
        <f t="shared" ref="BV836:BV899" ca="1" si="273">MIN(BT836,BU836)</f>
        <v>100</v>
      </c>
      <c r="BW836" s="68">
        <f ca="1">IF(BV836-BS836&gt;'Inputs and Outputs'!$D$4,Five-BS836,0)</f>
        <v>0</v>
      </c>
      <c r="BX836" s="68">
        <f ca="1">BV836*'Inputs and Outputs'!$D$5-BW836*'Inputs and Outputs'!$D$6</f>
        <v>4000</v>
      </c>
      <c r="BY836" s="70">
        <f t="shared" ca="1" si="259"/>
        <v>0.45915590926287608</v>
      </c>
      <c r="BZ836" s="68">
        <f t="shared" ref="BZ836:BZ899" si="274">IF(BQ836="7pm",200,25)</f>
        <v>25</v>
      </c>
      <c r="CA836" s="75">
        <f ca="1">BV836*'Inputs and Outputs'!$D$5-('Model Part B'!BW836*'Model Part B'!BZ836+BW836*Costperbumped)</f>
        <v>4000</v>
      </c>
    </row>
    <row r="837" spans="2:79" x14ac:dyDescent="0.2">
      <c r="B837" s="74">
        <v>834</v>
      </c>
      <c r="C837" s="68" t="s">
        <v>8</v>
      </c>
      <c r="D837" s="69">
        <v>44474</v>
      </c>
      <c r="E837" s="67" t="s">
        <v>0</v>
      </c>
      <c r="F837" s="68" t="str">
        <f>'Flight Data'!$A835</f>
        <v>G834</v>
      </c>
      <c r="G837" s="68">
        <f>'Flight Data'!$B835</f>
        <v>0</v>
      </c>
      <c r="H837" s="68">
        <f ca="1">ROUND(NORMINV($M837,'Inputs and Outputs'!$C$20,'Inputs and Outputs'!$D$20),0)</f>
        <v>104</v>
      </c>
      <c r="I837" s="68">
        <f t="shared" si="260"/>
        <v>101</v>
      </c>
      <c r="J837" s="68">
        <f t="shared" ca="1" si="261"/>
        <v>101</v>
      </c>
      <c r="K837" s="68">
        <f ca="1">IF(J837-G837&gt;'Inputs and Outputs'!$D$4,One-G837,0)</f>
        <v>1</v>
      </c>
      <c r="L837" s="68">
        <f ca="1">J837*'Inputs and Outputs'!$D$5-K837*'Inputs and Outputs'!$D$6</f>
        <v>3940</v>
      </c>
      <c r="M837" s="70">
        <f t="shared" ref="M837:M900" ca="1" si="275">RAND()</f>
        <v>0.40034869886444013</v>
      </c>
      <c r="N837" s="68">
        <f t="shared" si="262"/>
        <v>200</v>
      </c>
      <c r="O837" s="75">
        <f ca="1">J837*'Inputs and Outputs'!$D$5-('Model Part B'!K837*'Model Part B'!N837+K837*Costperbumped)</f>
        <v>3740</v>
      </c>
      <c r="R837" s="74">
        <v>834</v>
      </c>
      <c r="S837" s="68" t="s">
        <v>8</v>
      </c>
      <c r="T837" s="69">
        <v>44474</v>
      </c>
      <c r="U837" s="67" t="s">
        <v>0</v>
      </c>
      <c r="V837" s="68" t="str">
        <f>'Flight Data'!$A835</f>
        <v>G834</v>
      </c>
      <c r="W837" s="68">
        <f>'Flight Data'!$B835</f>
        <v>0</v>
      </c>
      <c r="X837" s="68">
        <f ca="1">ROUND(NORMINV($AC837,'Inputs and Outputs'!$C$20,'Inputs and Outputs'!$D$20),0)</f>
        <v>105</v>
      </c>
      <c r="Y837" s="68">
        <f t="shared" si="263"/>
        <v>102</v>
      </c>
      <c r="Z837" s="68">
        <f t="shared" ca="1" si="264"/>
        <v>102</v>
      </c>
      <c r="AA837" s="68">
        <f ca="1">IF(Z837-W837&gt;'Inputs and Outputs'!$D$4,One-W837,0)</f>
        <v>1</v>
      </c>
      <c r="AB837" s="68">
        <f ca="1">Z837*'Inputs and Outputs'!$D$5-AA837*'Inputs and Outputs'!$D$6</f>
        <v>3980</v>
      </c>
      <c r="AC837" s="70">
        <f t="shared" ref="AC837:AC900" ca="1" si="276">RAND()</f>
        <v>0.52530830198177048</v>
      </c>
      <c r="AD837" s="68">
        <f t="shared" si="265"/>
        <v>200</v>
      </c>
      <c r="AE837" s="75">
        <f ca="1">Z837*'Inputs and Outputs'!$D$5-('Model Part B'!AA837*'Model Part B'!AD837+AA837*Costperbumped)</f>
        <v>3780</v>
      </c>
      <c r="AH837" s="74">
        <v>834</v>
      </c>
      <c r="AI837" s="68" t="s">
        <v>8</v>
      </c>
      <c r="AJ837" s="69">
        <v>44474</v>
      </c>
      <c r="AK837" s="67" t="s">
        <v>0</v>
      </c>
      <c r="AL837" s="68" t="str">
        <f>'Flight Data'!$A835</f>
        <v>G834</v>
      </c>
      <c r="AM837" s="68">
        <f>'Flight Data'!$B835</f>
        <v>0</v>
      </c>
      <c r="AN837" s="68">
        <f ca="1">ROUND(NORMINV($AS837,'Inputs and Outputs'!$C$20,'Inputs and Outputs'!$D$20),0)</f>
        <v>101</v>
      </c>
      <c r="AO837" s="68">
        <f t="shared" si="266"/>
        <v>103</v>
      </c>
      <c r="AP837" s="68">
        <f t="shared" ca="1" si="267"/>
        <v>101</v>
      </c>
      <c r="AQ837" s="68">
        <f ca="1">IF(AP837-AM837&gt;'Inputs and Outputs'!$D$4,Three-AM837,0)</f>
        <v>3</v>
      </c>
      <c r="AR837" s="68">
        <f ca="1">AP837*'Inputs and Outputs'!$D$5-AQ837*'Inputs and Outputs'!$D$6</f>
        <v>3740</v>
      </c>
      <c r="AS837" s="70">
        <f t="shared" ref="AS837:AS900" ca="1" si="277">RAND()</f>
        <v>0.2201131210370264</v>
      </c>
      <c r="AT837" s="68">
        <f t="shared" si="268"/>
        <v>200</v>
      </c>
      <c r="AU837" s="75">
        <f ca="1">AP837*'Inputs and Outputs'!$D$5-('Model Part B'!AQ837*'Model Part B'!AT837+AQ837*Costperbumped)</f>
        <v>3140</v>
      </c>
      <c r="AX837" s="74">
        <v>834</v>
      </c>
      <c r="AY837" s="68" t="s">
        <v>8</v>
      </c>
      <c r="AZ837" s="69">
        <v>44474</v>
      </c>
      <c r="BA837" s="67" t="s">
        <v>0</v>
      </c>
      <c r="BB837" s="68" t="str">
        <f>'Flight Data'!$A835</f>
        <v>G834</v>
      </c>
      <c r="BC837" s="68">
        <f>'Flight Data'!$B835</f>
        <v>0</v>
      </c>
      <c r="BD837" s="68">
        <f ca="1">ROUND(NORMINV($BI837,'Inputs and Outputs'!$C$20,'Inputs and Outputs'!$D$20),0)</f>
        <v>115</v>
      </c>
      <c r="BE837" s="68">
        <f t="shared" si="269"/>
        <v>104</v>
      </c>
      <c r="BF837" s="68">
        <f t="shared" ca="1" si="270"/>
        <v>104</v>
      </c>
      <c r="BG837" s="68">
        <f ca="1">IF(BF837-BC837&gt;'Inputs and Outputs'!$D$4,Four-BC837,0)</f>
        <v>4</v>
      </c>
      <c r="BH837" s="68">
        <f ca="1">BF837*'Inputs and Outputs'!$D$5-BG837*'Inputs and Outputs'!$D$6</f>
        <v>3760</v>
      </c>
      <c r="BI837" s="70">
        <f t="shared" ref="BI837:BI900" ca="1" si="278">RAND()</f>
        <v>0.97610283607307358</v>
      </c>
      <c r="BJ837" s="68">
        <f t="shared" si="271"/>
        <v>200</v>
      </c>
      <c r="BK837" s="75">
        <f ca="1">BF837*'Inputs and Outputs'!$D$5-('Model Part B'!BG837*'Model Part B'!BJ837+BG837*Costperbumped)</f>
        <v>2960</v>
      </c>
      <c r="BN837" s="74">
        <v>834</v>
      </c>
      <c r="BO837" s="68" t="s">
        <v>8</v>
      </c>
      <c r="BP837" s="69">
        <v>44474</v>
      </c>
      <c r="BQ837" s="67" t="s">
        <v>0</v>
      </c>
      <c r="BR837" s="68" t="str">
        <f>'Flight Data'!$A835</f>
        <v>G834</v>
      </c>
      <c r="BS837" s="68">
        <f>'Flight Data'!$B835</f>
        <v>0</v>
      </c>
      <c r="BT837" s="68">
        <f ca="1">ROUND(NORMINV($BY837,'Inputs and Outputs'!$C$18,'Inputs and Outputs'!$D$18),0)</f>
        <v>106</v>
      </c>
      <c r="BU837" s="68">
        <f t="shared" si="272"/>
        <v>105</v>
      </c>
      <c r="BV837" s="68">
        <f t="shared" ca="1" si="273"/>
        <v>105</v>
      </c>
      <c r="BW837" s="68">
        <f ca="1">IF(BV837-BS837&gt;'Inputs and Outputs'!$D$4,Five-BS837,0)</f>
        <v>5</v>
      </c>
      <c r="BX837" s="68">
        <f ca="1">BV837*'Inputs and Outputs'!$D$5-BW837*'Inputs and Outputs'!$D$6</f>
        <v>3700</v>
      </c>
      <c r="BY837" s="70">
        <f t="shared" ref="BY837:BY900" ca="1" si="279">RAND()</f>
        <v>0.79830911097631907</v>
      </c>
      <c r="BZ837" s="68">
        <f t="shared" si="274"/>
        <v>200</v>
      </c>
      <c r="CA837" s="75">
        <f ca="1">BV837*'Inputs and Outputs'!$D$5-('Model Part B'!BW837*'Model Part B'!BZ837+BW837*Costperbumped)</f>
        <v>2700</v>
      </c>
    </row>
    <row r="838" spans="2:79" x14ac:dyDescent="0.2">
      <c r="B838" s="74">
        <v>835</v>
      </c>
      <c r="C838" s="68" t="s">
        <v>7</v>
      </c>
      <c r="D838" s="69">
        <v>44475</v>
      </c>
      <c r="E838" s="67" t="s">
        <v>3</v>
      </c>
      <c r="F838" s="68" t="str">
        <f>'Flight Data'!$A836</f>
        <v>G835</v>
      </c>
      <c r="G838" s="68">
        <f>'Flight Data'!$B836</f>
        <v>6</v>
      </c>
      <c r="H838" s="68">
        <f ca="1">ROUND(NORMINV($M838,'Inputs and Outputs'!$C$18,'Inputs and Outputs'!$D$18),0)</f>
        <v>98</v>
      </c>
      <c r="I838" s="68">
        <f t="shared" si="260"/>
        <v>101</v>
      </c>
      <c r="J838" s="68">
        <f t="shared" ca="1" si="261"/>
        <v>98</v>
      </c>
      <c r="K838" s="68">
        <f ca="1">IF(J838-G838&gt;'Inputs and Outputs'!$D$4,One-G838,0)</f>
        <v>0</v>
      </c>
      <c r="L838" s="68">
        <f ca="1">J838*'Inputs and Outputs'!$D$5-K838*'Inputs and Outputs'!$D$6</f>
        <v>3920</v>
      </c>
      <c r="M838" s="70">
        <f t="shared" ca="1" si="275"/>
        <v>0.29180775795772951</v>
      </c>
      <c r="N838" s="68">
        <f t="shared" si="262"/>
        <v>25</v>
      </c>
      <c r="O838" s="75">
        <f ca="1">J838*'Inputs and Outputs'!$D$5-('Model Part B'!K838*'Model Part B'!N838+K838*Costperbumped)</f>
        <v>3920</v>
      </c>
      <c r="R838" s="74">
        <v>835</v>
      </c>
      <c r="S838" s="68" t="s">
        <v>7</v>
      </c>
      <c r="T838" s="69">
        <v>44475</v>
      </c>
      <c r="U838" s="67" t="s">
        <v>3</v>
      </c>
      <c r="V838" s="68" t="str">
        <f>'Flight Data'!$A836</f>
        <v>G835</v>
      </c>
      <c r="W838" s="68">
        <f>'Flight Data'!$B836</f>
        <v>6</v>
      </c>
      <c r="X838" s="68">
        <f ca="1">ROUND(NORMINV($AC838,'Inputs and Outputs'!$C$18,'Inputs and Outputs'!$D$18),0)</f>
        <v>105</v>
      </c>
      <c r="Y838" s="68">
        <f t="shared" si="263"/>
        <v>102</v>
      </c>
      <c r="Z838" s="68">
        <f t="shared" ca="1" si="264"/>
        <v>102</v>
      </c>
      <c r="AA838" s="68">
        <f ca="1">IF(Z838-W838&gt;'Inputs and Outputs'!$D$4,One-W838,0)</f>
        <v>0</v>
      </c>
      <c r="AB838" s="68">
        <f ca="1">Z838*'Inputs and Outputs'!$D$5-AA838*'Inputs and Outputs'!$D$6</f>
        <v>4080</v>
      </c>
      <c r="AC838" s="70">
        <f t="shared" ca="1" si="276"/>
        <v>0.73808333590200914</v>
      </c>
      <c r="AD838" s="68">
        <f t="shared" si="265"/>
        <v>25</v>
      </c>
      <c r="AE838" s="75">
        <f ca="1">Z838*'Inputs and Outputs'!$D$5-('Model Part B'!AA838*'Model Part B'!AD838+AA838*Costperbumped)</f>
        <v>4080</v>
      </c>
      <c r="AH838" s="74">
        <v>835</v>
      </c>
      <c r="AI838" s="68" t="s">
        <v>7</v>
      </c>
      <c r="AJ838" s="69">
        <v>44475</v>
      </c>
      <c r="AK838" s="67" t="s">
        <v>3</v>
      </c>
      <c r="AL838" s="68" t="str">
        <f>'Flight Data'!$A836</f>
        <v>G835</v>
      </c>
      <c r="AM838" s="68">
        <f>'Flight Data'!$B836</f>
        <v>6</v>
      </c>
      <c r="AN838" s="68">
        <f ca="1">ROUND(NORMINV($AS838,'Inputs and Outputs'!$C$18,'Inputs and Outputs'!$D$18),0)</f>
        <v>99</v>
      </c>
      <c r="AO838" s="68">
        <f t="shared" si="266"/>
        <v>103</v>
      </c>
      <c r="AP838" s="68">
        <f t="shared" ca="1" si="267"/>
        <v>99</v>
      </c>
      <c r="AQ838" s="68">
        <f ca="1">IF(AP838-AM838&gt;'Inputs and Outputs'!$D$4,Three-AM838,0)</f>
        <v>0</v>
      </c>
      <c r="AR838" s="68">
        <f ca="1">AP838*'Inputs and Outputs'!$D$5-AQ838*'Inputs and Outputs'!$D$6</f>
        <v>3960</v>
      </c>
      <c r="AS838" s="70">
        <f t="shared" ca="1" si="277"/>
        <v>0.38620977901197706</v>
      </c>
      <c r="AT838" s="68">
        <f t="shared" si="268"/>
        <v>25</v>
      </c>
      <c r="AU838" s="75">
        <f ca="1">AP838*'Inputs and Outputs'!$D$5-('Model Part B'!AQ838*'Model Part B'!AT838+AQ838*Costperbumped)</f>
        <v>3960</v>
      </c>
      <c r="AX838" s="74">
        <v>835</v>
      </c>
      <c r="AY838" s="68" t="s">
        <v>7</v>
      </c>
      <c r="AZ838" s="69">
        <v>44475</v>
      </c>
      <c r="BA838" s="67" t="s">
        <v>3</v>
      </c>
      <c r="BB838" s="68" t="str">
        <f>'Flight Data'!$A836</f>
        <v>G835</v>
      </c>
      <c r="BC838" s="68">
        <f>'Flight Data'!$B836</f>
        <v>6</v>
      </c>
      <c r="BD838" s="68">
        <f ca="1">ROUND(NORMINV($BI838,'Inputs and Outputs'!$C$18,'Inputs and Outputs'!$D$18),0)</f>
        <v>92</v>
      </c>
      <c r="BE838" s="68">
        <f t="shared" si="269"/>
        <v>104</v>
      </c>
      <c r="BF838" s="68">
        <f t="shared" ca="1" si="270"/>
        <v>92</v>
      </c>
      <c r="BG838" s="68">
        <f ca="1">IF(BF838-BC838&gt;'Inputs and Outputs'!$D$4,Four-BC838,0)</f>
        <v>0</v>
      </c>
      <c r="BH838" s="68">
        <f ca="1">BF838*'Inputs and Outputs'!$D$5-BG838*'Inputs and Outputs'!$D$6</f>
        <v>3680</v>
      </c>
      <c r="BI838" s="70">
        <f t="shared" ca="1" si="278"/>
        <v>6.1210484788018049E-2</v>
      </c>
      <c r="BJ838" s="68">
        <f t="shared" si="271"/>
        <v>25</v>
      </c>
      <c r="BK838" s="75">
        <f ca="1">BF838*'Inputs and Outputs'!$D$5-('Model Part B'!BG838*'Model Part B'!BJ838+BG838*Costperbumped)</f>
        <v>3680</v>
      </c>
      <c r="BN838" s="74">
        <v>835</v>
      </c>
      <c r="BO838" s="68" t="s">
        <v>7</v>
      </c>
      <c r="BP838" s="69">
        <v>44475</v>
      </c>
      <c r="BQ838" s="67" t="s">
        <v>3</v>
      </c>
      <c r="BR838" s="68" t="str">
        <f>'Flight Data'!$A836</f>
        <v>G835</v>
      </c>
      <c r="BS838" s="68">
        <f>'Flight Data'!$B836</f>
        <v>6</v>
      </c>
      <c r="BT838" s="68">
        <f ca="1">ROUND(NORMINV($BY838,'Inputs and Outputs'!$C$18,'Inputs and Outputs'!$D$18),0)</f>
        <v>94</v>
      </c>
      <c r="BU838" s="68">
        <f t="shared" si="272"/>
        <v>105</v>
      </c>
      <c r="BV838" s="68">
        <f t="shared" ca="1" si="273"/>
        <v>94</v>
      </c>
      <c r="BW838" s="68">
        <f ca="1">IF(BV838-BS838&gt;'Inputs and Outputs'!$D$4,Five-BS838,0)</f>
        <v>0</v>
      </c>
      <c r="BX838" s="68">
        <f ca="1">BV838*'Inputs and Outputs'!$D$5-BW838*'Inputs and Outputs'!$D$6</f>
        <v>3760</v>
      </c>
      <c r="BY838" s="70">
        <f t="shared" ca="1" si="279"/>
        <v>0.13147698561555332</v>
      </c>
      <c r="BZ838" s="68">
        <f t="shared" si="274"/>
        <v>25</v>
      </c>
      <c r="CA838" s="75">
        <f ca="1">BV838*'Inputs and Outputs'!$D$5-('Model Part B'!BW838*'Model Part B'!BZ838+BW838*Costperbumped)</f>
        <v>3760</v>
      </c>
    </row>
    <row r="839" spans="2:79" x14ac:dyDescent="0.2">
      <c r="B839" s="74">
        <v>836</v>
      </c>
      <c r="C839" s="68" t="s">
        <v>7</v>
      </c>
      <c r="D839" s="69">
        <v>44475</v>
      </c>
      <c r="E839" s="67" t="s">
        <v>2</v>
      </c>
      <c r="F839" s="68" t="str">
        <f>'Flight Data'!$A837</f>
        <v>G836</v>
      </c>
      <c r="G839" s="68">
        <f>'Flight Data'!$B837</f>
        <v>3</v>
      </c>
      <c r="H839" s="68">
        <f ca="1">ROUND(NORMINV($M839,'Inputs and Outputs'!$C$19,'Inputs and Outputs'!$D$19),0)</f>
        <v>105</v>
      </c>
      <c r="I839" s="68">
        <f t="shared" si="260"/>
        <v>101</v>
      </c>
      <c r="J839" s="68">
        <f t="shared" ca="1" si="261"/>
        <v>101</v>
      </c>
      <c r="K839" s="68">
        <f ca="1">IF(J839-G839&gt;'Inputs and Outputs'!$D$4,One-G839,0)</f>
        <v>0</v>
      </c>
      <c r="L839" s="68">
        <f ca="1">J839*'Inputs and Outputs'!$D$5-K839*'Inputs and Outputs'!$D$6</f>
        <v>4040</v>
      </c>
      <c r="M839" s="70">
        <f t="shared" ca="1" si="275"/>
        <v>0.64814976796364632</v>
      </c>
      <c r="N839" s="68">
        <f t="shared" si="262"/>
        <v>25</v>
      </c>
      <c r="O839" s="75">
        <f ca="1">J839*'Inputs and Outputs'!$D$5-('Model Part B'!K839*'Model Part B'!N839+K839*Costperbumped)</f>
        <v>4040</v>
      </c>
      <c r="R839" s="74">
        <v>836</v>
      </c>
      <c r="S839" s="68" t="s">
        <v>7</v>
      </c>
      <c r="T839" s="69">
        <v>44475</v>
      </c>
      <c r="U839" s="67" t="s">
        <v>2</v>
      </c>
      <c r="V839" s="68" t="str">
        <f>'Flight Data'!$A837</f>
        <v>G836</v>
      </c>
      <c r="W839" s="68">
        <f>'Flight Data'!$B837</f>
        <v>3</v>
      </c>
      <c r="X839" s="68">
        <f ca="1">ROUND(NORMINV($AC839,'Inputs and Outputs'!$C$19,'Inputs and Outputs'!$D$19),0)</f>
        <v>102</v>
      </c>
      <c r="Y839" s="68">
        <f t="shared" si="263"/>
        <v>102</v>
      </c>
      <c r="Z839" s="68">
        <f t="shared" ca="1" si="264"/>
        <v>102</v>
      </c>
      <c r="AA839" s="68">
        <f ca="1">IF(Z839-W839&gt;'Inputs and Outputs'!$D$4,One-W839,0)</f>
        <v>0</v>
      </c>
      <c r="AB839" s="68">
        <f ca="1">Z839*'Inputs and Outputs'!$D$5-AA839*'Inputs and Outputs'!$D$6</f>
        <v>4080</v>
      </c>
      <c r="AC839" s="70">
        <f t="shared" ca="1" si="276"/>
        <v>0.39752380482266014</v>
      </c>
      <c r="AD839" s="68">
        <f t="shared" si="265"/>
        <v>25</v>
      </c>
      <c r="AE839" s="75">
        <f ca="1">Z839*'Inputs and Outputs'!$D$5-('Model Part B'!AA839*'Model Part B'!AD839+AA839*Costperbumped)</f>
        <v>4080</v>
      </c>
      <c r="AH839" s="74">
        <v>836</v>
      </c>
      <c r="AI839" s="68" t="s">
        <v>7</v>
      </c>
      <c r="AJ839" s="69">
        <v>44475</v>
      </c>
      <c r="AK839" s="67" t="s">
        <v>2</v>
      </c>
      <c r="AL839" s="68" t="str">
        <f>'Flight Data'!$A837</f>
        <v>G836</v>
      </c>
      <c r="AM839" s="68">
        <f>'Flight Data'!$B837</f>
        <v>3</v>
      </c>
      <c r="AN839" s="68">
        <f ca="1">ROUND(NORMINV($AS839,'Inputs and Outputs'!$C$19,'Inputs and Outputs'!$D$19),0)</f>
        <v>100</v>
      </c>
      <c r="AO839" s="68">
        <f t="shared" si="266"/>
        <v>103</v>
      </c>
      <c r="AP839" s="68">
        <f t="shared" ca="1" si="267"/>
        <v>100</v>
      </c>
      <c r="AQ839" s="68">
        <f ca="1">IF(AP839-AM839&gt;'Inputs and Outputs'!$D$4,Three-AM839,0)</f>
        <v>0</v>
      </c>
      <c r="AR839" s="68">
        <f ca="1">AP839*'Inputs and Outputs'!$D$5-AQ839*'Inputs and Outputs'!$D$6</f>
        <v>4000</v>
      </c>
      <c r="AS839" s="70">
        <f t="shared" ca="1" si="277"/>
        <v>0.27360480293798362</v>
      </c>
      <c r="AT839" s="68">
        <f t="shared" si="268"/>
        <v>25</v>
      </c>
      <c r="AU839" s="75">
        <f ca="1">AP839*'Inputs and Outputs'!$D$5-('Model Part B'!AQ839*'Model Part B'!AT839+AQ839*Costperbumped)</f>
        <v>4000</v>
      </c>
      <c r="AX839" s="74">
        <v>836</v>
      </c>
      <c r="AY839" s="68" t="s">
        <v>7</v>
      </c>
      <c r="AZ839" s="69">
        <v>44475</v>
      </c>
      <c r="BA839" s="67" t="s">
        <v>2</v>
      </c>
      <c r="BB839" s="68" t="str">
        <f>'Flight Data'!$A837</f>
        <v>G836</v>
      </c>
      <c r="BC839" s="68">
        <f>'Flight Data'!$B837</f>
        <v>3</v>
      </c>
      <c r="BD839" s="68">
        <f ca="1">ROUND(NORMINV($BI839,'Inputs and Outputs'!$C$19,'Inputs and Outputs'!$D$19),0)</f>
        <v>100</v>
      </c>
      <c r="BE839" s="68">
        <f t="shared" si="269"/>
        <v>104</v>
      </c>
      <c r="BF839" s="68">
        <f t="shared" ca="1" si="270"/>
        <v>100</v>
      </c>
      <c r="BG839" s="68">
        <f ca="1">IF(BF839-BC839&gt;'Inputs and Outputs'!$D$4,Four-BC839,0)</f>
        <v>0</v>
      </c>
      <c r="BH839" s="68">
        <f ca="1">BF839*'Inputs and Outputs'!$D$5-BG839*'Inputs and Outputs'!$D$6</f>
        <v>4000</v>
      </c>
      <c r="BI839" s="70">
        <f t="shared" ca="1" si="278"/>
        <v>0.29817914747792462</v>
      </c>
      <c r="BJ839" s="68">
        <f t="shared" si="271"/>
        <v>25</v>
      </c>
      <c r="BK839" s="75">
        <f ca="1">BF839*'Inputs and Outputs'!$D$5-('Model Part B'!BG839*'Model Part B'!BJ839+BG839*Costperbumped)</f>
        <v>4000</v>
      </c>
      <c r="BN839" s="74">
        <v>836</v>
      </c>
      <c r="BO839" s="68" t="s">
        <v>7</v>
      </c>
      <c r="BP839" s="69">
        <v>44475</v>
      </c>
      <c r="BQ839" s="67" t="s">
        <v>2</v>
      </c>
      <c r="BR839" s="68" t="str">
        <f>'Flight Data'!$A837</f>
        <v>G836</v>
      </c>
      <c r="BS839" s="68">
        <f>'Flight Data'!$B837</f>
        <v>3</v>
      </c>
      <c r="BT839" s="68">
        <f ca="1">ROUND(NORMINV($BY839,'Inputs and Outputs'!$C$18,'Inputs and Outputs'!$D$18),0)</f>
        <v>103</v>
      </c>
      <c r="BU839" s="68">
        <f t="shared" si="272"/>
        <v>105</v>
      </c>
      <c r="BV839" s="68">
        <f t="shared" ca="1" si="273"/>
        <v>103</v>
      </c>
      <c r="BW839" s="68">
        <f ca="1">IF(BV839-BS839&gt;'Inputs and Outputs'!$D$4,Five-BS839,0)</f>
        <v>0</v>
      </c>
      <c r="BX839" s="68">
        <f ca="1">BV839*'Inputs and Outputs'!$D$5-BW839*'Inputs and Outputs'!$D$6</f>
        <v>4120</v>
      </c>
      <c r="BY839" s="70">
        <f t="shared" ca="1" si="279"/>
        <v>0.65582570211650915</v>
      </c>
      <c r="BZ839" s="68">
        <f t="shared" si="274"/>
        <v>25</v>
      </c>
      <c r="CA839" s="75">
        <f ca="1">BV839*'Inputs and Outputs'!$D$5-('Model Part B'!BW839*'Model Part B'!BZ839+BW839*Costperbumped)</f>
        <v>4120</v>
      </c>
    </row>
    <row r="840" spans="2:79" x14ac:dyDescent="0.2">
      <c r="B840" s="74">
        <v>837</v>
      </c>
      <c r="C840" s="68" t="s">
        <v>7</v>
      </c>
      <c r="D840" s="69">
        <v>44475</v>
      </c>
      <c r="E840" s="67" t="s">
        <v>0</v>
      </c>
      <c r="F840" s="68" t="str">
        <f>'Flight Data'!$A838</f>
        <v>G837</v>
      </c>
      <c r="G840" s="68">
        <f>'Flight Data'!$B838</f>
        <v>1</v>
      </c>
      <c r="H840" s="68">
        <f ca="1">ROUND(NORMINV($M840,'Inputs and Outputs'!$C$20,'Inputs and Outputs'!$D$20),0)</f>
        <v>114</v>
      </c>
      <c r="I840" s="68">
        <f t="shared" si="260"/>
        <v>101</v>
      </c>
      <c r="J840" s="68">
        <f t="shared" ca="1" si="261"/>
        <v>101</v>
      </c>
      <c r="K840" s="68">
        <f ca="1">IF(J840-G840&gt;'Inputs and Outputs'!$D$4,One-G840,0)</f>
        <v>0</v>
      </c>
      <c r="L840" s="68">
        <f ca="1">J840*'Inputs and Outputs'!$D$5-K840*'Inputs and Outputs'!$D$6</f>
        <v>4040</v>
      </c>
      <c r="M840" s="70">
        <f t="shared" ca="1" si="275"/>
        <v>0.96972521052869043</v>
      </c>
      <c r="N840" s="68">
        <f t="shared" si="262"/>
        <v>200</v>
      </c>
      <c r="O840" s="75">
        <f ca="1">J840*'Inputs and Outputs'!$D$5-('Model Part B'!K840*'Model Part B'!N840+K840*Costperbumped)</f>
        <v>4040</v>
      </c>
      <c r="R840" s="74">
        <v>837</v>
      </c>
      <c r="S840" s="68" t="s">
        <v>7</v>
      </c>
      <c r="T840" s="69">
        <v>44475</v>
      </c>
      <c r="U840" s="67" t="s">
        <v>0</v>
      </c>
      <c r="V840" s="68" t="str">
        <f>'Flight Data'!$A838</f>
        <v>G837</v>
      </c>
      <c r="W840" s="68">
        <f>'Flight Data'!$B838</f>
        <v>1</v>
      </c>
      <c r="X840" s="68">
        <f ca="1">ROUND(NORMINV($AC840,'Inputs and Outputs'!$C$20,'Inputs and Outputs'!$D$20),0)</f>
        <v>104</v>
      </c>
      <c r="Y840" s="68">
        <f t="shared" si="263"/>
        <v>102</v>
      </c>
      <c r="Z840" s="68">
        <f t="shared" ca="1" si="264"/>
        <v>102</v>
      </c>
      <c r="AA840" s="68">
        <f ca="1">IF(Z840-W840&gt;'Inputs and Outputs'!$D$4,One-W840,0)</f>
        <v>0</v>
      </c>
      <c r="AB840" s="68">
        <f ca="1">Z840*'Inputs and Outputs'!$D$5-AA840*'Inputs and Outputs'!$D$6</f>
        <v>4080</v>
      </c>
      <c r="AC840" s="70">
        <f t="shared" ca="1" si="276"/>
        <v>0.42952272625184085</v>
      </c>
      <c r="AD840" s="68">
        <f t="shared" si="265"/>
        <v>200</v>
      </c>
      <c r="AE840" s="75">
        <f ca="1">Z840*'Inputs and Outputs'!$D$5-('Model Part B'!AA840*'Model Part B'!AD840+AA840*Costperbumped)</f>
        <v>4080</v>
      </c>
      <c r="AH840" s="74">
        <v>837</v>
      </c>
      <c r="AI840" s="68" t="s">
        <v>7</v>
      </c>
      <c r="AJ840" s="69">
        <v>44475</v>
      </c>
      <c r="AK840" s="67" t="s">
        <v>0</v>
      </c>
      <c r="AL840" s="68" t="str">
        <f>'Flight Data'!$A838</f>
        <v>G837</v>
      </c>
      <c r="AM840" s="68">
        <f>'Flight Data'!$B838</f>
        <v>1</v>
      </c>
      <c r="AN840" s="68">
        <f ca="1">ROUND(NORMINV($AS840,'Inputs and Outputs'!$C$20,'Inputs and Outputs'!$D$20),0)</f>
        <v>101</v>
      </c>
      <c r="AO840" s="68">
        <f t="shared" si="266"/>
        <v>103</v>
      </c>
      <c r="AP840" s="68">
        <f t="shared" ca="1" si="267"/>
        <v>101</v>
      </c>
      <c r="AQ840" s="68">
        <f ca="1">IF(AP840-AM840&gt;'Inputs and Outputs'!$D$4,Three-AM840,0)</f>
        <v>0</v>
      </c>
      <c r="AR840" s="68">
        <f ca="1">AP840*'Inputs and Outputs'!$D$5-AQ840*'Inputs and Outputs'!$D$6</f>
        <v>4040</v>
      </c>
      <c r="AS840" s="70">
        <f t="shared" ca="1" si="277"/>
        <v>0.22038277757764724</v>
      </c>
      <c r="AT840" s="68">
        <f t="shared" si="268"/>
        <v>200</v>
      </c>
      <c r="AU840" s="75">
        <f ca="1">AP840*'Inputs and Outputs'!$D$5-('Model Part B'!AQ840*'Model Part B'!AT840+AQ840*Costperbumped)</f>
        <v>4040</v>
      </c>
      <c r="AX840" s="74">
        <v>837</v>
      </c>
      <c r="AY840" s="68" t="s">
        <v>7</v>
      </c>
      <c r="AZ840" s="69">
        <v>44475</v>
      </c>
      <c r="BA840" s="67" t="s">
        <v>0</v>
      </c>
      <c r="BB840" s="68" t="str">
        <f>'Flight Data'!$A838</f>
        <v>G837</v>
      </c>
      <c r="BC840" s="68">
        <f>'Flight Data'!$B838</f>
        <v>1</v>
      </c>
      <c r="BD840" s="68">
        <f ca="1">ROUND(NORMINV($BI840,'Inputs and Outputs'!$C$20,'Inputs and Outputs'!$D$20),0)</f>
        <v>108</v>
      </c>
      <c r="BE840" s="68">
        <f t="shared" si="269"/>
        <v>104</v>
      </c>
      <c r="BF840" s="68">
        <f t="shared" ca="1" si="270"/>
        <v>104</v>
      </c>
      <c r="BG840" s="68">
        <f ca="1">IF(BF840-BC840&gt;'Inputs and Outputs'!$D$4,Four-BC840,0)</f>
        <v>3</v>
      </c>
      <c r="BH840" s="68">
        <f ca="1">BF840*'Inputs and Outputs'!$D$5-BG840*'Inputs and Outputs'!$D$6</f>
        <v>3860</v>
      </c>
      <c r="BI840" s="70">
        <f t="shared" ca="1" si="278"/>
        <v>0.71595101201789435</v>
      </c>
      <c r="BJ840" s="68">
        <f t="shared" si="271"/>
        <v>200</v>
      </c>
      <c r="BK840" s="75">
        <f ca="1">BF840*'Inputs and Outputs'!$D$5-('Model Part B'!BG840*'Model Part B'!BJ840+BG840*Costperbumped)</f>
        <v>3260</v>
      </c>
      <c r="BN840" s="74">
        <v>837</v>
      </c>
      <c r="BO840" s="68" t="s">
        <v>7</v>
      </c>
      <c r="BP840" s="69">
        <v>44475</v>
      </c>
      <c r="BQ840" s="67" t="s">
        <v>0</v>
      </c>
      <c r="BR840" s="68" t="str">
        <f>'Flight Data'!$A838</f>
        <v>G837</v>
      </c>
      <c r="BS840" s="68">
        <f>'Flight Data'!$B838</f>
        <v>1</v>
      </c>
      <c r="BT840" s="68">
        <f ca="1">ROUND(NORMINV($BY840,'Inputs and Outputs'!$C$18,'Inputs and Outputs'!$D$18),0)</f>
        <v>108</v>
      </c>
      <c r="BU840" s="68">
        <f t="shared" si="272"/>
        <v>105</v>
      </c>
      <c r="BV840" s="68">
        <f t="shared" ca="1" si="273"/>
        <v>105</v>
      </c>
      <c r="BW840" s="68">
        <f ca="1">IF(BV840-BS840&gt;'Inputs and Outputs'!$D$4,Five-BS840,0)</f>
        <v>4</v>
      </c>
      <c r="BX840" s="68">
        <f ca="1">BV840*'Inputs and Outputs'!$D$5-BW840*'Inputs and Outputs'!$D$6</f>
        <v>3800</v>
      </c>
      <c r="BY840" s="70">
        <f t="shared" ca="1" si="279"/>
        <v>0.87372010983176829</v>
      </c>
      <c r="BZ840" s="68">
        <f t="shared" si="274"/>
        <v>200</v>
      </c>
      <c r="CA840" s="75">
        <f ca="1">BV840*'Inputs and Outputs'!$D$5-('Model Part B'!BW840*'Model Part B'!BZ840+BW840*Costperbumped)</f>
        <v>3000</v>
      </c>
    </row>
    <row r="841" spans="2:79" x14ac:dyDescent="0.2">
      <c r="B841" s="74">
        <v>838</v>
      </c>
      <c r="C841" s="68" t="s">
        <v>6</v>
      </c>
      <c r="D841" s="69">
        <v>44476</v>
      </c>
      <c r="E841" s="67" t="s">
        <v>3</v>
      </c>
      <c r="F841" s="68" t="str">
        <f>'Flight Data'!$A839</f>
        <v>G838</v>
      </c>
      <c r="G841" s="68">
        <f>'Flight Data'!$B839</f>
        <v>4</v>
      </c>
      <c r="H841" s="68">
        <f ca="1">ROUND(NORMINV($M841,'Inputs and Outputs'!$C$18,'Inputs and Outputs'!$D$18),0)</f>
        <v>106</v>
      </c>
      <c r="I841" s="68">
        <f t="shared" si="260"/>
        <v>101</v>
      </c>
      <c r="J841" s="68">
        <f t="shared" ca="1" si="261"/>
        <v>101</v>
      </c>
      <c r="K841" s="68">
        <f ca="1">IF(J841-G841&gt;'Inputs and Outputs'!$D$4,One-G841,0)</f>
        <v>0</v>
      </c>
      <c r="L841" s="68">
        <f ca="1">J841*'Inputs and Outputs'!$D$5-K841*'Inputs and Outputs'!$D$6</f>
        <v>4040</v>
      </c>
      <c r="M841" s="70">
        <f t="shared" ca="1" si="275"/>
        <v>0.80558499723256849</v>
      </c>
      <c r="N841" s="68">
        <f t="shared" si="262"/>
        <v>25</v>
      </c>
      <c r="O841" s="75">
        <f ca="1">J841*'Inputs and Outputs'!$D$5-('Model Part B'!K841*'Model Part B'!N841+K841*Costperbumped)</f>
        <v>4040</v>
      </c>
      <c r="R841" s="74">
        <v>838</v>
      </c>
      <c r="S841" s="68" t="s">
        <v>6</v>
      </c>
      <c r="T841" s="69">
        <v>44476</v>
      </c>
      <c r="U841" s="67" t="s">
        <v>3</v>
      </c>
      <c r="V841" s="68" t="str">
        <f>'Flight Data'!$A839</f>
        <v>G838</v>
      </c>
      <c r="W841" s="68">
        <f>'Flight Data'!$B839</f>
        <v>4</v>
      </c>
      <c r="X841" s="68">
        <f ca="1">ROUND(NORMINV($AC841,'Inputs and Outputs'!$C$18,'Inputs and Outputs'!$D$18),0)</f>
        <v>102</v>
      </c>
      <c r="Y841" s="68">
        <f t="shared" si="263"/>
        <v>102</v>
      </c>
      <c r="Z841" s="68">
        <f t="shared" ca="1" si="264"/>
        <v>102</v>
      </c>
      <c r="AA841" s="68">
        <f ca="1">IF(Z841-W841&gt;'Inputs and Outputs'!$D$4,One-W841,0)</f>
        <v>0</v>
      </c>
      <c r="AB841" s="68">
        <f ca="1">Z841*'Inputs and Outputs'!$D$5-AA841*'Inputs and Outputs'!$D$6</f>
        <v>4080</v>
      </c>
      <c r="AC841" s="70">
        <f t="shared" ca="1" si="276"/>
        <v>0.53563869145773357</v>
      </c>
      <c r="AD841" s="68">
        <f t="shared" si="265"/>
        <v>25</v>
      </c>
      <c r="AE841" s="75">
        <f ca="1">Z841*'Inputs and Outputs'!$D$5-('Model Part B'!AA841*'Model Part B'!AD841+AA841*Costperbumped)</f>
        <v>4080</v>
      </c>
      <c r="AH841" s="74">
        <v>838</v>
      </c>
      <c r="AI841" s="68" t="s">
        <v>6</v>
      </c>
      <c r="AJ841" s="69">
        <v>44476</v>
      </c>
      <c r="AK841" s="67" t="s">
        <v>3</v>
      </c>
      <c r="AL841" s="68" t="str">
        <f>'Flight Data'!$A839</f>
        <v>G838</v>
      </c>
      <c r="AM841" s="68">
        <f>'Flight Data'!$B839</f>
        <v>4</v>
      </c>
      <c r="AN841" s="68">
        <f ca="1">ROUND(NORMINV($AS841,'Inputs and Outputs'!$C$18,'Inputs and Outputs'!$D$18),0)</f>
        <v>95</v>
      </c>
      <c r="AO841" s="68">
        <f t="shared" si="266"/>
        <v>103</v>
      </c>
      <c r="AP841" s="68">
        <f t="shared" ca="1" si="267"/>
        <v>95</v>
      </c>
      <c r="AQ841" s="68">
        <f ca="1">IF(AP841-AM841&gt;'Inputs and Outputs'!$D$4,Three-AM841,0)</f>
        <v>0</v>
      </c>
      <c r="AR841" s="68">
        <f ca="1">AP841*'Inputs and Outputs'!$D$5-AQ841*'Inputs and Outputs'!$D$6</f>
        <v>3800</v>
      </c>
      <c r="AS841" s="70">
        <f t="shared" ca="1" si="277"/>
        <v>0.14488108798883359</v>
      </c>
      <c r="AT841" s="68">
        <f t="shared" si="268"/>
        <v>25</v>
      </c>
      <c r="AU841" s="75">
        <f ca="1">AP841*'Inputs and Outputs'!$D$5-('Model Part B'!AQ841*'Model Part B'!AT841+AQ841*Costperbumped)</f>
        <v>3800</v>
      </c>
      <c r="AX841" s="74">
        <v>838</v>
      </c>
      <c r="AY841" s="68" t="s">
        <v>6</v>
      </c>
      <c r="AZ841" s="69">
        <v>44476</v>
      </c>
      <c r="BA841" s="67" t="s">
        <v>3</v>
      </c>
      <c r="BB841" s="68" t="str">
        <f>'Flight Data'!$A839</f>
        <v>G838</v>
      </c>
      <c r="BC841" s="68">
        <f>'Flight Data'!$B839</f>
        <v>4</v>
      </c>
      <c r="BD841" s="68">
        <f ca="1">ROUND(NORMINV($BI841,'Inputs and Outputs'!$C$18,'Inputs and Outputs'!$D$18),0)</f>
        <v>93</v>
      </c>
      <c r="BE841" s="68">
        <f t="shared" si="269"/>
        <v>104</v>
      </c>
      <c r="BF841" s="68">
        <f t="shared" ca="1" si="270"/>
        <v>93</v>
      </c>
      <c r="BG841" s="68">
        <f ca="1">IF(BF841-BC841&gt;'Inputs and Outputs'!$D$4,Four-BC841,0)</f>
        <v>0</v>
      </c>
      <c r="BH841" s="68">
        <f ca="1">BF841*'Inputs and Outputs'!$D$5-BG841*'Inputs and Outputs'!$D$6</f>
        <v>3720</v>
      </c>
      <c r="BI841" s="70">
        <f t="shared" ca="1" si="278"/>
        <v>9.9983590671580247E-2</v>
      </c>
      <c r="BJ841" s="68">
        <f t="shared" si="271"/>
        <v>25</v>
      </c>
      <c r="BK841" s="75">
        <f ca="1">BF841*'Inputs and Outputs'!$D$5-('Model Part B'!BG841*'Model Part B'!BJ841+BG841*Costperbumped)</f>
        <v>3720</v>
      </c>
      <c r="BN841" s="74">
        <v>838</v>
      </c>
      <c r="BO841" s="68" t="s">
        <v>6</v>
      </c>
      <c r="BP841" s="69">
        <v>44476</v>
      </c>
      <c r="BQ841" s="67" t="s">
        <v>3</v>
      </c>
      <c r="BR841" s="68" t="str">
        <f>'Flight Data'!$A839</f>
        <v>G838</v>
      </c>
      <c r="BS841" s="68">
        <f>'Flight Data'!$B839</f>
        <v>4</v>
      </c>
      <c r="BT841" s="68">
        <f ca="1">ROUND(NORMINV($BY841,'Inputs and Outputs'!$C$18,'Inputs and Outputs'!$D$18),0)</f>
        <v>100</v>
      </c>
      <c r="BU841" s="68">
        <f t="shared" si="272"/>
        <v>105</v>
      </c>
      <c r="BV841" s="68">
        <f t="shared" ca="1" si="273"/>
        <v>100</v>
      </c>
      <c r="BW841" s="68">
        <f ca="1">IF(BV841-BS841&gt;'Inputs and Outputs'!$D$4,Five-BS841,0)</f>
        <v>0</v>
      </c>
      <c r="BX841" s="68">
        <f ca="1">BV841*'Inputs and Outputs'!$D$5-BW841*'Inputs and Outputs'!$D$6</f>
        <v>4000</v>
      </c>
      <c r="BY841" s="70">
        <f t="shared" ca="1" si="279"/>
        <v>0.46648394358238665</v>
      </c>
      <c r="BZ841" s="68">
        <f t="shared" si="274"/>
        <v>25</v>
      </c>
      <c r="CA841" s="75">
        <f ca="1">BV841*'Inputs and Outputs'!$D$5-('Model Part B'!BW841*'Model Part B'!BZ841+BW841*Costperbumped)</f>
        <v>4000</v>
      </c>
    </row>
    <row r="842" spans="2:79" x14ac:dyDescent="0.2">
      <c r="B842" s="74">
        <v>839</v>
      </c>
      <c r="C842" s="68" t="s">
        <v>6</v>
      </c>
      <c r="D842" s="69">
        <v>44476</v>
      </c>
      <c r="E842" s="67" t="s">
        <v>2</v>
      </c>
      <c r="F842" s="68" t="str">
        <f>'Flight Data'!$A840</f>
        <v>G839</v>
      </c>
      <c r="G842" s="68">
        <f>'Flight Data'!$B840</f>
        <v>3</v>
      </c>
      <c r="H842" s="68">
        <f ca="1">ROUND(NORMINV($M842,'Inputs and Outputs'!$C$19,'Inputs and Outputs'!$D$19),0)</f>
        <v>105</v>
      </c>
      <c r="I842" s="68">
        <f t="shared" si="260"/>
        <v>101</v>
      </c>
      <c r="J842" s="68">
        <f t="shared" ca="1" si="261"/>
        <v>101</v>
      </c>
      <c r="K842" s="68">
        <f ca="1">IF(J842-G842&gt;'Inputs and Outputs'!$D$4,One-G842,0)</f>
        <v>0</v>
      </c>
      <c r="L842" s="68">
        <f ca="1">J842*'Inputs and Outputs'!$D$5-K842*'Inputs and Outputs'!$D$6</f>
        <v>4040</v>
      </c>
      <c r="M842" s="70">
        <f t="shared" ca="1" si="275"/>
        <v>0.6502727722284507</v>
      </c>
      <c r="N842" s="68">
        <f t="shared" si="262"/>
        <v>25</v>
      </c>
      <c r="O842" s="75">
        <f ca="1">J842*'Inputs and Outputs'!$D$5-('Model Part B'!K842*'Model Part B'!N842+K842*Costperbumped)</f>
        <v>4040</v>
      </c>
      <c r="R842" s="74">
        <v>839</v>
      </c>
      <c r="S842" s="68" t="s">
        <v>6</v>
      </c>
      <c r="T842" s="69">
        <v>44476</v>
      </c>
      <c r="U842" s="67" t="s">
        <v>2</v>
      </c>
      <c r="V842" s="68" t="str">
        <f>'Flight Data'!$A840</f>
        <v>G839</v>
      </c>
      <c r="W842" s="68">
        <f>'Flight Data'!$B840</f>
        <v>3</v>
      </c>
      <c r="X842" s="68">
        <f ca="1">ROUND(NORMINV($AC842,'Inputs and Outputs'!$C$19,'Inputs and Outputs'!$D$19),0)</f>
        <v>109</v>
      </c>
      <c r="Y842" s="68">
        <f t="shared" si="263"/>
        <v>102</v>
      </c>
      <c r="Z842" s="68">
        <f t="shared" ca="1" si="264"/>
        <v>102</v>
      </c>
      <c r="AA842" s="68">
        <f ca="1">IF(Z842-W842&gt;'Inputs and Outputs'!$D$4,One-W842,0)</f>
        <v>0</v>
      </c>
      <c r="AB842" s="68">
        <f ca="1">Z842*'Inputs and Outputs'!$D$5-AA842*'Inputs and Outputs'!$D$6</f>
        <v>4080</v>
      </c>
      <c r="AC842" s="70">
        <f t="shared" ca="1" si="276"/>
        <v>0.90004151988984449</v>
      </c>
      <c r="AD842" s="68">
        <f t="shared" si="265"/>
        <v>25</v>
      </c>
      <c r="AE842" s="75">
        <f ca="1">Z842*'Inputs and Outputs'!$D$5-('Model Part B'!AA842*'Model Part B'!AD842+AA842*Costperbumped)</f>
        <v>4080</v>
      </c>
      <c r="AH842" s="74">
        <v>839</v>
      </c>
      <c r="AI842" s="68" t="s">
        <v>6</v>
      </c>
      <c r="AJ842" s="69">
        <v>44476</v>
      </c>
      <c r="AK842" s="67" t="s">
        <v>2</v>
      </c>
      <c r="AL842" s="68" t="str">
        <f>'Flight Data'!$A840</f>
        <v>G839</v>
      </c>
      <c r="AM842" s="68">
        <f>'Flight Data'!$B840</f>
        <v>3</v>
      </c>
      <c r="AN842" s="68">
        <f ca="1">ROUND(NORMINV($AS842,'Inputs and Outputs'!$C$19,'Inputs and Outputs'!$D$19),0)</f>
        <v>104</v>
      </c>
      <c r="AO842" s="68">
        <f t="shared" si="266"/>
        <v>103</v>
      </c>
      <c r="AP842" s="68">
        <f t="shared" ca="1" si="267"/>
        <v>103</v>
      </c>
      <c r="AQ842" s="68">
        <f ca="1">IF(AP842-AM842&gt;'Inputs and Outputs'!$D$4,Three-AM842,0)</f>
        <v>0</v>
      </c>
      <c r="AR842" s="68">
        <f ca="1">AP842*'Inputs and Outputs'!$D$5-AQ842*'Inputs and Outputs'!$D$6</f>
        <v>4120</v>
      </c>
      <c r="AS842" s="70">
        <f t="shared" ca="1" si="277"/>
        <v>0.55442873936274517</v>
      </c>
      <c r="AT842" s="68">
        <f t="shared" si="268"/>
        <v>25</v>
      </c>
      <c r="AU842" s="75">
        <f ca="1">AP842*'Inputs and Outputs'!$D$5-('Model Part B'!AQ842*'Model Part B'!AT842+AQ842*Costperbumped)</f>
        <v>4120</v>
      </c>
      <c r="AX842" s="74">
        <v>839</v>
      </c>
      <c r="AY842" s="68" t="s">
        <v>6</v>
      </c>
      <c r="AZ842" s="69">
        <v>44476</v>
      </c>
      <c r="BA842" s="67" t="s">
        <v>2</v>
      </c>
      <c r="BB842" s="68" t="str">
        <f>'Flight Data'!$A840</f>
        <v>G839</v>
      </c>
      <c r="BC842" s="68">
        <f>'Flight Data'!$B840</f>
        <v>3</v>
      </c>
      <c r="BD842" s="68">
        <f ca="1">ROUND(NORMINV($BI842,'Inputs and Outputs'!$C$19,'Inputs and Outputs'!$D$19),0)</f>
        <v>105</v>
      </c>
      <c r="BE842" s="68">
        <f t="shared" si="269"/>
        <v>104</v>
      </c>
      <c r="BF842" s="68">
        <f t="shared" ca="1" si="270"/>
        <v>104</v>
      </c>
      <c r="BG842" s="68">
        <f ca="1">IF(BF842-BC842&gt;'Inputs and Outputs'!$D$4,Four-BC842,0)</f>
        <v>1</v>
      </c>
      <c r="BH842" s="68">
        <f ca="1">BF842*'Inputs and Outputs'!$D$5-BG842*'Inputs and Outputs'!$D$6</f>
        <v>4060</v>
      </c>
      <c r="BI842" s="70">
        <f t="shared" ca="1" si="278"/>
        <v>0.66457545462737699</v>
      </c>
      <c r="BJ842" s="68">
        <f t="shared" si="271"/>
        <v>25</v>
      </c>
      <c r="BK842" s="75">
        <f ca="1">BF842*'Inputs and Outputs'!$D$5-('Model Part B'!BG842*'Model Part B'!BJ842+BG842*Costperbumped)</f>
        <v>4035</v>
      </c>
      <c r="BN842" s="74">
        <v>839</v>
      </c>
      <c r="BO842" s="68" t="s">
        <v>6</v>
      </c>
      <c r="BP842" s="69">
        <v>44476</v>
      </c>
      <c r="BQ842" s="67" t="s">
        <v>2</v>
      </c>
      <c r="BR842" s="68" t="str">
        <f>'Flight Data'!$A840</f>
        <v>G839</v>
      </c>
      <c r="BS842" s="68">
        <f>'Flight Data'!$B840</f>
        <v>3</v>
      </c>
      <c r="BT842" s="68">
        <f ca="1">ROUND(NORMINV($BY842,'Inputs and Outputs'!$C$18,'Inputs and Outputs'!$D$18),0)</f>
        <v>90</v>
      </c>
      <c r="BU842" s="68">
        <f t="shared" si="272"/>
        <v>105</v>
      </c>
      <c r="BV842" s="68">
        <f t="shared" ca="1" si="273"/>
        <v>90</v>
      </c>
      <c r="BW842" s="68">
        <f ca="1">IF(BV842-BS842&gt;'Inputs and Outputs'!$D$4,Five-BS842,0)</f>
        <v>0</v>
      </c>
      <c r="BX842" s="68">
        <f ca="1">BV842*'Inputs and Outputs'!$D$5-BW842*'Inputs and Outputs'!$D$6</f>
        <v>3600</v>
      </c>
      <c r="BY842" s="70">
        <f t="shared" ca="1" si="279"/>
        <v>3.1275103749568101E-2</v>
      </c>
      <c r="BZ842" s="68">
        <f t="shared" si="274"/>
        <v>25</v>
      </c>
      <c r="CA842" s="75">
        <f ca="1">BV842*'Inputs and Outputs'!$D$5-('Model Part B'!BW842*'Model Part B'!BZ842+BW842*Costperbumped)</f>
        <v>3600</v>
      </c>
    </row>
    <row r="843" spans="2:79" x14ac:dyDescent="0.2">
      <c r="B843" s="74">
        <v>840</v>
      </c>
      <c r="C843" s="68" t="s">
        <v>6</v>
      </c>
      <c r="D843" s="69">
        <v>44476</v>
      </c>
      <c r="E843" s="67" t="s">
        <v>0</v>
      </c>
      <c r="F843" s="68" t="str">
        <f>'Flight Data'!$A841</f>
        <v>G840</v>
      </c>
      <c r="G843" s="68">
        <f>'Flight Data'!$B841</f>
        <v>0</v>
      </c>
      <c r="H843" s="68">
        <f ca="1">ROUND(NORMINV($M843,'Inputs and Outputs'!$C$20,'Inputs and Outputs'!$D$20),0)</f>
        <v>102</v>
      </c>
      <c r="I843" s="68">
        <f t="shared" si="260"/>
        <v>101</v>
      </c>
      <c r="J843" s="68">
        <f t="shared" ca="1" si="261"/>
        <v>101</v>
      </c>
      <c r="K843" s="68">
        <f ca="1">IF(J843-G843&gt;'Inputs and Outputs'!$D$4,One-G843,0)</f>
        <v>1</v>
      </c>
      <c r="L843" s="68">
        <f ca="1">J843*'Inputs and Outputs'!$D$5-K843*'Inputs and Outputs'!$D$6</f>
        <v>3940</v>
      </c>
      <c r="M843" s="70">
        <f t="shared" ca="1" si="275"/>
        <v>0.25557250321902802</v>
      </c>
      <c r="N843" s="68">
        <f t="shared" si="262"/>
        <v>200</v>
      </c>
      <c r="O843" s="75">
        <f ca="1">J843*'Inputs and Outputs'!$D$5-('Model Part B'!K843*'Model Part B'!N843+K843*Costperbumped)</f>
        <v>3740</v>
      </c>
      <c r="R843" s="74">
        <v>840</v>
      </c>
      <c r="S843" s="68" t="s">
        <v>6</v>
      </c>
      <c r="T843" s="69">
        <v>44476</v>
      </c>
      <c r="U843" s="67" t="s">
        <v>0</v>
      </c>
      <c r="V843" s="68" t="str">
        <f>'Flight Data'!$A841</f>
        <v>G840</v>
      </c>
      <c r="W843" s="68">
        <f>'Flight Data'!$B841</f>
        <v>0</v>
      </c>
      <c r="X843" s="68">
        <f ca="1">ROUND(NORMINV($AC843,'Inputs and Outputs'!$C$20,'Inputs and Outputs'!$D$20),0)</f>
        <v>105</v>
      </c>
      <c r="Y843" s="68">
        <f t="shared" si="263"/>
        <v>102</v>
      </c>
      <c r="Z843" s="68">
        <f t="shared" ca="1" si="264"/>
        <v>102</v>
      </c>
      <c r="AA843" s="68">
        <f ca="1">IF(Z843-W843&gt;'Inputs and Outputs'!$D$4,One-W843,0)</f>
        <v>1</v>
      </c>
      <c r="AB843" s="68">
        <f ca="1">Z843*'Inputs and Outputs'!$D$5-AA843*'Inputs and Outputs'!$D$6</f>
        <v>3980</v>
      </c>
      <c r="AC843" s="70">
        <f t="shared" ca="1" si="276"/>
        <v>0.49354217512910004</v>
      </c>
      <c r="AD843" s="68">
        <f t="shared" si="265"/>
        <v>200</v>
      </c>
      <c r="AE843" s="75">
        <f ca="1">Z843*'Inputs and Outputs'!$D$5-('Model Part B'!AA843*'Model Part B'!AD843+AA843*Costperbumped)</f>
        <v>3780</v>
      </c>
      <c r="AH843" s="74">
        <v>840</v>
      </c>
      <c r="AI843" s="68" t="s">
        <v>6</v>
      </c>
      <c r="AJ843" s="69">
        <v>44476</v>
      </c>
      <c r="AK843" s="67" t="s">
        <v>0</v>
      </c>
      <c r="AL843" s="68" t="str">
        <f>'Flight Data'!$A841</f>
        <v>G840</v>
      </c>
      <c r="AM843" s="68">
        <f>'Flight Data'!$B841</f>
        <v>0</v>
      </c>
      <c r="AN843" s="68">
        <f ca="1">ROUND(NORMINV($AS843,'Inputs and Outputs'!$C$20,'Inputs and Outputs'!$D$20),0)</f>
        <v>96</v>
      </c>
      <c r="AO843" s="68">
        <f t="shared" si="266"/>
        <v>103</v>
      </c>
      <c r="AP843" s="68">
        <f t="shared" ca="1" si="267"/>
        <v>96</v>
      </c>
      <c r="AQ843" s="68">
        <f ca="1">IF(AP843-AM843&gt;'Inputs and Outputs'!$D$4,Three-AM843,0)</f>
        <v>0</v>
      </c>
      <c r="AR843" s="68">
        <f ca="1">AP843*'Inputs and Outputs'!$D$5-AQ843*'Inputs and Outputs'!$D$6</f>
        <v>3840</v>
      </c>
      <c r="AS843" s="70">
        <f t="shared" ca="1" si="277"/>
        <v>2.9801444774189778E-2</v>
      </c>
      <c r="AT843" s="68">
        <f t="shared" si="268"/>
        <v>200</v>
      </c>
      <c r="AU843" s="75">
        <f ca="1">AP843*'Inputs and Outputs'!$D$5-('Model Part B'!AQ843*'Model Part B'!AT843+AQ843*Costperbumped)</f>
        <v>3840</v>
      </c>
      <c r="AX843" s="74">
        <v>840</v>
      </c>
      <c r="AY843" s="68" t="s">
        <v>6</v>
      </c>
      <c r="AZ843" s="69">
        <v>44476</v>
      </c>
      <c r="BA843" s="67" t="s">
        <v>0</v>
      </c>
      <c r="BB843" s="68" t="str">
        <f>'Flight Data'!$A841</f>
        <v>G840</v>
      </c>
      <c r="BC843" s="68">
        <f>'Flight Data'!$B841</f>
        <v>0</v>
      </c>
      <c r="BD843" s="68">
        <f ca="1">ROUND(NORMINV($BI843,'Inputs and Outputs'!$C$20,'Inputs and Outputs'!$D$20),0)</f>
        <v>107</v>
      </c>
      <c r="BE843" s="68">
        <f t="shared" si="269"/>
        <v>104</v>
      </c>
      <c r="BF843" s="68">
        <f t="shared" ca="1" si="270"/>
        <v>104</v>
      </c>
      <c r="BG843" s="68">
        <f ca="1">IF(BF843-BC843&gt;'Inputs and Outputs'!$D$4,Four-BC843,0)</f>
        <v>4</v>
      </c>
      <c r="BH843" s="68">
        <f ca="1">BF843*'Inputs and Outputs'!$D$5-BG843*'Inputs and Outputs'!$D$6</f>
        <v>3760</v>
      </c>
      <c r="BI843" s="70">
        <f t="shared" ca="1" si="278"/>
        <v>0.66540165414638275</v>
      </c>
      <c r="BJ843" s="68">
        <f t="shared" si="271"/>
        <v>200</v>
      </c>
      <c r="BK843" s="75">
        <f ca="1">BF843*'Inputs and Outputs'!$D$5-('Model Part B'!BG843*'Model Part B'!BJ843+BG843*Costperbumped)</f>
        <v>2960</v>
      </c>
      <c r="BN843" s="74">
        <v>840</v>
      </c>
      <c r="BO843" s="68" t="s">
        <v>6</v>
      </c>
      <c r="BP843" s="69">
        <v>44476</v>
      </c>
      <c r="BQ843" s="67" t="s">
        <v>0</v>
      </c>
      <c r="BR843" s="68" t="str">
        <f>'Flight Data'!$A841</f>
        <v>G840</v>
      </c>
      <c r="BS843" s="68">
        <f>'Flight Data'!$B841</f>
        <v>0</v>
      </c>
      <c r="BT843" s="68">
        <f ca="1">ROUND(NORMINV($BY843,'Inputs and Outputs'!$C$18,'Inputs and Outputs'!$D$18),0)</f>
        <v>110</v>
      </c>
      <c r="BU843" s="68">
        <f t="shared" si="272"/>
        <v>105</v>
      </c>
      <c r="BV843" s="68">
        <f t="shared" ca="1" si="273"/>
        <v>105</v>
      </c>
      <c r="BW843" s="68">
        <f ca="1">IF(BV843-BS843&gt;'Inputs and Outputs'!$D$4,Five-BS843,0)</f>
        <v>5</v>
      </c>
      <c r="BX843" s="68">
        <f ca="1">BV843*'Inputs and Outputs'!$D$5-BW843*'Inputs and Outputs'!$D$6</f>
        <v>3700</v>
      </c>
      <c r="BY843" s="70">
        <f t="shared" ca="1" si="279"/>
        <v>0.92942721054131683</v>
      </c>
      <c r="BZ843" s="68">
        <f t="shared" si="274"/>
        <v>200</v>
      </c>
      <c r="CA843" s="75">
        <f ca="1">BV843*'Inputs and Outputs'!$D$5-('Model Part B'!BW843*'Model Part B'!BZ843+BW843*Costperbumped)</f>
        <v>2700</v>
      </c>
    </row>
    <row r="844" spans="2:79" x14ac:dyDescent="0.2">
      <c r="B844" s="74">
        <v>841</v>
      </c>
      <c r="C844" s="68" t="s">
        <v>5</v>
      </c>
      <c r="D844" s="69">
        <v>44477</v>
      </c>
      <c r="E844" s="67" t="s">
        <v>3</v>
      </c>
      <c r="F844" s="68" t="str">
        <f>'Flight Data'!$A842</f>
        <v>G841</v>
      </c>
      <c r="G844" s="68">
        <f>'Flight Data'!$B842</f>
        <v>3</v>
      </c>
      <c r="H844" s="68">
        <f ca="1">ROUND(NORMINV($M844,'Inputs and Outputs'!$C$18,'Inputs and Outputs'!$D$18),0)</f>
        <v>106</v>
      </c>
      <c r="I844" s="68">
        <f t="shared" si="260"/>
        <v>101</v>
      </c>
      <c r="J844" s="68">
        <f t="shared" ca="1" si="261"/>
        <v>101</v>
      </c>
      <c r="K844" s="68">
        <f ca="1">IF(J844-G844&gt;'Inputs and Outputs'!$D$4,One-G844,0)</f>
        <v>0</v>
      </c>
      <c r="L844" s="68">
        <f ca="1">J844*'Inputs and Outputs'!$D$5-K844*'Inputs and Outputs'!$D$6</f>
        <v>4040</v>
      </c>
      <c r="M844" s="70">
        <f t="shared" ca="1" si="275"/>
        <v>0.7863399088937425</v>
      </c>
      <c r="N844" s="68">
        <f t="shared" si="262"/>
        <v>25</v>
      </c>
      <c r="O844" s="75">
        <f ca="1">J844*'Inputs and Outputs'!$D$5-('Model Part B'!K844*'Model Part B'!N844+K844*Costperbumped)</f>
        <v>4040</v>
      </c>
      <c r="R844" s="74">
        <v>841</v>
      </c>
      <c r="S844" s="68" t="s">
        <v>5</v>
      </c>
      <c r="T844" s="69">
        <v>44477</v>
      </c>
      <c r="U844" s="67" t="s">
        <v>3</v>
      </c>
      <c r="V844" s="68" t="str">
        <f>'Flight Data'!$A842</f>
        <v>G841</v>
      </c>
      <c r="W844" s="68">
        <f>'Flight Data'!$B842</f>
        <v>3</v>
      </c>
      <c r="X844" s="68">
        <f ca="1">ROUND(NORMINV($AC844,'Inputs and Outputs'!$C$18,'Inputs and Outputs'!$D$18),0)</f>
        <v>107</v>
      </c>
      <c r="Y844" s="68">
        <f t="shared" si="263"/>
        <v>102</v>
      </c>
      <c r="Z844" s="68">
        <f t="shared" ca="1" si="264"/>
        <v>102</v>
      </c>
      <c r="AA844" s="68">
        <f ca="1">IF(Z844-W844&gt;'Inputs and Outputs'!$D$4,One-W844,0)</f>
        <v>0</v>
      </c>
      <c r="AB844" s="68">
        <f ca="1">Z844*'Inputs and Outputs'!$D$5-AA844*'Inputs and Outputs'!$D$6</f>
        <v>4080</v>
      </c>
      <c r="AC844" s="70">
        <f t="shared" ca="1" si="276"/>
        <v>0.83146511481842966</v>
      </c>
      <c r="AD844" s="68">
        <f t="shared" si="265"/>
        <v>25</v>
      </c>
      <c r="AE844" s="75">
        <f ca="1">Z844*'Inputs and Outputs'!$D$5-('Model Part B'!AA844*'Model Part B'!AD844+AA844*Costperbumped)</f>
        <v>4080</v>
      </c>
      <c r="AH844" s="74">
        <v>841</v>
      </c>
      <c r="AI844" s="68" t="s">
        <v>5</v>
      </c>
      <c r="AJ844" s="69">
        <v>44477</v>
      </c>
      <c r="AK844" s="67" t="s">
        <v>3</v>
      </c>
      <c r="AL844" s="68" t="str">
        <f>'Flight Data'!$A842</f>
        <v>G841</v>
      </c>
      <c r="AM844" s="68">
        <f>'Flight Data'!$B842</f>
        <v>3</v>
      </c>
      <c r="AN844" s="68">
        <f ca="1">ROUND(NORMINV($AS844,'Inputs and Outputs'!$C$18,'Inputs and Outputs'!$D$18),0)</f>
        <v>101</v>
      </c>
      <c r="AO844" s="68">
        <f t="shared" si="266"/>
        <v>103</v>
      </c>
      <c r="AP844" s="68">
        <f t="shared" ca="1" si="267"/>
        <v>101</v>
      </c>
      <c r="AQ844" s="68">
        <f ca="1">IF(AP844-AM844&gt;'Inputs and Outputs'!$D$4,Three-AM844,0)</f>
        <v>0</v>
      </c>
      <c r="AR844" s="68">
        <f ca="1">AP844*'Inputs and Outputs'!$D$5-AQ844*'Inputs and Outputs'!$D$6</f>
        <v>4040</v>
      </c>
      <c r="AS844" s="70">
        <f t="shared" ca="1" si="277"/>
        <v>0.53118212464382786</v>
      </c>
      <c r="AT844" s="68">
        <f t="shared" si="268"/>
        <v>25</v>
      </c>
      <c r="AU844" s="75">
        <f ca="1">AP844*'Inputs and Outputs'!$D$5-('Model Part B'!AQ844*'Model Part B'!AT844+AQ844*Costperbumped)</f>
        <v>4040</v>
      </c>
      <c r="AX844" s="74">
        <v>841</v>
      </c>
      <c r="AY844" s="68" t="s">
        <v>5</v>
      </c>
      <c r="AZ844" s="69">
        <v>44477</v>
      </c>
      <c r="BA844" s="67" t="s">
        <v>3</v>
      </c>
      <c r="BB844" s="68" t="str">
        <f>'Flight Data'!$A842</f>
        <v>G841</v>
      </c>
      <c r="BC844" s="68">
        <f>'Flight Data'!$B842</f>
        <v>3</v>
      </c>
      <c r="BD844" s="68">
        <f ca="1">ROUND(NORMINV($BI844,'Inputs and Outputs'!$C$18,'Inputs and Outputs'!$D$18),0)</f>
        <v>97</v>
      </c>
      <c r="BE844" s="68">
        <f t="shared" si="269"/>
        <v>104</v>
      </c>
      <c r="BF844" s="68">
        <f t="shared" ca="1" si="270"/>
        <v>97</v>
      </c>
      <c r="BG844" s="68">
        <f ca="1">IF(BF844-BC844&gt;'Inputs and Outputs'!$D$4,Four-BC844,0)</f>
        <v>0</v>
      </c>
      <c r="BH844" s="68">
        <f ca="1">BF844*'Inputs and Outputs'!$D$5-BG844*'Inputs and Outputs'!$D$6</f>
        <v>3880</v>
      </c>
      <c r="BI844" s="70">
        <f t="shared" ca="1" si="278"/>
        <v>0.26101440710512835</v>
      </c>
      <c r="BJ844" s="68">
        <f t="shared" si="271"/>
        <v>25</v>
      </c>
      <c r="BK844" s="75">
        <f ca="1">BF844*'Inputs and Outputs'!$D$5-('Model Part B'!BG844*'Model Part B'!BJ844+BG844*Costperbumped)</f>
        <v>3880</v>
      </c>
      <c r="BN844" s="74">
        <v>841</v>
      </c>
      <c r="BO844" s="68" t="s">
        <v>5</v>
      </c>
      <c r="BP844" s="69">
        <v>44477</v>
      </c>
      <c r="BQ844" s="67" t="s">
        <v>3</v>
      </c>
      <c r="BR844" s="68" t="str">
        <f>'Flight Data'!$A842</f>
        <v>G841</v>
      </c>
      <c r="BS844" s="68">
        <f>'Flight Data'!$B842</f>
        <v>3</v>
      </c>
      <c r="BT844" s="68">
        <f ca="1">ROUND(NORMINV($BY844,'Inputs and Outputs'!$C$18,'Inputs and Outputs'!$D$18),0)</f>
        <v>99</v>
      </c>
      <c r="BU844" s="68">
        <f t="shared" si="272"/>
        <v>105</v>
      </c>
      <c r="BV844" s="68">
        <f t="shared" ca="1" si="273"/>
        <v>99</v>
      </c>
      <c r="BW844" s="68">
        <f ca="1">IF(BV844-BS844&gt;'Inputs and Outputs'!$D$4,Five-BS844,0)</f>
        <v>0</v>
      </c>
      <c r="BX844" s="68">
        <f ca="1">BV844*'Inputs and Outputs'!$D$5-BW844*'Inputs and Outputs'!$D$6</f>
        <v>3960</v>
      </c>
      <c r="BY844" s="70">
        <f t="shared" ca="1" si="279"/>
        <v>0.37294402651360736</v>
      </c>
      <c r="BZ844" s="68">
        <f t="shared" si="274"/>
        <v>25</v>
      </c>
      <c r="CA844" s="75">
        <f ca="1">BV844*'Inputs and Outputs'!$D$5-('Model Part B'!BW844*'Model Part B'!BZ844+BW844*Costperbumped)</f>
        <v>3960</v>
      </c>
    </row>
    <row r="845" spans="2:79" x14ac:dyDescent="0.2">
      <c r="B845" s="74">
        <v>842</v>
      </c>
      <c r="C845" s="68" t="s">
        <v>5</v>
      </c>
      <c r="D845" s="69">
        <v>44477</v>
      </c>
      <c r="E845" s="67" t="s">
        <v>2</v>
      </c>
      <c r="F845" s="68" t="str">
        <f>'Flight Data'!$A843</f>
        <v>G842</v>
      </c>
      <c r="G845" s="68">
        <f>'Flight Data'!$B843</f>
        <v>3</v>
      </c>
      <c r="H845" s="68">
        <f ca="1">ROUND(NORMINV($M845,'Inputs and Outputs'!$C$19,'Inputs and Outputs'!$D$19),0)</f>
        <v>108</v>
      </c>
      <c r="I845" s="68">
        <f t="shared" si="260"/>
        <v>101</v>
      </c>
      <c r="J845" s="68">
        <f t="shared" ca="1" si="261"/>
        <v>101</v>
      </c>
      <c r="K845" s="68">
        <f ca="1">IF(J845-G845&gt;'Inputs and Outputs'!$D$4,One-G845,0)</f>
        <v>0</v>
      </c>
      <c r="L845" s="68">
        <f ca="1">J845*'Inputs and Outputs'!$D$5-K845*'Inputs and Outputs'!$D$6</f>
        <v>4040</v>
      </c>
      <c r="M845" s="70">
        <f t="shared" ca="1" si="275"/>
        <v>0.82200622926808165</v>
      </c>
      <c r="N845" s="68">
        <f t="shared" si="262"/>
        <v>25</v>
      </c>
      <c r="O845" s="75">
        <f ca="1">J845*'Inputs and Outputs'!$D$5-('Model Part B'!K845*'Model Part B'!N845+K845*Costperbumped)</f>
        <v>4040</v>
      </c>
      <c r="R845" s="74">
        <v>842</v>
      </c>
      <c r="S845" s="68" t="s">
        <v>5</v>
      </c>
      <c r="T845" s="69">
        <v>44477</v>
      </c>
      <c r="U845" s="67" t="s">
        <v>2</v>
      </c>
      <c r="V845" s="68" t="str">
        <f>'Flight Data'!$A843</f>
        <v>G842</v>
      </c>
      <c r="W845" s="68">
        <f>'Flight Data'!$B843</f>
        <v>3</v>
      </c>
      <c r="X845" s="68">
        <f ca="1">ROUND(NORMINV($AC845,'Inputs and Outputs'!$C$19,'Inputs and Outputs'!$D$19),0)</f>
        <v>90</v>
      </c>
      <c r="Y845" s="68">
        <f t="shared" si="263"/>
        <v>102</v>
      </c>
      <c r="Z845" s="68">
        <f t="shared" ca="1" si="264"/>
        <v>90</v>
      </c>
      <c r="AA845" s="68">
        <f ca="1">IF(Z845-W845&gt;'Inputs and Outputs'!$D$4,One-W845,0)</f>
        <v>0</v>
      </c>
      <c r="AB845" s="68">
        <f ca="1">Z845*'Inputs and Outputs'!$D$5-AA845*'Inputs and Outputs'!$D$6</f>
        <v>3600</v>
      </c>
      <c r="AC845" s="70">
        <f t="shared" ca="1" si="276"/>
        <v>5.913198910056594E-3</v>
      </c>
      <c r="AD845" s="68">
        <f t="shared" si="265"/>
        <v>25</v>
      </c>
      <c r="AE845" s="75">
        <f ca="1">Z845*'Inputs and Outputs'!$D$5-('Model Part B'!AA845*'Model Part B'!AD845+AA845*Costperbumped)</f>
        <v>3600</v>
      </c>
      <c r="AH845" s="74">
        <v>842</v>
      </c>
      <c r="AI845" s="68" t="s">
        <v>5</v>
      </c>
      <c r="AJ845" s="69">
        <v>44477</v>
      </c>
      <c r="AK845" s="67" t="s">
        <v>2</v>
      </c>
      <c r="AL845" s="68" t="str">
        <f>'Flight Data'!$A843</f>
        <v>G842</v>
      </c>
      <c r="AM845" s="68">
        <f>'Flight Data'!$B843</f>
        <v>3</v>
      </c>
      <c r="AN845" s="68">
        <f ca="1">ROUND(NORMINV($AS845,'Inputs and Outputs'!$C$19,'Inputs and Outputs'!$D$19),0)</f>
        <v>102</v>
      </c>
      <c r="AO845" s="68">
        <f t="shared" si="266"/>
        <v>103</v>
      </c>
      <c r="AP845" s="68">
        <f t="shared" ca="1" si="267"/>
        <v>102</v>
      </c>
      <c r="AQ845" s="68">
        <f ca="1">IF(AP845-AM845&gt;'Inputs and Outputs'!$D$4,Three-AM845,0)</f>
        <v>0</v>
      </c>
      <c r="AR845" s="68">
        <f ca="1">AP845*'Inputs and Outputs'!$D$5-AQ845*'Inputs and Outputs'!$D$6</f>
        <v>4080</v>
      </c>
      <c r="AS845" s="70">
        <f t="shared" ca="1" si="277"/>
        <v>0.3939298056126993</v>
      </c>
      <c r="AT845" s="68">
        <f t="shared" si="268"/>
        <v>25</v>
      </c>
      <c r="AU845" s="75">
        <f ca="1">AP845*'Inputs and Outputs'!$D$5-('Model Part B'!AQ845*'Model Part B'!AT845+AQ845*Costperbumped)</f>
        <v>4080</v>
      </c>
      <c r="AX845" s="74">
        <v>842</v>
      </c>
      <c r="AY845" s="68" t="s">
        <v>5</v>
      </c>
      <c r="AZ845" s="69">
        <v>44477</v>
      </c>
      <c r="BA845" s="67" t="s">
        <v>2</v>
      </c>
      <c r="BB845" s="68" t="str">
        <f>'Flight Data'!$A843</f>
        <v>G842</v>
      </c>
      <c r="BC845" s="68">
        <f>'Flight Data'!$B843</f>
        <v>3</v>
      </c>
      <c r="BD845" s="68">
        <f ca="1">ROUND(NORMINV($BI845,'Inputs and Outputs'!$C$19,'Inputs and Outputs'!$D$19),0)</f>
        <v>97</v>
      </c>
      <c r="BE845" s="68">
        <f t="shared" si="269"/>
        <v>104</v>
      </c>
      <c r="BF845" s="68">
        <f t="shared" ca="1" si="270"/>
        <v>97</v>
      </c>
      <c r="BG845" s="68">
        <f ca="1">IF(BF845-BC845&gt;'Inputs and Outputs'!$D$4,Four-BC845,0)</f>
        <v>0</v>
      </c>
      <c r="BH845" s="68">
        <f ca="1">BF845*'Inputs and Outputs'!$D$5-BG845*'Inputs and Outputs'!$D$6</f>
        <v>3880</v>
      </c>
      <c r="BI845" s="70">
        <f t="shared" ca="1" si="278"/>
        <v>0.1129460714679279</v>
      </c>
      <c r="BJ845" s="68">
        <f t="shared" si="271"/>
        <v>25</v>
      </c>
      <c r="BK845" s="75">
        <f ca="1">BF845*'Inputs and Outputs'!$D$5-('Model Part B'!BG845*'Model Part B'!BJ845+BG845*Costperbumped)</f>
        <v>3880</v>
      </c>
      <c r="BN845" s="74">
        <v>842</v>
      </c>
      <c r="BO845" s="68" t="s">
        <v>5</v>
      </c>
      <c r="BP845" s="69">
        <v>44477</v>
      </c>
      <c r="BQ845" s="67" t="s">
        <v>2</v>
      </c>
      <c r="BR845" s="68" t="str">
        <f>'Flight Data'!$A843</f>
        <v>G842</v>
      </c>
      <c r="BS845" s="68">
        <f>'Flight Data'!$B843</f>
        <v>3</v>
      </c>
      <c r="BT845" s="68">
        <f ca="1">ROUND(NORMINV($BY845,'Inputs and Outputs'!$C$18,'Inputs and Outputs'!$D$18),0)</f>
        <v>94</v>
      </c>
      <c r="BU845" s="68">
        <f t="shared" si="272"/>
        <v>105</v>
      </c>
      <c r="BV845" s="68">
        <f t="shared" ca="1" si="273"/>
        <v>94</v>
      </c>
      <c r="BW845" s="68">
        <f ca="1">IF(BV845-BS845&gt;'Inputs and Outputs'!$D$4,Five-BS845,0)</f>
        <v>0</v>
      </c>
      <c r="BX845" s="68">
        <f ca="1">BV845*'Inputs and Outputs'!$D$5-BW845*'Inputs and Outputs'!$D$6</f>
        <v>3760</v>
      </c>
      <c r="BY845" s="70">
        <f t="shared" ca="1" si="279"/>
        <v>0.11616401151105582</v>
      </c>
      <c r="BZ845" s="68">
        <f t="shared" si="274"/>
        <v>25</v>
      </c>
      <c r="CA845" s="75">
        <f ca="1">BV845*'Inputs and Outputs'!$D$5-('Model Part B'!BW845*'Model Part B'!BZ845+BW845*Costperbumped)</f>
        <v>3760</v>
      </c>
    </row>
    <row r="846" spans="2:79" x14ac:dyDescent="0.2">
      <c r="B846" s="74">
        <v>843</v>
      </c>
      <c r="C846" s="68" t="s">
        <v>5</v>
      </c>
      <c r="D846" s="69">
        <v>44477</v>
      </c>
      <c r="E846" s="67" t="s">
        <v>0</v>
      </c>
      <c r="F846" s="68" t="str">
        <f>'Flight Data'!$A844</f>
        <v>G843</v>
      </c>
      <c r="G846" s="68">
        <f>'Flight Data'!$B844</f>
        <v>2</v>
      </c>
      <c r="H846" s="68">
        <f ca="1">ROUND(NORMINV($M846,'Inputs and Outputs'!$C$20,'Inputs and Outputs'!$D$20),0)</f>
        <v>97</v>
      </c>
      <c r="I846" s="68">
        <f t="shared" si="260"/>
        <v>101</v>
      </c>
      <c r="J846" s="68">
        <f t="shared" ca="1" si="261"/>
        <v>97</v>
      </c>
      <c r="K846" s="68">
        <f ca="1">IF(J846-G846&gt;'Inputs and Outputs'!$D$4,One-G846,0)</f>
        <v>0</v>
      </c>
      <c r="L846" s="68">
        <f ca="1">J846*'Inputs and Outputs'!$D$5-K846*'Inputs and Outputs'!$D$6</f>
        <v>3880</v>
      </c>
      <c r="M846" s="70">
        <f t="shared" ca="1" si="275"/>
        <v>6.2479090814407834E-2</v>
      </c>
      <c r="N846" s="68">
        <f t="shared" si="262"/>
        <v>200</v>
      </c>
      <c r="O846" s="75">
        <f ca="1">J846*'Inputs and Outputs'!$D$5-('Model Part B'!K846*'Model Part B'!N846+K846*Costperbumped)</f>
        <v>3880</v>
      </c>
      <c r="R846" s="74">
        <v>843</v>
      </c>
      <c r="S846" s="68" t="s">
        <v>5</v>
      </c>
      <c r="T846" s="69">
        <v>44477</v>
      </c>
      <c r="U846" s="67" t="s">
        <v>0</v>
      </c>
      <c r="V846" s="68" t="str">
        <f>'Flight Data'!$A844</f>
        <v>G843</v>
      </c>
      <c r="W846" s="68">
        <f>'Flight Data'!$B844</f>
        <v>2</v>
      </c>
      <c r="X846" s="68">
        <f ca="1">ROUND(NORMINV($AC846,'Inputs and Outputs'!$C$20,'Inputs and Outputs'!$D$20),0)</f>
        <v>101</v>
      </c>
      <c r="Y846" s="68">
        <f t="shared" si="263"/>
        <v>102</v>
      </c>
      <c r="Z846" s="68">
        <f t="shared" ca="1" si="264"/>
        <v>101</v>
      </c>
      <c r="AA846" s="68">
        <f ca="1">IF(Z846-W846&gt;'Inputs and Outputs'!$D$4,One-W846,0)</f>
        <v>0</v>
      </c>
      <c r="AB846" s="68">
        <f ca="1">Z846*'Inputs and Outputs'!$D$5-AA846*'Inputs and Outputs'!$D$6</f>
        <v>4040</v>
      </c>
      <c r="AC846" s="70">
        <f t="shared" ca="1" si="276"/>
        <v>0.23072974846647976</v>
      </c>
      <c r="AD846" s="68">
        <f t="shared" si="265"/>
        <v>200</v>
      </c>
      <c r="AE846" s="75">
        <f ca="1">Z846*'Inputs and Outputs'!$D$5-('Model Part B'!AA846*'Model Part B'!AD846+AA846*Costperbumped)</f>
        <v>4040</v>
      </c>
      <c r="AH846" s="74">
        <v>843</v>
      </c>
      <c r="AI846" s="68" t="s">
        <v>5</v>
      </c>
      <c r="AJ846" s="69">
        <v>44477</v>
      </c>
      <c r="AK846" s="67" t="s">
        <v>0</v>
      </c>
      <c r="AL846" s="68" t="str">
        <f>'Flight Data'!$A844</f>
        <v>G843</v>
      </c>
      <c r="AM846" s="68">
        <f>'Flight Data'!$B844</f>
        <v>2</v>
      </c>
      <c r="AN846" s="68">
        <f ca="1">ROUND(NORMINV($AS846,'Inputs and Outputs'!$C$20,'Inputs and Outputs'!$D$20),0)</f>
        <v>108</v>
      </c>
      <c r="AO846" s="68">
        <f t="shared" si="266"/>
        <v>103</v>
      </c>
      <c r="AP846" s="68">
        <f t="shared" ca="1" si="267"/>
        <v>103</v>
      </c>
      <c r="AQ846" s="68">
        <f ca="1">IF(AP846-AM846&gt;'Inputs and Outputs'!$D$4,Three-AM846,0)</f>
        <v>1</v>
      </c>
      <c r="AR846" s="68">
        <f ca="1">AP846*'Inputs and Outputs'!$D$5-AQ846*'Inputs and Outputs'!$D$6</f>
        <v>4020</v>
      </c>
      <c r="AS846" s="70">
        <f t="shared" ca="1" si="277"/>
        <v>0.73395095366328422</v>
      </c>
      <c r="AT846" s="68">
        <f t="shared" si="268"/>
        <v>200</v>
      </c>
      <c r="AU846" s="75">
        <f ca="1">AP846*'Inputs and Outputs'!$D$5-('Model Part B'!AQ846*'Model Part B'!AT846+AQ846*Costperbumped)</f>
        <v>3820</v>
      </c>
      <c r="AX846" s="74">
        <v>843</v>
      </c>
      <c r="AY846" s="68" t="s">
        <v>5</v>
      </c>
      <c r="AZ846" s="69">
        <v>44477</v>
      </c>
      <c r="BA846" s="67" t="s">
        <v>0</v>
      </c>
      <c r="BB846" s="68" t="str">
        <f>'Flight Data'!$A844</f>
        <v>G843</v>
      </c>
      <c r="BC846" s="68">
        <f>'Flight Data'!$B844</f>
        <v>2</v>
      </c>
      <c r="BD846" s="68">
        <f ca="1">ROUND(NORMINV($BI846,'Inputs and Outputs'!$C$20,'Inputs and Outputs'!$D$20),0)</f>
        <v>106</v>
      </c>
      <c r="BE846" s="68">
        <f t="shared" si="269"/>
        <v>104</v>
      </c>
      <c r="BF846" s="68">
        <f t="shared" ca="1" si="270"/>
        <v>104</v>
      </c>
      <c r="BG846" s="68">
        <f ca="1">IF(BF846-BC846&gt;'Inputs and Outputs'!$D$4,Four-BC846,0)</f>
        <v>2</v>
      </c>
      <c r="BH846" s="68">
        <f ca="1">BF846*'Inputs and Outputs'!$D$5-BG846*'Inputs and Outputs'!$D$6</f>
        <v>3960</v>
      </c>
      <c r="BI846" s="70">
        <f t="shared" ca="1" si="278"/>
        <v>0.57972840443870055</v>
      </c>
      <c r="BJ846" s="68">
        <f t="shared" si="271"/>
        <v>200</v>
      </c>
      <c r="BK846" s="75">
        <f ca="1">BF846*'Inputs and Outputs'!$D$5-('Model Part B'!BG846*'Model Part B'!BJ846+BG846*Costperbumped)</f>
        <v>3560</v>
      </c>
      <c r="BN846" s="74">
        <v>843</v>
      </c>
      <c r="BO846" s="68" t="s">
        <v>5</v>
      </c>
      <c r="BP846" s="69">
        <v>44477</v>
      </c>
      <c r="BQ846" s="67" t="s">
        <v>0</v>
      </c>
      <c r="BR846" s="68" t="str">
        <f>'Flight Data'!$A844</f>
        <v>G843</v>
      </c>
      <c r="BS846" s="68">
        <f>'Flight Data'!$B844</f>
        <v>2</v>
      </c>
      <c r="BT846" s="68">
        <f ca="1">ROUND(NORMINV($BY846,'Inputs and Outputs'!$C$18,'Inputs and Outputs'!$D$18),0)</f>
        <v>103</v>
      </c>
      <c r="BU846" s="68">
        <f t="shared" si="272"/>
        <v>105</v>
      </c>
      <c r="BV846" s="68">
        <f t="shared" ca="1" si="273"/>
        <v>103</v>
      </c>
      <c r="BW846" s="68">
        <f ca="1">IF(BV846-BS846&gt;'Inputs and Outputs'!$D$4,Five-BS846,0)</f>
        <v>3</v>
      </c>
      <c r="BX846" s="68">
        <f ca="1">BV846*'Inputs and Outputs'!$D$5-BW846*'Inputs and Outputs'!$D$6</f>
        <v>3820</v>
      </c>
      <c r="BY846" s="70">
        <f t="shared" ca="1" si="279"/>
        <v>0.63133161616042532</v>
      </c>
      <c r="BZ846" s="68">
        <f t="shared" si="274"/>
        <v>200</v>
      </c>
      <c r="CA846" s="75">
        <f ca="1">BV846*'Inputs and Outputs'!$D$5-('Model Part B'!BW846*'Model Part B'!BZ846+BW846*Costperbumped)</f>
        <v>3220</v>
      </c>
    </row>
    <row r="847" spans="2:79" x14ac:dyDescent="0.2">
      <c r="B847" s="74">
        <v>844</v>
      </c>
      <c r="C847" s="68" t="s">
        <v>4</v>
      </c>
      <c r="D847" s="69">
        <v>44478</v>
      </c>
      <c r="E847" s="67" t="s">
        <v>3</v>
      </c>
      <c r="F847" s="68" t="str">
        <f>'Flight Data'!$A845</f>
        <v>G844</v>
      </c>
      <c r="G847" s="68">
        <f>'Flight Data'!$B845</f>
        <v>1</v>
      </c>
      <c r="H847" s="68">
        <f ca="1">ROUND(NORMINV($M847,'Inputs and Outputs'!$C$18,'Inputs and Outputs'!$D$18),0)</f>
        <v>93</v>
      </c>
      <c r="I847" s="68">
        <f t="shared" si="260"/>
        <v>101</v>
      </c>
      <c r="J847" s="68">
        <f t="shared" ca="1" si="261"/>
        <v>93</v>
      </c>
      <c r="K847" s="68">
        <f ca="1">IF(J847-G847&gt;'Inputs and Outputs'!$D$4,One-G847,0)</f>
        <v>0</v>
      </c>
      <c r="L847" s="68">
        <f ca="1">J847*'Inputs and Outputs'!$D$5-K847*'Inputs and Outputs'!$D$6</f>
        <v>3720</v>
      </c>
      <c r="M847" s="70">
        <f t="shared" ca="1" si="275"/>
        <v>8.6916297994671488E-2</v>
      </c>
      <c r="N847" s="68">
        <f t="shared" si="262"/>
        <v>25</v>
      </c>
      <c r="O847" s="75">
        <f ca="1">J847*'Inputs and Outputs'!$D$5-('Model Part B'!K847*'Model Part B'!N847+K847*Costperbumped)</f>
        <v>3720</v>
      </c>
      <c r="R847" s="74">
        <v>844</v>
      </c>
      <c r="S847" s="68" t="s">
        <v>4</v>
      </c>
      <c r="T847" s="69">
        <v>44478</v>
      </c>
      <c r="U847" s="67" t="s">
        <v>3</v>
      </c>
      <c r="V847" s="68" t="str">
        <f>'Flight Data'!$A845</f>
        <v>G844</v>
      </c>
      <c r="W847" s="68">
        <f>'Flight Data'!$B845</f>
        <v>1</v>
      </c>
      <c r="X847" s="68">
        <f ca="1">ROUND(NORMINV($AC847,'Inputs and Outputs'!$C$18,'Inputs and Outputs'!$D$18),0)</f>
        <v>103</v>
      </c>
      <c r="Y847" s="68">
        <f t="shared" si="263"/>
        <v>102</v>
      </c>
      <c r="Z847" s="68">
        <f t="shared" ca="1" si="264"/>
        <v>102</v>
      </c>
      <c r="AA847" s="68">
        <f ca="1">IF(Z847-W847&gt;'Inputs and Outputs'!$D$4,One-W847,0)</f>
        <v>0</v>
      </c>
      <c r="AB847" s="68">
        <f ca="1">Z847*'Inputs and Outputs'!$D$5-AA847*'Inputs and Outputs'!$D$6</f>
        <v>4080</v>
      </c>
      <c r="AC847" s="70">
        <f t="shared" ca="1" si="276"/>
        <v>0.62733232486263513</v>
      </c>
      <c r="AD847" s="68">
        <f t="shared" si="265"/>
        <v>25</v>
      </c>
      <c r="AE847" s="75">
        <f ca="1">Z847*'Inputs and Outputs'!$D$5-('Model Part B'!AA847*'Model Part B'!AD847+AA847*Costperbumped)</f>
        <v>4080</v>
      </c>
      <c r="AH847" s="74">
        <v>844</v>
      </c>
      <c r="AI847" s="68" t="s">
        <v>4</v>
      </c>
      <c r="AJ847" s="69">
        <v>44478</v>
      </c>
      <c r="AK847" s="67" t="s">
        <v>3</v>
      </c>
      <c r="AL847" s="68" t="str">
        <f>'Flight Data'!$A845</f>
        <v>G844</v>
      </c>
      <c r="AM847" s="68">
        <f>'Flight Data'!$B845</f>
        <v>1</v>
      </c>
      <c r="AN847" s="68">
        <f ca="1">ROUND(NORMINV($AS847,'Inputs and Outputs'!$C$18,'Inputs and Outputs'!$D$18),0)</f>
        <v>100</v>
      </c>
      <c r="AO847" s="68">
        <f t="shared" si="266"/>
        <v>103</v>
      </c>
      <c r="AP847" s="68">
        <f t="shared" ca="1" si="267"/>
        <v>100</v>
      </c>
      <c r="AQ847" s="68">
        <f ca="1">IF(AP847-AM847&gt;'Inputs and Outputs'!$D$4,Three-AM847,0)</f>
        <v>0</v>
      </c>
      <c r="AR847" s="68">
        <f ca="1">AP847*'Inputs and Outputs'!$D$5-AQ847*'Inputs and Outputs'!$D$6</f>
        <v>4000</v>
      </c>
      <c r="AS847" s="70">
        <f t="shared" ca="1" si="277"/>
        <v>0.41337849649805236</v>
      </c>
      <c r="AT847" s="68">
        <f t="shared" si="268"/>
        <v>25</v>
      </c>
      <c r="AU847" s="75">
        <f ca="1">AP847*'Inputs and Outputs'!$D$5-('Model Part B'!AQ847*'Model Part B'!AT847+AQ847*Costperbumped)</f>
        <v>4000</v>
      </c>
      <c r="AX847" s="74">
        <v>844</v>
      </c>
      <c r="AY847" s="68" t="s">
        <v>4</v>
      </c>
      <c r="AZ847" s="69">
        <v>44478</v>
      </c>
      <c r="BA847" s="67" t="s">
        <v>3</v>
      </c>
      <c r="BB847" s="68" t="str">
        <f>'Flight Data'!$A845</f>
        <v>G844</v>
      </c>
      <c r="BC847" s="68">
        <f>'Flight Data'!$B845</f>
        <v>1</v>
      </c>
      <c r="BD847" s="68">
        <f ca="1">ROUND(NORMINV($BI847,'Inputs and Outputs'!$C$18,'Inputs and Outputs'!$D$18),0)</f>
        <v>98</v>
      </c>
      <c r="BE847" s="68">
        <f t="shared" si="269"/>
        <v>104</v>
      </c>
      <c r="BF847" s="68">
        <f t="shared" ca="1" si="270"/>
        <v>98</v>
      </c>
      <c r="BG847" s="68">
        <f ca="1">IF(BF847-BC847&gt;'Inputs and Outputs'!$D$4,Four-BC847,0)</f>
        <v>0</v>
      </c>
      <c r="BH847" s="68">
        <f ca="1">BF847*'Inputs and Outputs'!$D$5-BG847*'Inputs and Outputs'!$D$6</f>
        <v>3920</v>
      </c>
      <c r="BI847" s="70">
        <f t="shared" ca="1" si="278"/>
        <v>0.28577380712668388</v>
      </c>
      <c r="BJ847" s="68">
        <f t="shared" si="271"/>
        <v>25</v>
      </c>
      <c r="BK847" s="75">
        <f ca="1">BF847*'Inputs and Outputs'!$D$5-('Model Part B'!BG847*'Model Part B'!BJ847+BG847*Costperbumped)</f>
        <v>3920</v>
      </c>
      <c r="BN847" s="74">
        <v>844</v>
      </c>
      <c r="BO847" s="68" t="s">
        <v>4</v>
      </c>
      <c r="BP847" s="69">
        <v>44478</v>
      </c>
      <c r="BQ847" s="67" t="s">
        <v>3</v>
      </c>
      <c r="BR847" s="68" t="str">
        <f>'Flight Data'!$A845</f>
        <v>G844</v>
      </c>
      <c r="BS847" s="68">
        <f>'Flight Data'!$B845</f>
        <v>1</v>
      </c>
      <c r="BT847" s="68">
        <f ca="1">ROUND(NORMINV($BY847,'Inputs and Outputs'!$C$18,'Inputs and Outputs'!$D$18),0)</f>
        <v>109</v>
      </c>
      <c r="BU847" s="68">
        <f t="shared" si="272"/>
        <v>105</v>
      </c>
      <c r="BV847" s="68">
        <f t="shared" ca="1" si="273"/>
        <v>105</v>
      </c>
      <c r="BW847" s="68">
        <f ca="1">IF(BV847-BS847&gt;'Inputs and Outputs'!$D$4,Five-BS847,0)</f>
        <v>4</v>
      </c>
      <c r="BX847" s="68">
        <f ca="1">BV847*'Inputs and Outputs'!$D$5-BW847*'Inputs and Outputs'!$D$6</f>
        <v>3800</v>
      </c>
      <c r="BY847" s="70">
        <f t="shared" ca="1" si="279"/>
        <v>0.92124629289192439</v>
      </c>
      <c r="BZ847" s="68">
        <f t="shared" si="274"/>
        <v>25</v>
      </c>
      <c r="CA847" s="75">
        <f ca="1">BV847*'Inputs and Outputs'!$D$5-('Model Part B'!BW847*'Model Part B'!BZ847+BW847*Costperbumped)</f>
        <v>3700</v>
      </c>
    </row>
    <row r="848" spans="2:79" x14ac:dyDescent="0.2">
      <c r="B848" s="74">
        <v>845</v>
      </c>
      <c r="C848" s="68" t="s">
        <v>4</v>
      </c>
      <c r="D848" s="69">
        <v>44478</v>
      </c>
      <c r="E848" s="67" t="s">
        <v>2</v>
      </c>
      <c r="F848" s="68" t="str">
        <f>'Flight Data'!$A846</f>
        <v>G845</v>
      </c>
      <c r="G848" s="68">
        <f>'Flight Data'!$B846</f>
        <v>2</v>
      </c>
      <c r="H848" s="68">
        <f ca="1">ROUND(NORMINV($M848,'Inputs and Outputs'!$C$19,'Inputs and Outputs'!$D$19),0)</f>
        <v>105</v>
      </c>
      <c r="I848" s="68">
        <f t="shared" si="260"/>
        <v>101</v>
      </c>
      <c r="J848" s="68">
        <f t="shared" ca="1" si="261"/>
        <v>101</v>
      </c>
      <c r="K848" s="68">
        <f ca="1">IF(J848-G848&gt;'Inputs and Outputs'!$D$4,One-G848,0)</f>
        <v>0</v>
      </c>
      <c r="L848" s="68">
        <f ca="1">J848*'Inputs and Outputs'!$D$5-K848*'Inputs and Outputs'!$D$6</f>
        <v>4040</v>
      </c>
      <c r="M848" s="70">
        <f t="shared" ca="1" si="275"/>
        <v>0.64540566844852065</v>
      </c>
      <c r="N848" s="68">
        <f t="shared" si="262"/>
        <v>25</v>
      </c>
      <c r="O848" s="75">
        <f ca="1">J848*'Inputs and Outputs'!$D$5-('Model Part B'!K848*'Model Part B'!N848+K848*Costperbumped)</f>
        <v>4040</v>
      </c>
      <c r="R848" s="74">
        <v>845</v>
      </c>
      <c r="S848" s="68" t="s">
        <v>4</v>
      </c>
      <c r="T848" s="69">
        <v>44478</v>
      </c>
      <c r="U848" s="67" t="s">
        <v>2</v>
      </c>
      <c r="V848" s="68" t="str">
        <f>'Flight Data'!$A846</f>
        <v>G845</v>
      </c>
      <c r="W848" s="68">
        <f>'Flight Data'!$B846</f>
        <v>2</v>
      </c>
      <c r="X848" s="68">
        <f ca="1">ROUND(NORMINV($AC848,'Inputs and Outputs'!$C$19,'Inputs and Outputs'!$D$19),0)</f>
        <v>106</v>
      </c>
      <c r="Y848" s="68">
        <f t="shared" si="263"/>
        <v>102</v>
      </c>
      <c r="Z848" s="68">
        <f t="shared" ca="1" si="264"/>
        <v>102</v>
      </c>
      <c r="AA848" s="68">
        <f ca="1">IF(Z848-W848&gt;'Inputs and Outputs'!$D$4,One-W848,0)</f>
        <v>0</v>
      </c>
      <c r="AB848" s="68">
        <f ca="1">Z848*'Inputs and Outputs'!$D$5-AA848*'Inputs and Outputs'!$D$6</f>
        <v>4080</v>
      </c>
      <c r="AC848" s="70">
        <f t="shared" ca="1" si="276"/>
        <v>0.73032443483316878</v>
      </c>
      <c r="AD848" s="68">
        <f t="shared" si="265"/>
        <v>25</v>
      </c>
      <c r="AE848" s="75">
        <f ca="1">Z848*'Inputs and Outputs'!$D$5-('Model Part B'!AA848*'Model Part B'!AD848+AA848*Costperbumped)</f>
        <v>4080</v>
      </c>
      <c r="AH848" s="74">
        <v>845</v>
      </c>
      <c r="AI848" s="68" t="s">
        <v>4</v>
      </c>
      <c r="AJ848" s="69">
        <v>44478</v>
      </c>
      <c r="AK848" s="67" t="s">
        <v>2</v>
      </c>
      <c r="AL848" s="68" t="str">
        <f>'Flight Data'!$A846</f>
        <v>G845</v>
      </c>
      <c r="AM848" s="68">
        <f>'Flight Data'!$B846</f>
        <v>2</v>
      </c>
      <c r="AN848" s="68">
        <f ca="1">ROUND(NORMINV($AS848,'Inputs and Outputs'!$C$19,'Inputs and Outputs'!$D$19),0)</f>
        <v>113</v>
      </c>
      <c r="AO848" s="68">
        <f t="shared" si="266"/>
        <v>103</v>
      </c>
      <c r="AP848" s="68">
        <f t="shared" ca="1" si="267"/>
        <v>103</v>
      </c>
      <c r="AQ848" s="68">
        <f ca="1">IF(AP848-AM848&gt;'Inputs and Outputs'!$D$4,Three-AM848,0)</f>
        <v>1</v>
      </c>
      <c r="AR848" s="68">
        <f ca="1">AP848*'Inputs and Outputs'!$D$5-AQ848*'Inputs and Outputs'!$D$6</f>
        <v>4020</v>
      </c>
      <c r="AS848" s="70">
        <f t="shared" ca="1" si="277"/>
        <v>0.98002709433318458</v>
      </c>
      <c r="AT848" s="68">
        <f t="shared" si="268"/>
        <v>25</v>
      </c>
      <c r="AU848" s="75">
        <f ca="1">AP848*'Inputs and Outputs'!$D$5-('Model Part B'!AQ848*'Model Part B'!AT848+AQ848*Costperbumped)</f>
        <v>3995</v>
      </c>
      <c r="AX848" s="74">
        <v>845</v>
      </c>
      <c r="AY848" s="68" t="s">
        <v>4</v>
      </c>
      <c r="AZ848" s="69">
        <v>44478</v>
      </c>
      <c r="BA848" s="67" t="s">
        <v>2</v>
      </c>
      <c r="BB848" s="68" t="str">
        <f>'Flight Data'!$A846</f>
        <v>G845</v>
      </c>
      <c r="BC848" s="68">
        <f>'Flight Data'!$B846</f>
        <v>2</v>
      </c>
      <c r="BD848" s="68">
        <f ca="1">ROUND(NORMINV($BI848,'Inputs and Outputs'!$C$19,'Inputs and Outputs'!$D$19),0)</f>
        <v>99</v>
      </c>
      <c r="BE848" s="68">
        <f t="shared" si="269"/>
        <v>104</v>
      </c>
      <c r="BF848" s="68">
        <f t="shared" ca="1" si="270"/>
        <v>99</v>
      </c>
      <c r="BG848" s="68">
        <f ca="1">IF(BF848-BC848&gt;'Inputs and Outputs'!$D$4,Four-BC848,0)</f>
        <v>0</v>
      </c>
      <c r="BH848" s="68">
        <f ca="1">BF848*'Inputs and Outputs'!$D$5-BG848*'Inputs and Outputs'!$D$6</f>
        <v>3960</v>
      </c>
      <c r="BI848" s="70">
        <f t="shared" ca="1" si="278"/>
        <v>0.19678506726919787</v>
      </c>
      <c r="BJ848" s="68">
        <f t="shared" si="271"/>
        <v>25</v>
      </c>
      <c r="BK848" s="75">
        <f ca="1">BF848*'Inputs and Outputs'!$D$5-('Model Part B'!BG848*'Model Part B'!BJ848+BG848*Costperbumped)</f>
        <v>3960</v>
      </c>
      <c r="BN848" s="74">
        <v>845</v>
      </c>
      <c r="BO848" s="68" t="s">
        <v>4</v>
      </c>
      <c r="BP848" s="69">
        <v>44478</v>
      </c>
      <c r="BQ848" s="67" t="s">
        <v>2</v>
      </c>
      <c r="BR848" s="68" t="str">
        <f>'Flight Data'!$A846</f>
        <v>G845</v>
      </c>
      <c r="BS848" s="68">
        <f>'Flight Data'!$B846</f>
        <v>2</v>
      </c>
      <c r="BT848" s="68">
        <f ca="1">ROUND(NORMINV($BY848,'Inputs and Outputs'!$C$18,'Inputs and Outputs'!$D$18),0)</f>
        <v>100</v>
      </c>
      <c r="BU848" s="68">
        <f t="shared" si="272"/>
        <v>105</v>
      </c>
      <c r="BV848" s="68">
        <f t="shared" ca="1" si="273"/>
        <v>100</v>
      </c>
      <c r="BW848" s="68">
        <f ca="1">IF(BV848-BS848&gt;'Inputs and Outputs'!$D$4,Five-BS848,0)</f>
        <v>0</v>
      </c>
      <c r="BX848" s="68">
        <f ca="1">BV848*'Inputs and Outputs'!$D$5-BW848*'Inputs and Outputs'!$D$6</f>
        <v>4000</v>
      </c>
      <c r="BY848" s="70">
        <f t="shared" ca="1" si="279"/>
        <v>0.44175024602909807</v>
      </c>
      <c r="BZ848" s="68">
        <f t="shared" si="274"/>
        <v>25</v>
      </c>
      <c r="CA848" s="75">
        <f ca="1">BV848*'Inputs and Outputs'!$D$5-('Model Part B'!BW848*'Model Part B'!BZ848+BW848*Costperbumped)</f>
        <v>4000</v>
      </c>
    </row>
    <row r="849" spans="2:79" x14ac:dyDescent="0.2">
      <c r="B849" s="74">
        <v>846</v>
      </c>
      <c r="C849" s="68" t="s">
        <v>4</v>
      </c>
      <c r="D849" s="69">
        <v>44478</v>
      </c>
      <c r="E849" s="67" t="s">
        <v>0</v>
      </c>
      <c r="F849" s="68" t="str">
        <f>'Flight Data'!$A847</f>
        <v>G846</v>
      </c>
      <c r="G849" s="68">
        <f>'Flight Data'!$B847</f>
        <v>1</v>
      </c>
      <c r="H849" s="68">
        <f ca="1">ROUND(NORMINV($M849,'Inputs and Outputs'!$C$20,'Inputs and Outputs'!$D$20),0)</f>
        <v>105</v>
      </c>
      <c r="I849" s="68">
        <f t="shared" si="260"/>
        <v>101</v>
      </c>
      <c r="J849" s="68">
        <f t="shared" ca="1" si="261"/>
        <v>101</v>
      </c>
      <c r="K849" s="68">
        <f ca="1">IF(J849-G849&gt;'Inputs and Outputs'!$D$4,One-G849,0)</f>
        <v>0</v>
      </c>
      <c r="L849" s="68">
        <f ca="1">J849*'Inputs and Outputs'!$D$5-K849*'Inputs and Outputs'!$D$6</f>
        <v>4040</v>
      </c>
      <c r="M849" s="70">
        <f t="shared" ca="1" si="275"/>
        <v>0.50042487957167747</v>
      </c>
      <c r="N849" s="68">
        <f t="shared" si="262"/>
        <v>200</v>
      </c>
      <c r="O849" s="75">
        <f ca="1">J849*'Inputs and Outputs'!$D$5-('Model Part B'!K849*'Model Part B'!N849+K849*Costperbumped)</f>
        <v>4040</v>
      </c>
      <c r="R849" s="74">
        <v>846</v>
      </c>
      <c r="S849" s="68" t="s">
        <v>4</v>
      </c>
      <c r="T849" s="69">
        <v>44478</v>
      </c>
      <c r="U849" s="67" t="s">
        <v>0</v>
      </c>
      <c r="V849" s="68" t="str">
        <f>'Flight Data'!$A847</f>
        <v>G846</v>
      </c>
      <c r="W849" s="68">
        <f>'Flight Data'!$B847</f>
        <v>1</v>
      </c>
      <c r="X849" s="68">
        <f ca="1">ROUND(NORMINV($AC849,'Inputs and Outputs'!$C$20,'Inputs and Outputs'!$D$20),0)</f>
        <v>104</v>
      </c>
      <c r="Y849" s="68">
        <f t="shared" si="263"/>
        <v>102</v>
      </c>
      <c r="Z849" s="68">
        <f t="shared" ca="1" si="264"/>
        <v>102</v>
      </c>
      <c r="AA849" s="68">
        <f ca="1">IF(Z849-W849&gt;'Inputs and Outputs'!$D$4,One-W849,0)</f>
        <v>0</v>
      </c>
      <c r="AB849" s="68">
        <f ca="1">Z849*'Inputs and Outputs'!$D$5-AA849*'Inputs and Outputs'!$D$6</f>
        <v>4080</v>
      </c>
      <c r="AC849" s="70">
        <f t="shared" ca="1" si="276"/>
        <v>0.41092121731923592</v>
      </c>
      <c r="AD849" s="68">
        <f t="shared" si="265"/>
        <v>200</v>
      </c>
      <c r="AE849" s="75">
        <f ca="1">Z849*'Inputs and Outputs'!$D$5-('Model Part B'!AA849*'Model Part B'!AD849+AA849*Costperbumped)</f>
        <v>4080</v>
      </c>
      <c r="AH849" s="74">
        <v>846</v>
      </c>
      <c r="AI849" s="68" t="s">
        <v>4</v>
      </c>
      <c r="AJ849" s="69">
        <v>44478</v>
      </c>
      <c r="AK849" s="67" t="s">
        <v>0</v>
      </c>
      <c r="AL849" s="68" t="str">
        <f>'Flight Data'!$A847</f>
        <v>G846</v>
      </c>
      <c r="AM849" s="68">
        <f>'Flight Data'!$B847</f>
        <v>1</v>
      </c>
      <c r="AN849" s="68">
        <f ca="1">ROUND(NORMINV($AS849,'Inputs and Outputs'!$C$20,'Inputs and Outputs'!$D$20),0)</f>
        <v>101</v>
      </c>
      <c r="AO849" s="68">
        <f t="shared" si="266"/>
        <v>103</v>
      </c>
      <c r="AP849" s="68">
        <f t="shared" ca="1" si="267"/>
        <v>101</v>
      </c>
      <c r="AQ849" s="68">
        <f ca="1">IF(AP849-AM849&gt;'Inputs and Outputs'!$D$4,Three-AM849,0)</f>
        <v>0</v>
      </c>
      <c r="AR849" s="68">
        <f ca="1">AP849*'Inputs and Outputs'!$D$5-AQ849*'Inputs and Outputs'!$D$6</f>
        <v>4040</v>
      </c>
      <c r="AS849" s="70">
        <f t="shared" ca="1" si="277"/>
        <v>0.2042653553612076</v>
      </c>
      <c r="AT849" s="68">
        <f t="shared" si="268"/>
        <v>200</v>
      </c>
      <c r="AU849" s="75">
        <f ca="1">AP849*'Inputs and Outputs'!$D$5-('Model Part B'!AQ849*'Model Part B'!AT849+AQ849*Costperbumped)</f>
        <v>4040</v>
      </c>
      <c r="AX849" s="74">
        <v>846</v>
      </c>
      <c r="AY849" s="68" t="s">
        <v>4</v>
      </c>
      <c r="AZ849" s="69">
        <v>44478</v>
      </c>
      <c r="BA849" s="67" t="s">
        <v>0</v>
      </c>
      <c r="BB849" s="68" t="str">
        <f>'Flight Data'!$A847</f>
        <v>G846</v>
      </c>
      <c r="BC849" s="68">
        <f>'Flight Data'!$B847</f>
        <v>1</v>
      </c>
      <c r="BD849" s="68">
        <f ca="1">ROUND(NORMINV($BI849,'Inputs and Outputs'!$C$20,'Inputs and Outputs'!$D$20),0)</f>
        <v>105</v>
      </c>
      <c r="BE849" s="68">
        <f t="shared" si="269"/>
        <v>104</v>
      </c>
      <c r="BF849" s="68">
        <f t="shared" ca="1" si="270"/>
        <v>104</v>
      </c>
      <c r="BG849" s="68">
        <f ca="1">IF(BF849-BC849&gt;'Inputs and Outputs'!$D$4,Four-BC849,0)</f>
        <v>3</v>
      </c>
      <c r="BH849" s="68">
        <f ca="1">BF849*'Inputs and Outputs'!$D$5-BG849*'Inputs and Outputs'!$D$6</f>
        <v>3860</v>
      </c>
      <c r="BI849" s="70">
        <f t="shared" ca="1" si="278"/>
        <v>0.513139691766891</v>
      </c>
      <c r="BJ849" s="68">
        <f t="shared" si="271"/>
        <v>200</v>
      </c>
      <c r="BK849" s="75">
        <f ca="1">BF849*'Inputs and Outputs'!$D$5-('Model Part B'!BG849*'Model Part B'!BJ849+BG849*Costperbumped)</f>
        <v>3260</v>
      </c>
      <c r="BN849" s="74">
        <v>846</v>
      </c>
      <c r="BO849" s="68" t="s">
        <v>4</v>
      </c>
      <c r="BP849" s="69">
        <v>44478</v>
      </c>
      <c r="BQ849" s="67" t="s">
        <v>0</v>
      </c>
      <c r="BR849" s="68" t="str">
        <f>'Flight Data'!$A847</f>
        <v>G846</v>
      </c>
      <c r="BS849" s="68">
        <f>'Flight Data'!$B847</f>
        <v>1</v>
      </c>
      <c r="BT849" s="68">
        <f ca="1">ROUND(NORMINV($BY849,'Inputs and Outputs'!$C$18,'Inputs and Outputs'!$D$18),0)</f>
        <v>100</v>
      </c>
      <c r="BU849" s="68">
        <f t="shared" si="272"/>
        <v>105</v>
      </c>
      <c r="BV849" s="68">
        <f t="shared" ca="1" si="273"/>
        <v>100</v>
      </c>
      <c r="BW849" s="68">
        <f ca="1">IF(BV849-BS849&gt;'Inputs and Outputs'!$D$4,Five-BS849,0)</f>
        <v>0</v>
      </c>
      <c r="BX849" s="68">
        <f ca="1">BV849*'Inputs and Outputs'!$D$5-BW849*'Inputs and Outputs'!$D$6</f>
        <v>4000</v>
      </c>
      <c r="BY849" s="70">
        <f t="shared" ca="1" si="279"/>
        <v>0.42278359249312625</v>
      </c>
      <c r="BZ849" s="68">
        <f t="shared" si="274"/>
        <v>200</v>
      </c>
      <c r="CA849" s="75">
        <f ca="1">BV849*'Inputs and Outputs'!$D$5-('Model Part B'!BW849*'Model Part B'!BZ849+BW849*Costperbumped)</f>
        <v>4000</v>
      </c>
    </row>
    <row r="850" spans="2:79" x14ac:dyDescent="0.2">
      <c r="B850" s="74">
        <v>847</v>
      </c>
      <c r="C850" s="68" t="s">
        <v>1</v>
      </c>
      <c r="D850" s="69">
        <v>44479</v>
      </c>
      <c r="E850" s="67" t="s">
        <v>3</v>
      </c>
      <c r="F850" s="68" t="str">
        <f>'Flight Data'!$A848</f>
        <v>G847</v>
      </c>
      <c r="G850" s="68">
        <f>'Flight Data'!$B848</f>
        <v>3</v>
      </c>
      <c r="H850" s="68">
        <f ca="1">ROUND(NORMINV($M850,'Inputs and Outputs'!$C$18,'Inputs and Outputs'!$D$18),0)</f>
        <v>108</v>
      </c>
      <c r="I850" s="68">
        <f t="shared" si="260"/>
        <v>101</v>
      </c>
      <c r="J850" s="68">
        <f t="shared" ca="1" si="261"/>
        <v>101</v>
      </c>
      <c r="K850" s="68">
        <f ca="1">IF(J850-G850&gt;'Inputs and Outputs'!$D$4,One-G850,0)</f>
        <v>0</v>
      </c>
      <c r="L850" s="68">
        <f ca="1">J850*'Inputs and Outputs'!$D$5-K850*'Inputs and Outputs'!$D$6</f>
        <v>4040</v>
      </c>
      <c r="M850" s="70">
        <f t="shared" ca="1" si="275"/>
        <v>0.86070872363109208</v>
      </c>
      <c r="N850" s="68">
        <f t="shared" si="262"/>
        <v>25</v>
      </c>
      <c r="O850" s="75">
        <f ca="1">J850*'Inputs and Outputs'!$D$5-('Model Part B'!K850*'Model Part B'!N850+K850*Costperbumped)</f>
        <v>4040</v>
      </c>
      <c r="R850" s="74">
        <v>847</v>
      </c>
      <c r="S850" s="68" t="s">
        <v>1</v>
      </c>
      <c r="T850" s="69">
        <v>44479</v>
      </c>
      <c r="U850" s="67" t="s">
        <v>3</v>
      </c>
      <c r="V850" s="68" t="str">
        <f>'Flight Data'!$A848</f>
        <v>G847</v>
      </c>
      <c r="W850" s="68">
        <f>'Flight Data'!$B848</f>
        <v>3</v>
      </c>
      <c r="X850" s="68">
        <f ca="1">ROUND(NORMINV($AC850,'Inputs and Outputs'!$C$18,'Inputs and Outputs'!$D$18),0)</f>
        <v>100</v>
      </c>
      <c r="Y850" s="68">
        <f t="shared" si="263"/>
        <v>102</v>
      </c>
      <c r="Z850" s="68">
        <f t="shared" ca="1" si="264"/>
        <v>100</v>
      </c>
      <c r="AA850" s="68">
        <f ca="1">IF(Z850-W850&gt;'Inputs and Outputs'!$D$4,One-W850,0)</f>
        <v>0</v>
      </c>
      <c r="AB850" s="68">
        <f ca="1">Z850*'Inputs and Outputs'!$D$5-AA850*'Inputs and Outputs'!$D$6</f>
        <v>4000</v>
      </c>
      <c r="AC850" s="70">
        <f t="shared" ca="1" si="276"/>
        <v>0.43456526757904368</v>
      </c>
      <c r="AD850" s="68">
        <f t="shared" si="265"/>
        <v>25</v>
      </c>
      <c r="AE850" s="75">
        <f ca="1">Z850*'Inputs and Outputs'!$D$5-('Model Part B'!AA850*'Model Part B'!AD850+AA850*Costperbumped)</f>
        <v>4000</v>
      </c>
      <c r="AH850" s="74">
        <v>847</v>
      </c>
      <c r="AI850" s="68" t="s">
        <v>1</v>
      </c>
      <c r="AJ850" s="69">
        <v>44479</v>
      </c>
      <c r="AK850" s="67" t="s">
        <v>3</v>
      </c>
      <c r="AL850" s="68" t="str">
        <f>'Flight Data'!$A848</f>
        <v>G847</v>
      </c>
      <c r="AM850" s="68">
        <f>'Flight Data'!$B848</f>
        <v>3</v>
      </c>
      <c r="AN850" s="68">
        <f ca="1">ROUND(NORMINV($AS850,'Inputs and Outputs'!$C$18,'Inputs and Outputs'!$D$18),0)</f>
        <v>102</v>
      </c>
      <c r="AO850" s="68">
        <f t="shared" si="266"/>
        <v>103</v>
      </c>
      <c r="AP850" s="68">
        <f t="shared" ca="1" si="267"/>
        <v>102</v>
      </c>
      <c r="AQ850" s="68">
        <f ca="1">IF(AP850-AM850&gt;'Inputs and Outputs'!$D$4,Three-AM850,0)</f>
        <v>0</v>
      </c>
      <c r="AR850" s="68">
        <f ca="1">AP850*'Inputs and Outputs'!$D$5-AQ850*'Inputs and Outputs'!$D$6</f>
        <v>4080</v>
      </c>
      <c r="AS850" s="70">
        <f t="shared" ca="1" si="277"/>
        <v>0.56479915483084175</v>
      </c>
      <c r="AT850" s="68">
        <f t="shared" si="268"/>
        <v>25</v>
      </c>
      <c r="AU850" s="75">
        <f ca="1">AP850*'Inputs and Outputs'!$D$5-('Model Part B'!AQ850*'Model Part B'!AT850+AQ850*Costperbumped)</f>
        <v>4080</v>
      </c>
      <c r="AX850" s="74">
        <v>847</v>
      </c>
      <c r="AY850" s="68" t="s">
        <v>1</v>
      </c>
      <c r="AZ850" s="69">
        <v>44479</v>
      </c>
      <c r="BA850" s="67" t="s">
        <v>3</v>
      </c>
      <c r="BB850" s="68" t="str">
        <f>'Flight Data'!$A848</f>
        <v>G847</v>
      </c>
      <c r="BC850" s="68">
        <f>'Flight Data'!$B848</f>
        <v>3</v>
      </c>
      <c r="BD850" s="68">
        <f ca="1">ROUND(NORMINV($BI850,'Inputs and Outputs'!$C$18,'Inputs and Outputs'!$D$18),0)</f>
        <v>101</v>
      </c>
      <c r="BE850" s="68">
        <f t="shared" si="269"/>
        <v>104</v>
      </c>
      <c r="BF850" s="68">
        <f t="shared" ca="1" si="270"/>
        <v>101</v>
      </c>
      <c r="BG850" s="68">
        <f ca="1">IF(BF850-BC850&gt;'Inputs and Outputs'!$D$4,Four-BC850,0)</f>
        <v>0</v>
      </c>
      <c r="BH850" s="68">
        <f ca="1">BF850*'Inputs and Outputs'!$D$5-BG850*'Inputs and Outputs'!$D$6</f>
        <v>4040</v>
      </c>
      <c r="BI850" s="70">
        <f t="shared" ca="1" si="278"/>
        <v>0.52173932154469171</v>
      </c>
      <c r="BJ850" s="68">
        <f t="shared" si="271"/>
        <v>25</v>
      </c>
      <c r="BK850" s="75">
        <f ca="1">BF850*'Inputs and Outputs'!$D$5-('Model Part B'!BG850*'Model Part B'!BJ850+BG850*Costperbumped)</f>
        <v>4040</v>
      </c>
      <c r="BN850" s="74">
        <v>847</v>
      </c>
      <c r="BO850" s="68" t="s">
        <v>1</v>
      </c>
      <c r="BP850" s="69">
        <v>44479</v>
      </c>
      <c r="BQ850" s="67" t="s">
        <v>3</v>
      </c>
      <c r="BR850" s="68" t="str">
        <f>'Flight Data'!$A848</f>
        <v>G847</v>
      </c>
      <c r="BS850" s="68">
        <f>'Flight Data'!$B848</f>
        <v>3</v>
      </c>
      <c r="BT850" s="68">
        <f ca="1">ROUND(NORMINV($BY850,'Inputs and Outputs'!$C$18,'Inputs and Outputs'!$D$18),0)</f>
        <v>96</v>
      </c>
      <c r="BU850" s="68">
        <f t="shared" si="272"/>
        <v>105</v>
      </c>
      <c r="BV850" s="68">
        <f t="shared" ca="1" si="273"/>
        <v>96</v>
      </c>
      <c r="BW850" s="68">
        <f ca="1">IF(BV850-BS850&gt;'Inputs and Outputs'!$D$4,Five-BS850,0)</f>
        <v>0</v>
      </c>
      <c r="BX850" s="68">
        <f ca="1">BV850*'Inputs and Outputs'!$D$5-BW850*'Inputs and Outputs'!$D$6</f>
        <v>3840</v>
      </c>
      <c r="BY850" s="70">
        <f t="shared" ca="1" si="279"/>
        <v>0.22397394631378442</v>
      </c>
      <c r="BZ850" s="68">
        <f t="shared" si="274"/>
        <v>25</v>
      </c>
      <c r="CA850" s="75">
        <f ca="1">BV850*'Inputs and Outputs'!$D$5-('Model Part B'!BW850*'Model Part B'!BZ850+BW850*Costperbumped)</f>
        <v>3840</v>
      </c>
    </row>
    <row r="851" spans="2:79" x14ac:dyDescent="0.2">
      <c r="B851" s="74">
        <v>848</v>
      </c>
      <c r="C851" s="68" t="s">
        <v>1</v>
      </c>
      <c r="D851" s="69">
        <v>44479</v>
      </c>
      <c r="E851" s="67" t="s">
        <v>2</v>
      </c>
      <c r="F851" s="68" t="str">
        <f>'Flight Data'!$A849</f>
        <v>G848</v>
      </c>
      <c r="G851" s="68">
        <f>'Flight Data'!$B849</f>
        <v>2</v>
      </c>
      <c r="H851" s="68">
        <f ca="1">ROUND(NORMINV($M851,'Inputs and Outputs'!$C$19,'Inputs and Outputs'!$D$19),0)</f>
        <v>105</v>
      </c>
      <c r="I851" s="68">
        <f t="shared" si="260"/>
        <v>101</v>
      </c>
      <c r="J851" s="68">
        <f t="shared" ca="1" si="261"/>
        <v>101</v>
      </c>
      <c r="K851" s="68">
        <f ca="1">IF(J851-G851&gt;'Inputs and Outputs'!$D$4,One-G851,0)</f>
        <v>0</v>
      </c>
      <c r="L851" s="68">
        <f ca="1">J851*'Inputs and Outputs'!$D$5-K851*'Inputs and Outputs'!$D$6</f>
        <v>4040</v>
      </c>
      <c r="M851" s="70">
        <f t="shared" ca="1" si="275"/>
        <v>0.67134850457004536</v>
      </c>
      <c r="N851" s="68">
        <f t="shared" si="262"/>
        <v>25</v>
      </c>
      <c r="O851" s="75">
        <f ca="1">J851*'Inputs and Outputs'!$D$5-('Model Part B'!K851*'Model Part B'!N851+K851*Costperbumped)</f>
        <v>4040</v>
      </c>
      <c r="R851" s="74">
        <v>848</v>
      </c>
      <c r="S851" s="68" t="s">
        <v>1</v>
      </c>
      <c r="T851" s="69">
        <v>44479</v>
      </c>
      <c r="U851" s="67" t="s">
        <v>2</v>
      </c>
      <c r="V851" s="68" t="str">
        <f>'Flight Data'!$A849</f>
        <v>G848</v>
      </c>
      <c r="W851" s="68">
        <f>'Flight Data'!$B849</f>
        <v>2</v>
      </c>
      <c r="X851" s="68">
        <f ca="1">ROUND(NORMINV($AC851,'Inputs and Outputs'!$C$19,'Inputs and Outputs'!$D$19),0)</f>
        <v>100</v>
      </c>
      <c r="Y851" s="68">
        <f t="shared" si="263"/>
        <v>102</v>
      </c>
      <c r="Z851" s="68">
        <f t="shared" ca="1" si="264"/>
        <v>100</v>
      </c>
      <c r="AA851" s="68">
        <f ca="1">IF(Z851-W851&gt;'Inputs and Outputs'!$D$4,One-W851,0)</f>
        <v>0</v>
      </c>
      <c r="AB851" s="68">
        <f ca="1">Z851*'Inputs and Outputs'!$D$5-AA851*'Inputs and Outputs'!$D$6</f>
        <v>4000</v>
      </c>
      <c r="AC851" s="70">
        <f t="shared" ca="1" si="276"/>
        <v>0.26788990565138382</v>
      </c>
      <c r="AD851" s="68">
        <f t="shared" si="265"/>
        <v>25</v>
      </c>
      <c r="AE851" s="75">
        <f ca="1">Z851*'Inputs and Outputs'!$D$5-('Model Part B'!AA851*'Model Part B'!AD851+AA851*Costperbumped)</f>
        <v>4000</v>
      </c>
      <c r="AH851" s="74">
        <v>848</v>
      </c>
      <c r="AI851" s="68" t="s">
        <v>1</v>
      </c>
      <c r="AJ851" s="69">
        <v>44479</v>
      </c>
      <c r="AK851" s="67" t="s">
        <v>2</v>
      </c>
      <c r="AL851" s="68" t="str">
        <f>'Flight Data'!$A849</f>
        <v>G848</v>
      </c>
      <c r="AM851" s="68">
        <f>'Flight Data'!$B849</f>
        <v>2</v>
      </c>
      <c r="AN851" s="68">
        <f ca="1">ROUND(NORMINV($AS851,'Inputs and Outputs'!$C$19,'Inputs and Outputs'!$D$19),0)</f>
        <v>109</v>
      </c>
      <c r="AO851" s="68">
        <f t="shared" si="266"/>
        <v>103</v>
      </c>
      <c r="AP851" s="68">
        <f t="shared" ca="1" si="267"/>
        <v>103</v>
      </c>
      <c r="AQ851" s="68">
        <f ca="1">IF(AP851-AM851&gt;'Inputs and Outputs'!$D$4,Three-AM851,0)</f>
        <v>1</v>
      </c>
      <c r="AR851" s="68">
        <f ca="1">AP851*'Inputs and Outputs'!$D$5-AQ851*'Inputs and Outputs'!$D$6</f>
        <v>4020</v>
      </c>
      <c r="AS851" s="70">
        <f t="shared" ca="1" si="277"/>
        <v>0.88363462826776129</v>
      </c>
      <c r="AT851" s="68">
        <f t="shared" si="268"/>
        <v>25</v>
      </c>
      <c r="AU851" s="75">
        <f ca="1">AP851*'Inputs and Outputs'!$D$5-('Model Part B'!AQ851*'Model Part B'!AT851+AQ851*Costperbumped)</f>
        <v>3995</v>
      </c>
      <c r="AX851" s="74">
        <v>848</v>
      </c>
      <c r="AY851" s="68" t="s">
        <v>1</v>
      </c>
      <c r="AZ851" s="69">
        <v>44479</v>
      </c>
      <c r="BA851" s="67" t="s">
        <v>2</v>
      </c>
      <c r="BB851" s="68" t="str">
        <f>'Flight Data'!$A849</f>
        <v>G848</v>
      </c>
      <c r="BC851" s="68">
        <f>'Flight Data'!$B849</f>
        <v>2</v>
      </c>
      <c r="BD851" s="68">
        <f ca="1">ROUND(NORMINV($BI851,'Inputs and Outputs'!$C$19,'Inputs and Outputs'!$D$19),0)</f>
        <v>100</v>
      </c>
      <c r="BE851" s="68">
        <f t="shared" si="269"/>
        <v>104</v>
      </c>
      <c r="BF851" s="68">
        <f t="shared" ca="1" si="270"/>
        <v>100</v>
      </c>
      <c r="BG851" s="68">
        <f ca="1">IF(BF851-BC851&gt;'Inputs and Outputs'!$D$4,Four-BC851,0)</f>
        <v>0</v>
      </c>
      <c r="BH851" s="68">
        <f ca="1">BF851*'Inputs and Outputs'!$D$5-BG851*'Inputs and Outputs'!$D$6</f>
        <v>4000</v>
      </c>
      <c r="BI851" s="70">
        <f t="shared" ca="1" si="278"/>
        <v>0.27348487970794944</v>
      </c>
      <c r="BJ851" s="68">
        <f t="shared" si="271"/>
        <v>25</v>
      </c>
      <c r="BK851" s="75">
        <f ca="1">BF851*'Inputs and Outputs'!$D$5-('Model Part B'!BG851*'Model Part B'!BJ851+BG851*Costperbumped)</f>
        <v>4000</v>
      </c>
      <c r="BN851" s="74">
        <v>848</v>
      </c>
      <c r="BO851" s="68" t="s">
        <v>1</v>
      </c>
      <c r="BP851" s="69">
        <v>44479</v>
      </c>
      <c r="BQ851" s="67" t="s">
        <v>2</v>
      </c>
      <c r="BR851" s="68" t="str">
        <f>'Flight Data'!$A849</f>
        <v>G848</v>
      </c>
      <c r="BS851" s="68">
        <f>'Flight Data'!$B849</f>
        <v>2</v>
      </c>
      <c r="BT851" s="68">
        <f ca="1">ROUND(NORMINV($BY851,'Inputs and Outputs'!$C$18,'Inputs and Outputs'!$D$18),0)</f>
        <v>100</v>
      </c>
      <c r="BU851" s="68">
        <f t="shared" si="272"/>
        <v>105</v>
      </c>
      <c r="BV851" s="68">
        <f t="shared" ca="1" si="273"/>
        <v>100</v>
      </c>
      <c r="BW851" s="68">
        <f ca="1">IF(BV851-BS851&gt;'Inputs and Outputs'!$D$4,Five-BS851,0)</f>
        <v>0</v>
      </c>
      <c r="BX851" s="68">
        <f ca="1">BV851*'Inputs and Outputs'!$D$5-BW851*'Inputs and Outputs'!$D$6</f>
        <v>4000</v>
      </c>
      <c r="BY851" s="70">
        <f t="shared" ca="1" si="279"/>
        <v>0.40918491447927807</v>
      </c>
      <c r="BZ851" s="68">
        <f t="shared" si="274"/>
        <v>25</v>
      </c>
      <c r="CA851" s="75">
        <f ca="1">BV851*'Inputs and Outputs'!$D$5-('Model Part B'!BW851*'Model Part B'!BZ851+BW851*Costperbumped)</f>
        <v>4000</v>
      </c>
    </row>
    <row r="852" spans="2:79" x14ac:dyDescent="0.2">
      <c r="B852" s="74">
        <v>849</v>
      </c>
      <c r="C852" s="68" t="s">
        <v>1</v>
      </c>
      <c r="D852" s="69">
        <v>44479</v>
      </c>
      <c r="E852" s="67" t="s">
        <v>0</v>
      </c>
      <c r="F852" s="68" t="str">
        <f>'Flight Data'!$A850</f>
        <v>G849</v>
      </c>
      <c r="G852" s="68">
        <f>'Flight Data'!$B850</f>
        <v>1</v>
      </c>
      <c r="H852" s="68">
        <f ca="1">ROUND(NORMINV($M852,'Inputs and Outputs'!$C$20,'Inputs and Outputs'!$D$20),0)</f>
        <v>104</v>
      </c>
      <c r="I852" s="68">
        <f t="shared" si="260"/>
        <v>101</v>
      </c>
      <c r="J852" s="68">
        <f t="shared" ca="1" si="261"/>
        <v>101</v>
      </c>
      <c r="K852" s="68">
        <f ca="1">IF(J852-G852&gt;'Inputs and Outputs'!$D$4,One-G852,0)</f>
        <v>0</v>
      </c>
      <c r="L852" s="68">
        <f ca="1">J852*'Inputs and Outputs'!$D$5-K852*'Inputs and Outputs'!$D$6</f>
        <v>4040</v>
      </c>
      <c r="M852" s="70">
        <f t="shared" ca="1" si="275"/>
        <v>0.38723949921952272</v>
      </c>
      <c r="N852" s="68">
        <f t="shared" si="262"/>
        <v>200</v>
      </c>
      <c r="O852" s="75">
        <f ca="1">J852*'Inputs and Outputs'!$D$5-('Model Part B'!K852*'Model Part B'!N852+K852*Costperbumped)</f>
        <v>4040</v>
      </c>
      <c r="R852" s="74">
        <v>849</v>
      </c>
      <c r="S852" s="68" t="s">
        <v>1</v>
      </c>
      <c r="T852" s="69">
        <v>44479</v>
      </c>
      <c r="U852" s="67" t="s">
        <v>0</v>
      </c>
      <c r="V852" s="68" t="str">
        <f>'Flight Data'!$A850</f>
        <v>G849</v>
      </c>
      <c r="W852" s="68">
        <f>'Flight Data'!$B850</f>
        <v>1</v>
      </c>
      <c r="X852" s="68">
        <f ca="1">ROUND(NORMINV($AC852,'Inputs and Outputs'!$C$20,'Inputs and Outputs'!$D$20),0)</f>
        <v>100</v>
      </c>
      <c r="Y852" s="68">
        <f t="shared" si="263"/>
        <v>102</v>
      </c>
      <c r="Z852" s="68">
        <f t="shared" ca="1" si="264"/>
        <v>100</v>
      </c>
      <c r="AA852" s="68">
        <f ca="1">IF(Z852-W852&gt;'Inputs and Outputs'!$D$4,One-W852,0)</f>
        <v>0</v>
      </c>
      <c r="AB852" s="68">
        <f ca="1">Z852*'Inputs and Outputs'!$D$5-AA852*'Inputs and Outputs'!$D$6</f>
        <v>4000</v>
      </c>
      <c r="AC852" s="70">
        <f t="shared" ca="1" si="276"/>
        <v>0.13594775547839888</v>
      </c>
      <c r="AD852" s="68">
        <f t="shared" si="265"/>
        <v>200</v>
      </c>
      <c r="AE852" s="75">
        <f ca="1">Z852*'Inputs and Outputs'!$D$5-('Model Part B'!AA852*'Model Part B'!AD852+AA852*Costperbumped)</f>
        <v>4000</v>
      </c>
      <c r="AH852" s="74">
        <v>849</v>
      </c>
      <c r="AI852" s="68" t="s">
        <v>1</v>
      </c>
      <c r="AJ852" s="69">
        <v>44479</v>
      </c>
      <c r="AK852" s="67" t="s">
        <v>0</v>
      </c>
      <c r="AL852" s="68" t="str">
        <f>'Flight Data'!$A850</f>
        <v>G849</v>
      </c>
      <c r="AM852" s="68">
        <f>'Flight Data'!$B850</f>
        <v>1</v>
      </c>
      <c r="AN852" s="68">
        <f ca="1">ROUND(NORMINV($AS852,'Inputs and Outputs'!$C$20,'Inputs and Outputs'!$D$20),0)</f>
        <v>107</v>
      </c>
      <c r="AO852" s="68">
        <f t="shared" si="266"/>
        <v>103</v>
      </c>
      <c r="AP852" s="68">
        <f t="shared" ca="1" si="267"/>
        <v>103</v>
      </c>
      <c r="AQ852" s="68">
        <f ca="1">IF(AP852-AM852&gt;'Inputs and Outputs'!$D$4,Three-AM852,0)</f>
        <v>2</v>
      </c>
      <c r="AR852" s="68">
        <f ca="1">AP852*'Inputs and Outputs'!$D$5-AQ852*'Inputs and Outputs'!$D$6</f>
        <v>3920</v>
      </c>
      <c r="AS852" s="70">
        <f t="shared" ca="1" si="277"/>
        <v>0.64212367785531588</v>
      </c>
      <c r="AT852" s="68">
        <f t="shared" si="268"/>
        <v>200</v>
      </c>
      <c r="AU852" s="75">
        <f ca="1">AP852*'Inputs and Outputs'!$D$5-('Model Part B'!AQ852*'Model Part B'!AT852+AQ852*Costperbumped)</f>
        <v>3520</v>
      </c>
      <c r="AX852" s="74">
        <v>849</v>
      </c>
      <c r="AY852" s="68" t="s">
        <v>1</v>
      </c>
      <c r="AZ852" s="69">
        <v>44479</v>
      </c>
      <c r="BA852" s="67" t="s">
        <v>0</v>
      </c>
      <c r="BB852" s="68" t="str">
        <f>'Flight Data'!$A850</f>
        <v>G849</v>
      </c>
      <c r="BC852" s="68">
        <f>'Flight Data'!$B850</f>
        <v>1</v>
      </c>
      <c r="BD852" s="68">
        <f ca="1">ROUND(NORMINV($BI852,'Inputs and Outputs'!$C$20,'Inputs and Outputs'!$D$20),0)</f>
        <v>108</v>
      </c>
      <c r="BE852" s="68">
        <f t="shared" si="269"/>
        <v>104</v>
      </c>
      <c r="BF852" s="68">
        <f t="shared" ca="1" si="270"/>
        <v>104</v>
      </c>
      <c r="BG852" s="68">
        <f ca="1">IF(BF852-BC852&gt;'Inputs and Outputs'!$D$4,Four-BC852,0)</f>
        <v>3</v>
      </c>
      <c r="BH852" s="68">
        <f ca="1">BF852*'Inputs and Outputs'!$D$5-BG852*'Inputs and Outputs'!$D$6</f>
        <v>3860</v>
      </c>
      <c r="BI852" s="70">
        <f t="shared" ca="1" si="278"/>
        <v>0.73070139400999568</v>
      </c>
      <c r="BJ852" s="68">
        <f t="shared" si="271"/>
        <v>200</v>
      </c>
      <c r="BK852" s="75">
        <f ca="1">BF852*'Inputs and Outputs'!$D$5-('Model Part B'!BG852*'Model Part B'!BJ852+BG852*Costperbumped)</f>
        <v>3260</v>
      </c>
      <c r="BN852" s="74">
        <v>849</v>
      </c>
      <c r="BO852" s="68" t="s">
        <v>1</v>
      </c>
      <c r="BP852" s="69">
        <v>44479</v>
      </c>
      <c r="BQ852" s="67" t="s">
        <v>0</v>
      </c>
      <c r="BR852" s="68" t="str">
        <f>'Flight Data'!$A850</f>
        <v>G849</v>
      </c>
      <c r="BS852" s="68">
        <f>'Flight Data'!$B850</f>
        <v>1</v>
      </c>
      <c r="BT852" s="68">
        <f ca="1">ROUND(NORMINV($BY852,'Inputs and Outputs'!$C$18,'Inputs and Outputs'!$D$18),0)</f>
        <v>97</v>
      </c>
      <c r="BU852" s="68">
        <f t="shared" si="272"/>
        <v>105</v>
      </c>
      <c r="BV852" s="68">
        <f t="shared" ca="1" si="273"/>
        <v>97</v>
      </c>
      <c r="BW852" s="68">
        <f ca="1">IF(BV852-BS852&gt;'Inputs and Outputs'!$D$4,Five-BS852,0)</f>
        <v>0</v>
      </c>
      <c r="BX852" s="68">
        <f ca="1">BV852*'Inputs and Outputs'!$D$5-BW852*'Inputs and Outputs'!$D$6</f>
        <v>3880</v>
      </c>
      <c r="BY852" s="70">
        <f t="shared" ca="1" si="279"/>
        <v>0.23345330141035381</v>
      </c>
      <c r="BZ852" s="68">
        <f t="shared" si="274"/>
        <v>200</v>
      </c>
      <c r="CA852" s="75">
        <f ca="1">BV852*'Inputs and Outputs'!$D$5-('Model Part B'!BW852*'Model Part B'!BZ852+BW852*Costperbumped)</f>
        <v>3880</v>
      </c>
    </row>
    <row r="853" spans="2:79" x14ac:dyDescent="0.2">
      <c r="B853" s="74">
        <v>850</v>
      </c>
      <c r="C853" s="68" t="s">
        <v>9</v>
      </c>
      <c r="D853" s="69">
        <v>44480</v>
      </c>
      <c r="E853" s="67" t="s">
        <v>3</v>
      </c>
      <c r="F853" s="68" t="str">
        <f>'Flight Data'!$A851</f>
        <v>G850</v>
      </c>
      <c r="G853" s="68">
        <f>'Flight Data'!$B851</f>
        <v>4</v>
      </c>
      <c r="H853" s="68">
        <f ca="1">ROUND(NORMINV($M853,'Inputs and Outputs'!$C$18,'Inputs and Outputs'!$D$18),0)</f>
        <v>108</v>
      </c>
      <c r="I853" s="68">
        <f t="shared" si="260"/>
        <v>101</v>
      </c>
      <c r="J853" s="68">
        <f t="shared" ca="1" si="261"/>
        <v>101</v>
      </c>
      <c r="K853" s="68">
        <f ca="1">IF(J853-G853&gt;'Inputs and Outputs'!$D$4,One-G853,0)</f>
        <v>0</v>
      </c>
      <c r="L853" s="68">
        <f ca="1">J853*'Inputs and Outputs'!$D$5-K853*'Inputs and Outputs'!$D$6</f>
        <v>4040</v>
      </c>
      <c r="M853" s="70">
        <f t="shared" ca="1" si="275"/>
        <v>0.86311710727457869</v>
      </c>
      <c r="N853" s="68">
        <f t="shared" si="262"/>
        <v>25</v>
      </c>
      <c r="O853" s="75">
        <f ca="1">J853*'Inputs and Outputs'!$D$5-('Model Part B'!K853*'Model Part B'!N853+K853*Costperbumped)</f>
        <v>4040</v>
      </c>
      <c r="R853" s="74">
        <v>850</v>
      </c>
      <c r="S853" s="68" t="s">
        <v>9</v>
      </c>
      <c r="T853" s="69">
        <v>44480</v>
      </c>
      <c r="U853" s="67" t="s">
        <v>3</v>
      </c>
      <c r="V853" s="68" t="str">
        <f>'Flight Data'!$A851</f>
        <v>G850</v>
      </c>
      <c r="W853" s="68">
        <f>'Flight Data'!$B851</f>
        <v>4</v>
      </c>
      <c r="X853" s="68">
        <f ca="1">ROUND(NORMINV($AC853,'Inputs and Outputs'!$C$18,'Inputs and Outputs'!$D$18),0)</f>
        <v>91</v>
      </c>
      <c r="Y853" s="68">
        <f t="shared" si="263"/>
        <v>102</v>
      </c>
      <c r="Z853" s="68">
        <f t="shared" ca="1" si="264"/>
        <v>91</v>
      </c>
      <c r="AA853" s="68">
        <f ca="1">IF(Z853-W853&gt;'Inputs and Outputs'!$D$4,One-W853,0)</f>
        <v>0</v>
      </c>
      <c r="AB853" s="68">
        <f ca="1">Z853*'Inputs and Outputs'!$D$5-AA853*'Inputs and Outputs'!$D$6</f>
        <v>3640</v>
      </c>
      <c r="AC853" s="70">
        <f t="shared" ca="1" si="276"/>
        <v>5.280862155079491E-2</v>
      </c>
      <c r="AD853" s="68">
        <f t="shared" si="265"/>
        <v>25</v>
      </c>
      <c r="AE853" s="75">
        <f ca="1">Z853*'Inputs and Outputs'!$D$5-('Model Part B'!AA853*'Model Part B'!AD853+AA853*Costperbumped)</f>
        <v>3640</v>
      </c>
      <c r="AH853" s="74">
        <v>850</v>
      </c>
      <c r="AI853" s="68" t="s">
        <v>9</v>
      </c>
      <c r="AJ853" s="69">
        <v>44480</v>
      </c>
      <c r="AK853" s="67" t="s">
        <v>3</v>
      </c>
      <c r="AL853" s="68" t="str">
        <f>'Flight Data'!$A851</f>
        <v>G850</v>
      </c>
      <c r="AM853" s="68">
        <f>'Flight Data'!$B851</f>
        <v>4</v>
      </c>
      <c r="AN853" s="68">
        <f ca="1">ROUND(NORMINV($AS853,'Inputs and Outputs'!$C$18,'Inputs and Outputs'!$D$18),0)</f>
        <v>97</v>
      </c>
      <c r="AO853" s="68">
        <f t="shared" si="266"/>
        <v>103</v>
      </c>
      <c r="AP853" s="68">
        <f t="shared" ca="1" si="267"/>
        <v>97</v>
      </c>
      <c r="AQ853" s="68">
        <f ca="1">IF(AP853-AM853&gt;'Inputs and Outputs'!$D$4,Three-AM853,0)</f>
        <v>0</v>
      </c>
      <c r="AR853" s="68">
        <f ca="1">AP853*'Inputs and Outputs'!$D$5-AQ853*'Inputs and Outputs'!$D$6</f>
        <v>3880</v>
      </c>
      <c r="AS853" s="70">
        <f t="shared" ca="1" si="277"/>
        <v>0.23837130218632929</v>
      </c>
      <c r="AT853" s="68">
        <f t="shared" si="268"/>
        <v>25</v>
      </c>
      <c r="AU853" s="75">
        <f ca="1">AP853*'Inputs and Outputs'!$D$5-('Model Part B'!AQ853*'Model Part B'!AT853+AQ853*Costperbumped)</f>
        <v>3880</v>
      </c>
      <c r="AX853" s="74">
        <v>850</v>
      </c>
      <c r="AY853" s="68" t="s">
        <v>9</v>
      </c>
      <c r="AZ853" s="69">
        <v>44480</v>
      </c>
      <c r="BA853" s="67" t="s">
        <v>3</v>
      </c>
      <c r="BB853" s="68" t="str">
        <f>'Flight Data'!$A851</f>
        <v>G850</v>
      </c>
      <c r="BC853" s="68">
        <f>'Flight Data'!$B851</f>
        <v>4</v>
      </c>
      <c r="BD853" s="68">
        <f ca="1">ROUND(NORMINV($BI853,'Inputs and Outputs'!$C$18,'Inputs and Outputs'!$D$18),0)</f>
        <v>103</v>
      </c>
      <c r="BE853" s="68">
        <f t="shared" si="269"/>
        <v>104</v>
      </c>
      <c r="BF853" s="68">
        <f t="shared" ca="1" si="270"/>
        <v>103</v>
      </c>
      <c r="BG853" s="68">
        <f ca="1">IF(BF853-BC853&gt;'Inputs and Outputs'!$D$4,Four-BC853,0)</f>
        <v>0</v>
      </c>
      <c r="BH853" s="68">
        <f ca="1">BF853*'Inputs and Outputs'!$D$5-BG853*'Inputs and Outputs'!$D$6</f>
        <v>4120</v>
      </c>
      <c r="BI853" s="70">
        <f t="shared" ca="1" si="278"/>
        <v>0.63353622131359399</v>
      </c>
      <c r="BJ853" s="68">
        <f t="shared" si="271"/>
        <v>25</v>
      </c>
      <c r="BK853" s="75">
        <f ca="1">BF853*'Inputs and Outputs'!$D$5-('Model Part B'!BG853*'Model Part B'!BJ853+BG853*Costperbumped)</f>
        <v>4120</v>
      </c>
      <c r="BN853" s="74">
        <v>850</v>
      </c>
      <c r="BO853" s="68" t="s">
        <v>9</v>
      </c>
      <c r="BP853" s="69">
        <v>44480</v>
      </c>
      <c r="BQ853" s="67" t="s">
        <v>3</v>
      </c>
      <c r="BR853" s="68" t="str">
        <f>'Flight Data'!$A851</f>
        <v>G850</v>
      </c>
      <c r="BS853" s="68">
        <f>'Flight Data'!$B851</f>
        <v>4</v>
      </c>
      <c r="BT853" s="68">
        <f ca="1">ROUND(NORMINV($BY853,'Inputs and Outputs'!$C$18,'Inputs and Outputs'!$D$18),0)</f>
        <v>104</v>
      </c>
      <c r="BU853" s="68">
        <f t="shared" si="272"/>
        <v>105</v>
      </c>
      <c r="BV853" s="68">
        <f t="shared" ca="1" si="273"/>
        <v>104</v>
      </c>
      <c r="BW853" s="68">
        <f ca="1">IF(BV853-BS853&gt;'Inputs and Outputs'!$D$4,Five-BS853,0)</f>
        <v>0</v>
      </c>
      <c r="BX853" s="68">
        <f ca="1">BV853*'Inputs and Outputs'!$D$5-BW853*'Inputs and Outputs'!$D$6</f>
        <v>4160</v>
      </c>
      <c r="BY853" s="70">
        <f t="shared" ca="1" si="279"/>
        <v>0.67246218906683386</v>
      </c>
      <c r="BZ853" s="68">
        <f t="shared" si="274"/>
        <v>25</v>
      </c>
      <c r="CA853" s="75">
        <f ca="1">BV853*'Inputs and Outputs'!$D$5-('Model Part B'!BW853*'Model Part B'!BZ853+BW853*Costperbumped)</f>
        <v>4160</v>
      </c>
    </row>
    <row r="854" spans="2:79" x14ac:dyDescent="0.2">
      <c r="B854" s="74">
        <v>851</v>
      </c>
      <c r="C854" s="68" t="s">
        <v>9</v>
      </c>
      <c r="D854" s="69">
        <v>44480</v>
      </c>
      <c r="E854" s="67" t="s">
        <v>2</v>
      </c>
      <c r="F854" s="68" t="str">
        <f>'Flight Data'!$A852</f>
        <v>G851</v>
      </c>
      <c r="G854" s="68">
        <f>'Flight Data'!$B852</f>
        <v>7</v>
      </c>
      <c r="H854" s="68">
        <f ca="1">ROUND(NORMINV($M854,'Inputs and Outputs'!$C$19,'Inputs and Outputs'!$D$19),0)</f>
        <v>108</v>
      </c>
      <c r="I854" s="68">
        <f t="shared" si="260"/>
        <v>101</v>
      </c>
      <c r="J854" s="68">
        <f t="shared" ca="1" si="261"/>
        <v>101</v>
      </c>
      <c r="K854" s="68">
        <f ca="1">IF(J854-G854&gt;'Inputs and Outputs'!$D$4,One-G854,0)</f>
        <v>0</v>
      </c>
      <c r="L854" s="68">
        <f ca="1">J854*'Inputs and Outputs'!$D$5-K854*'Inputs and Outputs'!$D$6</f>
        <v>4040</v>
      </c>
      <c r="M854" s="70">
        <f t="shared" ca="1" si="275"/>
        <v>0.82708245728124763</v>
      </c>
      <c r="N854" s="68">
        <f t="shared" si="262"/>
        <v>25</v>
      </c>
      <c r="O854" s="75">
        <f ca="1">J854*'Inputs and Outputs'!$D$5-('Model Part B'!K854*'Model Part B'!N854+K854*Costperbumped)</f>
        <v>4040</v>
      </c>
      <c r="R854" s="74">
        <v>851</v>
      </c>
      <c r="S854" s="68" t="s">
        <v>9</v>
      </c>
      <c r="T854" s="69">
        <v>44480</v>
      </c>
      <c r="U854" s="67" t="s">
        <v>2</v>
      </c>
      <c r="V854" s="68" t="str">
        <f>'Flight Data'!$A852</f>
        <v>G851</v>
      </c>
      <c r="W854" s="68">
        <f>'Flight Data'!$B852</f>
        <v>7</v>
      </c>
      <c r="X854" s="68">
        <f ca="1">ROUND(NORMINV($AC854,'Inputs and Outputs'!$C$19,'Inputs and Outputs'!$D$19),0)</f>
        <v>109</v>
      </c>
      <c r="Y854" s="68">
        <f t="shared" si="263"/>
        <v>102</v>
      </c>
      <c r="Z854" s="68">
        <f t="shared" ca="1" si="264"/>
        <v>102</v>
      </c>
      <c r="AA854" s="68">
        <f ca="1">IF(Z854-W854&gt;'Inputs and Outputs'!$D$4,One-W854,0)</f>
        <v>0</v>
      </c>
      <c r="AB854" s="68">
        <f ca="1">Z854*'Inputs and Outputs'!$D$5-AA854*'Inputs and Outputs'!$D$6</f>
        <v>4080</v>
      </c>
      <c r="AC854" s="70">
        <f t="shared" ca="1" si="276"/>
        <v>0.90128473755512006</v>
      </c>
      <c r="AD854" s="68">
        <f t="shared" si="265"/>
        <v>25</v>
      </c>
      <c r="AE854" s="75">
        <f ca="1">Z854*'Inputs and Outputs'!$D$5-('Model Part B'!AA854*'Model Part B'!AD854+AA854*Costperbumped)</f>
        <v>4080</v>
      </c>
      <c r="AH854" s="74">
        <v>851</v>
      </c>
      <c r="AI854" s="68" t="s">
        <v>9</v>
      </c>
      <c r="AJ854" s="69">
        <v>44480</v>
      </c>
      <c r="AK854" s="67" t="s">
        <v>2</v>
      </c>
      <c r="AL854" s="68" t="str">
        <f>'Flight Data'!$A852</f>
        <v>G851</v>
      </c>
      <c r="AM854" s="68">
        <f>'Flight Data'!$B852</f>
        <v>7</v>
      </c>
      <c r="AN854" s="68">
        <f ca="1">ROUND(NORMINV($AS854,'Inputs and Outputs'!$C$19,'Inputs and Outputs'!$D$19),0)</f>
        <v>96</v>
      </c>
      <c r="AO854" s="68">
        <f t="shared" si="266"/>
        <v>103</v>
      </c>
      <c r="AP854" s="68">
        <f t="shared" ca="1" si="267"/>
        <v>96</v>
      </c>
      <c r="AQ854" s="68">
        <f ca="1">IF(AP854-AM854&gt;'Inputs and Outputs'!$D$4,Three-AM854,0)</f>
        <v>0</v>
      </c>
      <c r="AR854" s="68">
        <f ca="1">AP854*'Inputs and Outputs'!$D$5-AQ854*'Inputs and Outputs'!$D$6</f>
        <v>3840</v>
      </c>
      <c r="AS854" s="70">
        <f t="shared" ca="1" si="277"/>
        <v>7.8620728096492676E-2</v>
      </c>
      <c r="AT854" s="68">
        <f t="shared" si="268"/>
        <v>25</v>
      </c>
      <c r="AU854" s="75">
        <f ca="1">AP854*'Inputs and Outputs'!$D$5-('Model Part B'!AQ854*'Model Part B'!AT854+AQ854*Costperbumped)</f>
        <v>3840</v>
      </c>
      <c r="AX854" s="74">
        <v>851</v>
      </c>
      <c r="AY854" s="68" t="s">
        <v>9</v>
      </c>
      <c r="AZ854" s="69">
        <v>44480</v>
      </c>
      <c r="BA854" s="67" t="s">
        <v>2</v>
      </c>
      <c r="BB854" s="68" t="str">
        <f>'Flight Data'!$A852</f>
        <v>G851</v>
      </c>
      <c r="BC854" s="68">
        <f>'Flight Data'!$B852</f>
        <v>7</v>
      </c>
      <c r="BD854" s="68">
        <f ca="1">ROUND(NORMINV($BI854,'Inputs and Outputs'!$C$19,'Inputs and Outputs'!$D$19),0)</f>
        <v>107</v>
      </c>
      <c r="BE854" s="68">
        <f t="shared" si="269"/>
        <v>104</v>
      </c>
      <c r="BF854" s="68">
        <f t="shared" ca="1" si="270"/>
        <v>104</v>
      </c>
      <c r="BG854" s="68">
        <f ca="1">IF(BF854-BC854&gt;'Inputs and Outputs'!$D$4,Four-BC854,0)</f>
        <v>0</v>
      </c>
      <c r="BH854" s="68">
        <f ca="1">BF854*'Inputs and Outputs'!$D$5-BG854*'Inputs and Outputs'!$D$6</f>
        <v>4160</v>
      </c>
      <c r="BI854" s="70">
        <f t="shared" ca="1" si="278"/>
        <v>0.79593284825705424</v>
      </c>
      <c r="BJ854" s="68">
        <f t="shared" si="271"/>
        <v>25</v>
      </c>
      <c r="BK854" s="75">
        <f ca="1">BF854*'Inputs and Outputs'!$D$5-('Model Part B'!BG854*'Model Part B'!BJ854+BG854*Costperbumped)</f>
        <v>4160</v>
      </c>
      <c r="BN854" s="74">
        <v>851</v>
      </c>
      <c r="BO854" s="68" t="s">
        <v>9</v>
      </c>
      <c r="BP854" s="69">
        <v>44480</v>
      </c>
      <c r="BQ854" s="67" t="s">
        <v>2</v>
      </c>
      <c r="BR854" s="68" t="str">
        <f>'Flight Data'!$A852</f>
        <v>G851</v>
      </c>
      <c r="BS854" s="68">
        <f>'Flight Data'!$B852</f>
        <v>7</v>
      </c>
      <c r="BT854" s="68">
        <f ca="1">ROUND(NORMINV($BY854,'Inputs and Outputs'!$C$18,'Inputs and Outputs'!$D$18),0)</f>
        <v>97</v>
      </c>
      <c r="BU854" s="68">
        <f t="shared" si="272"/>
        <v>105</v>
      </c>
      <c r="BV854" s="68">
        <f t="shared" ca="1" si="273"/>
        <v>97</v>
      </c>
      <c r="BW854" s="68">
        <f ca="1">IF(BV854-BS854&gt;'Inputs and Outputs'!$D$4,Five-BS854,0)</f>
        <v>0</v>
      </c>
      <c r="BX854" s="68">
        <f ca="1">BV854*'Inputs and Outputs'!$D$5-BW854*'Inputs and Outputs'!$D$6</f>
        <v>3880</v>
      </c>
      <c r="BY854" s="70">
        <f t="shared" ca="1" si="279"/>
        <v>0.25715177189074279</v>
      </c>
      <c r="BZ854" s="68">
        <f t="shared" si="274"/>
        <v>25</v>
      </c>
      <c r="CA854" s="75">
        <f ca="1">BV854*'Inputs and Outputs'!$D$5-('Model Part B'!BW854*'Model Part B'!BZ854+BW854*Costperbumped)</f>
        <v>3880</v>
      </c>
    </row>
    <row r="855" spans="2:79" x14ac:dyDescent="0.2">
      <c r="B855" s="74">
        <v>852</v>
      </c>
      <c r="C855" s="68" t="s">
        <v>9</v>
      </c>
      <c r="D855" s="69">
        <v>44480</v>
      </c>
      <c r="E855" s="67" t="s">
        <v>0</v>
      </c>
      <c r="F855" s="68" t="str">
        <f>'Flight Data'!$A853</f>
        <v>G852</v>
      </c>
      <c r="G855" s="68">
        <f>'Flight Data'!$B853</f>
        <v>0</v>
      </c>
      <c r="H855" s="68">
        <f ca="1">ROUND(NORMINV($M855,'Inputs and Outputs'!$C$20,'Inputs and Outputs'!$D$20),0)</f>
        <v>111</v>
      </c>
      <c r="I855" s="68">
        <f t="shared" si="260"/>
        <v>101</v>
      </c>
      <c r="J855" s="68">
        <f t="shared" ca="1" si="261"/>
        <v>101</v>
      </c>
      <c r="K855" s="68">
        <f ca="1">IF(J855-G855&gt;'Inputs and Outputs'!$D$4,One-G855,0)</f>
        <v>1</v>
      </c>
      <c r="L855" s="68">
        <f ca="1">J855*'Inputs and Outputs'!$D$5-K855*'Inputs and Outputs'!$D$6</f>
        <v>3940</v>
      </c>
      <c r="M855" s="70">
        <f t="shared" ca="1" si="275"/>
        <v>0.89276259289174287</v>
      </c>
      <c r="N855" s="68">
        <f t="shared" si="262"/>
        <v>200</v>
      </c>
      <c r="O855" s="75">
        <f ca="1">J855*'Inputs and Outputs'!$D$5-('Model Part B'!K855*'Model Part B'!N855+K855*Costperbumped)</f>
        <v>3740</v>
      </c>
      <c r="R855" s="74">
        <v>852</v>
      </c>
      <c r="S855" s="68" t="s">
        <v>9</v>
      </c>
      <c r="T855" s="69">
        <v>44480</v>
      </c>
      <c r="U855" s="67" t="s">
        <v>0</v>
      </c>
      <c r="V855" s="68" t="str">
        <f>'Flight Data'!$A853</f>
        <v>G852</v>
      </c>
      <c r="W855" s="68">
        <f>'Flight Data'!$B853</f>
        <v>0</v>
      </c>
      <c r="X855" s="68">
        <f ca="1">ROUND(NORMINV($AC855,'Inputs and Outputs'!$C$20,'Inputs and Outputs'!$D$20),0)</f>
        <v>106</v>
      </c>
      <c r="Y855" s="68">
        <f t="shared" si="263"/>
        <v>102</v>
      </c>
      <c r="Z855" s="68">
        <f t="shared" ca="1" si="264"/>
        <v>102</v>
      </c>
      <c r="AA855" s="68">
        <f ca="1">IF(Z855-W855&gt;'Inputs and Outputs'!$D$4,One-W855,0)</f>
        <v>1</v>
      </c>
      <c r="AB855" s="68">
        <f ca="1">Z855*'Inputs and Outputs'!$D$5-AA855*'Inputs and Outputs'!$D$6</f>
        <v>3980</v>
      </c>
      <c r="AC855" s="70">
        <f t="shared" ca="1" si="276"/>
        <v>0.58647103889425267</v>
      </c>
      <c r="AD855" s="68">
        <f t="shared" si="265"/>
        <v>200</v>
      </c>
      <c r="AE855" s="75">
        <f ca="1">Z855*'Inputs and Outputs'!$D$5-('Model Part B'!AA855*'Model Part B'!AD855+AA855*Costperbumped)</f>
        <v>3780</v>
      </c>
      <c r="AH855" s="74">
        <v>852</v>
      </c>
      <c r="AI855" s="68" t="s">
        <v>9</v>
      </c>
      <c r="AJ855" s="69">
        <v>44480</v>
      </c>
      <c r="AK855" s="67" t="s">
        <v>0</v>
      </c>
      <c r="AL855" s="68" t="str">
        <f>'Flight Data'!$A853</f>
        <v>G852</v>
      </c>
      <c r="AM855" s="68">
        <f>'Flight Data'!$B853</f>
        <v>0</v>
      </c>
      <c r="AN855" s="68">
        <f ca="1">ROUND(NORMINV($AS855,'Inputs and Outputs'!$C$20,'Inputs and Outputs'!$D$20),0)</f>
        <v>103</v>
      </c>
      <c r="AO855" s="68">
        <f t="shared" si="266"/>
        <v>103</v>
      </c>
      <c r="AP855" s="68">
        <f t="shared" ca="1" si="267"/>
        <v>103</v>
      </c>
      <c r="AQ855" s="68">
        <f ca="1">IF(AP855-AM855&gt;'Inputs and Outputs'!$D$4,Three-AM855,0)</f>
        <v>3</v>
      </c>
      <c r="AR855" s="68">
        <f ca="1">AP855*'Inputs and Outputs'!$D$5-AQ855*'Inputs and Outputs'!$D$6</f>
        <v>3820</v>
      </c>
      <c r="AS855" s="70">
        <f t="shared" ca="1" si="277"/>
        <v>0.33915093980280131</v>
      </c>
      <c r="AT855" s="68">
        <f t="shared" si="268"/>
        <v>200</v>
      </c>
      <c r="AU855" s="75">
        <f ca="1">AP855*'Inputs and Outputs'!$D$5-('Model Part B'!AQ855*'Model Part B'!AT855+AQ855*Costperbumped)</f>
        <v>3220</v>
      </c>
      <c r="AX855" s="74">
        <v>852</v>
      </c>
      <c r="AY855" s="68" t="s">
        <v>9</v>
      </c>
      <c r="AZ855" s="69">
        <v>44480</v>
      </c>
      <c r="BA855" s="67" t="s">
        <v>0</v>
      </c>
      <c r="BB855" s="68" t="str">
        <f>'Flight Data'!$A853</f>
        <v>G852</v>
      </c>
      <c r="BC855" s="68">
        <f>'Flight Data'!$B853</f>
        <v>0</v>
      </c>
      <c r="BD855" s="68">
        <f ca="1">ROUND(NORMINV($BI855,'Inputs and Outputs'!$C$20,'Inputs and Outputs'!$D$20),0)</f>
        <v>107</v>
      </c>
      <c r="BE855" s="68">
        <f t="shared" si="269"/>
        <v>104</v>
      </c>
      <c r="BF855" s="68">
        <f t="shared" ca="1" si="270"/>
        <v>104</v>
      </c>
      <c r="BG855" s="68">
        <f ca="1">IF(BF855-BC855&gt;'Inputs and Outputs'!$D$4,Four-BC855,0)</f>
        <v>4</v>
      </c>
      <c r="BH855" s="68">
        <f ca="1">BF855*'Inputs and Outputs'!$D$5-BG855*'Inputs and Outputs'!$D$6</f>
        <v>3760</v>
      </c>
      <c r="BI855" s="70">
        <f t="shared" ca="1" si="278"/>
        <v>0.64249278642477992</v>
      </c>
      <c r="BJ855" s="68">
        <f t="shared" si="271"/>
        <v>200</v>
      </c>
      <c r="BK855" s="75">
        <f ca="1">BF855*'Inputs and Outputs'!$D$5-('Model Part B'!BG855*'Model Part B'!BJ855+BG855*Costperbumped)</f>
        <v>2960</v>
      </c>
      <c r="BN855" s="74">
        <v>852</v>
      </c>
      <c r="BO855" s="68" t="s">
        <v>9</v>
      </c>
      <c r="BP855" s="69">
        <v>44480</v>
      </c>
      <c r="BQ855" s="67" t="s">
        <v>0</v>
      </c>
      <c r="BR855" s="68" t="str">
        <f>'Flight Data'!$A853</f>
        <v>G852</v>
      </c>
      <c r="BS855" s="68">
        <f>'Flight Data'!$B853</f>
        <v>0</v>
      </c>
      <c r="BT855" s="68">
        <f ca="1">ROUND(NORMINV($BY855,'Inputs and Outputs'!$C$18,'Inputs and Outputs'!$D$18),0)</f>
        <v>100</v>
      </c>
      <c r="BU855" s="68">
        <f t="shared" si="272"/>
        <v>105</v>
      </c>
      <c r="BV855" s="68">
        <f t="shared" ca="1" si="273"/>
        <v>100</v>
      </c>
      <c r="BW855" s="68">
        <f ca="1">IF(BV855-BS855&gt;'Inputs and Outputs'!$D$4,Five-BS855,0)</f>
        <v>0</v>
      </c>
      <c r="BX855" s="68">
        <f ca="1">BV855*'Inputs and Outputs'!$D$5-BW855*'Inputs and Outputs'!$D$6</f>
        <v>4000</v>
      </c>
      <c r="BY855" s="70">
        <f t="shared" ca="1" si="279"/>
        <v>0.41944395633959874</v>
      </c>
      <c r="BZ855" s="68">
        <f t="shared" si="274"/>
        <v>200</v>
      </c>
      <c r="CA855" s="75">
        <f ca="1">BV855*'Inputs and Outputs'!$D$5-('Model Part B'!BW855*'Model Part B'!BZ855+BW855*Costperbumped)</f>
        <v>4000</v>
      </c>
    </row>
    <row r="856" spans="2:79" x14ac:dyDescent="0.2">
      <c r="B856" s="74">
        <v>853</v>
      </c>
      <c r="C856" s="68" t="s">
        <v>8</v>
      </c>
      <c r="D856" s="69">
        <v>44481</v>
      </c>
      <c r="E856" s="67" t="s">
        <v>3</v>
      </c>
      <c r="F856" s="68" t="str">
        <f>'Flight Data'!$A854</f>
        <v>G853</v>
      </c>
      <c r="G856" s="68">
        <f>'Flight Data'!$B854</f>
        <v>6</v>
      </c>
      <c r="H856" s="68">
        <f ca="1">ROUND(NORMINV($M856,'Inputs and Outputs'!$C$18,'Inputs and Outputs'!$D$18),0)</f>
        <v>100</v>
      </c>
      <c r="I856" s="68">
        <f t="shared" si="260"/>
        <v>101</v>
      </c>
      <c r="J856" s="68">
        <f t="shared" ca="1" si="261"/>
        <v>100</v>
      </c>
      <c r="K856" s="68">
        <f ca="1">IF(J856-G856&gt;'Inputs and Outputs'!$D$4,One-G856,0)</f>
        <v>0</v>
      </c>
      <c r="L856" s="68">
        <f ca="1">J856*'Inputs and Outputs'!$D$5-K856*'Inputs and Outputs'!$D$6</f>
        <v>4000</v>
      </c>
      <c r="M856" s="70">
        <f t="shared" ca="1" si="275"/>
        <v>0.4407076556020818</v>
      </c>
      <c r="N856" s="68">
        <f t="shared" si="262"/>
        <v>25</v>
      </c>
      <c r="O856" s="75">
        <f ca="1">J856*'Inputs and Outputs'!$D$5-('Model Part B'!K856*'Model Part B'!N856+K856*Costperbumped)</f>
        <v>4000</v>
      </c>
      <c r="R856" s="74">
        <v>853</v>
      </c>
      <c r="S856" s="68" t="s">
        <v>8</v>
      </c>
      <c r="T856" s="69">
        <v>44481</v>
      </c>
      <c r="U856" s="67" t="s">
        <v>3</v>
      </c>
      <c r="V856" s="68" t="str">
        <f>'Flight Data'!$A854</f>
        <v>G853</v>
      </c>
      <c r="W856" s="68">
        <f>'Flight Data'!$B854</f>
        <v>6</v>
      </c>
      <c r="X856" s="68">
        <f ca="1">ROUND(NORMINV($AC856,'Inputs and Outputs'!$C$18,'Inputs and Outputs'!$D$18),0)</f>
        <v>102</v>
      </c>
      <c r="Y856" s="68">
        <f t="shared" si="263"/>
        <v>102</v>
      </c>
      <c r="Z856" s="68">
        <f t="shared" ca="1" si="264"/>
        <v>102</v>
      </c>
      <c r="AA856" s="68">
        <f ca="1">IF(Z856-W856&gt;'Inputs and Outputs'!$D$4,One-W856,0)</f>
        <v>0</v>
      </c>
      <c r="AB856" s="68">
        <f ca="1">Z856*'Inputs and Outputs'!$D$5-AA856*'Inputs and Outputs'!$D$6</f>
        <v>4080</v>
      </c>
      <c r="AC856" s="70">
        <f t="shared" ca="1" si="276"/>
        <v>0.5401245703734151</v>
      </c>
      <c r="AD856" s="68">
        <f t="shared" si="265"/>
        <v>25</v>
      </c>
      <c r="AE856" s="75">
        <f ca="1">Z856*'Inputs and Outputs'!$D$5-('Model Part B'!AA856*'Model Part B'!AD856+AA856*Costperbumped)</f>
        <v>4080</v>
      </c>
      <c r="AH856" s="74">
        <v>853</v>
      </c>
      <c r="AI856" s="68" t="s">
        <v>8</v>
      </c>
      <c r="AJ856" s="69">
        <v>44481</v>
      </c>
      <c r="AK856" s="67" t="s">
        <v>3</v>
      </c>
      <c r="AL856" s="68" t="str">
        <f>'Flight Data'!$A854</f>
        <v>G853</v>
      </c>
      <c r="AM856" s="68">
        <f>'Flight Data'!$B854</f>
        <v>6</v>
      </c>
      <c r="AN856" s="68">
        <f ca="1">ROUND(NORMINV($AS856,'Inputs and Outputs'!$C$18,'Inputs and Outputs'!$D$18),0)</f>
        <v>104</v>
      </c>
      <c r="AO856" s="68">
        <f t="shared" si="266"/>
        <v>103</v>
      </c>
      <c r="AP856" s="68">
        <f t="shared" ca="1" si="267"/>
        <v>103</v>
      </c>
      <c r="AQ856" s="68">
        <f ca="1">IF(AP856-AM856&gt;'Inputs and Outputs'!$D$4,Three-AM856,0)</f>
        <v>0</v>
      </c>
      <c r="AR856" s="68">
        <f ca="1">AP856*'Inputs and Outputs'!$D$5-AQ856*'Inputs and Outputs'!$D$6</f>
        <v>4120</v>
      </c>
      <c r="AS856" s="70">
        <f t="shared" ca="1" si="277"/>
        <v>0.71991736416106378</v>
      </c>
      <c r="AT856" s="68">
        <f t="shared" si="268"/>
        <v>25</v>
      </c>
      <c r="AU856" s="75">
        <f ca="1">AP856*'Inputs and Outputs'!$D$5-('Model Part B'!AQ856*'Model Part B'!AT856+AQ856*Costperbumped)</f>
        <v>4120</v>
      </c>
      <c r="AX856" s="74">
        <v>853</v>
      </c>
      <c r="AY856" s="68" t="s">
        <v>8</v>
      </c>
      <c r="AZ856" s="69">
        <v>44481</v>
      </c>
      <c r="BA856" s="67" t="s">
        <v>3</v>
      </c>
      <c r="BB856" s="68" t="str">
        <f>'Flight Data'!$A854</f>
        <v>G853</v>
      </c>
      <c r="BC856" s="68">
        <f>'Flight Data'!$B854</f>
        <v>6</v>
      </c>
      <c r="BD856" s="68">
        <f ca="1">ROUND(NORMINV($BI856,'Inputs and Outputs'!$C$18,'Inputs and Outputs'!$D$18),0)</f>
        <v>103</v>
      </c>
      <c r="BE856" s="68">
        <f t="shared" si="269"/>
        <v>104</v>
      </c>
      <c r="BF856" s="68">
        <f t="shared" ca="1" si="270"/>
        <v>103</v>
      </c>
      <c r="BG856" s="68">
        <f ca="1">IF(BF856-BC856&gt;'Inputs and Outputs'!$D$4,Four-BC856,0)</f>
        <v>0</v>
      </c>
      <c r="BH856" s="68">
        <f ca="1">BF856*'Inputs and Outputs'!$D$5-BG856*'Inputs and Outputs'!$D$6</f>
        <v>4120</v>
      </c>
      <c r="BI856" s="70">
        <f t="shared" ca="1" si="278"/>
        <v>0.60959170604469359</v>
      </c>
      <c r="BJ856" s="68">
        <f t="shared" si="271"/>
        <v>25</v>
      </c>
      <c r="BK856" s="75">
        <f ca="1">BF856*'Inputs and Outputs'!$D$5-('Model Part B'!BG856*'Model Part B'!BJ856+BG856*Costperbumped)</f>
        <v>4120</v>
      </c>
      <c r="BN856" s="74">
        <v>853</v>
      </c>
      <c r="BO856" s="68" t="s">
        <v>8</v>
      </c>
      <c r="BP856" s="69">
        <v>44481</v>
      </c>
      <c r="BQ856" s="67" t="s">
        <v>3</v>
      </c>
      <c r="BR856" s="68" t="str">
        <f>'Flight Data'!$A854</f>
        <v>G853</v>
      </c>
      <c r="BS856" s="68">
        <f>'Flight Data'!$B854</f>
        <v>6</v>
      </c>
      <c r="BT856" s="68">
        <f ca="1">ROUND(NORMINV($BY856,'Inputs and Outputs'!$C$18,'Inputs and Outputs'!$D$18),0)</f>
        <v>109</v>
      </c>
      <c r="BU856" s="68">
        <f t="shared" si="272"/>
        <v>105</v>
      </c>
      <c r="BV856" s="68">
        <f t="shared" ca="1" si="273"/>
        <v>105</v>
      </c>
      <c r="BW856" s="68">
        <f ca="1">IF(BV856-BS856&gt;'Inputs and Outputs'!$D$4,Five-BS856,0)</f>
        <v>0</v>
      </c>
      <c r="BX856" s="68">
        <f ca="1">BV856*'Inputs and Outputs'!$D$5-BW856*'Inputs and Outputs'!$D$6</f>
        <v>4200</v>
      </c>
      <c r="BY856" s="70">
        <f t="shared" ca="1" si="279"/>
        <v>0.91997319022569624</v>
      </c>
      <c r="BZ856" s="68">
        <f t="shared" si="274"/>
        <v>25</v>
      </c>
      <c r="CA856" s="75">
        <f ca="1">BV856*'Inputs and Outputs'!$D$5-('Model Part B'!BW856*'Model Part B'!BZ856+BW856*Costperbumped)</f>
        <v>4200</v>
      </c>
    </row>
    <row r="857" spans="2:79" x14ac:dyDescent="0.2">
      <c r="B857" s="74">
        <v>854</v>
      </c>
      <c r="C857" s="68" t="s">
        <v>8</v>
      </c>
      <c r="D857" s="69">
        <v>44481</v>
      </c>
      <c r="E857" s="67" t="s">
        <v>2</v>
      </c>
      <c r="F857" s="68" t="str">
        <f>'Flight Data'!$A855</f>
        <v>G854</v>
      </c>
      <c r="G857" s="68">
        <f>'Flight Data'!$B855</f>
        <v>3</v>
      </c>
      <c r="H857" s="68">
        <f ca="1">ROUND(NORMINV($M857,'Inputs and Outputs'!$C$19,'Inputs and Outputs'!$D$19),0)</f>
        <v>94</v>
      </c>
      <c r="I857" s="68">
        <f t="shared" si="260"/>
        <v>101</v>
      </c>
      <c r="J857" s="68">
        <f t="shared" ca="1" si="261"/>
        <v>94</v>
      </c>
      <c r="K857" s="68">
        <f ca="1">IF(J857-G857&gt;'Inputs and Outputs'!$D$4,One-G857,0)</f>
        <v>0</v>
      </c>
      <c r="L857" s="68">
        <f ca="1">J857*'Inputs and Outputs'!$D$5-K857*'Inputs and Outputs'!$D$6</f>
        <v>3760</v>
      </c>
      <c r="M857" s="70">
        <f t="shared" ca="1" si="275"/>
        <v>3.7413570972524068E-2</v>
      </c>
      <c r="N857" s="68">
        <f t="shared" si="262"/>
        <v>25</v>
      </c>
      <c r="O857" s="75">
        <f ca="1">J857*'Inputs and Outputs'!$D$5-('Model Part B'!K857*'Model Part B'!N857+K857*Costperbumped)</f>
        <v>3760</v>
      </c>
      <c r="R857" s="74">
        <v>854</v>
      </c>
      <c r="S857" s="68" t="s">
        <v>8</v>
      </c>
      <c r="T857" s="69">
        <v>44481</v>
      </c>
      <c r="U857" s="67" t="s">
        <v>2</v>
      </c>
      <c r="V857" s="68" t="str">
        <f>'Flight Data'!$A855</f>
        <v>G854</v>
      </c>
      <c r="W857" s="68">
        <f>'Flight Data'!$B855</f>
        <v>3</v>
      </c>
      <c r="X857" s="68">
        <f ca="1">ROUND(NORMINV($AC857,'Inputs and Outputs'!$C$19,'Inputs and Outputs'!$D$19),0)</f>
        <v>113</v>
      </c>
      <c r="Y857" s="68">
        <f t="shared" si="263"/>
        <v>102</v>
      </c>
      <c r="Z857" s="68">
        <f t="shared" ca="1" si="264"/>
        <v>102</v>
      </c>
      <c r="AA857" s="68">
        <f ca="1">IF(Z857-W857&gt;'Inputs and Outputs'!$D$4,One-W857,0)</f>
        <v>0</v>
      </c>
      <c r="AB857" s="68">
        <f ca="1">Z857*'Inputs and Outputs'!$D$5-AA857*'Inputs and Outputs'!$D$6</f>
        <v>4080</v>
      </c>
      <c r="AC857" s="70">
        <f t="shared" ca="1" si="276"/>
        <v>0.97272198469491788</v>
      </c>
      <c r="AD857" s="68">
        <f t="shared" si="265"/>
        <v>25</v>
      </c>
      <c r="AE857" s="75">
        <f ca="1">Z857*'Inputs and Outputs'!$D$5-('Model Part B'!AA857*'Model Part B'!AD857+AA857*Costperbumped)</f>
        <v>4080</v>
      </c>
      <c r="AH857" s="74">
        <v>854</v>
      </c>
      <c r="AI857" s="68" t="s">
        <v>8</v>
      </c>
      <c r="AJ857" s="69">
        <v>44481</v>
      </c>
      <c r="AK857" s="67" t="s">
        <v>2</v>
      </c>
      <c r="AL857" s="68" t="str">
        <f>'Flight Data'!$A855</f>
        <v>G854</v>
      </c>
      <c r="AM857" s="68">
        <f>'Flight Data'!$B855</f>
        <v>3</v>
      </c>
      <c r="AN857" s="68">
        <f ca="1">ROUND(NORMINV($AS857,'Inputs and Outputs'!$C$19,'Inputs and Outputs'!$D$19),0)</f>
        <v>100</v>
      </c>
      <c r="AO857" s="68">
        <f t="shared" si="266"/>
        <v>103</v>
      </c>
      <c r="AP857" s="68">
        <f t="shared" ca="1" si="267"/>
        <v>100</v>
      </c>
      <c r="AQ857" s="68">
        <f ca="1">IF(AP857-AM857&gt;'Inputs and Outputs'!$D$4,Three-AM857,0)</f>
        <v>0</v>
      </c>
      <c r="AR857" s="68">
        <f ca="1">AP857*'Inputs and Outputs'!$D$5-AQ857*'Inputs and Outputs'!$D$6</f>
        <v>4000</v>
      </c>
      <c r="AS857" s="70">
        <f t="shared" ca="1" si="277"/>
        <v>0.27580621260014038</v>
      </c>
      <c r="AT857" s="68">
        <f t="shared" si="268"/>
        <v>25</v>
      </c>
      <c r="AU857" s="75">
        <f ca="1">AP857*'Inputs and Outputs'!$D$5-('Model Part B'!AQ857*'Model Part B'!AT857+AQ857*Costperbumped)</f>
        <v>4000</v>
      </c>
      <c r="AX857" s="74">
        <v>854</v>
      </c>
      <c r="AY857" s="68" t="s">
        <v>8</v>
      </c>
      <c r="AZ857" s="69">
        <v>44481</v>
      </c>
      <c r="BA857" s="67" t="s">
        <v>2</v>
      </c>
      <c r="BB857" s="68" t="str">
        <f>'Flight Data'!$A855</f>
        <v>G854</v>
      </c>
      <c r="BC857" s="68">
        <f>'Flight Data'!$B855</f>
        <v>3</v>
      </c>
      <c r="BD857" s="68">
        <f ca="1">ROUND(NORMINV($BI857,'Inputs and Outputs'!$C$19,'Inputs and Outputs'!$D$19),0)</f>
        <v>104</v>
      </c>
      <c r="BE857" s="68">
        <f t="shared" si="269"/>
        <v>104</v>
      </c>
      <c r="BF857" s="68">
        <f t="shared" ca="1" si="270"/>
        <v>104</v>
      </c>
      <c r="BG857" s="68">
        <f ca="1">IF(BF857-BC857&gt;'Inputs and Outputs'!$D$4,Four-BC857,0)</f>
        <v>1</v>
      </c>
      <c r="BH857" s="68">
        <f ca="1">BF857*'Inputs and Outputs'!$D$5-BG857*'Inputs and Outputs'!$D$6</f>
        <v>4060</v>
      </c>
      <c r="BI857" s="70">
        <f t="shared" ca="1" si="278"/>
        <v>0.60595193548656412</v>
      </c>
      <c r="BJ857" s="68">
        <f t="shared" si="271"/>
        <v>25</v>
      </c>
      <c r="BK857" s="75">
        <f ca="1">BF857*'Inputs and Outputs'!$D$5-('Model Part B'!BG857*'Model Part B'!BJ857+BG857*Costperbumped)</f>
        <v>4035</v>
      </c>
      <c r="BN857" s="74">
        <v>854</v>
      </c>
      <c r="BO857" s="68" t="s">
        <v>8</v>
      </c>
      <c r="BP857" s="69">
        <v>44481</v>
      </c>
      <c r="BQ857" s="67" t="s">
        <v>2</v>
      </c>
      <c r="BR857" s="68" t="str">
        <f>'Flight Data'!$A855</f>
        <v>G854</v>
      </c>
      <c r="BS857" s="68">
        <f>'Flight Data'!$B855</f>
        <v>3</v>
      </c>
      <c r="BT857" s="68">
        <f ca="1">ROUND(NORMINV($BY857,'Inputs and Outputs'!$C$18,'Inputs and Outputs'!$D$18),0)</f>
        <v>100</v>
      </c>
      <c r="BU857" s="68">
        <f t="shared" si="272"/>
        <v>105</v>
      </c>
      <c r="BV857" s="68">
        <f t="shared" ca="1" si="273"/>
        <v>100</v>
      </c>
      <c r="BW857" s="68">
        <f ca="1">IF(BV857-BS857&gt;'Inputs and Outputs'!$D$4,Five-BS857,0)</f>
        <v>0</v>
      </c>
      <c r="BX857" s="68">
        <f ca="1">BV857*'Inputs and Outputs'!$D$5-BW857*'Inputs and Outputs'!$D$6</f>
        <v>4000</v>
      </c>
      <c r="BY857" s="70">
        <f t="shared" ca="1" si="279"/>
        <v>0.45587490521268093</v>
      </c>
      <c r="BZ857" s="68">
        <f t="shared" si="274"/>
        <v>25</v>
      </c>
      <c r="CA857" s="75">
        <f ca="1">BV857*'Inputs and Outputs'!$D$5-('Model Part B'!BW857*'Model Part B'!BZ857+BW857*Costperbumped)</f>
        <v>4000</v>
      </c>
    </row>
    <row r="858" spans="2:79" x14ac:dyDescent="0.2">
      <c r="B858" s="74">
        <v>855</v>
      </c>
      <c r="C858" s="68" t="s">
        <v>8</v>
      </c>
      <c r="D858" s="69">
        <v>44481</v>
      </c>
      <c r="E858" s="67" t="s">
        <v>0</v>
      </c>
      <c r="F858" s="68" t="str">
        <f>'Flight Data'!$A856</f>
        <v>G855</v>
      </c>
      <c r="G858" s="68">
        <f>'Flight Data'!$B856</f>
        <v>0</v>
      </c>
      <c r="H858" s="68">
        <f ca="1">ROUND(NORMINV($M858,'Inputs and Outputs'!$C$20,'Inputs and Outputs'!$D$20),0)</f>
        <v>94</v>
      </c>
      <c r="I858" s="68">
        <f t="shared" si="260"/>
        <v>101</v>
      </c>
      <c r="J858" s="68">
        <f t="shared" ca="1" si="261"/>
        <v>94</v>
      </c>
      <c r="K858" s="68">
        <f ca="1">IF(J858-G858&gt;'Inputs and Outputs'!$D$4,One-G858,0)</f>
        <v>0</v>
      </c>
      <c r="L858" s="68">
        <f ca="1">J858*'Inputs and Outputs'!$D$5-K858*'Inputs and Outputs'!$D$6</f>
        <v>3760</v>
      </c>
      <c r="M858" s="70">
        <f t="shared" ca="1" si="275"/>
        <v>1.3704522478685921E-2</v>
      </c>
      <c r="N858" s="68">
        <f t="shared" si="262"/>
        <v>200</v>
      </c>
      <c r="O858" s="75">
        <f ca="1">J858*'Inputs and Outputs'!$D$5-('Model Part B'!K858*'Model Part B'!N858+K858*Costperbumped)</f>
        <v>3760</v>
      </c>
      <c r="R858" s="74">
        <v>855</v>
      </c>
      <c r="S858" s="68" t="s">
        <v>8</v>
      </c>
      <c r="T858" s="69">
        <v>44481</v>
      </c>
      <c r="U858" s="67" t="s">
        <v>0</v>
      </c>
      <c r="V858" s="68" t="str">
        <f>'Flight Data'!$A856</f>
        <v>G855</v>
      </c>
      <c r="W858" s="68">
        <f>'Flight Data'!$B856</f>
        <v>0</v>
      </c>
      <c r="X858" s="68">
        <f ca="1">ROUND(NORMINV($AC858,'Inputs and Outputs'!$C$20,'Inputs and Outputs'!$D$20),0)</f>
        <v>101</v>
      </c>
      <c r="Y858" s="68">
        <f t="shared" si="263"/>
        <v>102</v>
      </c>
      <c r="Z858" s="68">
        <f t="shared" ca="1" si="264"/>
        <v>101</v>
      </c>
      <c r="AA858" s="68">
        <f ca="1">IF(Z858-W858&gt;'Inputs and Outputs'!$D$4,One-W858,0)</f>
        <v>1</v>
      </c>
      <c r="AB858" s="68">
        <f ca="1">Z858*'Inputs and Outputs'!$D$5-AA858*'Inputs and Outputs'!$D$6</f>
        <v>3940</v>
      </c>
      <c r="AC858" s="70">
        <f t="shared" ca="1" si="276"/>
        <v>0.23361259493253494</v>
      </c>
      <c r="AD858" s="68">
        <f t="shared" si="265"/>
        <v>200</v>
      </c>
      <c r="AE858" s="75">
        <f ca="1">Z858*'Inputs and Outputs'!$D$5-('Model Part B'!AA858*'Model Part B'!AD858+AA858*Costperbumped)</f>
        <v>3740</v>
      </c>
      <c r="AH858" s="74">
        <v>855</v>
      </c>
      <c r="AI858" s="68" t="s">
        <v>8</v>
      </c>
      <c r="AJ858" s="69">
        <v>44481</v>
      </c>
      <c r="AK858" s="67" t="s">
        <v>0</v>
      </c>
      <c r="AL858" s="68" t="str">
        <f>'Flight Data'!$A856</f>
        <v>G855</v>
      </c>
      <c r="AM858" s="68">
        <f>'Flight Data'!$B856</f>
        <v>0</v>
      </c>
      <c r="AN858" s="68">
        <f ca="1">ROUND(NORMINV($AS858,'Inputs and Outputs'!$C$20,'Inputs and Outputs'!$D$20),0)</f>
        <v>100</v>
      </c>
      <c r="AO858" s="68">
        <f t="shared" si="266"/>
        <v>103</v>
      </c>
      <c r="AP858" s="68">
        <f t="shared" ca="1" si="267"/>
        <v>100</v>
      </c>
      <c r="AQ858" s="68">
        <f ca="1">IF(AP858-AM858&gt;'Inputs and Outputs'!$D$4,Three-AM858,0)</f>
        <v>0</v>
      </c>
      <c r="AR858" s="68">
        <f ca="1">AP858*'Inputs and Outputs'!$D$5-AQ858*'Inputs and Outputs'!$D$6</f>
        <v>4000</v>
      </c>
      <c r="AS858" s="70">
        <f t="shared" ca="1" si="277"/>
        <v>0.16617396103685833</v>
      </c>
      <c r="AT858" s="68">
        <f t="shared" si="268"/>
        <v>200</v>
      </c>
      <c r="AU858" s="75">
        <f ca="1">AP858*'Inputs and Outputs'!$D$5-('Model Part B'!AQ858*'Model Part B'!AT858+AQ858*Costperbumped)</f>
        <v>4000</v>
      </c>
      <c r="AX858" s="74">
        <v>855</v>
      </c>
      <c r="AY858" s="68" t="s">
        <v>8</v>
      </c>
      <c r="AZ858" s="69">
        <v>44481</v>
      </c>
      <c r="BA858" s="67" t="s">
        <v>0</v>
      </c>
      <c r="BB858" s="68" t="str">
        <f>'Flight Data'!$A856</f>
        <v>G855</v>
      </c>
      <c r="BC858" s="68">
        <f>'Flight Data'!$B856</f>
        <v>0</v>
      </c>
      <c r="BD858" s="68">
        <f ca="1">ROUND(NORMINV($BI858,'Inputs and Outputs'!$C$20,'Inputs and Outputs'!$D$20),0)</f>
        <v>107</v>
      </c>
      <c r="BE858" s="68">
        <f t="shared" si="269"/>
        <v>104</v>
      </c>
      <c r="BF858" s="68">
        <f t="shared" ca="1" si="270"/>
        <v>104</v>
      </c>
      <c r="BG858" s="68">
        <f ca="1">IF(BF858-BC858&gt;'Inputs and Outputs'!$D$4,Four-BC858,0)</f>
        <v>4</v>
      </c>
      <c r="BH858" s="68">
        <f ca="1">BF858*'Inputs and Outputs'!$D$5-BG858*'Inputs and Outputs'!$D$6</f>
        <v>3760</v>
      </c>
      <c r="BI858" s="70">
        <f t="shared" ca="1" si="278"/>
        <v>0.66382389867951641</v>
      </c>
      <c r="BJ858" s="68">
        <f t="shared" si="271"/>
        <v>200</v>
      </c>
      <c r="BK858" s="75">
        <f ca="1">BF858*'Inputs and Outputs'!$D$5-('Model Part B'!BG858*'Model Part B'!BJ858+BG858*Costperbumped)</f>
        <v>2960</v>
      </c>
      <c r="BN858" s="74">
        <v>855</v>
      </c>
      <c r="BO858" s="68" t="s">
        <v>8</v>
      </c>
      <c r="BP858" s="69">
        <v>44481</v>
      </c>
      <c r="BQ858" s="67" t="s">
        <v>0</v>
      </c>
      <c r="BR858" s="68" t="str">
        <f>'Flight Data'!$A856</f>
        <v>G855</v>
      </c>
      <c r="BS858" s="68">
        <f>'Flight Data'!$B856</f>
        <v>0</v>
      </c>
      <c r="BT858" s="68">
        <f ca="1">ROUND(NORMINV($BY858,'Inputs and Outputs'!$C$18,'Inputs and Outputs'!$D$18),0)</f>
        <v>102</v>
      </c>
      <c r="BU858" s="68">
        <f t="shared" si="272"/>
        <v>105</v>
      </c>
      <c r="BV858" s="68">
        <f t="shared" ca="1" si="273"/>
        <v>102</v>
      </c>
      <c r="BW858" s="68">
        <f ca="1">IF(BV858-BS858&gt;'Inputs and Outputs'!$D$4,Five-BS858,0)</f>
        <v>5</v>
      </c>
      <c r="BX858" s="68">
        <f ca="1">BV858*'Inputs and Outputs'!$D$5-BW858*'Inputs and Outputs'!$D$6</f>
        <v>3580</v>
      </c>
      <c r="BY858" s="70">
        <f t="shared" ca="1" si="279"/>
        <v>0.55676793504638267</v>
      </c>
      <c r="BZ858" s="68">
        <f t="shared" si="274"/>
        <v>200</v>
      </c>
      <c r="CA858" s="75">
        <f ca="1">BV858*'Inputs and Outputs'!$D$5-('Model Part B'!BW858*'Model Part B'!BZ858+BW858*Costperbumped)</f>
        <v>2580</v>
      </c>
    </row>
    <row r="859" spans="2:79" x14ac:dyDescent="0.2">
      <c r="B859" s="74">
        <v>856</v>
      </c>
      <c r="C859" s="68" t="s">
        <v>7</v>
      </c>
      <c r="D859" s="69">
        <v>44482</v>
      </c>
      <c r="E859" s="67" t="s">
        <v>3</v>
      </c>
      <c r="F859" s="68" t="str">
        <f>'Flight Data'!$A857</f>
        <v>G856</v>
      </c>
      <c r="G859" s="68">
        <f>'Flight Data'!$B857</f>
        <v>2</v>
      </c>
      <c r="H859" s="68">
        <f ca="1">ROUND(NORMINV($M859,'Inputs and Outputs'!$C$18,'Inputs and Outputs'!$D$18),0)</f>
        <v>103</v>
      </c>
      <c r="I859" s="68">
        <f t="shared" si="260"/>
        <v>101</v>
      </c>
      <c r="J859" s="68">
        <f t="shared" ca="1" si="261"/>
        <v>101</v>
      </c>
      <c r="K859" s="68">
        <f ca="1">IF(J859-G859&gt;'Inputs and Outputs'!$D$4,One-G859,0)</f>
        <v>0</v>
      </c>
      <c r="L859" s="68">
        <f ca="1">J859*'Inputs and Outputs'!$D$5-K859*'Inputs and Outputs'!$D$6</f>
        <v>4040</v>
      </c>
      <c r="M859" s="70">
        <f t="shared" ca="1" si="275"/>
        <v>0.64614661930258133</v>
      </c>
      <c r="N859" s="68">
        <f t="shared" si="262"/>
        <v>25</v>
      </c>
      <c r="O859" s="75">
        <f ca="1">J859*'Inputs and Outputs'!$D$5-('Model Part B'!K859*'Model Part B'!N859+K859*Costperbumped)</f>
        <v>4040</v>
      </c>
      <c r="R859" s="74">
        <v>856</v>
      </c>
      <c r="S859" s="68" t="s">
        <v>7</v>
      </c>
      <c r="T859" s="69">
        <v>44482</v>
      </c>
      <c r="U859" s="67" t="s">
        <v>3</v>
      </c>
      <c r="V859" s="68" t="str">
        <f>'Flight Data'!$A857</f>
        <v>G856</v>
      </c>
      <c r="W859" s="68">
        <f>'Flight Data'!$B857</f>
        <v>2</v>
      </c>
      <c r="X859" s="68">
        <f ca="1">ROUND(NORMINV($AC859,'Inputs and Outputs'!$C$18,'Inputs and Outputs'!$D$18),0)</f>
        <v>102</v>
      </c>
      <c r="Y859" s="68">
        <f t="shared" si="263"/>
        <v>102</v>
      </c>
      <c r="Z859" s="68">
        <f t="shared" ca="1" si="264"/>
        <v>102</v>
      </c>
      <c r="AA859" s="68">
        <f ca="1">IF(Z859-W859&gt;'Inputs and Outputs'!$D$4,One-W859,0)</f>
        <v>0</v>
      </c>
      <c r="AB859" s="68">
        <f ca="1">Z859*'Inputs and Outputs'!$D$5-AA859*'Inputs and Outputs'!$D$6</f>
        <v>4080</v>
      </c>
      <c r="AC859" s="70">
        <f t="shared" ca="1" si="276"/>
        <v>0.57289504037827566</v>
      </c>
      <c r="AD859" s="68">
        <f t="shared" si="265"/>
        <v>25</v>
      </c>
      <c r="AE859" s="75">
        <f ca="1">Z859*'Inputs and Outputs'!$D$5-('Model Part B'!AA859*'Model Part B'!AD859+AA859*Costperbumped)</f>
        <v>4080</v>
      </c>
      <c r="AH859" s="74">
        <v>856</v>
      </c>
      <c r="AI859" s="68" t="s">
        <v>7</v>
      </c>
      <c r="AJ859" s="69">
        <v>44482</v>
      </c>
      <c r="AK859" s="67" t="s">
        <v>3</v>
      </c>
      <c r="AL859" s="68" t="str">
        <f>'Flight Data'!$A857</f>
        <v>G856</v>
      </c>
      <c r="AM859" s="68">
        <f>'Flight Data'!$B857</f>
        <v>2</v>
      </c>
      <c r="AN859" s="68">
        <f ca="1">ROUND(NORMINV($AS859,'Inputs and Outputs'!$C$18,'Inputs and Outputs'!$D$18),0)</f>
        <v>92</v>
      </c>
      <c r="AO859" s="68">
        <f t="shared" si="266"/>
        <v>103</v>
      </c>
      <c r="AP859" s="68">
        <f t="shared" ca="1" si="267"/>
        <v>92</v>
      </c>
      <c r="AQ859" s="68">
        <f ca="1">IF(AP859-AM859&gt;'Inputs and Outputs'!$D$4,Three-AM859,0)</f>
        <v>0</v>
      </c>
      <c r="AR859" s="68">
        <f ca="1">AP859*'Inputs and Outputs'!$D$5-AQ859*'Inputs and Outputs'!$D$6</f>
        <v>3680</v>
      </c>
      <c r="AS859" s="70">
        <f t="shared" ca="1" si="277"/>
        <v>6.3823141927370153E-2</v>
      </c>
      <c r="AT859" s="68">
        <f t="shared" si="268"/>
        <v>25</v>
      </c>
      <c r="AU859" s="75">
        <f ca="1">AP859*'Inputs and Outputs'!$D$5-('Model Part B'!AQ859*'Model Part B'!AT859+AQ859*Costperbumped)</f>
        <v>3680</v>
      </c>
      <c r="AX859" s="74">
        <v>856</v>
      </c>
      <c r="AY859" s="68" t="s">
        <v>7</v>
      </c>
      <c r="AZ859" s="69">
        <v>44482</v>
      </c>
      <c r="BA859" s="67" t="s">
        <v>3</v>
      </c>
      <c r="BB859" s="68" t="str">
        <f>'Flight Data'!$A857</f>
        <v>G856</v>
      </c>
      <c r="BC859" s="68">
        <f>'Flight Data'!$B857</f>
        <v>2</v>
      </c>
      <c r="BD859" s="68">
        <f ca="1">ROUND(NORMINV($BI859,'Inputs and Outputs'!$C$18,'Inputs and Outputs'!$D$18),0)</f>
        <v>100</v>
      </c>
      <c r="BE859" s="68">
        <f t="shared" si="269"/>
        <v>104</v>
      </c>
      <c r="BF859" s="68">
        <f t="shared" ca="1" si="270"/>
        <v>100</v>
      </c>
      <c r="BG859" s="68">
        <f ca="1">IF(BF859-BC859&gt;'Inputs and Outputs'!$D$4,Four-BC859,0)</f>
        <v>0</v>
      </c>
      <c r="BH859" s="68">
        <f ca="1">BF859*'Inputs and Outputs'!$D$5-BG859*'Inputs and Outputs'!$D$6</f>
        <v>4000</v>
      </c>
      <c r="BI859" s="70">
        <f t="shared" ca="1" si="278"/>
        <v>0.43400445635857954</v>
      </c>
      <c r="BJ859" s="68">
        <f t="shared" si="271"/>
        <v>25</v>
      </c>
      <c r="BK859" s="75">
        <f ca="1">BF859*'Inputs and Outputs'!$D$5-('Model Part B'!BG859*'Model Part B'!BJ859+BG859*Costperbumped)</f>
        <v>4000</v>
      </c>
      <c r="BN859" s="74">
        <v>856</v>
      </c>
      <c r="BO859" s="68" t="s">
        <v>7</v>
      </c>
      <c r="BP859" s="69">
        <v>44482</v>
      </c>
      <c r="BQ859" s="67" t="s">
        <v>3</v>
      </c>
      <c r="BR859" s="68" t="str">
        <f>'Flight Data'!$A857</f>
        <v>G856</v>
      </c>
      <c r="BS859" s="68">
        <f>'Flight Data'!$B857</f>
        <v>2</v>
      </c>
      <c r="BT859" s="68">
        <f ca="1">ROUND(NORMINV($BY859,'Inputs and Outputs'!$C$18,'Inputs and Outputs'!$D$18),0)</f>
        <v>95</v>
      </c>
      <c r="BU859" s="68">
        <f t="shared" si="272"/>
        <v>105</v>
      </c>
      <c r="BV859" s="68">
        <f t="shared" ca="1" si="273"/>
        <v>95</v>
      </c>
      <c r="BW859" s="68">
        <f ca="1">IF(BV859-BS859&gt;'Inputs and Outputs'!$D$4,Five-BS859,0)</f>
        <v>0</v>
      </c>
      <c r="BX859" s="68">
        <f ca="1">BV859*'Inputs and Outputs'!$D$5-BW859*'Inputs and Outputs'!$D$6</f>
        <v>3800</v>
      </c>
      <c r="BY859" s="70">
        <f t="shared" ca="1" si="279"/>
        <v>0.17398147870417635</v>
      </c>
      <c r="BZ859" s="68">
        <f t="shared" si="274"/>
        <v>25</v>
      </c>
      <c r="CA859" s="75">
        <f ca="1">BV859*'Inputs and Outputs'!$D$5-('Model Part B'!BW859*'Model Part B'!BZ859+BW859*Costperbumped)</f>
        <v>3800</v>
      </c>
    </row>
    <row r="860" spans="2:79" x14ac:dyDescent="0.2">
      <c r="B860" s="74">
        <v>857</v>
      </c>
      <c r="C860" s="68" t="s">
        <v>7</v>
      </c>
      <c r="D860" s="69">
        <v>44482</v>
      </c>
      <c r="E860" s="67" t="s">
        <v>2</v>
      </c>
      <c r="F860" s="68" t="str">
        <f>'Flight Data'!$A858</f>
        <v>G857</v>
      </c>
      <c r="G860" s="68">
        <f>'Flight Data'!$B858</f>
        <v>4</v>
      </c>
      <c r="H860" s="68">
        <f ca="1">ROUND(NORMINV($M860,'Inputs and Outputs'!$C$19,'Inputs and Outputs'!$D$19),0)</f>
        <v>103</v>
      </c>
      <c r="I860" s="68">
        <f t="shared" si="260"/>
        <v>101</v>
      </c>
      <c r="J860" s="68">
        <f t="shared" ca="1" si="261"/>
        <v>101</v>
      </c>
      <c r="K860" s="68">
        <f ca="1">IF(J860-G860&gt;'Inputs and Outputs'!$D$4,One-G860,0)</f>
        <v>0</v>
      </c>
      <c r="L860" s="68">
        <f ca="1">J860*'Inputs and Outputs'!$D$5-K860*'Inputs and Outputs'!$D$6</f>
        <v>4040</v>
      </c>
      <c r="M860" s="70">
        <f t="shared" ca="1" si="275"/>
        <v>0.47028586987598597</v>
      </c>
      <c r="N860" s="68">
        <f t="shared" si="262"/>
        <v>25</v>
      </c>
      <c r="O860" s="75">
        <f ca="1">J860*'Inputs and Outputs'!$D$5-('Model Part B'!K860*'Model Part B'!N860+K860*Costperbumped)</f>
        <v>4040</v>
      </c>
      <c r="R860" s="74">
        <v>857</v>
      </c>
      <c r="S860" s="68" t="s">
        <v>7</v>
      </c>
      <c r="T860" s="69">
        <v>44482</v>
      </c>
      <c r="U860" s="67" t="s">
        <v>2</v>
      </c>
      <c r="V860" s="68" t="str">
        <f>'Flight Data'!$A858</f>
        <v>G857</v>
      </c>
      <c r="W860" s="68">
        <f>'Flight Data'!$B858</f>
        <v>4</v>
      </c>
      <c r="X860" s="68">
        <f ca="1">ROUND(NORMINV($AC860,'Inputs and Outputs'!$C$19,'Inputs and Outputs'!$D$19),0)</f>
        <v>102</v>
      </c>
      <c r="Y860" s="68">
        <f t="shared" si="263"/>
        <v>102</v>
      </c>
      <c r="Z860" s="68">
        <f t="shared" ca="1" si="264"/>
        <v>102</v>
      </c>
      <c r="AA860" s="68">
        <f ca="1">IF(Z860-W860&gt;'Inputs and Outputs'!$D$4,One-W860,0)</f>
        <v>0</v>
      </c>
      <c r="AB860" s="68">
        <f ca="1">Z860*'Inputs and Outputs'!$D$5-AA860*'Inputs and Outputs'!$D$6</f>
        <v>4080</v>
      </c>
      <c r="AC860" s="70">
        <f t="shared" ca="1" si="276"/>
        <v>0.40986271878837921</v>
      </c>
      <c r="AD860" s="68">
        <f t="shared" si="265"/>
        <v>25</v>
      </c>
      <c r="AE860" s="75">
        <f ca="1">Z860*'Inputs and Outputs'!$D$5-('Model Part B'!AA860*'Model Part B'!AD860+AA860*Costperbumped)</f>
        <v>4080</v>
      </c>
      <c r="AH860" s="74">
        <v>857</v>
      </c>
      <c r="AI860" s="68" t="s">
        <v>7</v>
      </c>
      <c r="AJ860" s="69">
        <v>44482</v>
      </c>
      <c r="AK860" s="67" t="s">
        <v>2</v>
      </c>
      <c r="AL860" s="68" t="str">
        <f>'Flight Data'!$A858</f>
        <v>G857</v>
      </c>
      <c r="AM860" s="68">
        <f>'Flight Data'!$B858</f>
        <v>4</v>
      </c>
      <c r="AN860" s="68">
        <f ca="1">ROUND(NORMINV($AS860,'Inputs and Outputs'!$C$19,'Inputs and Outputs'!$D$19),0)</f>
        <v>98</v>
      </c>
      <c r="AO860" s="68">
        <f t="shared" si="266"/>
        <v>103</v>
      </c>
      <c r="AP860" s="68">
        <f t="shared" ca="1" si="267"/>
        <v>98</v>
      </c>
      <c r="AQ860" s="68">
        <f ca="1">IF(AP860-AM860&gt;'Inputs and Outputs'!$D$4,Three-AM860,0)</f>
        <v>0</v>
      </c>
      <c r="AR860" s="68">
        <f ca="1">AP860*'Inputs and Outputs'!$D$5-AQ860*'Inputs and Outputs'!$D$6</f>
        <v>3920</v>
      </c>
      <c r="AS860" s="70">
        <f t="shared" ca="1" si="277"/>
        <v>0.15393531146951833</v>
      </c>
      <c r="AT860" s="68">
        <f t="shared" si="268"/>
        <v>25</v>
      </c>
      <c r="AU860" s="75">
        <f ca="1">AP860*'Inputs and Outputs'!$D$5-('Model Part B'!AQ860*'Model Part B'!AT860+AQ860*Costperbumped)</f>
        <v>3920</v>
      </c>
      <c r="AX860" s="74">
        <v>857</v>
      </c>
      <c r="AY860" s="68" t="s">
        <v>7</v>
      </c>
      <c r="AZ860" s="69">
        <v>44482</v>
      </c>
      <c r="BA860" s="67" t="s">
        <v>2</v>
      </c>
      <c r="BB860" s="68" t="str">
        <f>'Flight Data'!$A858</f>
        <v>G857</v>
      </c>
      <c r="BC860" s="68">
        <f>'Flight Data'!$B858</f>
        <v>4</v>
      </c>
      <c r="BD860" s="68">
        <f ca="1">ROUND(NORMINV($BI860,'Inputs and Outputs'!$C$19,'Inputs and Outputs'!$D$19),0)</f>
        <v>100</v>
      </c>
      <c r="BE860" s="68">
        <f t="shared" si="269"/>
        <v>104</v>
      </c>
      <c r="BF860" s="68">
        <f t="shared" ca="1" si="270"/>
        <v>100</v>
      </c>
      <c r="BG860" s="68">
        <f ca="1">IF(BF860-BC860&gt;'Inputs and Outputs'!$D$4,Four-BC860,0)</f>
        <v>0</v>
      </c>
      <c r="BH860" s="68">
        <f ca="1">BF860*'Inputs and Outputs'!$D$5-BG860*'Inputs and Outputs'!$D$6</f>
        <v>4000</v>
      </c>
      <c r="BI860" s="70">
        <f t="shared" ca="1" si="278"/>
        <v>0.30185282341861053</v>
      </c>
      <c r="BJ860" s="68">
        <f t="shared" si="271"/>
        <v>25</v>
      </c>
      <c r="BK860" s="75">
        <f ca="1">BF860*'Inputs and Outputs'!$D$5-('Model Part B'!BG860*'Model Part B'!BJ860+BG860*Costperbumped)</f>
        <v>4000</v>
      </c>
      <c r="BN860" s="74">
        <v>857</v>
      </c>
      <c r="BO860" s="68" t="s">
        <v>7</v>
      </c>
      <c r="BP860" s="69">
        <v>44482</v>
      </c>
      <c r="BQ860" s="67" t="s">
        <v>2</v>
      </c>
      <c r="BR860" s="68" t="str">
        <f>'Flight Data'!$A858</f>
        <v>G857</v>
      </c>
      <c r="BS860" s="68">
        <f>'Flight Data'!$B858</f>
        <v>4</v>
      </c>
      <c r="BT860" s="68">
        <f ca="1">ROUND(NORMINV($BY860,'Inputs and Outputs'!$C$18,'Inputs and Outputs'!$D$18),0)</f>
        <v>98</v>
      </c>
      <c r="BU860" s="68">
        <f t="shared" si="272"/>
        <v>105</v>
      </c>
      <c r="BV860" s="68">
        <f t="shared" ca="1" si="273"/>
        <v>98</v>
      </c>
      <c r="BW860" s="68">
        <f ca="1">IF(BV860-BS860&gt;'Inputs and Outputs'!$D$4,Five-BS860,0)</f>
        <v>0</v>
      </c>
      <c r="BX860" s="68">
        <f ca="1">BV860*'Inputs and Outputs'!$D$5-BW860*'Inputs and Outputs'!$D$6</f>
        <v>3920</v>
      </c>
      <c r="BY860" s="70">
        <f t="shared" ca="1" si="279"/>
        <v>0.33462209917934993</v>
      </c>
      <c r="BZ860" s="68">
        <f t="shared" si="274"/>
        <v>25</v>
      </c>
      <c r="CA860" s="75">
        <f ca="1">BV860*'Inputs and Outputs'!$D$5-('Model Part B'!BW860*'Model Part B'!BZ860+BW860*Costperbumped)</f>
        <v>3920</v>
      </c>
    </row>
    <row r="861" spans="2:79" x14ac:dyDescent="0.2">
      <c r="B861" s="74">
        <v>858</v>
      </c>
      <c r="C861" s="68" t="s">
        <v>7</v>
      </c>
      <c r="D861" s="69">
        <v>44482</v>
      </c>
      <c r="E861" s="67" t="s">
        <v>0</v>
      </c>
      <c r="F861" s="68" t="str">
        <f>'Flight Data'!$A859</f>
        <v>G858</v>
      </c>
      <c r="G861" s="68">
        <f>'Flight Data'!$B859</f>
        <v>2</v>
      </c>
      <c r="H861" s="68">
        <f ca="1">ROUND(NORMINV($M861,'Inputs and Outputs'!$C$20,'Inputs and Outputs'!$D$20),0)</f>
        <v>100</v>
      </c>
      <c r="I861" s="68">
        <f t="shared" si="260"/>
        <v>101</v>
      </c>
      <c r="J861" s="68">
        <f t="shared" ca="1" si="261"/>
        <v>100</v>
      </c>
      <c r="K861" s="68">
        <f ca="1">IF(J861-G861&gt;'Inputs and Outputs'!$D$4,One-G861,0)</f>
        <v>0</v>
      </c>
      <c r="L861" s="68">
        <f ca="1">J861*'Inputs and Outputs'!$D$5-K861*'Inputs and Outputs'!$D$6</f>
        <v>4000</v>
      </c>
      <c r="M861" s="70">
        <f t="shared" ca="1" si="275"/>
        <v>0.16262631070509359</v>
      </c>
      <c r="N861" s="68">
        <f t="shared" si="262"/>
        <v>200</v>
      </c>
      <c r="O861" s="75">
        <f ca="1">J861*'Inputs and Outputs'!$D$5-('Model Part B'!K861*'Model Part B'!N861+K861*Costperbumped)</f>
        <v>4000</v>
      </c>
      <c r="R861" s="74">
        <v>858</v>
      </c>
      <c r="S861" s="68" t="s">
        <v>7</v>
      </c>
      <c r="T861" s="69">
        <v>44482</v>
      </c>
      <c r="U861" s="67" t="s">
        <v>0</v>
      </c>
      <c r="V861" s="68" t="str">
        <f>'Flight Data'!$A859</f>
        <v>G858</v>
      </c>
      <c r="W861" s="68">
        <f>'Flight Data'!$B859</f>
        <v>2</v>
      </c>
      <c r="X861" s="68">
        <f ca="1">ROUND(NORMINV($AC861,'Inputs and Outputs'!$C$20,'Inputs and Outputs'!$D$20),0)</f>
        <v>99</v>
      </c>
      <c r="Y861" s="68">
        <f t="shared" si="263"/>
        <v>102</v>
      </c>
      <c r="Z861" s="68">
        <f t="shared" ca="1" si="264"/>
        <v>99</v>
      </c>
      <c r="AA861" s="68">
        <f ca="1">IF(Z861-W861&gt;'Inputs and Outputs'!$D$4,One-W861,0)</f>
        <v>0</v>
      </c>
      <c r="AB861" s="68">
        <f ca="1">Z861*'Inputs and Outputs'!$D$5-AA861*'Inputs and Outputs'!$D$6</f>
        <v>3960</v>
      </c>
      <c r="AC861" s="70">
        <f t="shared" ca="1" si="276"/>
        <v>9.7177093708648354E-2</v>
      </c>
      <c r="AD861" s="68">
        <f t="shared" si="265"/>
        <v>200</v>
      </c>
      <c r="AE861" s="75">
        <f ca="1">Z861*'Inputs and Outputs'!$D$5-('Model Part B'!AA861*'Model Part B'!AD861+AA861*Costperbumped)</f>
        <v>3960</v>
      </c>
      <c r="AH861" s="74">
        <v>858</v>
      </c>
      <c r="AI861" s="68" t="s">
        <v>7</v>
      </c>
      <c r="AJ861" s="69">
        <v>44482</v>
      </c>
      <c r="AK861" s="67" t="s">
        <v>0</v>
      </c>
      <c r="AL861" s="68" t="str">
        <f>'Flight Data'!$A859</f>
        <v>G858</v>
      </c>
      <c r="AM861" s="68">
        <f>'Flight Data'!$B859</f>
        <v>2</v>
      </c>
      <c r="AN861" s="68">
        <f ca="1">ROUND(NORMINV($AS861,'Inputs and Outputs'!$C$20,'Inputs and Outputs'!$D$20),0)</f>
        <v>107</v>
      </c>
      <c r="AO861" s="68">
        <f t="shared" si="266"/>
        <v>103</v>
      </c>
      <c r="AP861" s="68">
        <f t="shared" ca="1" si="267"/>
        <v>103</v>
      </c>
      <c r="AQ861" s="68">
        <f ca="1">IF(AP861-AM861&gt;'Inputs and Outputs'!$D$4,Three-AM861,0)</f>
        <v>1</v>
      </c>
      <c r="AR861" s="68">
        <f ca="1">AP861*'Inputs and Outputs'!$D$5-AQ861*'Inputs and Outputs'!$D$6</f>
        <v>4020</v>
      </c>
      <c r="AS861" s="70">
        <f t="shared" ca="1" si="277"/>
        <v>0.63091874773136503</v>
      </c>
      <c r="AT861" s="68">
        <f t="shared" si="268"/>
        <v>200</v>
      </c>
      <c r="AU861" s="75">
        <f ca="1">AP861*'Inputs and Outputs'!$D$5-('Model Part B'!AQ861*'Model Part B'!AT861+AQ861*Costperbumped)</f>
        <v>3820</v>
      </c>
      <c r="AX861" s="74">
        <v>858</v>
      </c>
      <c r="AY861" s="68" t="s">
        <v>7</v>
      </c>
      <c r="AZ861" s="69">
        <v>44482</v>
      </c>
      <c r="BA861" s="67" t="s">
        <v>0</v>
      </c>
      <c r="BB861" s="68" t="str">
        <f>'Flight Data'!$A859</f>
        <v>G858</v>
      </c>
      <c r="BC861" s="68">
        <f>'Flight Data'!$B859</f>
        <v>2</v>
      </c>
      <c r="BD861" s="68">
        <f ca="1">ROUND(NORMINV($BI861,'Inputs and Outputs'!$C$20,'Inputs and Outputs'!$D$20),0)</f>
        <v>105</v>
      </c>
      <c r="BE861" s="68">
        <f t="shared" si="269"/>
        <v>104</v>
      </c>
      <c r="BF861" s="68">
        <f t="shared" ca="1" si="270"/>
        <v>104</v>
      </c>
      <c r="BG861" s="68">
        <f ca="1">IF(BF861-BC861&gt;'Inputs and Outputs'!$D$4,Four-BC861,0)</f>
        <v>2</v>
      </c>
      <c r="BH861" s="68">
        <f ca="1">BF861*'Inputs and Outputs'!$D$5-BG861*'Inputs and Outputs'!$D$6</f>
        <v>3960</v>
      </c>
      <c r="BI861" s="70">
        <f t="shared" ca="1" si="278"/>
        <v>0.52008114110241599</v>
      </c>
      <c r="BJ861" s="68">
        <f t="shared" si="271"/>
        <v>200</v>
      </c>
      <c r="BK861" s="75">
        <f ca="1">BF861*'Inputs and Outputs'!$D$5-('Model Part B'!BG861*'Model Part B'!BJ861+BG861*Costperbumped)</f>
        <v>3560</v>
      </c>
      <c r="BN861" s="74">
        <v>858</v>
      </c>
      <c r="BO861" s="68" t="s">
        <v>7</v>
      </c>
      <c r="BP861" s="69">
        <v>44482</v>
      </c>
      <c r="BQ861" s="67" t="s">
        <v>0</v>
      </c>
      <c r="BR861" s="68" t="str">
        <f>'Flight Data'!$A859</f>
        <v>G858</v>
      </c>
      <c r="BS861" s="68">
        <f>'Flight Data'!$B859</f>
        <v>2</v>
      </c>
      <c r="BT861" s="68">
        <f ca="1">ROUND(NORMINV($BY861,'Inputs and Outputs'!$C$18,'Inputs and Outputs'!$D$18),0)</f>
        <v>107</v>
      </c>
      <c r="BU861" s="68">
        <f t="shared" si="272"/>
        <v>105</v>
      </c>
      <c r="BV861" s="68">
        <f t="shared" ca="1" si="273"/>
        <v>105</v>
      </c>
      <c r="BW861" s="68">
        <f ca="1">IF(BV861-BS861&gt;'Inputs and Outputs'!$D$4,Five-BS861,0)</f>
        <v>3</v>
      </c>
      <c r="BX861" s="68">
        <f ca="1">BV861*'Inputs and Outputs'!$D$5-BW861*'Inputs and Outputs'!$D$6</f>
        <v>3900</v>
      </c>
      <c r="BY861" s="70">
        <f t="shared" ca="1" si="279"/>
        <v>0.85961935987353089</v>
      </c>
      <c r="BZ861" s="68">
        <f t="shared" si="274"/>
        <v>200</v>
      </c>
      <c r="CA861" s="75">
        <f ca="1">BV861*'Inputs and Outputs'!$D$5-('Model Part B'!BW861*'Model Part B'!BZ861+BW861*Costperbumped)</f>
        <v>3300</v>
      </c>
    </row>
    <row r="862" spans="2:79" x14ac:dyDescent="0.2">
      <c r="B862" s="74">
        <v>859</v>
      </c>
      <c r="C862" s="68" t="s">
        <v>6</v>
      </c>
      <c r="D862" s="69">
        <v>44483</v>
      </c>
      <c r="E862" s="67" t="s">
        <v>3</v>
      </c>
      <c r="F862" s="68" t="str">
        <f>'Flight Data'!$A860</f>
        <v>G859</v>
      </c>
      <c r="G862" s="68">
        <f>'Flight Data'!$B860</f>
        <v>4</v>
      </c>
      <c r="H862" s="68">
        <f ca="1">ROUND(NORMINV($M862,'Inputs and Outputs'!$C$18,'Inputs and Outputs'!$D$18),0)</f>
        <v>105</v>
      </c>
      <c r="I862" s="68">
        <f t="shared" si="260"/>
        <v>101</v>
      </c>
      <c r="J862" s="68">
        <f t="shared" ca="1" si="261"/>
        <v>101</v>
      </c>
      <c r="K862" s="68">
        <f ca="1">IF(J862-G862&gt;'Inputs and Outputs'!$D$4,One-G862,0)</f>
        <v>0</v>
      </c>
      <c r="L862" s="68">
        <f ca="1">J862*'Inputs and Outputs'!$D$5-K862*'Inputs and Outputs'!$D$6</f>
        <v>4040</v>
      </c>
      <c r="M862" s="70">
        <f t="shared" ca="1" si="275"/>
        <v>0.7675894962653399</v>
      </c>
      <c r="N862" s="68">
        <f t="shared" si="262"/>
        <v>25</v>
      </c>
      <c r="O862" s="75">
        <f ca="1">J862*'Inputs and Outputs'!$D$5-('Model Part B'!K862*'Model Part B'!N862+K862*Costperbumped)</f>
        <v>4040</v>
      </c>
      <c r="R862" s="74">
        <v>859</v>
      </c>
      <c r="S862" s="68" t="s">
        <v>6</v>
      </c>
      <c r="T862" s="69">
        <v>44483</v>
      </c>
      <c r="U862" s="67" t="s">
        <v>3</v>
      </c>
      <c r="V862" s="68" t="str">
        <f>'Flight Data'!$A860</f>
        <v>G859</v>
      </c>
      <c r="W862" s="68">
        <f>'Flight Data'!$B860</f>
        <v>4</v>
      </c>
      <c r="X862" s="68">
        <f ca="1">ROUND(NORMINV($AC862,'Inputs and Outputs'!$C$18,'Inputs and Outputs'!$D$18),0)</f>
        <v>97</v>
      </c>
      <c r="Y862" s="68">
        <f t="shared" si="263"/>
        <v>102</v>
      </c>
      <c r="Z862" s="68">
        <f t="shared" ca="1" si="264"/>
        <v>97</v>
      </c>
      <c r="AA862" s="68">
        <f ca="1">IF(Z862-W862&gt;'Inputs and Outputs'!$D$4,One-W862,0)</f>
        <v>0</v>
      </c>
      <c r="AB862" s="68">
        <f ca="1">Z862*'Inputs and Outputs'!$D$5-AA862*'Inputs and Outputs'!$D$6</f>
        <v>3880</v>
      </c>
      <c r="AC862" s="70">
        <f t="shared" ca="1" si="276"/>
        <v>0.23198020351881943</v>
      </c>
      <c r="AD862" s="68">
        <f t="shared" si="265"/>
        <v>25</v>
      </c>
      <c r="AE862" s="75">
        <f ca="1">Z862*'Inputs and Outputs'!$D$5-('Model Part B'!AA862*'Model Part B'!AD862+AA862*Costperbumped)</f>
        <v>3880</v>
      </c>
      <c r="AH862" s="74">
        <v>859</v>
      </c>
      <c r="AI862" s="68" t="s">
        <v>6</v>
      </c>
      <c r="AJ862" s="69">
        <v>44483</v>
      </c>
      <c r="AK862" s="67" t="s">
        <v>3</v>
      </c>
      <c r="AL862" s="68" t="str">
        <f>'Flight Data'!$A860</f>
        <v>G859</v>
      </c>
      <c r="AM862" s="68">
        <f>'Flight Data'!$B860</f>
        <v>4</v>
      </c>
      <c r="AN862" s="68">
        <f ca="1">ROUND(NORMINV($AS862,'Inputs and Outputs'!$C$18,'Inputs and Outputs'!$D$18),0)</f>
        <v>107</v>
      </c>
      <c r="AO862" s="68">
        <f t="shared" si="266"/>
        <v>103</v>
      </c>
      <c r="AP862" s="68">
        <f t="shared" ca="1" si="267"/>
        <v>103</v>
      </c>
      <c r="AQ862" s="68">
        <f ca="1">IF(AP862-AM862&gt;'Inputs and Outputs'!$D$4,Three-AM862,0)</f>
        <v>0</v>
      </c>
      <c r="AR862" s="68">
        <f ca="1">AP862*'Inputs and Outputs'!$D$5-AQ862*'Inputs and Outputs'!$D$6</f>
        <v>4120</v>
      </c>
      <c r="AS862" s="70">
        <f t="shared" ca="1" si="277"/>
        <v>0.82917113750917382</v>
      </c>
      <c r="AT862" s="68">
        <f t="shared" si="268"/>
        <v>25</v>
      </c>
      <c r="AU862" s="75">
        <f ca="1">AP862*'Inputs and Outputs'!$D$5-('Model Part B'!AQ862*'Model Part B'!AT862+AQ862*Costperbumped)</f>
        <v>4120</v>
      </c>
      <c r="AX862" s="74">
        <v>859</v>
      </c>
      <c r="AY862" s="68" t="s">
        <v>6</v>
      </c>
      <c r="AZ862" s="69">
        <v>44483</v>
      </c>
      <c r="BA862" s="67" t="s">
        <v>3</v>
      </c>
      <c r="BB862" s="68" t="str">
        <f>'Flight Data'!$A860</f>
        <v>G859</v>
      </c>
      <c r="BC862" s="68">
        <f>'Flight Data'!$B860</f>
        <v>4</v>
      </c>
      <c r="BD862" s="68">
        <f ca="1">ROUND(NORMINV($BI862,'Inputs and Outputs'!$C$18,'Inputs and Outputs'!$D$18),0)</f>
        <v>103</v>
      </c>
      <c r="BE862" s="68">
        <f t="shared" si="269"/>
        <v>104</v>
      </c>
      <c r="BF862" s="68">
        <f t="shared" ca="1" si="270"/>
        <v>103</v>
      </c>
      <c r="BG862" s="68">
        <f ca="1">IF(BF862-BC862&gt;'Inputs and Outputs'!$D$4,Four-BC862,0)</f>
        <v>0</v>
      </c>
      <c r="BH862" s="68">
        <f ca="1">BF862*'Inputs and Outputs'!$D$5-BG862*'Inputs and Outputs'!$D$6</f>
        <v>4120</v>
      </c>
      <c r="BI862" s="70">
        <f t="shared" ca="1" si="278"/>
        <v>0.59906860245967009</v>
      </c>
      <c r="BJ862" s="68">
        <f t="shared" si="271"/>
        <v>25</v>
      </c>
      <c r="BK862" s="75">
        <f ca="1">BF862*'Inputs and Outputs'!$D$5-('Model Part B'!BG862*'Model Part B'!BJ862+BG862*Costperbumped)</f>
        <v>4120</v>
      </c>
      <c r="BN862" s="74">
        <v>859</v>
      </c>
      <c r="BO862" s="68" t="s">
        <v>6</v>
      </c>
      <c r="BP862" s="69">
        <v>44483</v>
      </c>
      <c r="BQ862" s="67" t="s">
        <v>3</v>
      </c>
      <c r="BR862" s="68" t="str">
        <f>'Flight Data'!$A860</f>
        <v>G859</v>
      </c>
      <c r="BS862" s="68">
        <f>'Flight Data'!$B860</f>
        <v>4</v>
      </c>
      <c r="BT862" s="68">
        <f ca="1">ROUND(NORMINV($BY862,'Inputs and Outputs'!$C$18,'Inputs and Outputs'!$D$18),0)</f>
        <v>93</v>
      </c>
      <c r="BU862" s="68">
        <f t="shared" si="272"/>
        <v>105</v>
      </c>
      <c r="BV862" s="68">
        <f t="shared" ca="1" si="273"/>
        <v>93</v>
      </c>
      <c r="BW862" s="68">
        <f ca="1">IF(BV862-BS862&gt;'Inputs and Outputs'!$D$4,Five-BS862,0)</f>
        <v>0</v>
      </c>
      <c r="BX862" s="68">
        <f ca="1">BV862*'Inputs and Outputs'!$D$5-BW862*'Inputs and Outputs'!$D$6</f>
        <v>3720</v>
      </c>
      <c r="BY862" s="70">
        <f t="shared" ca="1" si="279"/>
        <v>9.64996830886935E-2</v>
      </c>
      <c r="BZ862" s="68">
        <f t="shared" si="274"/>
        <v>25</v>
      </c>
      <c r="CA862" s="75">
        <f ca="1">BV862*'Inputs and Outputs'!$D$5-('Model Part B'!BW862*'Model Part B'!BZ862+BW862*Costperbumped)</f>
        <v>3720</v>
      </c>
    </row>
    <row r="863" spans="2:79" x14ac:dyDescent="0.2">
      <c r="B863" s="74">
        <v>860</v>
      </c>
      <c r="C863" s="68" t="s">
        <v>6</v>
      </c>
      <c r="D863" s="69">
        <v>44483</v>
      </c>
      <c r="E863" s="67" t="s">
        <v>2</v>
      </c>
      <c r="F863" s="68" t="str">
        <f>'Flight Data'!$A861</f>
        <v>G860</v>
      </c>
      <c r="G863" s="68">
        <f>'Flight Data'!$B861</f>
        <v>2</v>
      </c>
      <c r="H863" s="68">
        <f ca="1">ROUND(NORMINV($M863,'Inputs and Outputs'!$C$19,'Inputs and Outputs'!$D$19),0)</f>
        <v>103</v>
      </c>
      <c r="I863" s="68">
        <f t="shared" si="260"/>
        <v>101</v>
      </c>
      <c r="J863" s="68">
        <f t="shared" ca="1" si="261"/>
        <v>101</v>
      </c>
      <c r="K863" s="68">
        <f ca="1">IF(J863-G863&gt;'Inputs and Outputs'!$D$4,One-G863,0)</f>
        <v>0</v>
      </c>
      <c r="L863" s="68">
        <f ca="1">J863*'Inputs and Outputs'!$D$5-K863*'Inputs and Outputs'!$D$6</f>
        <v>4040</v>
      </c>
      <c r="M863" s="70">
        <f t="shared" ca="1" si="275"/>
        <v>0.52616744206312804</v>
      </c>
      <c r="N863" s="68">
        <f t="shared" si="262"/>
        <v>25</v>
      </c>
      <c r="O863" s="75">
        <f ca="1">J863*'Inputs and Outputs'!$D$5-('Model Part B'!K863*'Model Part B'!N863+K863*Costperbumped)</f>
        <v>4040</v>
      </c>
      <c r="R863" s="74">
        <v>860</v>
      </c>
      <c r="S863" s="68" t="s">
        <v>6</v>
      </c>
      <c r="T863" s="69">
        <v>44483</v>
      </c>
      <c r="U863" s="67" t="s">
        <v>2</v>
      </c>
      <c r="V863" s="68" t="str">
        <f>'Flight Data'!$A861</f>
        <v>G860</v>
      </c>
      <c r="W863" s="68">
        <f>'Flight Data'!$B861</f>
        <v>2</v>
      </c>
      <c r="X863" s="68">
        <f ca="1">ROUND(NORMINV($AC863,'Inputs and Outputs'!$C$19,'Inputs and Outputs'!$D$19),0)</f>
        <v>94</v>
      </c>
      <c r="Y863" s="68">
        <f t="shared" si="263"/>
        <v>102</v>
      </c>
      <c r="Z863" s="68">
        <f t="shared" ca="1" si="264"/>
        <v>94</v>
      </c>
      <c r="AA863" s="68">
        <f ca="1">IF(Z863-W863&gt;'Inputs and Outputs'!$D$4,One-W863,0)</f>
        <v>0</v>
      </c>
      <c r="AB863" s="68">
        <f ca="1">Z863*'Inputs and Outputs'!$D$5-AA863*'Inputs and Outputs'!$D$6</f>
        <v>3760</v>
      </c>
      <c r="AC863" s="70">
        <f t="shared" ca="1" si="276"/>
        <v>3.4608684241552945E-2</v>
      </c>
      <c r="AD863" s="68">
        <f t="shared" si="265"/>
        <v>25</v>
      </c>
      <c r="AE863" s="75">
        <f ca="1">Z863*'Inputs and Outputs'!$D$5-('Model Part B'!AA863*'Model Part B'!AD863+AA863*Costperbumped)</f>
        <v>3760</v>
      </c>
      <c r="AH863" s="74">
        <v>860</v>
      </c>
      <c r="AI863" s="68" t="s">
        <v>6</v>
      </c>
      <c r="AJ863" s="69">
        <v>44483</v>
      </c>
      <c r="AK863" s="67" t="s">
        <v>2</v>
      </c>
      <c r="AL863" s="68" t="str">
        <f>'Flight Data'!$A861</f>
        <v>G860</v>
      </c>
      <c r="AM863" s="68">
        <f>'Flight Data'!$B861</f>
        <v>2</v>
      </c>
      <c r="AN863" s="68">
        <f ca="1">ROUND(NORMINV($AS863,'Inputs and Outputs'!$C$19,'Inputs and Outputs'!$D$19),0)</f>
        <v>106</v>
      </c>
      <c r="AO863" s="68">
        <f t="shared" si="266"/>
        <v>103</v>
      </c>
      <c r="AP863" s="68">
        <f t="shared" ca="1" si="267"/>
        <v>103</v>
      </c>
      <c r="AQ863" s="68">
        <f ca="1">IF(AP863-AM863&gt;'Inputs and Outputs'!$D$4,Three-AM863,0)</f>
        <v>1</v>
      </c>
      <c r="AR863" s="68">
        <f ca="1">AP863*'Inputs and Outputs'!$D$5-AQ863*'Inputs and Outputs'!$D$6</f>
        <v>4020</v>
      </c>
      <c r="AS863" s="70">
        <f t="shared" ca="1" si="277"/>
        <v>0.72679054654607422</v>
      </c>
      <c r="AT863" s="68">
        <f t="shared" si="268"/>
        <v>25</v>
      </c>
      <c r="AU863" s="75">
        <f ca="1">AP863*'Inputs and Outputs'!$D$5-('Model Part B'!AQ863*'Model Part B'!AT863+AQ863*Costperbumped)</f>
        <v>3995</v>
      </c>
      <c r="AX863" s="74">
        <v>860</v>
      </c>
      <c r="AY863" s="68" t="s">
        <v>6</v>
      </c>
      <c r="AZ863" s="69">
        <v>44483</v>
      </c>
      <c r="BA863" s="67" t="s">
        <v>2</v>
      </c>
      <c r="BB863" s="68" t="str">
        <f>'Flight Data'!$A861</f>
        <v>G860</v>
      </c>
      <c r="BC863" s="68">
        <f>'Flight Data'!$B861</f>
        <v>2</v>
      </c>
      <c r="BD863" s="68">
        <f ca="1">ROUND(NORMINV($BI863,'Inputs and Outputs'!$C$19,'Inputs and Outputs'!$D$19),0)</f>
        <v>105</v>
      </c>
      <c r="BE863" s="68">
        <f t="shared" si="269"/>
        <v>104</v>
      </c>
      <c r="BF863" s="68">
        <f t="shared" ca="1" si="270"/>
        <v>104</v>
      </c>
      <c r="BG863" s="68">
        <f ca="1">IF(BF863-BC863&gt;'Inputs and Outputs'!$D$4,Four-BC863,0)</f>
        <v>2</v>
      </c>
      <c r="BH863" s="68">
        <f ca="1">BF863*'Inputs and Outputs'!$D$5-BG863*'Inputs and Outputs'!$D$6</f>
        <v>3960</v>
      </c>
      <c r="BI863" s="70">
        <f t="shared" ca="1" si="278"/>
        <v>0.63119291436618075</v>
      </c>
      <c r="BJ863" s="68">
        <f t="shared" si="271"/>
        <v>25</v>
      </c>
      <c r="BK863" s="75">
        <f ca="1">BF863*'Inputs and Outputs'!$D$5-('Model Part B'!BG863*'Model Part B'!BJ863+BG863*Costperbumped)</f>
        <v>3910</v>
      </c>
      <c r="BN863" s="74">
        <v>860</v>
      </c>
      <c r="BO863" s="68" t="s">
        <v>6</v>
      </c>
      <c r="BP863" s="69">
        <v>44483</v>
      </c>
      <c r="BQ863" s="67" t="s">
        <v>2</v>
      </c>
      <c r="BR863" s="68" t="str">
        <f>'Flight Data'!$A861</f>
        <v>G860</v>
      </c>
      <c r="BS863" s="68">
        <f>'Flight Data'!$B861</f>
        <v>2</v>
      </c>
      <c r="BT863" s="68">
        <f ca="1">ROUND(NORMINV($BY863,'Inputs and Outputs'!$C$18,'Inputs and Outputs'!$D$18),0)</f>
        <v>104</v>
      </c>
      <c r="BU863" s="68">
        <f t="shared" si="272"/>
        <v>105</v>
      </c>
      <c r="BV863" s="68">
        <f t="shared" ca="1" si="273"/>
        <v>104</v>
      </c>
      <c r="BW863" s="68">
        <f ca="1">IF(BV863-BS863&gt;'Inputs and Outputs'!$D$4,Five-BS863,0)</f>
        <v>3</v>
      </c>
      <c r="BX863" s="68">
        <f ca="1">BV863*'Inputs and Outputs'!$D$5-BW863*'Inputs and Outputs'!$D$6</f>
        <v>3860</v>
      </c>
      <c r="BY863" s="70">
        <f t="shared" ca="1" si="279"/>
        <v>0.70019679028530901</v>
      </c>
      <c r="BZ863" s="68">
        <f t="shared" si="274"/>
        <v>25</v>
      </c>
      <c r="CA863" s="75">
        <f ca="1">BV863*'Inputs and Outputs'!$D$5-('Model Part B'!BW863*'Model Part B'!BZ863+BW863*Costperbumped)</f>
        <v>3785</v>
      </c>
    </row>
    <row r="864" spans="2:79" x14ac:dyDescent="0.2">
      <c r="B864" s="74">
        <v>861</v>
      </c>
      <c r="C864" s="68" t="s">
        <v>6</v>
      </c>
      <c r="D864" s="69">
        <v>44483</v>
      </c>
      <c r="E864" s="67" t="s">
        <v>0</v>
      </c>
      <c r="F864" s="68" t="str">
        <f>'Flight Data'!$A862</f>
        <v>G861</v>
      </c>
      <c r="G864" s="68">
        <f>'Flight Data'!$B862</f>
        <v>1</v>
      </c>
      <c r="H864" s="68">
        <f ca="1">ROUND(NORMINV($M864,'Inputs and Outputs'!$C$20,'Inputs and Outputs'!$D$20),0)</f>
        <v>102</v>
      </c>
      <c r="I864" s="68">
        <f t="shared" si="260"/>
        <v>101</v>
      </c>
      <c r="J864" s="68">
        <f t="shared" ca="1" si="261"/>
        <v>101</v>
      </c>
      <c r="K864" s="68">
        <f ca="1">IF(J864-G864&gt;'Inputs and Outputs'!$D$4,One-G864,0)</f>
        <v>0</v>
      </c>
      <c r="L864" s="68">
        <f ca="1">J864*'Inputs and Outputs'!$D$5-K864*'Inputs and Outputs'!$D$6</f>
        <v>4040</v>
      </c>
      <c r="M864" s="70">
        <f t="shared" ca="1" si="275"/>
        <v>0.26826610775126536</v>
      </c>
      <c r="N864" s="68">
        <f t="shared" si="262"/>
        <v>200</v>
      </c>
      <c r="O864" s="75">
        <f ca="1">J864*'Inputs and Outputs'!$D$5-('Model Part B'!K864*'Model Part B'!N864+K864*Costperbumped)</f>
        <v>4040</v>
      </c>
      <c r="R864" s="74">
        <v>861</v>
      </c>
      <c r="S864" s="68" t="s">
        <v>6</v>
      </c>
      <c r="T864" s="69">
        <v>44483</v>
      </c>
      <c r="U864" s="67" t="s">
        <v>0</v>
      </c>
      <c r="V864" s="68" t="str">
        <f>'Flight Data'!$A862</f>
        <v>G861</v>
      </c>
      <c r="W864" s="68">
        <f>'Flight Data'!$B862</f>
        <v>1</v>
      </c>
      <c r="X864" s="68">
        <f ca="1">ROUND(NORMINV($AC864,'Inputs and Outputs'!$C$20,'Inputs and Outputs'!$D$20),0)</f>
        <v>106</v>
      </c>
      <c r="Y864" s="68">
        <f t="shared" si="263"/>
        <v>102</v>
      </c>
      <c r="Z864" s="68">
        <f t="shared" ca="1" si="264"/>
        <v>102</v>
      </c>
      <c r="AA864" s="68">
        <f ca="1">IF(Z864-W864&gt;'Inputs and Outputs'!$D$4,One-W864,0)</f>
        <v>0</v>
      </c>
      <c r="AB864" s="68">
        <f ca="1">Z864*'Inputs and Outputs'!$D$5-AA864*'Inputs and Outputs'!$D$6</f>
        <v>4080</v>
      </c>
      <c r="AC864" s="70">
        <f t="shared" ca="1" si="276"/>
        <v>0.61247110336606203</v>
      </c>
      <c r="AD864" s="68">
        <f t="shared" si="265"/>
        <v>200</v>
      </c>
      <c r="AE864" s="75">
        <f ca="1">Z864*'Inputs and Outputs'!$D$5-('Model Part B'!AA864*'Model Part B'!AD864+AA864*Costperbumped)</f>
        <v>4080</v>
      </c>
      <c r="AH864" s="74">
        <v>861</v>
      </c>
      <c r="AI864" s="68" t="s">
        <v>6</v>
      </c>
      <c r="AJ864" s="69">
        <v>44483</v>
      </c>
      <c r="AK864" s="67" t="s">
        <v>0</v>
      </c>
      <c r="AL864" s="68" t="str">
        <f>'Flight Data'!$A862</f>
        <v>G861</v>
      </c>
      <c r="AM864" s="68">
        <f>'Flight Data'!$B862</f>
        <v>1</v>
      </c>
      <c r="AN864" s="68">
        <f ca="1">ROUND(NORMINV($AS864,'Inputs and Outputs'!$C$20,'Inputs and Outputs'!$D$20),0)</f>
        <v>101</v>
      </c>
      <c r="AO864" s="68">
        <f t="shared" si="266"/>
        <v>103</v>
      </c>
      <c r="AP864" s="68">
        <f t="shared" ca="1" si="267"/>
        <v>101</v>
      </c>
      <c r="AQ864" s="68">
        <f ca="1">IF(AP864-AM864&gt;'Inputs and Outputs'!$D$4,Three-AM864,0)</f>
        <v>0</v>
      </c>
      <c r="AR864" s="68">
        <f ca="1">AP864*'Inputs and Outputs'!$D$5-AQ864*'Inputs and Outputs'!$D$6</f>
        <v>4040</v>
      </c>
      <c r="AS864" s="70">
        <f t="shared" ca="1" si="277"/>
        <v>0.22729624860863573</v>
      </c>
      <c r="AT864" s="68">
        <f t="shared" si="268"/>
        <v>200</v>
      </c>
      <c r="AU864" s="75">
        <f ca="1">AP864*'Inputs and Outputs'!$D$5-('Model Part B'!AQ864*'Model Part B'!AT864+AQ864*Costperbumped)</f>
        <v>4040</v>
      </c>
      <c r="AX864" s="74">
        <v>861</v>
      </c>
      <c r="AY864" s="68" t="s">
        <v>6</v>
      </c>
      <c r="AZ864" s="69">
        <v>44483</v>
      </c>
      <c r="BA864" s="67" t="s">
        <v>0</v>
      </c>
      <c r="BB864" s="68" t="str">
        <f>'Flight Data'!$A862</f>
        <v>G861</v>
      </c>
      <c r="BC864" s="68">
        <f>'Flight Data'!$B862</f>
        <v>1</v>
      </c>
      <c r="BD864" s="68">
        <f ca="1">ROUND(NORMINV($BI864,'Inputs and Outputs'!$C$20,'Inputs and Outputs'!$D$20),0)</f>
        <v>108</v>
      </c>
      <c r="BE864" s="68">
        <f t="shared" si="269"/>
        <v>104</v>
      </c>
      <c r="BF864" s="68">
        <f t="shared" ca="1" si="270"/>
        <v>104</v>
      </c>
      <c r="BG864" s="68">
        <f ca="1">IF(BF864-BC864&gt;'Inputs and Outputs'!$D$4,Four-BC864,0)</f>
        <v>3</v>
      </c>
      <c r="BH864" s="68">
        <f ca="1">BF864*'Inputs and Outputs'!$D$5-BG864*'Inputs and Outputs'!$D$6</f>
        <v>3860</v>
      </c>
      <c r="BI864" s="70">
        <f t="shared" ca="1" si="278"/>
        <v>0.74349460970400161</v>
      </c>
      <c r="BJ864" s="68">
        <f t="shared" si="271"/>
        <v>200</v>
      </c>
      <c r="BK864" s="75">
        <f ca="1">BF864*'Inputs and Outputs'!$D$5-('Model Part B'!BG864*'Model Part B'!BJ864+BG864*Costperbumped)</f>
        <v>3260</v>
      </c>
      <c r="BN864" s="74">
        <v>861</v>
      </c>
      <c r="BO864" s="68" t="s">
        <v>6</v>
      </c>
      <c r="BP864" s="69">
        <v>44483</v>
      </c>
      <c r="BQ864" s="67" t="s">
        <v>0</v>
      </c>
      <c r="BR864" s="68" t="str">
        <f>'Flight Data'!$A862</f>
        <v>G861</v>
      </c>
      <c r="BS864" s="68">
        <f>'Flight Data'!$B862</f>
        <v>1</v>
      </c>
      <c r="BT864" s="68">
        <f ca="1">ROUND(NORMINV($BY864,'Inputs and Outputs'!$C$18,'Inputs and Outputs'!$D$18),0)</f>
        <v>99</v>
      </c>
      <c r="BU864" s="68">
        <f t="shared" si="272"/>
        <v>105</v>
      </c>
      <c r="BV864" s="68">
        <f t="shared" ca="1" si="273"/>
        <v>99</v>
      </c>
      <c r="BW864" s="68">
        <f ca="1">IF(BV864-BS864&gt;'Inputs and Outputs'!$D$4,Five-BS864,0)</f>
        <v>0</v>
      </c>
      <c r="BX864" s="68">
        <f ca="1">BV864*'Inputs and Outputs'!$D$5-BW864*'Inputs and Outputs'!$D$6</f>
        <v>3960</v>
      </c>
      <c r="BY864" s="70">
        <f t="shared" ca="1" si="279"/>
        <v>0.37870939164398953</v>
      </c>
      <c r="BZ864" s="68">
        <f t="shared" si="274"/>
        <v>200</v>
      </c>
      <c r="CA864" s="75">
        <f ca="1">BV864*'Inputs and Outputs'!$D$5-('Model Part B'!BW864*'Model Part B'!BZ864+BW864*Costperbumped)</f>
        <v>3960</v>
      </c>
    </row>
    <row r="865" spans="2:79" x14ac:dyDescent="0.2">
      <c r="B865" s="74">
        <v>862</v>
      </c>
      <c r="C865" s="68" t="s">
        <v>5</v>
      </c>
      <c r="D865" s="69">
        <v>44484</v>
      </c>
      <c r="E865" s="67" t="s">
        <v>3</v>
      </c>
      <c r="F865" s="68" t="str">
        <f>'Flight Data'!$A863</f>
        <v>G862</v>
      </c>
      <c r="G865" s="68">
        <f>'Flight Data'!$B863</f>
        <v>1</v>
      </c>
      <c r="H865" s="68">
        <f ca="1">ROUND(NORMINV($M865,'Inputs and Outputs'!$C$18,'Inputs and Outputs'!$D$18),0)</f>
        <v>100</v>
      </c>
      <c r="I865" s="68">
        <f t="shared" si="260"/>
        <v>101</v>
      </c>
      <c r="J865" s="68">
        <f t="shared" ca="1" si="261"/>
        <v>100</v>
      </c>
      <c r="K865" s="68">
        <f ca="1">IF(J865-G865&gt;'Inputs and Outputs'!$D$4,One-G865,0)</f>
        <v>0</v>
      </c>
      <c r="L865" s="68">
        <f ca="1">J865*'Inputs and Outputs'!$D$5-K865*'Inputs and Outputs'!$D$6</f>
        <v>4000</v>
      </c>
      <c r="M865" s="70">
        <f t="shared" ca="1" si="275"/>
        <v>0.42762489905307666</v>
      </c>
      <c r="N865" s="68">
        <f t="shared" si="262"/>
        <v>25</v>
      </c>
      <c r="O865" s="75">
        <f ca="1">J865*'Inputs and Outputs'!$D$5-('Model Part B'!K865*'Model Part B'!N865+K865*Costperbumped)</f>
        <v>4000</v>
      </c>
      <c r="R865" s="74">
        <v>862</v>
      </c>
      <c r="S865" s="68" t="s">
        <v>5</v>
      </c>
      <c r="T865" s="69">
        <v>44484</v>
      </c>
      <c r="U865" s="67" t="s">
        <v>3</v>
      </c>
      <c r="V865" s="68" t="str">
        <f>'Flight Data'!$A863</f>
        <v>G862</v>
      </c>
      <c r="W865" s="68">
        <f>'Flight Data'!$B863</f>
        <v>1</v>
      </c>
      <c r="X865" s="68">
        <f ca="1">ROUND(NORMINV($AC865,'Inputs and Outputs'!$C$18,'Inputs and Outputs'!$D$18),0)</f>
        <v>112</v>
      </c>
      <c r="Y865" s="68">
        <f t="shared" si="263"/>
        <v>102</v>
      </c>
      <c r="Z865" s="68">
        <f t="shared" ca="1" si="264"/>
        <v>102</v>
      </c>
      <c r="AA865" s="68">
        <f ca="1">IF(Z865-W865&gt;'Inputs and Outputs'!$D$4,One-W865,0)</f>
        <v>0</v>
      </c>
      <c r="AB865" s="68">
        <f ca="1">Z865*'Inputs and Outputs'!$D$5-AA865*'Inputs and Outputs'!$D$6</f>
        <v>4080</v>
      </c>
      <c r="AC865" s="70">
        <f t="shared" ca="1" si="276"/>
        <v>0.96600927385943425</v>
      </c>
      <c r="AD865" s="68">
        <f t="shared" si="265"/>
        <v>25</v>
      </c>
      <c r="AE865" s="75">
        <f ca="1">Z865*'Inputs and Outputs'!$D$5-('Model Part B'!AA865*'Model Part B'!AD865+AA865*Costperbumped)</f>
        <v>4080</v>
      </c>
      <c r="AH865" s="74">
        <v>862</v>
      </c>
      <c r="AI865" s="68" t="s">
        <v>5</v>
      </c>
      <c r="AJ865" s="69">
        <v>44484</v>
      </c>
      <c r="AK865" s="67" t="s">
        <v>3</v>
      </c>
      <c r="AL865" s="68" t="str">
        <f>'Flight Data'!$A863</f>
        <v>G862</v>
      </c>
      <c r="AM865" s="68">
        <f>'Flight Data'!$B863</f>
        <v>1</v>
      </c>
      <c r="AN865" s="68">
        <f ca="1">ROUND(NORMINV($AS865,'Inputs and Outputs'!$C$18,'Inputs and Outputs'!$D$18),0)</f>
        <v>91</v>
      </c>
      <c r="AO865" s="68">
        <f t="shared" si="266"/>
        <v>103</v>
      </c>
      <c r="AP865" s="68">
        <f t="shared" ca="1" si="267"/>
        <v>91</v>
      </c>
      <c r="AQ865" s="68">
        <f ca="1">IF(AP865-AM865&gt;'Inputs and Outputs'!$D$4,Three-AM865,0)</f>
        <v>0</v>
      </c>
      <c r="AR865" s="68">
        <f ca="1">AP865*'Inputs and Outputs'!$D$5-AQ865*'Inputs and Outputs'!$D$6</f>
        <v>3640</v>
      </c>
      <c r="AS865" s="70">
        <f t="shared" ca="1" si="277"/>
        <v>5.5945134657060525E-2</v>
      </c>
      <c r="AT865" s="68">
        <f t="shared" si="268"/>
        <v>25</v>
      </c>
      <c r="AU865" s="75">
        <f ca="1">AP865*'Inputs and Outputs'!$D$5-('Model Part B'!AQ865*'Model Part B'!AT865+AQ865*Costperbumped)</f>
        <v>3640</v>
      </c>
      <c r="AX865" s="74">
        <v>862</v>
      </c>
      <c r="AY865" s="68" t="s">
        <v>5</v>
      </c>
      <c r="AZ865" s="69">
        <v>44484</v>
      </c>
      <c r="BA865" s="67" t="s">
        <v>3</v>
      </c>
      <c r="BB865" s="68" t="str">
        <f>'Flight Data'!$A863</f>
        <v>G862</v>
      </c>
      <c r="BC865" s="68">
        <f>'Flight Data'!$B863</f>
        <v>1</v>
      </c>
      <c r="BD865" s="68">
        <f ca="1">ROUND(NORMINV($BI865,'Inputs and Outputs'!$C$18,'Inputs and Outputs'!$D$18),0)</f>
        <v>110</v>
      </c>
      <c r="BE865" s="68">
        <f t="shared" si="269"/>
        <v>104</v>
      </c>
      <c r="BF865" s="68">
        <f t="shared" ca="1" si="270"/>
        <v>104</v>
      </c>
      <c r="BG865" s="68">
        <f ca="1">IF(BF865-BC865&gt;'Inputs and Outputs'!$D$4,Four-BC865,0)</f>
        <v>3</v>
      </c>
      <c r="BH865" s="68">
        <f ca="1">BF865*'Inputs and Outputs'!$D$5-BG865*'Inputs and Outputs'!$D$6</f>
        <v>3860</v>
      </c>
      <c r="BI865" s="70">
        <f t="shared" ca="1" si="278"/>
        <v>0.92997571326334061</v>
      </c>
      <c r="BJ865" s="68">
        <f t="shared" si="271"/>
        <v>25</v>
      </c>
      <c r="BK865" s="75">
        <f ca="1">BF865*'Inputs and Outputs'!$D$5-('Model Part B'!BG865*'Model Part B'!BJ865+BG865*Costperbumped)</f>
        <v>3785</v>
      </c>
      <c r="BN865" s="74">
        <v>862</v>
      </c>
      <c r="BO865" s="68" t="s">
        <v>5</v>
      </c>
      <c r="BP865" s="69">
        <v>44484</v>
      </c>
      <c r="BQ865" s="67" t="s">
        <v>3</v>
      </c>
      <c r="BR865" s="68" t="str">
        <f>'Flight Data'!$A863</f>
        <v>G862</v>
      </c>
      <c r="BS865" s="68">
        <f>'Flight Data'!$B863</f>
        <v>1</v>
      </c>
      <c r="BT865" s="68">
        <f ca="1">ROUND(NORMINV($BY865,'Inputs and Outputs'!$C$18,'Inputs and Outputs'!$D$18),0)</f>
        <v>105</v>
      </c>
      <c r="BU865" s="68">
        <f t="shared" si="272"/>
        <v>105</v>
      </c>
      <c r="BV865" s="68">
        <f t="shared" ca="1" si="273"/>
        <v>105</v>
      </c>
      <c r="BW865" s="68">
        <f ca="1">IF(BV865-BS865&gt;'Inputs and Outputs'!$D$4,Five-BS865,0)</f>
        <v>4</v>
      </c>
      <c r="BX865" s="68">
        <f ca="1">BV865*'Inputs and Outputs'!$D$5-BW865*'Inputs and Outputs'!$D$6</f>
        <v>3800</v>
      </c>
      <c r="BY865" s="70">
        <f t="shared" ca="1" si="279"/>
        <v>0.75466292221099274</v>
      </c>
      <c r="BZ865" s="68">
        <f t="shared" si="274"/>
        <v>25</v>
      </c>
      <c r="CA865" s="75">
        <f ca="1">BV865*'Inputs and Outputs'!$D$5-('Model Part B'!BW865*'Model Part B'!BZ865+BW865*Costperbumped)</f>
        <v>3700</v>
      </c>
    </row>
    <row r="866" spans="2:79" x14ac:dyDescent="0.2">
      <c r="B866" s="74">
        <v>863</v>
      </c>
      <c r="C866" s="68" t="s">
        <v>5</v>
      </c>
      <c r="D866" s="69">
        <v>44484</v>
      </c>
      <c r="E866" s="67" t="s">
        <v>2</v>
      </c>
      <c r="F866" s="68" t="str">
        <f>'Flight Data'!$A864</f>
        <v>G863</v>
      </c>
      <c r="G866" s="68">
        <f>'Flight Data'!$B864</f>
        <v>5</v>
      </c>
      <c r="H866" s="68">
        <f ca="1">ROUND(NORMINV($M866,'Inputs and Outputs'!$C$19,'Inputs and Outputs'!$D$19),0)</f>
        <v>111</v>
      </c>
      <c r="I866" s="68">
        <f t="shared" si="260"/>
        <v>101</v>
      </c>
      <c r="J866" s="68">
        <f t="shared" ca="1" si="261"/>
        <v>101</v>
      </c>
      <c r="K866" s="68">
        <f ca="1">IF(J866-G866&gt;'Inputs and Outputs'!$D$4,One-G866,0)</f>
        <v>0</v>
      </c>
      <c r="L866" s="68">
        <f ca="1">J866*'Inputs and Outputs'!$D$5-K866*'Inputs and Outputs'!$D$6</f>
        <v>4040</v>
      </c>
      <c r="M866" s="70">
        <f t="shared" ca="1" si="275"/>
        <v>0.9387285123551985</v>
      </c>
      <c r="N866" s="68">
        <f t="shared" si="262"/>
        <v>25</v>
      </c>
      <c r="O866" s="75">
        <f ca="1">J866*'Inputs and Outputs'!$D$5-('Model Part B'!K866*'Model Part B'!N866+K866*Costperbumped)</f>
        <v>4040</v>
      </c>
      <c r="R866" s="74">
        <v>863</v>
      </c>
      <c r="S866" s="68" t="s">
        <v>5</v>
      </c>
      <c r="T866" s="69">
        <v>44484</v>
      </c>
      <c r="U866" s="67" t="s">
        <v>2</v>
      </c>
      <c r="V866" s="68" t="str">
        <f>'Flight Data'!$A864</f>
        <v>G863</v>
      </c>
      <c r="W866" s="68">
        <f>'Flight Data'!$B864</f>
        <v>5</v>
      </c>
      <c r="X866" s="68">
        <f ca="1">ROUND(NORMINV($AC866,'Inputs and Outputs'!$C$19,'Inputs and Outputs'!$D$19),0)</f>
        <v>107</v>
      </c>
      <c r="Y866" s="68">
        <f t="shared" si="263"/>
        <v>102</v>
      </c>
      <c r="Z866" s="68">
        <f t="shared" ca="1" si="264"/>
        <v>102</v>
      </c>
      <c r="AA866" s="68">
        <f ca="1">IF(Z866-W866&gt;'Inputs and Outputs'!$D$4,One-W866,0)</f>
        <v>0</v>
      </c>
      <c r="AB866" s="68">
        <f ca="1">Z866*'Inputs and Outputs'!$D$5-AA866*'Inputs and Outputs'!$D$6</f>
        <v>4080</v>
      </c>
      <c r="AC866" s="70">
        <f t="shared" ca="1" si="276"/>
        <v>0.76752893738093597</v>
      </c>
      <c r="AD866" s="68">
        <f t="shared" si="265"/>
        <v>25</v>
      </c>
      <c r="AE866" s="75">
        <f ca="1">Z866*'Inputs and Outputs'!$D$5-('Model Part B'!AA866*'Model Part B'!AD866+AA866*Costperbumped)</f>
        <v>4080</v>
      </c>
      <c r="AH866" s="74">
        <v>863</v>
      </c>
      <c r="AI866" s="68" t="s">
        <v>5</v>
      </c>
      <c r="AJ866" s="69">
        <v>44484</v>
      </c>
      <c r="AK866" s="67" t="s">
        <v>2</v>
      </c>
      <c r="AL866" s="68" t="str">
        <f>'Flight Data'!$A864</f>
        <v>G863</v>
      </c>
      <c r="AM866" s="68">
        <f>'Flight Data'!$B864</f>
        <v>5</v>
      </c>
      <c r="AN866" s="68">
        <f ca="1">ROUND(NORMINV($AS866,'Inputs and Outputs'!$C$19,'Inputs and Outputs'!$D$19),0)</f>
        <v>106</v>
      </c>
      <c r="AO866" s="68">
        <f t="shared" si="266"/>
        <v>103</v>
      </c>
      <c r="AP866" s="68">
        <f t="shared" ca="1" si="267"/>
        <v>103</v>
      </c>
      <c r="AQ866" s="68">
        <f ca="1">IF(AP866-AM866&gt;'Inputs and Outputs'!$D$4,Three-AM866,0)</f>
        <v>0</v>
      </c>
      <c r="AR866" s="68">
        <f ca="1">AP866*'Inputs and Outputs'!$D$5-AQ866*'Inputs and Outputs'!$D$6</f>
        <v>4120</v>
      </c>
      <c r="AS866" s="70">
        <f t="shared" ca="1" si="277"/>
        <v>0.70114445673275816</v>
      </c>
      <c r="AT866" s="68">
        <f t="shared" si="268"/>
        <v>25</v>
      </c>
      <c r="AU866" s="75">
        <f ca="1">AP866*'Inputs and Outputs'!$D$5-('Model Part B'!AQ866*'Model Part B'!AT866+AQ866*Costperbumped)</f>
        <v>4120</v>
      </c>
      <c r="AX866" s="74">
        <v>863</v>
      </c>
      <c r="AY866" s="68" t="s">
        <v>5</v>
      </c>
      <c r="AZ866" s="69">
        <v>44484</v>
      </c>
      <c r="BA866" s="67" t="s">
        <v>2</v>
      </c>
      <c r="BB866" s="68" t="str">
        <f>'Flight Data'!$A864</f>
        <v>G863</v>
      </c>
      <c r="BC866" s="68">
        <f>'Flight Data'!$B864</f>
        <v>5</v>
      </c>
      <c r="BD866" s="68">
        <f ca="1">ROUND(NORMINV($BI866,'Inputs and Outputs'!$C$19,'Inputs and Outputs'!$D$19),0)</f>
        <v>101</v>
      </c>
      <c r="BE866" s="68">
        <f t="shared" si="269"/>
        <v>104</v>
      </c>
      <c r="BF866" s="68">
        <f t="shared" ca="1" si="270"/>
        <v>101</v>
      </c>
      <c r="BG866" s="68">
        <f ca="1">IF(BF866-BC866&gt;'Inputs and Outputs'!$D$4,Four-BC866,0)</f>
        <v>0</v>
      </c>
      <c r="BH866" s="68">
        <f ca="1">BF866*'Inputs and Outputs'!$D$5-BG866*'Inputs and Outputs'!$D$6</f>
        <v>4040</v>
      </c>
      <c r="BI866" s="70">
        <f t="shared" ca="1" si="278"/>
        <v>0.31256242020381186</v>
      </c>
      <c r="BJ866" s="68">
        <f t="shared" si="271"/>
        <v>25</v>
      </c>
      <c r="BK866" s="75">
        <f ca="1">BF866*'Inputs and Outputs'!$D$5-('Model Part B'!BG866*'Model Part B'!BJ866+BG866*Costperbumped)</f>
        <v>4040</v>
      </c>
      <c r="BN866" s="74">
        <v>863</v>
      </c>
      <c r="BO866" s="68" t="s">
        <v>5</v>
      </c>
      <c r="BP866" s="69">
        <v>44484</v>
      </c>
      <c r="BQ866" s="67" t="s">
        <v>2</v>
      </c>
      <c r="BR866" s="68" t="str">
        <f>'Flight Data'!$A864</f>
        <v>G863</v>
      </c>
      <c r="BS866" s="68">
        <f>'Flight Data'!$B864</f>
        <v>5</v>
      </c>
      <c r="BT866" s="68">
        <f ca="1">ROUND(NORMINV($BY866,'Inputs and Outputs'!$C$18,'Inputs and Outputs'!$D$18),0)</f>
        <v>98</v>
      </c>
      <c r="BU866" s="68">
        <f t="shared" si="272"/>
        <v>105</v>
      </c>
      <c r="BV866" s="68">
        <f t="shared" ca="1" si="273"/>
        <v>98</v>
      </c>
      <c r="BW866" s="68">
        <f ca="1">IF(BV866-BS866&gt;'Inputs and Outputs'!$D$4,Five-BS866,0)</f>
        <v>0</v>
      </c>
      <c r="BX866" s="68">
        <f ca="1">BV866*'Inputs and Outputs'!$D$5-BW866*'Inputs and Outputs'!$D$6</f>
        <v>3920</v>
      </c>
      <c r="BY866" s="70">
        <f t="shared" ca="1" si="279"/>
        <v>0.33676251718579675</v>
      </c>
      <c r="BZ866" s="68">
        <f t="shared" si="274"/>
        <v>25</v>
      </c>
      <c r="CA866" s="75">
        <f ca="1">BV866*'Inputs and Outputs'!$D$5-('Model Part B'!BW866*'Model Part B'!BZ866+BW866*Costperbumped)</f>
        <v>3920</v>
      </c>
    </row>
    <row r="867" spans="2:79" x14ac:dyDescent="0.2">
      <c r="B867" s="74">
        <v>864</v>
      </c>
      <c r="C867" s="68" t="s">
        <v>5</v>
      </c>
      <c r="D867" s="69">
        <v>44484</v>
      </c>
      <c r="E867" s="67" t="s">
        <v>0</v>
      </c>
      <c r="F867" s="68" t="str">
        <f>'Flight Data'!$A865</f>
        <v>G864</v>
      </c>
      <c r="G867" s="68">
        <f>'Flight Data'!$B865</f>
        <v>1</v>
      </c>
      <c r="H867" s="68">
        <f ca="1">ROUND(NORMINV($M867,'Inputs and Outputs'!$C$20,'Inputs and Outputs'!$D$20),0)</f>
        <v>103</v>
      </c>
      <c r="I867" s="68">
        <f t="shared" si="260"/>
        <v>101</v>
      </c>
      <c r="J867" s="68">
        <f t="shared" ca="1" si="261"/>
        <v>101</v>
      </c>
      <c r="K867" s="68">
        <f ca="1">IF(J867-G867&gt;'Inputs and Outputs'!$D$4,One-G867,0)</f>
        <v>0</v>
      </c>
      <c r="L867" s="68">
        <f ca="1">J867*'Inputs and Outputs'!$D$5-K867*'Inputs and Outputs'!$D$6</f>
        <v>4040</v>
      </c>
      <c r="M867" s="70">
        <f t="shared" ca="1" si="275"/>
        <v>0.36133569827663736</v>
      </c>
      <c r="N867" s="68">
        <f t="shared" si="262"/>
        <v>200</v>
      </c>
      <c r="O867" s="75">
        <f ca="1">J867*'Inputs and Outputs'!$D$5-('Model Part B'!K867*'Model Part B'!N867+K867*Costperbumped)</f>
        <v>4040</v>
      </c>
      <c r="R867" s="74">
        <v>864</v>
      </c>
      <c r="S867" s="68" t="s">
        <v>5</v>
      </c>
      <c r="T867" s="69">
        <v>44484</v>
      </c>
      <c r="U867" s="67" t="s">
        <v>0</v>
      </c>
      <c r="V867" s="68" t="str">
        <f>'Flight Data'!$A865</f>
        <v>G864</v>
      </c>
      <c r="W867" s="68">
        <f>'Flight Data'!$B865</f>
        <v>1</v>
      </c>
      <c r="X867" s="68">
        <f ca="1">ROUND(NORMINV($AC867,'Inputs and Outputs'!$C$20,'Inputs and Outputs'!$D$20),0)</f>
        <v>105</v>
      </c>
      <c r="Y867" s="68">
        <f t="shared" si="263"/>
        <v>102</v>
      </c>
      <c r="Z867" s="68">
        <f t="shared" ca="1" si="264"/>
        <v>102</v>
      </c>
      <c r="AA867" s="68">
        <f ca="1">IF(Z867-W867&gt;'Inputs and Outputs'!$D$4,One-W867,0)</f>
        <v>0</v>
      </c>
      <c r="AB867" s="68">
        <f ca="1">Z867*'Inputs and Outputs'!$D$5-AA867*'Inputs and Outputs'!$D$6</f>
        <v>4080</v>
      </c>
      <c r="AC867" s="70">
        <f t="shared" ca="1" si="276"/>
        <v>0.48609086781992139</v>
      </c>
      <c r="AD867" s="68">
        <f t="shared" si="265"/>
        <v>200</v>
      </c>
      <c r="AE867" s="75">
        <f ca="1">Z867*'Inputs and Outputs'!$D$5-('Model Part B'!AA867*'Model Part B'!AD867+AA867*Costperbumped)</f>
        <v>4080</v>
      </c>
      <c r="AH867" s="74">
        <v>864</v>
      </c>
      <c r="AI867" s="68" t="s">
        <v>5</v>
      </c>
      <c r="AJ867" s="69">
        <v>44484</v>
      </c>
      <c r="AK867" s="67" t="s">
        <v>0</v>
      </c>
      <c r="AL867" s="68" t="str">
        <f>'Flight Data'!$A865</f>
        <v>G864</v>
      </c>
      <c r="AM867" s="68">
        <f>'Flight Data'!$B865</f>
        <v>1</v>
      </c>
      <c r="AN867" s="68">
        <f ca="1">ROUND(NORMINV($AS867,'Inputs and Outputs'!$C$20,'Inputs and Outputs'!$D$20),0)</f>
        <v>113</v>
      </c>
      <c r="AO867" s="68">
        <f t="shared" si="266"/>
        <v>103</v>
      </c>
      <c r="AP867" s="68">
        <f t="shared" ca="1" si="267"/>
        <v>103</v>
      </c>
      <c r="AQ867" s="68">
        <f ca="1">IF(AP867-AM867&gt;'Inputs and Outputs'!$D$4,Three-AM867,0)</f>
        <v>2</v>
      </c>
      <c r="AR867" s="68">
        <f ca="1">AP867*'Inputs and Outputs'!$D$5-AQ867*'Inputs and Outputs'!$D$6</f>
        <v>3920</v>
      </c>
      <c r="AS867" s="70">
        <f t="shared" ca="1" si="277"/>
        <v>0.95200815237883907</v>
      </c>
      <c r="AT867" s="68">
        <f t="shared" si="268"/>
        <v>200</v>
      </c>
      <c r="AU867" s="75">
        <f ca="1">AP867*'Inputs and Outputs'!$D$5-('Model Part B'!AQ867*'Model Part B'!AT867+AQ867*Costperbumped)</f>
        <v>3520</v>
      </c>
      <c r="AX867" s="74">
        <v>864</v>
      </c>
      <c r="AY867" s="68" t="s">
        <v>5</v>
      </c>
      <c r="AZ867" s="69">
        <v>44484</v>
      </c>
      <c r="BA867" s="67" t="s">
        <v>0</v>
      </c>
      <c r="BB867" s="68" t="str">
        <f>'Flight Data'!$A865</f>
        <v>G864</v>
      </c>
      <c r="BC867" s="68">
        <f>'Flight Data'!$B865</f>
        <v>1</v>
      </c>
      <c r="BD867" s="68">
        <f ca="1">ROUND(NORMINV($BI867,'Inputs and Outputs'!$C$20,'Inputs and Outputs'!$D$20),0)</f>
        <v>103</v>
      </c>
      <c r="BE867" s="68">
        <f t="shared" si="269"/>
        <v>104</v>
      </c>
      <c r="BF867" s="68">
        <f t="shared" ca="1" si="270"/>
        <v>103</v>
      </c>
      <c r="BG867" s="68">
        <f ca="1">IF(BF867-BC867&gt;'Inputs and Outputs'!$D$4,Four-BC867,0)</f>
        <v>3</v>
      </c>
      <c r="BH867" s="68">
        <f ca="1">BF867*'Inputs and Outputs'!$D$5-BG867*'Inputs and Outputs'!$D$6</f>
        <v>3820</v>
      </c>
      <c r="BI867" s="70">
        <f t="shared" ca="1" si="278"/>
        <v>0.32109416066974084</v>
      </c>
      <c r="BJ867" s="68">
        <f t="shared" si="271"/>
        <v>200</v>
      </c>
      <c r="BK867" s="75">
        <f ca="1">BF867*'Inputs and Outputs'!$D$5-('Model Part B'!BG867*'Model Part B'!BJ867+BG867*Costperbumped)</f>
        <v>3220</v>
      </c>
      <c r="BN867" s="74">
        <v>864</v>
      </c>
      <c r="BO867" s="68" t="s">
        <v>5</v>
      </c>
      <c r="BP867" s="69">
        <v>44484</v>
      </c>
      <c r="BQ867" s="67" t="s">
        <v>0</v>
      </c>
      <c r="BR867" s="68" t="str">
        <f>'Flight Data'!$A865</f>
        <v>G864</v>
      </c>
      <c r="BS867" s="68">
        <f>'Flight Data'!$B865</f>
        <v>1</v>
      </c>
      <c r="BT867" s="68">
        <f ca="1">ROUND(NORMINV($BY867,'Inputs and Outputs'!$C$18,'Inputs and Outputs'!$D$18),0)</f>
        <v>101</v>
      </c>
      <c r="BU867" s="68">
        <f t="shared" si="272"/>
        <v>105</v>
      </c>
      <c r="BV867" s="68">
        <f t="shared" ca="1" si="273"/>
        <v>101</v>
      </c>
      <c r="BW867" s="68">
        <f ca="1">IF(BV867-BS867&gt;'Inputs and Outputs'!$D$4,Five-BS867,0)</f>
        <v>0</v>
      </c>
      <c r="BX867" s="68">
        <f ca="1">BV867*'Inputs and Outputs'!$D$5-BW867*'Inputs and Outputs'!$D$6</f>
        <v>4040</v>
      </c>
      <c r="BY867" s="70">
        <f t="shared" ca="1" si="279"/>
        <v>0.51745669704445019</v>
      </c>
      <c r="BZ867" s="68">
        <f t="shared" si="274"/>
        <v>200</v>
      </c>
      <c r="CA867" s="75">
        <f ca="1">BV867*'Inputs and Outputs'!$D$5-('Model Part B'!BW867*'Model Part B'!BZ867+BW867*Costperbumped)</f>
        <v>4040</v>
      </c>
    </row>
    <row r="868" spans="2:79" x14ac:dyDescent="0.2">
      <c r="B868" s="74">
        <v>865</v>
      </c>
      <c r="C868" s="68" t="s">
        <v>4</v>
      </c>
      <c r="D868" s="69">
        <v>44485</v>
      </c>
      <c r="E868" s="67" t="s">
        <v>3</v>
      </c>
      <c r="F868" s="68" t="str">
        <f>'Flight Data'!$A866</f>
        <v>G865</v>
      </c>
      <c r="G868" s="68">
        <f>'Flight Data'!$B866</f>
        <v>2</v>
      </c>
      <c r="H868" s="68">
        <f ca="1">ROUND(NORMINV($M868,'Inputs and Outputs'!$C$18,'Inputs and Outputs'!$D$18),0)</f>
        <v>112</v>
      </c>
      <c r="I868" s="68">
        <f t="shared" si="260"/>
        <v>101</v>
      </c>
      <c r="J868" s="68">
        <f t="shared" ca="1" si="261"/>
        <v>101</v>
      </c>
      <c r="K868" s="68">
        <f ca="1">IF(J868-G868&gt;'Inputs and Outputs'!$D$4,One-G868,0)</f>
        <v>0</v>
      </c>
      <c r="L868" s="68">
        <f ca="1">J868*'Inputs and Outputs'!$D$5-K868*'Inputs and Outputs'!$D$6</f>
        <v>4040</v>
      </c>
      <c r="M868" s="70">
        <f t="shared" ca="1" si="275"/>
        <v>0.96896951084143979</v>
      </c>
      <c r="N868" s="68">
        <f t="shared" si="262"/>
        <v>25</v>
      </c>
      <c r="O868" s="75">
        <f ca="1">J868*'Inputs and Outputs'!$D$5-('Model Part B'!K868*'Model Part B'!N868+K868*Costperbumped)</f>
        <v>4040</v>
      </c>
      <c r="R868" s="74">
        <v>865</v>
      </c>
      <c r="S868" s="68" t="s">
        <v>4</v>
      </c>
      <c r="T868" s="69">
        <v>44485</v>
      </c>
      <c r="U868" s="67" t="s">
        <v>3</v>
      </c>
      <c r="V868" s="68" t="str">
        <f>'Flight Data'!$A866</f>
        <v>G865</v>
      </c>
      <c r="W868" s="68">
        <f>'Flight Data'!$B866</f>
        <v>2</v>
      </c>
      <c r="X868" s="68">
        <f ca="1">ROUND(NORMINV($AC868,'Inputs and Outputs'!$C$18,'Inputs and Outputs'!$D$18),0)</f>
        <v>96</v>
      </c>
      <c r="Y868" s="68">
        <f t="shared" si="263"/>
        <v>102</v>
      </c>
      <c r="Z868" s="68">
        <f t="shared" ca="1" si="264"/>
        <v>96</v>
      </c>
      <c r="AA868" s="68">
        <f ca="1">IF(Z868-W868&gt;'Inputs and Outputs'!$D$4,One-W868,0)</f>
        <v>0</v>
      </c>
      <c r="AB868" s="68">
        <f ca="1">Z868*'Inputs and Outputs'!$D$5-AA868*'Inputs and Outputs'!$D$6</f>
        <v>3840</v>
      </c>
      <c r="AC868" s="70">
        <f t="shared" ca="1" si="276"/>
        <v>0.22601810712539072</v>
      </c>
      <c r="AD868" s="68">
        <f t="shared" si="265"/>
        <v>25</v>
      </c>
      <c r="AE868" s="75">
        <f ca="1">Z868*'Inputs and Outputs'!$D$5-('Model Part B'!AA868*'Model Part B'!AD868+AA868*Costperbumped)</f>
        <v>3840</v>
      </c>
      <c r="AH868" s="74">
        <v>865</v>
      </c>
      <c r="AI868" s="68" t="s">
        <v>4</v>
      </c>
      <c r="AJ868" s="69">
        <v>44485</v>
      </c>
      <c r="AK868" s="67" t="s">
        <v>3</v>
      </c>
      <c r="AL868" s="68" t="str">
        <f>'Flight Data'!$A866</f>
        <v>G865</v>
      </c>
      <c r="AM868" s="68">
        <f>'Flight Data'!$B866</f>
        <v>2</v>
      </c>
      <c r="AN868" s="68">
        <f ca="1">ROUND(NORMINV($AS868,'Inputs and Outputs'!$C$18,'Inputs and Outputs'!$D$18),0)</f>
        <v>101</v>
      </c>
      <c r="AO868" s="68">
        <f t="shared" si="266"/>
        <v>103</v>
      </c>
      <c r="AP868" s="68">
        <f t="shared" ca="1" si="267"/>
        <v>101</v>
      </c>
      <c r="AQ868" s="68">
        <f ca="1">IF(AP868-AM868&gt;'Inputs and Outputs'!$D$4,Three-AM868,0)</f>
        <v>0</v>
      </c>
      <c r="AR868" s="68">
        <f ca="1">AP868*'Inputs and Outputs'!$D$5-AQ868*'Inputs and Outputs'!$D$6</f>
        <v>4040</v>
      </c>
      <c r="AS868" s="70">
        <f t="shared" ca="1" si="277"/>
        <v>0.52200873993561347</v>
      </c>
      <c r="AT868" s="68">
        <f t="shared" si="268"/>
        <v>25</v>
      </c>
      <c r="AU868" s="75">
        <f ca="1">AP868*'Inputs and Outputs'!$D$5-('Model Part B'!AQ868*'Model Part B'!AT868+AQ868*Costperbumped)</f>
        <v>4040</v>
      </c>
      <c r="AX868" s="74">
        <v>865</v>
      </c>
      <c r="AY868" s="68" t="s">
        <v>4</v>
      </c>
      <c r="AZ868" s="69">
        <v>44485</v>
      </c>
      <c r="BA868" s="67" t="s">
        <v>3</v>
      </c>
      <c r="BB868" s="68" t="str">
        <f>'Flight Data'!$A866</f>
        <v>G865</v>
      </c>
      <c r="BC868" s="68">
        <f>'Flight Data'!$B866</f>
        <v>2</v>
      </c>
      <c r="BD868" s="68">
        <f ca="1">ROUND(NORMINV($BI868,'Inputs and Outputs'!$C$18,'Inputs and Outputs'!$D$18),0)</f>
        <v>114</v>
      </c>
      <c r="BE868" s="68">
        <f t="shared" si="269"/>
        <v>104</v>
      </c>
      <c r="BF868" s="68">
        <f t="shared" ca="1" si="270"/>
        <v>104</v>
      </c>
      <c r="BG868" s="68">
        <f ca="1">IF(BF868-BC868&gt;'Inputs and Outputs'!$D$4,Four-BC868,0)</f>
        <v>2</v>
      </c>
      <c r="BH868" s="68">
        <f ca="1">BF868*'Inputs and Outputs'!$D$5-BG868*'Inputs and Outputs'!$D$6</f>
        <v>3960</v>
      </c>
      <c r="BI868" s="70">
        <f t="shared" ca="1" si="278"/>
        <v>0.98672757814223266</v>
      </c>
      <c r="BJ868" s="68">
        <f t="shared" si="271"/>
        <v>25</v>
      </c>
      <c r="BK868" s="75">
        <f ca="1">BF868*'Inputs and Outputs'!$D$5-('Model Part B'!BG868*'Model Part B'!BJ868+BG868*Costperbumped)</f>
        <v>3910</v>
      </c>
      <c r="BN868" s="74">
        <v>865</v>
      </c>
      <c r="BO868" s="68" t="s">
        <v>4</v>
      </c>
      <c r="BP868" s="69">
        <v>44485</v>
      </c>
      <c r="BQ868" s="67" t="s">
        <v>3</v>
      </c>
      <c r="BR868" s="68" t="str">
        <f>'Flight Data'!$A866</f>
        <v>G865</v>
      </c>
      <c r="BS868" s="68">
        <f>'Flight Data'!$B866</f>
        <v>2</v>
      </c>
      <c r="BT868" s="68">
        <f ca="1">ROUND(NORMINV($BY868,'Inputs and Outputs'!$C$18,'Inputs and Outputs'!$D$18),0)</f>
        <v>108</v>
      </c>
      <c r="BU868" s="68">
        <f t="shared" si="272"/>
        <v>105</v>
      </c>
      <c r="BV868" s="68">
        <f t="shared" ca="1" si="273"/>
        <v>105</v>
      </c>
      <c r="BW868" s="68">
        <f ca="1">IF(BV868-BS868&gt;'Inputs and Outputs'!$D$4,Five-BS868,0)</f>
        <v>3</v>
      </c>
      <c r="BX868" s="68">
        <f ca="1">BV868*'Inputs and Outputs'!$D$5-BW868*'Inputs and Outputs'!$D$6</f>
        <v>3900</v>
      </c>
      <c r="BY868" s="70">
        <f t="shared" ca="1" si="279"/>
        <v>0.87091966405663479</v>
      </c>
      <c r="BZ868" s="68">
        <f t="shared" si="274"/>
        <v>25</v>
      </c>
      <c r="CA868" s="75">
        <f ca="1">BV868*'Inputs and Outputs'!$D$5-('Model Part B'!BW868*'Model Part B'!BZ868+BW868*Costperbumped)</f>
        <v>3825</v>
      </c>
    </row>
    <row r="869" spans="2:79" x14ac:dyDescent="0.2">
      <c r="B869" s="74">
        <v>866</v>
      </c>
      <c r="C869" s="68" t="s">
        <v>4</v>
      </c>
      <c r="D869" s="69">
        <v>44485</v>
      </c>
      <c r="E869" s="67" t="s">
        <v>2</v>
      </c>
      <c r="F869" s="68" t="str">
        <f>'Flight Data'!$A867</f>
        <v>G866</v>
      </c>
      <c r="G869" s="68">
        <f>'Flight Data'!$B867</f>
        <v>4</v>
      </c>
      <c r="H869" s="68">
        <f ca="1">ROUND(NORMINV($M869,'Inputs and Outputs'!$C$19,'Inputs and Outputs'!$D$19),0)</f>
        <v>104</v>
      </c>
      <c r="I869" s="68">
        <f t="shared" si="260"/>
        <v>101</v>
      </c>
      <c r="J869" s="68">
        <f t="shared" ca="1" si="261"/>
        <v>101</v>
      </c>
      <c r="K869" s="68">
        <f ca="1">IF(J869-G869&gt;'Inputs and Outputs'!$D$4,One-G869,0)</f>
        <v>0</v>
      </c>
      <c r="L869" s="68">
        <f ca="1">J869*'Inputs and Outputs'!$D$5-K869*'Inputs and Outputs'!$D$6</f>
        <v>4040</v>
      </c>
      <c r="M869" s="70">
        <f t="shared" ca="1" si="275"/>
        <v>0.5477424921316385</v>
      </c>
      <c r="N869" s="68">
        <f t="shared" si="262"/>
        <v>25</v>
      </c>
      <c r="O869" s="75">
        <f ca="1">J869*'Inputs and Outputs'!$D$5-('Model Part B'!K869*'Model Part B'!N869+K869*Costperbumped)</f>
        <v>4040</v>
      </c>
      <c r="R869" s="74">
        <v>866</v>
      </c>
      <c r="S869" s="68" t="s">
        <v>4</v>
      </c>
      <c r="T869" s="69">
        <v>44485</v>
      </c>
      <c r="U869" s="67" t="s">
        <v>2</v>
      </c>
      <c r="V869" s="68" t="str">
        <f>'Flight Data'!$A867</f>
        <v>G866</v>
      </c>
      <c r="W869" s="68">
        <f>'Flight Data'!$B867</f>
        <v>4</v>
      </c>
      <c r="X869" s="68">
        <f ca="1">ROUND(NORMINV($AC869,'Inputs and Outputs'!$C$19,'Inputs and Outputs'!$D$19),0)</f>
        <v>101</v>
      </c>
      <c r="Y869" s="68">
        <f t="shared" si="263"/>
        <v>102</v>
      </c>
      <c r="Z869" s="68">
        <f t="shared" ca="1" si="264"/>
        <v>101</v>
      </c>
      <c r="AA869" s="68">
        <f ca="1">IF(Z869-W869&gt;'Inputs and Outputs'!$D$4,One-W869,0)</f>
        <v>0</v>
      </c>
      <c r="AB869" s="68">
        <f ca="1">Z869*'Inputs and Outputs'!$D$5-AA869*'Inputs and Outputs'!$D$6</f>
        <v>4040</v>
      </c>
      <c r="AC869" s="70">
        <f t="shared" ca="1" si="276"/>
        <v>0.36626265787429557</v>
      </c>
      <c r="AD869" s="68">
        <f t="shared" si="265"/>
        <v>25</v>
      </c>
      <c r="AE869" s="75">
        <f ca="1">Z869*'Inputs and Outputs'!$D$5-('Model Part B'!AA869*'Model Part B'!AD869+AA869*Costperbumped)</f>
        <v>4040</v>
      </c>
      <c r="AH869" s="74">
        <v>866</v>
      </c>
      <c r="AI869" s="68" t="s">
        <v>4</v>
      </c>
      <c r="AJ869" s="69">
        <v>44485</v>
      </c>
      <c r="AK869" s="67" t="s">
        <v>2</v>
      </c>
      <c r="AL869" s="68" t="str">
        <f>'Flight Data'!$A867</f>
        <v>G866</v>
      </c>
      <c r="AM869" s="68">
        <f>'Flight Data'!$B867</f>
        <v>4</v>
      </c>
      <c r="AN869" s="68">
        <f ca="1">ROUND(NORMINV($AS869,'Inputs and Outputs'!$C$19,'Inputs and Outputs'!$D$19),0)</f>
        <v>105</v>
      </c>
      <c r="AO869" s="68">
        <f t="shared" si="266"/>
        <v>103</v>
      </c>
      <c r="AP869" s="68">
        <f t="shared" ca="1" si="267"/>
        <v>103</v>
      </c>
      <c r="AQ869" s="68">
        <f ca="1">IF(AP869-AM869&gt;'Inputs and Outputs'!$D$4,Three-AM869,0)</f>
        <v>0</v>
      </c>
      <c r="AR869" s="68">
        <f ca="1">AP869*'Inputs and Outputs'!$D$5-AQ869*'Inputs and Outputs'!$D$6</f>
        <v>4120</v>
      </c>
      <c r="AS869" s="70">
        <f t="shared" ca="1" si="277"/>
        <v>0.65915322985683078</v>
      </c>
      <c r="AT869" s="68">
        <f t="shared" si="268"/>
        <v>25</v>
      </c>
      <c r="AU869" s="75">
        <f ca="1">AP869*'Inputs and Outputs'!$D$5-('Model Part B'!AQ869*'Model Part B'!AT869+AQ869*Costperbumped)</f>
        <v>4120</v>
      </c>
      <c r="AX869" s="74">
        <v>866</v>
      </c>
      <c r="AY869" s="68" t="s">
        <v>4</v>
      </c>
      <c r="AZ869" s="69">
        <v>44485</v>
      </c>
      <c r="BA869" s="67" t="s">
        <v>2</v>
      </c>
      <c r="BB869" s="68" t="str">
        <f>'Flight Data'!$A867</f>
        <v>G866</v>
      </c>
      <c r="BC869" s="68">
        <f>'Flight Data'!$B867</f>
        <v>4</v>
      </c>
      <c r="BD869" s="68">
        <f ca="1">ROUND(NORMINV($BI869,'Inputs and Outputs'!$C$19,'Inputs and Outputs'!$D$19),0)</f>
        <v>104</v>
      </c>
      <c r="BE869" s="68">
        <f t="shared" si="269"/>
        <v>104</v>
      </c>
      <c r="BF869" s="68">
        <f t="shared" ca="1" si="270"/>
        <v>104</v>
      </c>
      <c r="BG869" s="68">
        <f ca="1">IF(BF869-BC869&gt;'Inputs and Outputs'!$D$4,Four-BC869,0)</f>
        <v>0</v>
      </c>
      <c r="BH869" s="68">
        <f ca="1">BF869*'Inputs and Outputs'!$D$5-BG869*'Inputs and Outputs'!$D$6</f>
        <v>4160</v>
      </c>
      <c r="BI869" s="70">
        <f t="shared" ca="1" si="278"/>
        <v>0.56450961139159306</v>
      </c>
      <c r="BJ869" s="68">
        <f t="shared" si="271"/>
        <v>25</v>
      </c>
      <c r="BK869" s="75">
        <f ca="1">BF869*'Inputs and Outputs'!$D$5-('Model Part B'!BG869*'Model Part B'!BJ869+BG869*Costperbumped)</f>
        <v>4160</v>
      </c>
      <c r="BN869" s="74">
        <v>866</v>
      </c>
      <c r="BO869" s="68" t="s">
        <v>4</v>
      </c>
      <c r="BP869" s="69">
        <v>44485</v>
      </c>
      <c r="BQ869" s="67" t="s">
        <v>2</v>
      </c>
      <c r="BR869" s="68" t="str">
        <f>'Flight Data'!$A867</f>
        <v>G866</v>
      </c>
      <c r="BS869" s="68">
        <f>'Flight Data'!$B867</f>
        <v>4</v>
      </c>
      <c r="BT869" s="68">
        <f ca="1">ROUND(NORMINV($BY869,'Inputs and Outputs'!$C$18,'Inputs and Outputs'!$D$18),0)</f>
        <v>90</v>
      </c>
      <c r="BU869" s="68">
        <f t="shared" si="272"/>
        <v>105</v>
      </c>
      <c r="BV869" s="68">
        <f t="shared" ca="1" si="273"/>
        <v>90</v>
      </c>
      <c r="BW869" s="68">
        <f ca="1">IF(BV869-BS869&gt;'Inputs and Outputs'!$D$4,Five-BS869,0)</f>
        <v>0</v>
      </c>
      <c r="BX869" s="68">
        <f ca="1">BV869*'Inputs and Outputs'!$D$5-BW869*'Inputs and Outputs'!$D$6</f>
        <v>3600</v>
      </c>
      <c r="BY869" s="70">
        <f t="shared" ca="1" si="279"/>
        <v>3.1063971524771028E-2</v>
      </c>
      <c r="BZ869" s="68">
        <f t="shared" si="274"/>
        <v>25</v>
      </c>
      <c r="CA869" s="75">
        <f ca="1">BV869*'Inputs and Outputs'!$D$5-('Model Part B'!BW869*'Model Part B'!BZ869+BW869*Costperbumped)</f>
        <v>3600</v>
      </c>
    </row>
    <row r="870" spans="2:79" x14ac:dyDescent="0.2">
      <c r="B870" s="74">
        <v>867</v>
      </c>
      <c r="C870" s="68" t="s">
        <v>4</v>
      </c>
      <c r="D870" s="69">
        <v>44485</v>
      </c>
      <c r="E870" s="67" t="s">
        <v>0</v>
      </c>
      <c r="F870" s="68" t="str">
        <f>'Flight Data'!$A868</f>
        <v>G867</v>
      </c>
      <c r="G870" s="68">
        <f>'Flight Data'!$B868</f>
        <v>0</v>
      </c>
      <c r="H870" s="68">
        <f ca="1">ROUND(NORMINV($M870,'Inputs and Outputs'!$C$20,'Inputs and Outputs'!$D$20),0)</f>
        <v>107</v>
      </c>
      <c r="I870" s="68">
        <f t="shared" si="260"/>
        <v>101</v>
      </c>
      <c r="J870" s="68">
        <f t="shared" ca="1" si="261"/>
        <v>101</v>
      </c>
      <c r="K870" s="68">
        <f ca="1">IF(J870-G870&gt;'Inputs and Outputs'!$D$4,One-G870,0)</f>
        <v>1</v>
      </c>
      <c r="L870" s="68">
        <f ca="1">J870*'Inputs and Outputs'!$D$5-K870*'Inputs and Outputs'!$D$6</f>
        <v>3940</v>
      </c>
      <c r="M870" s="70">
        <f t="shared" ca="1" si="275"/>
        <v>0.66353705294389909</v>
      </c>
      <c r="N870" s="68">
        <f t="shared" si="262"/>
        <v>200</v>
      </c>
      <c r="O870" s="75">
        <f ca="1">J870*'Inputs and Outputs'!$D$5-('Model Part B'!K870*'Model Part B'!N870+K870*Costperbumped)</f>
        <v>3740</v>
      </c>
      <c r="R870" s="74">
        <v>867</v>
      </c>
      <c r="S870" s="68" t="s">
        <v>4</v>
      </c>
      <c r="T870" s="69">
        <v>44485</v>
      </c>
      <c r="U870" s="67" t="s">
        <v>0</v>
      </c>
      <c r="V870" s="68" t="str">
        <f>'Flight Data'!$A868</f>
        <v>G867</v>
      </c>
      <c r="W870" s="68">
        <f>'Flight Data'!$B868</f>
        <v>0</v>
      </c>
      <c r="X870" s="68">
        <f ca="1">ROUND(NORMINV($AC870,'Inputs and Outputs'!$C$20,'Inputs and Outputs'!$D$20),0)</f>
        <v>103</v>
      </c>
      <c r="Y870" s="68">
        <f t="shared" si="263"/>
        <v>102</v>
      </c>
      <c r="Z870" s="68">
        <f t="shared" ca="1" si="264"/>
        <v>102</v>
      </c>
      <c r="AA870" s="68">
        <f ca="1">IF(Z870-W870&gt;'Inputs and Outputs'!$D$4,One-W870,0)</f>
        <v>1</v>
      </c>
      <c r="AB870" s="68">
        <f ca="1">Z870*'Inputs and Outputs'!$D$5-AA870*'Inputs and Outputs'!$D$6</f>
        <v>3980</v>
      </c>
      <c r="AC870" s="70">
        <f t="shared" ca="1" si="276"/>
        <v>0.36986109748290874</v>
      </c>
      <c r="AD870" s="68">
        <f t="shared" si="265"/>
        <v>200</v>
      </c>
      <c r="AE870" s="75">
        <f ca="1">Z870*'Inputs and Outputs'!$D$5-('Model Part B'!AA870*'Model Part B'!AD870+AA870*Costperbumped)</f>
        <v>3780</v>
      </c>
      <c r="AH870" s="74">
        <v>867</v>
      </c>
      <c r="AI870" s="68" t="s">
        <v>4</v>
      </c>
      <c r="AJ870" s="69">
        <v>44485</v>
      </c>
      <c r="AK870" s="67" t="s">
        <v>0</v>
      </c>
      <c r="AL870" s="68" t="str">
        <f>'Flight Data'!$A868</f>
        <v>G867</v>
      </c>
      <c r="AM870" s="68">
        <f>'Flight Data'!$B868</f>
        <v>0</v>
      </c>
      <c r="AN870" s="68">
        <f ca="1">ROUND(NORMINV($AS870,'Inputs and Outputs'!$C$20,'Inputs and Outputs'!$D$20),0)</f>
        <v>101</v>
      </c>
      <c r="AO870" s="68">
        <f t="shared" si="266"/>
        <v>103</v>
      </c>
      <c r="AP870" s="68">
        <f t="shared" ca="1" si="267"/>
        <v>101</v>
      </c>
      <c r="AQ870" s="68">
        <f ca="1">IF(AP870-AM870&gt;'Inputs and Outputs'!$D$4,Three-AM870,0)</f>
        <v>3</v>
      </c>
      <c r="AR870" s="68">
        <f ca="1">AP870*'Inputs and Outputs'!$D$5-AQ870*'Inputs and Outputs'!$D$6</f>
        <v>3740</v>
      </c>
      <c r="AS870" s="70">
        <f t="shared" ca="1" si="277"/>
        <v>0.235954392431732</v>
      </c>
      <c r="AT870" s="68">
        <f t="shared" si="268"/>
        <v>200</v>
      </c>
      <c r="AU870" s="75">
        <f ca="1">AP870*'Inputs and Outputs'!$D$5-('Model Part B'!AQ870*'Model Part B'!AT870+AQ870*Costperbumped)</f>
        <v>3140</v>
      </c>
      <c r="AX870" s="74">
        <v>867</v>
      </c>
      <c r="AY870" s="68" t="s">
        <v>4</v>
      </c>
      <c r="AZ870" s="69">
        <v>44485</v>
      </c>
      <c r="BA870" s="67" t="s">
        <v>0</v>
      </c>
      <c r="BB870" s="68" t="str">
        <f>'Flight Data'!$A868</f>
        <v>G867</v>
      </c>
      <c r="BC870" s="68">
        <f>'Flight Data'!$B868</f>
        <v>0</v>
      </c>
      <c r="BD870" s="68">
        <f ca="1">ROUND(NORMINV($BI870,'Inputs and Outputs'!$C$20,'Inputs and Outputs'!$D$20),0)</f>
        <v>96</v>
      </c>
      <c r="BE870" s="68">
        <f t="shared" si="269"/>
        <v>104</v>
      </c>
      <c r="BF870" s="68">
        <f t="shared" ca="1" si="270"/>
        <v>96</v>
      </c>
      <c r="BG870" s="68">
        <f ca="1">IF(BF870-BC870&gt;'Inputs and Outputs'!$D$4,Four-BC870,0)</f>
        <v>0</v>
      </c>
      <c r="BH870" s="68">
        <f ca="1">BF870*'Inputs and Outputs'!$D$5-BG870*'Inputs and Outputs'!$D$6</f>
        <v>3840</v>
      </c>
      <c r="BI870" s="70">
        <f t="shared" ca="1" si="278"/>
        <v>4.1706340265829644E-2</v>
      </c>
      <c r="BJ870" s="68">
        <f t="shared" si="271"/>
        <v>200</v>
      </c>
      <c r="BK870" s="75">
        <f ca="1">BF870*'Inputs and Outputs'!$D$5-('Model Part B'!BG870*'Model Part B'!BJ870+BG870*Costperbumped)</f>
        <v>3840</v>
      </c>
      <c r="BN870" s="74">
        <v>867</v>
      </c>
      <c r="BO870" s="68" t="s">
        <v>4</v>
      </c>
      <c r="BP870" s="69">
        <v>44485</v>
      </c>
      <c r="BQ870" s="67" t="s">
        <v>0</v>
      </c>
      <c r="BR870" s="68" t="str">
        <f>'Flight Data'!$A868</f>
        <v>G867</v>
      </c>
      <c r="BS870" s="68">
        <f>'Flight Data'!$B868</f>
        <v>0</v>
      </c>
      <c r="BT870" s="68">
        <f ca="1">ROUND(NORMINV($BY870,'Inputs and Outputs'!$C$18,'Inputs and Outputs'!$D$18),0)</f>
        <v>89</v>
      </c>
      <c r="BU870" s="68">
        <f t="shared" si="272"/>
        <v>105</v>
      </c>
      <c r="BV870" s="68">
        <f t="shared" ca="1" si="273"/>
        <v>89</v>
      </c>
      <c r="BW870" s="68">
        <f ca="1">IF(BV870-BS870&gt;'Inputs and Outputs'!$D$4,Five-BS870,0)</f>
        <v>0</v>
      </c>
      <c r="BX870" s="68">
        <f ca="1">BV870*'Inputs and Outputs'!$D$5-BW870*'Inputs and Outputs'!$D$6</f>
        <v>3560</v>
      </c>
      <c r="BY870" s="70">
        <f t="shared" ca="1" si="279"/>
        <v>1.8679860936488546E-2</v>
      </c>
      <c r="BZ870" s="68">
        <f t="shared" si="274"/>
        <v>200</v>
      </c>
      <c r="CA870" s="75">
        <f ca="1">BV870*'Inputs and Outputs'!$D$5-('Model Part B'!BW870*'Model Part B'!BZ870+BW870*Costperbumped)</f>
        <v>3560</v>
      </c>
    </row>
    <row r="871" spans="2:79" x14ac:dyDescent="0.2">
      <c r="B871" s="74">
        <v>868</v>
      </c>
      <c r="C871" s="68" t="s">
        <v>1</v>
      </c>
      <c r="D871" s="69">
        <v>44486</v>
      </c>
      <c r="E871" s="67" t="s">
        <v>3</v>
      </c>
      <c r="F871" s="68" t="str">
        <f>'Flight Data'!$A869</f>
        <v>G868</v>
      </c>
      <c r="G871" s="68">
        <f>'Flight Data'!$B869</f>
        <v>4</v>
      </c>
      <c r="H871" s="68">
        <f ca="1">ROUND(NORMINV($M871,'Inputs and Outputs'!$C$18,'Inputs and Outputs'!$D$18),0)</f>
        <v>91</v>
      </c>
      <c r="I871" s="68">
        <f t="shared" si="260"/>
        <v>101</v>
      </c>
      <c r="J871" s="68">
        <f t="shared" ca="1" si="261"/>
        <v>91</v>
      </c>
      <c r="K871" s="68">
        <f ca="1">IF(J871-G871&gt;'Inputs and Outputs'!$D$4,One-G871,0)</f>
        <v>0</v>
      </c>
      <c r="L871" s="68">
        <f ca="1">J871*'Inputs and Outputs'!$D$5-K871*'Inputs and Outputs'!$D$6</f>
        <v>3640</v>
      </c>
      <c r="M871" s="70">
        <f t="shared" ca="1" si="275"/>
        <v>5.3253706035584658E-2</v>
      </c>
      <c r="N871" s="68">
        <f t="shared" si="262"/>
        <v>25</v>
      </c>
      <c r="O871" s="75">
        <f ca="1">J871*'Inputs and Outputs'!$D$5-('Model Part B'!K871*'Model Part B'!N871+K871*Costperbumped)</f>
        <v>3640</v>
      </c>
      <c r="R871" s="74">
        <v>868</v>
      </c>
      <c r="S871" s="68" t="s">
        <v>1</v>
      </c>
      <c r="T871" s="69">
        <v>44486</v>
      </c>
      <c r="U871" s="67" t="s">
        <v>3</v>
      </c>
      <c r="V871" s="68" t="str">
        <f>'Flight Data'!$A869</f>
        <v>G868</v>
      </c>
      <c r="W871" s="68">
        <f>'Flight Data'!$B869</f>
        <v>4</v>
      </c>
      <c r="X871" s="68">
        <f ca="1">ROUND(NORMINV($AC871,'Inputs and Outputs'!$C$18,'Inputs and Outputs'!$D$18),0)</f>
        <v>110</v>
      </c>
      <c r="Y871" s="68">
        <f t="shared" si="263"/>
        <v>102</v>
      </c>
      <c r="Z871" s="68">
        <f t="shared" ca="1" si="264"/>
        <v>102</v>
      </c>
      <c r="AA871" s="68">
        <f ca="1">IF(Z871-W871&gt;'Inputs and Outputs'!$D$4,One-W871,0)</f>
        <v>0</v>
      </c>
      <c r="AB871" s="68">
        <f ca="1">Z871*'Inputs and Outputs'!$D$5-AA871*'Inputs and Outputs'!$D$6</f>
        <v>4080</v>
      </c>
      <c r="AC871" s="70">
        <f t="shared" ca="1" si="276"/>
        <v>0.92926304306425356</v>
      </c>
      <c r="AD871" s="68">
        <f t="shared" si="265"/>
        <v>25</v>
      </c>
      <c r="AE871" s="75">
        <f ca="1">Z871*'Inputs and Outputs'!$D$5-('Model Part B'!AA871*'Model Part B'!AD871+AA871*Costperbumped)</f>
        <v>4080</v>
      </c>
      <c r="AH871" s="74">
        <v>868</v>
      </c>
      <c r="AI871" s="68" t="s">
        <v>1</v>
      </c>
      <c r="AJ871" s="69">
        <v>44486</v>
      </c>
      <c r="AK871" s="67" t="s">
        <v>3</v>
      </c>
      <c r="AL871" s="68" t="str">
        <f>'Flight Data'!$A869</f>
        <v>G868</v>
      </c>
      <c r="AM871" s="68">
        <f>'Flight Data'!$B869</f>
        <v>4</v>
      </c>
      <c r="AN871" s="68">
        <f ca="1">ROUND(NORMINV($AS871,'Inputs and Outputs'!$C$18,'Inputs and Outputs'!$D$18),0)</f>
        <v>96</v>
      </c>
      <c r="AO871" s="68">
        <f t="shared" si="266"/>
        <v>103</v>
      </c>
      <c r="AP871" s="68">
        <f t="shared" ca="1" si="267"/>
        <v>96</v>
      </c>
      <c r="AQ871" s="68">
        <f ca="1">IF(AP871-AM871&gt;'Inputs and Outputs'!$D$4,Three-AM871,0)</f>
        <v>0</v>
      </c>
      <c r="AR871" s="68">
        <f ca="1">AP871*'Inputs and Outputs'!$D$5-AQ871*'Inputs and Outputs'!$D$6</f>
        <v>3840</v>
      </c>
      <c r="AS871" s="70">
        <f t="shared" ca="1" si="277"/>
        <v>0.21666763919724763</v>
      </c>
      <c r="AT871" s="68">
        <f t="shared" si="268"/>
        <v>25</v>
      </c>
      <c r="AU871" s="75">
        <f ca="1">AP871*'Inputs and Outputs'!$D$5-('Model Part B'!AQ871*'Model Part B'!AT871+AQ871*Costperbumped)</f>
        <v>3840</v>
      </c>
      <c r="AX871" s="74">
        <v>868</v>
      </c>
      <c r="AY871" s="68" t="s">
        <v>1</v>
      </c>
      <c r="AZ871" s="69">
        <v>44486</v>
      </c>
      <c r="BA871" s="67" t="s">
        <v>3</v>
      </c>
      <c r="BB871" s="68" t="str">
        <f>'Flight Data'!$A869</f>
        <v>G868</v>
      </c>
      <c r="BC871" s="68">
        <f>'Flight Data'!$B869</f>
        <v>4</v>
      </c>
      <c r="BD871" s="68">
        <f ca="1">ROUND(NORMINV($BI871,'Inputs and Outputs'!$C$18,'Inputs and Outputs'!$D$18),0)</f>
        <v>105</v>
      </c>
      <c r="BE871" s="68">
        <f t="shared" si="269"/>
        <v>104</v>
      </c>
      <c r="BF871" s="68">
        <f t="shared" ca="1" si="270"/>
        <v>104</v>
      </c>
      <c r="BG871" s="68">
        <f ca="1">IF(BF871-BC871&gt;'Inputs and Outputs'!$D$4,Four-BC871,0)</f>
        <v>0</v>
      </c>
      <c r="BH871" s="68">
        <f ca="1">BF871*'Inputs and Outputs'!$D$5-BG871*'Inputs and Outputs'!$D$6</f>
        <v>4160</v>
      </c>
      <c r="BI871" s="70">
        <f t="shared" ca="1" si="278"/>
        <v>0.7721776727149755</v>
      </c>
      <c r="BJ871" s="68">
        <f t="shared" si="271"/>
        <v>25</v>
      </c>
      <c r="BK871" s="75">
        <f ca="1">BF871*'Inputs and Outputs'!$D$5-('Model Part B'!BG871*'Model Part B'!BJ871+BG871*Costperbumped)</f>
        <v>4160</v>
      </c>
      <c r="BN871" s="74">
        <v>868</v>
      </c>
      <c r="BO871" s="68" t="s">
        <v>1</v>
      </c>
      <c r="BP871" s="69">
        <v>44486</v>
      </c>
      <c r="BQ871" s="67" t="s">
        <v>3</v>
      </c>
      <c r="BR871" s="68" t="str">
        <f>'Flight Data'!$A869</f>
        <v>G868</v>
      </c>
      <c r="BS871" s="68">
        <f>'Flight Data'!$B869</f>
        <v>4</v>
      </c>
      <c r="BT871" s="68">
        <f ca="1">ROUND(NORMINV($BY871,'Inputs and Outputs'!$C$18,'Inputs and Outputs'!$D$18),0)</f>
        <v>98</v>
      </c>
      <c r="BU871" s="68">
        <f t="shared" si="272"/>
        <v>105</v>
      </c>
      <c r="BV871" s="68">
        <f t="shared" ca="1" si="273"/>
        <v>98</v>
      </c>
      <c r="BW871" s="68">
        <f ca="1">IF(BV871-BS871&gt;'Inputs and Outputs'!$D$4,Five-BS871,0)</f>
        <v>0</v>
      </c>
      <c r="BX871" s="68">
        <f ca="1">BV871*'Inputs and Outputs'!$D$5-BW871*'Inputs and Outputs'!$D$6</f>
        <v>3920</v>
      </c>
      <c r="BY871" s="70">
        <f t="shared" ca="1" si="279"/>
        <v>0.28306191259480629</v>
      </c>
      <c r="BZ871" s="68">
        <f t="shared" si="274"/>
        <v>25</v>
      </c>
      <c r="CA871" s="75">
        <f ca="1">BV871*'Inputs and Outputs'!$D$5-('Model Part B'!BW871*'Model Part B'!BZ871+BW871*Costperbumped)</f>
        <v>3920</v>
      </c>
    </row>
    <row r="872" spans="2:79" x14ac:dyDescent="0.2">
      <c r="B872" s="74">
        <v>869</v>
      </c>
      <c r="C872" s="68" t="s">
        <v>1</v>
      </c>
      <c r="D872" s="69">
        <v>44486</v>
      </c>
      <c r="E872" s="67" t="s">
        <v>2</v>
      </c>
      <c r="F872" s="68" t="str">
        <f>'Flight Data'!$A870</f>
        <v>G869</v>
      </c>
      <c r="G872" s="68">
        <f>'Flight Data'!$B870</f>
        <v>3</v>
      </c>
      <c r="H872" s="68">
        <f ca="1">ROUND(NORMINV($M872,'Inputs and Outputs'!$C$19,'Inputs and Outputs'!$D$19),0)</f>
        <v>103</v>
      </c>
      <c r="I872" s="68">
        <f t="shared" si="260"/>
        <v>101</v>
      </c>
      <c r="J872" s="68">
        <f t="shared" ca="1" si="261"/>
        <v>101</v>
      </c>
      <c r="K872" s="68">
        <f ca="1">IF(J872-G872&gt;'Inputs and Outputs'!$D$4,One-G872,0)</f>
        <v>0</v>
      </c>
      <c r="L872" s="68">
        <f ca="1">J872*'Inputs and Outputs'!$D$5-K872*'Inputs and Outputs'!$D$6</f>
        <v>4040</v>
      </c>
      <c r="M872" s="70">
        <f t="shared" ca="1" si="275"/>
        <v>0.50318714600092251</v>
      </c>
      <c r="N872" s="68">
        <f t="shared" si="262"/>
        <v>25</v>
      </c>
      <c r="O872" s="75">
        <f ca="1">J872*'Inputs and Outputs'!$D$5-('Model Part B'!K872*'Model Part B'!N872+K872*Costperbumped)</f>
        <v>4040</v>
      </c>
      <c r="R872" s="74">
        <v>869</v>
      </c>
      <c r="S872" s="68" t="s">
        <v>1</v>
      </c>
      <c r="T872" s="69">
        <v>44486</v>
      </c>
      <c r="U872" s="67" t="s">
        <v>2</v>
      </c>
      <c r="V872" s="68" t="str">
        <f>'Flight Data'!$A870</f>
        <v>G869</v>
      </c>
      <c r="W872" s="68">
        <f>'Flight Data'!$B870</f>
        <v>3</v>
      </c>
      <c r="X872" s="68">
        <f ca="1">ROUND(NORMINV($AC872,'Inputs and Outputs'!$C$19,'Inputs and Outputs'!$D$19),0)</f>
        <v>106</v>
      </c>
      <c r="Y872" s="68">
        <f t="shared" si="263"/>
        <v>102</v>
      </c>
      <c r="Z872" s="68">
        <f t="shared" ca="1" si="264"/>
        <v>102</v>
      </c>
      <c r="AA872" s="68">
        <f ca="1">IF(Z872-W872&gt;'Inputs and Outputs'!$D$4,One-W872,0)</f>
        <v>0</v>
      </c>
      <c r="AB872" s="68">
        <f ca="1">Z872*'Inputs and Outputs'!$D$5-AA872*'Inputs and Outputs'!$D$6</f>
        <v>4080</v>
      </c>
      <c r="AC872" s="70">
        <f t="shared" ca="1" si="276"/>
        <v>0.74961080165000782</v>
      </c>
      <c r="AD872" s="68">
        <f t="shared" si="265"/>
        <v>25</v>
      </c>
      <c r="AE872" s="75">
        <f ca="1">Z872*'Inputs and Outputs'!$D$5-('Model Part B'!AA872*'Model Part B'!AD872+AA872*Costperbumped)</f>
        <v>4080</v>
      </c>
      <c r="AH872" s="74">
        <v>869</v>
      </c>
      <c r="AI872" s="68" t="s">
        <v>1</v>
      </c>
      <c r="AJ872" s="69">
        <v>44486</v>
      </c>
      <c r="AK872" s="67" t="s">
        <v>2</v>
      </c>
      <c r="AL872" s="68" t="str">
        <f>'Flight Data'!$A870</f>
        <v>G869</v>
      </c>
      <c r="AM872" s="68">
        <f>'Flight Data'!$B870</f>
        <v>3</v>
      </c>
      <c r="AN872" s="68">
        <f ca="1">ROUND(NORMINV($AS872,'Inputs and Outputs'!$C$19,'Inputs and Outputs'!$D$19),0)</f>
        <v>107</v>
      </c>
      <c r="AO872" s="68">
        <f t="shared" si="266"/>
        <v>103</v>
      </c>
      <c r="AP872" s="68">
        <f t="shared" ca="1" si="267"/>
        <v>103</v>
      </c>
      <c r="AQ872" s="68">
        <f ca="1">IF(AP872-AM872&gt;'Inputs and Outputs'!$D$4,Three-AM872,0)</f>
        <v>0</v>
      </c>
      <c r="AR872" s="68">
        <f ca="1">AP872*'Inputs and Outputs'!$D$5-AQ872*'Inputs and Outputs'!$D$6</f>
        <v>4120</v>
      </c>
      <c r="AS872" s="70">
        <f t="shared" ca="1" si="277"/>
        <v>0.7789425909636879</v>
      </c>
      <c r="AT872" s="68">
        <f t="shared" si="268"/>
        <v>25</v>
      </c>
      <c r="AU872" s="75">
        <f ca="1">AP872*'Inputs and Outputs'!$D$5-('Model Part B'!AQ872*'Model Part B'!AT872+AQ872*Costperbumped)</f>
        <v>4120</v>
      </c>
      <c r="AX872" s="74">
        <v>869</v>
      </c>
      <c r="AY872" s="68" t="s">
        <v>1</v>
      </c>
      <c r="AZ872" s="69">
        <v>44486</v>
      </c>
      <c r="BA872" s="67" t="s">
        <v>2</v>
      </c>
      <c r="BB872" s="68" t="str">
        <f>'Flight Data'!$A870</f>
        <v>G869</v>
      </c>
      <c r="BC872" s="68">
        <f>'Flight Data'!$B870</f>
        <v>3</v>
      </c>
      <c r="BD872" s="68">
        <f ca="1">ROUND(NORMINV($BI872,'Inputs and Outputs'!$C$19,'Inputs and Outputs'!$D$19),0)</f>
        <v>109</v>
      </c>
      <c r="BE872" s="68">
        <f t="shared" si="269"/>
        <v>104</v>
      </c>
      <c r="BF872" s="68">
        <f t="shared" ca="1" si="270"/>
        <v>104</v>
      </c>
      <c r="BG872" s="68">
        <f ca="1">IF(BF872-BC872&gt;'Inputs and Outputs'!$D$4,Four-BC872,0)</f>
        <v>1</v>
      </c>
      <c r="BH872" s="68">
        <f ca="1">BF872*'Inputs and Outputs'!$D$5-BG872*'Inputs and Outputs'!$D$6</f>
        <v>4060</v>
      </c>
      <c r="BI872" s="70">
        <f t="shared" ca="1" si="278"/>
        <v>0.88040781000816493</v>
      </c>
      <c r="BJ872" s="68">
        <f t="shared" si="271"/>
        <v>25</v>
      </c>
      <c r="BK872" s="75">
        <f ca="1">BF872*'Inputs and Outputs'!$D$5-('Model Part B'!BG872*'Model Part B'!BJ872+BG872*Costperbumped)</f>
        <v>4035</v>
      </c>
      <c r="BN872" s="74">
        <v>869</v>
      </c>
      <c r="BO872" s="68" t="s">
        <v>1</v>
      </c>
      <c r="BP872" s="69">
        <v>44486</v>
      </c>
      <c r="BQ872" s="67" t="s">
        <v>2</v>
      </c>
      <c r="BR872" s="68" t="str">
        <f>'Flight Data'!$A870</f>
        <v>G869</v>
      </c>
      <c r="BS872" s="68">
        <f>'Flight Data'!$B870</f>
        <v>3</v>
      </c>
      <c r="BT872" s="68">
        <f ca="1">ROUND(NORMINV($BY872,'Inputs and Outputs'!$C$18,'Inputs and Outputs'!$D$18),0)</f>
        <v>99</v>
      </c>
      <c r="BU872" s="68">
        <f t="shared" si="272"/>
        <v>105</v>
      </c>
      <c r="BV872" s="68">
        <f t="shared" ca="1" si="273"/>
        <v>99</v>
      </c>
      <c r="BW872" s="68">
        <f ca="1">IF(BV872-BS872&gt;'Inputs and Outputs'!$D$4,Five-BS872,0)</f>
        <v>0</v>
      </c>
      <c r="BX872" s="68">
        <f ca="1">BV872*'Inputs and Outputs'!$D$5-BW872*'Inputs and Outputs'!$D$6</f>
        <v>3960</v>
      </c>
      <c r="BY872" s="70">
        <f t="shared" ca="1" si="279"/>
        <v>0.38731608304980947</v>
      </c>
      <c r="BZ872" s="68">
        <f t="shared" si="274"/>
        <v>25</v>
      </c>
      <c r="CA872" s="75">
        <f ca="1">BV872*'Inputs and Outputs'!$D$5-('Model Part B'!BW872*'Model Part B'!BZ872+BW872*Costperbumped)</f>
        <v>3960</v>
      </c>
    </row>
    <row r="873" spans="2:79" x14ac:dyDescent="0.2">
      <c r="B873" s="74">
        <v>870</v>
      </c>
      <c r="C873" s="68" t="s">
        <v>1</v>
      </c>
      <c r="D873" s="69">
        <v>44486</v>
      </c>
      <c r="E873" s="67" t="s">
        <v>0</v>
      </c>
      <c r="F873" s="68" t="str">
        <f>'Flight Data'!$A871</f>
        <v>G870</v>
      </c>
      <c r="G873" s="68">
        <f>'Flight Data'!$B871</f>
        <v>2</v>
      </c>
      <c r="H873" s="68">
        <f ca="1">ROUND(NORMINV($M873,'Inputs and Outputs'!$C$20,'Inputs and Outputs'!$D$20),0)</f>
        <v>112</v>
      </c>
      <c r="I873" s="68">
        <f t="shared" si="260"/>
        <v>101</v>
      </c>
      <c r="J873" s="68">
        <f t="shared" ca="1" si="261"/>
        <v>101</v>
      </c>
      <c r="K873" s="68">
        <f ca="1">IF(J873-G873&gt;'Inputs and Outputs'!$D$4,One-G873,0)</f>
        <v>0</v>
      </c>
      <c r="L873" s="68">
        <f ca="1">J873*'Inputs and Outputs'!$D$5-K873*'Inputs and Outputs'!$D$6</f>
        <v>4040</v>
      </c>
      <c r="M873" s="70">
        <f t="shared" ca="1" si="275"/>
        <v>0.92222860141630958</v>
      </c>
      <c r="N873" s="68">
        <f t="shared" si="262"/>
        <v>200</v>
      </c>
      <c r="O873" s="75">
        <f ca="1">J873*'Inputs and Outputs'!$D$5-('Model Part B'!K873*'Model Part B'!N873+K873*Costperbumped)</f>
        <v>4040</v>
      </c>
      <c r="R873" s="74">
        <v>870</v>
      </c>
      <c r="S873" s="68" t="s">
        <v>1</v>
      </c>
      <c r="T873" s="69">
        <v>44486</v>
      </c>
      <c r="U873" s="67" t="s">
        <v>0</v>
      </c>
      <c r="V873" s="68" t="str">
        <f>'Flight Data'!$A871</f>
        <v>G870</v>
      </c>
      <c r="W873" s="68">
        <f>'Flight Data'!$B871</f>
        <v>2</v>
      </c>
      <c r="X873" s="68">
        <f ca="1">ROUND(NORMINV($AC873,'Inputs and Outputs'!$C$20,'Inputs and Outputs'!$D$20),0)</f>
        <v>96</v>
      </c>
      <c r="Y873" s="68">
        <f t="shared" si="263"/>
        <v>102</v>
      </c>
      <c r="Z873" s="68">
        <f t="shared" ca="1" si="264"/>
        <v>96</v>
      </c>
      <c r="AA873" s="68">
        <f ca="1">IF(Z873-W873&gt;'Inputs and Outputs'!$D$4,One-W873,0)</f>
        <v>0</v>
      </c>
      <c r="AB873" s="68">
        <f ca="1">Z873*'Inputs and Outputs'!$D$5-AA873*'Inputs and Outputs'!$D$6</f>
        <v>3840</v>
      </c>
      <c r="AC873" s="70">
        <f t="shared" ca="1" si="276"/>
        <v>3.8853667298415218E-2</v>
      </c>
      <c r="AD873" s="68">
        <f t="shared" si="265"/>
        <v>200</v>
      </c>
      <c r="AE873" s="75">
        <f ca="1">Z873*'Inputs and Outputs'!$D$5-('Model Part B'!AA873*'Model Part B'!AD873+AA873*Costperbumped)</f>
        <v>3840</v>
      </c>
      <c r="AH873" s="74">
        <v>870</v>
      </c>
      <c r="AI873" s="68" t="s">
        <v>1</v>
      </c>
      <c r="AJ873" s="69">
        <v>44486</v>
      </c>
      <c r="AK873" s="67" t="s">
        <v>0</v>
      </c>
      <c r="AL873" s="68" t="str">
        <f>'Flight Data'!$A871</f>
        <v>G870</v>
      </c>
      <c r="AM873" s="68">
        <f>'Flight Data'!$B871</f>
        <v>2</v>
      </c>
      <c r="AN873" s="68">
        <f ca="1">ROUND(NORMINV($AS873,'Inputs and Outputs'!$C$20,'Inputs and Outputs'!$D$20),0)</f>
        <v>106</v>
      </c>
      <c r="AO873" s="68">
        <f t="shared" si="266"/>
        <v>103</v>
      </c>
      <c r="AP873" s="68">
        <f t="shared" ca="1" si="267"/>
        <v>103</v>
      </c>
      <c r="AQ873" s="68">
        <f ca="1">IF(AP873-AM873&gt;'Inputs and Outputs'!$D$4,Three-AM873,0)</f>
        <v>1</v>
      </c>
      <c r="AR873" s="68">
        <f ca="1">AP873*'Inputs and Outputs'!$D$5-AQ873*'Inputs and Outputs'!$D$6</f>
        <v>4020</v>
      </c>
      <c r="AS873" s="70">
        <f t="shared" ca="1" si="277"/>
        <v>0.56938780855475901</v>
      </c>
      <c r="AT873" s="68">
        <f t="shared" si="268"/>
        <v>200</v>
      </c>
      <c r="AU873" s="75">
        <f ca="1">AP873*'Inputs and Outputs'!$D$5-('Model Part B'!AQ873*'Model Part B'!AT873+AQ873*Costperbumped)</f>
        <v>3820</v>
      </c>
      <c r="AX873" s="74">
        <v>870</v>
      </c>
      <c r="AY873" s="68" t="s">
        <v>1</v>
      </c>
      <c r="AZ873" s="69">
        <v>44486</v>
      </c>
      <c r="BA873" s="67" t="s">
        <v>0</v>
      </c>
      <c r="BB873" s="68" t="str">
        <f>'Flight Data'!$A871</f>
        <v>G870</v>
      </c>
      <c r="BC873" s="68">
        <f>'Flight Data'!$B871</f>
        <v>2</v>
      </c>
      <c r="BD873" s="68">
        <f ca="1">ROUND(NORMINV($BI873,'Inputs and Outputs'!$C$20,'Inputs and Outputs'!$D$20),0)</f>
        <v>104</v>
      </c>
      <c r="BE873" s="68">
        <f t="shared" si="269"/>
        <v>104</v>
      </c>
      <c r="BF873" s="68">
        <f t="shared" ca="1" si="270"/>
        <v>104</v>
      </c>
      <c r="BG873" s="68">
        <f ca="1">IF(BF873-BC873&gt;'Inputs and Outputs'!$D$4,Four-BC873,0)</f>
        <v>2</v>
      </c>
      <c r="BH873" s="68">
        <f ca="1">BF873*'Inputs and Outputs'!$D$5-BG873*'Inputs and Outputs'!$D$6</f>
        <v>3960</v>
      </c>
      <c r="BI873" s="70">
        <f t="shared" ca="1" si="278"/>
        <v>0.39891065625816313</v>
      </c>
      <c r="BJ873" s="68">
        <f t="shared" si="271"/>
        <v>200</v>
      </c>
      <c r="BK873" s="75">
        <f ca="1">BF873*'Inputs and Outputs'!$D$5-('Model Part B'!BG873*'Model Part B'!BJ873+BG873*Costperbumped)</f>
        <v>3560</v>
      </c>
      <c r="BN873" s="74">
        <v>870</v>
      </c>
      <c r="BO873" s="68" t="s">
        <v>1</v>
      </c>
      <c r="BP873" s="69">
        <v>44486</v>
      </c>
      <c r="BQ873" s="67" t="s">
        <v>0</v>
      </c>
      <c r="BR873" s="68" t="str">
        <f>'Flight Data'!$A871</f>
        <v>G870</v>
      </c>
      <c r="BS873" s="68">
        <f>'Flight Data'!$B871</f>
        <v>2</v>
      </c>
      <c r="BT873" s="68">
        <f ca="1">ROUND(NORMINV($BY873,'Inputs and Outputs'!$C$18,'Inputs and Outputs'!$D$18),0)</f>
        <v>104</v>
      </c>
      <c r="BU873" s="68">
        <f t="shared" si="272"/>
        <v>105</v>
      </c>
      <c r="BV873" s="68">
        <f t="shared" ca="1" si="273"/>
        <v>104</v>
      </c>
      <c r="BW873" s="68">
        <f ca="1">IF(BV873-BS873&gt;'Inputs and Outputs'!$D$4,Five-BS873,0)</f>
        <v>3</v>
      </c>
      <c r="BX873" s="68">
        <f ca="1">BV873*'Inputs and Outputs'!$D$5-BW873*'Inputs and Outputs'!$D$6</f>
        <v>3860</v>
      </c>
      <c r="BY873" s="70">
        <f t="shared" ca="1" si="279"/>
        <v>0.66429842794158622</v>
      </c>
      <c r="BZ873" s="68">
        <f t="shared" si="274"/>
        <v>200</v>
      </c>
      <c r="CA873" s="75">
        <f ca="1">BV873*'Inputs and Outputs'!$D$5-('Model Part B'!BW873*'Model Part B'!BZ873+BW873*Costperbumped)</f>
        <v>3260</v>
      </c>
    </row>
    <row r="874" spans="2:79" x14ac:dyDescent="0.2">
      <c r="B874" s="74">
        <v>871</v>
      </c>
      <c r="C874" s="68" t="s">
        <v>9</v>
      </c>
      <c r="D874" s="69">
        <v>44487</v>
      </c>
      <c r="E874" s="67" t="s">
        <v>3</v>
      </c>
      <c r="F874" s="68" t="str">
        <f>'Flight Data'!$A872</f>
        <v>G871</v>
      </c>
      <c r="G874" s="68">
        <f>'Flight Data'!$B872</f>
        <v>3</v>
      </c>
      <c r="H874" s="68">
        <f ca="1">ROUND(NORMINV($M874,'Inputs and Outputs'!$C$18,'Inputs and Outputs'!$D$18),0)</f>
        <v>116</v>
      </c>
      <c r="I874" s="68">
        <f t="shared" si="260"/>
        <v>101</v>
      </c>
      <c r="J874" s="68">
        <f t="shared" ca="1" si="261"/>
        <v>101</v>
      </c>
      <c r="K874" s="68">
        <f ca="1">IF(J874-G874&gt;'Inputs and Outputs'!$D$4,One-G874,0)</f>
        <v>0</v>
      </c>
      <c r="L874" s="68">
        <f ca="1">J874*'Inputs and Outputs'!$D$5-K874*'Inputs and Outputs'!$D$6</f>
        <v>4040</v>
      </c>
      <c r="M874" s="70">
        <f t="shared" ca="1" si="275"/>
        <v>0.99266007019388958</v>
      </c>
      <c r="N874" s="68">
        <f t="shared" si="262"/>
        <v>25</v>
      </c>
      <c r="O874" s="75">
        <f ca="1">J874*'Inputs and Outputs'!$D$5-('Model Part B'!K874*'Model Part B'!N874+K874*Costperbumped)</f>
        <v>4040</v>
      </c>
      <c r="R874" s="74">
        <v>871</v>
      </c>
      <c r="S874" s="68" t="s">
        <v>9</v>
      </c>
      <c r="T874" s="69">
        <v>44487</v>
      </c>
      <c r="U874" s="67" t="s">
        <v>3</v>
      </c>
      <c r="V874" s="68" t="str">
        <f>'Flight Data'!$A872</f>
        <v>G871</v>
      </c>
      <c r="W874" s="68">
        <f>'Flight Data'!$B872</f>
        <v>3</v>
      </c>
      <c r="X874" s="68">
        <f ca="1">ROUND(NORMINV($AC874,'Inputs and Outputs'!$C$18,'Inputs and Outputs'!$D$18),0)</f>
        <v>95</v>
      </c>
      <c r="Y874" s="68">
        <f t="shared" si="263"/>
        <v>102</v>
      </c>
      <c r="Z874" s="68">
        <f t="shared" ca="1" si="264"/>
        <v>95</v>
      </c>
      <c r="AA874" s="68">
        <f ca="1">IF(Z874-W874&gt;'Inputs and Outputs'!$D$4,One-W874,0)</f>
        <v>0</v>
      </c>
      <c r="AB874" s="68">
        <f ca="1">Z874*'Inputs and Outputs'!$D$5-AA874*'Inputs and Outputs'!$D$6</f>
        <v>3800</v>
      </c>
      <c r="AC874" s="70">
        <f t="shared" ca="1" si="276"/>
        <v>0.17274793044244019</v>
      </c>
      <c r="AD874" s="68">
        <f t="shared" si="265"/>
        <v>25</v>
      </c>
      <c r="AE874" s="75">
        <f ca="1">Z874*'Inputs and Outputs'!$D$5-('Model Part B'!AA874*'Model Part B'!AD874+AA874*Costperbumped)</f>
        <v>3800</v>
      </c>
      <c r="AH874" s="74">
        <v>871</v>
      </c>
      <c r="AI874" s="68" t="s">
        <v>9</v>
      </c>
      <c r="AJ874" s="69">
        <v>44487</v>
      </c>
      <c r="AK874" s="67" t="s">
        <v>3</v>
      </c>
      <c r="AL874" s="68" t="str">
        <f>'Flight Data'!$A872</f>
        <v>G871</v>
      </c>
      <c r="AM874" s="68">
        <f>'Flight Data'!$B872</f>
        <v>3</v>
      </c>
      <c r="AN874" s="68">
        <f ca="1">ROUND(NORMINV($AS874,'Inputs and Outputs'!$C$18,'Inputs and Outputs'!$D$18),0)</f>
        <v>106</v>
      </c>
      <c r="AO874" s="68">
        <f t="shared" si="266"/>
        <v>103</v>
      </c>
      <c r="AP874" s="68">
        <f t="shared" ca="1" si="267"/>
        <v>103</v>
      </c>
      <c r="AQ874" s="68">
        <f ca="1">IF(AP874-AM874&gt;'Inputs and Outputs'!$D$4,Three-AM874,0)</f>
        <v>0</v>
      </c>
      <c r="AR874" s="68">
        <f ca="1">AP874*'Inputs and Outputs'!$D$5-AQ874*'Inputs and Outputs'!$D$6</f>
        <v>4120</v>
      </c>
      <c r="AS874" s="70">
        <f t="shared" ca="1" si="277"/>
        <v>0.7998722411544078</v>
      </c>
      <c r="AT874" s="68">
        <f t="shared" si="268"/>
        <v>25</v>
      </c>
      <c r="AU874" s="75">
        <f ca="1">AP874*'Inputs and Outputs'!$D$5-('Model Part B'!AQ874*'Model Part B'!AT874+AQ874*Costperbumped)</f>
        <v>4120</v>
      </c>
      <c r="AX874" s="74">
        <v>871</v>
      </c>
      <c r="AY874" s="68" t="s">
        <v>9</v>
      </c>
      <c r="AZ874" s="69">
        <v>44487</v>
      </c>
      <c r="BA874" s="67" t="s">
        <v>3</v>
      </c>
      <c r="BB874" s="68" t="str">
        <f>'Flight Data'!$A872</f>
        <v>G871</v>
      </c>
      <c r="BC874" s="68">
        <f>'Flight Data'!$B872</f>
        <v>3</v>
      </c>
      <c r="BD874" s="68">
        <f ca="1">ROUND(NORMINV($BI874,'Inputs and Outputs'!$C$18,'Inputs and Outputs'!$D$18),0)</f>
        <v>105</v>
      </c>
      <c r="BE874" s="68">
        <f t="shared" si="269"/>
        <v>104</v>
      </c>
      <c r="BF874" s="68">
        <f t="shared" ca="1" si="270"/>
        <v>104</v>
      </c>
      <c r="BG874" s="68">
        <f ca="1">IF(BF874-BC874&gt;'Inputs and Outputs'!$D$4,Four-BC874,0)</f>
        <v>1</v>
      </c>
      <c r="BH874" s="68">
        <f ca="1">BF874*'Inputs and Outputs'!$D$5-BG874*'Inputs and Outputs'!$D$6</f>
        <v>4060</v>
      </c>
      <c r="BI874" s="70">
        <f t="shared" ca="1" si="278"/>
        <v>0.77032868480903638</v>
      </c>
      <c r="BJ874" s="68">
        <f t="shared" si="271"/>
        <v>25</v>
      </c>
      <c r="BK874" s="75">
        <f ca="1">BF874*'Inputs and Outputs'!$D$5-('Model Part B'!BG874*'Model Part B'!BJ874+BG874*Costperbumped)</f>
        <v>4035</v>
      </c>
      <c r="BN874" s="74">
        <v>871</v>
      </c>
      <c r="BO874" s="68" t="s">
        <v>9</v>
      </c>
      <c r="BP874" s="69">
        <v>44487</v>
      </c>
      <c r="BQ874" s="67" t="s">
        <v>3</v>
      </c>
      <c r="BR874" s="68" t="str">
        <f>'Flight Data'!$A872</f>
        <v>G871</v>
      </c>
      <c r="BS874" s="68">
        <f>'Flight Data'!$B872</f>
        <v>3</v>
      </c>
      <c r="BT874" s="68">
        <f ca="1">ROUND(NORMINV($BY874,'Inputs and Outputs'!$C$18,'Inputs and Outputs'!$D$18),0)</f>
        <v>102</v>
      </c>
      <c r="BU874" s="68">
        <f t="shared" si="272"/>
        <v>105</v>
      </c>
      <c r="BV874" s="68">
        <f t="shared" ca="1" si="273"/>
        <v>102</v>
      </c>
      <c r="BW874" s="68">
        <f ca="1">IF(BV874-BS874&gt;'Inputs and Outputs'!$D$4,Five-BS874,0)</f>
        <v>0</v>
      </c>
      <c r="BX874" s="68">
        <f ca="1">BV874*'Inputs and Outputs'!$D$5-BW874*'Inputs and Outputs'!$D$6</f>
        <v>4080</v>
      </c>
      <c r="BY874" s="70">
        <f t="shared" ca="1" si="279"/>
        <v>0.56747584604836754</v>
      </c>
      <c r="BZ874" s="68">
        <f t="shared" si="274"/>
        <v>25</v>
      </c>
      <c r="CA874" s="75">
        <f ca="1">BV874*'Inputs and Outputs'!$D$5-('Model Part B'!BW874*'Model Part B'!BZ874+BW874*Costperbumped)</f>
        <v>4080</v>
      </c>
    </row>
    <row r="875" spans="2:79" x14ac:dyDescent="0.2">
      <c r="B875" s="74">
        <v>872</v>
      </c>
      <c r="C875" s="68" t="s">
        <v>9</v>
      </c>
      <c r="D875" s="69">
        <v>44487</v>
      </c>
      <c r="E875" s="67" t="s">
        <v>2</v>
      </c>
      <c r="F875" s="68" t="str">
        <f>'Flight Data'!$A873</f>
        <v>G872</v>
      </c>
      <c r="G875" s="68">
        <f>'Flight Data'!$B873</f>
        <v>4</v>
      </c>
      <c r="H875" s="68">
        <f ca="1">ROUND(NORMINV($M875,'Inputs and Outputs'!$C$19,'Inputs and Outputs'!$D$19),0)</f>
        <v>107</v>
      </c>
      <c r="I875" s="68">
        <f t="shared" si="260"/>
        <v>101</v>
      </c>
      <c r="J875" s="68">
        <f t="shared" ca="1" si="261"/>
        <v>101</v>
      </c>
      <c r="K875" s="68">
        <f ca="1">IF(J875-G875&gt;'Inputs and Outputs'!$D$4,One-G875,0)</f>
        <v>0</v>
      </c>
      <c r="L875" s="68">
        <f ca="1">J875*'Inputs and Outputs'!$D$5-K875*'Inputs and Outputs'!$D$6</f>
        <v>4040</v>
      </c>
      <c r="M875" s="70">
        <f t="shared" ca="1" si="275"/>
        <v>0.80060863476285926</v>
      </c>
      <c r="N875" s="68">
        <f t="shared" si="262"/>
        <v>25</v>
      </c>
      <c r="O875" s="75">
        <f ca="1">J875*'Inputs and Outputs'!$D$5-('Model Part B'!K875*'Model Part B'!N875+K875*Costperbumped)</f>
        <v>4040</v>
      </c>
      <c r="R875" s="74">
        <v>872</v>
      </c>
      <c r="S875" s="68" t="s">
        <v>9</v>
      </c>
      <c r="T875" s="69">
        <v>44487</v>
      </c>
      <c r="U875" s="67" t="s">
        <v>2</v>
      </c>
      <c r="V875" s="68" t="str">
        <f>'Flight Data'!$A873</f>
        <v>G872</v>
      </c>
      <c r="W875" s="68">
        <f>'Flight Data'!$B873</f>
        <v>4</v>
      </c>
      <c r="X875" s="68">
        <f ca="1">ROUND(NORMINV($AC875,'Inputs and Outputs'!$C$19,'Inputs and Outputs'!$D$19),0)</f>
        <v>95</v>
      </c>
      <c r="Y875" s="68">
        <f t="shared" si="263"/>
        <v>102</v>
      </c>
      <c r="Z875" s="68">
        <f t="shared" ca="1" si="264"/>
        <v>95</v>
      </c>
      <c r="AA875" s="68">
        <f ca="1">IF(Z875-W875&gt;'Inputs and Outputs'!$D$4,One-W875,0)</f>
        <v>0</v>
      </c>
      <c r="AB875" s="68">
        <f ca="1">Z875*'Inputs and Outputs'!$D$5-AA875*'Inputs and Outputs'!$D$6</f>
        <v>3800</v>
      </c>
      <c r="AC875" s="70">
        <f t="shared" ca="1" si="276"/>
        <v>6.1746427987157015E-2</v>
      </c>
      <c r="AD875" s="68">
        <f t="shared" si="265"/>
        <v>25</v>
      </c>
      <c r="AE875" s="75">
        <f ca="1">Z875*'Inputs and Outputs'!$D$5-('Model Part B'!AA875*'Model Part B'!AD875+AA875*Costperbumped)</f>
        <v>3800</v>
      </c>
      <c r="AH875" s="74">
        <v>872</v>
      </c>
      <c r="AI875" s="68" t="s">
        <v>9</v>
      </c>
      <c r="AJ875" s="69">
        <v>44487</v>
      </c>
      <c r="AK875" s="67" t="s">
        <v>2</v>
      </c>
      <c r="AL875" s="68" t="str">
        <f>'Flight Data'!$A873</f>
        <v>G872</v>
      </c>
      <c r="AM875" s="68">
        <f>'Flight Data'!$B873</f>
        <v>4</v>
      </c>
      <c r="AN875" s="68">
        <f ca="1">ROUND(NORMINV($AS875,'Inputs and Outputs'!$C$19,'Inputs and Outputs'!$D$19),0)</f>
        <v>104</v>
      </c>
      <c r="AO875" s="68">
        <f t="shared" si="266"/>
        <v>103</v>
      </c>
      <c r="AP875" s="68">
        <f t="shared" ca="1" si="267"/>
        <v>103</v>
      </c>
      <c r="AQ875" s="68">
        <f ca="1">IF(AP875-AM875&gt;'Inputs and Outputs'!$D$4,Three-AM875,0)</f>
        <v>0</v>
      </c>
      <c r="AR875" s="68">
        <f ca="1">AP875*'Inputs and Outputs'!$D$5-AQ875*'Inputs and Outputs'!$D$6</f>
        <v>4120</v>
      </c>
      <c r="AS875" s="70">
        <f t="shared" ca="1" si="277"/>
        <v>0.58401052081856397</v>
      </c>
      <c r="AT875" s="68">
        <f t="shared" si="268"/>
        <v>25</v>
      </c>
      <c r="AU875" s="75">
        <f ca="1">AP875*'Inputs and Outputs'!$D$5-('Model Part B'!AQ875*'Model Part B'!AT875+AQ875*Costperbumped)</f>
        <v>4120</v>
      </c>
      <c r="AX875" s="74">
        <v>872</v>
      </c>
      <c r="AY875" s="68" t="s">
        <v>9</v>
      </c>
      <c r="AZ875" s="69">
        <v>44487</v>
      </c>
      <c r="BA875" s="67" t="s">
        <v>2</v>
      </c>
      <c r="BB875" s="68" t="str">
        <f>'Flight Data'!$A873</f>
        <v>G872</v>
      </c>
      <c r="BC875" s="68">
        <f>'Flight Data'!$B873</f>
        <v>4</v>
      </c>
      <c r="BD875" s="68">
        <f ca="1">ROUND(NORMINV($BI875,'Inputs and Outputs'!$C$19,'Inputs and Outputs'!$D$19),0)</f>
        <v>101</v>
      </c>
      <c r="BE875" s="68">
        <f t="shared" si="269"/>
        <v>104</v>
      </c>
      <c r="BF875" s="68">
        <f t="shared" ca="1" si="270"/>
        <v>101</v>
      </c>
      <c r="BG875" s="68">
        <f ca="1">IF(BF875-BC875&gt;'Inputs and Outputs'!$D$4,Four-BC875,0)</f>
        <v>0</v>
      </c>
      <c r="BH875" s="68">
        <f ca="1">BF875*'Inputs and Outputs'!$D$5-BG875*'Inputs and Outputs'!$D$6</f>
        <v>4040</v>
      </c>
      <c r="BI875" s="70">
        <f t="shared" ca="1" si="278"/>
        <v>0.359104566320121</v>
      </c>
      <c r="BJ875" s="68">
        <f t="shared" si="271"/>
        <v>25</v>
      </c>
      <c r="BK875" s="75">
        <f ca="1">BF875*'Inputs and Outputs'!$D$5-('Model Part B'!BG875*'Model Part B'!BJ875+BG875*Costperbumped)</f>
        <v>4040</v>
      </c>
      <c r="BN875" s="74">
        <v>872</v>
      </c>
      <c r="BO875" s="68" t="s">
        <v>9</v>
      </c>
      <c r="BP875" s="69">
        <v>44487</v>
      </c>
      <c r="BQ875" s="67" t="s">
        <v>2</v>
      </c>
      <c r="BR875" s="68" t="str">
        <f>'Flight Data'!$A873</f>
        <v>G872</v>
      </c>
      <c r="BS875" s="68">
        <f>'Flight Data'!$B873</f>
        <v>4</v>
      </c>
      <c r="BT875" s="68">
        <f ca="1">ROUND(NORMINV($BY875,'Inputs and Outputs'!$C$18,'Inputs and Outputs'!$D$18),0)</f>
        <v>95</v>
      </c>
      <c r="BU875" s="68">
        <f t="shared" si="272"/>
        <v>105</v>
      </c>
      <c r="BV875" s="68">
        <f t="shared" ca="1" si="273"/>
        <v>95</v>
      </c>
      <c r="BW875" s="68">
        <f ca="1">IF(BV875-BS875&gt;'Inputs and Outputs'!$D$4,Five-BS875,0)</f>
        <v>0</v>
      </c>
      <c r="BX875" s="68">
        <f ca="1">BV875*'Inputs and Outputs'!$D$5-BW875*'Inputs and Outputs'!$D$6</f>
        <v>3800</v>
      </c>
      <c r="BY875" s="70">
        <f t="shared" ca="1" si="279"/>
        <v>0.17698524952210637</v>
      </c>
      <c r="BZ875" s="68">
        <f t="shared" si="274"/>
        <v>25</v>
      </c>
      <c r="CA875" s="75">
        <f ca="1">BV875*'Inputs and Outputs'!$D$5-('Model Part B'!BW875*'Model Part B'!BZ875+BW875*Costperbumped)</f>
        <v>3800</v>
      </c>
    </row>
    <row r="876" spans="2:79" x14ac:dyDescent="0.2">
      <c r="B876" s="74">
        <v>873</v>
      </c>
      <c r="C876" s="68" t="s">
        <v>9</v>
      </c>
      <c r="D876" s="69">
        <v>44487</v>
      </c>
      <c r="E876" s="67" t="s">
        <v>0</v>
      </c>
      <c r="F876" s="68" t="str">
        <f>'Flight Data'!$A874</f>
        <v>G873</v>
      </c>
      <c r="G876" s="68">
        <f>'Flight Data'!$B874</f>
        <v>0</v>
      </c>
      <c r="H876" s="68">
        <f ca="1">ROUND(NORMINV($M876,'Inputs and Outputs'!$C$20,'Inputs and Outputs'!$D$20),0)</f>
        <v>113</v>
      </c>
      <c r="I876" s="68">
        <f t="shared" si="260"/>
        <v>101</v>
      </c>
      <c r="J876" s="68">
        <f t="shared" ca="1" si="261"/>
        <v>101</v>
      </c>
      <c r="K876" s="68">
        <f ca="1">IF(J876-G876&gt;'Inputs and Outputs'!$D$4,One-G876,0)</f>
        <v>1</v>
      </c>
      <c r="L876" s="68">
        <f ca="1">J876*'Inputs and Outputs'!$D$5-K876*'Inputs and Outputs'!$D$6</f>
        <v>3940</v>
      </c>
      <c r="M876" s="70">
        <f t="shared" ca="1" si="275"/>
        <v>0.94596912797394261</v>
      </c>
      <c r="N876" s="68">
        <f t="shared" si="262"/>
        <v>200</v>
      </c>
      <c r="O876" s="75">
        <f ca="1">J876*'Inputs and Outputs'!$D$5-('Model Part B'!K876*'Model Part B'!N876+K876*Costperbumped)</f>
        <v>3740</v>
      </c>
      <c r="R876" s="74">
        <v>873</v>
      </c>
      <c r="S876" s="68" t="s">
        <v>9</v>
      </c>
      <c r="T876" s="69">
        <v>44487</v>
      </c>
      <c r="U876" s="67" t="s">
        <v>0</v>
      </c>
      <c r="V876" s="68" t="str">
        <f>'Flight Data'!$A874</f>
        <v>G873</v>
      </c>
      <c r="W876" s="68">
        <f>'Flight Data'!$B874</f>
        <v>0</v>
      </c>
      <c r="X876" s="68">
        <f ca="1">ROUND(NORMINV($AC876,'Inputs and Outputs'!$C$20,'Inputs and Outputs'!$D$20),0)</f>
        <v>108</v>
      </c>
      <c r="Y876" s="68">
        <f t="shared" si="263"/>
        <v>102</v>
      </c>
      <c r="Z876" s="68">
        <f t="shared" ca="1" si="264"/>
        <v>102</v>
      </c>
      <c r="AA876" s="68">
        <f ca="1">IF(Z876-W876&gt;'Inputs and Outputs'!$D$4,One-W876,0)</f>
        <v>1</v>
      </c>
      <c r="AB876" s="68">
        <f ca="1">Z876*'Inputs and Outputs'!$D$5-AA876*'Inputs and Outputs'!$D$6</f>
        <v>3980</v>
      </c>
      <c r="AC876" s="70">
        <f t="shared" ca="1" si="276"/>
        <v>0.73875695165705935</v>
      </c>
      <c r="AD876" s="68">
        <f t="shared" si="265"/>
        <v>200</v>
      </c>
      <c r="AE876" s="75">
        <f ca="1">Z876*'Inputs and Outputs'!$D$5-('Model Part B'!AA876*'Model Part B'!AD876+AA876*Costperbumped)</f>
        <v>3780</v>
      </c>
      <c r="AH876" s="74">
        <v>873</v>
      </c>
      <c r="AI876" s="68" t="s">
        <v>9</v>
      </c>
      <c r="AJ876" s="69">
        <v>44487</v>
      </c>
      <c r="AK876" s="67" t="s">
        <v>0</v>
      </c>
      <c r="AL876" s="68" t="str">
        <f>'Flight Data'!$A874</f>
        <v>G873</v>
      </c>
      <c r="AM876" s="68">
        <f>'Flight Data'!$B874</f>
        <v>0</v>
      </c>
      <c r="AN876" s="68">
        <f ca="1">ROUND(NORMINV($AS876,'Inputs and Outputs'!$C$20,'Inputs and Outputs'!$D$20),0)</f>
        <v>103</v>
      </c>
      <c r="AO876" s="68">
        <f t="shared" si="266"/>
        <v>103</v>
      </c>
      <c r="AP876" s="68">
        <f t="shared" ca="1" si="267"/>
        <v>103</v>
      </c>
      <c r="AQ876" s="68">
        <f ca="1">IF(AP876-AM876&gt;'Inputs and Outputs'!$D$4,Three-AM876,0)</f>
        <v>3</v>
      </c>
      <c r="AR876" s="68">
        <f ca="1">AP876*'Inputs and Outputs'!$D$5-AQ876*'Inputs and Outputs'!$D$6</f>
        <v>3820</v>
      </c>
      <c r="AS876" s="70">
        <f t="shared" ca="1" si="277"/>
        <v>0.37436929066107993</v>
      </c>
      <c r="AT876" s="68">
        <f t="shared" si="268"/>
        <v>200</v>
      </c>
      <c r="AU876" s="75">
        <f ca="1">AP876*'Inputs and Outputs'!$D$5-('Model Part B'!AQ876*'Model Part B'!AT876+AQ876*Costperbumped)</f>
        <v>3220</v>
      </c>
      <c r="AX876" s="74">
        <v>873</v>
      </c>
      <c r="AY876" s="68" t="s">
        <v>9</v>
      </c>
      <c r="AZ876" s="69">
        <v>44487</v>
      </c>
      <c r="BA876" s="67" t="s">
        <v>0</v>
      </c>
      <c r="BB876" s="68" t="str">
        <f>'Flight Data'!$A874</f>
        <v>G873</v>
      </c>
      <c r="BC876" s="68">
        <f>'Flight Data'!$B874</f>
        <v>0</v>
      </c>
      <c r="BD876" s="68">
        <f ca="1">ROUND(NORMINV($BI876,'Inputs and Outputs'!$C$20,'Inputs and Outputs'!$D$20),0)</f>
        <v>111</v>
      </c>
      <c r="BE876" s="68">
        <f t="shared" si="269"/>
        <v>104</v>
      </c>
      <c r="BF876" s="68">
        <f t="shared" ca="1" si="270"/>
        <v>104</v>
      </c>
      <c r="BG876" s="68">
        <f ca="1">IF(BF876-BC876&gt;'Inputs and Outputs'!$D$4,Four-BC876,0)</f>
        <v>4</v>
      </c>
      <c r="BH876" s="68">
        <f ca="1">BF876*'Inputs and Outputs'!$D$5-BG876*'Inputs and Outputs'!$D$6</f>
        <v>3760</v>
      </c>
      <c r="BI876" s="70">
        <f t="shared" ca="1" si="278"/>
        <v>0.86799378600710853</v>
      </c>
      <c r="BJ876" s="68">
        <f t="shared" si="271"/>
        <v>200</v>
      </c>
      <c r="BK876" s="75">
        <f ca="1">BF876*'Inputs and Outputs'!$D$5-('Model Part B'!BG876*'Model Part B'!BJ876+BG876*Costperbumped)</f>
        <v>2960</v>
      </c>
      <c r="BN876" s="74">
        <v>873</v>
      </c>
      <c r="BO876" s="68" t="s">
        <v>9</v>
      </c>
      <c r="BP876" s="69">
        <v>44487</v>
      </c>
      <c r="BQ876" s="67" t="s">
        <v>0</v>
      </c>
      <c r="BR876" s="68" t="str">
        <f>'Flight Data'!$A874</f>
        <v>G873</v>
      </c>
      <c r="BS876" s="68">
        <f>'Flight Data'!$B874</f>
        <v>0</v>
      </c>
      <c r="BT876" s="68">
        <f ca="1">ROUND(NORMINV($BY876,'Inputs and Outputs'!$C$18,'Inputs and Outputs'!$D$18),0)</f>
        <v>95</v>
      </c>
      <c r="BU876" s="68">
        <f t="shared" si="272"/>
        <v>105</v>
      </c>
      <c r="BV876" s="68">
        <f t="shared" ca="1" si="273"/>
        <v>95</v>
      </c>
      <c r="BW876" s="68">
        <f ca="1">IF(BV876-BS876&gt;'Inputs and Outputs'!$D$4,Five-BS876,0)</f>
        <v>0</v>
      </c>
      <c r="BX876" s="68">
        <f ca="1">BV876*'Inputs and Outputs'!$D$5-BW876*'Inputs and Outputs'!$D$6</f>
        <v>3800</v>
      </c>
      <c r="BY876" s="70">
        <f t="shared" ca="1" si="279"/>
        <v>0.16483467912429306</v>
      </c>
      <c r="BZ876" s="68">
        <f t="shared" si="274"/>
        <v>200</v>
      </c>
      <c r="CA876" s="75">
        <f ca="1">BV876*'Inputs and Outputs'!$D$5-('Model Part B'!BW876*'Model Part B'!BZ876+BW876*Costperbumped)</f>
        <v>3800</v>
      </c>
    </row>
    <row r="877" spans="2:79" x14ac:dyDescent="0.2">
      <c r="B877" s="74">
        <v>874</v>
      </c>
      <c r="C877" s="68" t="s">
        <v>8</v>
      </c>
      <c r="D877" s="69">
        <v>44488</v>
      </c>
      <c r="E877" s="67" t="s">
        <v>3</v>
      </c>
      <c r="F877" s="68" t="str">
        <f>'Flight Data'!$A875</f>
        <v>G874</v>
      </c>
      <c r="G877" s="68">
        <f>'Flight Data'!$B875</f>
        <v>6</v>
      </c>
      <c r="H877" s="68">
        <f ca="1">ROUND(NORMINV($M877,'Inputs and Outputs'!$C$18,'Inputs and Outputs'!$D$18),0)</f>
        <v>104</v>
      </c>
      <c r="I877" s="68">
        <f t="shared" si="260"/>
        <v>101</v>
      </c>
      <c r="J877" s="68">
        <f t="shared" ca="1" si="261"/>
        <v>101</v>
      </c>
      <c r="K877" s="68">
        <f ca="1">IF(J877-G877&gt;'Inputs and Outputs'!$D$4,One-G877,0)</f>
        <v>0</v>
      </c>
      <c r="L877" s="68">
        <f ca="1">J877*'Inputs and Outputs'!$D$5-K877*'Inputs and Outputs'!$D$6</f>
        <v>4040</v>
      </c>
      <c r="M877" s="70">
        <f t="shared" ca="1" si="275"/>
        <v>0.67980497635229775</v>
      </c>
      <c r="N877" s="68">
        <f t="shared" si="262"/>
        <v>25</v>
      </c>
      <c r="O877" s="75">
        <f ca="1">J877*'Inputs and Outputs'!$D$5-('Model Part B'!K877*'Model Part B'!N877+K877*Costperbumped)</f>
        <v>4040</v>
      </c>
      <c r="R877" s="74">
        <v>874</v>
      </c>
      <c r="S877" s="68" t="s">
        <v>8</v>
      </c>
      <c r="T877" s="69">
        <v>44488</v>
      </c>
      <c r="U877" s="67" t="s">
        <v>3</v>
      </c>
      <c r="V877" s="68" t="str">
        <f>'Flight Data'!$A875</f>
        <v>G874</v>
      </c>
      <c r="W877" s="68">
        <f>'Flight Data'!$B875</f>
        <v>6</v>
      </c>
      <c r="X877" s="68">
        <f ca="1">ROUND(NORMINV($AC877,'Inputs and Outputs'!$C$18,'Inputs and Outputs'!$D$18),0)</f>
        <v>98</v>
      </c>
      <c r="Y877" s="68">
        <f t="shared" si="263"/>
        <v>102</v>
      </c>
      <c r="Z877" s="68">
        <f t="shared" ca="1" si="264"/>
        <v>98</v>
      </c>
      <c r="AA877" s="68">
        <f ca="1">IF(Z877-W877&gt;'Inputs and Outputs'!$D$4,One-W877,0)</f>
        <v>0</v>
      </c>
      <c r="AB877" s="68">
        <f ca="1">Z877*'Inputs and Outputs'!$D$5-AA877*'Inputs and Outputs'!$D$6</f>
        <v>3920</v>
      </c>
      <c r="AC877" s="70">
        <f t="shared" ca="1" si="276"/>
        <v>0.29867514135588591</v>
      </c>
      <c r="AD877" s="68">
        <f t="shared" si="265"/>
        <v>25</v>
      </c>
      <c r="AE877" s="75">
        <f ca="1">Z877*'Inputs and Outputs'!$D$5-('Model Part B'!AA877*'Model Part B'!AD877+AA877*Costperbumped)</f>
        <v>3920</v>
      </c>
      <c r="AH877" s="74">
        <v>874</v>
      </c>
      <c r="AI877" s="68" t="s">
        <v>8</v>
      </c>
      <c r="AJ877" s="69">
        <v>44488</v>
      </c>
      <c r="AK877" s="67" t="s">
        <v>3</v>
      </c>
      <c r="AL877" s="68" t="str">
        <f>'Flight Data'!$A875</f>
        <v>G874</v>
      </c>
      <c r="AM877" s="68">
        <f>'Flight Data'!$B875</f>
        <v>6</v>
      </c>
      <c r="AN877" s="68">
        <f ca="1">ROUND(NORMINV($AS877,'Inputs and Outputs'!$C$18,'Inputs and Outputs'!$D$18),0)</f>
        <v>92</v>
      </c>
      <c r="AO877" s="68">
        <f t="shared" si="266"/>
        <v>103</v>
      </c>
      <c r="AP877" s="68">
        <f t="shared" ca="1" si="267"/>
        <v>92</v>
      </c>
      <c r="AQ877" s="68">
        <f ca="1">IF(AP877-AM877&gt;'Inputs and Outputs'!$D$4,Three-AM877,0)</f>
        <v>0</v>
      </c>
      <c r="AR877" s="68">
        <f ca="1">AP877*'Inputs and Outputs'!$D$5-AQ877*'Inputs and Outputs'!$D$6</f>
        <v>3680</v>
      </c>
      <c r="AS877" s="70">
        <f t="shared" ca="1" si="277"/>
        <v>6.5428658026146169E-2</v>
      </c>
      <c r="AT877" s="68">
        <f t="shared" si="268"/>
        <v>25</v>
      </c>
      <c r="AU877" s="75">
        <f ca="1">AP877*'Inputs and Outputs'!$D$5-('Model Part B'!AQ877*'Model Part B'!AT877+AQ877*Costperbumped)</f>
        <v>3680</v>
      </c>
      <c r="AX877" s="74">
        <v>874</v>
      </c>
      <c r="AY877" s="68" t="s">
        <v>8</v>
      </c>
      <c r="AZ877" s="69">
        <v>44488</v>
      </c>
      <c r="BA877" s="67" t="s">
        <v>3</v>
      </c>
      <c r="BB877" s="68" t="str">
        <f>'Flight Data'!$A875</f>
        <v>G874</v>
      </c>
      <c r="BC877" s="68">
        <f>'Flight Data'!$B875</f>
        <v>6</v>
      </c>
      <c r="BD877" s="68">
        <f ca="1">ROUND(NORMINV($BI877,'Inputs and Outputs'!$C$18,'Inputs and Outputs'!$D$18),0)</f>
        <v>99</v>
      </c>
      <c r="BE877" s="68">
        <f t="shared" si="269"/>
        <v>104</v>
      </c>
      <c r="BF877" s="68">
        <f t="shared" ca="1" si="270"/>
        <v>99</v>
      </c>
      <c r="BG877" s="68">
        <f ca="1">IF(BF877-BC877&gt;'Inputs and Outputs'!$D$4,Four-BC877,0)</f>
        <v>0</v>
      </c>
      <c r="BH877" s="68">
        <f ca="1">BF877*'Inputs and Outputs'!$D$5-BG877*'Inputs and Outputs'!$D$6</f>
        <v>3960</v>
      </c>
      <c r="BI877" s="70">
        <f t="shared" ca="1" si="278"/>
        <v>0.35317085844412943</v>
      </c>
      <c r="BJ877" s="68">
        <f t="shared" si="271"/>
        <v>25</v>
      </c>
      <c r="BK877" s="75">
        <f ca="1">BF877*'Inputs and Outputs'!$D$5-('Model Part B'!BG877*'Model Part B'!BJ877+BG877*Costperbumped)</f>
        <v>3960</v>
      </c>
      <c r="BN877" s="74">
        <v>874</v>
      </c>
      <c r="BO877" s="68" t="s">
        <v>8</v>
      </c>
      <c r="BP877" s="69">
        <v>44488</v>
      </c>
      <c r="BQ877" s="67" t="s">
        <v>3</v>
      </c>
      <c r="BR877" s="68" t="str">
        <f>'Flight Data'!$A875</f>
        <v>G874</v>
      </c>
      <c r="BS877" s="68">
        <f>'Flight Data'!$B875</f>
        <v>6</v>
      </c>
      <c r="BT877" s="68">
        <f ca="1">ROUND(NORMINV($BY877,'Inputs and Outputs'!$C$18,'Inputs and Outputs'!$D$18),0)</f>
        <v>98</v>
      </c>
      <c r="BU877" s="68">
        <f t="shared" si="272"/>
        <v>105</v>
      </c>
      <c r="BV877" s="68">
        <f t="shared" ca="1" si="273"/>
        <v>98</v>
      </c>
      <c r="BW877" s="68">
        <f ca="1">IF(BV877-BS877&gt;'Inputs and Outputs'!$D$4,Five-BS877,0)</f>
        <v>0</v>
      </c>
      <c r="BX877" s="68">
        <f ca="1">BV877*'Inputs and Outputs'!$D$5-BW877*'Inputs and Outputs'!$D$6</f>
        <v>3920</v>
      </c>
      <c r="BY877" s="70">
        <f t="shared" ca="1" si="279"/>
        <v>0.30882091377197285</v>
      </c>
      <c r="BZ877" s="68">
        <f t="shared" si="274"/>
        <v>25</v>
      </c>
      <c r="CA877" s="75">
        <f ca="1">BV877*'Inputs and Outputs'!$D$5-('Model Part B'!BW877*'Model Part B'!BZ877+BW877*Costperbumped)</f>
        <v>3920</v>
      </c>
    </row>
    <row r="878" spans="2:79" x14ac:dyDescent="0.2">
      <c r="B878" s="74">
        <v>875</v>
      </c>
      <c r="C878" s="68" t="s">
        <v>8</v>
      </c>
      <c r="D878" s="69">
        <v>44488</v>
      </c>
      <c r="E878" s="67" t="s">
        <v>2</v>
      </c>
      <c r="F878" s="68" t="str">
        <f>'Flight Data'!$A876</f>
        <v>G875</v>
      </c>
      <c r="G878" s="68">
        <f>'Flight Data'!$B876</f>
        <v>2</v>
      </c>
      <c r="H878" s="68">
        <f ca="1">ROUND(NORMINV($M878,'Inputs and Outputs'!$C$19,'Inputs and Outputs'!$D$19),0)</f>
        <v>105</v>
      </c>
      <c r="I878" s="68">
        <f t="shared" si="260"/>
        <v>101</v>
      </c>
      <c r="J878" s="68">
        <f t="shared" ca="1" si="261"/>
        <v>101</v>
      </c>
      <c r="K878" s="68">
        <f ca="1">IF(J878-G878&gt;'Inputs and Outputs'!$D$4,One-G878,0)</f>
        <v>0</v>
      </c>
      <c r="L878" s="68">
        <f ca="1">J878*'Inputs and Outputs'!$D$5-K878*'Inputs and Outputs'!$D$6</f>
        <v>4040</v>
      </c>
      <c r="M878" s="70">
        <f t="shared" ca="1" si="275"/>
        <v>0.68927383809417364</v>
      </c>
      <c r="N878" s="68">
        <f t="shared" si="262"/>
        <v>25</v>
      </c>
      <c r="O878" s="75">
        <f ca="1">J878*'Inputs and Outputs'!$D$5-('Model Part B'!K878*'Model Part B'!N878+K878*Costperbumped)</f>
        <v>4040</v>
      </c>
      <c r="R878" s="74">
        <v>875</v>
      </c>
      <c r="S878" s="68" t="s">
        <v>8</v>
      </c>
      <c r="T878" s="69">
        <v>44488</v>
      </c>
      <c r="U878" s="67" t="s">
        <v>2</v>
      </c>
      <c r="V878" s="68" t="str">
        <f>'Flight Data'!$A876</f>
        <v>G875</v>
      </c>
      <c r="W878" s="68">
        <f>'Flight Data'!$B876</f>
        <v>2</v>
      </c>
      <c r="X878" s="68">
        <f ca="1">ROUND(NORMINV($AC878,'Inputs and Outputs'!$C$19,'Inputs and Outputs'!$D$19),0)</f>
        <v>111</v>
      </c>
      <c r="Y878" s="68">
        <f t="shared" si="263"/>
        <v>102</v>
      </c>
      <c r="Z878" s="68">
        <f t="shared" ca="1" si="264"/>
        <v>102</v>
      </c>
      <c r="AA878" s="68">
        <f ca="1">IF(Z878-W878&gt;'Inputs and Outputs'!$D$4,One-W878,0)</f>
        <v>0</v>
      </c>
      <c r="AB878" s="68">
        <f ca="1">Z878*'Inputs and Outputs'!$D$5-AA878*'Inputs and Outputs'!$D$6</f>
        <v>4080</v>
      </c>
      <c r="AC878" s="70">
        <f t="shared" ca="1" si="276"/>
        <v>0.94392522039462678</v>
      </c>
      <c r="AD878" s="68">
        <f t="shared" si="265"/>
        <v>25</v>
      </c>
      <c r="AE878" s="75">
        <f ca="1">Z878*'Inputs and Outputs'!$D$5-('Model Part B'!AA878*'Model Part B'!AD878+AA878*Costperbumped)</f>
        <v>4080</v>
      </c>
      <c r="AH878" s="74">
        <v>875</v>
      </c>
      <c r="AI878" s="68" t="s">
        <v>8</v>
      </c>
      <c r="AJ878" s="69">
        <v>44488</v>
      </c>
      <c r="AK878" s="67" t="s">
        <v>2</v>
      </c>
      <c r="AL878" s="68" t="str">
        <f>'Flight Data'!$A876</f>
        <v>G875</v>
      </c>
      <c r="AM878" s="68">
        <f>'Flight Data'!$B876</f>
        <v>2</v>
      </c>
      <c r="AN878" s="68">
        <f ca="1">ROUND(NORMINV($AS878,'Inputs and Outputs'!$C$19,'Inputs and Outputs'!$D$19),0)</f>
        <v>107</v>
      </c>
      <c r="AO878" s="68">
        <f t="shared" si="266"/>
        <v>103</v>
      </c>
      <c r="AP878" s="68">
        <f t="shared" ca="1" si="267"/>
        <v>103</v>
      </c>
      <c r="AQ878" s="68">
        <f ca="1">IF(AP878-AM878&gt;'Inputs and Outputs'!$D$4,Three-AM878,0)</f>
        <v>1</v>
      </c>
      <c r="AR878" s="68">
        <f ca="1">AP878*'Inputs and Outputs'!$D$5-AQ878*'Inputs and Outputs'!$D$6</f>
        <v>4020</v>
      </c>
      <c r="AS878" s="70">
        <f t="shared" ca="1" si="277"/>
        <v>0.7617757223498981</v>
      </c>
      <c r="AT878" s="68">
        <f t="shared" si="268"/>
        <v>25</v>
      </c>
      <c r="AU878" s="75">
        <f ca="1">AP878*'Inputs and Outputs'!$D$5-('Model Part B'!AQ878*'Model Part B'!AT878+AQ878*Costperbumped)</f>
        <v>3995</v>
      </c>
      <c r="AX878" s="74">
        <v>875</v>
      </c>
      <c r="AY878" s="68" t="s">
        <v>8</v>
      </c>
      <c r="AZ878" s="69">
        <v>44488</v>
      </c>
      <c r="BA878" s="67" t="s">
        <v>2</v>
      </c>
      <c r="BB878" s="68" t="str">
        <f>'Flight Data'!$A876</f>
        <v>G875</v>
      </c>
      <c r="BC878" s="68">
        <f>'Flight Data'!$B876</f>
        <v>2</v>
      </c>
      <c r="BD878" s="68">
        <f ca="1">ROUND(NORMINV($BI878,'Inputs and Outputs'!$C$19,'Inputs and Outputs'!$D$19),0)</f>
        <v>99</v>
      </c>
      <c r="BE878" s="68">
        <f t="shared" si="269"/>
        <v>104</v>
      </c>
      <c r="BF878" s="68">
        <f t="shared" ca="1" si="270"/>
        <v>99</v>
      </c>
      <c r="BG878" s="68">
        <f ca="1">IF(BF878-BC878&gt;'Inputs and Outputs'!$D$4,Four-BC878,0)</f>
        <v>0</v>
      </c>
      <c r="BH878" s="68">
        <f ca="1">BF878*'Inputs and Outputs'!$D$5-BG878*'Inputs and Outputs'!$D$6</f>
        <v>3960</v>
      </c>
      <c r="BI878" s="70">
        <f t="shared" ca="1" si="278"/>
        <v>0.19152549709227029</v>
      </c>
      <c r="BJ878" s="68">
        <f t="shared" si="271"/>
        <v>25</v>
      </c>
      <c r="BK878" s="75">
        <f ca="1">BF878*'Inputs and Outputs'!$D$5-('Model Part B'!BG878*'Model Part B'!BJ878+BG878*Costperbumped)</f>
        <v>3960</v>
      </c>
      <c r="BN878" s="74">
        <v>875</v>
      </c>
      <c r="BO878" s="68" t="s">
        <v>8</v>
      </c>
      <c r="BP878" s="69">
        <v>44488</v>
      </c>
      <c r="BQ878" s="67" t="s">
        <v>2</v>
      </c>
      <c r="BR878" s="68" t="str">
        <f>'Flight Data'!$A876</f>
        <v>G875</v>
      </c>
      <c r="BS878" s="68">
        <f>'Flight Data'!$B876</f>
        <v>2</v>
      </c>
      <c r="BT878" s="68">
        <f ca="1">ROUND(NORMINV($BY878,'Inputs and Outputs'!$C$18,'Inputs and Outputs'!$D$18),0)</f>
        <v>95</v>
      </c>
      <c r="BU878" s="68">
        <f t="shared" si="272"/>
        <v>105</v>
      </c>
      <c r="BV878" s="68">
        <f t="shared" ca="1" si="273"/>
        <v>95</v>
      </c>
      <c r="BW878" s="68">
        <f ca="1">IF(BV878-BS878&gt;'Inputs and Outputs'!$D$4,Five-BS878,0)</f>
        <v>0</v>
      </c>
      <c r="BX878" s="68">
        <f ca="1">BV878*'Inputs and Outputs'!$D$5-BW878*'Inputs and Outputs'!$D$6</f>
        <v>3800</v>
      </c>
      <c r="BY878" s="70">
        <f t="shared" ca="1" si="279"/>
        <v>0.15463488549634552</v>
      </c>
      <c r="BZ878" s="68">
        <f t="shared" si="274"/>
        <v>25</v>
      </c>
      <c r="CA878" s="75">
        <f ca="1">BV878*'Inputs and Outputs'!$D$5-('Model Part B'!BW878*'Model Part B'!BZ878+BW878*Costperbumped)</f>
        <v>3800</v>
      </c>
    </row>
    <row r="879" spans="2:79" x14ac:dyDescent="0.2">
      <c r="B879" s="74">
        <v>876</v>
      </c>
      <c r="C879" s="68" t="s">
        <v>8</v>
      </c>
      <c r="D879" s="69">
        <v>44488</v>
      </c>
      <c r="E879" s="67" t="s">
        <v>0</v>
      </c>
      <c r="F879" s="68" t="str">
        <f>'Flight Data'!$A877</f>
        <v>G876</v>
      </c>
      <c r="G879" s="68">
        <f>'Flight Data'!$B877</f>
        <v>0</v>
      </c>
      <c r="H879" s="68">
        <f ca="1">ROUND(NORMINV($M879,'Inputs and Outputs'!$C$20,'Inputs and Outputs'!$D$20),0)</f>
        <v>108</v>
      </c>
      <c r="I879" s="68">
        <f t="shared" si="260"/>
        <v>101</v>
      </c>
      <c r="J879" s="68">
        <f t="shared" ca="1" si="261"/>
        <v>101</v>
      </c>
      <c r="K879" s="68">
        <f ca="1">IF(J879-G879&gt;'Inputs and Outputs'!$D$4,One-G879,0)</f>
        <v>1</v>
      </c>
      <c r="L879" s="68">
        <f ca="1">J879*'Inputs and Outputs'!$D$5-K879*'Inputs and Outputs'!$D$6</f>
        <v>3940</v>
      </c>
      <c r="M879" s="70">
        <f t="shared" ca="1" si="275"/>
        <v>0.70868409484645101</v>
      </c>
      <c r="N879" s="68">
        <f t="shared" si="262"/>
        <v>200</v>
      </c>
      <c r="O879" s="75">
        <f ca="1">J879*'Inputs and Outputs'!$D$5-('Model Part B'!K879*'Model Part B'!N879+K879*Costperbumped)</f>
        <v>3740</v>
      </c>
      <c r="R879" s="74">
        <v>876</v>
      </c>
      <c r="S879" s="68" t="s">
        <v>8</v>
      </c>
      <c r="T879" s="69">
        <v>44488</v>
      </c>
      <c r="U879" s="67" t="s">
        <v>0</v>
      </c>
      <c r="V879" s="68" t="str">
        <f>'Flight Data'!$A877</f>
        <v>G876</v>
      </c>
      <c r="W879" s="68">
        <f>'Flight Data'!$B877</f>
        <v>0</v>
      </c>
      <c r="X879" s="68">
        <f ca="1">ROUND(NORMINV($AC879,'Inputs and Outputs'!$C$20,'Inputs and Outputs'!$D$20),0)</f>
        <v>102</v>
      </c>
      <c r="Y879" s="68">
        <f t="shared" si="263"/>
        <v>102</v>
      </c>
      <c r="Z879" s="68">
        <f t="shared" ca="1" si="264"/>
        <v>102</v>
      </c>
      <c r="AA879" s="68">
        <f ca="1">IF(Z879-W879&gt;'Inputs and Outputs'!$D$4,One-W879,0)</f>
        <v>1</v>
      </c>
      <c r="AB879" s="68">
        <f ca="1">Z879*'Inputs and Outputs'!$D$5-AA879*'Inputs and Outputs'!$D$6</f>
        <v>3980</v>
      </c>
      <c r="AC879" s="70">
        <f t="shared" ca="1" si="276"/>
        <v>0.24516714407166051</v>
      </c>
      <c r="AD879" s="68">
        <f t="shared" si="265"/>
        <v>200</v>
      </c>
      <c r="AE879" s="75">
        <f ca="1">Z879*'Inputs and Outputs'!$D$5-('Model Part B'!AA879*'Model Part B'!AD879+AA879*Costperbumped)</f>
        <v>3780</v>
      </c>
      <c r="AH879" s="74">
        <v>876</v>
      </c>
      <c r="AI879" s="68" t="s">
        <v>8</v>
      </c>
      <c r="AJ879" s="69">
        <v>44488</v>
      </c>
      <c r="AK879" s="67" t="s">
        <v>0</v>
      </c>
      <c r="AL879" s="68" t="str">
        <f>'Flight Data'!$A877</f>
        <v>G876</v>
      </c>
      <c r="AM879" s="68">
        <f>'Flight Data'!$B877</f>
        <v>0</v>
      </c>
      <c r="AN879" s="68">
        <f ca="1">ROUND(NORMINV($AS879,'Inputs and Outputs'!$C$20,'Inputs and Outputs'!$D$20),0)</f>
        <v>101</v>
      </c>
      <c r="AO879" s="68">
        <f t="shared" si="266"/>
        <v>103</v>
      </c>
      <c r="AP879" s="68">
        <f t="shared" ca="1" si="267"/>
        <v>101</v>
      </c>
      <c r="AQ879" s="68">
        <f ca="1">IF(AP879-AM879&gt;'Inputs and Outputs'!$D$4,Three-AM879,0)</f>
        <v>3</v>
      </c>
      <c r="AR879" s="68">
        <f ca="1">AP879*'Inputs and Outputs'!$D$5-AQ879*'Inputs and Outputs'!$D$6</f>
        <v>3740</v>
      </c>
      <c r="AS879" s="70">
        <f t="shared" ca="1" si="277"/>
        <v>0.23267951149452926</v>
      </c>
      <c r="AT879" s="68">
        <f t="shared" si="268"/>
        <v>200</v>
      </c>
      <c r="AU879" s="75">
        <f ca="1">AP879*'Inputs and Outputs'!$D$5-('Model Part B'!AQ879*'Model Part B'!AT879+AQ879*Costperbumped)</f>
        <v>3140</v>
      </c>
      <c r="AX879" s="74">
        <v>876</v>
      </c>
      <c r="AY879" s="68" t="s">
        <v>8</v>
      </c>
      <c r="AZ879" s="69">
        <v>44488</v>
      </c>
      <c r="BA879" s="67" t="s">
        <v>0</v>
      </c>
      <c r="BB879" s="68" t="str">
        <f>'Flight Data'!$A877</f>
        <v>G876</v>
      </c>
      <c r="BC879" s="68">
        <f>'Flight Data'!$B877</f>
        <v>0</v>
      </c>
      <c r="BD879" s="68">
        <f ca="1">ROUND(NORMINV($BI879,'Inputs and Outputs'!$C$20,'Inputs and Outputs'!$D$20),0)</f>
        <v>123</v>
      </c>
      <c r="BE879" s="68">
        <f t="shared" si="269"/>
        <v>104</v>
      </c>
      <c r="BF879" s="68">
        <f t="shared" ca="1" si="270"/>
        <v>104</v>
      </c>
      <c r="BG879" s="68">
        <f ca="1">IF(BF879-BC879&gt;'Inputs and Outputs'!$D$4,Four-BC879,0)</f>
        <v>4</v>
      </c>
      <c r="BH879" s="68">
        <f ca="1">BF879*'Inputs and Outputs'!$D$5-BG879*'Inputs and Outputs'!$D$6</f>
        <v>3760</v>
      </c>
      <c r="BI879" s="70">
        <f t="shared" ca="1" si="278"/>
        <v>0.99988025167174233</v>
      </c>
      <c r="BJ879" s="68">
        <f t="shared" si="271"/>
        <v>200</v>
      </c>
      <c r="BK879" s="75">
        <f ca="1">BF879*'Inputs and Outputs'!$D$5-('Model Part B'!BG879*'Model Part B'!BJ879+BG879*Costperbumped)</f>
        <v>2960</v>
      </c>
      <c r="BN879" s="74">
        <v>876</v>
      </c>
      <c r="BO879" s="68" t="s">
        <v>8</v>
      </c>
      <c r="BP879" s="69">
        <v>44488</v>
      </c>
      <c r="BQ879" s="67" t="s">
        <v>0</v>
      </c>
      <c r="BR879" s="68" t="str">
        <f>'Flight Data'!$A877</f>
        <v>G876</v>
      </c>
      <c r="BS879" s="68">
        <f>'Flight Data'!$B877</f>
        <v>0</v>
      </c>
      <c r="BT879" s="68">
        <f ca="1">ROUND(NORMINV($BY879,'Inputs and Outputs'!$C$18,'Inputs and Outputs'!$D$18),0)</f>
        <v>111</v>
      </c>
      <c r="BU879" s="68">
        <f t="shared" si="272"/>
        <v>105</v>
      </c>
      <c r="BV879" s="68">
        <f t="shared" ca="1" si="273"/>
        <v>105</v>
      </c>
      <c r="BW879" s="68">
        <f ca="1">IF(BV879-BS879&gt;'Inputs and Outputs'!$D$4,Five-BS879,0)</f>
        <v>5</v>
      </c>
      <c r="BX879" s="68">
        <f ca="1">BV879*'Inputs and Outputs'!$D$5-BW879*'Inputs and Outputs'!$D$6</f>
        <v>3700</v>
      </c>
      <c r="BY879" s="70">
        <f t="shared" ca="1" si="279"/>
        <v>0.95443189028861208</v>
      </c>
      <c r="BZ879" s="68">
        <f t="shared" si="274"/>
        <v>200</v>
      </c>
      <c r="CA879" s="75">
        <f ca="1">BV879*'Inputs and Outputs'!$D$5-('Model Part B'!BW879*'Model Part B'!BZ879+BW879*Costperbumped)</f>
        <v>2700</v>
      </c>
    </row>
    <row r="880" spans="2:79" x14ac:dyDescent="0.2">
      <c r="B880" s="74">
        <v>877</v>
      </c>
      <c r="C880" s="68" t="s">
        <v>7</v>
      </c>
      <c r="D880" s="69">
        <v>44489</v>
      </c>
      <c r="E880" s="67" t="s">
        <v>3</v>
      </c>
      <c r="F880" s="68" t="str">
        <f>'Flight Data'!$A878</f>
        <v>G877</v>
      </c>
      <c r="G880" s="68">
        <f>'Flight Data'!$B878</f>
        <v>5</v>
      </c>
      <c r="H880" s="68">
        <f ca="1">ROUND(NORMINV($M880,'Inputs and Outputs'!$C$18,'Inputs and Outputs'!$D$18),0)</f>
        <v>111</v>
      </c>
      <c r="I880" s="68">
        <f t="shared" si="260"/>
        <v>101</v>
      </c>
      <c r="J880" s="68">
        <f t="shared" ca="1" si="261"/>
        <v>101</v>
      </c>
      <c r="K880" s="68">
        <f ca="1">IF(J880-G880&gt;'Inputs and Outputs'!$D$4,One-G880,0)</f>
        <v>0</v>
      </c>
      <c r="L880" s="68">
        <f ca="1">J880*'Inputs and Outputs'!$D$5-K880*'Inputs and Outputs'!$D$6</f>
        <v>4040</v>
      </c>
      <c r="M880" s="70">
        <f t="shared" ca="1" si="275"/>
        <v>0.95225073303552632</v>
      </c>
      <c r="N880" s="68">
        <f t="shared" si="262"/>
        <v>25</v>
      </c>
      <c r="O880" s="75">
        <f ca="1">J880*'Inputs and Outputs'!$D$5-('Model Part B'!K880*'Model Part B'!N880+K880*Costperbumped)</f>
        <v>4040</v>
      </c>
      <c r="R880" s="74">
        <v>877</v>
      </c>
      <c r="S880" s="68" t="s">
        <v>7</v>
      </c>
      <c r="T880" s="69">
        <v>44489</v>
      </c>
      <c r="U880" s="67" t="s">
        <v>3</v>
      </c>
      <c r="V880" s="68" t="str">
        <f>'Flight Data'!$A878</f>
        <v>G877</v>
      </c>
      <c r="W880" s="68">
        <f>'Flight Data'!$B878</f>
        <v>5</v>
      </c>
      <c r="X880" s="68">
        <f ca="1">ROUND(NORMINV($AC880,'Inputs and Outputs'!$C$18,'Inputs and Outputs'!$D$18),0)</f>
        <v>96</v>
      </c>
      <c r="Y880" s="68">
        <f t="shared" si="263"/>
        <v>102</v>
      </c>
      <c r="Z880" s="68">
        <f t="shared" ca="1" si="264"/>
        <v>96</v>
      </c>
      <c r="AA880" s="68">
        <f ca="1">IF(Z880-W880&gt;'Inputs and Outputs'!$D$4,One-W880,0)</f>
        <v>0</v>
      </c>
      <c r="AB880" s="68">
        <f ca="1">Z880*'Inputs and Outputs'!$D$5-AA880*'Inputs and Outputs'!$D$6</f>
        <v>3840</v>
      </c>
      <c r="AC880" s="70">
        <f t="shared" ca="1" si="276"/>
        <v>0.22346089558694071</v>
      </c>
      <c r="AD880" s="68">
        <f t="shared" si="265"/>
        <v>25</v>
      </c>
      <c r="AE880" s="75">
        <f ca="1">Z880*'Inputs and Outputs'!$D$5-('Model Part B'!AA880*'Model Part B'!AD880+AA880*Costperbumped)</f>
        <v>3840</v>
      </c>
      <c r="AH880" s="74">
        <v>877</v>
      </c>
      <c r="AI880" s="68" t="s">
        <v>7</v>
      </c>
      <c r="AJ880" s="69">
        <v>44489</v>
      </c>
      <c r="AK880" s="67" t="s">
        <v>3</v>
      </c>
      <c r="AL880" s="68" t="str">
        <f>'Flight Data'!$A878</f>
        <v>G877</v>
      </c>
      <c r="AM880" s="68">
        <f>'Flight Data'!$B878</f>
        <v>5</v>
      </c>
      <c r="AN880" s="68">
        <f ca="1">ROUND(NORMINV($AS880,'Inputs and Outputs'!$C$18,'Inputs and Outputs'!$D$18),0)</f>
        <v>103</v>
      </c>
      <c r="AO880" s="68">
        <f t="shared" si="266"/>
        <v>103</v>
      </c>
      <c r="AP880" s="68">
        <f t="shared" ca="1" si="267"/>
        <v>103</v>
      </c>
      <c r="AQ880" s="68">
        <f ca="1">IF(AP880-AM880&gt;'Inputs and Outputs'!$D$4,Three-AM880,0)</f>
        <v>0</v>
      </c>
      <c r="AR880" s="68">
        <f ca="1">AP880*'Inputs and Outputs'!$D$5-AQ880*'Inputs and Outputs'!$D$6</f>
        <v>4120</v>
      </c>
      <c r="AS880" s="70">
        <f t="shared" ca="1" si="277"/>
        <v>0.64479715863200149</v>
      </c>
      <c r="AT880" s="68">
        <f t="shared" si="268"/>
        <v>25</v>
      </c>
      <c r="AU880" s="75">
        <f ca="1">AP880*'Inputs and Outputs'!$D$5-('Model Part B'!AQ880*'Model Part B'!AT880+AQ880*Costperbumped)</f>
        <v>4120</v>
      </c>
      <c r="AX880" s="74">
        <v>877</v>
      </c>
      <c r="AY880" s="68" t="s">
        <v>7</v>
      </c>
      <c r="AZ880" s="69">
        <v>44489</v>
      </c>
      <c r="BA880" s="67" t="s">
        <v>3</v>
      </c>
      <c r="BB880" s="68" t="str">
        <f>'Flight Data'!$A878</f>
        <v>G877</v>
      </c>
      <c r="BC880" s="68">
        <f>'Flight Data'!$B878</f>
        <v>5</v>
      </c>
      <c r="BD880" s="68">
        <f ca="1">ROUND(NORMINV($BI880,'Inputs and Outputs'!$C$18,'Inputs and Outputs'!$D$18),0)</f>
        <v>105</v>
      </c>
      <c r="BE880" s="68">
        <f t="shared" si="269"/>
        <v>104</v>
      </c>
      <c r="BF880" s="68">
        <f t="shared" ca="1" si="270"/>
        <v>104</v>
      </c>
      <c r="BG880" s="68">
        <f ca="1">IF(BF880-BC880&gt;'Inputs and Outputs'!$D$4,Four-BC880,0)</f>
        <v>0</v>
      </c>
      <c r="BH880" s="68">
        <f ca="1">BF880*'Inputs and Outputs'!$D$5-BG880*'Inputs and Outputs'!$D$6</f>
        <v>4160</v>
      </c>
      <c r="BI880" s="70">
        <f t="shared" ca="1" si="278"/>
        <v>0.72091937869830058</v>
      </c>
      <c r="BJ880" s="68">
        <f t="shared" si="271"/>
        <v>25</v>
      </c>
      <c r="BK880" s="75">
        <f ca="1">BF880*'Inputs and Outputs'!$D$5-('Model Part B'!BG880*'Model Part B'!BJ880+BG880*Costperbumped)</f>
        <v>4160</v>
      </c>
      <c r="BN880" s="74">
        <v>877</v>
      </c>
      <c r="BO880" s="68" t="s">
        <v>7</v>
      </c>
      <c r="BP880" s="69">
        <v>44489</v>
      </c>
      <c r="BQ880" s="67" t="s">
        <v>3</v>
      </c>
      <c r="BR880" s="68" t="str">
        <f>'Flight Data'!$A878</f>
        <v>G877</v>
      </c>
      <c r="BS880" s="68">
        <f>'Flight Data'!$B878</f>
        <v>5</v>
      </c>
      <c r="BT880" s="68">
        <f ca="1">ROUND(NORMINV($BY880,'Inputs and Outputs'!$C$18,'Inputs and Outputs'!$D$18),0)</f>
        <v>105</v>
      </c>
      <c r="BU880" s="68">
        <f t="shared" si="272"/>
        <v>105</v>
      </c>
      <c r="BV880" s="68">
        <f t="shared" ca="1" si="273"/>
        <v>105</v>
      </c>
      <c r="BW880" s="68">
        <f ca="1">IF(BV880-BS880&gt;'Inputs and Outputs'!$D$4,Five-BS880,0)</f>
        <v>0</v>
      </c>
      <c r="BX880" s="68">
        <f ca="1">BV880*'Inputs and Outputs'!$D$5-BW880*'Inputs and Outputs'!$D$6</f>
        <v>4200</v>
      </c>
      <c r="BY880" s="70">
        <f t="shared" ca="1" si="279"/>
        <v>0.73706239650263894</v>
      </c>
      <c r="BZ880" s="68">
        <f t="shared" si="274"/>
        <v>25</v>
      </c>
      <c r="CA880" s="75">
        <f ca="1">BV880*'Inputs and Outputs'!$D$5-('Model Part B'!BW880*'Model Part B'!BZ880+BW880*Costperbumped)</f>
        <v>4200</v>
      </c>
    </row>
    <row r="881" spans="2:79" x14ac:dyDescent="0.2">
      <c r="B881" s="74">
        <v>878</v>
      </c>
      <c r="C881" s="68" t="s">
        <v>7</v>
      </c>
      <c r="D881" s="69">
        <v>44489</v>
      </c>
      <c r="E881" s="67" t="s">
        <v>2</v>
      </c>
      <c r="F881" s="68" t="str">
        <f>'Flight Data'!$A879</f>
        <v>G878</v>
      </c>
      <c r="G881" s="68">
        <f>'Flight Data'!$B879</f>
        <v>2</v>
      </c>
      <c r="H881" s="68">
        <f ca="1">ROUND(NORMINV($M881,'Inputs and Outputs'!$C$19,'Inputs and Outputs'!$D$19),0)</f>
        <v>110</v>
      </c>
      <c r="I881" s="68">
        <f t="shared" si="260"/>
        <v>101</v>
      </c>
      <c r="J881" s="68">
        <f t="shared" ca="1" si="261"/>
        <v>101</v>
      </c>
      <c r="K881" s="68">
        <f ca="1">IF(J881-G881&gt;'Inputs and Outputs'!$D$4,One-G881,0)</f>
        <v>0</v>
      </c>
      <c r="L881" s="68">
        <f ca="1">J881*'Inputs and Outputs'!$D$5-K881*'Inputs and Outputs'!$D$6</f>
        <v>4040</v>
      </c>
      <c r="M881" s="70">
        <f t="shared" ca="1" si="275"/>
        <v>0.92577845943934234</v>
      </c>
      <c r="N881" s="68">
        <f t="shared" si="262"/>
        <v>25</v>
      </c>
      <c r="O881" s="75">
        <f ca="1">J881*'Inputs and Outputs'!$D$5-('Model Part B'!K881*'Model Part B'!N881+K881*Costperbumped)</f>
        <v>4040</v>
      </c>
      <c r="R881" s="74">
        <v>878</v>
      </c>
      <c r="S881" s="68" t="s">
        <v>7</v>
      </c>
      <c r="T881" s="69">
        <v>44489</v>
      </c>
      <c r="U881" s="67" t="s">
        <v>2</v>
      </c>
      <c r="V881" s="68" t="str">
        <f>'Flight Data'!$A879</f>
        <v>G878</v>
      </c>
      <c r="W881" s="68">
        <f>'Flight Data'!$B879</f>
        <v>2</v>
      </c>
      <c r="X881" s="68">
        <f ca="1">ROUND(NORMINV($AC881,'Inputs and Outputs'!$C$19,'Inputs and Outputs'!$D$19),0)</f>
        <v>103</v>
      </c>
      <c r="Y881" s="68">
        <f t="shared" si="263"/>
        <v>102</v>
      </c>
      <c r="Z881" s="68">
        <f t="shared" ca="1" si="264"/>
        <v>102</v>
      </c>
      <c r="AA881" s="68">
        <f ca="1">IF(Z881-W881&gt;'Inputs and Outputs'!$D$4,One-W881,0)</f>
        <v>0</v>
      </c>
      <c r="AB881" s="68">
        <f ca="1">Z881*'Inputs and Outputs'!$D$5-AA881*'Inputs and Outputs'!$D$6</f>
        <v>4080</v>
      </c>
      <c r="AC881" s="70">
        <f t="shared" ca="1" si="276"/>
        <v>0.52262893355861073</v>
      </c>
      <c r="AD881" s="68">
        <f t="shared" si="265"/>
        <v>25</v>
      </c>
      <c r="AE881" s="75">
        <f ca="1">Z881*'Inputs and Outputs'!$D$5-('Model Part B'!AA881*'Model Part B'!AD881+AA881*Costperbumped)</f>
        <v>4080</v>
      </c>
      <c r="AH881" s="74">
        <v>878</v>
      </c>
      <c r="AI881" s="68" t="s">
        <v>7</v>
      </c>
      <c r="AJ881" s="69">
        <v>44489</v>
      </c>
      <c r="AK881" s="67" t="s">
        <v>2</v>
      </c>
      <c r="AL881" s="68" t="str">
        <f>'Flight Data'!$A879</f>
        <v>G878</v>
      </c>
      <c r="AM881" s="68">
        <f>'Flight Data'!$B879</f>
        <v>2</v>
      </c>
      <c r="AN881" s="68">
        <f ca="1">ROUND(NORMINV($AS881,'Inputs and Outputs'!$C$19,'Inputs and Outputs'!$D$19),0)</f>
        <v>99</v>
      </c>
      <c r="AO881" s="68">
        <f t="shared" si="266"/>
        <v>103</v>
      </c>
      <c r="AP881" s="68">
        <f t="shared" ca="1" si="267"/>
        <v>99</v>
      </c>
      <c r="AQ881" s="68">
        <f ca="1">IF(AP881-AM881&gt;'Inputs and Outputs'!$D$4,Three-AM881,0)</f>
        <v>0</v>
      </c>
      <c r="AR881" s="68">
        <f ca="1">AP881*'Inputs and Outputs'!$D$5-AQ881*'Inputs and Outputs'!$D$6</f>
        <v>3960</v>
      </c>
      <c r="AS881" s="70">
        <f t="shared" ca="1" si="277"/>
        <v>0.2118893280798384</v>
      </c>
      <c r="AT881" s="68">
        <f t="shared" si="268"/>
        <v>25</v>
      </c>
      <c r="AU881" s="75">
        <f ca="1">AP881*'Inputs and Outputs'!$D$5-('Model Part B'!AQ881*'Model Part B'!AT881+AQ881*Costperbumped)</f>
        <v>3960</v>
      </c>
      <c r="AX881" s="74">
        <v>878</v>
      </c>
      <c r="AY881" s="68" t="s">
        <v>7</v>
      </c>
      <c r="AZ881" s="69">
        <v>44489</v>
      </c>
      <c r="BA881" s="67" t="s">
        <v>2</v>
      </c>
      <c r="BB881" s="68" t="str">
        <f>'Flight Data'!$A879</f>
        <v>G878</v>
      </c>
      <c r="BC881" s="68">
        <f>'Flight Data'!$B879</f>
        <v>2</v>
      </c>
      <c r="BD881" s="68">
        <f ca="1">ROUND(NORMINV($BI881,'Inputs and Outputs'!$C$19,'Inputs and Outputs'!$D$19),0)</f>
        <v>101</v>
      </c>
      <c r="BE881" s="68">
        <f t="shared" si="269"/>
        <v>104</v>
      </c>
      <c r="BF881" s="68">
        <f t="shared" ca="1" si="270"/>
        <v>101</v>
      </c>
      <c r="BG881" s="68">
        <f ca="1">IF(BF881-BC881&gt;'Inputs and Outputs'!$D$4,Four-BC881,0)</f>
        <v>0</v>
      </c>
      <c r="BH881" s="68">
        <f ca="1">BF881*'Inputs and Outputs'!$D$5-BG881*'Inputs and Outputs'!$D$6</f>
        <v>4040</v>
      </c>
      <c r="BI881" s="70">
        <f t="shared" ca="1" si="278"/>
        <v>0.3227675055300202</v>
      </c>
      <c r="BJ881" s="68">
        <f t="shared" si="271"/>
        <v>25</v>
      </c>
      <c r="BK881" s="75">
        <f ca="1">BF881*'Inputs and Outputs'!$D$5-('Model Part B'!BG881*'Model Part B'!BJ881+BG881*Costperbumped)</f>
        <v>4040</v>
      </c>
      <c r="BN881" s="74">
        <v>878</v>
      </c>
      <c r="BO881" s="68" t="s">
        <v>7</v>
      </c>
      <c r="BP881" s="69">
        <v>44489</v>
      </c>
      <c r="BQ881" s="67" t="s">
        <v>2</v>
      </c>
      <c r="BR881" s="68" t="str">
        <f>'Flight Data'!$A879</f>
        <v>G878</v>
      </c>
      <c r="BS881" s="68">
        <f>'Flight Data'!$B879</f>
        <v>2</v>
      </c>
      <c r="BT881" s="68">
        <f ca="1">ROUND(NORMINV($BY881,'Inputs and Outputs'!$C$18,'Inputs and Outputs'!$D$18),0)</f>
        <v>100</v>
      </c>
      <c r="BU881" s="68">
        <f t="shared" si="272"/>
        <v>105</v>
      </c>
      <c r="BV881" s="68">
        <f t="shared" ca="1" si="273"/>
        <v>100</v>
      </c>
      <c r="BW881" s="68">
        <f ca="1">IF(BV881-BS881&gt;'Inputs and Outputs'!$D$4,Five-BS881,0)</f>
        <v>0</v>
      </c>
      <c r="BX881" s="68">
        <f ca="1">BV881*'Inputs and Outputs'!$D$5-BW881*'Inputs and Outputs'!$D$6</f>
        <v>4000</v>
      </c>
      <c r="BY881" s="70">
        <f t="shared" ca="1" si="279"/>
        <v>0.4658961491202106</v>
      </c>
      <c r="BZ881" s="68">
        <f t="shared" si="274"/>
        <v>25</v>
      </c>
      <c r="CA881" s="75">
        <f ca="1">BV881*'Inputs and Outputs'!$D$5-('Model Part B'!BW881*'Model Part B'!BZ881+BW881*Costperbumped)</f>
        <v>4000</v>
      </c>
    </row>
    <row r="882" spans="2:79" x14ac:dyDescent="0.2">
      <c r="B882" s="74">
        <v>879</v>
      </c>
      <c r="C882" s="68" t="s">
        <v>7</v>
      </c>
      <c r="D882" s="69">
        <v>44489</v>
      </c>
      <c r="E882" s="67" t="s">
        <v>0</v>
      </c>
      <c r="F882" s="68" t="str">
        <f>'Flight Data'!$A880</f>
        <v>G879</v>
      </c>
      <c r="G882" s="68">
        <f>'Flight Data'!$B880</f>
        <v>0</v>
      </c>
      <c r="H882" s="68">
        <f ca="1">ROUND(NORMINV($M882,'Inputs and Outputs'!$C$20,'Inputs and Outputs'!$D$20),0)</f>
        <v>106</v>
      </c>
      <c r="I882" s="68">
        <f t="shared" si="260"/>
        <v>101</v>
      </c>
      <c r="J882" s="68">
        <f t="shared" ca="1" si="261"/>
        <v>101</v>
      </c>
      <c r="K882" s="68">
        <f ca="1">IF(J882-G882&gt;'Inputs and Outputs'!$D$4,One-G882,0)</f>
        <v>1</v>
      </c>
      <c r="L882" s="68">
        <f ca="1">J882*'Inputs and Outputs'!$D$5-K882*'Inputs and Outputs'!$D$6</f>
        <v>3940</v>
      </c>
      <c r="M882" s="70">
        <f t="shared" ca="1" si="275"/>
        <v>0.5563730663364681</v>
      </c>
      <c r="N882" s="68">
        <f t="shared" si="262"/>
        <v>200</v>
      </c>
      <c r="O882" s="75">
        <f ca="1">J882*'Inputs and Outputs'!$D$5-('Model Part B'!K882*'Model Part B'!N882+K882*Costperbumped)</f>
        <v>3740</v>
      </c>
      <c r="R882" s="74">
        <v>879</v>
      </c>
      <c r="S882" s="68" t="s">
        <v>7</v>
      </c>
      <c r="T882" s="69">
        <v>44489</v>
      </c>
      <c r="U882" s="67" t="s">
        <v>0</v>
      </c>
      <c r="V882" s="68" t="str">
        <f>'Flight Data'!$A880</f>
        <v>G879</v>
      </c>
      <c r="W882" s="68">
        <f>'Flight Data'!$B880</f>
        <v>0</v>
      </c>
      <c r="X882" s="68">
        <f ca="1">ROUND(NORMINV($AC882,'Inputs and Outputs'!$C$20,'Inputs and Outputs'!$D$20),0)</f>
        <v>110</v>
      </c>
      <c r="Y882" s="68">
        <f t="shared" si="263"/>
        <v>102</v>
      </c>
      <c r="Z882" s="68">
        <f t="shared" ca="1" si="264"/>
        <v>102</v>
      </c>
      <c r="AA882" s="68">
        <f ca="1">IF(Z882-W882&gt;'Inputs and Outputs'!$D$4,One-W882,0)</f>
        <v>1</v>
      </c>
      <c r="AB882" s="68">
        <f ca="1">Z882*'Inputs and Outputs'!$D$5-AA882*'Inputs and Outputs'!$D$6</f>
        <v>3980</v>
      </c>
      <c r="AC882" s="70">
        <f t="shared" ca="1" si="276"/>
        <v>0.85379891367642669</v>
      </c>
      <c r="AD882" s="68">
        <f t="shared" si="265"/>
        <v>200</v>
      </c>
      <c r="AE882" s="75">
        <f ca="1">Z882*'Inputs and Outputs'!$D$5-('Model Part B'!AA882*'Model Part B'!AD882+AA882*Costperbumped)</f>
        <v>3780</v>
      </c>
      <c r="AH882" s="74">
        <v>879</v>
      </c>
      <c r="AI882" s="68" t="s">
        <v>7</v>
      </c>
      <c r="AJ882" s="69">
        <v>44489</v>
      </c>
      <c r="AK882" s="67" t="s">
        <v>0</v>
      </c>
      <c r="AL882" s="68" t="str">
        <f>'Flight Data'!$A880</f>
        <v>G879</v>
      </c>
      <c r="AM882" s="68">
        <f>'Flight Data'!$B880</f>
        <v>0</v>
      </c>
      <c r="AN882" s="68">
        <f ca="1">ROUND(NORMINV($AS882,'Inputs and Outputs'!$C$20,'Inputs and Outputs'!$D$20),0)</f>
        <v>108</v>
      </c>
      <c r="AO882" s="68">
        <f t="shared" si="266"/>
        <v>103</v>
      </c>
      <c r="AP882" s="68">
        <f t="shared" ca="1" si="267"/>
        <v>103</v>
      </c>
      <c r="AQ882" s="68">
        <f ca="1">IF(AP882-AM882&gt;'Inputs and Outputs'!$D$4,Three-AM882,0)</f>
        <v>3</v>
      </c>
      <c r="AR882" s="68">
        <f ca="1">AP882*'Inputs and Outputs'!$D$5-AQ882*'Inputs and Outputs'!$D$6</f>
        <v>3820</v>
      </c>
      <c r="AS882" s="70">
        <f t="shared" ca="1" si="277"/>
        <v>0.70153566905572617</v>
      </c>
      <c r="AT882" s="68">
        <f t="shared" si="268"/>
        <v>200</v>
      </c>
      <c r="AU882" s="75">
        <f ca="1">AP882*'Inputs and Outputs'!$D$5-('Model Part B'!AQ882*'Model Part B'!AT882+AQ882*Costperbumped)</f>
        <v>3220</v>
      </c>
      <c r="AX882" s="74">
        <v>879</v>
      </c>
      <c r="AY882" s="68" t="s">
        <v>7</v>
      </c>
      <c r="AZ882" s="69">
        <v>44489</v>
      </c>
      <c r="BA882" s="67" t="s">
        <v>0</v>
      </c>
      <c r="BB882" s="68" t="str">
        <f>'Flight Data'!$A880</f>
        <v>G879</v>
      </c>
      <c r="BC882" s="68">
        <f>'Flight Data'!$B880</f>
        <v>0</v>
      </c>
      <c r="BD882" s="68">
        <f ca="1">ROUND(NORMINV($BI882,'Inputs and Outputs'!$C$20,'Inputs and Outputs'!$D$20),0)</f>
        <v>104</v>
      </c>
      <c r="BE882" s="68">
        <f t="shared" si="269"/>
        <v>104</v>
      </c>
      <c r="BF882" s="68">
        <f t="shared" ca="1" si="270"/>
        <v>104</v>
      </c>
      <c r="BG882" s="68">
        <f ca="1">IF(BF882-BC882&gt;'Inputs and Outputs'!$D$4,Four-BC882,0)</f>
        <v>4</v>
      </c>
      <c r="BH882" s="68">
        <f ca="1">BF882*'Inputs and Outputs'!$D$5-BG882*'Inputs and Outputs'!$D$6</f>
        <v>3760</v>
      </c>
      <c r="BI882" s="70">
        <f t="shared" ca="1" si="278"/>
        <v>0.39151415312977056</v>
      </c>
      <c r="BJ882" s="68">
        <f t="shared" si="271"/>
        <v>200</v>
      </c>
      <c r="BK882" s="75">
        <f ca="1">BF882*'Inputs and Outputs'!$D$5-('Model Part B'!BG882*'Model Part B'!BJ882+BG882*Costperbumped)</f>
        <v>2960</v>
      </c>
      <c r="BN882" s="74">
        <v>879</v>
      </c>
      <c r="BO882" s="68" t="s">
        <v>7</v>
      </c>
      <c r="BP882" s="69">
        <v>44489</v>
      </c>
      <c r="BQ882" s="67" t="s">
        <v>0</v>
      </c>
      <c r="BR882" s="68" t="str">
        <f>'Flight Data'!$A880</f>
        <v>G879</v>
      </c>
      <c r="BS882" s="68">
        <f>'Flight Data'!$B880</f>
        <v>0</v>
      </c>
      <c r="BT882" s="68">
        <f ca="1">ROUND(NORMINV($BY882,'Inputs and Outputs'!$C$18,'Inputs and Outputs'!$D$18),0)</f>
        <v>99</v>
      </c>
      <c r="BU882" s="68">
        <f t="shared" si="272"/>
        <v>105</v>
      </c>
      <c r="BV882" s="68">
        <f t="shared" ca="1" si="273"/>
        <v>99</v>
      </c>
      <c r="BW882" s="68">
        <f ca="1">IF(BV882-BS882&gt;'Inputs and Outputs'!$D$4,Five-BS882,0)</f>
        <v>0</v>
      </c>
      <c r="BX882" s="68">
        <f ca="1">BV882*'Inputs and Outputs'!$D$5-BW882*'Inputs and Outputs'!$D$6</f>
        <v>3960</v>
      </c>
      <c r="BY882" s="70">
        <f t="shared" ca="1" si="279"/>
        <v>0.34450472870401783</v>
      </c>
      <c r="BZ882" s="68">
        <f t="shared" si="274"/>
        <v>200</v>
      </c>
      <c r="CA882" s="75">
        <f ca="1">BV882*'Inputs and Outputs'!$D$5-('Model Part B'!BW882*'Model Part B'!BZ882+BW882*Costperbumped)</f>
        <v>3960</v>
      </c>
    </row>
    <row r="883" spans="2:79" x14ac:dyDescent="0.2">
      <c r="B883" s="74">
        <v>880</v>
      </c>
      <c r="C883" s="68" t="s">
        <v>6</v>
      </c>
      <c r="D883" s="69">
        <v>44490</v>
      </c>
      <c r="E883" s="67" t="s">
        <v>3</v>
      </c>
      <c r="F883" s="68" t="str">
        <f>'Flight Data'!$A881</f>
        <v>G880</v>
      </c>
      <c r="G883" s="68">
        <f>'Flight Data'!$B881</f>
        <v>4</v>
      </c>
      <c r="H883" s="68">
        <f ca="1">ROUND(NORMINV($M883,'Inputs and Outputs'!$C$18,'Inputs and Outputs'!$D$18),0)</f>
        <v>99</v>
      </c>
      <c r="I883" s="68">
        <f t="shared" si="260"/>
        <v>101</v>
      </c>
      <c r="J883" s="68">
        <f t="shared" ca="1" si="261"/>
        <v>99</v>
      </c>
      <c r="K883" s="68">
        <f ca="1">IF(J883-G883&gt;'Inputs and Outputs'!$D$4,One-G883,0)</f>
        <v>0</v>
      </c>
      <c r="L883" s="68">
        <f ca="1">J883*'Inputs and Outputs'!$D$5-K883*'Inputs and Outputs'!$D$6</f>
        <v>3960</v>
      </c>
      <c r="M883" s="70">
        <f t="shared" ca="1" si="275"/>
        <v>0.36337660624899482</v>
      </c>
      <c r="N883" s="68">
        <f t="shared" si="262"/>
        <v>25</v>
      </c>
      <c r="O883" s="75">
        <f ca="1">J883*'Inputs and Outputs'!$D$5-('Model Part B'!K883*'Model Part B'!N883+K883*Costperbumped)</f>
        <v>3960</v>
      </c>
      <c r="R883" s="74">
        <v>880</v>
      </c>
      <c r="S883" s="68" t="s">
        <v>6</v>
      </c>
      <c r="T883" s="69">
        <v>44490</v>
      </c>
      <c r="U883" s="67" t="s">
        <v>3</v>
      </c>
      <c r="V883" s="68" t="str">
        <f>'Flight Data'!$A881</f>
        <v>G880</v>
      </c>
      <c r="W883" s="68">
        <f>'Flight Data'!$B881</f>
        <v>4</v>
      </c>
      <c r="X883" s="68">
        <f ca="1">ROUND(NORMINV($AC883,'Inputs and Outputs'!$C$18,'Inputs and Outputs'!$D$18),0)</f>
        <v>109</v>
      </c>
      <c r="Y883" s="68">
        <f t="shared" si="263"/>
        <v>102</v>
      </c>
      <c r="Z883" s="68">
        <f t="shared" ca="1" si="264"/>
        <v>102</v>
      </c>
      <c r="AA883" s="68">
        <f ca="1">IF(Z883-W883&gt;'Inputs and Outputs'!$D$4,One-W883,0)</f>
        <v>0</v>
      </c>
      <c r="AB883" s="68">
        <f ca="1">Z883*'Inputs and Outputs'!$D$5-AA883*'Inputs and Outputs'!$D$6</f>
        <v>4080</v>
      </c>
      <c r="AC883" s="70">
        <f t="shared" ca="1" si="276"/>
        <v>0.90869465679482009</v>
      </c>
      <c r="AD883" s="68">
        <f t="shared" si="265"/>
        <v>25</v>
      </c>
      <c r="AE883" s="75">
        <f ca="1">Z883*'Inputs and Outputs'!$D$5-('Model Part B'!AA883*'Model Part B'!AD883+AA883*Costperbumped)</f>
        <v>4080</v>
      </c>
      <c r="AH883" s="74">
        <v>880</v>
      </c>
      <c r="AI883" s="68" t="s">
        <v>6</v>
      </c>
      <c r="AJ883" s="69">
        <v>44490</v>
      </c>
      <c r="AK883" s="67" t="s">
        <v>3</v>
      </c>
      <c r="AL883" s="68" t="str">
        <f>'Flight Data'!$A881</f>
        <v>G880</v>
      </c>
      <c r="AM883" s="68">
        <f>'Flight Data'!$B881</f>
        <v>4</v>
      </c>
      <c r="AN883" s="68">
        <f ca="1">ROUND(NORMINV($AS883,'Inputs and Outputs'!$C$18,'Inputs and Outputs'!$D$18),0)</f>
        <v>107</v>
      </c>
      <c r="AO883" s="68">
        <f t="shared" si="266"/>
        <v>103</v>
      </c>
      <c r="AP883" s="68">
        <f t="shared" ca="1" si="267"/>
        <v>103</v>
      </c>
      <c r="AQ883" s="68">
        <f ca="1">IF(AP883-AM883&gt;'Inputs and Outputs'!$D$4,Three-AM883,0)</f>
        <v>0</v>
      </c>
      <c r="AR883" s="68">
        <f ca="1">AP883*'Inputs and Outputs'!$D$5-AQ883*'Inputs and Outputs'!$D$6</f>
        <v>4120</v>
      </c>
      <c r="AS883" s="70">
        <f t="shared" ca="1" si="277"/>
        <v>0.84370645670398314</v>
      </c>
      <c r="AT883" s="68">
        <f t="shared" si="268"/>
        <v>25</v>
      </c>
      <c r="AU883" s="75">
        <f ca="1">AP883*'Inputs and Outputs'!$D$5-('Model Part B'!AQ883*'Model Part B'!AT883+AQ883*Costperbumped)</f>
        <v>4120</v>
      </c>
      <c r="AX883" s="74">
        <v>880</v>
      </c>
      <c r="AY883" s="68" t="s">
        <v>6</v>
      </c>
      <c r="AZ883" s="69">
        <v>44490</v>
      </c>
      <c r="BA883" s="67" t="s">
        <v>3</v>
      </c>
      <c r="BB883" s="68" t="str">
        <f>'Flight Data'!$A881</f>
        <v>G880</v>
      </c>
      <c r="BC883" s="68">
        <f>'Flight Data'!$B881</f>
        <v>4</v>
      </c>
      <c r="BD883" s="68">
        <f ca="1">ROUND(NORMINV($BI883,'Inputs and Outputs'!$C$18,'Inputs and Outputs'!$D$18),0)</f>
        <v>92</v>
      </c>
      <c r="BE883" s="68">
        <f t="shared" si="269"/>
        <v>104</v>
      </c>
      <c r="BF883" s="68">
        <f t="shared" ca="1" si="270"/>
        <v>92</v>
      </c>
      <c r="BG883" s="68">
        <f ca="1">IF(BF883-BC883&gt;'Inputs and Outputs'!$D$4,Four-BC883,0)</f>
        <v>0</v>
      </c>
      <c r="BH883" s="68">
        <f ca="1">BF883*'Inputs and Outputs'!$D$5-BG883*'Inputs and Outputs'!$D$6</f>
        <v>3680</v>
      </c>
      <c r="BI883" s="70">
        <f t="shared" ca="1" si="278"/>
        <v>5.7082614726242542E-2</v>
      </c>
      <c r="BJ883" s="68">
        <f t="shared" si="271"/>
        <v>25</v>
      </c>
      <c r="BK883" s="75">
        <f ca="1">BF883*'Inputs and Outputs'!$D$5-('Model Part B'!BG883*'Model Part B'!BJ883+BG883*Costperbumped)</f>
        <v>3680</v>
      </c>
      <c r="BN883" s="74">
        <v>880</v>
      </c>
      <c r="BO883" s="68" t="s">
        <v>6</v>
      </c>
      <c r="BP883" s="69">
        <v>44490</v>
      </c>
      <c r="BQ883" s="67" t="s">
        <v>3</v>
      </c>
      <c r="BR883" s="68" t="str">
        <f>'Flight Data'!$A881</f>
        <v>G880</v>
      </c>
      <c r="BS883" s="68">
        <f>'Flight Data'!$B881</f>
        <v>4</v>
      </c>
      <c r="BT883" s="68">
        <f ca="1">ROUND(NORMINV($BY883,'Inputs and Outputs'!$C$18,'Inputs and Outputs'!$D$18),0)</f>
        <v>93</v>
      </c>
      <c r="BU883" s="68">
        <f t="shared" si="272"/>
        <v>105</v>
      </c>
      <c r="BV883" s="68">
        <f t="shared" ca="1" si="273"/>
        <v>93</v>
      </c>
      <c r="BW883" s="68">
        <f ca="1">IF(BV883-BS883&gt;'Inputs and Outputs'!$D$4,Five-BS883,0)</f>
        <v>0</v>
      </c>
      <c r="BX883" s="68">
        <f ca="1">BV883*'Inputs and Outputs'!$D$5-BW883*'Inputs and Outputs'!$D$6</f>
        <v>3720</v>
      </c>
      <c r="BY883" s="70">
        <f t="shared" ca="1" si="279"/>
        <v>7.8446860269934748E-2</v>
      </c>
      <c r="BZ883" s="68">
        <f t="shared" si="274"/>
        <v>25</v>
      </c>
      <c r="CA883" s="75">
        <f ca="1">BV883*'Inputs and Outputs'!$D$5-('Model Part B'!BW883*'Model Part B'!BZ883+BW883*Costperbumped)</f>
        <v>3720</v>
      </c>
    </row>
    <row r="884" spans="2:79" x14ac:dyDescent="0.2">
      <c r="B884" s="74">
        <v>881</v>
      </c>
      <c r="C884" s="68" t="s">
        <v>6</v>
      </c>
      <c r="D884" s="69">
        <v>44490</v>
      </c>
      <c r="E884" s="67" t="s">
        <v>2</v>
      </c>
      <c r="F884" s="68" t="str">
        <f>'Flight Data'!$A882</f>
        <v>G881</v>
      </c>
      <c r="G884" s="68">
        <f>'Flight Data'!$B882</f>
        <v>5</v>
      </c>
      <c r="H884" s="68">
        <f ca="1">ROUND(NORMINV($M884,'Inputs and Outputs'!$C$19,'Inputs and Outputs'!$D$19),0)</f>
        <v>100</v>
      </c>
      <c r="I884" s="68">
        <f t="shared" si="260"/>
        <v>101</v>
      </c>
      <c r="J884" s="68">
        <f t="shared" ca="1" si="261"/>
        <v>100</v>
      </c>
      <c r="K884" s="68">
        <f ca="1">IF(J884-G884&gt;'Inputs and Outputs'!$D$4,One-G884,0)</f>
        <v>0</v>
      </c>
      <c r="L884" s="68">
        <f ca="1">J884*'Inputs and Outputs'!$D$5-K884*'Inputs and Outputs'!$D$6</f>
        <v>4000</v>
      </c>
      <c r="M884" s="70">
        <f t="shared" ca="1" si="275"/>
        <v>0.29347403509149839</v>
      </c>
      <c r="N884" s="68">
        <f t="shared" si="262"/>
        <v>25</v>
      </c>
      <c r="O884" s="75">
        <f ca="1">J884*'Inputs and Outputs'!$D$5-('Model Part B'!K884*'Model Part B'!N884+K884*Costperbumped)</f>
        <v>4000</v>
      </c>
      <c r="R884" s="74">
        <v>881</v>
      </c>
      <c r="S884" s="68" t="s">
        <v>6</v>
      </c>
      <c r="T884" s="69">
        <v>44490</v>
      </c>
      <c r="U884" s="67" t="s">
        <v>2</v>
      </c>
      <c r="V884" s="68" t="str">
        <f>'Flight Data'!$A882</f>
        <v>G881</v>
      </c>
      <c r="W884" s="68">
        <f>'Flight Data'!$B882</f>
        <v>5</v>
      </c>
      <c r="X884" s="68">
        <f ca="1">ROUND(NORMINV($AC884,'Inputs and Outputs'!$C$19,'Inputs and Outputs'!$D$19),0)</f>
        <v>107</v>
      </c>
      <c r="Y884" s="68">
        <f t="shared" si="263"/>
        <v>102</v>
      </c>
      <c r="Z884" s="68">
        <f t="shared" ca="1" si="264"/>
        <v>102</v>
      </c>
      <c r="AA884" s="68">
        <f ca="1">IF(Z884-W884&gt;'Inputs and Outputs'!$D$4,One-W884,0)</f>
        <v>0</v>
      </c>
      <c r="AB884" s="68">
        <f ca="1">Z884*'Inputs and Outputs'!$D$5-AA884*'Inputs and Outputs'!$D$6</f>
        <v>4080</v>
      </c>
      <c r="AC884" s="70">
        <f t="shared" ca="1" si="276"/>
        <v>0.80077918879923304</v>
      </c>
      <c r="AD884" s="68">
        <f t="shared" si="265"/>
        <v>25</v>
      </c>
      <c r="AE884" s="75">
        <f ca="1">Z884*'Inputs and Outputs'!$D$5-('Model Part B'!AA884*'Model Part B'!AD884+AA884*Costperbumped)</f>
        <v>4080</v>
      </c>
      <c r="AH884" s="74">
        <v>881</v>
      </c>
      <c r="AI884" s="68" t="s">
        <v>6</v>
      </c>
      <c r="AJ884" s="69">
        <v>44490</v>
      </c>
      <c r="AK884" s="67" t="s">
        <v>2</v>
      </c>
      <c r="AL884" s="68" t="str">
        <f>'Flight Data'!$A882</f>
        <v>G881</v>
      </c>
      <c r="AM884" s="68">
        <f>'Flight Data'!$B882</f>
        <v>5</v>
      </c>
      <c r="AN884" s="68">
        <f ca="1">ROUND(NORMINV($AS884,'Inputs and Outputs'!$C$19,'Inputs and Outputs'!$D$19),0)</f>
        <v>100</v>
      </c>
      <c r="AO884" s="68">
        <f t="shared" si="266"/>
        <v>103</v>
      </c>
      <c r="AP884" s="68">
        <f t="shared" ca="1" si="267"/>
        <v>100</v>
      </c>
      <c r="AQ884" s="68">
        <f ca="1">IF(AP884-AM884&gt;'Inputs and Outputs'!$D$4,Three-AM884,0)</f>
        <v>0</v>
      </c>
      <c r="AR884" s="68">
        <f ca="1">AP884*'Inputs and Outputs'!$D$5-AQ884*'Inputs and Outputs'!$D$6</f>
        <v>4000</v>
      </c>
      <c r="AS884" s="70">
        <f t="shared" ca="1" si="277"/>
        <v>0.27729954097908349</v>
      </c>
      <c r="AT884" s="68">
        <f t="shared" si="268"/>
        <v>25</v>
      </c>
      <c r="AU884" s="75">
        <f ca="1">AP884*'Inputs and Outputs'!$D$5-('Model Part B'!AQ884*'Model Part B'!AT884+AQ884*Costperbumped)</f>
        <v>4000</v>
      </c>
      <c r="AX884" s="74">
        <v>881</v>
      </c>
      <c r="AY884" s="68" t="s">
        <v>6</v>
      </c>
      <c r="AZ884" s="69">
        <v>44490</v>
      </c>
      <c r="BA884" s="67" t="s">
        <v>2</v>
      </c>
      <c r="BB884" s="68" t="str">
        <f>'Flight Data'!$A882</f>
        <v>G881</v>
      </c>
      <c r="BC884" s="68">
        <f>'Flight Data'!$B882</f>
        <v>5</v>
      </c>
      <c r="BD884" s="68">
        <f ca="1">ROUND(NORMINV($BI884,'Inputs and Outputs'!$C$19,'Inputs and Outputs'!$D$19),0)</f>
        <v>109</v>
      </c>
      <c r="BE884" s="68">
        <f t="shared" si="269"/>
        <v>104</v>
      </c>
      <c r="BF884" s="68">
        <f t="shared" ca="1" si="270"/>
        <v>104</v>
      </c>
      <c r="BG884" s="68">
        <f ca="1">IF(BF884-BC884&gt;'Inputs and Outputs'!$D$4,Four-BC884,0)</f>
        <v>0</v>
      </c>
      <c r="BH884" s="68">
        <f ca="1">BF884*'Inputs and Outputs'!$D$5-BG884*'Inputs and Outputs'!$D$6</f>
        <v>4160</v>
      </c>
      <c r="BI884" s="70">
        <f t="shared" ca="1" si="278"/>
        <v>0.89626585645190304</v>
      </c>
      <c r="BJ884" s="68">
        <f t="shared" si="271"/>
        <v>25</v>
      </c>
      <c r="BK884" s="75">
        <f ca="1">BF884*'Inputs and Outputs'!$D$5-('Model Part B'!BG884*'Model Part B'!BJ884+BG884*Costperbumped)</f>
        <v>4160</v>
      </c>
      <c r="BN884" s="74">
        <v>881</v>
      </c>
      <c r="BO884" s="68" t="s">
        <v>6</v>
      </c>
      <c r="BP884" s="69">
        <v>44490</v>
      </c>
      <c r="BQ884" s="67" t="s">
        <v>2</v>
      </c>
      <c r="BR884" s="68" t="str">
        <f>'Flight Data'!$A882</f>
        <v>G881</v>
      </c>
      <c r="BS884" s="68">
        <f>'Flight Data'!$B882</f>
        <v>5</v>
      </c>
      <c r="BT884" s="68">
        <f ca="1">ROUND(NORMINV($BY884,'Inputs and Outputs'!$C$18,'Inputs and Outputs'!$D$18),0)</f>
        <v>103</v>
      </c>
      <c r="BU884" s="68">
        <f t="shared" si="272"/>
        <v>105</v>
      </c>
      <c r="BV884" s="68">
        <f t="shared" ca="1" si="273"/>
        <v>103</v>
      </c>
      <c r="BW884" s="68">
        <f ca="1">IF(BV884-BS884&gt;'Inputs and Outputs'!$D$4,Five-BS884,0)</f>
        <v>0</v>
      </c>
      <c r="BX884" s="68">
        <f ca="1">BV884*'Inputs and Outputs'!$D$5-BW884*'Inputs and Outputs'!$D$6</f>
        <v>4120</v>
      </c>
      <c r="BY884" s="70">
        <f t="shared" ca="1" si="279"/>
        <v>0.62030194126968619</v>
      </c>
      <c r="BZ884" s="68">
        <f t="shared" si="274"/>
        <v>25</v>
      </c>
      <c r="CA884" s="75">
        <f ca="1">BV884*'Inputs and Outputs'!$D$5-('Model Part B'!BW884*'Model Part B'!BZ884+BW884*Costperbumped)</f>
        <v>4120</v>
      </c>
    </row>
    <row r="885" spans="2:79" x14ac:dyDescent="0.2">
      <c r="B885" s="74">
        <v>882</v>
      </c>
      <c r="C885" s="68" t="s">
        <v>6</v>
      </c>
      <c r="D885" s="69">
        <v>44490</v>
      </c>
      <c r="E885" s="67" t="s">
        <v>0</v>
      </c>
      <c r="F885" s="68" t="str">
        <f>'Flight Data'!$A883</f>
        <v>G882</v>
      </c>
      <c r="G885" s="68">
        <f>'Flight Data'!$B883</f>
        <v>0</v>
      </c>
      <c r="H885" s="68">
        <f ca="1">ROUND(NORMINV($M885,'Inputs and Outputs'!$C$20,'Inputs and Outputs'!$D$20),0)</f>
        <v>105</v>
      </c>
      <c r="I885" s="68">
        <f t="shared" si="260"/>
        <v>101</v>
      </c>
      <c r="J885" s="68">
        <f t="shared" ca="1" si="261"/>
        <v>101</v>
      </c>
      <c r="K885" s="68">
        <f ca="1">IF(J885-G885&gt;'Inputs and Outputs'!$D$4,One-G885,0)</f>
        <v>1</v>
      </c>
      <c r="L885" s="68">
        <f ca="1">J885*'Inputs and Outputs'!$D$5-K885*'Inputs and Outputs'!$D$6</f>
        <v>3940</v>
      </c>
      <c r="M885" s="70">
        <f t="shared" ca="1" si="275"/>
        <v>0.48920321646712872</v>
      </c>
      <c r="N885" s="68">
        <f t="shared" si="262"/>
        <v>200</v>
      </c>
      <c r="O885" s="75">
        <f ca="1">J885*'Inputs and Outputs'!$D$5-('Model Part B'!K885*'Model Part B'!N885+K885*Costperbumped)</f>
        <v>3740</v>
      </c>
      <c r="R885" s="74">
        <v>882</v>
      </c>
      <c r="S885" s="68" t="s">
        <v>6</v>
      </c>
      <c r="T885" s="69">
        <v>44490</v>
      </c>
      <c r="U885" s="67" t="s">
        <v>0</v>
      </c>
      <c r="V885" s="68" t="str">
        <f>'Flight Data'!$A883</f>
        <v>G882</v>
      </c>
      <c r="W885" s="68">
        <f>'Flight Data'!$B883</f>
        <v>0</v>
      </c>
      <c r="X885" s="68">
        <f ca="1">ROUND(NORMINV($AC885,'Inputs and Outputs'!$C$20,'Inputs and Outputs'!$D$20),0)</f>
        <v>105</v>
      </c>
      <c r="Y885" s="68">
        <f t="shared" si="263"/>
        <v>102</v>
      </c>
      <c r="Z885" s="68">
        <f t="shared" ca="1" si="264"/>
        <v>102</v>
      </c>
      <c r="AA885" s="68">
        <f ca="1">IF(Z885-W885&gt;'Inputs and Outputs'!$D$4,One-W885,0)</f>
        <v>1</v>
      </c>
      <c r="AB885" s="68">
        <f ca="1">Z885*'Inputs and Outputs'!$D$5-AA885*'Inputs and Outputs'!$D$6</f>
        <v>3980</v>
      </c>
      <c r="AC885" s="70">
        <f t="shared" ca="1" si="276"/>
        <v>0.47412958096794033</v>
      </c>
      <c r="AD885" s="68">
        <f t="shared" si="265"/>
        <v>200</v>
      </c>
      <c r="AE885" s="75">
        <f ca="1">Z885*'Inputs and Outputs'!$D$5-('Model Part B'!AA885*'Model Part B'!AD885+AA885*Costperbumped)</f>
        <v>3780</v>
      </c>
      <c r="AH885" s="74">
        <v>882</v>
      </c>
      <c r="AI885" s="68" t="s">
        <v>6</v>
      </c>
      <c r="AJ885" s="69">
        <v>44490</v>
      </c>
      <c r="AK885" s="67" t="s">
        <v>0</v>
      </c>
      <c r="AL885" s="68" t="str">
        <f>'Flight Data'!$A883</f>
        <v>G882</v>
      </c>
      <c r="AM885" s="68">
        <f>'Flight Data'!$B883</f>
        <v>0</v>
      </c>
      <c r="AN885" s="68">
        <f ca="1">ROUND(NORMINV($AS885,'Inputs and Outputs'!$C$20,'Inputs and Outputs'!$D$20),0)</f>
        <v>106</v>
      </c>
      <c r="AO885" s="68">
        <f t="shared" si="266"/>
        <v>103</v>
      </c>
      <c r="AP885" s="68">
        <f t="shared" ca="1" si="267"/>
        <v>103</v>
      </c>
      <c r="AQ885" s="68">
        <f ca="1">IF(AP885-AM885&gt;'Inputs and Outputs'!$D$4,Three-AM885,0)</f>
        <v>3</v>
      </c>
      <c r="AR885" s="68">
        <f ca="1">AP885*'Inputs and Outputs'!$D$5-AQ885*'Inputs and Outputs'!$D$6</f>
        <v>3820</v>
      </c>
      <c r="AS885" s="70">
        <f t="shared" ca="1" si="277"/>
        <v>0.57555787692458682</v>
      </c>
      <c r="AT885" s="68">
        <f t="shared" si="268"/>
        <v>200</v>
      </c>
      <c r="AU885" s="75">
        <f ca="1">AP885*'Inputs and Outputs'!$D$5-('Model Part B'!AQ885*'Model Part B'!AT885+AQ885*Costperbumped)</f>
        <v>3220</v>
      </c>
      <c r="AX885" s="74">
        <v>882</v>
      </c>
      <c r="AY885" s="68" t="s">
        <v>6</v>
      </c>
      <c r="AZ885" s="69">
        <v>44490</v>
      </c>
      <c r="BA885" s="67" t="s">
        <v>0</v>
      </c>
      <c r="BB885" s="68" t="str">
        <f>'Flight Data'!$A883</f>
        <v>G882</v>
      </c>
      <c r="BC885" s="68">
        <f>'Flight Data'!$B883</f>
        <v>0</v>
      </c>
      <c r="BD885" s="68">
        <f ca="1">ROUND(NORMINV($BI885,'Inputs and Outputs'!$C$20,'Inputs and Outputs'!$D$20),0)</f>
        <v>112</v>
      </c>
      <c r="BE885" s="68">
        <f t="shared" si="269"/>
        <v>104</v>
      </c>
      <c r="BF885" s="68">
        <f t="shared" ca="1" si="270"/>
        <v>104</v>
      </c>
      <c r="BG885" s="68">
        <f ca="1">IF(BF885-BC885&gt;'Inputs and Outputs'!$D$4,Four-BC885,0)</f>
        <v>4</v>
      </c>
      <c r="BH885" s="68">
        <f ca="1">BF885*'Inputs and Outputs'!$D$5-BG885*'Inputs and Outputs'!$D$6</f>
        <v>3760</v>
      </c>
      <c r="BI885" s="70">
        <f t="shared" ca="1" si="278"/>
        <v>0.91598792514668714</v>
      </c>
      <c r="BJ885" s="68">
        <f t="shared" si="271"/>
        <v>200</v>
      </c>
      <c r="BK885" s="75">
        <f ca="1">BF885*'Inputs and Outputs'!$D$5-('Model Part B'!BG885*'Model Part B'!BJ885+BG885*Costperbumped)</f>
        <v>2960</v>
      </c>
      <c r="BN885" s="74">
        <v>882</v>
      </c>
      <c r="BO885" s="68" t="s">
        <v>6</v>
      </c>
      <c r="BP885" s="69">
        <v>44490</v>
      </c>
      <c r="BQ885" s="67" t="s">
        <v>0</v>
      </c>
      <c r="BR885" s="68" t="str">
        <f>'Flight Data'!$A883</f>
        <v>G882</v>
      </c>
      <c r="BS885" s="68">
        <f>'Flight Data'!$B883</f>
        <v>0</v>
      </c>
      <c r="BT885" s="68">
        <f ca="1">ROUND(NORMINV($BY885,'Inputs and Outputs'!$C$18,'Inputs and Outputs'!$D$18),0)</f>
        <v>98</v>
      </c>
      <c r="BU885" s="68">
        <f t="shared" si="272"/>
        <v>105</v>
      </c>
      <c r="BV885" s="68">
        <f t="shared" ca="1" si="273"/>
        <v>98</v>
      </c>
      <c r="BW885" s="68">
        <f ca="1">IF(BV885-BS885&gt;'Inputs and Outputs'!$D$4,Five-BS885,0)</f>
        <v>0</v>
      </c>
      <c r="BX885" s="68">
        <f ca="1">BV885*'Inputs and Outputs'!$D$5-BW885*'Inputs and Outputs'!$D$6</f>
        <v>3920</v>
      </c>
      <c r="BY885" s="70">
        <f t="shared" ca="1" si="279"/>
        <v>0.30170227719882903</v>
      </c>
      <c r="BZ885" s="68">
        <f t="shared" si="274"/>
        <v>200</v>
      </c>
      <c r="CA885" s="75">
        <f ca="1">BV885*'Inputs and Outputs'!$D$5-('Model Part B'!BW885*'Model Part B'!BZ885+BW885*Costperbumped)</f>
        <v>3920</v>
      </c>
    </row>
    <row r="886" spans="2:79" x14ac:dyDescent="0.2">
      <c r="B886" s="74">
        <v>883</v>
      </c>
      <c r="C886" s="68" t="s">
        <v>5</v>
      </c>
      <c r="D886" s="69">
        <v>44491</v>
      </c>
      <c r="E886" s="67" t="s">
        <v>3</v>
      </c>
      <c r="F886" s="68" t="str">
        <f>'Flight Data'!$A884</f>
        <v>G883</v>
      </c>
      <c r="G886" s="68">
        <f>'Flight Data'!$B884</f>
        <v>6</v>
      </c>
      <c r="H886" s="68">
        <f ca="1">ROUND(NORMINV($M886,'Inputs and Outputs'!$C$18,'Inputs and Outputs'!$D$18),0)</f>
        <v>96</v>
      </c>
      <c r="I886" s="68">
        <f t="shared" si="260"/>
        <v>101</v>
      </c>
      <c r="J886" s="68">
        <f t="shared" ca="1" si="261"/>
        <v>96</v>
      </c>
      <c r="K886" s="68">
        <f ca="1">IF(J886-G886&gt;'Inputs and Outputs'!$D$4,One-G886,0)</f>
        <v>0</v>
      </c>
      <c r="L886" s="68">
        <f ca="1">J886*'Inputs and Outputs'!$D$5-K886*'Inputs and Outputs'!$D$6</f>
        <v>3840</v>
      </c>
      <c r="M886" s="70">
        <f t="shared" ca="1" si="275"/>
        <v>0.18421703437980419</v>
      </c>
      <c r="N886" s="68">
        <f t="shared" si="262"/>
        <v>25</v>
      </c>
      <c r="O886" s="75">
        <f ca="1">J886*'Inputs and Outputs'!$D$5-('Model Part B'!K886*'Model Part B'!N886+K886*Costperbumped)</f>
        <v>3840</v>
      </c>
      <c r="R886" s="74">
        <v>883</v>
      </c>
      <c r="S886" s="68" t="s">
        <v>5</v>
      </c>
      <c r="T886" s="69">
        <v>44491</v>
      </c>
      <c r="U886" s="67" t="s">
        <v>3</v>
      </c>
      <c r="V886" s="68" t="str">
        <f>'Flight Data'!$A884</f>
        <v>G883</v>
      </c>
      <c r="W886" s="68">
        <f>'Flight Data'!$B884</f>
        <v>6</v>
      </c>
      <c r="X886" s="68">
        <f ca="1">ROUND(NORMINV($AC886,'Inputs and Outputs'!$C$18,'Inputs and Outputs'!$D$18),0)</f>
        <v>94</v>
      </c>
      <c r="Y886" s="68">
        <f t="shared" si="263"/>
        <v>102</v>
      </c>
      <c r="Z886" s="68">
        <f t="shared" ca="1" si="264"/>
        <v>94</v>
      </c>
      <c r="AA886" s="68">
        <f ca="1">IF(Z886-W886&gt;'Inputs and Outputs'!$D$4,One-W886,0)</f>
        <v>0</v>
      </c>
      <c r="AB886" s="68">
        <f ca="1">Z886*'Inputs and Outputs'!$D$5-AA886*'Inputs and Outputs'!$D$6</f>
        <v>3760</v>
      </c>
      <c r="AC886" s="70">
        <f t="shared" ca="1" si="276"/>
        <v>0.11134524959798309</v>
      </c>
      <c r="AD886" s="68">
        <f t="shared" si="265"/>
        <v>25</v>
      </c>
      <c r="AE886" s="75">
        <f ca="1">Z886*'Inputs and Outputs'!$D$5-('Model Part B'!AA886*'Model Part B'!AD886+AA886*Costperbumped)</f>
        <v>3760</v>
      </c>
      <c r="AH886" s="74">
        <v>883</v>
      </c>
      <c r="AI886" s="68" t="s">
        <v>5</v>
      </c>
      <c r="AJ886" s="69">
        <v>44491</v>
      </c>
      <c r="AK886" s="67" t="s">
        <v>3</v>
      </c>
      <c r="AL886" s="68" t="str">
        <f>'Flight Data'!$A884</f>
        <v>G883</v>
      </c>
      <c r="AM886" s="68">
        <f>'Flight Data'!$B884</f>
        <v>6</v>
      </c>
      <c r="AN886" s="68">
        <f ca="1">ROUND(NORMINV($AS886,'Inputs and Outputs'!$C$18,'Inputs and Outputs'!$D$18),0)</f>
        <v>102</v>
      </c>
      <c r="AO886" s="68">
        <f t="shared" si="266"/>
        <v>103</v>
      </c>
      <c r="AP886" s="68">
        <f t="shared" ca="1" si="267"/>
        <v>102</v>
      </c>
      <c r="AQ886" s="68">
        <f ca="1">IF(AP886-AM886&gt;'Inputs and Outputs'!$D$4,Three-AM886,0)</f>
        <v>0</v>
      </c>
      <c r="AR886" s="68">
        <f ca="1">AP886*'Inputs and Outputs'!$D$5-AQ886*'Inputs and Outputs'!$D$6</f>
        <v>4080</v>
      </c>
      <c r="AS886" s="70">
        <f t="shared" ca="1" si="277"/>
        <v>0.53500448165004955</v>
      </c>
      <c r="AT886" s="68">
        <f t="shared" si="268"/>
        <v>25</v>
      </c>
      <c r="AU886" s="75">
        <f ca="1">AP886*'Inputs and Outputs'!$D$5-('Model Part B'!AQ886*'Model Part B'!AT886+AQ886*Costperbumped)</f>
        <v>4080</v>
      </c>
      <c r="AX886" s="74">
        <v>883</v>
      </c>
      <c r="AY886" s="68" t="s">
        <v>5</v>
      </c>
      <c r="AZ886" s="69">
        <v>44491</v>
      </c>
      <c r="BA886" s="67" t="s">
        <v>3</v>
      </c>
      <c r="BB886" s="68" t="str">
        <f>'Flight Data'!$A884</f>
        <v>G883</v>
      </c>
      <c r="BC886" s="68">
        <f>'Flight Data'!$B884</f>
        <v>6</v>
      </c>
      <c r="BD886" s="68">
        <f ca="1">ROUND(NORMINV($BI886,'Inputs and Outputs'!$C$18,'Inputs and Outputs'!$D$18),0)</f>
        <v>98</v>
      </c>
      <c r="BE886" s="68">
        <f t="shared" si="269"/>
        <v>104</v>
      </c>
      <c r="BF886" s="68">
        <f t="shared" ca="1" si="270"/>
        <v>98</v>
      </c>
      <c r="BG886" s="68">
        <f ca="1">IF(BF886-BC886&gt;'Inputs and Outputs'!$D$4,Four-BC886,0)</f>
        <v>0</v>
      </c>
      <c r="BH886" s="68">
        <f ca="1">BF886*'Inputs and Outputs'!$D$5-BG886*'Inputs and Outputs'!$D$6</f>
        <v>3920</v>
      </c>
      <c r="BI886" s="70">
        <f t="shared" ca="1" si="278"/>
        <v>0.33758575636370924</v>
      </c>
      <c r="BJ886" s="68">
        <f t="shared" si="271"/>
        <v>25</v>
      </c>
      <c r="BK886" s="75">
        <f ca="1">BF886*'Inputs and Outputs'!$D$5-('Model Part B'!BG886*'Model Part B'!BJ886+BG886*Costperbumped)</f>
        <v>3920</v>
      </c>
      <c r="BN886" s="74">
        <v>883</v>
      </c>
      <c r="BO886" s="68" t="s">
        <v>5</v>
      </c>
      <c r="BP886" s="69">
        <v>44491</v>
      </c>
      <c r="BQ886" s="67" t="s">
        <v>3</v>
      </c>
      <c r="BR886" s="68" t="str">
        <f>'Flight Data'!$A884</f>
        <v>G883</v>
      </c>
      <c r="BS886" s="68">
        <f>'Flight Data'!$B884</f>
        <v>6</v>
      </c>
      <c r="BT886" s="68">
        <f ca="1">ROUND(NORMINV($BY886,'Inputs and Outputs'!$C$18,'Inputs and Outputs'!$D$18),0)</f>
        <v>97</v>
      </c>
      <c r="BU886" s="68">
        <f t="shared" si="272"/>
        <v>105</v>
      </c>
      <c r="BV886" s="68">
        <f t="shared" ca="1" si="273"/>
        <v>97</v>
      </c>
      <c r="BW886" s="68">
        <f ca="1">IF(BV886-BS886&gt;'Inputs and Outputs'!$D$4,Five-BS886,0)</f>
        <v>0</v>
      </c>
      <c r="BX886" s="68">
        <f ca="1">BV886*'Inputs and Outputs'!$D$5-BW886*'Inputs and Outputs'!$D$6</f>
        <v>3880</v>
      </c>
      <c r="BY886" s="70">
        <f t="shared" ca="1" si="279"/>
        <v>0.25205025603610853</v>
      </c>
      <c r="BZ886" s="68">
        <f t="shared" si="274"/>
        <v>25</v>
      </c>
      <c r="CA886" s="75">
        <f ca="1">BV886*'Inputs and Outputs'!$D$5-('Model Part B'!BW886*'Model Part B'!BZ886+BW886*Costperbumped)</f>
        <v>3880</v>
      </c>
    </row>
    <row r="887" spans="2:79" x14ac:dyDescent="0.2">
      <c r="B887" s="74">
        <v>884</v>
      </c>
      <c r="C887" s="68" t="s">
        <v>5</v>
      </c>
      <c r="D887" s="69">
        <v>44491</v>
      </c>
      <c r="E887" s="67" t="s">
        <v>2</v>
      </c>
      <c r="F887" s="68" t="str">
        <f>'Flight Data'!$A885</f>
        <v>G884</v>
      </c>
      <c r="G887" s="68">
        <f>'Flight Data'!$B885</f>
        <v>1</v>
      </c>
      <c r="H887" s="68">
        <f ca="1">ROUND(NORMINV($M887,'Inputs and Outputs'!$C$19,'Inputs and Outputs'!$D$19),0)</f>
        <v>105</v>
      </c>
      <c r="I887" s="68">
        <f t="shared" si="260"/>
        <v>101</v>
      </c>
      <c r="J887" s="68">
        <f t="shared" ca="1" si="261"/>
        <v>101</v>
      </c>
      <c r="K887" s="68">
        <f ca="1">IF(J887-G887&gt;'Inputs and Outputs'!$D$4,One-G887,0)</f>
        <v>0</v>
      </c>
      <c r="L887" s="68">
        <f ca="1">J887*'Inputs and Outputs'!$D$5-K887*'Inputs and Outputs'!$D$6</f>
        <v>4040</v>
      </c>
      <c r="M887" s="70">
        <f t="shared" ca="1" si="275"/>
        <v>0.62325770582500251</v>
      </c>
      <c r="N887" s="68">
        <f t="shared" si="262"/>
        <v>25</v>
      </c>
      <c r="O887" s="75">
        <f ca="1">J887*'Inputs and Outputs'!$D$5-('Model Part B'!K887*'Model Part B'!N887+K887*Costperbumped)</f>
        <v>4040</v>
      </c>
      <c r="R887" s="74">
        <v>884</v>
      </c>
      <c r="S887" s="68" t="s">
        <v>5</v>
      </c>
      <c r="T887" s="69">
        <v>44491</v>
      </c>
      <c r="U887" s="67" t="s">
        <v>2</v>
      </c>
      <c r="V887" s="68" t="str">
        <f>'Flight Data'!$A885</f>
        <v>G884</v>
      </c>
      <c r="W887" s="68">
        <f>'Flight Data'!$B885</f>
        <v>1</v>
      </c>
      <c r="X887" s="68">
        <f ca="1">ROUND(NORMINV($AC887,'Inputs and Outputs'!$C$19,'Inputs and Outputs'!$D$19),0)</f>
        <v>101</v>
      </c>
      <c r="Y887" s="68">
        <f t="shared" si="263"/>
        <v>102</v>
      </c>
      <c r="Z887" s="68">
        <f t="shared" ca="1" si="264"/>
        <v>101</v>
      </c>
      <c r="AA887" s="68">
        <f ca="1">IF(Z887-W887&gt;'Inputs and Outputs'!$D$4,One-W887,0)</f>
        <v>0</v>
      </c>
      <c r="AB887" s="68">
        <f ca="1">Z887*'Inputs and Outputs'!$D$5-AA887*'Inputs and Outputs'!$D$6</f>
        <v>4040</v>
      </c>
      <c r="AC887" s="70">
        <f t="shared" ca="1" si="276"/>
        <v>0.3516809562571277</v>
      </c>
      <c r="AD887" s="68">
        <f t="shared" si="265"/>
        <v>25</v>
      </c>
      <c r="AE887" s="75">
        <f ca="1">Z887*'Inputs and Outputs'!$D$5-('Model Part B'!AA887*'Model Part B'!AD887+AA887*Costperbumped)</f>
        <v>4040</v>
      </c>
      <c r="AH887" s="74">
        <v>884</v>
      </c>
      <c r="AI887" s="68" t="s">
        <v>5</v>
      </c>
      <c r="AJ887" s="69">
        <v>44491</v>
      </c>
      <c r="AK887" s="67" t="s">
        <v>2</v>
      </c>
      <c r="AL887" s="68" t="str">
        <f>'Flight Data'!$A885</f>
        <v>G884</v>
      </c>
      <c r="AM887" s="68">
        <f>'Flight Data'!$B885</f>
        <v>1</v>
      </c>
      <c r="AN887" s="68">
        <f ca="1">ROUND(NORMINV($AS887,'Inputs and Outputs'!$C$19,'Inputs and Outputs'!$D$19),0)</f>
        <v>102</v>
      </c>
      <c r="AO887" s="68">
        <f t="shared" si="266"/>
        <v>103</v>
      </c>
      <c r="AP887" s="68">
        <f t="shared" ca="1" si="267"/>
        <v>102</v>
      </c>
      <c r="AQ887" s="68">
        <f ca="1">IF(AP887-AM887&gt;'Inputs and Outputs'!$D$4,Three-AM887,0)</f>
        <v>2</v>
      </c>
      <c r="AR887" s="68">
        <f ca="1">AP887*'Inputs and Outputs'!$D$5-AQ887*'Inputs and Outputs'!$D$6</f>
        <v>3880</v>
      </c>
      <c r="AS887" s="70">
        <f t="shared" ca="1" si="277"/>
        <v>0.43208554857759829</v>
      </c>
      <c r="AT887" s="68">
        <f t="shared" si="268"/>
        <v>25</v>
      </c>
      <c r="AU887" s="75">
        <f ca="1">AP887*'Inputs and Outputs'!$D$5-('Model Part B'!AQ887*'Model Part B'!AT887+AQ887*Costperbumped)</f>
        <v>3830</v>
      </c>
      <c r="AX887" s="74">
        <v>884</v>
      </c>
      <c r="AY887" s="68" t="s">
        <v>5</v>
      </c>
      <c r="AZ887" s="69">
        <v>44491</v>
      </c>
      <c r="BA887" s="67" t="s">
        <v>2</v>
      </c>
      <c r="BB887" s="68" t="str">
        <f>'Flight Data'!$A885</f>
        <v>G884</v>
      </c>
      <c r="BC887" s="68">
        <f>'Flight Data'!$B885</f>
        <v>1</v>
      </c>
      <c r="BD887" s="68">
        <f ca="1">ROUND(NORMINV($BI887,'Inputs and Outputs'!$C$19,'Inputs and Outputs'!$D$19),0)</f>
        <v>97</v>
      </c>
      <c r="BE887" s="68">
        <f t="shared" si="269"/>
        <v>104</v>
      </c>
      <c r="BF887" s="68">
        <f t="shared" ca="1" si="270"/>
        <v>97</v>
      </c>
      <c r="BG887" s="68">
        <f ca="1">IF(BF887-BC887&gt;'Inputs and Outputs'!$D$4,Four-BC887,0)</f>
        <v>0</v>
      </c>
      <c r="BH887" s="68">
        <f ca="1">BF887*'Inputs and Outputs'!$D$5-BG887*'Inputs and Outputs'!$D$6</f>
        <v>3880</v>
      </c>
      <c r="BI887" s="70">
        <f t="shared" ca="1" si="278"/>
        <v>0.11879192228401281</v>
      </c>
      <c r="BJ887" s="68">
        <f t="shared" si="271"/>
        <v>25</v>
      </c>
      <c r="BK887" s="75">
        <f ca="1">BF887*'Inputs and Outputs'!$D$5-('Model Part B'!BG887*'Model Part B'!BJ887+BG887*Costperbumped)</f>
        <v>3880</v>
      </c>
      <c r="BN887" s="74">
        <v>884</v>
      </c>
      <c r="BO887" s="68" t="s">
        <v>5</v>
      </c>
      <c r="BP887" s="69">
        <v>44491</v>
      </c>
      <c r="BQ887" s="67" t="s">
        <v>2</v>
      </c>
      <c r="BR887" s="68" t="str">
        <f>'Flight Data'!$A885</f>
        <v>G884</v>
      </c>
      <c r="BS887" s="68">
        <f>'Flight Data'!$B885</f>
        <v>1</v>
      </c>
      <c r="BT887" s="68">
        <f ca="1">ROUND(NORMINV($BY887,'Inputs and Outputs'!$C$18,'Inputs and Outputs'!$D$18),0)</f>
        <v>98</v>
      </c>
      <c r="BU887" s="68">
        <f t="shared" si="272"/>
        <v>105</v>
      </c>
      <c r="BV887" s="68">
        <f t="shared" ca="1" si="273"/>
        <v>98</v>
      </c>
      <c r="BW887" s="68">
        <f ca="1">IF(BV887-BS887&gt;'Inputs and Outputs'!$D$4,Five-BS887,0)</f>
        <v>0</v>
      </c>
      <c r="BX887" s="68">
        <f ca="1">BV887*'Inputs and Outputs'!$D$5-BW887*'Inputs and Outputs'!$D$6</f>
        <v>3920</v>
      </c>
      <c r="BY887" s="70">
        <f t="shared" ca="1" si="279"/>
        <v>0.33514466448062574</v>
      </c>
      <c r="BZ887" s="68">
        <f t="shared" si="274"/>
        <v>25</v>
      </c>
      <c r="CA887" s="75">
        <f ca="1">BV887*'Inputs and Outputs'!$D$5-('Model Part B'!BW887*'Model Part B'!BZ887+BW887*Costperbumped)</f>
        <v>3920</v>
      </c>
    </row>
    <row r="888" spans="2:79" x14ac:dyDescent="0.2">
      <c r="B888" s="74">
        <v>885</v>
      </c>
      <c r="C888" s="68" t="s">
        <v>5</v>
      </c>
      <c r="D888" s="69">
        <v>44491</v>
      </c>
      <c r="E888" s="67" t="s">
        <v>0</v>
      </c>
      <c r="F888" s="68" t="str">
        <f>'Flight Data'!$A886</f>
        <v>G885</v>
      </c>
      <c r="G888" s="68">
        <f>'Flight Data'!$B886</f>
        <v>1</v>
      </c>
      <c r="H888" s="68">
        <f ca="1">ROUND(NORMINV($M888,'Inputs and Outputs'!$C$20,'Inputs and Outputs'!$D$20),0)</f>
        <v>106</v>
      </c>
      <c r="I888" s="68">
        <f t="shared" si="260"/>
        <v>101</v>
      </c>
      <c r="J888" s="68">
        <f t="shared" ca="1" si="261"/>
        <v>101</v>
      </c>
      <c r="K888" s="68">
        <f ca="1">IF(J888-G888&gt;'Inputs and Outputs'!$D$4,One-G888,0)</f>
        <v>0</v>
      </c>
      <c r="L888" s="68">
        <f ca="1">J888*'Inputs and Outputs'!$D$5-K888*'Inputs and Outputs'!$D$6</f>
        <v>4040</v>
      </c>
      <c r="M888" s="70">
        <f t="shared" ca="1" si="275"/>
        <v>0.58779310383560135</v>
      </c>
      <c r="N888" s="68">
        <f t="shared" si="262"/>
        <v>200</v>
      </c>
      <c r="O888" s="75">
        <f ca="1">J888*'Inputs and Outputs'!$D$5-('Model Part B'!K888*'Model Part B'!N888+K888*Costperbumped)</f>
        <v>4040</v>
      </c>
      <c r="R888" s="74">
        <v>885</v>
      </c>
      <c r="S888" s="68" t="s">
        <v>5</v>
      </c>
      <c r="T888" s="69">
        <v>44491</v>
      </c>
      <c r="U888" s="67" t="s">
        <v>0</v>
      </c>
      <c r="V888" s="68" t="str">
        <f>'Flight Data'!$A886</f>
        <v>G885</v>
      </c>
      <c r="W888" s="68">
        <f>'Flight Data'!$B886</f>
        <v>1</v>
      </c>
      <c r="X888" s="68">
        <f ca="1">ROUND(NORMINV($AC888,'Inputs and Outputs'!$C$20,'Inputs and Outputs'!$D$20),0)</f>
        <v>111</v>
      </c>
      <c r="Y888" s="68">
        <f t="shared" si="263"/>
        <v>102</v>
      </c>
      <c r="Z888" s="68">
        <f t="shared" ca="1" si="264"/>
        <v>102</v>
      </c>
      <c r="AA888" s="68">
        <f ca="1">IF(Z888-W888&gt;'Inputs and Outputs'!$D$4,One-W888,0)</f>
        <v>0</v>
      </c>
      <c r="AB888" s="68">
        <f ca="1">Z888*'Inputs and Outputs'!$D$5-AA888*'Inputs and Outputs'!$D$6</f>
        <v>4080</v>
      </c>
      <c r="AC888" s="70">
        <f t="shared" ca="1" si="276"/>
        <v>0.88200394126499249</v>
      </c>
      <c r="AD888" s="68">
        <f t="shared" si="265"/>
        <v>200</v>
      </c>
      <c r="AE888" s="75">
        <f ca="1">Z888*'Inputs and Outputs'!$D$5-('Model Part B'!AA888*'Model Part B'!AD888+AA888*Costperbumped)</f>
        <v>4080</v>
      </c>
      <c r="AH888" s="74">
        <v>885</v>
      </c>
      <c r="AI888" s="68" t="s">
        <v>5</v>
      </c>
      <c r="AJ888" s="69">
        <v>44491</v>
      </c>
      <c r="AK888" s="67" t="s">
        <v>0</v>
      </c>
      <c r="AL888" s="68" t="str">
        <f>'Flight Data'!$A886</f>
        <v>G885</v>
      </c>
      <c r="AM888" s="68">
        <f>'Flight Data'!$B886</f>
        <v>1</v>
      </c>
      <c r="AN888" s="68">
        <f ca="1">ROUND(NORMINV($AS888,'Inputs and Outputs'!$C$20,'Inputs and Outputs'!$D$20),0)</f>
        <v>104</v>
      </c>
      <c r="AO888" s="68">
        <f t="shared" si="266"/>
        <v>103</v>
      </c>
      <c r="AP888" s="68">
        <f t="shared" ca="1" si="267"/>
        <v>103</v>
      </c>
      <c r="AQ888" s="68">
        <f ca="1">IF(AP888-AM888&gt;'Inputs and Outputs'!$D$4,Three-AM888,0)</f>
        <v>2</v>
      </c>
      <c r="AR888" s="68">
        <f ca="1">AP888*'Inputs and Outputs'!$D$5-AQ888*'Inputs and Outputs'!$D$6</f>
        <v>3920</v>
      </c>
      <c r="AS888" s="70">
        <f t="shared" ca="1" si="277"/>
        <v>0.38410502443771755</v>
      </c>
      <c r="AT888" s="68">
        <f t="shared" si="268"/>
        <v>200</v>
      </c>
      <c r="AU888" s="75">
        <f ca="1">AP888*'Inputs and Outputs'!$D$5-('Model Part B'!AQ888*'Model Part B'!AT888+AQ888*Costperbumped)</f>
        <v>3520</v>
      </c>
      <c r="AX888" s="74">
        <v>885</v>
      </c>
      <c r="AY888" s="68" t="s">
        <v>5</v>
      </c>
      <c r="AZ888" s="69">
        <v>44491</v>
      </c>
      <c r="BA888" s="67" t="s">
        <v>0</v>
      </c>
      <c r="BB888" s="68" t="str">
        <f>'Flight Data'!$A886</f>
        <v>G885</v>
      </c>
      <c r="BC888" s="68">
        <f>'Flight Data'!$B886</f>
        <v>1</v>
      </c>
      <c r="BD888" s="68">
        <f ca="1">ROUND(NORMINV($BI888,'Inputs and Outputs'!$C$20,'Inputs and Outputs'!$D$20),0)</f>
        <v>103</v>
      </c>
      <c r="BE888" s="68">
        <f t="shared" si="269"/>
        <v>104</v>
      </c>
      <c r="BF888" s="68">
        <f t="shared" ca="1" si="270"/>
        <v>103</v>
      </c>
      <c r="BG888" s="68">
        <f ca="1">IF(BF888-BC888&gt;'Inputs and Outputs'!$D$4,Four-BC888,0)</f>
        <v>3</v>
      </c>
      <c r="BH888" s="68">
        <f ca="1">BF888*'Inputs and Outputs'!$D$5-BG888*'Inputs and Outputs'!$D$6</f>
        <v>3820</v>
      </c>
      <c r="BI888" s="70">
        <f t="shared" ca="1" si="278"/>
        <v>0.33435390185455871</v>
      </c>
      <c r="BJ888" s="68">
        <f t="shared" si="271"/>
        <v>200</v>
      </c>
      <c r="BK888" s="75">
        <f ca="1">BF888*'Inputs and Outputs'!$D$5-('Model Part B'!BG888*'Model Part B'!BJ888+BG888*Costperbumped)</f>
        <v>3220</v>
      </c>
      <c r="BN888" s="74">
        <v>885</v>
      </c>
      <c r="BO888" s="68" t="s">
        <v>5</v>
      </c>
      <c r="BP888" s="69">
        <v>44491</v>
      </c>
      <c r="BQ888" s="67" t="s">
        <v>0</v>
      </c>
      <c r="BR888" s="68" t="str">
        <f>'Flight Data'!$A886</f>
        <v>G885</v>
      </c>
      <c r="BS888" s="68">
        <f>'Flight Data'!$B886</f>
        <v>1</v>
      </c>
      <c r="BT888" s="68">
        <f ca="1">ROUND(NORMINV($BY888,'Inputs and Outputs'!$C$18,'Inputs and Outputs'!$D$18),0)</f>
        <v>92</v>
      </c>
      <c r="BU888" s="68">
        <f t="shared" si="272"/>
        <v>105</v>
      </c>
      <c r="BV888" s="68">
        <f t="shared" ca="1" si="273"/>
        <v>92</v>
      </c>
      <c r="BW888" s="68">
        <f ca="1">IF(BV888-BS888&gt;'Inputs and Outputs'!$D$4,Five-BS888,0)</f>
        <v>0</v>
      </c>
      <c r="BX888" s="68">
        <f ca="1">BV888*'Inputs and Outputs'!$D$5-BW888*'Inputs and Outputs'!$D$6</f>
        <v>3680</v>
      </c>
      <c r="BY888" s="70">
        <f t="shared" ca="1" si="279"/>
        <v>7.5281163577420429E-2</v>
      </c>
      <c r="BZ888" s="68">
        <f t="shared" si="274"/>
        <v>200</v>
      </c>
      <c r="CA888" s="75">
        <f ca="1">BV888*'Inputs and Outputs'!$D$5-('Model Part B'!BW888*'Model Part B'!BZ888+BW888*Costperbumped)</f>
        <v>3680</v>
      </c>
    </row>
    <row r="889" spans="2:79" x14ac:dyDescent="0.2">
      <c r="B889" s="74">
        <v>886</v>
      </c>
      <c r="C889" s="68" t="s">
        <v>4</v>
      </c>
      <c r="D889" s="69">
        <v>44492</v>
      </c>
      <c r="E889" s="67" t="s">
        <v>3</v>
      </c>
      <c r="F889" s="68" t="str">
        <f>'Flight Data'!$A887</f>
        <v>G886</v>
      </c>
      <c r="G889" s="68">
        <f>'Flight Data'!$B887</f>
        <v>5</v>
      </c>
      <c r="H889" s="68">
        <f ca="1">ROUND(NORMINV($M889,'Inputs and Outputs'!$C$18,'Inputs and Outputs'!$D$18),0)</f>
        <v>102</v>
      </c>
      <c r="I889" s="68">
        <f t="shared" si="260"/>
        <v>101</v>
      </c>
      <c r="J889" s="68">
        <f t="shared" ca="1" si="261"/>
        <v>101</v>
      </c>
      <c r="K889" s="68">
        <f ca="1">IF(J889-G889&gt;'Inputs and Outputs'!$D$4,One-G889,0)</f>
        <v>0</v>
      </c>
      <c r="L889" s="68">
        <f ca="1">J889*'Inputs and Outputs'!$D$5-K889*'Inputs and Outputs'!$D$6</f>
        <v>4040</v>
      </c>
      <c r="M889" s="70">
        <f t="shared" ca="1" si="275"/>
        <v>0.59434731484995751</v>
      </c>
      <c r="N889" s="68">
        <f t="shared" si="262"/>
        <v>25</v>
      </c>
      <c r="O889" s="75">
        <f ca="1">J889*'Inputs and Outputs'!$D$5-('Model Part B'!K889*'Model Part B'!N889+K889*Costperbumped)</f>
        <v>4040</v>
      </c>
      <c r="R889" s="74">
        <v>886</v>
      </c>
      <c r="S889" s="68" t="s">
        <v>4</v>
      </c>
      <c r="T889" s="69">
        <v>44492</v>
      </c>
      <c r="U889" s="67" t="s">
        <v>3</v>
      </c>
      <c r="V889" s="68" t="str">
        <f>'Flight Data'!$A887</f>
        <v>G886</v>
      </c>
      <c r="W889" s="68">
        <f>'Flight Data'!$B887</f>
        <v>5</v>
      </c>
      <c r="X889" s="68">
        <f ca="1">ROUND(NORMINV($AC889,'Inputs and Outputs'!$C$18,'Inputs and Outputs'!$D$18),0)</f>
        <v>104</v>
      </c>
      <c r="Y889" s="68">
        <f t="shared" si="263"/>
        <v>102</v>
      </c>
      <c r="Z889" s="68">
        <f t="shared" ca="1" si="264"/>
        <v>102</v>
      </c>
      <c r="AA889" s="68">
        <f ca="1">IF(Z889-W889&gt;'Inputs and Outputs'!$D$4,One-W889,0)</f>
        <v>0</v>
      </c>
      <c r="AB889" s="68">
        <f ca="1">Z889*'Inputs and Outputs'!$D$5-AA889*'Inputs and Outputs'!$D$6</f>
        <v>4080</v>
      </c>
      <c r="AC889" s="70">
        <f t="shared" ca="1" si="276"/>
        <v>0.68529512261107584</v>
      </c>
      <c r="AD889" s="68">
        <f t="shared" si="265"/>
        <v>25</v>
      </c>
      <c r="AE889" s="75">
        <f ca="1">Z889*'Inputs and Outputs'!$D$5-('Model Part B'!AA889*'Model Part B'!AD889+AA889*Costperbumped)</f>
        <v>4080</v>
      </c>
      <c r="AH889" s="74">
        <v>886</v>
      </c>
      <c r="AI889" s="68" t="s">
        <v>4</v>
      </c>
      <c r="AJ889" s="69">
        <v>44492</v>
      </c>
      <c r="AK889" s="67" t="s">
        <v>3</v>
      </c>
      <c r="AL889" s="68" t="str">
        <f>'Flight Data'!$A887</f>
        <v>G886</v>
      </c>
      <c r="AM889" s="68">
        <f>'Flight Data'!$B887</f>
        <v>5</v>
      </c>
      <c r="AN889" s="68">
        <f ca="1">ROUND(NORMINV($AS889,'Inputs and Outputs'!$C$18,'Inputs and Outputs'!$D$18),0)</f>
        <v>94</v>
      </c>
      <c r="AO889" s="68">
        <f t="shared" si="266"/>
        <v>103</v>
      </c>
      <c r="AP889" s="68">
        <f t="shared" ca="1" si="267"/>
        <v>94</v>
      </c>
      <c r="AQ889" s="68">
        <f ca="1">IF(AP889-AM889&gt;'Inputs and Outputs'!$D$4,Three-AM889,0)</f>
        <v>0</v>
      </c>
      <c r="AR889" s="68">
        <f ca="1">AP889*'Inputs and Outputs'!$D$5-AQ889*'Inputs and Outputs'!$D$6</f>
        <v>3760</v>
      </c>
      <c r="AS889" s="70">
        <f t="shared" ca="1" si="277"/>
        <v>0.13584050305614626</v>
      </c>
      <c r="AT889" s="68">
        <f t="shared" si="268"/>
        <v>25</v>
      </c>
      <c r="AU889" s="75">
        <f ca="1">AP889*'Inputs and Outputs'!$D$5-('Model Part B'!AQ889*'Model Part B'!AT889+AQ889*Costperbumped)</f>
        <v>3760</v>
      </c>
      <c r="AX889" s="74">
        <v>886</v>
      </c>
      <c r="AY889" s="68" t="s">
        <v>4</v>
      </c>
      <c r="AZ889" s="69">
        <v>44492</v>
      </c>
      <c r="BA889" s="67" t="s">
        <v>3</v>
      </c>
      <c r="BB889" s="68" t="str">
        <f>'Flight Data'!$A887</f>
        <v>G886</v>
      </c>
      <c r="BC889" s="68">
        <f>'Flight Data'!$B887</f>
        <v>5</v>
      </c>
      <c r="BD889" s="68">
        <f ca="1">ROUND(NORMINV($BI889,'Inputs and Outputs'!$C$18,'Inputs and Outputs'!$D$18),0)</f>
        <v>86</v>
      </c>
      <c r="BE889" s="68">
        <f t="shared" si="269"/>
        <v>104</v>
      </c>
      <c r="BF889" s="68">
        <f t="shared" ca="1" si="270"/>
        <v>86</v>
      </c>
      <c r="BG889" s="68">
        <f ca="1">IF(BF889-BC889&gt;'Inputs and Outputs'!$D$4,Four-BC889,0)</f>
        <v>0</v>
      </c>
      <c r="BH889" s="68">
        <f ca="1">BF889*'Inputs and Outputs'!$D$5-BG889*'Inputs and Outputs'!$D$6</f>
        <v>3440</v>
      </c>
      <c r="BI889" s="70">
        <f t="shared" ca="1" si="278"/>
        <v>6.671976237173638E-3</v>
      </c>
      <c r="BJ889" s="68">
        <f t="shared" si="271"/>
        <v>25</v>
      </c>
      <c r="BK889" s="75">
        <f ca="1">BF889*'Inputs and Outputs'!$D$5-('Model Part B'!BG889*'Model Part B'!BJ889+BG889*Costperbumped)</f>
        <v>3440</v>
      </c>
      <c r="BN889" s="74">
        <v>886</v>
      </c>
      <c r="BO889" s="68" t="s">
        <v>4</v>
      </c>
      <c r="BP889" s="69">
        <v>44492</v>
      </c>
      <c r="BQ889" s="67" t="s">
        <v>3</v>
      </c>
      <c r="BR889" s="68" t="str">
        <f>'Flight Data'!$A887</f>
        <v>G886</v>
      </c>
      <c r="BS889" s="68">
        <f>'Flight Data'!$B887</f>
        <v>5</v>
      </c>
      <c r="BT889" s="68">
        <f ca="1">ROUND(NORMINV($BY889,'Inputs and Outputs'!$C$18,'Inputs and Outputs'!$D$18),0)</f>
        <v>107</v>
      </c>
      <c r="BU889" s="68">
        <f t="shared" si="272"/>
        <v>105</v>
      </c>
      <c r="BV889" s="68">
        <f t="shared" ca="1" si="273"/>
        <v>105</v>
      </c>
      <c r="BW889" s="68">
        <f ca="1">IF(BV889-BS889&gt;'Inputs and Outputs'!$D$4,Five-BS889,0)</f>
        <v>0</v>
      </c>
      <c r="BX889" s="68">
        <f ca="1">BV889*'Inputs and Outputs'!$D$5-BW889*'Inputs and Outputs'!$D$6</f>
        <v>4200</v>
      </c>
      <c r="BY889" s="70">
        <f t="shared" ca="1" si="279"/>
        <v>0.82670538897346135</v>
      </c>
      <c r="BZ889" s="68">
        <f t="shared" si="274"/>
        <v>25</v>
      </c>
      <c r="CA889" s="75">
        <f ca="1">BV889*'Inputs and Outputs'!$D$5-('Model Part B'!BW889*'Model Part B'!BZ889+BW889*Costperbumped)</f>
        <v>4200</v>
      </c>
    </row>
    <row r="890" spans="2:79" x14ac:dyDescent="0.2">
      <c r="B890" s="74">
        <v>887</v>
      </c>
      <c r="C890" s="68" t="s">
        <v>4</v>
      </c>
      <c r="D890" s="69">
        <v>44492</v>
      </c>
      <c r="E890" s="67" t="s">
        <v>2</v>
      </c>
      <c r="F890" s="68" t="str">
        <f>'Flight Data'!$A888</f>
        <v>G887</v>
      </c>
      <c r="G890" s="68">
        <f>'Flight Data'!$B888</f>
        <v>4</v>
      </c>
      <c r="H890" s="68">
        <f ca="1">ROUND(NORMINV($M890,'Inputs and Outputs'!$C$19,'Inputs and Outputs'!$D$19),0)</f>
        <v>103</v>
      </c>
      <c r="I890" s="68">
        <f t="shared" si="260"/>
        <v>101</v>
      </c>
      <c r="J890" s="68">
        <f t="shared" ca="1" si="261"/>
        <v>101</v>
      </c>
      <c r="K890" s="68">
        <f ca="1">IF(J890-G890&gt;'Inputs and Outputs'!$D$4,One-G890,0)</f>
        <v>0</v>
      </c>
      <c r="L890" s="68">
        <f ca="1">J890*'Inputs and Outputs'!$D$5-K890*'Inputs and Outputs'!$D$6</f>
        <v>4040</v>
      </c>
      <c r="M890" s="70">
        <f t="shared" ca="1" si="275"/>
        <v>0.53939903143324841</v>
      </c>
      <c r="N890" s="68">
        <f t="shared" si="262"/>
        <v>25</v>
      </c>
      <c r="O890" s="75">
        <f ca="1">J890*'Inputs and Outputs'!$D$5-('Model Part B'!K890*'Model Part B'!N890+K890*Costperbumped)</f>
        <v>4040</v>
      </c>
      <c r="R890" s="74">
        <v>887</v>
      </c>
      <c r="S890" s="68" t="s">
        <v>4</v>
      </c>
      <c r="T890" s="69">
        <v>44492</v>
      </c>
      <c r="U890" s="67" t="s">
        <v>2</v>
      </c>
      <c r="V890" s="68" t="str">
        <f>'Flight Data'!$A888</f>
        <v>G887</v>
      </c>
      <c r="W890" s="68">
        <f>'Flight Data'!$B888</f>
        <v>4</v>
      </c>
      <c r="X890" s="68">
        <f ca="1">ROUND(NORMINV($AC890,'Inputs and Outputs'!$C$19,'Inputs and Outputs'!$D$19),0)</f>
        <v>118</v>
      </c>
      <c r="Y890" s="68">
        <f t="shared" si="263"/>
        <v>102</v>
      </c>
      <c r="Z890" s="68">
        <f t="shared" ca="1" si="264"/>
        <v>102</v>
      </c>
      <c r="AA890" s="68">
        <f ca="1">IF(Z890-W890&gt;'Inputs and Outputs'!$D$4,One-W890,0)</f>
        <v>0</v>
      </c>
      <c r="AB890" s="68">
        <f ca="1">Z890*'Inputs and Outputs'!$D$5-AA890*'Inputs and Outputs'!$D$6</f>
        <v>4080</v>
      </c>
      <c r="AC890" s="70">
        <f t="shared" ca="1" si="276"/>
        <v>0.99894358372380243</v>
      </c>
      <c r="AD890" s="68">
        <f t="shared" si="265"/>
        <v>25</v>
      </c>
      <c r="AE890" s="75">
        <f ca="1">Z890*'Inputs and Outputs'!$D$5-('Model Part B'!AA890*'Model Part B'!AD890+AA890*Costperbumped)</f>
        <v>4080</v>
      </c>
      <c r="AH890" s="74">
        <v>887</v>
      </c>
      <c r="AI890" s="68" t="s">
        <v>4</v>
      </c>
      <c r="AJ890" s="69">
        <v>44492</v>
      </c>
      <c r="AK890" s="67" t="s">
        <v>2</v>
      </c>
      <c r="AL890" s="68" t="str">
        <f>'Flight Data'!$A888</f>
        <v>G887</v>
      </c>
      <c r="AM890" s="68">
        <f>'Flight Data'!$B888</f>
        <v>4</v>
      </c>
      <c r="AN890" s="68">
        <f ca="1">ROUND(NORMINV($AS890,'Inputs and Outputs'!$C$19,'Inputs and Outputs'!$D$19),0)</f>
        <v>97</v>
      </c>
      <c r="AO890" s="68">
        <f t="shared" si="266"/>
        <v>103</v>
      </c>
      <c r="AP890" s="68">
        <f t="shared" ca="1" si="267"/>
        <v>97</v>
      </c>
      <c r="AQ890" s="68">
        <f ca="1">IF(AP890-AM890&gt;'Inputs and Outputs'!$D$4,Three-AM890,0)</f>
        <v>0</v>
      </c>
      <c r="AR890" s="68">
        <f ca="1">AP890*'Inputs and Outputs'!$D$5-AQ890*'Inputs and Outputs'!$D$6</f>
        <v>3880</v>
      </c>
      <c r="AS890" s="70">
        <f t="shared" ca="1" si="277"/>
        <v>0.1045098368175007</v>
      </c>
      <c r="AT890" s="68">
        <f t="shared" si="268"/>
        <v>25</v>
      </c>
      <c r="AU890" s="75">
        <f ca="1">AP890*'Inputs and Outputs'!$D$5-('Model Part B'!AQ890*'Model Part B'!AT890+AQ890*Costperbumped)</f>
        <v>3880</v>
      </c>
      <c r="AX890" s="74">
        <v>887</v>
      </c>
      <c r="AY890" s="68" t="s">
        <v>4</v>
      </c>
      <c r="AZ890" s="69">
        <v>44492</v>
      </c>
      <c r="BA890" s="67" t="s">
        <v>2</v>
      </c>
      <c r="BB890" s="68" t="str">
        <f>'Flight Data'!$A888</f>
        <v>G887</v>
      </c>
      <c r="BC890" s="68">
        <f>'Flight Data'!$B888</f>
        <v>4</v>
      </c>
      <c r="BD890" s="68">
        <f ca="1">ROUND(NORMINV($BI890,'Inputs and Outputs'!$C$19,'Inputs and Outputs'!$D$19),0)</f>
        <v>100</v>
      </c>
      <c r="BE890" s="68">
        <f t="shared" si="269"/>
        <v>104</v>
      </c>
      <c r="BF890" s="68">
        <f t="shared" ca="1" si="270"/>
        <v>100</v>
      </c>
      <c r="BG890" s="68">
        <f ca="1">IF(BF890-BC890&gt;'Inputs and Outputs'!$D$4,Four-BC890,0)</f>
        <v>0</v>
      </c>
      <c r="BH890" s="68">
        <f ca="1">BF890*'Inputs and Outputs'!$D$5-BG890*'Inputs and Outputs'!$D$6</f>
        <v>4000</v>
      </c>
      <c r="BI890" s="70">
        <f t="shared" ca="1" si="278"/>
        <v>0.28009154070137887</v>
      </c>
      <c r="BJ890" s="68">
        <f t="shared" si="271"/>
        <v>25</v>
      </c>
      <c r="BK890" s="75">
        <f ca="1">BF890*'Inputs and Outputs'!$D$5-('Model Part B'!BG890*'Model Part B'!BJ890+BG890*Costperbumped)</f>
        <v>4000</v>
      </c>
      <c r="BN890" s="74">
        <v>887</v>
      </c>
      <c r="BO890" s="68" t="s">
        <v>4</v>
      </c>
      <c r="BP890" s="69">
        <v>44492</v>
      </c>
      <c r="BQ890" s="67" t="s">
        <v>2</v>
      </c>
      <c r="BR890" s="68" t="str">
        <f>'Flight Data'!$A888</f>
        <v>G887</v>
      </c>
      <c r="BS890" s="68">
        <f>'Flight Data'!$B888</f>
        <v>4</v>
      </c>
      <c r="BT890" s="68">
        <f ca="1">ROUND(NORMINV($BY890,'Inputs and Outputs'!$C$18,'Inputs and Outputs'!$D$18),0)</f>
        <v>104</v>
      </c>
      <c r="BU890" s="68">
        <f t="shared" si="272"/>
        <v>105</v>
      </c>
      <c r="BV890" s="68">
        <f t="shared" ca="1" si="273"/>
        <v>104</v>
      </c>
      <c r="BW890" s="68">
        <f ca="1">IF(BV890-BS890&gt;'Inputs and Outputs'!$D$4,Five-BS890,0)</f>
        <v>0</v>
      </c>
      <c r="BX890" s="68">
        <f ca="1">BV890*'Inputs and Outputs'!$D$5-BW890*'Inputs and Outputs'!$D$6</f>
        <v>4160</v>
      </c>
      <c r="BY890" s="70">
        <f t="shared" ca="1" si="279"/>
        <v>0.69391381866610169</v>
      </c>
      <c r="BZ890" s="68">
        <f t="shared" si="274"/>
        <v>25</v>
      </c>
      <c r="CA890" s="75">
        <f ca="1">BV890*'Inputs and Outputs'!$D$5-('Model Part B'!BW890*'Model Part B'!BZ890+BW890*Costperbumped)</f>
        <v>4160</v>
      </c>
    </row>
    <row r="891" spans="2:79" x14ac:dyDescent="0.2">
      <c r="B891" s="74">
        <v>888</v>
      </c>
      <c r="C891" s="68" t="s">
        <v>4</v>
      </c>
      <c r="D891" s="69">
        <v>44492</v>
      </c>
      <c r="E891" s="67" t="s">
        <v>0</v>
      </c>
      <c r="F891" s="68" t="str">
        <f>'Flight Data'!$A889</f>
        <v>G888</v>
      </c>
      <c r="G891" s="68">
        <f>'Flight Data'!$B889</f>
        <v>1</v>
      </c>
      <c r="H891" s="68">
        <f ca="1">ROUND(NORMINV($M891,'Inputs and Outputs'!$C$20,'Inputs and Outputs'!$D$20),0)</f>
        <v>106</v>
      </c>
      <c r="I891" s="68">
        <f t="shared" si="260"/>
        <v>101</v>
      </c>
      <c r="J891" s="68">
        <f t="shared" ca="1" si="261"/>
        <v>101</v>
      </c>
      <c r="K891" s="68">
        <f ca="1">IF(J891-G891&gt;'Inputs and Outputs'!$D$4,One-G891,0)</f>
        <v>0</v>
      </c>
      <c r="L891" s="68">
        <f ca="1">J891*'Inputs and Outputs'!$D$5-K891*'Inputs and Outputs'!$D$6</f>
        <v>4040</v>
      </c>
      <c r="M891" s="70">
        <f t="shared" ca="1" si="275"/>
        <v>0.54938534933326511</v>
      </c>
      <c r="N891" s="68">
        <f t="shared" si="262"/>
        <v>200</v>
      </c>
      <c r="O891" s="75">
        <f ca="1">J891*'Inputs and Outputs'!$D$5-('Model Part B'!K891*'Model Part B'!N891+K891*Costperbumped)</f>
        <v>4040</v>
      </c>
      <c r="R891" s="74">
        <v>888</v>
      </c>
      <c r="S891" s="68" t="s">
        <v>4</v>
      </c>
      <c r="T891" s="69">
        <v>44492</v>
      </c>
      <c r="U891" s="67" t="s">
        <v>0</v>
      </c>
      <c r="V891" s="68" t="str">
        <f>'Flight Data'!$A889</f>
        <v>G888</v>
      </c>
      <c r="W891" s="68">
        <f>'Flight Data'!$B889</f>
        <v>1</v>
      </c>
      <c r="X891" s="68">
        <f ca="1">ROUND(NORMINV($AC891,'Inputs and Outputs'!$C$20,'Inputs and Outputs'!$D$20),0)</f>
        <v>104</v>
      </c>
      <c r="Y891" s="68">
        <f t="shared" si="263"/>
        <v>102</v>
      </c>
      <c r="Z891" s="68">
        <f t="shared" ca="1" si="264"/>
        <v>102</v>
      </c>
      <c r="AA891" s="68">
        <f ca="1">IF(Z891-W891&gt;'Inputs and Outputs'!$D$4,One-W891,0)</f>
        <v>0</v>
      </c>
      <c r="AB891" s="68">
        <f ca="1">Z891*'Inputs and Outputs'!$D$5-AA891*'Inputs and Outputs'!$D$6</f>
        <v>4080</v>
      </c>
      <c r="AC891" s="70">
        <f t="shared" ca="1" si="276"/>
        <v>0.44809903882174351</v>
      </c>
      <c r="AD891" s="68">
        <f t="shared" si="265"/>
        <v>200</v>
      </c>
      <c r="AE891" s="75">
        <f ca="1">Z891*'Inputs and Outputs'!$D$5-('Model Part B'!AA891*'Model Part B'!AD891+AA891*Costperbumped)</f>
        <v>4080</v>
      </c>
      <c r="AH891" s="74">
        <v>888</v>
      </c>
      <c r="AI891" s="68" t="s">
        <v>4</v>
      </c>
      <c r="AJ891" s="69">
        <v>44492</v>
      </c>
      <c r="AK891" s="67" t="s">
        <v>0</v>
      </c>
      <c r="AL891" s="68" t="str">
        <f>'Flight Data'!$A889</f>
        <v>G888</v>
      </c>
      <c r="AM891" s="68">
        <f>'Flight Data'!$B889</f>
        <v>1</v>
      </c>
      <c r="AN891" s="68">
        <f ca="1">ROUND(NORMINV($AS891,'Inputs and Outputs'!$C$20,'Inputs and Outputs'!$D$20),0)</f>
        <v>111</v>
      </c>
      <c r="AO891" s="68">
        <f t="shared" si="266"/>
        <v>103</v>
      </c>
      <c r="AP891" s="68">
        <f t="shared" ca="1" si="267"/>
        <v>103</v>
      </c>
      <c r="AQ891" s="68">
        <f ca="1">IF(AP891-AM891&gt;'Inputs and Outputs'!$D$4,Three-AM891,0)</f>
        <v>2</v>
      </c>
      <c r="AR891" s="68">
        <f ca="1">AP891*'Inputs and Outputs'!$D$5-AQ891*'Inputs and Outputs'!$D$6</f>
        <v>3920</v>
      </c>
      <c r="AS891" s="70">
        <f t="shared" ca="1" si="277"/>
        <v>0.87517565922767671</v>
      </c>
      <c r="AT891" s="68">
        <f t="shared" si="268"/>
        <v>200</v>
      </c>
      <c r="AU891" s="75">
        <f ca="1">AP891*'Inputs and Outputs'!$D$5-('Model Part B'!AQ891*'Model Part B'!AT891+AQ891*Costperbumped)</f>
        <v>3520</v>
      </c>
      <c r="AX891" s="74">
        <v>888</v>
      </c>
      <c r="AY891" s="68" t="s">
        <v>4</v>
      </c>
      <c r="AZ891" s="69">
        <v>44492</v>
      </c>
      <c r="BA891" s="67" t="s">
        <v>0</v>
      </c>
      <c r="BB891" s="68" t="str">
        <f>'Flight Data'!$A889</f>
        <v>G888</v>
      </c>
      <c r="BC891" s="68">
        <f>'Flight Data'!$B889</f>
        <v>1</v>
      </c>
      <c r="BD891" s="68">
        <f ca="1">ROUND(NORMINV($BI891,'Inputs and Outputs'!$C$20,'Inputs and Outputs'!$D$20),0)</f>
        <v>107</v>
      </c>
      <c r="BE891" s="68">
        <f t="shared" si="269"/>
        <v>104</v>
      </c>
      <c r="BF891" s="68">
        <f t="shared" ca="1" si="270"/>
        <v>104</v>
      </c>
      <c r="BG891" s="68">
        <f ca="1">IF(BF891-BC891&gt;'Inputs and Outputs'!$D$4,Four-BC891,0)</f>
        <v>3</v>
      </c>
      <c r="BH891" s="68">
        <f ca="1">BF891*'Inputs and Outputs'!$D$5-BG891*'Inputs and Outputs'!$D$6</f>
        <v>3860</v>
      </c>
      <c r="BI891" s="70">
        <f t="shared" ca="1" si="278"/>
        <v>0.62904874607640859</v>
      </c>
      <c r="BJ891" s="68">
        <f t="shared" si="271"/>
        <v>200</v>
      </c>
      <c r="BK891" s="75">
        <f ca="1">BF891*'Inputs and Outputs'!$D$5-('Model Part B'!BG891*'Model Part B'!BJ891+BG891*Costperbumped)</f>
        <v>3260</v>
      </c>
      <c r="BN891" s="74">
        <v>888</v>
      </c>
      <c r="BO891" s="68" t="s">
        <v>4</v>
      </c>
      <c r="BP891" s="69">
        <v>44492</v>
      </c>
      <c r="BQ891" s="67" t="s">
        <v>0</v>
      </c>
      <c r="BR891" s="68" t="str">
        <f>'Flight Data'!$A889</f>
        <v>G888</v>
      </c>
      <c r="BS891" s="68">
        <f>'Flight Data'!$B889</f>
        <v>1</v>
      </c>
      <c r="BT891" s="68">
        <f ca="1">ROUND(NORMINV($BY891,'Inputs and Outputs'!$C$18,'Inputs and Outputs'!$D$18),0)</f>
        <v>96</v>
      </c>
      <c r="BU891" s="68">
        <f t="shared" si="272"/>
        <v>105</v>
      </c>
      <c r="BV891" s="68">
        <f t="shared" ca="1" si="273"/>
        <v>96</v>
      </c>
      <c r="BW891" s="68">
        <f ca="1">IF(BV891-BS891&gt;'Inputs and Outputs'!$D$4,Five-BS891,0)</f>
        <v>0</v>
      </c>
      <c r="BX891" s="68">
        <f ca="1">BV891*'Inputs and Outputs'!$D$5-BW891*'Inputs and Outputs'!$D$6</f>
        <v>3840</v>
      </c>
      <c r="BY891" s="70">
        <f t="shared" ca="1" si="279"/>
        <v>0.20125375335332119</v>
      </c>
      <c r="BZ891" s="68">
        <f t="shared" si="274"/>
        <v>200</v>
      </c>
      <c r="CA891" s="75">
        <f ca="1">BV891*'Inputs and Outputs'!$D$5-('Model Part B'!BW891*'Model Part B'!BZ891+BW891*Costperbumped)</f>
        <v>3840</v>
      </c>
    </row>
    <row r="892" spans="2:79" x14ac:dyDescent="0.2">
      <c r="B892" s="74">
        <v>889</v>
      </c>
      <c r="C892" s="68" t="s">
        <v>1</v>
      </c>
      <c r="D892" s="69">
        <v>44493</v>
      </c>
      <c r="E892" s="67" t="s">
        <v>3</v>
      </c>
      <c r="F892" s="68" t="str">
        <f>'Flight Data'!$A890</f>
        <v>G889</v>
      </c>
      <c r="G892" s="68">
        <f>'Flight Data'!$B890</f>
        <v>2</v>
      </c>
      <c r="H892" s="68">
        <f ca="1">ROUND(NORMINV($M892,'Inputs and Outputs'!$C$18,'Inputs and Outputs'!$D$18),0)</f>
        <v>98</v>
      </c>
      <c r="I892" s="68">
        <f t="shared" si="260"/>
        <v>101</v>
      </c>
      <c r="J892" s="68">
        <f t="shared" ca="1" si="261"/>
        <v>98</v>
      </c>
      <c r="K892" s="68">
        <f ca="1">IF(J892-G892&gt;'Inputs and Outputs'!$D$4,One-G892,0)</f>
        <v>0</v>
      </c>
      <c r="L892" s="68">
        <f ca="1">J892*'Inputs and Outputs'!$D$5-K892*'Inputs and Outputs'!$D$6</f>
        <v>3920</v>
      </c>
      <c r="M892" s="70">
        <f t="shared" ca="1" si="275"/>
        <v>0.28773135707188269</v>
      </c>
      <c r="N892" s="68">
        <f t="shared" si="262"/>
        <v>25</v>
      </c>
      <c r="O892" s="75">
        <f ca="1">J892*'Inputs and Outputs'!$D$5-('Model Part B'!K892*'Model Part B'!N892+K892*Costperbumped)</f>
        <v>3920</v>
      </c>
      <c r="R892" s="74">
        <v>889</v>
      </c>
      <c r="S892" s="68" t="s">
        <v>1</v>
      </c>
      <c r="T892" s="69">
        <v>44493</v>
      </c>
      <c r="U892" s="67" t="s">
        <v>3</v>
      </c>
      <c r="V892" s="68" t="str">
        <f>'Flight Data'!$A890</f>
        <v>G889</v>
      </c>
      <c r="W892" s="68">
        <f>'Flight Data'!$B890</f>
        <v>2</v>
      </c>
      <c r="X892" s="68">
        <f ca="1">ROUND(NORMINV($AC892,'Inputs and Outputs'!$C$18,'Inputs and Outputs'!$D$18),0)</f>
        <v>103</v>
      </c>
      <c r="Y892" s="68">
        <f t="shared" si="263"/>
        <v>102</v>
      </c>
      <c r="Z892" s="68">
        <f t="shared" ca="1" si="264"/>
        <v>102</v>
      </c>
      <c r="AA892" s="68">
        <f ca="1">IF(Z892-W892&gt;'Inputs and Outputs'!$D$4,One-W892,0)</f>
        <v>0</v>
      </c>
      <c r="AB892" s="68">
        <f ca="1">Z892*'Inputs and Outputs'!$D$5-AA892*'Inputs and Outputs'!$D$6</f>
        <v>4080</v>
      </c>
      <c r="AC892" s="70">
        <f t="shared" ca="1" si="276"/>
        <v>0.6536951189272886</v>
      </c>
      <c r="AD892" s="68">
        <f t="shared" si="265"/>
        <v>25</v>
      </c>
      <c r="AE892" s="75">
        <f ca="1">Z892*'Inputs and Outputs'!$D$5-('Model Part B'!AA892*'Model Part B'!AD892+AA892*Costperbumped)</f>
        <v>4080</v>
      </c>
      <c r="AH892" s="74">
        <v>889</v>
      </c>
      <c r="AI892" s="68" t="s">
        <v>1</v>
      </c>
      <c r="AJ892" s="69">
        <v>44493</v>
      </c>
      <c r="AK892" s="67" t="s">
        <v>3</v>
      </c>
      <c r="AL892" s="68" t="str">
        <f>'Flight Data'!$A890</f>
        <v>G889</v>
      </c>
      <c r="AM892" s="68">
        <f>'Flight Data'!$B890</f>
        <v>2</v>
      </c>
      <c r="AN892" s="68">
        <f ca="1">ROUND(NORMINV($AS892,'Inputs and Outputs'!$C$18,'Inputs and Outputs'!$D$18),0)</f>
        <v>101</v>
      </c>
      <c r="AO892" s="68">
        <f t="shared" si="266"/>
        <v>103</v>
      </c>
      <c r="AP892" s="68">
        <f t="shared" ca="1" si="267"/>
        <v>101</v>
      </c>
      <c r="AQ892" s="68">
        <f ca="1">IF(AP892-AM892&gt;'Inputs and Outputs'!$D$4,Three-AM892,0)</f>
        <v>0</v>
      </c>
      <c r="AR892" s="68">
        <f ca="1">AP892*'Inputs and Outputs'!$D$5-AQ892*'Inputs and Outputs'!$D$6</f>
        <v>4040</v>
      </c>
      <c r="AS892" s="70">
        <f t="shared" ca="1" si="277"/>
        <v>0.46725367175542287</v>
      </c>
      <c r="AT892" s="68">
        <f t="shared" si="268"/>
        <v>25</v>
      </c>
      <c r="AU892" s="75">
        <f ca="1">AP892*'Inputs and Outputs'!$D$5-('Model Part B'!AQ892*'Model Part B'!AT892+AQ892*Costperbumped)</f>
        <v>4040</v>
      </c>
      <c r="AX892" s="74">
        <v>889</v>
      </c>
      <c r="AY892" s="68" t="s">
        <v>1</v>
      </c>
      <c r="AZ892" s="69">
        <v>44493</v>
      </c>
      <c r="BA892" s="67" t="s">
        <v>3</v>
      </c>
      <c r="BB892" s="68" t="str">
        <f>'Flight Data'!$A890</f>
        <v>G889</v>
      </c>
      <c r="BC892" s="68">
        <f>'Flight Data'!$B890</f>
        <v>2</v>
      </c>
      <c r="BD892" s="68">
        <f ca="1">ROUND(NORMINV($BI892,'Inputs and Outputs'!$C$18,'Inputs and Outputs'!$D$18),0)</f>
        <v>90</v>
      </c>
      <c r="BE892" s="68">
        <f t="shared" si="269"/>
        <v>104</v>
      </c>
      <c r="BF892" s="68">
        <f t="shared" ca="1" si="270"/>
        <v>90</v>
      </c>
      <c r="BG892" s="68">
        <f ca="1">IF(BF892-BC892&gt;'Inputs and Outputs'!$D$4,Four-BC892,0)</f>
        <v>0</v>
      </c>
      <c r="BH892" s="68">
        <f ca="1">BF892*'Inputs and Outputs'!$D$5-BG892*'Inputs and Outputs'!$D$6</f>
        <v>3600</v>
      </c>
      <c r="BI892" s="70">
        <f t="shared" ca="1" si="278"/>
        <v>2.7905890171509906E-2</v>
      </c>
      <c r="BJ892" s="68">
        <f t="shared" si="271"/>
        <v>25</v>
      </c>
      <c r="BK892" s="75">
        <f ca="1">BF892*'Inputs and Outputs'!$D$5-('Model Part B'!BG892*'Model Part B'!BJ892+BG892*Costperbumped)</f>
        <v>3600</v>
      </c>
      <c r="BN892" s="74">
        <v>889</v>
      </c>
      <c r="BO892" s="68" t="s">
        <v>1</v>
      </c>
      <c r="BP892" s="69">
        <v>44493</v>
      </c>
      <c r="BQ892" s="67" t="s">
        <v>3</v>
      </c>
      <c r="BR892" s="68" t="str">
        <f>'Flight Data'!$A890</f>
        <v>G889</v>
      </c>
      <c r="BS892" s="68">
        <f>'Flight Data'!$B890</f>
        <v>2</v>
      </c>
      <c r="BT892" s="68">
        <f ca="1">ROUND(NORMINV($BY892,'Inputs and Outputs'!$C$18,'Inputs and Outputs'!$D$18),0)</f>
        <v>103</v>
      </c>
      <c r="BU892" s="68">
        <f t="shared" si="272"/>
        <v>105</v>
      </c>
      <c r="BV892" s="68">
        <f t="shared" ca="1" si="273"/>
        <v>103</v>
      </c>
      <c r="BW892" s="68">
        <f ca="1">IF(BV892-BS892&gt;'Inputs and Outputs'!$D$4,Five-BS892,0)</f>
        <v>3</v>
      </c>
      <c r="BX892" s="68">
        <f ca="1">BV892*'Inputs and Outputs'!$D$5-BW892*'Inputs and Outputs'!$D$6</f>
        <v>3820</v>
      </c>
      <c r="BY892" s="70">
        <f t="shared" ca="1" si="279"/>
        <v>0.63550549064131778</v>
      </c>
      <c r="BZ892" s="68">
        <f t="shared" si="274"/>
        <v>25</v>
      </c>
      <c r="CA892" s="75">
        <f ca="1">BV892*'Inputs and Outputs'!$D$5-('Model Part B'!BW892*'Model Part B'!BZ892+BW892*Costperbumped)</f>
        <v>3745</v>
      </c>
    </row>
    <row r="893" spans="2:79" x14ac:dyDescent="0.2">
      <c r="B893" s="74">
        <v>890</v>
      </c>
      <c r="C893" s="68" t="s">
        <v>1</v>
      </c>
      <c r="D893" s="69">
        <v>44493</v>
      </c>
      <c r="E893" s="67" t="s">
        <v>2</v>
      </c>
      <c r="F893" s="68" t="str">
        <f>'Flight Data'!$A891</f>
        <v>G890</v>
      </c>
      <c r="G893" s="68">
        <f>'Flight Data'!$B891</f>
        <v>3</v>
      </c>
      <c r="H893" s="68">
        <f ca="1">ROUND(NORMINV($M893,'Inputs and Outputs'!$C$19,'Inputs and Outputs'!$D$19),0)</f>
        <v>105</v>
      </c>
      <c r="I893" s="68">
        <f t="shared" si="260"/>
        <v>101</v>
      </c>
      <c r="J893" s="68">
        <f t="shared" ca="1" si="261"/>
        <v>101</v>
      </c>
      <c r="K893" s="68">
        <f ca="1">IF(J893-G893&gt;'Inputs and Outputs'!$D$4,One-G893,0)</f>
        <v>0</v>
      </c>
      <c r="L893" s="68">
        <f ca="1">J893*'Inputs and Outputs'!$D$5-K893*'Inputs and Outputs'!$D$6</f>
        <v>4040</v>
      </c>
      <c r="M893" s="70">
        <f t="shared" ca="1" si="275"/>
        <v>0.63907603075472696</v>
      </c>
      <c r="N893" s="68">
        <f t="shared" si="262"/>
        <v>25</v>
      </c>
      <c r="O893" s="75">
        <f ca="1">J893*'Inputs and Outputs'!$D$5-('Model Part B'!K893*'Model Part B'!N893+K893*Costperbumped)</f>
        <v>4040</v>
      </c>
      <c r="R893" s="74">
        <v>890</v>
      </c>
      <c r="S893" s="68" t="s">
        <v>1</v>
      </c>
      <c r="T893" s="69">
        <v>44493</v>
      </c>
      <c r="U893" s="67" t="s">
        <v>2</v>
      </c>
      <c r="V893" s="68" t="str">
        <f>'Flight Data'!$A891</f>
        <v>G890</v>
      </c>
      <c r="W893" s="68">
        <f>'Flight Data'!$B891</f>
        <v>3</v>
      </c>
      <c r="X893" s="68">
        <f ca="1">ROUND(NORMINV($AC893,'Inputs and Outputs'!$C$19,'Inputs and Outputs'!$D$19),0)</f>
        <v>109</v>
      </c>
      <c r="Y893" s="68">
        <f t="shared" si="263"/>
        <v>102</v>
      </c>
      <c r="Z893" s="68">
        <f t="shared" ca="1" si="264"/>
        <v>102</v>
      </c>
      <c r="AA893" s="68">
        <f ca="1">IF(Z893-W893&gt;'Inputs and Outputs'!$D$4,One-W893,0)</f>
        <v>0</v>
      </c>
      <c r="AB893" s="68">
        <f ca="1">Z893*'Inputs and Outputs'!$D$5-AA893*'Inputs and Outputs'!$D$6</f>
        <v>4080</v>
      </c>
      <c r="AC893" s="70">
        <f t="shared" ca="1" si="276"/>
        <v>0.88074176229552648</v>
      </c>
      <c r="AD893" s="68">
        <f t="shared" si="265"/>
        <v>25</v>
      </c>
      <c r="AE893" s="75">
        <f ca="1">Z893*'Inputs and Outputs'!$D$5-('Model Part B'!AA893*'Model Part B'!AD893+AA893*Costperbumped)</f>
        <v>4080</v>
      </c>
      <c r="AH893" s="74">
        <v>890</v>
      </c>
      <c r="AI893" s="68" t="s">
        <v>1</v>
      </c>
      <c r="AJ893" s="69">
        <v>44493</v>
      </c>
      <c r="AK893" s="67" t="s">
        <v>2</v>
      </c>
      <c r="AL893" s="68" t="str">
        <f>'Flight Data'!$A891</f>
        <v>G890</v>
      </c>
      <c r="AM893" s="68">
        <f>'Flight Data'!$B891</f>
        <v>3</v>
      </c>
      <c r="AN893" s="68">
        <f ca="1">ROUND(NORMINV($AS893,'Inputs and Outputs'!$C$19,'Inputs and Outputs'!$D$19),0)</f>
        <v>114</v>
      </c>
      <c r="AO893" s="68">
        <f t="shared" si="266"/>
        <v>103</v>
      </c>
      <c r="AP893" s="68">
        <f t="shared" ca="1" si="267"/>
        <v>103</v>
      </c>
      <c r="AQ893" s="68">
        <f ca="1">IF(AP893-AM893&gt;'Inputs and Outputs'!$D$4,Three-AM893,0)</f>
        <v>0</v>
      </c>
      <c r="AR893" s="68">
        <f ca="1">AP893*'Inputs and Outputs'!$D$5-AQ893*'Inputs and Outputs'!$D$6</f>
        <v>4120</v>
      </c>
      <c r="AS893" s="70">
        <f t="shared" ca="1" si="277"/>
        <v>0.98349188208316896</v>
      </c>
      <c r="AT893" s="68">
        <f t="shared" si="268"/>
        <v>25</v>
      </c>
      <c r="AU893" s="75">
        <f ca="1">AP893*'Inputs and Outputs'!$D$5-('Model Part B'!AQ893*'Model Part B'!AT893+AQ893*Costperbumped)</f>
        <v>4120</v>
      </c>
      <c r="AX893" s="74">
        <v>890</v>
      </c>
      <c r="AY893" s="68" t="s">
        <v>1</v>
      </c>
      <c r="AZ893" s="69">
        <v>44493</v>
      </c>
      <c r="BA893" s="67" t="s">
        <v>2</v>
      </c>
      <c r="BB893" s="68" t="str">
        <f>'Flight Data'!$A891</f>
        <v>G890</v>
      </c>
      <c r="BC893" s="68">
        <f>'Flight Data'!$B891</f>
        <v>3</v>
      </c>
      <c r="BD893" s="68">
        <f ca="1">ROUND(NORMINV($BI893,'Inputs and Outputs'!$C$19,'Inputs and Outputs'!$D$19),0)</f>
        <v>106</v>
      </c>
      <c r="BE893" s="68">
        <f t="shared" si="269"/>
        <v>104</v>
      </c>
      <c r="BF893" s="68">
        <f t="shared" ca="1" si="270"/>
        <v>104</v>
      </c>
      <c r="BG893" s="68">
        <f ca="1">IF(BF893-BC893&gt;'Inputs and Outputs'!$D$4,Four-BC893,0)</f>
        <v>1</v>
      </c>
      <c r="BH893" s="68">
        <f ca="1">BF893*'Inputs and Outputs'!$D$5-BG893*'Inputs and Outputs'!$D$6</f>
        <v>4060</v>
      </c>
      <c r="BI893" s="70">
        <f t="shared" ca="1" si="278"/>
        <v>0.75311035580354257</v>
      </c>
      <c r="BJ893" s="68">
        <f t="shared" si="271"/>
        <v>25</v>
      </c>
      <c r="BK893" s="75">
        <f ca="1">BF893*'Inputs and Outputs'!$D$5-('Model Part B'!BG893*'Model Part B'!BJ893+BG893*Costperbumped)</f>
        <v>4035</v>
      </c>
      <c r="BN893" s="74">
        <v>890</v>
      </c>
      <c r="BO893" s="68" t="s">
        <v>1</v>
      </c>
      <c r="BP893" s="69">
        <v>44493</v>
      </c>
      <c r="BQ893" s="67" t="s">
        <v>2</v>
      </c>
      <c r="BR893" s="68" t="str">
        <f>'Flight Data'!$A891</f>
        <v>G890</v>
      </c>
      <c r="BS893" s="68">
        <f>'Flight Data'!$B891</f>
        <v>3</v>
      </c>
      <c r="BT893" s="68">
        <f ca="1">ROUND(NORMINV($BY893,'Inputs and Outputs'!$C$18,'Inputs and Outputs'!$D$18),0)</f>
        <v>95</v>
      </c>
      <c r="BU893" s="68">
        <f t="shared" si="272"/>
        <v>105</v>
      </c>
      <c r="BV893" s="68">
        <f t="shared" ca="1" si="273"/>
        <v>95</v>
      </c>
      <c r="BW893" s="68">
        <f ca="1">IF(BV893-BS893&gt;'Inputs and Outputs'!$D$4,Five-BS893,0)</f>
        <v>0</v>
      </c>
      <c r="BX893" s="68">
        <f ca="1">BV893*'Inputs and Outputs'!$D$5-BW893*'Inputs and Outputs'!$D$6</f>
        <v>3800</v>
      </c>
      <c r="BY893" s="70">
        <f t="shared" ca="1" si="279"/>
        <v>0.15820296148236646</v>
      </c>
      <c r="BZ893" s="68">
        <f t="shared" si="274"/>
        <v>25</v>
      </c>
      <c r="CA893" s="75">
        <f ca="1">BV893*'Inputs and Outputs'!$D$5-('Model Part B'!BW893*'Model Part B'!BZ893+BW893*Costperbumped)</f>
        <v>3800</v>
      </c>
    </row>
    <row r="894" spans="2:79" x14ac:dyDescent="0.2">
      <c r="B894" s="74">
        <v>891</v>
      </c>
      <c r="C894" s="68" t="s">
        <v>1</v>
      </c>
      <c r="D894" s="69">
        <v>44493</v>
      </c>
      <c r="E894" s="67" t="s">
        <v>0</v>
      </c>
      <c r="F894" s="68" t="str">
        <f>'Flight Data'!$A892</f>
        <v>G891</v>
      </c>
      <c r="G894" s="68">
        <f>'Flight Data'!$B892</f>
        <v>2</v>
      </c>
      <c r="H894" s="68">
        <f ca="1">ROUND(NORMINV($M894,'Inputs and Outputs'!$C$20,'Inputs and Outputs'!$D$20),0)</f>
        <v>96</v>
      </c>
      <c r="I894" s="68">
        <f t="shared" si="260"/>
        <v>101</v>
      </c>
      <c r="J894" s="68">
        <f t="shared" ca="1" si="261"/>
        <v>96</v>
      </c>
      <c r="K894" s="68">
        <f ca="1">IF(J894-G894&gt;'Inputs and Outputs'!$D$4,One-G894,0)</f>
        <v>0</v>
      </c>
      <c r="L894" s="68">
        <f ca="1">J894*'Inputs and Outputs'!$D$5-K894*'Inputs and Outputs'!$D$6</f>
        <v>3840</v>
      </c>
      <c r="M894" s="70">
        <f t="shared" ca="1" si="275"/>
        <v>3.3042117080126165E-2</v>
      </c>
      <c r="N894" s="68">
        <f t="shared" si="262"/>
        <v>200</v>
      </c>
      <c r="O894" s="75">
        <f ca="1">J894*'Inputs and Outputs'!$D$5-('Model Part B'!K894*'Model Part B'!N894+K894*Costperbumped)</f>
        <v>3840</v>
      </c>
      <c r="R894" s="74">
        <v>891</v>
      </c>
      <c r="S894" s="68" t="s">
        <v>1</v>
      </c>
      <c r="T894" s="69">
        <v>44493</v>
      </c>
      <c r="U894" s="67" t="s">
        <v>0</v>
      </c>
      <c r="V894" s="68" t="str">
        <f>'Flight Data'!$A892</f>
        <v>G891</v>
      </c>
      <c r="W894" s="68">
        <f>'Flight Data'!$B892</f>
        <v>2</v>
      </c>
      <c r="X894" s="68">
        <f ca="1">ROUND(NORMINV($AC894,'Inputs and Outputs'!$C$20,'Inputs and Outputs'!$D$20),0)</f>
        <v>105</v>
      </c>
      <c r="Y894" s="68">
        <f t="shared" si="263"/>
        <v>102</v>
      </c>
      <c r="Z894" s="68">
        <f t="shared" ca="1" si="264"/>
        <v>102</v>
      </c>
      <c r="AA894" s="68">
        <f ca="1">IF(Z894-W894&gt;'Inputs and Outputs'!$D$4,One-W894,0)</f>
        <v>0</v>
      </c>
      <c r="AB894" s="68">
        <f ca="1">Z894*'Inputs and Outputs'!$D$5-AA894*'Inputs and Outputs'!$D$6</f>
        <v>4080</v>
      </c>
      <c r="AC894" s="70">
        <f t="shared" ca="1" si="276"/>
        <v>0.46077539740943652</v>
      </c>
      <c r="AD894" s="68">
        <f t="shared" si="265"/>
        <v>200</v>
      </c>
      <c r="AE894" s="75">
        <f ca="1">Z894*'Inputs and Outputs'!$D$5-('Model Part B'!AA894*'Model Part B'!AD894+AA894*Costperbumped)</f>
        <v>4080</v>
      </c>
      <c r="AH894" s="74">
        <v>891</v>
      </c>
      <c r="AI894" s="68" t="s">
        <v>1</v>
      </c>
      <c r="AJ894" s="69">
        <v>44493</v>
      </c>
      <c r="AK894" s="67" t="s">
        <v>0</v>
      </c>
      <c r="AL894" s="68" t="str">
        <f>'Flight Data'!$A892</f>
        <v>G891</v>
      </c>
      <c r="AM894" s="68">
        <f>'Flight Data'!$B892</f>
        <v>2</v>
      </c>
      <c r="AN894" s="68">
        <f ca="1">ROUND(NORMINV($AS894,'Inputs and Outputs'!$C$20,'Inputs and Outputs'!$D$20),0)</f>
        <v>95</v>
      </c>
      <c r="AO894" s="68">
        <f t="shared" si="266"/>
        <v>103</v>
      </c>
      <c r="AP894" s="68">
        <f t="shared" ca="1" si="267"/>
        <v>95</v>
      </c>
      <c r="AQ894" s="68">
        <f ca="1">IF(AP894-AM894&gt;'Inputs and Outputs'!$D$4,Three-AM894,0)</f>
        <v>0</v>
      </c>
      <c r="AR894" s="68">
        <f ca="1">AP894*'Inputs and Outputs'!$D$5-AQ894*'Inputs and Outputs'!$D$6</f>
        <v>3800</v>
      </c>
      <c r="AS894" s="70">
        <f t="shared" ca="1" si="277"/>
        <v>1.8545414708666885E-2</v>
      </c>
      <c r="AT894" s="68">
        <f t="shared" si="268"/>
        <v>200</v>
      </c>
      <c r="AU894" s="75">
        <f ca="1">AP894*'Inputs and Outputs'!$D$5-('Model Part B'!AQ894*'Model Part B'!AT894+AQ894*Costperbumped)</f>
        <v>3800</v>
      </c>
      <c r="AX894" s="74">
        <v>891</v>
      </c>
      <c r="AY894" s="68" t="s">
        <v>1</v>
      </c>
      <c r="AZ894" s="69">
        <v>44493</v>
      </c>
      <c r="BA894" s="67" t="s">
        <v>0</v>
      </c>
      <c r="BB894" s="68" t="str">
        <f>'Flight Data'!$A892</f>
        <v>G891</v>
      </c>
      <c r="BC894" s="68">
        <f>'Flight Data'!$B892</f>
        <v>2</v>
      </c>
      <c r="BD894" s="68">
        <f ca="1">ROUND(NORMINV($BI894,'Inputs and Outputs'!$C$20,'Inputs and Outputs'!$D$20),0)</f>
        <v>104</v>
      </c>
      <c r="BE894" s="68">
        <f t="shared" si="269"/>
        <v>104</v>
      </c>
      <c r="BF894" s="68">
        <f t="shared" ca="1" si="270"/>
        <v>104</v>
      </c>
      <c r="BG894" s="68">
        <f ca="1">IF(BF894-BC894&gt;'Inputs and Outputs'!$D$4,Four-BC894,0)</f>
        <v>2</v>
      </c>
      <c r="BH894" s="68">
        <f ca="1">BF894*'Inputs and Outputs'!$D$5-BG894*'Inputs and Outputs'!$D$6</f>
        <v>3960</v>
      </c>
      <c r="BI894" s="70">
        <f t="shared" ca="1" si="278"/>
        <v>0.42097509675460942</v>
      </c>
      <c r="BJ894" s="68">
        <f t="shared" si="271"/>
        <v>200</v>
      </c>
      <c r="BK894" s="75">
        <f ca="1">BF894*'Inputs and Outputs'!$D$5-('Model Part B'!BG894*'Model Part B'!BJ894+BG894*Costperbumped)</f>
        <v>3560</v>
      </c>
      <c r="BN894" s="74">
        <v>891</v>
      </c>
      <c r="BO894" s="68" t="s">
        <v>1</v>
      </c>
      <c r="BP894" s="69">
        <v>44493</v>
      </c>
      <c r="BQ894" s="67" t="s">
        <v>0</v>
      </c>
      <c r="BR894" s="68" t="str">
        <f>'Flight Data'!$A892</f>
        <v>G891</v>
      </c>
      <c r="BS894" s="68">
        <f>'Flight Data'!$B892</f>
        <v>2</v>
      </c>
      <c r="BT894" s="68">
        <f ca="1">ROUND(NORMINV($BY894,'Inputs and Outputs'!$C$18,'Inputs and Outputs'!$D$18),0)</f>
        <v>101</v>
      </c>
      <c r="BU894" s="68">
        <f t="shared" si="272"/>
        <v>105</v>
      </c>
      <c r="BV894" s="68">
        <f t="shared" ca="1" si="273"/>
        <v>101</v>
      </c>
      <c r="BW894" s="68">
        <f ca="1">IF(BV894-BS894&gt;'Inputs and Outputs'!$D$4,Five-BS894,0)</f>
        <v>0</v>
      </c>
      <c r="BX894" s="68">
        <f ca="1">BV894*'Inputs and Outputs'!$D$5-BW894*'Inputs and Outputs'!$D$6</f>
        <v>4040</v>
      </c>
      <c r="BY894" s="70">
        <f t="shared" ca="1" si="279"/>
        <v>0.51162639656912656</v>
      </c>
      <c r="BZ894" s="68">
        <f t="shared" si="274"/>
        <v>200</v>
      </c>
      <c r="CA894" s="75">
        <f ca="1">BV894*'Inputs and Outputs'!$D$5-('Model Part B'!BW894*'Model Part B'!BZ894+BW894*Costperbumped)</f>
        <v>4040</v>
      </c>
    </row>
    <row r="895" spans="2:79" x14ac:dyDescent="0.2">
      <c r="B895" s="74">
        <v>892</v>
      </c>
      <c r="C895" s="68" t="s">
        <v>9</v>
      </c>
      <c r="D895" s="69">
        <v>44494</v>
      </c>
      <c r="E895" s="67" t="s">
        <v>3</v>
      </c>
      <c r="F895" s="68" t="str">
        <f>'Flight Data'!$A893</f>
        <v>G892</v>
      </c>
      <c r="G895" s="68">
        <f>'Flight Data'!$B893</f>
        <v>2</v>
      </c>
      <c r="H895" s="68">
        <f ca="1">ROUND(NORMINV($M895,'Inputs and Outputs'!$C$18,'Inputs and Outputs'!$D$18),0)</f>
        <v>102</v>
      </c>
      <c r="I895" s="68">
        <f t="shared" si="260"/>
        <v>101</v>
      </c>
      <c r="J895" s="68">
        <f t="shared" ca="1" si="261"/>
        <v>101</v>
      </c>
      <c r="K895" s="68">
        <f ca="1">IF(J895-G895&gt;'Inputs and Outputs'!$D$4,One-G895,0)</f>
        <v>0</v>
      </c>
      <c r="L895" s="68">
        <f ca="1">J895*'Inputs and Outputs'!$D$5-K895*'Inputs and Outputs'!$D$6</f>
        <v>4040</v>
      </c>
      <c r="M895" s="70">
        <f t="shared" ca="1" si="275"/>
        <v>0.5691465356877764</v>
      </c>
      <c r="N895" s="68">
        <f t="shared" si="262"/>
        <v>25</v>
      </c>
      <c r="O895" s="75">
        <f ca="1">J895*'Inputs and Outputs'!$D$5-('Model Part B'!K895*'Model Part B'!N895+K895*Costperbumped)</f>
        <v>4040</v>
      </c>
      <c r="R895" s="74">
        <v>892</v>
      </c>
      <c r="S895" s="68" t="s">
        <v>9</v>
      </c>
      <c r="T895" s="69">
        <v>44494</v>
      </c>
      <c r="U895" s="67" t="s">
        <v>3</v>
      </c>
      <c r="V895" s="68" t="str">
        <f>'Flight Data'!$A893</f>
        <v>G892</v>
      </c>
      <c r="W895" s="68">
        <f>'Flight Data'!$B893</f>
        <v>2</v>
      </c>
      <c r="X895" s="68">
        <f ca="1">ROUND(NORMINV($AC895,'Inputs and Outputs'!$C$18,'Inputs and Outputs'!$D$18),0)</f>
        <v>91</v>
      </c>
      <c r="Y895" s="68">
        <f t="shared" si="263"/>
        <v>102</v>
      </c>
      <c r="Z895" s="68">
        <f t="shared" ca="1" si="264"/>
        <v>91</v>
      </c>
      <c r="AA895" s="68">
        <f ca="1">IF(Z895-W895&gt;'Inputs and Outputs'!$D$4,One-W895,0)</f>
        <v>0</v>
      </c>
      <c r="AB895" s="68">
        <f ca="1">Z895*'Inputs and Outputs'!$D$5-AA895*'Inputs and Outputs'!$D$6</f>
        <v>3640</v>
      </c>
      <c r="AC895" s="70">
        <f t="shared" ca="1" si="276"/>
        <v>4.0567846381258099E-2</v>
      </c>
      <c r="AD895" s="68">
        <f t="shared" si="265"/>
        <v>25</v>
      </c>
      <c r="AE895" s="75">
        <f ca="1">Z895*'Inputs and Outputs'!$D$5-('Model Part B'!AA895*'Model Part B'!AD895+AA895*Costperbumped)</f>
        <v>3640</v>
      </c>
      <c r="AH895" s="74">
        <v>892</v>
      </c>
      <c r="AI895" s="68" t="s">
        <v>9</v>
      </c>
      <c r="AJ895" s="69">
        <v>44494</v>
      </c>
      <c r="AK895" s="67" t="s">
        <v>3</v>
      </c>
      <c r="AL895" s="68" t="str">
        <f>'Flight Data'!$A893</f>
        <v>G892</v>
      </c>
      <c r="AM895" s="68">
        <f>'Flight Data'!$B893</f>
        <v>2</v>
      </c>
      <c r="AN895" s="68">
        <f ca="1">ROUND(NORMINV($AS895,'Inputs and Outputs'!$C$18,'Inputs and Outputs'!$D$18),0)</f>
        <v>105</v>
      </c>
      <c r="AO895" s="68">
        <f t="shared" si="266"/>
        <v>103</v>
      </c>
      <c r="AP895" s="68">
        <f t="shared" ca="1" si="267"/>
        <v>103</v>
      </c>
      <c r="AQ895" s="68">
        <f ca="1">IF(AP895-AM895&gt;'Inputs and Outputs'!$D$4,Three-AM895,0)</f>
        <v>1</v>
      </c>
      <c r="AR895" s="68">
        <f ca="1">AP895*'Inputs and Outputs'!$D$5-AQ895*'Inputs and Outputs'!$D$6</f>
        <v>4020</v>
      </c>
      <c r="AS895" s="70">
        <f t="shared" ca="1" si="277"/>
        <v>0.76683074569233456</v>
      </c>
      <c r="AT895" s="68">
        <f t="shared" si="268"/>
        <v>25</v>
      </c>
      <c r="AU895" s="75">
        <f ca="1">AP895*'Inputs and Outputs'!$D$5-('Model Part B'!AQ895*'Model Part B'!AT895+AQ895*Costperbumped)</f>
        <v>3995</v>
      </c>
      <c r="AX895" s="74">
        <v>892</v>
      </c>
      <c r="AY895" s="68" t="s">
        <v>9</v>
      </c>
      <c r="AZ895" s="69">
        <v>44494</v>
      </c>
      <c r="BA895" s="67" t="s">
        <v>3</v>
      </c>
      <c r="BB895" s="68" t="str">
        <f>'Flight Data'!$A893</f>
        <v>G892</v>
      </c>
      <c r="BC895" s="68">
        <f>'Flight Data'!$B893</f>
        <v>2</v>
      </c>
      <c r="BD895" s="68">
        <f ca="1">ROUND(NORMINV($BI895,'Inputs and Outputs'!$C$18,'Inputs and Outputs'!$D$18),0)</f>
        <v>111</v>
      </c>
      <c r="BE895" s="68">
        <f t="shared" si="269"/>
        <v>104</v>
      </c>
      <c r="BF895" s="68">
        <f t="shared" ca="1" si="270"/>
        <v>104</v>
      </c>
      <c r="BG895" s="68">
        <f ca="1">IF(BF895-BC895&gt;'Inputs and Outputs'!$D$4,Four-BC895,0)</f>
        <v>2</v>
      </c>
      <c r="BH895" s="68">
        <f ca="1">BF895*'Inputs and Outputs'!$D$5-BG895*'Inputs and Outputs'!$D$6</f>
        <v>3960</v>
      </c>
      <c r="BI895" s="70">
        <f t="shared" ca="1" si="278"/>
        <v>0.9535078190328905</v>
      </c>
      <c r="BJ895" s="68">
        <f t="shared" si="271"/>
        <v>25</v>
      </c>
      <c r="BK895" s="75">
        <f ca="1">BF895*'Inputs and Outputs'!$D$5-('Model Part B'!BG895*'Model Part B'!BJ895+BG895*Costperbumped)</f>
        <v>3910</v>
      </c>
      <c r="BN895" s="74">
        <v>892</v>
      </c>
      <c r="BO895" s="68" t="s">
        <v>9</v>
      </c>
      <c r="BP895" s="69">
        <v>44494</v>
      </c>
      <c r="BQ895" s="67" t="s">
        <v>3</v>
      </c>
      <c r="BR895" s="68" t="str">
        <f>'Flight Data'!$A893</f>
        <v>G892</v>
      </c>
      <c r="BS895" s="68">
        <f>'Flight Data'!$B893</f>
        <v>2</v>
      </c>
      <c r="BT895" s="68">
        <f ca="1">ROUND(NORMINV($BY895,'Inputs and Outputs'!$C$18,'Inputs and Outputs'!$D$18),0)</f>
        <v>108</v>
      </c>
      <c r="BU895" s="68">
        <f t="shared" si="272"/>
        <v>105</v>
      </c>
      <c r="BV895" s="68">
        <f t="shared" ca="1" si="273"/>
        <v>105</v>
      </c>
      <c r="BW895" s="68">
        <f ca="1">IF(BV895-BS895&gt;'Inputs and Outputs'!$D$4,Five-BS895,0)</f>
        <v>3</v>
      </c>
      <c r="BX895" s="68">
        <f ca="1">BV895*'Inputs and Outputs'!$D$5-BW895*'Inputs and Outputs'!$D$6</f>
        <v>3900</v>
      </c>
      <c r="BY895" s="70">
        <f t="shared" ca="1" si="279"/>
        <v>0.86257697100194741</v>
      </c>
      <c r="BZ895" s="68">
        <f t="shared" si="274"/>
        <v>25</v>
      </c>
      <c r="CA895" s="75">
        <f ca="1">BV895*'Inputs and Outputs'!$D$5-('Model Part B'!BW895*'Model Part B'!BZ895+BW895*Costperbumped)</f>
        <v>3825</v>
      </c>
    </row>
    <row r="896" spans="2:79" x14ac:dyDescent="0.2">
      <c r="B896" s="74">
        <v>893</v>
      </c>
      <c r="C896" s="68" t="s">
        <v>9</v>
      </c>
      <c r="D896" s="69">
        <v>44494</v>
      </c>
      <c r="E896" s="67" t="s">
        <v>2</v>
      </c>
      <c r="F896" s="68" t="str">
        <f>'Flight Data'!$A894</f>
        <v>G893</v>
      </c>
      <c r="G896" s="68">
        <f>'Flight Data'!$B894</f>
        <v>4</v>
      </c>
      <c r="H896" s="68">
        <f ca="1">ROUND(NORMINV($M896,'Inputs and Outputs'!$C$19,'Inputs and Outputs'!$D$19),0)</f>
        <v>109</v>
      </c>
      <c r="I896" s="68">
        <f t="shared" si="260"/>
        <v>101</v>
      </c>
      <c r="J896" s="68">
        <f t="shared" ca="1" si="261"/>
        <v>101</v>
      </c>
      <c r="K896" s="68">
        <f ca="1">IF(J896-G896&gt;'Inputs and Outputs'!$D$4,One-G896,0)</f>
        <v>0</v>
      </c>
      <c r="L896" s="68">
        <f ca="1">J896*'Inputs and Outputs'!$D$5-K896*'Inputs and Outputs'!$D$6</f>
        <v>4040</v>
      </c>
      <c r="M896" s="70">
        <f t="shared" ca="1" si="275"/>
        <v>0.902461732868717</v>
      </c>
      <c r="N896" s="68">
        <f t="shared" si="262"/>
        <v>25</v>
      </c>
      <c r="O896" s="75">
        <f ca="1">J896*'Inputs and Outputs'!$D$5-('Model Part B'!K896*'Model Part B'!N896+K896*Costperbumped)</f>
        <v>4040</v>
      </c>
      <c r="R896" s="74">
        <v>893</v>
      </c>
      <c r="S896" s="68" t="s">
        <v>9</v>
      </c>
      <c r="T896" s="69">
        <v>44494</v>
      </c>
      <c r="U896" s="67" t="s">
        <v>2</v>
      </c>
      <c r="V896" s="68" t="str">
        <f>'Flight Data'!$A894</f>
        <v>G893</v>
      </c>
      <c r="W896" s="68">
        <f>'Flight Data'!$B894</f>
        <v>4</v>
      </c>
      <c r="X896" s="68">
        <f ca="1">ROUND(NORMINV($AC896,'Inputs and Outputs'!$C$19,'Inputs and Outputs'!$D$19),0)</f>
        <v>102</v>
      </c>
      <c r="Y896" s="68">
        <f t="shared" si="263"/>
        <v>102</v>
      </c>
      <c r="Z896" s="68">
        <f t="shared" ca="1" si="264"/>
        <v>102</v>
      </c>
      <c r="AA896" s="68">
        <f ca="1">IF(Z896-W896&gt;'Inputs and Outputs'!$D$4,One-W896,0)</f>
        <v>0</v>
      </c>
      <c r="AB896" s="68">
        <f ca="1">Z896*'Inputs and Outputs'!$D$5-AA896*'Inputs and Outputs'!$D$6</f>
        <v>4080</v>
      </c>
      <c r="AC896" s="70">
        <f t="shared" ca="1" si="276"/>
        <v>0.4302592941560085</v>
      </c>
      <c r="AD896" s="68">
        <f t="shared" si="265"/>
        <v>25</v>
      </c>
      <c r="AE896" s="75">
        <f ca="1">Z896*'Inputs and Outputs'!$D$5-('Model Part B'!AA896*'Model Part B'!AD896+AA896*Costperbumped)</f>
        <v>4080</v>
      </c>
      <c r="AH896" s="74">
        <v>893</v>
      </c>
      <c r="AI896" s="68" t="s">
        <v>9</v>
      </c>
      <c r="AJ896" s="69">
        <v>44494</v>
      </c>
      <c r="AK896" s="67" t="s">
        <v>2</v>
      </c>
      <c r="AL896" s="68" t="str">
        <f>'Flight Data'!$A894</f>
        <v>G893</v>
      </c>
      <c r="AM896" s="68">
        <f>'Flight Data'!$B894</f>
        <v>4</v>
      </c>
      <c r="AN896" s="68">
        <f ca="1">ROUND(NORMINV($AS896,'Inputs and Outputs'!$C$19,'Inputs and Outputs'!$D$19),0)</f>
        <v>107</v>
      </c>
      <c r="AO896" s="68">
        <f t="shared" si="266"/>
        <v>103</v>
      </c>
      <c r="AP896" s="68">
        <f t="shared" ca="1" si="267"/>
        <v>103</v>
      </c>
      <c r="AQ896" s="68">
        <f ca="1">IF(AP896-AM896&gt;'Inputs and Outputs'!$D$4,Three-AM896,0)</f>
        <v>0</v>
      </c>
      <c r="AR896" s="68">
        <f ca="1">AP896*'Inputs and Outputs'!$D$5-AQ896*'Inputs and Outputs'!$D$6</f>
        <v>4120</v>
      </c>
      <c r="AS896" s="70">
        <f t="shared" ca="1" si="277"/>
        <v>0.78513664578312292</v>
      </c>
      <c r="AT896" s="68">
        <f t="shared" si="268"/>
        <v>25</v>
      </c>
      <c r="AU896" s="75">
        <f ca="1">AP896*'Inputs and Outputs'!$D$5-('Model Part B'!AQ896*'Model Part B'!AT896+AQ896*Costperbumped)</f>
        <v>4120</v>
      </c>
      <c r="AX896" s="74">
        <v>893</v>
      </c>
      <c r="AY896" s="68" t="s">
        <v>9</v>
      </c>
      <c r="AZ896" s="69">
        <v>44494</v>
      </c>
      <c r="BA896" s="67" t="s">
        <v>2</v>
      </c>
      <c r="BB896" s="68" t="str">
        <f>'Flight Data'!$A894</f>
        <v>G893</v>
      </c>
      <c r="BC896" s="68">
        <f>'Flight Data'!$B894</f>
        <v>4</v>
      </c>
      <c r="BD896" s="68">
        <f ca="1">ROUND(NORMINV($BI896,'Inputs and Outputs'!$C$19,'Inputs and Outputs'!$D$19),0)</f>
        <v>94</v>
      </c>
      <c r="BE896" s="68">
        <f t="shared" si="269"/>
        <v>104</v>
      </c>
      <c r="BF896" s="68">
        <f t="shared" ca="1" si="270"/>
        <v>94</v>
      </c>
      <c r="BG896" s="68">
        <f ca="1">IF(BF896-BC896&gt;'Inputs and Outputs'!$D$4,Four-BC896,0)</f>
        <v>0</v>
      </c>
      <c r="BH896" s="68">
        <f ca="1">BF896*'Inputs and Outputs'!$D$5-BG896*'Inputs and Outputs'!$D$6</f>
        <v>3760</v>
      </c>
      <c r="BI896" s="70">
        <f t="shared" ca="1" si="278"/>
        <v>2.9025945125214947E-2</v>
      </c>
      <c r="BJ896" s="68">
        <f t="shared" si="271"/>
        <v>25</v>
      </c>
      <c r="BK896" s="75">
        <f ca="1">BF896*'Inputs and Outputs'!$D$5-('Model Part B'!BG896*'Model Part B'!BJ896+BG896*Costperbumped)</f>
        <v>3760</v>
      </c>
      <c r="BN896" s="74">
        <v>893</v>
      </c>
      <c r="BO896" s="68" t="s">
        <v>9</v>
      </c>
      <c r="BP896" s="69">
        <v>44494</v>
      </c>
      <c r="BQ896" s="67" t="s">
        <v>2</v>
      </c>
      <c r="BR896" s="68" t="str">
        <f>'Flight Data'!$A894</f>
        <v>G893</v>
      </c>
      <c r="BS896" s="68">
        <f>'Flight Data'!$B894</f>
        <v>4</v>
      </c>
      <c r="BT896" s="68">
        <f ca="1">ROUND(NORMINV($BY896,'Inputs and Outputs'!$C$18,'Inputs and Outputs'!$D$18),0)</f>
        <v>107</v>
      </c>
      <c r="BU896" s="68">
        <f t="shared" si="272"/>
        <v>105</v>
      </c>
      <c r="BV896" s="68">
        <f t="shared" ca="1" si="273"/>
        <v>105</v>
      </c>
      <c r="BW896" s="68">
        <f ca="1">IF(BV896-BS896&gt;'Inputs and Outputs'!$D$4,Five-BS896,0)</f>
        <v>1</v>
      </c>
      <c r="BX896" s="68">
        <f ca="1">BV896*'Inputs and Outputs'!$D$5-BW896*'Inputs and Outputs'!$D$6</f>
        <v>4100</v>
      </c>
      <c r="BY896" s="70">
        <f t="shared" ca="1" si="279"/>
        <v>0.85998202119330447</v>
      </c>
      <c r="BZ896" s="68">
        <f t="shared" si="274"/>
        <v>25</v>
      </c>
      <c r="CA896" s="75">
        <f ca="1">BV896*'Inputs and Outputs'!$D$5-('Model Part B'!BW896*'Model Part B'!BZ896+BW896*Costperbumped)</f>
        <v>4075</v>
      </c>
    </row>
    <row r="897" spans="2:79" x14ac:dyDescent="0.2">
      <c r="B897" s="74">
        <v>894</v>
      </c>
      <c r="C897" s="68" t="s">
        <v>9</v>
      </c>
      <c r="D897" s="69">
        <v>44494</v>
      </c>
      <c r="E897" s="67" t="s">
        <v>0</v>
      </c>
      <c r="F897" s="68" t="str">
        <f>'Flight Data'!$A895</f>
        <v>G894</v>
      </c>
      <c r="G897" s="68">
        <f>'Flight Data'!$B895</f>
        <v>1</v>
      </c>
      <c r="H897" s="68">
        <f ca="1">ROUND(NORMINV($M897,'Inputs and Outputs'!$C$20,'Inputs and Outputs'!$D$20),0)</f>
        <v>112</v>
      </c>
      <c r="I897" s="68">
        <f t="shared" si="260"/>
        <v>101</v>
      </c>
      <c r="J897" s="68">
        <f t="shared" ca="1" si="261"/>
        <v>101</v>
      </c>
      <c r="K897" s="68">
        <f ca="1">IF(J897-G897&gt;'Inputs and Outputs'!$D$4,One-G897,0)</f>
        <v>0</v>
      </c>
      <c r="L897" s="68">
        <f ca="1">J897*'Inputs and Outputs'!$D$5-K897*'Inputs and Outputs'!$D$6</f>
        <v>4040</v>
      </c>
      <c r="M897" s="70">
        <f t="shared" ca="1" si="275"/>
        <v>0.91383881599356365</v>
      </c>
      <c r="N897" s="68">
        <f t="shared" si="262"/>
        <v>200</v>
      </c>
      <c r="O897" s="75">
        <f ca="1">J897*'Inputs and Outputs'!$D$5-('Model Part B'!K897*'Model Part B'!N897+K897*Costperbumped)</f>
        <v>4040</v>
      </c>
      <c r="R897" s="74">
        <v>894</v>
      </c>
      <c r="S897" s="68" t="s">
        <v>9</v>
      </c>
      <c r="T897" s="69">
        <v>44494</v>
      </c>
      <c r="U897" s="67" t="s">
        <v>0</v>
      </c>
      <c r="V897" s="68" t="str">
        <f>'Flight Data'!$A895</f>
        <v>G894</v>
      </c>
      <c r="W897" s="68">
        <f>'Flight Data'!$B895</f>
        <v>1</v>
      </c>
      <c r="X897" s="68">
        <f ca="1">ROUND(NORMINV($AC897,'Inputs and Outputs'!$C$20,'Inputs and Outputs'!$D$20),0)</f>
        <v>109</v>
      </c>
      <c r="Y897" s="68">
        <f t="shared" si="263"/>
        <v>102</v>
      </c>
      <c r="Z897" s="68">
        <f t="shared" ca="1" si="264"/>
        <v>102</v>
      </c>
      <c r="AA897" s="68">
        <f ca="1">IF(Z897-W897&gt;'Inputs and Outputs'!$D$4,One-W897,0)</f>
        <v>0</v>
      </c>
      <c r="AB897" s="68">
        <f ca="1">Z897*'Inputs and Outputs'!$D$5-AA897*'Inputs and Outputs'!$D$6</f>
        <v>4080</v>
      </c>
      <c r="AC897" s="70">
        <f t="shared" ca="1" si="276"/>
        <v>0.79792844622359016</v>
      </c>
      <c r="AD897" s="68">
        <f t="shared" si="265"/>
        <v>200</v>
      </c>
      <c r="AE897" s="75">
        <f ca="1">Z897*'Inputs and Outputs'!$D$5-('Model Part B'!AA897*'Model Part B'!AD897+AA897*Costperbumped)</f>
        <v>4080</v>
      </c>
      <c r="AH897" s="74">
        <v>894</v>
      </c>
      <c r="AI897" s="68" t="s">
        <v>9</v>
      </c>
      <c r="AJ897" s="69">
        <v>44494</v>
      </c>
      <c r="AK897" s="67" t="s">
        <v>0</v>
      </c>
      <c r="AL897" s="68" t="str">
        <f>'Flight Data'!$A895</f>
        <v>G894</v>
      </c>
      <c r="AM897" s="68">
        <f>'Flight Data'!$B895</f>
        <v>1</v>
      </c>
      <c r="AN897" s="68">
        <f ca="1">ROUND(NORMINV($AS897,'Inputs and Outputs'!$C$20,'Inputs and Outputs'!$D$20),0)</f>
        <v>105</v>
      </c>
      <c r="AO897" s="68">
        <f t="shared" si="266"/>
        <v>103</v>
      </c>
      <c r="AP897" s="68">
        <f t="shared" ca="1" si="267"/>
        <v>103</v>
      </c>
      <c r="AQ897" s="68">
        <f ca="1">IF(AP897-AM897&gt;'Inputs and Outputs'!$D$4,Three-AM897,0)</f>
        <v>2</v>
      </c>
      <c r="AR897" s="68">
        <f ca="1">AP897*'Inputs and Outputs'!$D$5-AQ897*'Inputs and Outputs'!$D$6</f>
        <v>3920</v>
      </c>
      <c r="AS897" s="70">
        <f t="shared" ca="1" si="277"/>
        <v>0.50583189936000739</v>
      </c>
      <c r="AT897" s="68">
        <f t="shared" si="268"/>
        <v>200</v>
      </c>
      <c r="AU897" s="75">
        <f ca="1">AP897*'Inputs and Outputs'!$D$5-('Model Part B'!AQ897*'Model Part B'!AT897+AQ897*Costperbumped)</f>
        <v>3520</v>
      </c>
      <c r="AX897" s="74">
        <v>894</v>
      </c>
      <c r="AY897" s="68" t="s">
        <v>9</v>
      </c>
      <c r="AZ897" s="69">
        <v>44494</v>
      </c>
      <c r="BA897" s="67" t="s">
        <v>0</v>
      </c>
      <c r="BB897" s="68" t="str">
        <f>'Flight Data'!$A895</f>
        <v>G894</v>
      </c>
      <c r="BC897" s="68">
        <f>'Flight Data'!$B895</f>
        <v>1</v>
      </c>
      <c r="BD897" s="68">
        <f ca="1">ROUND(NORMINV($BI897,'Inputs and Outputs'!$C$20,'Inputs and Outputs'!$D$20),0)</f>
        <v>94</v>
      </c>
      <c r="BE897" s="68">
        <f t="shared" si="269"/>
        <v>104</v>
      </c>
      <c r="BF897" s="68">
        <f t="shared" ca="1" si="270"/>
        <v>94</v>
      </c>
      <c r="BG897" s="68">
        <f ca="1">IF(BF897-BC897&gt;'Inputs and Outputs'!$D$4,Four-BC897,0)</f>
        <v>0</v>
      </c>
      <c r="BH897" s="68">
        <f ca="1">BF897*'Inputs and Outputs'!$D$5-BG897*'Inputs and Outputs'!$D$6</f>
        <v>3760</v>
      </c>
      <c r="BI897" s="70">
        <f t="shared" ca="1" si="278"/>
        <v>1.7537308229003679E-2</v>
      </c>
      <c r="BJ897" s="68">
        <f t="shared" si="271"/>
        <v>200</v>
      </c>
      <c r="BK897" s="75">
        <f ca="1">BF897*'Inputs and Outputs'!$D$5-('Model Part B'!BG897*'Model Part B'!BJ897+BG897*Costperbumped)</f>
        <v>3760</v>
      </c>
      <c r="BN897" s="74">
        <v>894</v>
      </c>
      <c r="BO897" s="68" t="s">
        <v>9</v>
      </c>
      <c r="BP897" s="69">
        <v>44494</v>
      </c>
      <c r="BQ897" s="67" t="s">
        <v>0</v>
      </c>
      <c r="BR897" s="68" t="str">
        <f>'Flight Data'!$A895</f>
        <v>G894</v>
      </c>
      <c r="BS897" s="68">
        <f>'Flight Data'!$B895</f>
        <v>1</v>
      </c>
      <c r="BT897" s="68">
        <f ca="1">ROUND(NORMINV($BY897,'Inputs and Outputs'!$C$18,'Inputs and Outputs'!$D$18),0)</f>
        <v>102</v>
      </c>
      <c r="BU897" s="68">
        <f t="shared" si="272"/>
        <v>105</v>
      </c>
      <c r="BV897" s="68">
        <f t="shared" ca="1" si="273"/>
        <v>102</v>
      </c>
      <c r="BW897" s="68">
        <f ca="1">IF(BV897-BS897&gt;'Inputs and Outputs'!$D$4,Five-BS897,0)</f>
        <v>4</v>
      </c>
      <c r="BX897" s="68">
        <f ca="1">BV897*'Inputs and Outputs'!$D$5-BW897*'Inputs and Outputs'!$D$6</f>
        <v>3680</v>
      </c>
      <c r="BY897" s="70">
        <f t="shared" ca="1" si="279"/>
        <v>0.58728304331170944</v>
      </c>
      <c r="BZ897" s="68">
        <f t="shared" si="274"/>
        <v>200</v>
      </c>
      <c r="CA897" s="75">
        <f ca="1">BV897*'Inputs and Outputs'!$D$5-('Model Part B'!BW897*'Model Part B'!BZ897+BW897*Costperbumped)</f>
        <v>2880</v>
      </c>
    </row>
    <row r="898" spans="2:79" x14ac:dyDescent="0.2">
      <c r="B898" s="74">
        <v>895</v>
      </c>
      <c r="C898" s="68" t="s">
        <v>8</v>
      </c>
      <c r="D898" s="69">
        <v>44495</v>
      </c>
      <c r="E898" s="67" t="s">
        <v>3</v>
      </c>
      <c r="F898" s="68" t="str">
        <f>'Flight Data'!$A896</f>
        <v>G895</v>
      </c>
      <c r="G898" s="68">
        <f>'Flight Data'!$B896</f>
        <v>2</v>
      </c>
      <c r="H898" s="68">
        <f ca="1">ROUND(NORMINV($M898,'Inputs and Outputs'!$C$18,'Inputs and Outputs'!$D$18),0)</f>
        <v>102</v>
      </c>
      <c r="I898" s="68">
        <f t="shared" si="260"/>
        <v>101</v>
      </c>
      <c r="J898" s="68">
        <f t="shared" ca="1" si="261"/>
        <v>101</v>
      </c>
      <c r="K898" s="68">
        <f ca="1">IF(J898-G898&gt;'Inputs and Outputs'!$D$4,One-G898,0)</f>
        <v>0</v>
      </c>
      <c r="L898" s="68">
        <f ca="1">J898*'Inputs and Outputs'!$D$5-K898*'Inputs and Outputs'!$D$6</f>
        <v>4040</v>
      </c>
      <c r="M898" s="70">
        <f t="shared" ca="1" si="275"/>
        <v>0.54908573104792124</v>
      </c>
      <c r="N898" s="68">
        <f t="shared" si="262"/>
        <v>25</v>
      </c>
      <c r="O898" s="75">
        <f ca="1">J898*'Inputs and Outputs'!$D$5-('Model Part B'!K898*'Model Part B'!N898+K898*Costperbumped)</f>
        <v>4040</v>
      </c>
      <c r="R898" s="74">
        <v>895</v>
      </c>
      <c r="S898" s="68" t="s">
        <v>8</v>
      </c>
      <c r="T898" s="69">
        <v>44495</v>
      </c>
      <c r="U898" s="67" t="s">
        <v>3</v>
      </c>
      <c r="V898" s="68" t="str">
        <f>'Flight Data'!$A896</f>
        <v>G895</v>
      </c>
      <c r="W898" s="68">
        <f>'Flight Data'!$B896</f>
        <v>2</v>
      </c>
      <c r="X898" s="68">
        <f ca="1">ROUND(NORMINV($AC898,'Inputs and Outputs'!$C$18,'Inputs and Outputs'!$D$18),0)</f>
        <v>106</v>
      </c>
      <c r="Y898" s="68">
        <f t="shared" si="263"/>
        <v>102</v>
      </c>
      <c r="Z898" s="68">
        <f t="shared" ca="1" si="264"/>
        <v>102</v>
      </c>
      <c r="AA898" s="68">
        <f ca="1">IF(Z898-W898&gt;'Inputs and Outputs'!$D$4,One-W898,0)</f>
        <v>0</v>
      </c>
      <c r="AB898" s="68">
        <f ca="1">Z898*'Inputs and Outputs'!$D$5-AA898*'Inputs and Outputs'!$D$6</f>
        <v>4080</v>
      </c>
      <c r="AC898" s="70">
        <f t="shared" ca="1" si="276"/>
        <v>0.81905854390836719</v>
      </c>
      <c r="AD898" s="68">
        <f t="shared" si="265"/>
        <v>25</v>
      </c>
      <c r="AE898" s="75">
        <f ca="1">Z898*'Inputs and Outputs'!$D$5-('Model Part B'!AA898*'Model Part B'!AD898+AA898*Costperbumped)</f>
        <v>4080</v>
      </c>
      <c r="AH898" s="74">
        <v>895</v>
      </c>
      <c r="AI898" s="68" t="s">
        <v>8</v>
      </c>
      <c r="AJ898" s="69">
        <v>44495</v>
      </c>
      <c r="AK898" s="67" t="s">
        <v>3</v>
      </c>
      <c r="AL898" s="68" t="str">
        <f>'Flight Data'!$A896</f>
        <v>G895</v>
      </c>
      <c r="AM898" s="68">
        <f>'Flight Data'!$B896</f>
        <v>2</v>
      </c>
      <c r="AN898" s="68">
        <f ca="1">ROUND(NORMINV($AS898,'Inputs and Outputs'!$C$18,'Inputs and Outputs'!$D$18),0)</f>
        <v>102</v>
      </c>
      <c r="AO898" s="68">
        <f t="shared" si="266"/>
        <v>103</v>
      </c>
      <c r="AP898" s="68">
        <f t="shared" ca="1" si="267"/>
        <v>102</v>
      </c>
      <c r="AQ898" s="68">
        <f ca="1">IF(AP898-AM898&gt;'Inputs and Outputs'!$D$4,Three-AM898,0)</f>
        <v>0</v>
      </c>
      <c r="AR898" s="68">
        <f ca="1">AP898*'Inputs and Outputs'!$D$5-AQ898*'Inputs and Outputs'!$D$6</f>
        <v>4080</v>
      </c>
      <c r="AS898" s="70">
        <f t="shared" ca="1" si="277"/>
        <v>0.55034823053329196</v>
      </c>
      <c r="AT898" s="68">
        <f t="shared" si="268"/>
        <v>25</v>
      </c>
      <c r="AU898" s="75">
        <f ca="1">AP898*'Inputs and Outputs'!$D$5-('Model Part B'!AQ898*'Model Part B'!AT898+AQ898*Costperbumped)</f>
        <v>4080</v>
      </c>
      <c r="AX898" s="74">
        <v>895</v>
      </c>
      <c r="AY898" s="68" t="s">
        <v>8</v>
      </c>
      <c r="AZ898" s="69">
        <v>44495</v>
      </c>
      <c r="BA898" s="67" t="s">
        <v>3</v>
      </c>
      <c r="BB898" s="68" t="str">
        <f>'Flight Data'!$A896</f>
        <v>G895</v>
      </c>
      <c r="BC898" s="68">
        <f>'Flight Data'!$B896</f>
        <v>2</v>
      </c>
      <c r="BD898" s="68">
        <f ca="1">ROUND(NORMINV($BI898,'Inputs and Outputs'!$C$18,'Inputs and Outputs'!$D$18),0)</f>
        <v>98</v>
      </c>
      <c r="BE898" s="68">
        <f t="shared" si="269"/>
        <v>104</v>
      </c>
      <c r="BF898" s="68">
        <f t="shared" ca="1" si="270"/>
        <v>98</v>
      </c>
      <c r="BG898" s="68">
        <f ca="1">IF(BF898-BC898&gt;'Inputs and Outputs'!$D$4,Four-BC898,0)</f>
        <v>0</v>
      </c>
      <c r="BH898" s="68">
        <f ca="1">BF898*'Inputs and Outputs'!$D$5-BG898*'Inputs and Outputs'!$D$6</f>
        <v>3920</v>
      </c>
      <c r="BI898" s="70">
        <f t="shared" ca="1" si="278"/>
        <v>0.31906934627043126</v>
      </c>
      <c r="BJ898" s="68">
        <f t="shared" si="271"/>
        <v>25</v>
      </c>
      <c r="BK898" s="75">
        <f ca="1">BF898*'Inputs and Outputs'!$D$5-('Model Part B'!BG898*'Model Part B'!BJ898+BG898*Costperbumped)</f>
        <v>3920</v>
      </c>
      <c r="BN898" s="74">
        <v>895</v>
      </c>
      <c r="BO898" s="68" t="s">
        <v>8</v>
      </c>
      <c r="BP898" s="69">
        <v>44495</v>
      </c>
      <c r="BQ898" s="67" t="s">
        <v>3</v>
      </c>
      <c r="BR898" s="68" t="str">
        <f>'Flight Data'!$A896</f>
        <v>G895</v>
      </c>
      <c r="BS898" s="68">
        <f>'Flight Data'!$B896</f>
        <v>2</v>
      </c>
      <c r="BT898" s="68">
        <f ca="1">ROUND(NORMINV($BY898,'Inputs and Outputs'!$C$18,'Inputs and Outputs'!$D$18),0)</f>
        <v>93</v>
      </c>
      <c r="BU898" s="68">
        <f t="shared" si="272"/>
        <v>105</v>
      </c>
      <c r="BV898" s="68">
        <f t="shared" ca="1" si="273"/>
        <v>93</v>
      </c>
      <c r="BW898" s="68">
        <f ca="1">IF(BV898-BS898&gt;'Inputs and Outputs'!$D$4,Five-BS898,0)</f>
        <v>0</v>
      </c>
      <c r="BX898" s="68">
        <f ca="1">BV898*'Inputs and Outputs'!$D$5-BW898*'Inputs and Outputs'!$D$6</f>
        <v>3720</v>
      </c>
      <c r="BY898" s="70">
        <f t="shared" ca="1" si="279"/>
        <v>9.5498692147159225E-2</v>
      </c>
      <c r="BZ898" s="68">
        <f t="shared" si="274"/>
        <v>25</v>
      </c>
      <c r="CA898" s="75">
        <f ca="1">BV898*'Inputs and Outputs'!$D$5-('Model Part B'!BW898*'Model Part B'!BZ898+BW898*Costperbumped)</f>
        <v>3720</v>
      </c>
    </row>
    <row r="899" spans="2:79" x14ac:dyDescent="0.2">
      <c r="B899" s="74">
        <v>896</v>
      </c>
      <c r="C899" s="68" t="s">
        <v>8</v>
      </c>
      <c r="D899" s="69">
        <v>44495</v>
      </c>
      <c r="E899" s="67" t="s">
        <v>2</v>
      </c>
      <c r="F899" s="68" t="str">
        <f>'Flight Data'!$A897</f>
        <v>G896</v>
      </c>
      <c r="G899" s="68">
        <f>'Flight Data'!$B897</f>
        <v>1</v>
      </c>
      <c r="H899" s="68">
        <f ca="1">ROUND(NORMINV($M899,'Inputs and Outputs'!$C$19,'Inputs and Outputs'!$D$19),0)</f>
        <v>106</v>
      </c>
      <c r="I899" s="68">
        <f t="shared" si="260"/>
        <v>101</v>
      </c>
      <c r="J899" s="68">
        <f t="shared" ca="1" si="261"/>
        <v>101</v>
      </c>
      <c r="K899" s="68">
        <f ca="1">IF(J899-G899&gt;'Inputs and Outputs'!$D$4,One-G899,0)</f>
        <v>0</v>
      </c>
      <c r="L899" s="68">
        <f ca="1">J899*'Inputs and Outputs'!$D$5-K899*'Inputs and Outputs'!$D$6</f>
        <v>4040</v>
      </c>
      <c r="M899" s="70">
        <f t="shared" ca="1" si="275"/>
        <v>0.71136948914115172</v>
      </c>
      <c r="N899" s="68">
        <f t="shared" si="262"/>
        <v>25</v>
      </c>
      <c r="O899" s="75">
        <f ca="1">J899*'Inputs and Outputs'!$D$5-('Model Part B'!K899*'Model Part B'!N899+K899*Costperbumped)</f>
        <v>4040</v>
      </c>
      <c r="R899" s="74">
        <v>896</v>
      </c>
      <c r="S899" s="68" t="s">
        <v>8</v>
      </c>
      <c r="T899" s="69">
        <v>44495</v>
      </c>
      <c r="U899" s="67" t="s">
        <v>2</v>
      </c>
      <c r="V899" s="68" t="str">
        <f>'Flight Data'!$A897</f>
        <v>G896</v>
      </c>
      <c r="W899" s="68">
        <f>'Flight Data'!$B897</f>
        <v>1</v>
      </c>
      <c r="X899" s="68">
        <f ca="1">ROUND(NORMINV($AC899,'Inputs and Outputs'!$C$19,'Inputs and Outputs'!$D$19),0)</f>
        <v>106</v>
      </c>
      <c r="Y899" s="68">
        <f t="shared" si="263"/>
        <v>102</v>
      </c>
      <c r="Z899" s="68">
        <f t="shared" ca="1" si="264"/>
        <v>102</v>
      </c>
      <c r="AA899" s="68">
        <f ca="1">IF(Z899-W899&gt;'Inputs and Outputs'!$D$4,One-W899,0)</f>
        <v>0</v>
      </c>
      <c r="AB899" s="68">
        <f ca="1">Z899*'Inputs and Outputs'!$D$5-AA899*'Inputs and Outputs'!$D$6</f>
        <v>4080</v>
      </c>
      <c r="AC899" s="70">
        <f t="shared" ca="1" si="276"/>
        <v>0.69577747397955902</v>
      </c>
      <c r="AD899" s="68">
        <f t="shared" si="265"/>
        <v>25</v>
      </c>
      <c r="AE899" s="75">
        <f ca="1">Z899*'Inputs and Outputs'!$D$5-('Model Part B'!AA899*'Model Part B'!AD899+AA899*Costperbumped)</f>
        <v>4080</v>
      </c>
      <c r="AH899" s="74">
        <v>896</v>
      </c>
      <c r="AI899" s="68" t="s">
        <v>8</v>
      </c>
      <c r="AJ899" s="69">
        <v>44495</v>
      </c>
      <c r="AK899" s="67" t="s">
        <v>2</v>
      </c>
      <c r="AL899" s="68" t="str">
        <f>'Flight Data'!$A897</f>
        <v>G896</v>
      </c>
      <c r="AM899" s="68">
        <f>'Flight Data'!$B897</f>
        <v>1</v>
      </c>
      <c r="AN899" s="68">
        <f ca="1">ROUND(NORMINV($AS899,'Inputs and Outputs'!$C$19,'Inputs and Outputs'!$D$19),0)</f>
        <v>93</v>
      </c>
      <c r="AO899" s="68">
        <f t="shared" si="266"/>
        <v>103</v>
      </c>
      <c r="AP899" s="68">
        <f t="shared" ca="1" si="267"/>
        <v>93</v>
      </c>
      <c r="AQ899" s="68">
        <f ca="1">IF(AP899-AM899&gt;'Inputs and Outputs'!$D$4,Three-AM899,0)</f>
        <v>0</v>
      </c>
      <c r="AR899" s="68">
        <f ca="1">AP899*'Inputs and Outputs'!$D$5-AQ899*'Inputs and Outputs'!$D$6</f>
        <v>3720</v>
      </c>
      <c r="AS899" s="70">
        <f t="shared" ca="1" si="277"/>
        <v>2.3601082878010327E-2</v>
      </c>
      <c r="AT899" s="68">
        <f t="shared" si="268"/>
        <v>25</v>
      </c>
      <c r="AU899" s="75">
        <f ca="1">AP899*'Inputs and Outputs'!$D$5-('Model Part B'!AQ899*'Model Part B'!AT899+AQ899*Costperbumped)</f>
        <v>3720</v>
      </c>
      <c r="AX899" s="74">
        <v>896</v>
      </c>
      <c r="AY899" s="68" t="s">
        <v>8</v>
      </c>
      <c r="AZ899" s="69">
        <v>44495</v>
      </c>
      <c r="BA899" s="67" t="s">
        <v>2</v>
      </c>
      <c r="BB899" s="68" t="str">
        <f>'Flight Data'!$A897</f>
        <v>G896</v>
      </c>
      <c r="BC899" s="68">
        <f>'Flight Data'!$B897</f>
        <v>1</v>
      </c>
      <c r="BD899" s="68">
        <f ca="1">ROUND(NORMINV($BI899,'Inputs and Outputs'!$C$19,'Inputs and Outputs'!$D$19),0)</f>
        <v>110</v>
      </c>
      <c r="BE899" s="68">
        <f t="shared" si="269"/>
        <v>104</v>
      </c>
      <c r="BF899" s="68">
        <f t="shared" ca="1" si="270"/>
        <v>104</v>
      </c>
      <c r="BG899" s="68">
        <f ca="1">IF(BF899-BC899&gt;'Inputs and Outputs'!$D$4,Four-BC899,0)</f>
        <v>3</v>
      </c>
      <c r="BH899" s="68">
        <f ca="1">BF899*'Inputs and Outputs'!$D$5-BG899*'Inputs and Outputs'!$D$6</f>
        <v>3860</v>
      </c>
      <c r="BI899" s="70">
        <f t="shared" ca="1" si="278"/>
        <v>0.92307122691061128</v>
      </c>
      <c r="BJ899" s="68">
        <f t="shared" si="271"/>
        <v>25</v>
      </c>
      <c r="BK899" s="75">
        <f ca="1">BF899*'Inputs and Outputs'!$D$5-('Model Part B'!BG899*'Model Part B'!BJ899+BG899*Costperbumped)</f>
        <v>3785</v>
      </c>
      <c r="BN899" s="74">
        <v>896</v>
      </c>
      <c r="BO899" s="68" t="s">
        <v>8</v>
      </c>
      <c r="BP899" s="69">
        <v>44495</v>
      </c>
      <c r="BQ899" s="67" t="s">
        <v>2</v>
      </c>
      <c r="BR899" s="68" t="str">
        <f>'Flight Data'!$A897</f>
        <v>G896</v>
      </c>
      <c r="BS899" s="68">
        <f>'Flight Data'!$B897</f>
        <v>1</v>
      </c>
      <c r="BT899" s="68">
        <f ca="1">ROUND(NORMINV($BY899,'Inputs and Outputs'!$C$18,'Inputs and Outputs'!$D$18),0)</f>
        <v>105</v>
      </c>
      <c r="BU899" s="68">
        <f t="shared" si="272"/>
        <v>105</v>
      </c>
      <c r="BV899" s="68">
        <f t="shared" ca="1" si="273"/>
        <v>105</v>
      </c>
      <c r="BW899" s="68">
        <f ca="1">IF(BV899-BS899&gt;'Inputs and Outputs'!$D$4,Five-BS899,0)</f>
        <v>4</v>
      </c>
      <c r="BX899" s="68">
        <f ca="1">BV899*'Inputs and Outputs'!$D$5-BW899*'Inputs and Outputs'!$D$6</f>
        <v>3800</v>
      </c>
      <c r="BY899" s="70">
        <f t="shared" ca="1" si="279"/>
        <v>0.75408972093705451</v>
      </c>
      <c r="BZ899" s="68">
        <f t="shared" si="274"/>
        <v>25</v>
      </c>
      <c r="CA899" s="75">
        <f ca="1">BV899*'Inputs and Outputs'!$D$5-('Model Part B'!BW899*'Model Part B'!BZ899+BW899*Costperbumped)</f>
        <v>3700</v>
      </c>
    </row>
    <row r="900" spans="2:79" x14ac:dyDescent="0.2">
      <c r="B900" s="74">
        <v>897</v>
      </c>
      <c r="C900" s="68" t="s">
        <v>8</v>
      </c>
      <c r="D900" s="69">
        <v>44495</v>
      </c>
      <c r="E900" s="67" t="s">
        <v>0</v>
      </c>
      <c r="F900" s="68" t="str">
        <f>'Flight Data'!$A898</f>
        <v>G897</v>
      </c>
      <c r="G900" s="68">
        <f>'Flight Data'!$B898</f>
        <v>1</v>
      </c>
      <c r="H900" s="68">
        <f ca="1">ROUND(NORMINV($M900,'Inputs and Outputs'!$C$20,'Inputs and Outputs'!$D$20),0)</f>
        <v>114</v>
      </c>
      <c r="I900" s="68">
        <f t="shared" ref="I900:I963" si="280">Capacity+One</f>
        <v>101</v>
      </c>
      <c r="J900" s="68">
        <f t="shared" ref="J900:J963" ca="1" si="281">MIN(H900,I900)</f>
        <v>101</v>
      </c>
      <c r="K900" s="68">
        <f ca="1">IF(J900-G900&gt;'Inputs and Outputs'!$D$4,One-G900,0)</f>
        <v>0</v>
      </c>
      <c r="L900" s="68">
        <f ca="1">J900*'Inputs and Outputs'!$D$5-K900*'Inputs and Outputs'!$D$6</f>
        <v>4040</v>
      </c>
      <c r="M900" s="70">
        <f t="shared" ca="1" si="275"/>
        <v>0.96632394576669167</v>
      </c>
      <c r="N900" s="68">
        <f t="shared" ref="N900:N963" si="282">IF(E900="7pm",200,25)</f>
        <v>200</v>
      </c>
      <c r="O900" s="75">
        <f ca="1">J900*'Inputs and Outputs'!$D$5-('Model Part B'!K900*'Model Part B'!N900+K900*Costperbumped)</f>
        <v>4040</v>
      </c>
      <c r="R900" s="74">
        <v>897</v>
      </c>
      <c r="S900" s="68" t="s">
        <v>8</v>
      </c>
      <c r="T900" s="69">
        <v>44495</v>
      </c>
      <c r="U900" s="67" t="s">
        <v>0</v>
      </c>
      <c r="V900" s="68" t="str">
        <f>'Flight Data'!$A898</f>
        <v>G897</v>
      </c>
      <c r="W900" s="68">
        <f>'Flight Data'!$B898</f>
        <v>1</v>
      </c>
      <c r="X900" s="68">
        <f ca="1">ROUND(NORMINV($AC900,'Inputs and Outputs'!$C$20,'Inputs and Outputs'!$D$20),0)</f>
        <v>106</v>
      </c>
      <c r="Y900" s="68">
        <f t="shared" ref="Y900:Y963" si="283">Capacity+Two</f>
        <v>102</v>
      </c>
      <c r="Z900" s="68">
        <f t="shared" ref="Z900:Z963" ca="1" si="284">MIN(X900,Y900)</f>
        <v>102</v>
      </c>
      <c r="AA900" s="68">
        <f ca="1">IF(Z900-W900&gt;'Inputs and Outputs'!$D$4,One-W900,0)</f>
        <v>0</v>
      </c>
      <c r="AB900" s="68">
        <f ca="1">Z900*'Inputs and Outputs'!$D$5-AA900*'Inputs and Outputs'!$D$6</f>
        <v>4080</v>
      </c>
      <c r="AC900" s="70">
        <f t="shared" ca="1" si="276"/>
        <v>0.57294097361887864</v>
      </c>
      <c r="AD900" s="68">
        <f t="shared" ref="AD900:AD963" si="285">IF(U900="7pm",200,25)</f>
        <v>200</v>
      </c>
      <c r="AE900" s="75">
        <f ca="1">Z900*'Inputs and Outputs'!$D$5-('Model Part B'!AA900*'Model Part B'!AD900+AA900*Costperbumped)</f>
        <v>4080</v>
      </c>
      <c r="AH900" s="74">
        <v>897</v>
      </c>
      <c r="AI900" s="68" t="s">
        <v>8</v>
      </c>
      <c r="AJ900" s="69">
        <v>44495</v>
      </c>
      <c r="AK900" s="67" t="s">
        <v>0</v>
      </c>
      <c r="AL900" s="68" t="str">
        <f>'Flight Data'!$A898</f>
        <v>G897</v>
      </c>
      <c r="AM900" s="68">
        <f>'Flight Data'!$B898</f>
        <v>1</v>
      </c>
      <c r="AN900" s="68">
        <f ca="1">ROUND(NORMINV($AS900,'Inputs and Outputs'!$C$20,'Inputs and Outputs'!$D$20),0)</f>
        <v>108</v>
      </c>
      <c r="AO900" s="68">
        <f t="shared" ref="AO900:AO963" si="286">Capacity+Three</f>
        <v>103</v>
      </c>
      <c r="AP900" s="68">
        <f t="shared" ref="AP900:AP963" ca="1" si="287">MIN(AN900,AO900)</f>
        <v>103</v>
      </c>
      <c r="AQ900" s="68">
        <f ca="1">IF(AP900-AM900&gt;'Inputs and Outputs'!$D$4,Three-AM900,0)</f>
        <v>2</v>
      </c>
      <c r="AR900" s="68">
        <f ca="1">AP900*'Inputs and Outputs'!$D$5-AQ900*'Inputs and Outputs'!$D$6</f>
        <v>3920</v>
      </c>
      <c r="AS900" s="70">
        <f t="shared" ca="1" si="277"/>
        <v>0.741727267779003</v>
      </c>
      <c r="AT900" s="68">
        <f t="shared" ref="AT900:AT963" si="288">IF(AK900="7pm",200,25)</f>
        <v>200</v>
      </c>
      <c r="AU900" s="75">
        <f ca="1">AP900*'Inputs and Outputs'!$D$5-('Model Part B'!AQ900*'Model Part B'!AT900+AQ900*Costperbumped)</f>
        <v>3520</v>
      </c>
      <c r="AX900" s="74">
        <v>897</v>
      </c>
      <c r="AY900" s="68" t="s">
        <v>8</v>
      </c>
      <c r="AZ900" s="69">
        <v>44495</v>
      </c>
      <c r="BA900" s="67" t="s">
        <v>0</v>
      </c>
      <c r="BB900" s="68" t="str">
        <f>'Flight Data'!$A898</f>
        <v>G897</v>
      </c>
      <c r="BC900" s="68">
        <f>'Flight Data'!$B898</f>
        <v>1</v>
      </c>
      <c r="BD900" s="68">
        <f ca="1">ROUND(NORMINV($BI900,'Inputs and Outputs'!$C$20,'Inputs and Outputs'!$D$20),0)</f>
        <v>107</v>
      </c>
      <c r="BE900" s="68">
        <f t="shared" ref="BE900:BE963" si="289">Capacity+Four</f>
        <v>104</v>
      </c>
      <c r="BF900" s="68">
        <f t="shared" ref="BF900:BF963" ca="1" si="290">MIN(BD900,BE900)</f>
        <v>104</v>
      </c>
      <c r="BG900" s="68">
        <f ca="1">IF(BF900-BC900&gt;'Inputs and Outputs'!$D$4,Four-BC900,0)</f>
        <v>3</v>
      </c>
      <c r="BH900" s="68">
        <f ca="1">BF900*'Inputs and Outputs'!$D$5-BG900*'Inputs and Outputs'!$D$6</f>
        <v>3860</v>
      </c>
      <c r="BI900" s="70">
        <f t="shared" ca="1" si="278"/>
        <v>0.61957009141633868</v>
      </c>
      <c r="BJ900" s="68">
        <f t="shared" ref="BJ900:BJ963" si="291">IF(BA900="7pm",200,25)</f>
        <v>200</v>
      </c>
      <c r="BK900" s="75">
        <f ca="1">BF900*'Inputs and Outputs'!$D$5-('Model Part B'!BG900*'Model Part B'!BJ900+BG900*Costperbumped)</f>
        <v>3260</v>
      </c>
      <c r="BN900" s="74">
        <v>897</v>
      </c>
      <c r="BO900" s="68" t="s">
        <v>8</v>
      </c>
      <c r="BP900" s="69">
        <v>44495</v>
      </c>
      <c r="BQ900" s="67" t="s">
        <v>0</v>
      </c>
      <c r="BR900" s="68" t="str">
        <f>'Flight Data'!$A898</f>
        <v>G897</v>
      </c>
      <c r="BS900" s="68">
        <f>'Flight Data'!$B898</f>
        <v>1</v>
      </c>
      <c r="BT900" s="68">
        <f ca="1">ROUND(NORMINV($BY900,'Inputs and Outputs'!$C$18,'Inputs and Outputs'!$D$18),0)</f>
        <v>105</v>
      </c>
      <c r="BU900" s="68">
        <f t="shared" ref="BU900:BU963" si="292">Capacity+Five</f>
        <v>105</v>
      </c>
      <c r="BV900" s="68">
        <f t="shared" ref="BV900:BV963" ca="1" si="293">MIN(BT900,BU900)</f>
        <v>105</v>
      </c>
      <c r="BW900" s="68">
        <f ca="1">IF(BV900-BS900&gt;'Inputs and Outputs'!$D$4,Five-BS900,0)</f>
        <v>4</v>
      </c>
      <c r="BX900" s="68">
        <f ca="1">BV900*'Inputs and Outputs'!$D$5-BW900*'Inputs and Outputs'!$D$6</f>
        <v>3800</v>
      </c>
      <c r="BY900" s="70">
        <f t="shared" ca="1" si="279"/>
        <v>0.73080696497093234</v>
      </c>
      <c r="BZ900" s="68">
        <f t="shared" ref="BZ900:BZ963" si="294">IF(BQ900="7pm",200,25)</f>
        <v>200</v>
      </c>
      <c r="CA900" s="75">
        <f ca="1">BV900*'Inputs and Outputs'!$D$5-('Model Part B'!BW900*'Model Part B'!BZ900+BW900*Costperbumped)</f>
        <v>3000</v>
      </c>
    </row>
    <row r="901" spans="2:79" x14ac:dyDescent="0.2">
      <c r="B901" s="74">
        <v>898</v>
      </c>
      <c r="C901" s="68" t="s">
        <v>7</v>
      </c>
      <c r="D901" s="69">
        <v>44496</v>
      </c>
      <c r="E901" s="67" t="s">
        <v>3</v>
      </c>
      <c r="F901" s="68" t="str">
        <f>'Flight Data'!$A899</f>
        <v>G898</v>
      </c>
      <c r="G901" s="68">
        <f>'Flight Data'!$B899</f>
        <v>2</v>
      </c>
      <c r="H901" s="68">
        <f ca="1">ROUND(NORMINV($M901,'Inputs and Outputs'!$C$18,'Inputs and Outputs'!$D$18),0)</f>
        <v>100</v>
      </c>
      <c r="I901" s="68">
        <f t="shared" si="280"/>
        <v>101</v>
      </c>
      <c r="J901" s="68">
        <f t="shared" ca="1" si="281"/>
        <v>100</v>
      </c>
      <c r="K901" s="68">
        <f ca="1">IF(J901-G901&gt;'Inputs and Outputs'!$D$4,One-G901,0)</f>
        <v>0</v>
      </c>
      <c r="L901" s="68">
        <f ca="1">J901*'Inputs and Outputs'!$D$5-K901*'Inputs and Outputs'!$D$6</f>
        <v>4000</v>
      </c>
      <c r="M901" s="70">
        <f t="shared" ref="M901:M964" ca="1" si="295">RAND()</f>
        <v>0.41292410511547906</v>
      </c>
      <c r="N901" s="68">
        <f t="shared" si="282"/>
        <v>25</v>
      </c>
      <c r="O901" s="75">
        <f ca="1">J901*'Inputs and Outputs'!$D$5-('Model Part B'!K901*'Model Part B'!N901+K901*Costperbumped)</f>
        <v>4000</v>
      </c>
      <c r="R901" s="74">
        <v>898</v>
      </c>
      <c r="S901" s="68" t="s">
        <v>7</v>
      </c>
      <c r="T901" s="69">
        <v>44496</v>
      </c>
      <c r="U901" s="67" t="s">
        <v>3</v>
      </c>
      <c r="V901" s="68" t="str">
        <f>'Flight Data'!$A899</f>
        <v>G898</v>
      </c>
      <c r="W901" s="68">
        <f>'Flight Data'!$B899</f>
        <v>2</v>
      </c>
      <c r="X901" s="68">
        <f ca="1">ROUND(NORMINV($AC901,'Inputs and Outputs'!$C$18,'Inputs and Outputs'!$D$18),0)</f>
        <v>96</v>
      </c>
      <c r="Y901" s="68">
        <f t="shared" si="283"/>
        <v>102</v>
      </c>
      <c r="Z901" s="68">
        <f t="shared" ca="1" si="284"/>
        <v>96</v>
      </c>
      <c r="AA901" s="68">
        <f ca="1">IF(Z901-W901&gt;'Inputs and Outputs'!$D$4,One-W901,0)</f>
        <v>0</v>
      </c>
      <c r="AB901" s="68">
        <f ca="1">Z901*'Inputs and Outputs'!$D$5-AA901*'Inputs and Outputs'!$D$6</f>
        <v>3840</v>
      </c>
      <c r="AC901" s="70">
        <f t="shared" ref="AC901:AC964" ca="1" si="296">RAND()</f>
        <v>0.21676955346796534</v>
      </c>
      <c r="AD901" s="68">
        <f t="shared" si="285"/>
        <v>25</v>
      </c>
      <c r="AE901" s="75">
        <f ca="1">Z901*'Inputs and Outputs'!$D$5-('Model Part B'!AA901*'Model Part B'!AD901+AA901*Costperbumped)</f>
        <v>3840</v>
      </c>
      <c r="AH901" s="74">
        <v>898</v>
      </c>
      <c r="AI901" s="68" t="s">
        <v>7</v>
      </c>
      <c r="AJ901" s="69">
        <v>44496</v>
      </c>
      <c r="AK901" s="67" t="s">
        <v>3</v>
      </c>
      <c r="AL901" s="68" t="str">
        <f>'Flight Data'!$A899</f>
        <v>G898</v>
      </c>
      <c r="AM901" s="68">
        <f>'Flight Data'!$B899</f>
        <v>2</v>
      </c>
      <c r="AN901" s="68">
        <f ca="1">ROUND(NORMINV($AS901,'Inputs and Outputs'!$C$18,'Inputs and Outputs'!$D$18),0)</f>
        <v>108</v>
      </c>
      <c r="AO901" s="68">
        <f t="shared" si="286"/>
        <v>103</v>
      </c>
      <c r="AP901" s="68">
        <f t="shared" ca="1" si="287"/>
        <v>103</v>
      </c>
      <c r="AQ901" s="68">
        <f ca="1">IF(AP901-AM901&gt;'Inputs and Outputs'!$D$4,Three-AM901,0)</f>
        <v>1</v>
      </c>
      <c r="AR901" s="68">
        <f ca="1">AP901*'Inputs and Outputs'!$D$5-AQ901*'Inputs and Outputs'!$D$6</f>
        <v>4020</v>
      </c>
      <c r="AS901" s="70">
        <f t="shared" ref="AS901:AS964" ca="1" si="297">RAND()</f>
        <v>0.88446681164214103</v>
      </c>
      <c r="AT901" s="68">
        <f t="shared" si="288"/>
        <v>25</v>
      </c>
      <c r="AU901" s="75">
        <f ca="1">AP901*'Inputs and Outputs'!$D$5-('Model Part B'!AQ901*'Model Part B'!AT901+AQ901*Costperbumped)</f>
        <v>3995</v>
      </c>
      <c r="AX901" s="74">
        <v>898</v>
      </c>
      <c r="AY901" s="68" t="s">
        <v>7</v>
      </c>
      <c r="AZ901" s="69">
        <v>44496</v>
      </c>
      <c r="BA901" s="67" t="s">
        <v>3</v>
      </c>
      <c r="BB901" s="68" t="str">
        <f>'Flight Data'!$A899</f>
        <v>G898</v>
      </c>
      <c r="BC901" s="68">
        <f>'Flight Data'!$B899</f>
        <v>2</v>
      </c>
      <c r="BD901" s="68">
        <f ca="1">ROUND(NORMINV($BI901,'Inputs and Outputs'!$C$18,'Inputs and Outputs'!$D$18),0)</f>
        <v>103</v>
      </c>
      <c r="BE901" s="68">
        <f t="shared" si="289"/>
        <v>104</v>
      </c>
      <c r="BF901" s="68">
        <f t="shared" ca="1" si="290"/>
        <v>103</v>
      </c>
      <c r="BG901" s="68">
        <f ca="1">IF(BF901-BC901&gt;'Inputs and Outputs'!$D$4,Four-BC901,0)</f>
        <v>2</v>
      </c>
      <c r="BH901" s="68">
        <f ca="1">BF901*'Inputs and Outputs'!$D$5-BG901*'Inputs and Outputs'!$D$6</f>
        <v>3920</v>
      </c>
      <c r="BI901" s="70">
        <f t="shared" ref="BI901:BI964" ca="1" si="298">RAND()</f>
        <v>0.65333761382484712</v>
      </c>
      <c r="BJ901" s="68">
        <f t="shared" si="291"/>
        <v>25</v>
      </c>
      <c r="BK901" s="75">
        <f ca="1">BF901*'Inputs and Outputs'!$D$5-('Model Part B'!BG901*'Model Part B'!BJ901+BG901*Costperbumped)</f>
        <v>3870</v>
      </c>
      <c r="BN901" s="74">
        <v>898</v>
      </c>
      <c r="BO901" s="68" t="s">
        <v>7</v>
      </c>
      <c r="BP901" s="69">
        <v>44496</v>
      </c>
      <c r="BQ901" s="67" t="s">
        <v>3</v>
      </c>
      <c r="BR901" s="68" t="str">
        <f>'Flight Data'!$A899</f>
        <v>G898</v>
      </c>
      <c r="BS901" s="68">
        <f>'Flight Data'!$B899</f>
        <v>2</v>
      </c>
      <c r="BT901" s="68">
        <f ca="1">ROUND(NORMINV($BY901,'Inputs and Outputs'!$C$18,'Inputs and Outputs'!$D$18),0)</f>
        <v>101</v>
      </c>
      <c r="BU901" s="68">
        <f t="shared" si="292"/>
        <v>105</v>
      </c>
      <c r="BV901" s="68">
        <f t="shared" ca="1" si="293"/>
        <v>101</v>
      </c>
      <c r="BW901" s="68">
        <f ca="1">IF(BV901-BS901&gt;'Inputs and Outputs'!$D$4,Five-BS901,0)</f>
        <v>0</v>
      </c>
      <c r="BX901" s="68">
        <f ca="1">BV901*'Inputs and Outputs'!$D$5-BW901*'Inputs and Outputs'!$D$6</f>
        <v>4040</v>
      </c>
      <c r="BY901" s="70">
        <f t="shared" ref="BY901:BY964" ca="1" si="299">RAND()</f>
        <v>0.49856176760274673</v>
      </c>
      <c r="BZ901" s="68">
        <f t="shared" si="294"/>
        <v>25</v>
      </c>
      <c r="CA901" s="75">
        <f ca="1">BV901*'Inputs and Outputs'!$D$5-('Model Part B'!BW901*'Model Part B'!BZ901+BW901*Costperbumped)</f>
        <v>4040</v>
      </c>
    </row>
    <row r="902" spans="2:79" x14ac:dyDescent="0.2">
      <c r="B902" s="74">
        <v>899</v>
      </c>
      <c r="C902" s="68" t="s">
        <v>7</v>
      </c>
      <c r="D902" s="69">
        <v>44496</v>
      </c>
      <c r="E902" s="67" t="s">
        <v>2</v>
      </c>
      <c r="F902" s="68" t="str">
        <f>'Flight Data'!$A900</f>
        <v>G899</v>
      </c>
      <c r="G902" s="68">
        <f>'Flight Data'!$B900</f>
        <v>2</v>
      </c>
      <c r="H902" s="68">
        <f ca="1">ROUND(NORMINV($M902,'Inputs and Outputs'!$C$19,'Inputs and Outputs'!$D$19),0)</f>
        <v>101</v>
      </c>
      <c r="I902" s="68">
        <f t="shared" si="280"/>
        <v>101</v>
      </c>
      <c r="J902" s="68">
        <f t="shared" ca="1" si="281"/>
        <v>101</v>
      </c>
      <c r="K902" s="68">
        <f ca="1">IF(J902-G902&gt;'Inputs and Outputs'!$D$4,One-G902,0)</f>
        <v>0</v>
      </c>
      <c r="L902" s="68">
        <f ca="1">J902*'Inputs and Outputs'!$D$5-K902*'Inputs and Outputs'!$D$6</f>
        <v>4040</v>
      </c>
      <c r="M902" s="70">
        <f t="shared" ca="1" si="295"/>
        <v>0.35589690900170756</v>
      </c>
      <c r="N902" s="68">
        <f t="shared" si="282"/>
        <v>25</v>
      </c>
      <c r="O902" s="75">
        <f ca="1">J902*'Inputs and Outputs'!$D$5-('Model Part B'!K902*'Model Part B'!N902+K902*Costperbumped)</f>
        <v>4040</v>
      </c>
      <c r="R902" s="74">
        <v>899</v>
      </c>
      <c r="S902" s="68" t="s">
        <v>7</v>
      </c>
      <c r="T902" s="69">
        <v>44496</v>
      </c>
      <c r="U902" s="67" t="s">
        <v>2</v>
      </c>
      <c r="V902" s="68" t="str">
        <f>'Flight Data'!$A900</f>
        <v>G899</v>
      </c>
      <c r="W902" s="68">
        <f>'Flight Data'!$B900</f>
        <v>2</v>
      </c>
      <c r="X902" s="68">
        <f ca="1">ROUND(NORMINV($AC902,'Inputs and Outputs'!$C$19,'Inputs and Outputs'!$D$19),0)</f>
        <v>100</v>
      </c>
      <c r="Y902" s="68">
        <f t="shared" si="283"/>
        <v>102</v>
      </c>
      <c r="Z902" s="68">
        <f t="shared" ca="1" si="284"/>
        <v>100</v>
      </c>
      <c r="AA902" s="68">
        <f ca="1">IF(Z902-W902&gt;'Inputs and Outputs'!$D$4,One-W902,0)</f>
        <v>0</v>
      </c>
      <c r="AB902" s="68">
        <f ca="1">Z902*'Inputs and Outputs'!$D$5-AA902*'Inputs and Outputs'!$D$6</f>
        <v>4000</v>
      </c>
      <c r="AC902" s="70">
        <f t="shared" ca="1" si="296"/>
        <v>0.30391939505883525</v>
      </c>
      <c r="AD902" s="68">
        <f t="shared" si="285"/>
        <v>25</v>
      </c>
      <c r="AE902" s="75">
        <f ca="1">Z902*'Inputs and Outputs'!$D$5-('Model Part B'!AA902*'Model Part B'!AD902+AA902*Costperbumped)</f>
        <v>4000</v>
      </c>
      <c r="AH902" s="74">
        <v>899</v>
      </c>
      <c r="AI902" s="68" t="s">
        <v>7</v>
      </c>
      <c r="AJ902" s="69">
        <v>44496</v>
      </c>
      <c r="AK902" s="67" t="s">
        <v>2</v>
      </c>
      <c r="AL902" s="68" t="str">
        <f>'Flight Data'!$A900</f>
        <v>G899</v>
      </c>
      <c r="AM902" s="68">
        <f>'Flight Data'!$B900</f>
        <v>2</v>
      </c>
      <c r="AN902" s="68">
        <f ca="1">ROUND(NORMINV($AS902,'Inputs and Outputs'!$C$19,'Inputs and Outputs'!$D$19),0)</f>
        <v>91</v>
      </c>
      <c r="AO902" s="68">
        <f t="shared" si="286"/>
        <v>103</v>
      </c>
      <c r="AP902" s="68">
        <f t="shared" ca="1" si="287"/>
        <v>91</v>
      </c>
      <c r="AQ902" s="68">
        <f ca="1">IF(AP902-AM902&gt;'Inputs and Outputs'!$D$4,Three-AM902,0)</f>
        <v>0</v>
      </c>
      <c r="AR902" s="68">
        <f ca="1">AP902*'Inputs and Outputs'!$D$5-AQ902*'Inputs and Outputs'!$D$6</f>
        <v>3640</v>
      </c>
      <c r="AS902" s="70">
        <f t="shared" ca="1" si="297"/>
        <v>6.9118731499857589E-3</v>
      </c>
      <c r="AT902" s="68">
        <f t="shared" si="288"/>
        <v>25</v>
      </c>
      <c r="AU902" s="75">
        <f ca="1">AP902*'Inputs and Outputs'!$D$5-('Model Part B'!AQ902*'Model Part B'!AT902+AQ902*Costperbumped)</f>
        <v>3640</v>
      </c>
      <c r="AX902" s="74">
        <v>899</v>
      </c>
      <c r="AY902" s="68" t="s">
        <v>7</v>
      </c>
      <c r="AZ902" s="69">
        <v>44496</v>
      </c>
      <c r="BA902" s="67" t="s">
        <v>2</v>
      </c>
      <c r="BB902" s="68" t="str">
        <f>'Flight Data'!$A900</f>
        <v>G899</v>
      </c>
      <c r="BC902" s="68">
        <f>'Flight Data'!$B900</f>
        <v>2</v>
      </c>
      <c r="BD902" s="68">
        <f ca="1">ROUND(NORMINV($BI902,'Inputs and Outputs'!$C$19,'Inputs and Outputs'!$D$19),0)</f>
        <v>109</v>
      </c>
      <c r="BE902" s="68">
        <f t="shared" si="289"/>
        <v>104</v>
      </c>
      <c r="BF902" s="68">
        <f t="shared" ca="1" si="290"/>
        <v>104</v>
      </c>
      <c r="BG902" s="68">
        <f ca="1">IF(BF902-BC902&gt;'Inputs and Outputs'!$D$4,Four-BC902,0)</f>
        <v>2</v>
      </c>
      <c r="BH902" s="68">
        <f ca="1">BF902*'Inputs and Outputs'!$D$5-BG902*'Inputs and Outputs'!$D$6</f>
        <v>3960</v>
      </c>
      <c r="BI902" s="70">
        <f t="shared" ca="1" si="298"/>
        <v>0.87850486753854484</v>
      </c>
      <c r="BJ902" s="68">
        <f t="shared" si="291"/>
        <v>25</v>
      </c>
      <c r="BK902" s="75">
        <f ca="1">BF902*'Inputs and Outputs'!$D$5-('Model Part B'!BG902*'Model Part B'!BJ902+BG902*Costperbumped)</f>
        <v>3910</v>
      </c>
      <c r="BN902" s="74">
        <v>899</v>
      </c>
      <c r="BO902" s="68" t="s">
        <v>7</v>
      </c>
      <c r="BP902" s="69">
        <v>44496</v>
      </c>
      <c r="BQ902" s="67" t="s">
        <v>2</v>
      </c>
      <c r="BR902" s="68" t="str">
        <f>'Flight Data'!$A900</f>
        <v>G899</v>
      </c>
      <c r="BS902" s="68">
        <f>'Flight Data'!$B900</f>
        <v>2</v>
      </c>
      <c r="BT902" s="68">
        <f ca="1">ROUND(NORMINV($BY902,'Inputs and Outputs'!$C$18,'Inputs and Outputs'!$D$18),0)</f>
        <v>106</v>
      </c>
      <c r="BU902" s="68">
        <f t="shared" si="292"/>
        <v>105</v>
      </c>
      <c r="BV902" s="68">
        <f t="shared" ca="1" si="293"/>
        <v>105</v>
      </c>
      <c r="BW902" s="68">
        <f ca="1">IF(BV902-BS902&gt;'Inputs and Outputs'!$D$4,Five-BS902,0)</f>
        <v>3</v>
      </c>
      <c r="BX902" s="68">
        <f ca="1">BV902*'Inputs and Outputs'!$D$5-BW902*'Inputs and Outputs'!$D$6</f>
        <v>3900</v>
      </c>
      <c r="BY902" s="70">
        <f t="shared" ca="1" si="299"/>
        <v>0.80890390479411689</v>
      </c>
      <c r="BZ902" s="68">
        <f t="shared" si="294"/>
        <v>25</v>
      </c>
      <c r="CA902" s="75">
        <f ca="1">BV902*'Inputs and Outputs'!$D$5-('Model Part B'!BW902*'Model Part B'!BZ902+BW902*Costperbumped)</f>
        <v>3825</v>
      </c>
    </row>
    <row r="903" spans="2:79" x14ac:dyDescent="0.2">
      <c r="B903" s="74">
        <v>900</v>
      </c>
      <c r="C903" s="68" t="s">
        <v>7</v>
      </c>
      <c r="D903" s="69">
        <v>44496</v>
      </c>
      <c r="E903" s="67" t="s">
        <v>0</v>
      </c>
      <c r="F903" s="68" t="str">
        <f>'Flight Data'!$A901</f>
        <v>G900</v>
      </c>
      <c r="G903" s="68">
        <f>'Flight Data'!$B901</f>
        <v>1</v>
      </c>
      <c r="H903" s="68">
        <f ca="1">ROUND(NORMINV($M903,'Inputs and Outputs'!$C$20,'Inputs and Outputs'!$D$20),0)</f>
        <v>102</v>
      </c>
      <c r="I903" s="68">
        <f t="shared" si="280"/>
        <v>101</v>
      </c>
      <c r="J903" s="68">
        <f t="shared" ca="1" si="281"/>
        <v>101</v>
      </c>
      <c r="K903" s="68">
        <f ca="1">IF(J903-G903&gt;'Inputs and Outputs'!$D$4,One-G903,0)</f>
        <v>0</v>
      </c>
      <c r="L903" s="68">
        <f ca="1">J903*'Inputs and Outputs'!$D$5-K903*'Inputs and Outputs'!$D$6</f>
        <v>4040</v>
      </c>
      <c r="M903" s="70">
        <f t="shared" ca="1" si="295"/>
        <v>0.30447963610736384</v>
      </c>
      <c r="N903" s="68">
        <f t="shared" si="282"/>
        <v>200</v>
      </c>
      <c r="O903" s="75">
        <f ca="1">J903*'Inputs and Outputs'!$D$5-('Model Part B'!K903*'Model Part B'!N903+K903*Costperbumped)</f>
        <v>4040</v>
      </c>
      <c r="R903" s="74">
        <v>900</v>
      </c>
      <c r="S903" s="68" t="s">
        <v>7</v>
      </c>
      <c r="T903" s="69">
        <v>44496</v>
      </c>
      <c r="U903" s="67" t="s">
        <v>0</v>
      </c>
      <c r="V903" s="68" t="str">
        <f>'Flight Data'!$A901</f>
        <v>G900</v>
      </c>
      <c r="W903" s="68">
        <f>'Flight Data'!$B901</f>
        <v>1</v>
      </c>
      <c r="X903" s="68">
        <f ca="1">ROUND(NORMINV($AC903,'Inputs and Outputs'!$C$20,'Inputs and Outputs'!$D$20),0)</f>
        <v>97</v>
      </c>
      <c r="Y903" s="68">
        <f t="shared" si="283"/>
        <v>102</v>
      </c>
      <c r="Z903" s="68">
        <f t="shared" ca="1" si="284"/>
        <v>97</v>
      </c>
      <c r="AA903" s="68">
        <f ca="1">IF(Z903-W903&gt;'Inputs and Outputs'!$D$4,One-W903,0)</f>
        <v>0</v>
      </c>
      <c r="AB903" s="68">
        <f ca="1">Z903*'Inputs and Outputs'!$D$5-AA903*'Inputs and Outputs'!$D$6</f>
        <v>3880</v>
      </c>
      <c r="AC903" s="70">
        <f t="shared" ca="1" si="296"/>
        <v>4.4761168786184524E-2</v>
      </c>
      <c r="AD903" s="68">
        <f t="shared" si="285"/>
        <v>200</v>
      </c>
      <c r="AE903" s="75">
        <f ca="1">Z903*'Inputs and Outputs'!$D$5-('Model Part B'!AA903*'Model Part B'!AD903+AA903*Costperbumped)</f>
        <v>3880</v>
      </c>
      <c r="AH903" s="74">
        <v>900</v>
      </c>
      <c r="AI903" s="68" t="s">
        <v>7</v>
      </c>
      <c r="AJ903" s="69">
        <v>44496</v>
      </c>
      <c r="AK903" s="67" t="s">
        <v>0</v>
      </c>
      <c r="AL903" s="68" t="str">
        <f>'Flight Data'!$A901</f>
        <v>G900</v>
      </c>
      <c r="AM903" s="68">
        <f>'Flight Data'!$B901</f>
        <v>1</v>
      </c>
      <c r="AN903" s="68">
        <f ca="1">ROUND(NORMINV($AS903,'Inputs and Outputs'!$C$20,'Inputs and Outputs'!$D$20),0)</f>
        <v>110</v>
      </c>
      <c r="AO903" s="68">
        <f t="shared" si="286"/>
        <v>103</v>
      </c>
      <c r="AP903" s="68">
        <f t="shared" ca="1" si="287"/>
        <v>103</v>
      </c>
      <c r="AQ903" s="68">
        <f ca="1">IF(AP903-AM903&gt;'Inputs and Outputs'!$D$4,Three-AM903,0)</f>
        <v>2</v>
      </c>
      <c r="AR903" s="68">
        <f ca="1">AP903*'Inputs and Outputs'!$D$5-AQ903*'Inputs and Outputs'!$D$6</f>
        <v>3920</v>
      </c>
      <c r="AS903" s="70">
        <f t="shared" ca="1" si="297"/>
        <v>0.83874852175639747</v>
      </c>
      <c r="AT903" s="68">
        <f t="shared" si="288"/>
        <v>200</v>
      </c>
      <c r="AU903" s="75">
        <f ca="1">AP903*'Inputs and Outputs'!$D$5-('Model Part B'!AQ903*'Model Part B'!AT903+AQ903*Costperbumped)</f>
        <v>3520</v>
      </c>
      <c r="AX903" s="74">
        <v>900</v>
      </c>
      <c r="AY903" s="68" t="s">
        <v>7</v>
      </c>
      <c r="AZ903" s="69">
        <v>44496</v>
      </c>
      <c r="BA903" s="67" t="s">
        <v>0</v>
      </c>
      <c r="BB903" s="68" t="str">
        <f>'Flight Data'!$A901</f>
        <v>G900</v>
      </c>
      <c r="BC903" s="68">
        <f>'Flight Data'!$B901</f>
        <v>1</v>
      </c>
      <c r="BD903" s="68">
        <f ca="1">ROUND(NORMINV($BI903,'Inputs and Outputs'!$C$20,'Inputs and Outputs'!$D$20),0)</f>
        <v>103</v>
      </c>
      <c r="BE903" s="68">
        <f t="shared" si="289"/>
        <v>104</v>
      </c>
      <c r="BF903" s="68">
        <f t="shared" ca="1" si="290"/>
        <v>103</v>
      </c>
      <c r="BG903" s="68">
        <f ca="1">IF(BF903-BC903&gt;'Inputs and Outputs'!$D$4,Four-BC903,0)</f>
        <v>3</v>
      </c>
      <c r="BH903" s="68">
        <f ca="1">BF903*'Inputs and Outputs'!$D$5-BG903*'Inputs and Outputs'!$D$6</f>
        <v>3820</v>
      </c>
      <c r="BI903" s="70">
        <f t="shared" ca="1" si="298"/>
        <v>0.3200289531915258</v>
      </c>
      <c r="BJ903" s="68">
        <f t="shared" si="291"/>
        <v>200</v>
      </c>
      <c r="BK903" s="75">
        <f ca="1">BF903*'Inputs and Outputs'!$D$5-('Model Part B'!BG903*'Model Part B'!BJ903+BG903*Costperbumped)</f>
        <v>3220</v>
      </c>
      <c r="BN903" s="74">
        <v>900</v>
      </c>
      <c r="BO903" s="68" t="s">
        <v>7</v>
      </c>
      <c r="BP903" s="69">
        <v>44496</v>
      </c>
      <c r="BQ903" s="67" t="s">
        <v>0</v>
      </c>
      <c r="BR903" s="68" t="str">
        <f>'Flight Data'!$A901</f>
        <v>G900</v>
      </c>
      <c r="BS903" s="68">
        <f>'Flight Data'!$B901</f>
        <v>1</v>
      </c>
      <c r="BT903" s="68">
        <f ca="1">ROUND(NORMINV($BY903,'Inputs and Outputs'!$C$18,'Inputs and Outputs'!$D$18),0)</f>
        <v>101</v>
      </c>
      <c r="BU903" s="68">
        <f t="shared" si="292"/>
        <v>105</v>
      </c>
      <c r="BV903" s="68">
        <f t="shared" ca="1" si="293"/>
        <v>101</v>
      </c>
      <c r="BW903" s="68">
        <f ca="1">IF(BV903-BS903&gt;'Inputs and Outputs'!$D$4,Five-BS903,0)</f>
        <v>0</v>
      </c>
      <c r="BX903" s="68">
        <f ca="1">BV903*'Inputs and Outputs'!$D$5-BW903*'Inputs and Outputs'!$D$6</f>
        <v>4040</v>
      </c>
      <c r="BY903" s="70">
        <f t="shared" ca="1" si="299"/>
        <v>0.47877337277256804</v>
      </c>
      <c r="BZ903" s="68">
        <f t="shared" si="294"/>
        <v>200</v>
      </c>
      <c r="CA903" s="75">
        <f ca="1">BV903*'Inputs and Outputs'!$D$5-('Model Part B'!BW903*'Model Part B'!BZ903+BW903*Costperbumped)</f>
        <v>4040</v>
      </c>
    </row>
    <row r="904" spans="2:79" x14ac:dyDescent="0.2">
      <c r="B904" s="74">
        <v>901</v>
      </c>
      <c r="C904" s="68" t="s">
        <v>6</v>
      </c>
      <c r="D904" s="69">
        <v>44497</v>
      </c>
      <c r="E904" s="67" t="s">
        <v>3</v>
      </c>
      <c r="F904" s="68" t="str">
        <f>'Flight Data'!$A902</f>
        <v>G901</v>
      </c>
      <c r="G904" s="68">
        <f>'Flight Data'!$B902</f>
        <v>3</v>
      </c>
      <c r="H904" s="68">
        <f ca="1">ROUND(NORMINV($M904,'Inputs and Outputs'!$C$18,'Inputs and Outputs'!$D$18),0)</f>
        <v>99</v>
      </c>
      <c r="I904" s="68">
        <f t="shared" si="280"/>
        <v>101</v>
      </c>
      <c r="J904" s="68">
        <f t="shared" ca="1" si="281"/>
        <v>99</v>
      </c>
      <c r="K904" s="68">
        <f ca="1">IF(J904-G904&gt;'Inputs and Outputs'!$D$4,One-G904,0)</f>
        <v>0</v>
      </c>
      <c r="L904" s="68">
        <f ca="1">J904*'Inputs and Outputs'!$D$5-K904*'Inputs and Outputs'!$D$6</f>
        <v>3960</v>
      </c>
      <c r="M904" s="70">
        <f t="shared" ca="1" si="295"/>
        <v>0.3456076953911924</v>
      </c>
      <c r="N904" s="68">
        <f t="shared" si="282"/>
        <v>25</v>
      </c>
      <c r="O904" s="75">
        <f ca="1">J904*'Inputs and Outputs'!$D$5-('Model Part B'!K904*'Model Part B'!N904+K904*Costperbumped)</f>
        <v>3960</v>
      </c>
      <c r="R904" s="74">
        <v>901</v>
      </c>
      <c r="S904" s="68" t="s">
        <v>6</v>
      </c>
      <c r="T904" s="69">
        <v>44497</v>
      </c>
      <c r="U904" s="67" t="s">
        <v>3</v>
      </c>
      <c r="V904" s="68" t="str">
        <f>'Flight Data'!$A902</f>
        <v>G901</v>
      </c>
      <c r="W904" s="68">
        <f>'Flight Data'!$B902</f>
        <v>3</v>
      </c>
      <c r="X904" s="68">
        <f ca="1">ROUND(NORMINV($AC904,'Inputs and Outputs'!$C$18,'Inputs and Outputs'!$D$18),0)</f>
        <v>95</v>
      </c>
      <c r="Y904" s="68">
        <f t="shared" si="283"/>
        <v>102</v>
      </c>
      <c r="Z904" s="68">
        <f t="shared" ca="1" si="284"/>
        <v>95</v>
      </c>
      <c r="AA904" s="68">
        <f ca="1">IF(Z904-W904&gt;'Inputs and Outputs'!$D$4,One-W904,0)</f>
        <v>0</v>
      </c>
      <c r="AB904" s="68">
        <f ca="1">Z904*'Inputs and Outputs'!$D$5-AA904*'Inputs and Outputs'!$D$6</f>
        <v>3800</v>
      </c>
      <c r="AC904" s="70">
        <f t="shared" ca="1" si="296"/>
        <v>0.14151201786702072</v>
      </c>
      <c r="AD904" s="68">
        <f t="shared" si="285"/>
        <v>25</v>
      </c>
      <c r="AE904" s="75">
        <f ca="1">Z904*'Inputs and Outputs'!$D$5-('Model Part B'!AA904*'Model Part B'!AD904+AA904*Costperbumped)</f>
        <v>3800</v>
      </c>
      <c r="AH904" s="74">
        <v>901</v>
      </c>
      <c r="AI904" s="68" t="s">
        <v>6</v>
      </c>
      <c r="AJ904" s="69">
        <v>44497</v>
      </c>
      <c r="AK904" s="67" t="s">
        <v>3</v>
      </c>
      <c r="AL904" s="68" t="str">
        <f>'Flight Data'!$A902</f>
        <v>G901</v>
      </c>
      <c r="AM904" s="68">
        <f>'Flight Data'!$B902</f>
        <v>3</v>
      </c>
      <c r="AN904" s="68">
        <f ca="1">ROUND(NORMINV($AS904,'Inputs and Outputs'!$C$18,'Inputs and Outputs'!$D$18),0)</f>
        <v>109</v>
      </c>
      <c r="AO904" s="68">
        <f t="shared" si="286"/>
        <v>103</v>
      </c>
      <c r="AP904" s="68">
        <f t="shared" ca="1" si="287"/>
        <v>103</v>
      </c>
      <c r="AQ904" s="68">
        <f ca="1">IF(AP904-AM904&gt;'Inputs and Outputs'!$D$4,Three-AM904,0)</f>
        <v>0</v>
      </c>
      <c r="AR904" s="68">
        <f ca="1">AP904*'Inputs and Outputs'!$D$5-AQ904*'Inputs and Outputs'!$D$6</f>
        <v>4120</v>
      </c>
      <c r="AS904" s="70">
        <f t="shared" ca="1" si="297"/>
        <v>0.90600554830446456</v>
      </c>
      <c r="AT904" s="68">
        <f t="shared" si="288"/>
        <v>25</v>
      </c>
      <c r="AU904" s="75">
        <f ca="1">AP904*'Inputs and Outputs'!$D$5-('Model Part B'!AQ904*'Model Part B'!AT904+AQ904*Costperbumped)</f>
        <v>4120</v>
      </c>
      <c r="AX904" s="74">
        <v>901</v>
      </c>
      <c r="AY904" s="68" t="s">
        <v>6</v>
      </c>
      <c r="AZ904" s="69">
        <v>44497</v>
      </c>
      <c r="BA904" s="67" t="s">
        <v>3</v>
      </c>
      <c r="BB904" s="68" t="str">
        <f>'Flight Data'!$A902</f>
        <v>G901</v>
      </c>
      <c r="BC904" s="68">
        <f>'Flight Data'!$B902</f>
        <v>3</v>
      </c>
      <c r="BD904" s="68">
        <f ca="1">ROUND(NORMINV($BI904,'Inputs and Outputs'!$C$18,'Inputs and Outputs'!$D$18),0)</f>
        <v>105</v>
      </c>
      <c r="BE904" s="68">
        <f t="shared" si="289"/>
        <v>104</v>
      </c>
      <c r="BF904" s="68">
        <f t="shared" ca="1" si="290"/>
        <v>104</v>
      </c>
      <c r="BG904" s="68">
        <f ca="1">IF(BF904-BC904&gt;'Inputs and Outputs'!$D$4,Four-BC904,0)</f>
        <v>1</v>
      </c>
      <c r="BH904" s="68">
        <f ca="1">BF904*'Inputs and Outputs'!$D$5-BG904*'Inputs and Outputs'!$D$6</f>
        <v>4060</v>
      </c>
      <c r="BI904" s="70">
        <f t="shared" ca="1" si="298"/>
        <v>0.74406105892912522</v>
      </c>
      <c r="BJ904" s="68">
        <f t="shared" si="291"/>
        <v>25</v>
      </c>
      <c r="BK904" s="75">
        <f ca="1">BF904*'Inputs and Outputs'!$D$5-('Model Part B'!BG904*'Model Part B'!BJ904+BG904*Costperbumped)</f>
        <v>4035</v>
      </c>
      <c r="BN904" s="74">
        <v>901</v>
      </c>
      <c r="BO904" s="68" t="s">
        <v>6</v>
      </c>
      <c r="BP904" s="69">
        <v>44497</v>
      </c>
      <c r="BQ904" s="67" t="s">
        <v>3</v>
      </c>
      <c r="BR904" s="68" t="str">
        <f>'Flight Data'!$A902</f>
        <v>G901</v>
      </c>
      <c r="BS904" s="68">
        <f>'Flight Data'!$B902</f>
        <v>3</v>
      </c>
      <c r="BT904" s="68">
        <f ca="1">ROUND(NORMINV($BY904,'Inputs and Outputs'!$C$18,'Inputs and Outputs'!$D$18),0)</f>
        <v>102</v>
      </c>
      <c r="BU904" s="68">
        <f t="shared" si="292"/>
        <v>105</v>
      </c>
      <c r="BV904" s="68">
        <f t="shared" ca="1" si="293"/>
        <v>102</v>
      </c>
      <c r="BW904" s="68">
        <f ca="1">IF(BV904-BS904&gt;'Inputs and Outputs'!$D$4,Five-BS904,0)</f>
        <v>0</v>
      </c>
      <c r="BX904" s="68">
        <f ca="1">BV904*'Inputs and Outputs'!$D$5-BW904*'Inputs and Outputs'!$D$6</f>
        <v>4080</v>
      </c>
      <c r="BY904" s="70">
        <f t="shared" ca="1" si="299"/>
        <v>0.56920410159388923</v>
      </c>
      <c r="BZ904" s="68">
        <f t="shared" si="294"/>
        <v>25</v>
      </c>
      <c r="CA904" s="75">
        <f ca="1">BV904*'Inputs and Outputs'!$D$5-('Model Part B'!BW904*'Model Part B'!BZ904+BW904*Costperbumped)</f>
        <v>4080</v>
      </c>
    </row>
    <row r="905" spans="2:79" x14ac:dyDescent="0.2">
      <c r="B905" s="74">
        <v>902</v>
      </c>
      <c r="C905" s="68" t="s">
        <v>6</v>
      </c>
      <c r="D905" s="69">
        <v>44497</v>
      </c>
      <c r="E905" s="67" t="s">
        <v>2</v>
      </c>
      <c r="F905" s="68" t="str">
        <f>'Flight Data'!$A903</f>
        <v>G902</v>
      </c>
      <c r="G905" s="68">
        <f>'Flight Data'!$B903</f>
        <v>1</v>
      </c>
      <c r="H905" s="68">
        <f ca="1">ROUND(NORMINV($M905,'Inputs and Outputs'!$C$19,'Inputs and Outputs'!$D$19),0)</f>
        <v>101</v>
      </c>
      <c r="I905" s="68">
        <f t="shared" si="280"/>
        <v>101</v>
      </c>
      <c r="J905" s="68">
        <f t="shared" ca="1" si="281"/>
        <v>101</v>
      </c>
      <c r="K905" s="68">
        <f ca="1">IF(J905-G905&gt;'Inputs and Outputs'!$D$4,One-G905,0)</f>
        <v>0</v>
      </c>
      <c r="L905" s="68">
        <f ca="1">J905*'Inputs and Outputs'!$D$5-K905*'Inputs and Outputs'!$D$6</f>
        <v>4040</v>
      </c>
      <c r="M905" s="70">
        <f t="shared" ca="1" si="295"/>
        <v>0.36659228641598218</v>
      </c>
      <c r="N905" s="68">
        <f t="shared" si="282"/>
        <v>25</v>
      </c>
      <c r="O905" s="75">
        <f ca="1">J905*'Inputs and Outputs'!$D$5-('Model Part B'!K905*'Model Part B'!N905+K905*Costperbumped)</f>
        <v>4040</v>
      </c>
      <c r="R905" s="74">
        <v>902</v>
      </c>
      <c r="S905" s="68" t="s">
        <v>6</v>
      </c>
      <c r="T905" s="69">
        <v>44497</v>
      </c>
      <c r="U905" s="67" t="s">
        <v>2</v>
      </c>
      <c r="V905" s="68" t="str">
        <f>'Flight Data'!$A903</f>
        <v>G902</v>
      </c>
      <c r="W905" s="68">
        <f>'Flight Data'!$B903</f>
        <v>1</v>
      </c>
      <c r="X905" s="68">
        <f ca="1">ROUND(NORMINV($AC905,'Inputs and Outputs'!$C$19,'Inputs and Outputs'!$D$19),0)</f>
        <v>99</v>
      </c>
      <c r="Y905" s="68">
        <f t="shared" si="283"/>
        <v>102</v>
      </c>
      <c r="Z905" s="68">
        <f t="shared" ca="1" si="284"/>
        <v>99</v>
      </c>
      <c r="AA905" s="68">
        <f ca="1">IF(Z905-W905&gt;'Inputs and Outputs'!$D$4,One-W905,0)</f>
        <v>0</v>
      </c>
      <c r="AB905" s="68">
        <f ca="1">Z905*'Inputs and Outputs'!$D$5-AA905*'Inputs and Outputs'!$D$6</f>
        <v>3960</v>
      </c>
      <c r="AC905" s="70">
        <f t="shared" ca="1" si="296"/>
        <v>0.22982866208616304</v>
      </c>
      <c r="AD905" s="68">
        <f t="shared" si="285"/>
        <v>25</v>
      </c>
      <c r="AE905" s="75">
        <f ca="1">Z905*'Inputs and Outputs'!$D$5-('Model Part B'!AA905*'Model Part B'!AD905+AA905*Costperbumped)</f>
        <v>3960</v>
      </c>
      <c r="AH905" s="74">
        <v>902</v>
      </c>
      <c r="AI905" s="68" t="s">
        <v>6</v>
      </c>
      <c r="AJ905" s="69">
        <v>44497</v>
      </c>
      <c r="AK905" s="67" t="s">
        <v>2</v>
      </c>
      <c r="AL905" s="68" t="str">
        <f>'Flight Data'!$A903</f>
        <v>G902</v>
      </c>
      <c r="AM905" s="68">
        <f>'Flight Data'!$B903</f>
        <v>1</v>
      </c>
      <c r="AN905" s="68">
        <f ca="1">ROUND(NORMINV($AS905,'Inputs and Outputs'!$C$19,'Inputs and Outputs'!$D$19),0)</f>
        <v>106</v>
      </c>
      <c r="AO905" s="68">
        <f t="shared" si="286"/>
        <v>103</v>
      </c>
      <c r="AP905" s="68">
        <f t="shared" ca="1" si="287"/>
        <v>103</v>
      </c>
      <c r="AQ905" s="68">
        <f ca="1">IF(AP905-AM905&gt;'Inputs and Outputs'!$D$4,Three-AM905,0)</f>
        <v>2</v>
      </c>
      <c r="AR905" s="68">
        <f ca="1">AP905*'Inputs and Outputs'!$D$5-AQ905*'Inputs and Outputs'!$D$6</f>
        <v>3920</v>
      </c>
      <c r="AS905" s="70">
        <f t="shared" ca="1" si="297"/>
        <v>0.73811660492646858</v>
      </c>
      <c r="AT905" s="68">
        <f t="shared" si="288"/>
        <v>25</v>
      </c>
      <c r="AU905" s="75">
        <f ca="1">AP905*'Inputs and Outputs'!$D$5-('Model Part B'!AQ905*'Model Part B'!AT905+AQ905*Costperbumped)</f>
        <v>3870</v>
      </c>
      <c r="AX905" s="74">
        <v>902</v>
      </c>
      <c r="AY905" s="68" t="s">
        <v>6</v>
      </c>
      <c r="AZ905" s="69">
        <v>44497</v>
      </c>
      <c r="BA905" s="67" t="s">
        <v>2</v>
      </c>
      <c r="BB905" s="68" t="str">
        <f>'Flight Data'!$A903</f>
        <v>G902</v>
      </c>
      <c r="BC905" s="68">
        <f>'Flight Data'!$B903</f>
        <v>1</v>
      </c>
      <c r="BD905" s="68">
        <f ca="1">ROUND(NORMINV($BI905,'Inputs and Outputs'!$C$19,'Inputs and Outputs'!$D$19),0)</f>
        <v>109</v>
      </c>
      <c r="BE905" s="68">
        <f t="shared" si="289"/>
        <v>104</v>
      </c>
      <c r="BF905" s="68">
        <f t="shared" ca="1" si="290"/>
        <v>104</v>
      </c>
      <c r="BG905" s="68">
        <f ca="1">IF(BF905-BC905&gt;'Inputs and Outputs'!$D$4,Four-BC905,0)</f>
        <v>3</v>
      </c>
      <c r="BH905" s="68">
        <f ca="1">BF905*'Inputs and Outputs'!$D$5-BG905*'Inputs and Outputs'!$D$6</f>
        <v>3860</v>
      </c>
      <c r="BI905" s="70">
        <f t="shared" ca="1" si="298"/>
        <v>0.89696005745407847</v>
      </c>
      <c r="BJ905" s="68">
        <f t="shared" si="291"/>
        <v>25</v>
      </c>
      <c r="BK905" s="75">
        <f ca="1">BF905*'Inputs and Outputs'!$D$5-('Model Part B'!BG905*'Model Part B'!BJ905+BG905*Costperbumped)</f>
        <v>3785</v>
      </c>
      <c r="BN905" s="74">
        <v>902</v>
      </c>
      <c r="BO905" s="68" t="s">
        <v>6</v>
      </c>
      <c r="BP905" s="69">
        <v>44497</v>
      </c>
      <c r="BQ905" s="67" t="s">
        <v>2</v>
      </c>
      <c r="BR905" s="68" t="str">
        <f>'Flight Data'!$A903</f>
        <v>G902</v>
      </c>
      <c r="BS905" s="68">
        <f>'Flight Data'!$B903</f>
        <v>1</v>
      </c>
      <c r="BT905" s="68">
        <f ca="1">ROUND(NORMINV($BY905,'Inputs and Outputs'!$C$18,'Inputs and Outputs'!$D$18),0)</f>
        <v>98</v>
      </c>
      <c r="BU905" s="68">
        <f t="shared" si="292"/>
        <v>105</v>
      </c>
      <c r="BV905" s="68">
        <f t="shared" ca="1" si="293"/>
        <v>98</v>
      </c>
      <c r="BW905" s="68">
        <f ca="1">IF(BV905-BS905&gt;'Inputs and Outputs'!$D$4,Five-BS905,0)</f>
        <v>0</v>
      </c>
      <c r="BX905" s="68">
        <f ca="1">BV905*'Inputs and Outputs'!$D$5-BW905*'Inputs and Outputs'!$D$6</f>
        <v>3920</v>
      </c>
      <c r="BY905" s="70">
        <f t="shared" ca="1" si="299"/>
        <v>0.28918597628519438</v>
      </c>
      <c r="BZ905" s="68">
        <f t="shared" si="294"/>
        <v>25</v>
      </c>
      <c r="CA905" s="75">
        <f ca="1">BV905*'Inputs and Outputs'!$D$5-('Model Part B'!BW905*'Model Part B'!BZ905+BW905*Costperbumped)</f>
        <v>3920</v>
      </c>
    </row>
    <row r="906" spans="2:79" x14ac:dyDescent="0.2">
      <c r="B906" s="74">
        <v>903</v>
      </c>
      <c r="C906" s="68" t="s">
        <v>6</v>
      </c>
      <c r="D906" s="69">
        <v>44497</v>
      </c>
      <c r="E906" s="67" t="s">
        <v>0</v>
      </c>
      <c r="F906" s="68" t="str">
        <f>'Flight Data'!$A904</f>
        <v>G903</v>
      </c>
      <c r="G906" s="68">
        <f>'Flight Data'!$B904</f>
        <v>1</v>
      </c>
      <c r="H906" s="68">
        <f ca="1">ROUND(NORMINV($M906,'Inputs and Outputs'!$C$20,'Inputs and Outputs'!$D$20),0)</f>
        <v>103</v>
      </c>
      <c r="I906" s="68">
        <f t="shared" si="280"/>
        <v>101</v>
      </c>
      <c r="J906" s="68">
        <f t="shared" ca="1" si="281"/>
        <v>101</v>
      </c>
      <c r="K906" s="68">
        <f ca="1">IF(J906-G906&gt;'Inputs and Outputs'!$D$4,One-G906,0)</f>
        <v>0</v>
      </c>
      <c r="L906" s="68">
        <f ca="1">J906*'Inputs and Outputs'!$D$5-K906*'Inputs and Outputs'!$D$6</f>
        <v>4040</v>
      </c>
      <c r="M906" s="70">
        <f t="shared" ca="1" si="295"/>
        <v>0.32815466832682094</v>
      </c>
      <c r="N906" s="68">
        <f t="shared" si="282"/>
        <v>200</v>
      </c>
      <c r="O906" s="75">
        <f ca="1">J906*'Inputs and Outputs'!$D$5-('Model Part B'!K906*'Model Part B'!N906+K906*Costperbumped)</f>
        <v>4040</v>
      </c>
      <c r="R906" s="74">
        <v>903</v>
      </c>
      <c r="S906" s="68" t="s">
        <v>6</v>
      </c>
      <c r="T906" s="69">
        <v>44497</v>
      </c>
      <c r="U906" s="67" t="s">
        <v>0</v>
      </c>
      <c r="V906" s="68" t="str">
        <f>'Flight Data'!$A904</f>
        <v>G903</v>
      </c>
      <c r="W906" s="68">
        <f>'Flight Data'!$B904</f>
        <v>1</v>
      </c>
      <c r="X906" s="68">
        <f ca="1">ROUND(NORMINV($AC906,'Inputs and Outputs'!$C$20,'Inputs and Outputs'!$D$20),0)</f>
        <v>103</v>
      </c>
      <c r="Y906" s="68">
        <f t="shared" si="283"/>
        <v>102</v>
      </c>
      <c r="Z906" s="68">
        <f t="shared" ca="1" si="284"/>
        <v>102</v>
      </c>
      <c r="AA906" s="68">
        <f ca="1">IF(Z906-W906&gt;'Inputs and Outputs'!$D$4,One-W906,0)</f>
        <v>0</v>
      </c>
      <c r="AB906" s="68">
        <f ca="1">Z906*'Inputs and Outputs'!$D$5-AA906*'Inputs and Outputs'!$D$6</f>
        <v>4080</v>
      </c>
      <c r="AC906" s="70">
        <f t="shared" ca="1" si="296"/>
        <v>0.31515944818783759</v>
      </c>
      <c r="AD906" s="68">
        <f t="shared" si="285"/>
        <v>200</v>
      </c>
      <c r="AE906" s="75">
        <f ca="1">Z906*'Inputs and Outputs'!$D$5-('Model Part B'!AA906*'Model Part B'!AD906+AA906*Costperbumped)</f>
        <v>4080</v>
      </c>
      <c r="AH906" s="74">
        <v>903</v>
      </c>
      <c r="AI906" s="68" t="s">
        <v>6</v>
      </c>
      <c r="AJ906" s="69">
        <v>44497</v>
      </c>
      <c r="AK906" s="67" t="s">
        <v>0</v>
      </c>
      <c r="AL906" s="68" t="str">
        <f>'Flight Data'!$A904</f>
        <v>G903</v>
      </c>
      <c r="AM906" s="68">
        <f>'Flight Data'!$B904</f>
        <v>1</v>
      </c>
      <c r="AN906" s="68">
        <f ca="1">ROUND(NORMINV($AS906,'Inputs and Outputs'!$C$20,'Inputs and Outputs'!$D$20),0)</f>
        <v>100</v>
      </c>
      <c r="AO906" s="68">
        <f t="shared" si="286"/>
        <v>103</v>
      </c>
      <c r="AP906" s="68">
        <f t="shared" ca="1" si="287"/>
        <v>100</v>
      </c>
      <c r="AQ906" s="68">
        <f ca="1">IF(AP906-AM906&gt;'Inputs and Outputs'!$D$4,Three-AM906,0)</f>
        <v>0</v>
      </c>
      <c r="AR906" s="68">
        <f ca="1">AP906*'Inputs and Outputs'!$D$5-AQ906*'Inputs and Outputs'!$D$6</f>
        <v>4000</v>
      </c>
      <c r="AS906" s="70">
        <f t="shared" ca="1" si="297"/>
        <v>0.17883624018607036</v>
      </c>
      <c r="AT906" s="68">
        <f t="shared" si="288"/>
        <v>200</v>
      </c>
      <c r="AU906" s="75">
        <f ca="1">AP906*'Inputs and Outputs'!$D$5-('Model Part B'!AQ906*'Model Part B'!AT906+AQ906*Costperbumped)</f>
        <v>4000</v>
      </c>
      <c r="AX906" s="74">
        <v>903</v>
      </c>
      <c r="AY906" s="68" t="s">
        <v>6</v>
      </c>
      <c r="AZ906" s="69">
        <v>44497</v>
      </c>
      <c r="BA906" s="67" t="s">
        <v>0</v>
      </c>
      <c r="BB906" s="68" t="str">
        <f>'Flight Data'!$A904</f>
        <v>G903</v>
      </c>
      <c r="BC906" s="68">
        <f>'Flight Data'!$B904</f>
        <v>1</v>
      </c>
      <c r="BD906" s="68">
        <f ca="1">ROUND(NORMINV($BI906,'Inputs and Outputs'!$C$20,'Inputs and Outputs'!$D$20),0)</f>
        <v>108</v>
      </c>
      <c r="BE906" s="68">
        <f t="shared" si="289"/>
        <v>104</v>
      </c>
      <c r="BF906" s="68">
        <f t="shared" ca="1" si="290"/>
        <v>104</v>
      </c>
      <c r="BG906" s="68">
        <f ca="1">IF(BF906-BC906&gt;'Inputs and Outputs'!$D$4,Four-BC906,0)</f>
        <v>3</v>
      </c>
      <c r="BH906" s="68">
        <f ca="1">BF906*'Inputs and Outputs'!$D$5-BG906*'Inputs and Outputs'!$D$6</f>
        <v>3860</v>
      </c>
      <c r="BI906" s="70">
        <f t="shared" ca="1" si="298"/>
        <v>0.72563555371633137</v>
      </c>
      <c r="BJ906" s="68">
        <f t="shared" si="291"/>
        <v>200</v>
      </c>
      <c r="BK906" s="75">
        <f ca="1">BF906*'Inputs and Outputs'!$D$5-('Model Part B'!BG906*'Model Part B'!BJ906+BG906*Costperbumped)</f>
        <v>3260</v>
      </c>
      <c r="BN906" s="74">
        <v>903</v>
      </c>
      <c r="BO906" s="68" t="s">
        <v>6</v>
      </c>
      <c r="BP906" s="69">
        <v>44497</v>
      </c>
      <c r="BQ906" s="67" t="s">
        <v>0</v>
      </c>
      <c r="BR906" s="68" t="str">
        <f>'Flight Data'!$A904</f>
        <v>G903</v>
      </c>
      <c r="BS906" s="68">
        <f>'Flight Data'!$B904</f>
        <v>1</v>
      </c>
      <c r="BT906" s="68">
        <f ca="1">ROUND(NORMINV($BY906,'Inputs and Outputs'!$C$18,'Inputs and Outputs'!$D$18),0)</f>
        <v>102</v>
      </c>
      <c r="BU906" s="68">
        <f t="shared" si="292"/>
        <v>105</v>
      </c>
      <c r="BV906" s="68">
        <f t="shared" ca="1" si="293"/>
        <v>102</v>
      </c>
      <c r="BW906" s="68">
        <f ca="1">IF(BV906-BS906&gt;'Inputs and Outputs'!$D$4,Five-BS906,0)</f>
        <v>4</v>
      </c>
      <c r="BX906" s="68">
        <f ca="1">BV906*'Inputs and Outputs'!$D$5-BW906*'Inputs and Outputs'!$D$6</f>
        <v>3680</v>
      </c>
      <c r="BY906" s="70">
        <f t="shared" ca="1" si="299"/>
        <v>0.58879572183900986</v>
      </c>
      <c r="BZ906" s="68">
        <f t="shared" si="294"/>
        <v>200</v>
      </c>
      <c r="CA906" s="75">
        <f ca="1">BV906*'Inputs and Outputs'!$D$5-('Model Part B'!BW906*'Model Part B'!BZ906+BW906*Costperbumped)</f>
        <v>2880</v>
      </c>
    </row>
    <row r="907" spans="2:79" x14ac:dyDescent="0.2">
      <c r="B907" s="74">
        <v>904</v>
      </c>
      <c r="C907" s="68" t="s">
        <v>5</v>
      </c>
      <c r="D907" s="69">
        <v>44498</v>
      </c>
      <c r="E907" s="67" t="s">
        <v>3</v>
      </c>
      <c r="F907" s="68" t="str">
        <f>'Flight Data'!$A905</f>
        <v>G904</v>
      </c>
      <c r="G907" s="68">
        <f>'Flight Data'!$B905</f>
        <v>5</v>
      </c>
      <c r="H907" s="68">
        <f ca="1">ROUND(NORMINV($M907,'Inputs and Outputs'!$C$18,'Inputs and Outputs'!$D$18),0)</f>
        <v>103</v>
      </c>
      <c r="I907" s="68">
        <f t="shared" si="280"/>
        <v>101</v>
      </c>
      <c r="J907" s="68">
        <f t="shared" ca="1" si="281"/>
        <v>101</v>
      </c>
      <c r="K907" s="68">
        <f ca="1">IF(J907-G907&gt;'Inputs and Outputs'!$D$4,One-G907,0)</f>
        <v>0</v>
      </c>
      <c r="L907" s="68">
        <f ca="1">J907*'Inputs and Outputs'!$D$5-K907*'Inputs and Outputs'!$D$6</f>
        <v>4040</v>
      </c>
      <c r="M907" s="70">
        <f t="shared" ca="1" si="295"/>
        <v>0.65969933610092069</v>
      </c>
      <c r="N907" s="68">
        <f t="shared" si="282"/>
        <v>25</v>
      </c>
      <c r="O907" s="75">
        <f ca="1">J907*'Inputs and Outputs'!$D$5-('Model Part B'!K907*'Model Part B'!N907+K907*Costperbumped)</f>
        <v>4040</v>
      </c>
      <c r="R907" s="74">
        <v>904</v>
      </c>
      <c r="S907" s="68" t="s">
        <v>5</v>
      </c>
      <c r="T907" s="69">
        <v>44498</v>
      </c>
      <c r="U907" s="67" t="s">
        <v>3</v>
      </c>
      <c r="V907" s="68" t="str">
        <f>'Flight Data'!$A905</f>
        <v>G904</v>
      </c>
      <c r="W907" s="68">
        <f>'Flight Data'!$B905</f>
        <v>5</v>
      </c>
      <c r="X907" s="68">
        <f ca="1">ROUND(NORMINV($AC907,'Inputs and Outputs'!$C$18,'Inputs and Outputs'!$D$18),0)</f>
        <v>105</v>
      </c>
      <c r="Y907" s="68">
        <f t="shared" si="283"/>
        <v>102</v>
      </c>
      <c r="Z907" s="68">
        <f t="shared" ca="1" si="284"/>
        <v>102</v>
      </c>
      <c r="AA907" s="68">
        <f ca="1">IF(Z907-W907&gt;'Inputs and Outputs'!$D$4,One-W907,0)</f>
        <v>0</v>
      </c>
      <c r="AB907" s="68">
        <f ca="1">Z907*'Inputs and Outputs'!$D$5-AA907*'Inputs and Outputs'!$D$6</f>
        <v>4080</v>
      </c>
      <c r="AC907" s="70">
        <f t="shared" ca="1" si="296"/>
        <v>0.75728678959586349</v>
      </c>
      <c r="AD907" s="68">
        <f t="shared" si="285"/>
        <v>25</v>
      </c>
      <c r="AE907" s="75">
        <f ca="1">Z907*'Inputs and Outputs'!$D$5-('Model Part B'!AA907*'Model Part B'!AD907+AA907*Costperbumped)</f>
        <v>4080</v>
      </c>
      <c r="AH907" s="74">
        <v>904</v>
      </c>
      <c r="AI907" s="68" t="s">
        <v>5</v>
      </c>
      <c r="AJ907" s="69">
        <v>44498</v>
      </c>
      <c r="AK907" s="67" t="s">
        <v>3</v>
      </c>
      <c r="AL907" s="68" t="str">
        <f>'Flight Data'!$A905</f>
        <v>G904</v>
      </c>
      <c r="AM907" s="68">
        <f>'Flight Data'!$B905</f>
        <v>5</v>
      </c>
      <c r="AN907" s="68">
        <f ca="1">ROUND(NORMINV($AS907,'Inputs and Outputs'!$C$18,'Inputs and Outputs'!$D$18),0)</f>
        <v>100</v>
      </c>
      <c r="AO907" s="68">
        <f t="shared" si="286"/>
        <v>103</v>
      </c>
      <c r="AP907" s="68">
        <f t="shared" ca="1" si="287"/>
        <v>100</v>
      </c>
      <c r="AQ907" s="68">
        <f ca="1">IF(AP907-AM907&gt;'Inputs and Outputs'!$D$4,Three-AM907,0)</f>
        <v>0</v>
      </c>
      <c r="AR907" s="68">
        <f ca="1">AP907*'Inputs and Outputs'!$D$5-AQ907*'Inputs and Outputs'!$D$6</f>
        <v>4000</v>
      </c>
      <c r="AS907" s="70">
        <f t="shared" ca="1" si="297"/>
        <v>0.44514791606505311</v>
      </c>
      <c r="AT907" s="68">
        <f t="shared" si="288"/>
        <v>25</v>
      </c>
      <c r="AU907" s="75">
        <f ca="1">AP907*'Inputs and Outputs'!$D$5-('Model Part B'!AQ907*'Model Part B'!AT907+AQ907*Costperbumped)</f>
        <v>4000</v>
      </c>
      <c r="AX907" s="74">
        <v>904</v>
      </c>
      <c r="AY907" s="68" t="s">
        <v>5</v>
      </c>
      <c r="AZ907" s="69">
        <v>44498</v>
      </c>
      <c r="BA907" s="67" t="s">
        <v>3</v>
      </c>
      <c r="BB907" s="68" t="str">
        <f>'Flight Data'!$A905</f>
        <v>G904</v>
      </c>
      <c r="BC907" s="68">
        <f>'Flight Data'!$B905</f>
        <v>5</v>
      </c>
      <c r="BD907" s="68">
        <f ca="1">ROUND(NORMINV($BI907,'Inputs and Outputs'!$C$18,'Inputs and Outputs'!$D$18),0)</f>
        <v>101</v>
      </c>
      <c r="BE907" s="68">
        <f t="shared" si="289"/>
        <v>104</v>
      </c>
      <c r="BF907" s="68">
        <f t="shared" ca="1" si="290"/>
        <v>101</v>
      </c>
      <c r="BG907" s="68">
        <f ca="1">IF(BF907-BC907&gt;'Inputs and Outputs'!$D$4,Four-BC907,0)</f>
        <v>0</v>
      </c>
      <c r="BH907" s="68">
        <f ca="1">BF907*'Inputs and Outputs'!$D$5-BG907*'Inputs and Outputs'!$D$6</f>
        <v>4040</v>
      </c>
      <c r="BI907" s="70">
        <f t="shared" ca="1" si="298"/>
        <v>0.52930765768961408</v>
      </c>
      <c r="BJ907" s="68">
        <f t="shared" si="291"/>
        <v>25</v>
      </c>
      <c r="BK907" s="75">
        <f ca="1">BF907*'Inputs and Outputs'!$D$5-('Model Part B'!BG907*'Model Part B'!BJ907+BG907*Costperbumped)</f>
        <v>4040</v>
      </c>
      <c r="BN907" s="74">
        <v>904</v>
      </c>
      <c r="BO907" s="68" t="s">
        <v>5</v>
      </c>
      <c r="BP907" s="69">
        <v>44498</v>
      </c>
      <c r="BQ907" s="67" t="s">
        <v>3</v>
      </c>
      <c r="BR907" s="68" t="str">
        <f>'Flight Data'!$A905</f>
        <v>G904</v>
      </c>
      <c r="BS907" s="68">
        <f>'Flight Data'!$B905</f>
        <v>5</v>
      </c>
      <c r="BT907" s="68">
        <f ca="1">ROUND(NORMINV($BY907,'Inputs and Outputs'!$C$18,'Inputs and Outputs'!$D$18),0)</f>
        <v>108</v>
      </c>
      <c r="BU907" s="68">
        <f t="shared" si="292"/>
        <v>105</v>
      </c>
      <c r="BV907" s="68">
        <f t="shared" ca="1" si="293"/>
        <v>105</v>
      </c>
      <c r="BW907" s="68">
        <f ca="1">IF(BV907-BS907&gt;'Inputs and Outputs'!$D$4,Five-BS907,0)</f>
        <v>0</v>
      </c>
      <c r="BX907" s="68">
        <f ca="1">BV907*'Inputs and Outputs'!$D$5-BW907*'Inputs and Outputs'!$D$6</f>
        <v>4200</v>
      </c>
      <c r="BY907" s="70">
        <f t="shared" ca="1" si="299"/>
        <v>0.88399515940243234</v>
      </c>
      <c r="BZ907" s="68">
        <f t="shared" si="294"/>
        <v>25</v>
      </c>
      <c r="CA907" s="75">
        <f ca="1">BV907*'Inputs and Outputs'!$D$5-('Model Part B'!BW907*'Model Part B'!BZ907+BW907*Costperbumped)</f>
        <v>4200</v>
      </c>
    </row>
    <row r="908" spans="2:79" x14ac:dyDescent="0.2">
      <c r="B908" s="74">
        <v>905</v>
      </c>
      <c r="C908" s="68" t="s">
        <v>5</v>
      </c>
      <c r="D908" s="69">
        <v>44498</v>
      </c>
      <c r="E908" s="67" t="s">
        <v>2</v>
      </c>
      <c r="F908" s="68" t="str">
        <f>'Flight Data'!$A906</f>
        <v>G905</v>
      </c>
      <c r="G908" s="68">
        <f>'Flight Data'!$B906</f>
        <v>3</v>
      </c>
      <c r="H908" s="68">
        <f ca="1">ROUND(NORMINV($M908,'Inputs and Outputs'!$C$19,'Inputs and Outputs'!$D$19),0)</f>
        <v>106</v>
      </c>
      <c r="I908" s="68">
        <f t="shared" si="280"/>
        <v>101</v>
      </c>
      <c r="J908" s="68">
        <f t="shared" ca="1" si="281"/>
        <v>101</v>
      </c>
      <c r="K908" s="68">
        <f ca="1">IF(J908-G908&gt;'Inputs and Outputs'!$D$4,One-G908,0)</f>
        <v>0</v>
      </c>
      <c r="L908" s="68">
        <f ca="1">J908*'Inputs and Outputs'!$D$5-K908*'Inputs and Outputs'!$D$6</f>
        <v>4040</v>
      </c>
      <c r="M908" s="70">
        <f t="shared" ca="1" si="295"/>
        <v>0.69516357519226724</v>
      </c>
      <c r="N908" s="68">
        <f t="shared" si="282"/>
        <v>25</v>
      </c>
      <c r="O908" s="75">
        <f ca="1">J908*'Inputs and Outputs'!$D$5-('Model Part B'!K908*'Model Part B'!N908+K908*Costperbumped)</f>
        <v>4040</v>
      </c>
      <c r="R908" s="74">
        <v>905</v>
      </c>
      <c r="S908" s="68" t="s">
        <v>5</v>
      </c>
      <c r="T908" s="69">
        <v>44498</v>
      </c>
      <c r="U908" s="67" t="s">
        <v>2</v>
      </c>
      <c r="V908" s="68" t="str">
        <f>'Flight Data'!$A906</f>
        <v>G905</v>
      </c>
      <c r="W908" s="68">
        <f>'Flight Data'!$B906</f>
        <v>3</v>
      </c>
      <c r="X908" s="68">
        <f ca="1">ROUND(NORMINV($AC908,'Inputs and Outputs'!$C$19,'Inputs and Outputs'!$D$19),0)</f>
        <v>102</v>
      </c>
      <c r="Y908" s="68">
        <f t="shared" si="283"/>
        <v>102</v>
      </c>
      <c r="Z908" s="68">
        <f t="shared" ca="1" si="284"/>
        <v>102</v>
      </c>
      <c r="AA908" s="68">
        <f ca="1">IF(Z908-W908&gt;'Inputs and Outputs'!$D$4,One-W908,0)</f>
        <v>0</v>
      </c>
      <c r="AB908" s="68">
        <f ca="1">Z908*'Inputs and Outputs'!$D$5-AA908*'Inputs and Outputs'!$D$6</f>
        <v>4080</v>
      </c>
      <c r="AC908" s="70">
        <f t="shared" ca="1" si="296"/>
        <v>0.40831877077455092</v>
      </c>
      <c r="AD908" s="68">
        <f t="shared" si="285"/>
        <v>25</v>
      </c>
      <c r="AE908" s="75">
        <f ca="1">Z908*'Inputs and Outputs'!$D$5-('Model Part B'!AA908*'Model Part B'!AD908+AA908*Costperbumped)</f>
        <v>4080</v>
      </c>
      <c r="AH908" s="74">
        <v>905</v>
      </c>
      <c r="AI908" s="68" t="s">
        <v>5</v>
      </c>
      <c r="AJ908" s="69">
        <v>44498</v>
      </c>
      <c r="AK908" s="67" t="s">
        <v>2</v>
      </c>
      <c r="AL908" s="68" t="str">
        <f>'Flight Data'!$A906</f>
        <v>G905</v>
      </c>
      <c r="AM908" s="68">
        <f>'Flight Data'!$B906</f>
        <v>3</v>
      </c>
      <c r="AN908" s="68">
        <f ca="1">ROUND(NORMINV($AS908,'Inputs and Outputs'!$C$19,'Inputs and Outputs'!$D$19),0)</f>
        <v>99</v>
      </c>
      <c r="AO908" s="68">
        <f t="shared" si="286"/>
        <v>103</v>
      </c>
      <c r="AP908" s="68">
        <f t="shared" ca="1" si="287"/>
        <v>99</v>
      </c>
      <c r="AQ908" s="68">
        <f ca="1">IF(AP908-AM908&gt;'Inputs and Outputs'!$D$4,Three-AM908,0)</f>
        <v>0</v>
      </c>
      <c r="AR908" s="68">
        <f ca="1">AP908*'Inputs and Outputs'!$D$5-AQ908*'Inputs and Outputs'!$D$6</f>
        <v>3960</v>
      </c>
      <c r="AS908" s="70">
        <f t="shared" ca="1" si="297"/>
        <v>0.23325605129650984</v>
      </c>
      <c r="AT908" s="68">
        <f t="shared" si="288"/>
        <v>25</v>
      </c>
      <c r="AU908" s="75">
        <f ca="1">AP908*'Inputs and Outputs'!$D$5-('Model Part B'!AQ908*'Model Part B'!AT908+AQ908*Costperbumped)</f>
        <v>3960</v>
      </c>
      <c r="AX908" s="74">
        <v>905</v>
      </c>
      <c r="AY908" s="68" t="s">
        <v>5</v>
      </c>
      <c r="AZ908" s="69">
        <v>44498</v>
      </c>
      <c r="BA908" s="67" t="s">
        <v>2</v>
      </c>
      <c r="BB908" s="68" t="str">
        <f>'Flight Data'!$A906</f>
        <v>G905</v>
      </c>
      <c r="BC908" s="68">
        <f>'Flight Data'!$B906</f>
        <v>3</v>
      </c>
      <c r="BD908" s="68">
        <f ca="1">ROUND(NORMINV($BI908,'Inputs and Outputs'!$C$19,'Inputs and Outputs'!$D$19),0)</f>
        <v>97</v>
      </c>
      <c r="BE908" s="68">
        <f t="shared" si="289"/>
        <v>104</v>
      </c>
      <c r="BF908" s="68">
        <f t="shared" ca="1" si="290"/>
        <v>97</v>
      </c>
      <c r="BG908" s="68">
        <f ca="1">IF(BF908-BC908&gt;'Inputs and Outputs'!$D$4,Four-BC908,0)</f>
        <v>0</v>
      </c>
      <c r="BH908" s="68">
        <f ca="1">BF908*'Inputs and Outputs'!$D$5-BG908*'Inputs and Outputs'!$D$6</f>
        <v>3880</v>
      </c>
      <c r="BI908" s="70">
        <f t="shared" ca="1" si="298"/>
        <v>0.12490558800178053</v>
      </c>
      <c r="BJ908" s="68">
        <f t="shared" si="291"/>
        <v>25</v>
      </c>
      <c r="BK908" s="75">
        <f ca="1">BF908*'Inputs and Outputs'!$D$5-('Model Part B'!BG908*'Model Part B'!BJ908+BG908*Costperbumped)</f>
        <v>3880</v>
      </c>
      <c r="BN908" s="74">
        <v>905</v>
      </c>
      <c r="BO908" s="68" t="s">
        <v>5</v>
      </c>
      <c r="BP908" s="69">
        <v>44498</v>
      </c>
      <c r="BQ908" s="67" t="s">
        <v>2</v>
      </c>
      <c r="BR908" s="68" t="str">
        <f>'Flight Data'!$A906</f>
        <v>G905</v>
      </c>
      <c r="BS908" s="68">
        <f>'Flight Data'!$B906</f>
        <v>3</v>
      </c>
      <c r="BT908" s="68">
        <f ca="1">ROUND(NORMINV($BY908,'Inputs and Outputs'!$C$18,'Inputs and Outputs'!$D$18),0)</f>
        <v>102</v>
      </c>
      <c r="BU908" s="68">
        <f t="shared" si="292"/>
        <v>105</v>
      </c>
      <c r="BV908" s="68">
        <f t="shared" ca="1" si="293"/>
        <v>102</v>
      </c>
      <c r="BW908" s="68">
        <f ca="1">IF(BV908-BS908&gt;'Inputs and Outputs'!$D$4,Five-BS908,0)</f>
        <v>0</v>
      </c>
      <c r="BX908" s="68">
        <f ca="1">BV908*'Inputs and Outputs'!$D$5-BW908*'Inputs and Outputs'!$D$6</f>
        <v>4080</v>
      </c>
      <c r="BY908" s="70">
        <f t="shared" ca="1" si="299"/>
        <v>0.59668906107165165</v>
      </c>
      <c r="BZ908" s="68">
        <f t="shared" si="294"/>
        <v>25</v>
      </c>
      <c r="CA908" s="75">
        <f ca="1">BV908*'Inputs and Outputs'!$D$5-('Model Part B'!BW908*'Model Part B'!BZ908+BW908*Costperbumped)</f>
        <v>4080</v>
      </c>
    </row>
    <row r="909" spans="2:79" x14ac:dyDescent="0.2">
      <c r="B909" s="74">
        <v>906</v>
      </c>
      <c r="C909" s="68" t="s">
        <v>5</v>
      </c>
      <c r="D909" s="69">
        <v>44498</v>
      </c>
      <c r="E909" s="67" t="s">
        <v>0</v>
      </c>
      <c r="F909" s="68" t="str">
        <f>'Flight Data'!$A907</f>
        <v>G906</v>
      </c>
      <c r="G909" s="68">
        <f>'Flight Data'!$B907</f>
        <v>1</v>
      </c>
      <c r="H909" s="68">
        <f ca="1">ROUND(NORMINV($M909,'Inputs and Outputs'!$C$20,'Inputs and Outputs'!$D$20),0)</f>
        <v>116</v>
      </c>
      <c r="I909" s="68">
        <f t="shared" si="280"/>
        <v>101</v>
      </c>
      <c r="J909" s="68">
        <f t="shared" ca="1" si="281"/>
        <v>101</v>
      </c>
      <c r="K909" s="68">
        <f ca="1">IF(J909-G909&gt;'Inputs and Outputs'!$D$4,One-G909,0)</f>
        <v>0</v>
      </c>
      <c r="L909" s="68">
        <f ca="1">J909*'Inputs and Outputs'!$D$5-K909*'Inputs and Outputs'!$D$6</f>
        <v>4040</v>
      </c>
      <c r="M909" s="70">
        <f t="shared" ca="1" si="295"/>
        <v>0.98384765835324151</v>
      </c>
      <c r="N909" s="68">
        <f t="shared" si="282"/>
        <v>200</v>
      </c>
      <c r="O909" s="75">
        <f ca="1">J909*'Inputs and Outputs'!$D$5-('Model Part B'!K909*'Model Part B'!N909+K909*Costperbumped)</f>
        <v>4040</v>
      </c>
      <c r="R909" s="74">
        <v>906</v>
      </c>
      <c r="S909" s="68" t="s">
        <v>5</v>
      </c>
      <c r="T909" s="69">
        <v>44498</v>
      </c>
      <c r="U909" s="67" t="s">
        <v>0</v>
      </c>
      <c r="V909" s="68" t="str">
        <f>'Flight Data'!$A907</f>
        <v>G906</v>
      </c>
      <c r="W909" s="68">
        <f>'Flight Data'!$B907</f>
        <v>1</v>
      </c>
      <c r="X909" s="68">
        <f ca="1">ROUND(NORMINV($AC909,'Inputs and Outputs'!$C$20,'Inputs and Outputs'!$D$20),0)</f>
        <v>107</v>
      </c>
      <c r="Y909" s="68">
        <f t="shared" si="283"/>
        <v>102</v>
      </c>
      <c r="Z909" s="68">
        <f t="shared" ca="1" si="284"/>
        <v>102</v>
      </c>
      <c r="AA909" s="68">
        <f ca="1">IF(Z909-W909&gt;'Inputs and Outputs'!$D$4,One-W909,0)</f>
        <v>0</v>
      </c>
      <c r="AB909" s="68">
        <f ca="1">Z909*'Inputs and Outputs'!$D$5-AA909*'Inputs and Outputs'!$D$6</f>
        <v>4080</v>
      </c>
      <c r="AC909" s="70">
        <f t="shared" ca="1" si="296"/>
        <v>0.6598559363601797</v>
      </c>
      <c r="AD909" s="68">
        <f t="shared" si="285"/>
        <v>200</v>
      </c>
      <c r="AE909" s="75">
        <f ca="1">Z909*'Inputs and Outputs'!$D$5-('Model Part B'!AA909*'Model Part B'!AD909+AA909*Costperbumped)</f>
        <v>4080</v>
      </c>
      <c r="AH909" s="74">
        <v>906</v>
      </c>
      <c r="AI909" s="68" t="s">
        <v>5</v>
      </c>
      <c r="AJ909" s="69">
        <v>44498</v>
      </c>
      <c r="AK909" s="67" t="s">
        <v>0</v>
      </c>
      <c r="AL909" s="68" t="str">
        <f>'Flight Data'!$A907</f>
        <v>G906</v>
      </c>
      <c r="AM909" s="68">
        <f>'Flight Data'!$B907</f>
        <v>1</v>
      </c>
      <c r="AN909" s="68">
        <f ca="1">ROUND(NORMINV($AS909,'Inputs and Outputs'!$C$20,'Inputs and Outputs'!$D$20),0)</f>
        <v>105</v>
      </c>
      <c r="AO909" s="68">
        <f t="shared" si="286"/>
        <v>103</v>
      </c>
      <c r="AP909" s="68">
        <f t="shared" ca="1" si="287"/>
        <v>103</v>
      </c>
      <c r="AQ909" s="68">
        <f ca="1">IF(AP909-AM909&gt;'Inputs and Outputs'!$D$4,Three-AM909,0)</f>
        <v>2</v>
      </c>
      <c r="AR909" s="68">
        <f ca="1">AP909*'Inputs and Outputs'!$D$5-AQ909*'Inputs and Outputs'!$D$6</f>
        <v>3920</v>
      </c>
      <c r="AS909" s="70">
        <f t="shared" ca="1" si="297"/>
        <v>0.47010434207546359</v>
      </c>
      <c r="AT909" s="68">
        <f t="shared" si="288"/>
        <v>200</v>
      </c>
      <c r="AU909" s="75">
        <f ca="1">AP909*'Inputs and Outputs'!$D$5-('Model Part B'!AQ909*'Model Part B'!AT909+AQ909*Costperbumped)</f>
        <v>3520</v>
      </c>
      <c r="AX909" s="74">
        <v>906</v>
      </c>
      <c r="AY909" s="68" t="s">
        <v>5</v>
      </c>
      <c r="AZ909" s="69">
        <v>44498</v>
      </c>
      <c r="BA909" s="67" t="s">
        <v>0</v>
      </c>
      <c r="BB909" s="68" t="str">
        <f>'Flight Data'!$A907</f>
        <v>G906</v>
      </c>
      <c r="BC909" s="68">
        <f>'Flight Data'!$B907</f>
        <v>1</v>
      </c>
      <c r="BD909" s="68">
        <f ca="1">ROUND(NORMINV($BI909,'Inputs and Outputs'!$C$20,'Inputs and Outputs'!$D$20),0)</f>
        <v>99</v>
      </c>
      <c r="BE909" s="68">
        <f t="shared" si="289"/>
        <v>104</v>
      </c>
      <c r="BF909" s="68">
        <f t="shared" ca="1" si="290"/>
        <v>99</v>
      </c>
      <c r="BG909" s="68">
        <f ca="1">IF(BF909-BC909&gt;'Inputs and Outputs'!$D$4,Four-BC909,0)</f>
        <v>0</v>
      </c>
      <c r="BH909" s="68">
        <f ca="1">BF909*'Inputs and Outputs'!$D$5-BG909*'Inputs and Outputs'!$D$6</f>
        <v>3960</v>
      </c>
      <c r="BI909" s="70">
        <f t="shared" ca="1" si="298"/>
        <v>0.11365818747185097</v>
      </c>
      <c r="BJ909" s="68">
        <f t="shared" si="291"/>
        <v>200</v>
      </c>
      <c r="BK909" s="75">
        <f ca="1">BF909*'Inputs and Outputs'!$D$5-('Model Part B'!BG909*'Model Part B'!BJ909+BG909*Costperbumped)</f>
        <v>3960</v>
      </c>
      <c r="BN909" s="74">
        <v>906</v>
      </c>
      <c r="BO909" s="68" t="s">
        <v>5</v>
      </c>
      <c r="BP909" s="69">
        <v>44498</v>
      </c>
      <c r="BQ909" s="67" t="s">
        <v>0</v>
      </c>
      <c r="BR909" s="68" t="str">
        <f>'Flight Data'!$A907</f>
        <v>G906</v>
      </c>
      <c r="BS909" s="68">
        <f>'Flight Data'!$B907</f>
        <v>1</v>
      </c>
      <c r="BT909" s="68">
        <f ca="1">ROUND(NORMINV($BY909,'Inputs and Outputs'!$C$18,'Inputs and Outputs'!$D$18),0)</f>
        <v>107</v>
      </c>
      <c r="BU909" s="68">
        <f t="shared" si="292"/>
        <v>105</v>
      </c>
      <c r="BV909" s="68">
        <f t="shared" ca="1" si="293"/>
        <v>105</v>
      </c>
      <c r="BW909" s="68">
        <f ca="1">IF(BV909-BS909&gt;'Inputs and Outputs'!$D$4,Five-BS909,0)</f>
        <v>4</v>
      </c>
      <c r="BX909" s="68">
        <f ca="1">BV909*'Inputs and Outputs'!$D$5-BW909*'Inputs and Outputs'!$D$6</f>
        <v>3800</v>
      </c>
      <c r="BY909" s="70">
        <f t="shared" ca="1" si="299"/>
        <v>0.85580857762764484</v>
      </c>
      <c r="BZ909" s="68">
        <f t="shared" si="294"/>
        <v>200</v>
      </c>
      <c r="CA909" s="75">
        <f ca="1">BV909*'Inputs and Outputs'!$D$5-('Model Part B'!BW909*'Model Part B'!BZ909+BW909*Costperbumped)</f>
        <v>3000</v>
      </c>
    </row>
    <row r="910" spans="2:79" x14ac:dyDescent="0.2">
      <c r="B910" s="74">
        <v>907</v>
      </c>
      <c r="C910" s="68" t="s">
        <v>4</v>
      </c>
      <c r="D910" s="69">
        <v>44499</v>
      </c>
      <c r="E910" s="67" t="s">
        <v>3</v>
      </c>
      <c r="F910" s="68" t="str">
        <f>'Flight Data'!$A908</f>
        <v>G907</v>
      </c>
      <c r="G910" s="68">
        <f>'Flight Data'!$B908</f>
        <v>4</v>
      </c>
      <c r="H910" s="68">
        <f ca="1">ROUND(NORMINV($M910,'Inputs and Outputs'!$C$18,'Inputs and Outputs'!$D$18),0)</f>
        <v>92</v>
      </c>
      <c r="I910" s="68">
        <f t="shared" si="280"/>
        <v>101</v>
      </c>
      <c r="J910" s="68">
        <f t="shared" ca="1" si="281"/>
        <v>92</v>
      </c>
      <c r="K910" s="68">
        <f ca="1">IF(J910-G910&gt;'Inputs and Outputs'!$D$4,One-G910,0)</f>
        <v>0</v>
      </c>
      <c r="L910" s="68">
        <f ca="1">J910*'Inputs and Outputs'!$D$5-K910*'Inputs and Outputs'!$D$6</f>
        <v>3680</v>
      </c>
      <c r="M910" s="70">
        <f t="shared" ca="1" si="295"/>
        <v>6.5308643124750709E-2</v>
      </c>
      <c r="N910" s="68">
        <f t="shared" si="282"/>
        <v>25</v>
      </c>
      <c r="O910" s="75">
        <f ca="1">J910*'Inputs and Outputs'!$D$5-('Model Part B'!K910*'Model Part B'!N910+K910*Costperbumped)</f>
        <v>3680</v>
      </c>
      <c r="R910" s="74">
        <v>907</v>
      </c>
      <c r="S910" s="68" t="s">
        <v>4</v>
      </c>
      <c r="T910" s="69">
        <v>44499</v>
      </c>
      <c r="U910" s="67" t="s">
        <v>3</v>
      </c>
      <c r="V910" s="68" t="str">
        <f>'Flight Data'!$A908</f>
        <v>G907</v>
      </c>
      <c r="W910" s="68">
        <f>'Flight Data'!$B908</f>
        <v>4</v>
      </c>
      <c r="X910" s="68">
        <f ca="1">ROUND(NORMINV($AC910,'Inputs and Outputs'!$C$18,'Inputs and Outputs'!$D$18),0)</f>
        <v>102</v>
      </c>
      <c r="Y910" s="68">
        <f t="shared" si="283"/>
        <v>102</v>
      </c>
      <c r="Z910" s="68">
        <f t="shared" ca="1" si="284"/>
        <v>102</v>
      </c>
      <c r="AA910" s="68">
        <f ca="1">IF(Z910-W910&gt;'Inputs and Outputs'!$D$4,One-W910,0)</f>
        <v>0</v>
      </c>
      <c r="AB910" s="68">
        <f ca="1">Z910*'Inputs and Outputs'!$D$5-AA910*'Inputs and Outputs'!$D$6</f>
        <v>4080</v>
      </c>
      <c r="AC910" s="70">
        <f t="shared" ca="1" si="296"/>
        <v>0.546278295484665</v>
      </c>
      <c r="AD910" s="68">
        <f t="shared" si="285"/>
        <v>25</v>
      </c>
      <c r="AE910" s="75">
        <f ca="1">Z910*'Inputs and Outputs'!$D$5-('Model Part B'!AA910*'Model Part B'!AD910+AA910*Costperbumped)</f>
        <v>4080</v>
      </c>
      <c r="AH910" s="74">
        <v>907</v>
      </c>
      <c r="AI910" s="68" t="s">
        <v>4</v>
      </c>
      <c r="AJ910" s="69">
        <v>44499</v>
      </c>
      <c r="AK910" s="67" t="s">
        <v>3</v>
      </c>
      <c r="AL910" s="68" t="str">
        <f>'Flight Data'!$A908</f>
        <v>G907</v>
      </c>
      <c r="AM910" s="68">
        <f>'Flight Data'!$B908</f>
        <v>4</v>
      </c>
      <c r="AN910" s="68">
        <f ca="1">ROUND(NORMINV($AS910,'Inputs and Outputs'!$C$18,'Inputs and Outputs'!$D$18),0)</f>
        <v>110</v>
      </c>
      <c r="AO910" s="68">
        <f t="shared" si="286"/>
        <v>103</v>
      </c>
      <c r="AP910" s="68">
        <f t="shared" ca="1" si="287"/>
        <v>103</v>
      </c>
      <c r="AQ910" s="68">
        <f ca="1">IF(AP910-AM910&gt;'Inputs and Outputs'!$D$4,Three-AM910,0)</f>
        <v>0</v>
      </c>
      <c r="AR910" s="68">
        <f ca="1">AP910*'Inputs and Outputs'!$D$5-AQ910*'Inputs and Outputs'!$D$6</f>
        <v>4120</v>
      </c>
      <c r="AS910" s="70">
        <f t="shared" ca="1" si="297"/>
        <v>0.93789266927491277</v>
      </c>
      <c r="AT910" s="68">
        <f t="shared" si="288"/>
        <v>25</v>
      </c>
      <c r="AU910" s="75">
        <f ca="1">AP910*'Inputs and Outputs'!$D$5-('Model Part B'!AQ910*'Model Part B'!AT910+AQ910*Costperbumped)</f>
        <v>4120</v>
      </c>
      <c r="AX910" s="74">
        <v>907</v>
      </c>
      <c r="AY910" s="68" t="s">
        <v>4</v>
      </c>
      <c r="AZ910" s="69">
        <v>44499</v>
      </c>
      <c r="BA910" s="67" t="s">
        <v>3</v>
      </c>
      <c r="BB910" s="68" t="str">
        <f>'Flight Data'!$A908</f>
        <v>G907</v>
      </c>
      <c r="BC910" s="68">
        <f>'Flight Data'!$B908</f>
        <v>4</v>
      </c>
      <c r="BD910" s="68">
        <f ca="1">ROUND(NORMINV($BI910,'Inputs and Outputs'!$C$18,'Inputs and Outputs'!$D$18),0)</f>
        <v>98</v>
      </c>
      <c r="BE910" s="68">
        <f t="shared" si="289"/>
        <v>104</v>
      </c>
      <c r="BF910" s="68">
        <f t="shared" ca="1" si="290"/>
        <v>98</v>
      </c>
      <c r="BG910" s="68">
        <f ca="1">IF(BF910-BC910&gt;'Inputs and Outputs'!$D$4,Four-BC910,0)</f>
        <v>0</v>
      </c>
      <c r="BH910" s="68">
        <f ca="1">BF910*'Inputs and Outputs'!$D$5-BG910*'Inputs and Outputs'!$D$6</f>
        <v>3920</v>
      </c>
      <c r="BI910" s="70">
        <f t="shared" ca="1" si="298"/>
        <v>0.33164256798098823</v>
      </c>
      <c r="BJ910" s="68">
        <f t="shared" si="291"/>
        <v>25</v>
      </c>
      <c r="BK910" s="75">
        <f ca="1">BF910*'Inputs and Outputs'!$D$5-('Model Part B'!BG910*'Model Part B'!BJ910+BG910*Costperbumped)</f>
        <v>3920</v>
      </c>
      <c r="BN910" s="74">
        <v>907</v>
      </c>
      <c r="BO910" s="68" t="s">
        <v>4</v>
      </c>
      <c r="BP910" s="69">
        <v>44499</v>
      </c>
      <c r="BQ910" s="67" t="s">
        <v>3</v>
      </c>
      <c r="BR910" s="68" t="str">
        <f>'Flight Data'!$A908</f>
        <v>G907</v>
      </c>
      <c r="BS910" s="68">
        <f>'Flight Data'!$B908</f>
        <v>4</v>
      </c>
      <c r="BT910" s="68">
        <f ca="1">ROUND(NORMINV($BY910,'Inputs and Outputs'!$C$18,'Inputs and Outputs'!$D$18),0)</f>
        <v>100</v>
      </c>
      <c r="BU910" s="68">
        <f t="shared" si="292"/>
        <v>105</v>
      </c>
      <c r="BV910" s="68">
        <f t="shared" ca="1" si="293"/>
        <v>100</v>
      </c>
      <c r="BW910" s="68">
        <f ca="1">IF(BV910-BS910&gt;'Inputs and Outputs'!$D$4,Five-BS910,0)</f>
        <v>0</v>
      </c>
      <c r="BX910" s="68">
        <f ca="1">BV910*'Inputs and Outputs'!$D$5-BW910*'Inputs and Outputs'!$D$6</f>
        <v>4000</v>
      </c>
      <c r="BY910" s="70">
        <f t="shared" ca="1" si="299"/>
        <v>0.42994660528447859</v>
      </c>
      <c r="BZ910" s="68">
        <f t="shared" si="294"/>
        <v>25</v>
      </c>
      <c r="CA910" s="75">
        <f ca="1">BV910*'Inputs and Outputs'!$D$5-('Model Part B'!BW910*'Model Part B'!BZ910+BW910*Costperbumped)</f>
        <v>4000</v>
      </c>
    </row>
    <row r="911" spans="2:79" x14ac:dyDescent="0.2">
      <c r="B911" s="74">
        <v>908</v>
      </c>
      <c r="C911" s="68" t="s">
        <v>4</v>
      </c>
      <c r="D911" s="69">
        <v>44499</v>
      </c>
      <c r="E911" s="67" t="s">
        <v>2</v>
      </c>
      <c r="F911" s="68" t="str">
        <f>'Flight Data'!$A909</f>
        <v>G908</v>
      </c>
      <c r="G911" s="68">
        <f>'Flight Data'!$B909</f>
        <v>1</v>
      </c>
      <c r="H911" s="68">
        <f ca="1">ROUND(NORMINV($M911,'Inputs and Outputs'!$C$19,'Inputs and Outputs'!$D$19),0)</f>
        <v>93</v>
      </c>
      <c r="I911" s="68">
        <f t="shared" si="280"/>
        <v>101</v>
      </c>
      <c r="J911" s="68">
        <f t="shared" ca="1" si="281"/>
        <v>93</v>
      </c>
      <c r="K911" s="68">
        <f ca="1">IF(J911-G911&gt;'Inputs and Outputs'!$D$4,One-G911,0)</f>
        <v>0</v>
      </c>
      <c r="L911" s="68">
        <f ca="1">J911*'Inputs and Outputs'!$D$5-K911*'Inputs and Outputs'!$D$6</f>
        <v>3720</v>
      </c>
      <c r="M911" s="70">
        <f t="shared" ca="1" si="295"/>
        <v>2.2350817116690735E-2</v>
      </c>
      <c r="N911" s="68">
        <f t="shared" si="282"/>
        <v>25</v>
      </c>
      <c r="O911" s="75">
        <f ca="1">J911*'Inputs and Outputs'!$D$5-('Model Part B'!K911*'Model Part B'!N911+K911*Costperbumped)</f>
        <v>3720</v>
      </c>
      <c r="R911" s="74">
        <v>908</v>
      </c>
      <c r="S911" s="68" t="s">
        <v>4</v>
      </c>
      <c r="T911" s="69">
        <v>44499</v>
      </c>
      <c r="U911" s="67" t="s">
        <v>2</v>
      </c>
      <c r="V911" s="68" t="str">
        <f>'Flight Data'!$A909</f>
        <v>G908</v>
      </c>
      <c r="W911" s="68">
        <f>'Flight Data'!$B909</f>
        <v>1</v>
      </c>
      <c r="X911" s="68">
        <f ca="1">ROUND(NORMINV($AC911,'Inputs and Outputs'!$C$19,'Inputs and Outputs'!$D$19),0)</f>
        <v>106</v>
      </c>
      <c r="Y911" s="68">
        <f t="shared" si="283"/>
        <v>102</v>
      </c>
      <c r="Z911" s="68">
        <f t="shared" ca="1" si="284"/>
        <v>102</v>
      </c>
      <c r="AA911" s="68">
        <f ca="1">IF(Z911-W911&gt;'Inputs and Outputs'!$D$4,One-W911,0)</f>
        <v>0</v>
      </c>
      <c r="AB911" s="68">
        <f ca="1">Z911*'Inputs and Outputs'!$D$5-AA911*'Inputs and Outputs'!$D$6</f>
        <v>4080</v>
      </c>
      <c r="AC911" s="70">
        <f t="shared" ca="1" si="296"/>
        <v>0.73239351757919924</v>
      </c>
      <c r="AD911" s="68">
        <f t="shared" si="285"/>
        <v>25</v>
      </c>
      <c r="AE911" s="75">
        <f ca="1">Z911*'Inputs and Outputs'!$D$5-('Model Part B'!AA911*'Model Part B'!AD911+AA911*Costperbumped)</f>
        <v>4080</v>
      </c>
      <c r="AH911" s="74">
        <v>908</v>
      </c>
      <c r="AI911" s="68" t="s">
        <v>4</v>
      </c>
      <c r="AJ911" s="69">
        <v>44499</v>
      </c>
      <c r="AK911" s="67" t="s">
        <v>2</v>
      </c>
      <c r="AL911" s="68" t="str">
        <f>'Flight Data'!$A909</f>
        <v>G908</v>
      </c>
      <c r="AM911" s="68">
        <f>'Flight Data'!$B909</f>
        <v>1</v>
      </c>
      <c r="AN911" s="68">
        <f ca="1">ROUND(NORMINV($AS911,'Inputs and Outputs'!$C$19,'Inputs and Outputs'!$D$19),0)</f>
        <v>103</v>
      </c>
      <c r="AO911" s="68">
        <f t="shared" si="286"/>
        <v>103</v>
      </c>
      <c r="AP911" s="68">
        <f t="shared" ca="1" si="287"/>
        <v>103</v>
      </c>
      <c r="AQ911" s="68">
        <f ca="1">IF(AP911-AM911&gt;'Inputs and Outputs'!$D$4,Three-AM911,0)</f>
        <v>2</v>
      </c>
      <c r="AR911" s="68">
        <f ca="1">AP911*'Inputs and Outputs'!$D$5-AQ911*'Inputs and Outputs'!$D$6</f>
        <v>3920</v>
      </c>
      <c r="AS911" s="70">
        <f t="shared" ca="1" si="297"/>
        <v>0.46421619690984717</v>
      </c>
      <c r="AT911" s="68">
        <f t="shared" si="288"/>
        <v>25</v>
      </c>
      <c r="AU911" s="75">
        <f ca="1">AP911*'Inputs and Outputs'!$D$5-('Model Part B'!AQ911*'Model Part B'!AT911+AQ911*Costperbumped)</f>
        <v>3870</v>
      </c>
      <c r="AX911" s="74">
        <v>908</v>
      </c>
      <c r="AY911" s="68" t="s">
        <v>4</v>
      </c>
      <c r="AZ911" s="69">
        <v>44499</v>
      </c>
      <c r="BA911" s="67" t="s">
        <v>2</v>
      </c>
      <c r="BB911" s="68" t="str">
        <f>'Flight Data'!$A909</f>
        <v>G908</v>
      </c>
      <c r="BC911" s="68">
        <f>'Flight Data'!$B909</f>
        <v>1</v>
      </c>
      <c r="BD911" s="68">
        <f ca="1">ROUND(NORMINV($BI911,'Inputs and Outputs'!$C$19,'Inputs and Outputs'!$D$19),0)</f>
        <v>95</v>
      </c>
      <c r="BE911" s="68">
        <f t="shared" si="289"/>
        <v>104</v>
      </c>
      <c r="BF911" s="68">
        <f t="shared" ca="1" si="290"/>
        <v>95</v>
      </c>
      <c r="BG911" s="68">
        <f ca="1">IF(BF911-BC911&gt;'Inputs and Outputs'!$D$4,Four-BC911,0)</f>
        <v>0</v>
      </c>
      <c r="BH911" s="68">
        <f ca="1">BF911*'Inputs and Outputs'!$D$5-BG911*'Inputs and Outputs'!$D$6</f>
        <v>3800</v>
      </c>
      <c r="BI911" s="70">
        <f t="shared" ca="1" si="298"/>
        <v>4.6508636173368756E-2</v>
      </c>
      <c r="BJ911" s="68">
        <f t="shared" si="291"/>
        <v>25</v>
      </c>
      <c r="BK911" s="75">
        <f ca="1">BF911*'Inputs and Outputs'!$D$5-('Model Part B'!BG911*'Model Part B'!BJ911+BG911*Costperbumped)</f>
        <v>3800</v>
      </c>
      <c r="BN911" s="74">
        <v>908</v>
      </c>
      <c r="BO911" s="68" t="s">
        <v>4</v>
      </c>
      <c r="BP911" s="69">
        <v>44499</v>
      </c>
      <c r="BQ911" s="67" t="s">
        <v>2</v>
      </c>
      <c r="BR911" s="68" t="str">
        <f>'Flight Data'!$A909</f>
        <v>G908</v>
      </c>
      <c r="BS911" s="68">
        <f>'Flight Data'!$B909</f>
        <v>1</v>
      </c>
      <c r="BT911" s="68">
        <f ca="1">ROUND(NORMINV($BY911,'Inputs and Outputs'!$C$18,'Inputs and Outputs'!$D$18),0)</f>
        <v>97</v>
      </c>
      <c r="BU911" s="68">
        <f t="shared" si="292"/>
        <v>105</v>
      </c>
      <c r="BV911" s="68">
        <f t="shared" ca="1" si="293"/>
        <v>97</v>
      </c>
      <c r="BW911" s="68">
        <f ca="1">IF(BV911-BS911&gt;'Inputs and Outputs'!$D$4,Five-BS911,0)</f>
        <v>0</v>
      </c>
      <c r="BX911" s="68">
        <f ca="1">BV911*'Inputs and Outputs'!$D$5-BW911*'Inputs and Outputs'!$D$6</f>
        <v>3880</v>
      </c>
      <c r="BY911" s="70">
        <f t="shared" ca="1" si="299"/>
        <v>0.26784214518499494</v>
      </c>
      <c r="BZ911" s="68">
        <f t="shared" si="294"/>
        <v>25</v>
      </c>
      <c r="CA911" s="75">
        <f ca="1">BV911*'Inputs and Outputs'!$D$5-('Model Part B'!BW911*'Model Part B'!BZ911+BW911*Costperbumped)</f>
        <v>3880</v>
      </c>
    </row>
    <row r="912" spans="2:79" x14ac:dyDescent="0.2">
      <c r="B912" s="74">
        <v>909</v>
      </c>
      <c r="C912" s="68" t="s">
        <v>4</v>
      </c>
      <c r="D912" s="69">
        <v>44499</v>
      </c>
      <c r="E912" s="67" t="s">
        <v>0</v>
      </c>
      <c r="F912" s="68" t="str">
        <f>'Flight Data'!$A910</f>
        <v>G909</v>
      </c>
      <c r="G912" s="68">
        <f>'Flight Data'!$B910</f>
        <v>1</v>
      </c>
      <c r="H912" s="68">
        <f ca="1">ROUND(NORMINV($M912,'Inputs and Outputs'!$C$20,'Inputs and Outputs'!$D$20),0)</f>
        <v>101</v>
      </c>
      <c r="I912" s="68">
        <f t="shared" si="280"/>
        <v>101</v>
      </c>
      <c r="J912" s="68">
        <f t="shared" ca="1" si="281"/>
        <v>101</v>
      </c>
      <c r="K912" s="68">
        <f ca="1">IF(J912-G912&gt;'Inputs and Outputs'!$D$4,One-G912,0)</f>
        <v>0</v>
      </c>
      <c r="L912" s="68">
        <f ca="1">J912*'Inputs and Outputs'!$D$5-K912*'Inputs and Outputs'!$D$6</f>
        <v>4040</v>
      </c>
      <c r="M912" s="70">
        <f t="shared" ca="1" si="295"/>
        <v>0.2234276553154102</v>
      </c>
      <c r="N912" s="68">
        <f t="shared" si="282"/>
        <v>200</v>
      </c>
      <c r="O912" s="75">
        <f ca="1">J912*'Inputs and Outputs'!$D$5-('Model Part B'!K912*'Model Part B'!N912+K912*Costperbumped)</f>
        <v>4040</v>
      </c>
      <c r="R912" s="74">
        <v>909</v>
      </c>
      <c r="S912" s="68" t="s">
        <v>4</v>
      </c>
      <c r="T912" s="69">
        <v>44499</v>
      </c>
      <c r="U912" s="67" t="s">
        <v>0</v>
      </c>
      <c r="V912" s="68" t="str">
        <f>'Flight Data'!$A910</f>
        <v>G909</v>
      </c>
      <c r="W912" s="68">
        <f>'Flight Data'!$B910</f>
        <v>1</v>
      </c>
      <c r="X912" s="68">
        <f ca="1">ROUND(NORMINV($AC912,'Inputs and Outputs'!$C$20,'Inputs and Outputs'!$D$20),0)</f>
        <v>105</v>
      </c>
      <c r="Y912" s="68">
        <f t="shared" si="283"/>
        <v>102</v>
      </c>
      <c r="Z912" s="68">
        <f t="shared" ca="1" si="284"/>
        <v>102</v>
      </c>
      <c r="AA912" s="68">
        <f ca="1">IF(Z912-W912&gt;'Inputs and Outputs'!$D$4,One-W912,0)</f>
        <v>0</v>
      </c>
      <c r="AB912" s="68">
        <f ca="1">Z912*'Inputs and Outputs'!$D$5-AA912*'Inputs and Outputs'!$D$6</f>
        <v>4080</v>
      </c>
      <c r="AC912" s="70">
        <f t="shared" ca="1" si="296"/>
        <v>0.52664312999483842</v>
      </c>
      <c r="AD912" s="68">
        <f t="shared" si="285"/>
        <v>200</v>
      </c>
      <c r="AE912" s="75">
        <f ca="1">Z912*'Inputs and Outputs'!$D$5-('Model Part B'!AA912*'Model Part B'!AD912+AA912*Costperbumped)</f>
        <v>4080</v>
      </c>
      <c r="AH912" s="74">
        <v>909</v>
      </c>
      <c r="AI912" s="68" t="s">
        <v>4</v>
      </c>
      <c r="AJ912" s="69">
        <v>44499</v>
      </c>
      <c r="AK912" s="67" t="s">
        <v>0</v>
      </c>
      <c r="AL912" s="68" t="str">
        <f>'Flight Data'!$A910</f>
        <v>G909</v>
      </c>
      <c r="AM912" s="68">
        <f>'Flight Data'!$B910</f>
        <v>1</v>
      </c>
      <c r="AN912" s="68">
        <f ca="1">ROUND(NORMINV($AS912,'Inputs and Outputs'!$C$20,'Inputs and Outputs'!$D$20),0)</f>
        <v>111</v>
      </c>
      <c r="AO912" s="68">
        <f t="shared" si="286"/>
        <v>103</v>
      </c>
      <c r="AP912" s="68">
        <f t="shared" ca="1" si="287"/>
        <v>103</v>
      </c>
      <c r="AQ912" s="68">
        <f ca="1">IF(AP912-AM912&gt;'Inputs and Outputs'!$D$4,Three-AM912,0)</f>
        <v>2</v>
      </c>
      <c r="AR912" s="68">
        <f ca="1">AP912*'Inputs and Outputs'!$D$5-AQ912*'Inputs and Outputs'!$D$6</f>
        <v>3920</v>
      </c>
      <c r="AS912" s="70">
        <f t="shared" ca="1" si="297"/>
        <v>0.90218757208584044</v>
      </c>
      <c r="AT912" s="68">
        <f t="shared" si="288"/>
        <v>200</v>
      </c>
      <c r="AU912" s="75">
        <f ca="1">AP912*'Inputs and Outputs'!$D$5-('Model Part B'!AQ912*'Model Part B'!AT912+AQ912*Costperbumped)</f>
        <v>3520</v>
      </c>
      <c r="AX912" s="74">
        <v>909</v>
      </c>
      <c r="AY912" s="68" t="s">
        <v>4</v>
      </c>
      <c r="AZ912" s="69">
        <v>44499</v>
      </c>
      <c r="BA912" s="67" t="s">
        <v>0</v>
      </c>
      <c r="BB912" s="68" t="str">
        <f>'Flight Data'!$A910</f>
        <v>G909</v>
      </c>
      <c r="BC912" s="68">
        <f>'Flight Data'!$B910</f>
        <v>1</v>
      </c>
      <c r="BD912" s="68">
        <f ca="1">ROUND(NORMINV($BI912,'Inputs and Outputs'!$C$20,'Inputs and Outputs'!$D$20),0)</f>
        <v>106</v>
      </c>
      <c r="BE912" s="68">
        <f t="shared" si="289"/>
        <v>104</v>
      </c>
      <c r="BF912" s="68">
        <f t="shared" ca="1" si="290"/>
        <v>104</v>
      </c>
      <c r="BG912" s="68">
        <f ca="1">IF(BF912-BC912&gt;'Inputs and Outputs'!$D$4,Four-BC912,0)</f>
        <v>3</v>
      </c>
      <c r="BH912" s="68">
        <f ca="1">BF912*'Inputs and Outputs'!$D$5-BG912*'Inputs and Outputs'!$D$6</f>
        <v>3860</v>
      </c>
      <c r="BI912" s="70">
        <f t="shared" ca="1" si="298"/>
        <v>0.57630818608336754</v>
      </c>
      <c r="BJ912" s="68">
        <f t="shared" si="291"/>
        <v>200</v>
      </c>
      <c r="BK912" s="75">
        <f ca="1">BF912*'Inputs and Outputs'!$D$5-('Model Part B'!BG912*'Model Part B'!BJ912+BG912*Costperbumped)</f>
        <v>3260</v>
      </c>
      <c r="BN912" s="74">
        <v>909</v>
      </c>
      <c r="BO912" s="68" t="s">
        <v>4</v>
      </c>
      <c r="BP912" s="69">
        <v>44499</v>
      </c>
      <c r="BQ912" s="67" t="s">
        <v>0</v>
      </c>
      <c r="BR912" s="68" t="str">
        <f>'Flight Data'!$A910</f>
        <v>G909</v>
      </c>
      <c r="BS912" s="68">
        <f>'Flight Data'!$B910</f>
        <v>1</v>
      </c>
      <c r="BT912" s="68">
        <f ca="1">ROUND(NORMINV($BY912,'Inputs and Outputs'!$C$18,'Inputs and Outputs'!$D$18),0)</f>
        <v>102</v>
      </c>
      <c r="BU912" s="68">
        <f t="shared" si="292"/>
        <v>105</v>
      </c>
      <c r="BV912" s="68">
        <f t="shared" ca="1" si="293"/>
        <v>102</v>
      </c>
      <c r="BW912" s="68">
        <f ca="1">IF(BV912-BS912&gt;'Inputs and Outputs'!$D$4,Five-BS912,0)</f>
        <v>4</v>
      </c>
      <c r="BX912" s="68">
        <f ca="1">BV912*'Inputs and Outputs'!$D$5-BW912*'Inputs and Outputs'!$D$6</f>
        <v>3680</v>
      </c>
      <c r="BY912" s="70">
        <f t="shared" ca="1" si="299"/>
        <v>0.593889436400035</v>
      </c>
      <c r="BZ912" s="68">
        <f t="shared" si="294"/>
        <v>200</v>
      </c>
      <c r="CA912" s="75">
        <f ca="1">BV912*'Inputs and Outputs'!$D$5-('Model Part B'!BW912*'Model Part B'!BZ912+BW912*Costperbumped)</f>
        <v>2880</v>
      </c>
    </row>
    <row r="913" spans="2:79" x14ac:dyDescent="0.2">
      <c r="B913" s="74">
        <v>910</v>
      </c>
      <c r="C913" s="68" t="s">
        <v>1</v>
      </c>
      <c r="D913" s="69">
        <v>44500</v>
      </c>
      <c r="E913" s="67" t="s">
        <v>3</v>
      </c>
      <c r="F913" s="68" t="str">
        <f>'Flight Data'!$A911</f>
        <v>G910</v>
      </c>
      <c r="G913" s="68">
        <f>'Flight Data'!$B911</f>
        <v>2</v>
      </c>
      <c r="H913" s="68">
        <f ca="1">ROUND(NORMINV($M913,'Inputs and Outputs'!$C$18,'Inputs and Outputs'!$D$18),0)</f>
        <v>111</v>
      </c>
      <c r="I913" s="68">
        <f t="shared" si="280"/>
        <v>101</v>
      </c>
      <c r="J913" s="68">
        <f t="shared" ca="1" si="281"/>
        <v>101</v>
      </c>
      <c r="K913" s="68">
        <f ca="1">IF(J913-G913&gt;'Inputs and Outputs'!$D$4,One-G913,0)</f>
        <v>0</v>
      </c>
      <c r="L913" s="68">
        <f ca="1">J913*'Inputs and Outputs'!$D$5-K913*'Inputs and Outputs'!$D$6</f>
        <v>4040</v>
      </c>
      <c r="M913" s="70">
        <f t="shared" ca="1" si="295"/>
        <v>0.95842783398680365</v>
      </c>
      <c r="N913" s="68">
        <f t="shared" si="282"/>
        <v>25</v>
      </c>
      <c r="O913" s="75">
        <f ca="1">J913*'Inputs and Outputs'!$D$5-('Model Part B'!K913*'Model Part B'!N913+K913*Costperbumped)</f>
        <v>4040</v>
      </c>
      <c r="R913" s="74">
        <v>910</v>
      </c>
      <c r="S913" s="68" t="s">
        <v>1</v>
      </c>
      <c r="T913" s="69">
        <v>44500</v>
      </c>
      <c r="U913" s="67" t="s">
        <v>3</v>
      </c>
      <c r="V913" s="68" t="str">
        <f>'Flight Data'!$A911</f>
        <v>G910</v>
      </c>
      <c r="W913" s="68">
        <f>'Flight Data'!$B911</f>
        <v>2</v>
      </c>
      <c r="X913" s="68">
        <f ca="1">ROUND(NORMINV($AC913,'Inputs and Outputs'!$C$18,'Inputs and Outputs'!$D$18),0)</f>
        <v>103</v>
      </c>
      <c r="Y913" s="68">
        <f t="shared" si="283"/>
        <v>102</v>
      </c>
      <c r="Z913" s="68">
        <f t="shared" ca="1" si="284"/>
        <v>102</v>
      </c>
      <c r="AA913" s="68">
        <f ca="1">IF(Z913-W913&gt;'Inputs and Outputs'!$D$4,One-W913,0)</f>
        <v>0</v>
      </c>
      <c r="AB913" s="68">
        <f ca="1">Z913*'Inputs and Outputs'!$D$5-AA913*'Inputs and Outputs'!$D$6</f>
        <v>4080</v>
      </c>
      <c r="AC913" s="70">
        <f t="shared" ca="1" si="296"/>
        <v>0.6106193672727156</v>
      </c>
      <c r="AD913" s="68">
        <f t="shared" si="285"/>
        <v>25</v>
      </c>
      <c r="AE913" s="75">
        <f ca="1">Z913*'Inputs and Outputs'!$D$5-('Model Part B'!AA913*'Model Part B'!AD913+AA913*Costperbumped)</f>
        <v>4080</v>
      </c>
      <c r="AH913" s="74">
        <v>910</v>
      </c>
      <c r="AI913" s="68" t="s">
        <v>1</v>
      </c>
      <c r="AJ913" s="69">
        <v>44500</v>
      </c>
      <c r="AK913" s="67" t="s">
        <v>3</v>
      </c>
      <c r="AL913" s="68" t="str">
        <f>'Flight Data'!$A911</f>
        <v>G910</v>
      </c>
      <c r="AM913" s="68">
        <f>'Flight Data'!$B911</f>
        <v>2</v>
      </c>
      <c r="AN913" s="68">
        <f ca="1">ROUND(NORMINV($AS913,'Inputs and Outputs'!$C$18,'Inputs and Outputs'!$D$18),0)</f>
        <v>98</v>
      </c>
      <c r="AO913" s="68">
        <f t="shared" si="286"/>
        <v>103</v>
      </c>
      <c r="AP913" s="68">
        <f t="shared" ca="1" si="287"/>
        <v>98</v>
      </c>
      <c r="AQ913" s="68">
        <f ca="1">IF(AP913-AM913&gt;'Inputs and Outputs'!$D$4,Three-AM913,0)</f>
        <v>0</v>
      </c>
      <c r="AR913" s="68">
        <f ca="1">AP913*'Inputs and Outputs'!$D$5-AQ913*'Inputs and Outputs'!$D$6</f>
        <v>3920</v>
      </c>
      <c r="AS913" s="70">
        <f t="shared" ca="1" si="297"/>
        <v>0.28162343460749784</v>
      </c>
      <c r="AT913" s="68">
        <f t="shared" si="288"/>
        <v>25</v>
      </c>
      <c r="AU913" s="75">
        <f ca="1">AP913*'Inputs and Outputs'!$D$5-('Model Part B'!AQ913*'Model Part B'!AT913+AQ913*Costperbumped)</f>
        <v>3920</v>
      </c>
      <c r="AX913" s="74">
        <v>910</v>
      </c>
      <c r="AY913" s="68" t="s">
        <v>1</v>
      </c>
      <c r="AZ913" s="69">
        <v>44500</v>
      </c>
      <c r="BA913" s="67" t="s">
        <v>3</v>
      </c>
      <c r="BB913" s="68" t="str">
        <f>'Flight Data'!$A911</f>
        <v>G910</v>
      </c>
      <c r="BC913" s="68">
        <f>'Flight Data'!$B911</f>
        <v>2</v>
      </c>
      <c r="BD913" s="68">
        <f ca="1">ROUND(NORMINV($BI913,'Inputs and Outputs'!$C$18,'Inputs and Outputs'!$D$18),0)</f>
        <v>101</v>
      </c>
      <c r="BE913" s="68">
        <f t="shared" si="289"/>
        <v>104</v>
      </c>
      <c r="BF913" s="68">
        <f t="shared" ca="1" si="290"/>
        <v>101</v>
      </c>
      <c r="BG913" s="68">
        <f ca="1">IF(BF913-BC913&gt;'Inputs and Outputs'!$D$4,Four-BC913,0)</f>
        <v>0</v>
      </c>
      <c r="BH913" s="68">
        <f ca="1">BF913*'Inputs and Outputs'!$D$5-BG913*'Inputs and Outputs'!$D$6</f>
        <v>4040</v>
      </c>
      <c r="BI913" s="70">
        <f t="shared" ca="1" si="298"/>
        <v>0.47299193574726905</v>
      </c>
      <c r="BJ913" s="68">
        <f t="shared" si="291"/>
        <v>25</v>
      </c>
      <c r="BK913" s="75">
        <f ca="1">BF913*'Inputs and Outputs'!$D$5-('Model Part B'!BG913*'Model Part B'!BJ913+BG913*Costperbumped)</f>
        <v>4040</v>
      </c>
      <c r="BN913" s="74">
        <v>910</v>
      </c>
      <c r="BO913" s="68" t="s">
        <v>1</v>
      </c>
      <c r="BP913" s="69">
        <v>44500</v>
      </c>
      <c r="BQ913" s="67" t="s">
        <v>3</v>
      </c>
      <c r="BR913" s="68" t="str">
        <f>'Flight Data'!$A911</f>
        <v>G910</v>
      </c>
      <c r="BS913" s="68">
        <f>'Flight Data'!$B911</f>
        <v>2</v>
      </c>
      <c r="BT913" s="68">
        <f ca="1">ROUND(NORMINV($BY913,'Inputs and Outputs'!$C$18,'Inputs and Outputs'!$D$18),0)</f>
        <v>90</v>
      </c>
      <c r="BU913" s="68">
        <f t="shared" si="292"/>
        <v>105</v>
      </c>
      <c r="BV913" s="68">
        <f t="shared" ca="1" si="293"/>
        <v>90</v>
      </c>
      <c r="BW913" s="68">
        <f ca="1">IF(BV913-BS913&gt;'Inputs and Outputs'!$D$4,Five-BS913,0)</f>
        <v>0</v>
      </c>
      <c r="BX913" s="68">
        <f ca="1">BV913*'Inputs and Outputs'!$D$5-BW913*'Inputs and Outputs'!$D$6</f>
        <v>3600</v>
      </c>
      <c r="BY913" s="70">
        <f t="shared" ca="1" si="299"/>
        <v>3.9333375174210872E-2</v>
      </c>
      <c r="BZ913" s="68">
        <f t="shared" si="294"/>
        <v>25</v>
      </c>
      <c r="CA913" s="75">
        <f ca="1">BV913*'Inputs and Outputs'!$D$5-('Model Part B'!BW913*'Model Part B'!BZ913+BW913*Costperbumped)</f>
        <v>3600</v>
      </c>
    </row>
    <row r="914" spans="2:79" x14ac:dyDescent="0.2">
      <c r="B914" s="74">
        <v>911</v>
      </c>
      <c r="C914" s="68" t="s">
        <v>1</v>
      </c>
      <c r="D914" s="69">
        <v>44500</v>
      </c>
      <c r="E914" s="67" t="s">
        <v>2</v>
      </c>
      <c r="F914" s="68" t="str">
        <f>'Flight Data'!$A912</f>
        <v>G911</v>
      </c>
      <c r="G914" s="68">
        <f>'Flight Data'!$B912</f>
        <v>1</v>
      </c>
      <c r="H914" s="68">
        <f ca="1">ROUND(NORMINV($M914,'Inputs and Outputs'!$C$19,'Inputs and Outputs'!$D$19),0)</f>
        <v>101</v>
      </c>
      <c r="I914" s="68">
        <f t="shared" si="280"/>
        <v>101</v>
      </c>
      <c r="J914" s="68">
        <f t="shared" ca="1" si="281"/>
        <v>101</v>
      </c>
      <c r="K914" s="68">
        <f ca="1">IF(J914-G914&gt;'Inputs and Outputs'!$D$4,One-G914,0)</f>
        <v>0</v>
      </c>
      <c r="L914" s="68">
        <f ca="1">J914*'Inputs and Outputs'!$D$5-K914*'Inputs and Outputs'!$D$6</f>
        <v>4040</v>
      </c>
      <c r="M914" s="70">
        <f t="shared" ca="1" si="295"/>
        <v>0.35672577534163752</v>
      </c>
      <c r="N914" s="68">
        <f t="shared" si="282"/>
        <v>25</v>
      </c>
      <c r="O914" s="75">
        <f ca="1">J914*'Inputs and Outputs'!$D$5-('Model Part B'!K914*'Model Part B'!N914+K914*Costperbumped)</f>
        <v>4040</v>
      </c>
      <c r="R914" s="74">
        <v>911</v>
      </c>
      <c r="S914" s="68" t="s">
        <v>1</v>
      </c>
      <c r="T914" s="69">
        <v>44500</v>
      </c>
      <c r="U914" s="67" t="s">
        <v>2</v>
      </c>
      <c r="V914" s="68" t="str">
        <f>'Flight Data'!$A912</f>
        <v>G911</v>
      </c>
      <c r="W914" s="68">
        <f>'Flight Data'!$B912</f>
        <v>1</v>
      </c>
      <c r="X914" s="68">
        <f ca="1">ROUND(NORMINV($AC914,'Inputs and Outputs'!$C$19,'Inputs and Outputs'!$D$19),0)</f>
        <v>102</v>
      </c>
      <c r="Y914" s="68">
        <f t="shared" si="283"/>
        <v>102</v>
      </c>
      <c r="Z914" s="68">
        <f t="shared" ca="1" si="284"/>
        <v>102</v>
      </c>
      <c r="AA914" s="68">
        <f ca="1">IF(Z914-W914&gt;'Inputs and Outputs'!$D$4,One-W914,0)</f>
        <v>0</v>
      </c>
      <c r="AB914" s="68">
        <f ca="1">Z914*'Inputs and Outputs'!$D$5-AA914*'Inputs and Outputs'!$D$6</f>
        <v>4080</v>
      </c>
      <c r="AC914" s="70">
        <f t="shared" ca="1" si="296"/>
        <v>0.38654152667826258</v>
      </c>
      <c r="AD914" s="68">
        <f t="shared" si="285"/>
        <v>25</v>
      </c>
      <c r="AE914" s="75">
        <f ca="1">Z914*'Inputs and Outputs'!$D$5-('Model Part B'!AA914*'Model Part B'!AD914+AA914*Costperbumped)</f>
        <v>4080</v>
      </c>
      <c r="AH914" s="74">
        <v>911</v>
      </c>
      <c r="AI914" s="68" t="s">
        <v>1</v>
      </c>
      <c r="AJ914" s="69">
        <v>44500</v>
      </c>
      <c r="AK914" s="67" t="s">
        <v>2</v>
      </c>
      <c r="AL914" s="68" t="str">
        <f>'Flight Data'!$A912</f>
        <v>G911</v>
      </c>
      <c r="AM914" s="68">
        <f>'Flight Data'!$B912</f>
        <v>1</v>
      </c>
      <c r="AN914" s="68">
        <f ca="1">ROUND(NORMINV($AS914,'Inputs and Outputs'!$C$19,'Inputs and Outputs'!$D$19),0)</f>
        <v>102</v>
      </c>
      <c r="AO914" s="68">
        <f t="shared" si="286"/>
        <v>103</v>
      </c>
      <c r="AP914" s="68">
        <f t="shared" ca="1" si="287"/>
        <v>102</v>
      </c>
      <c r="AQ914" s="68">
        <f ca="1">IF(AP914-AM914&gt;'Inputs and Outputs'!$D$4,Three-AM914,0)</f>
        <v>2</v>
      </c>
      <c r="AR914" s="68">
        <f ca="1">AP914*'Inputs and Outputs'!$D$5-AQ914*'Inputs and Outputs'!$D$6</f>
        <v>3880</v>
      </c>
      <c r="AS914" s="70">
        <f t="shared" ca="1" si="297"/>
        <v>0.44968579628053817</v>
      </c>
      <c r="AT914" s="68">
        <f t="shared" si="288"/>
        <v>25</v>
      </c>
      <c r="AU914" s="75">
        <f ca="1">AP914*'Inputs and Outputs'!$D$5-('Model Part B'!AQ914*'Model Part B'!AT914+AQ914*Costperbumped)</f>
        <v>3830</v>
      </c>
      <c r="AX914" s="74">
        <v>911</v>
      </c>
      <c r="AY914" s="68" t="s">
        <v>1</v>
      </c>
      <c r="AZ914" s="69">
        <v>44500</v>
      </c>
      <c r="BA914" s="67" t="s">
        <v>2</v>
      </c>
      <c r="BB914" s="68" t="str">
        <f>'Flight Data'!$A912</f>
        <v>G911</v>
      </c>
      <c r="BC914" s="68">
        <f>'Flight Data'!$B912</f>
        <v>1</v>
      </c>
      <c r="BD914" s="68">
        <f ca="1">ROUND(NORMINV($BI914,'Inputs and Outputs'!$C$19,'Inputs and Outputs'!$D$19),0)</f>
        <v>98</v>
      </c>
      <c r="BE914" s="68">
        <f t="shared" si="289"/>
        <v>104</v>
      </c>
      <c r="BF914" s="68">
        <f t="shared" ca="1" si="290"/>
        <v>98</v>
      </c>
      <c r="BG914" s="68">
        <f ca="1">IF(BF914-BC914&gt;'Inputs and Outputs'!$D$4,Four-BC914,0)</f>
        <v>0</v>
      </c>
      <c r="BH914" s="68">
        <f ca="1">BF914*'Inputs and Outputs'!$D$5-BG914*'Inputs and Outputs'!$D$6</f>
        <v>3920</v>
      </c>
      <c r="BI914" s="70">
        <f t="shared" ca="1" si="298"/>
        <v>0.16474664722836552</v>
      </c>
      <c r="BJ914" s="68">
        <f t="shared" si="291"/>
        <v>25</v>
      </c>
      <c r="BK914" s="75">
        <f ca="1">BF914*'Inputs and Outputs'!$D$5-('Model Part B'!BG914*'Model Part B'!BJ914+BG914*Costperbumped)</f>
        <v>3920</v>
      </c>
      <c r="BN914" s="74">
        <v>911</v>
      </c>
      <c r="BO914" s="68" t="s">
        <v>1</v>
      </c>
      <c r="BP914" s="69">
        <v>44500</v>
      </c>
      <c r="BQ914" s="67" t="s">
        <v>2</v>
      </c>
      <c r="BR914" s="68" t="str">
        <f>'Flight Data'!$A912</f>
        <v>G911</v>
      </c>
      <c r="BS914" s="68">
        <f>'Flight Data'!$B912</f>
        <v>1</v>
      </c>
      <c r="BT914" s="68">
        <f ca="1">ROUND(NORMINV($BY914,'Inputs and Outputs'!$C$18,'Inputs and Outputs'!$D$18),0)</f>
        <v>102</v>
      </c>
      <c r="BU914" s="68">
        <f t="shared" si="292"/>
        <v>105</v>
      </c>
      <c r="BV914" s="68">
        <f t="shared" ca="1" si="293"/>
        <v>102</v>
      </c>
      <c r="BW914" s="68">
        <f ca="1">IF(BV914-BS914&gt;'Inputs and Outputs'!$D$4,Five-BS914,0)</f>
        <v>4</v>
      </c>
      <c r="BX914" s="68">
        <f ca="1">BV914*'Inputs and Outputs'!$D$5-BW914*'Inputs and Outputs'!$D$6</f>
        <v>3680</v>
      </c>
      <c r="BY914" s="70">
        <f t="shared" ca="1" si="299"/>
        <v>0.57123084524045054</v>
      </c>
      <c r="BZ914" s="68">
        <f t="shared" si="294"/>
        <v>25</v>
      </c>
      <c r="CA914" s="75">
        <f ca="1">BV914*'Inputs and Outputs'!$D$5-('Model Part B'!BW914*'Model Part B'!BZ914+BW914*Costperbumped)</f>
        <v>3580</v>
      </c>
    </row>
    <row r="915" spans="2:79" x14ac:dyDescent="0.2">
      <c r="B915" s="74">
        <v>912</v>
      </c>
      <c r="C915" s="68" t="s">
        <v>1</v>
      </c>
      <c r="D915" s="69">
        <v>44500</v>
      </c>
      <c r="E915" s="67" t="s">
        <v>0</v>
      </c>
      <c r="F915" s="68" t="str">
        <f>'Flight Data'!$A913</f>
        <v>G912</v>
      </c>
      <c r="G915" s="68">
        <f>'Flight Data'!$B913</f>
        <v>1</v>
      </c>
      <c r="H915" s="68">
        <f ca="1">ROUND(NORMINV($M915,'Inputs and Outputs'!$C$20,'Inputs and Outputs'!$D$20),0)</f>
        <v>108</v>
      </c>
      <c r="I915" s="68">
        <f t="shared" si="280"/>
        <v>101</v>
      </c>
      <c r="J915" s="68">
        <f t="shared" ca="1" si="281"/>
        <v>101</v>
      </c>
      <c r="K915" s="68">
        <f ca="1">IF(J915-G915&gt;'Inputs and Outputs'!$D$4,One-G915,0)</f>
        <v>0</v>
      </c>
      <c r="L915" s="68">
        <f ca="1">J915*'Inputs and Outputs'!$D$5-K915*'Inputs and Outputs'!$D$6</f>
        <v>4040</v>
      </c>
      <c r="M915" s="70">
        <f t="shared" ca="1" si="295"/>
        <v>0.73426096401996821</v>
      </c>
      <c r="N915" s="68">
        <f t="shared" si="282"/>
        <v>200</v>
      </c>
      <c r="O915" s="75">
        <f ca="1">J915*'Inputs and Outputs'!$D$5-('Model Part B'!K915*'Model Part B'!N915+K915*Costperbumped)</f>
        <v>4040</v>
      </c>
      <c r="R915" s="74">
        <v>912</v>
      </c>
      <c r="S915" s="68" t="s">
        <v>1</v>
      </c>
      <c r="T915" s="69">
        <v>44500</v>
      </c>
      <c r="U915" s="67" t="s">
        <v>0</v>
      </c>
      <c r="V915" s="68" t="str">
        <f>'Flight Data'!$A913</f>
        <v>G912</v>
      </c>
      <c r="W915" s="68">
        <f>'Flight Data'!$B913</f>
        <v>1</v>
      </c>
      <c r="X915" s="68">
        <f ca="1">ROUND(NORMINV($AC915,'Inputs and Outputs'!$C$20,'Inputs and Outputs'!$D$20),0)</f>
        <v>112</v>
      </c>
      <c r="Y915" s="68">
        <f t="shared" si="283"/>
        <v>102</v>
      </c>
      <c r="Z915" s="68">
        <f t="shared" ca="1" si="284"/>
        <v>102</v>
      </c>
      <c r="AA915" s="68">
        <f ca="1">IF(Z915-W915&gt;'Inputs and Outputs'!$D$4,One-W915,0)</f>
        <v>0</v>
      </c>
      <c r="AB915" s="68">
        <f ca="1">Z915*'Inputs and Outputs'!$D$5-AA915*'Inputs and Outputs'!$D$6</f>
        <v>4080</v>
      </c>
      <c r="AC915" s="70">
        <f t="shared" ca="1" si="296"/>
        <v>0.91264247786625874</v>
      </c>
      <c r="AD915" s="68">
        <f t="shared" si="285"/>
        <v>200</v>
      </c>
      <c r="AE915" s="75">
        <f ca="1">Z915*'Inputs and Outputs'!$D$5-('Model Part B'!AA915*'Model Part B'!AD915+AA915*Costperbumped)</f>
        <v>4080</v>
      </c>
      <c r="AH915" s="74">
        <v>912</v>
      </c>
      <c r="AI915" s="68" t="s">
        <v>1</v>
      </c>
      <c r="AJ915" s="69">
        <v>44500</v>
      </c>
      <c r="AK915" s="67" t="s">
        <v>0</v>
      </c>
      <c r="AL915" s="68" t="str">
        <f>'Flight Data'!$A913</f>
        <v>G912</v>
      </c>
      <c r="AM915" s="68">
        <f>'Flight Data'!$B913</f>
        <v>1</v>
      </c>
      <c r="AN915" s="68">
        <f ca="1">ROUND(NORMINV($AS915,'Inputs and Outputs'!$C$20,'Inputs and Outputs'!$D$20),0)</f>
        <v>115</v>
      </c>
      <c r="AO915" s="68">
        <f t="shared" si="286"/>
        <v>103</v>
      </c>
      <c r="AP915" s="68">
        <f t="shared" ca="1" si="287"/>
        <v>103</v>
      </c>
      <c r="AQ915" s="68">
        <f ca="1">IF(AP915-AM915&gt;'Inputs and Outputs'!$D$4,Three-AM915,0)</f>
        <v>2</v>
      </c>
      <c r="AR915" s="68">
        <f ca="1">AP915*'Inputs and Outputs'!$D$5-AQ915*'Inputs and Outputs'!$D$6</f>
        <v>3920</v>
      </c>
      <c r="AS915" s="70">
        <f t="shared" ca="1" si="297"/>
        <v>0.9738870246089375</v>
      </c>
      <c r="AT915" s="68">
        <f t="shared" si="288"/>
        <v>200</v>
      </c>
      <c r="AU915" s="75">
        <f ca="1">AP915*'Inputs and Outputs'!$D$5-('Model Part B'!AQ915*'Model Part B'!AT915+AQ915*Costperbumped)</f>
        <v>3520</v>
      </c>
      <c r="AX915" s="74">
        <v>912</v>
      </c>
      <c r="AY915" s="68" t="s">
        <v>1</v>
      </c>
      <c r="AZ915" s="69">
        <v>44500</v>
      </c>
      <c r="BA915" s="67" t="s">
        <v>0</v>
      </c>
      <c r="BB915" s="68" t="str">
        <f>'Flight Data'!$A913</f>
        <v>G912</v>
      </c>
      <c r="BC915" s="68">
        <f>'Flight Data'!$B913</f>
        <v>1</v>
      </c>
      <c r="BD915" s="68">
        <f ca="1">ROUND(NORMINV($BI915,'Inputs and Outputs'!$C$20,'Inputs and Outputs'!$D$20),0)</f>
        <v>109</v>
      </c>
      <c r="BE915" s="68">
        <f t="shared" si="289"/>
        <v>104</v>
      </c>
      <c r="BF915" s="68">
        <f t="shared" ca="1" si="290"/>
        <v>104</v>
      </c>
      <c r="BG915" s="68">
        <f ca="1">IF(BF915-BC915&gt;'Inputs and Outputs'!$D$4,Four-BC915,0)</f>
        <v>3</v>
      </c>
      <c r="BH915" s="68">
        <f ca="1">BF915*'Inputs and Outputs'!$D$5-BG915*'Inputs and Outputs'!$D$6</f>
        <v>3860</v>
      </c>
      <c r="BI915" s="70">
        <f t="shared" ca="1" si="298"/>
        <v>0.76454355402189655</v>
      </c>
      <c r="BJ915" s="68">
        <f t="shared" si="291"/>
        <v>200</v>
      </c>
      <c r="BK915" s="75">
        <f ca="1">BF915*'Inputs and Outputs'!$D$5-('Model Part B'!BG915*'Model Part B'!BJ915+BG915*Costperbumped)</f>
        <v>3260</v>
      </c>
      <c r="BN915" s="74">
        <v>912</v>
      </c>
      <c r="BO915" s="68" t="s">
        <v>1</v>
      </c>
      <c r="BP915" s="69">
        <v>44500</v>
      </c>
      <c r="BQ915" s="67" t="s">
        <v>0</v>
      </c>
      <c r="BR915" s="68" t="str">
        <f>'Flight Data'!$A913</f>
        <v>G912</v>
      </c>
      <c r="BS915" s="68">
        <f>'Flight Data'!$B913</f>
        <v>1</v>
      </c>
      <c r="BT915" s="68">
        <f ca="1">ROUND(NORMINV($BY915,'Inputs and Outputs'!$C$18,'Inputs and Outputs'!$D$18),0)</f>
        <v>102</v>
      </c>
      <c r="BU915" s="68">
        <f t="shared" si="292"/>
        <v>105</v>
      </c>
      <c r="BV915" s="68">
        <f t="shared" ca="1" si="293"/>
        <v>102</v>
      </c>
      <c r="BW915" s="68">
        <f ca="1">IF(BV915-BS915&gt;'Inputs and Outputs'!$D$4,Five-BS915,0)</f>
        <v>4</v>
      </c>
      <c r="BX915" s="68">
        <f ca="1">BV915*'Inputs and Outputs'!$D$5-BW915*'Inputs and Outputs'!$D$6</f>
        <v>3680</v>
      </c>
      <c r="BY915" s="70">
        <f t="shared" ca="1" si="299"/>
        <v>0.58538236926665455</v>
      </c>
      <c r="BZ915" s="68">
        <f t="shared" si="294"/>
        <v>200</v>
      </c>
      <c r="CA915" s="75">
        <f ca="1">BV915*'Inputs and Outputs'!$D$5-('Model Part B'!BW915*'Model Part B'!BZ915+BW915*Costperbumped)</f>
        <v>2880</v>
      </c>
    </row>
    <row r="916" spans="2:79" x14ac:dyDescent="0.2">
      <c r="B916" s="74">
        <v>913</v>
      </c>
      <c r="C916" s="68" t="s">
        <v>9</v>
      </c>
      <c r="D916" s="69">
        <v>44501</v>
      </c>
      <c r="E916" s="67" t="s">
        <v>3</v>
      </c>
      <c r="F916" s="68" t="str">
        <f>'Flight Data'!$A914</f>
        <v>G913</v>
      </c>
      <c r="G916" s="68">
        <f>'Flight Data'!$B914</f>
        <v>2</v>
      </c>
      <c r="H916" s="68">
        <f ca="1">ROUND(NORMINV($M916,'Inputs and Outputs'!$C$18,'Inputs and Outputs'!$D$18),0)</f>
        <v>85</v>
      </c>
      <c r="I916" s="68">
        <f t="shared" si="280"/>
        <v>101</v>
      </c>
      <c r="J916" s="68">
        <f t="shared" ca="1" si="281"/>
        <v>85</v>
      </c>
      <c r="K916" s="68">
        <f ca="1">IF(J916-G916&gt;'Inputs and Outputs'!$D$4,One-G916,0)</f>
        <v>0</v>
      </c>
      <c r="L916" s="68">
        <f ca="1">J916*'Inputs and Outputs'!$D$5-K916*'Inputs and Outputs'!$D$6</f>
        <v>3400</v>
      </c>
      <c r="M916" s="70">
        <f t="shared" ca="1" si="295"/>
        <v>4.3025099772342479E-3</v>
      </c>
      <c r="N916" s="68">
        <f t="shared" si="282"/>
        <v>25</v>
      </c>
      <c r="O916" s="75">
        <f ca="1">J916*'Inputs and Outputs'!$D$5-('Model Part B'!K916*'Model Part B'!N916+K916*Costperbumped)</f>
        <v>3400</v>
      </c>
      <c r="R916" s="74">
        <v>913</v>
      </c>
      <c r="S916" s="68" t="s">
        <v>9</v>
      </c>
      <c r="T916" s="69">
        <v>44501</v>
      </c>
      <c r="U916" s="67" t="s">
        <v>3</v>
      </c>
      <c r="V916" s="68" t="str">
        <f>'Flight Data'!$A914</f>
        <v>G913</v>
      </c>
      <c r="W916" s="68">
        <f>'Flight Data'!$B914</f>
        <v>2</v>
      </c>
      <c r="X916" s="68">
        <f ca="1">ROUND(NORMINV($AC916,'Inputs and Outputs'!$C$18,'Inputs and Outputs'!$D$18),0)</f>
        <v>102</v>
      </c>
      <c r="Y916" s="68">
        <f t="shared" si="283"/>
        <v>102</v>
      </c>
      <c r="Z916" s="68">
        <f t="shared" ca="1" si="284"/>
        <v>102</v>
      </c>
      <c r="AA916" s="68">
        <f ca="1">IF(Z916-W916&gt;'Inputs and Outputs'!$D$4,One-W916,0)</f>
        <v>0</v>
      </c>
      <c r="AB916" s="68">
        <f ca="1">Z916*'Inputs and Outputs'!$D$5-AA916*'Inputs and Outputs'!$D$6</f>
        <v>4080</v>
      </c>
      <c r="AC916" s="70">
        <f t="shared" ca="1" si="296"/>
        <v>0.59170607672428166</v>
      </c>
      <c r="AD916" s="68">
        <f t="shared" si="285"/>
        <v>25</v>
      </c>
      <c r="AE916" s="75">
        <f ca="1">Z916*'Inputs and Outputs'!$D$5-('Model Part B'!AA916*'Model Part B'!AD916+AA916*Costperbumped)</f>
        <v>4080</v>
      </c>
      <c r="AH916" s="74">
        <v>913</v>
      </c>
      <c r="AI916" s="68" t="s">
        <v>9</v>
      </c>
      <c r="AJ916" s="69">
        <v>44501</v>
      </c>
      <c r="AK916" s="67" t="s">
        <v>3</v>
      </c>
      <c r="AL916" s="68" t="str">
        <f>'Flight Data'!$A914</f>
        <v>G913</v>
      </c>
      <c r="AM916" s="68">
        <f>'Flight Data'!$B914</f>
        <v>2</v>
      </c>
      <c r="AN916" s="68">
        <f ca="1">ROUND(NORMINV($AS916,'Inputs and Outputs'!$C$18,'Inputs and Outputs'!$D$18),0)</f>
        <v>103</v>
      </c>
      <c r="AO916" s="68">
        <f t="shared" si="286"/>
        <v>103</v>
      </c>
      <c r="AP916" s="68">
        <f t="shared" ca="1" si="287"/>
        <v>103</v>
      </c>
      <c r="AQ916" s="68">
        <f ca="1">IF(AP916-AM916&gt;'Inputs and Outputs'!$D$4,Three-AM916,0)</f>
        <v>1</v>
      </c>
      <c r="AR916" s="68">
        <f ca="1">AP916*'Inputs and Outputs'!$D$5-AQ916*'Inputs and Outputs'!$D$6</f>
        <v>4020</v>
      </c>
      <c r="AS916" s="70">
        <f t="shared" ca="1" si="297"/>
        <v>0.65746149865802495</v>
      </c>
      <c r="AT916" s="68">
        <f t="shared" si="288"/>
        <v>25</v>
      </c>
      <c r="AU916" s="75">
        <f ca="1">AP916*'Inputs and Outputs'!$D$5-('Model Part B'!AQ916*'Model Part B'!AT916+AQ916*Costperbumped)</f>
        <v>3995</v>
      </c>
      <c r="AX916" s="74">
        <v>913</v>
      </c>
      <c r="AY916" s="68" t="s">
        <v>9</v>
      </c>
      <c r="AZ916" s="69">
        <v>44501</v>
      </c>
      <c r="BA916" s="67" t="s">
        <v>3</v>
      </c>
      <c r="BB916" s="68" t="str">
        <f>'Flight Data'!$A914</f>
        <v>G913</v>
      </c>
      <c r="BC916" s="68">
        <f>'Flight Data'!$B914</f>
        <v>2</v>
      </c>
      <c r="BD916" s="68">
        <f ca="1">ROUND(NORMINV($BI916,'Inputs and Outputs'!$C$18,'Inputs and Outputs'!$D$18),0)</f>
        <v>107</v>
      </c>
      <c r="BE916" s="68">
        <f t="shared" si="289"/>
        <v>104</v>
      </c>
      <c r="BF916" s="68">
        <f t="shared" ca="1" si="290"/>
        <v>104</v>
      </c>
      <c r="BG916" s="68">
        <f ca="1">IF(BF916-BC916&gt;'Inputs and Outputs'!$D$4,Four-BC916,0)</f>
        <v>2</v>
      </c>
      <c r="BH916" s="68">
        <f ca="1">BF916*'Inputs and Outputs'!$D$5-BG916*'Inputs and Outputs'!$D$6</f>
        <v>3960</v>
      </c>
      <c r="BI916" s="70">
        <f t="shared" ca="1" si="298"/>
        <v>0.85541970133932987</v>
      </c>
      <c r="BJ916" s="68">
        <f t="shared" si="291"/>
        <v>25</v>
      </c>
      <c r="BK916" s="75">
        <f ca="1">BF916*'Inputs and Outputs'!$D$5-('Model Part B'!BG916*'Model Part B'!BJ916+BG916*Costperbumped)</f>
        <v>3910</v>
      </c>
      <c r="BN916" s="74">
        <v>913</v>
      </c>
      <c r="BO916" s="68" t="s">
        <v>9</v>
      </c>
      <c r="BP916" s="69">
        <v>44501</v>
      </c>
      <c r="BQ916" s="67" t="s">
        <v>3</v>
      </c>
      <c r="BR916" s="68" t="str">
        <f>'Flight Data'!$A914</f>
        <v>G913</v>
      </c>
      <c r="BS916" s="68">
        <f>'Flight Data'!$B914</f>
        <v>2</v>
      </c>
      <c r="BT916" s="68">
        <f ca="1">ROUND(NORMINV($BY916,'Inputs and Outputs'!$C$18,'Inputs and Outputs'!$D$18),0)</f>
        <v>113</v>
      </c>
      <c r="BU916" s="68">
        <f t="shared" si="292"/>
        <v>105</v>
      </c>
      <c r="BV916" s="68">
        <f t="shared" ca="1" si="293"/>
        <v>105</v>
      </c>
      <c r="BW916" s="68">
        <f ca="1">IF(BV916-BS916&gt;'Inputs and Outputs'!$D$4,Five-BS916,0)</f>
        <v>3</v>
      </c>
      <c r="BX916" s="68">
        <f ca="1">BV916*'Inputs and Outputs'!$D$5-BW916*'Inputs and Outputs'!$D$6</f>
        <v>3900</v>
      </c>
      <c r="BY916" s="70">
        <f t="shared" ca="1" si="299"/>
        <v>0.97300701751394869</v>
      </c>
      <c r="BZ916" s="68">
        <f t="shared" si="294"/>
        <v>25</v>
      </c>
      <c r="CA916" s="75">
        <f ca="1">BV916*'Inputs and Outputs'!$D$5-('Model Part B'!BW916*'Model Part B'!BZ916+BW916*Costperbumped)</f>
        <v>3825</v>
      </c>
    </row>
    <row r="917" spans="2:79" x14ac:dyDescent="0.2">
      <c r="B917" s="74">
        <v>914</v>
      </c>
      <c r="C917" s="68" t="s">
        <v>9</v>
      </c>
      <c r="D917" s="69">
        <v>44501</v>
      </c>
      <c r="E917" s="67" t="s">
        <v>2</v>
      </c>
      <c r="F917" s="68" t="str">
        <f>'Flight Data'!$A915</f>
        <v>G914</v>
      </c>
      <c r="G917" s="68">
        <f>'Flight Data'!$B915</f>
        <v>1</v>
      </c>
      <c r="H917" s="68">
        <f ca="1">ROUND(NORMINV($M917,'Inputs and Outputs'!$C$19,'Inputs and Outputs'!$D$19),0)</f>
        <v>88</v>
      </c>
      <c r="I917" s="68">
        <f t="shared" si="280"/>
        <v>101</v>
      </c>
      <c r="J917" s="68">
        <f t="shared" ca="1" si="281"/>
        <v>88</v>
      </c>
      <c r="K917" s="68">
        <f ca="1">IF(J917-G917&gt;'Inputs and Outputs'!$D$4,One-G917,0)</f>
        <v>0</v>
      </c>
      <c r="L917" s="68">
        <f ca="1">J917*'Inputs and Outputs'!$D$5-K917*'Inputs and Outputs'!$D$6</f>
        <v>3520</v>
      </c>
      <c r="M917" s="70">
        <f t="shared" ca="1" si="295"/>
        <v>1.6362318425936495E-3</v>
      </c>
      <c r="N917" s="68">
        <f t="shared" si="282"/>
        <v>25</v>
      </c>
      <c r="O917" s="75">
        <f ca="1">J917*'Inputs and Outputs'!$D$5-('Model Part B'!K917*'Model Part B'!N917+K917*Costperbumped)</f>
        <v>3520</v>
      </c>
      <c r="R917" s="74">
        <v>914</v>
      </c>
      <c r="S917" s="68" t="s">
        <v>9</v>
      </c>
      <c r="T917" s="69">
        <v>44501</v>
      </c>
      <c r="U917" s="67" t="s">
        <v>2</v>
      </c>
      <c r="V917" s="68" t="str">
        <f>'Flight Data'!$A915</f>
        <v>G914</v>
      </c>
      <c r="W917" s="68">
        <f>'Flight Data'!$B915</f>
        <v>1</v>
      </c>
      <c r="X917" s="68">
        <f ca="1">ROUND(NORMINV($AC917,'Inputs and Outputs'!$C$19,'Inputs and Outputs'!$D$19),0)</f>
        <v>101</v>
      </c>
      <c r="Y917" s="68">
        <f t="shared" si="283"/>
        <v>102</v>
      </c>
      <c r="Z917" s="68">
        <f t="shared" ca="1" si="284"/>
        <v>101</v>
      </c>
      <c r="AA917" s="68">
        <f ca="1">IF(Z917-W917&gt;'Inputs and Outputs'!$D$4,One-W917,0)</f>
        <v>0</v>
      </c>
      <c r="AB917" s="68">
        <f ca="1">Z917*'Inputs and Outputs'!$D$5-AA917*'Inputs and Outputs'!$D$6</f>
        <v>4040</v>
      </c>
      <c r="AC917" s="70">
        <f t="shared" ca="1" si="296"/>
        <v>0.37181235621144382</v>
      </c>
      <c r="AD917" s="68">
        <f t="shared" si="285"/>
        <v>25</v>
      </c>
      <c r="AE917" s="75">
        <f ca="1">Z917*'Inputs and Outputs'!$D$5-('Model Part B'!AA917*'Model Part B'!AD917+AA917*Costperbumped)</f>
        <v>4040</v>
      </c>
      <c r="AH917" s="74">
        <v>914</v>
      </c>
      <c r="AI917" s="68" t="s">
        <v>9</v>
      </c>
      <c r="AJ917" s="69">
        <v>44501</v>
      </c>
      <c r="AK917" s="67" t="s">
        <v>2</v>
      </c>
      <c r="AL917" s="68" t="str">
        <f>'Flight Data'!$A915</f>
        <v>G914</v>
      </c>
      <c r="AM917" s="68">
        <f>'Flight Data'!$B915</f>
        <v>1</v>
      </c>
      <c r="AN917" s="68">
        <f ca="1">ROUND(NORMINV($AS917,'Inputs and Outputs'!$C$19,'Inputs and Outputs'!$D$19),0)</f>
        <v>103</v>
      </c>
      <c r="AO917" s="68">
        <f t="shared" si="286"/>
        <v>103</v>
      </c>
      <c r="AP917" s="68">
        <f t="shared" ca="1" si="287"/>
        <v>103</v>
      </c>
      <c r="AQ917" s="68">
        <f ca="1">IF(AP917-AM917&gt;'Inputs and Outputs'!$D$4,Three-AM917,0)</f>
        <v>2</v>
      </c>
      <c r="AR917" s="68">
        <f ca="1">AP917*'Inputs and Outputs'!$D$5-AQ917*'Inputs and Outputs'!$D$6</f>
        <v>3920</v>
      </c>
      <c r="AS917" s="70">
        <f t="shared" ca="1" si="297"/>
        <v>0.47391459595571805</v>
      </c>
      <c r="AT917" s="68">
        <f t="shared" si="288"/>
        <v>25</v>
      </c>
      <c r="AU917" s="75">
        <f ca="1">AP917*'Inputs and Outputs'!$D$5-('Model Part B'!AQ917*'Model Part B'!AT917+AQ917*Costperbumped)</f>
        <v>3870</v>
      </c>
      <c r="AX917" s="74">
        <v>914</v>
      </c>
      <c r="AY917" s="68" t="s">
        <v>9</v>
      </c>
      <c r="AZ917" s="69">
        <v>44501</v>
      </c>
      <c r="BA917" s="67" t="s">
        <v>2</v>
      </c>
      <c r="BB917" s="68" t="str">
        <f>'Flight Data'!$A915</f>
        <v>G914</v>
      </c>
      <c r="BC917" s="68">
        <f>'Flight Data'!$B915</f>
        <v>1</v>
      </c>
      <c r="BD917" s="68">
        <f ca="1">ROUND(NORMINV($BI917,'Inputs and Outputs'!$C$19,'Inputs and Outputs'!$D$19),0)</f>
        <v>107</v>
      </c>
      <c r="BE917" s="68">
        <f t="shared" si="289"/>
        <v>104</v>
      </c>
      <c r="BF917" s="68">
        <f t="shared" ca="1" si="290"/>
        <v>104</v>
      </c>
      <c r="BG917" s="68">
        <f ca="1">IF(BF917-BC917&gt;'Inputs and Outputs'!$D$4,Four-BC917,0)</f>
        <v>3</v>
      </c>
      <c r="BH917" s="68">
        <f ca="1">BF917*'Inputs and Outputs'!$D$5-BG917*'Inputs and Outputs'!$D$6</f>
        <v>3860</v>
      </c>
      <c r="BI917" s="70">
        <f t="shared" ca="1" si="298"/>
        <v>0.76777333780319423</v>
      </c>
      <c r="BJ917" s="68">
        <f t="shared" si="291"/>
        <v>25</v>
      </c>
      <c r="BK917" s="75">
        <f ca="1">BF917*'Inputs and Outputs'!$D$5-('Model Part B'!BG917*'Model Part B'!BJ917+BG917*Costperbumped)</f>
        <v>3785</v>
      </c>
      <c r="BN917" s="74">
        <v>914</v>
      </c>
      <c r="BO917" s="68" t="s">
        <v>9</v>
      </c>
      <c r="BP917" s="69">
        <v>44501</v>
      </c>
      <c r="BQ917" s="67" t="s">
        <v>2</v>
      </c>
      <c r="BR917" s="68" t="str">
        <f>'Flight Data'!$A915</f>
        <v>G914</v>
      </c>
      <c r="BS917" s="68">
        <f>'Flight Data'!$B915</f>
        <v>1</v>
      </c>
      <c r="BT917" s="68">
        <f ca="1">ROUND(NORMINV($BY917,'Inputs and Outputs'!$C$18,'Inputs and Outputs'!$D$18),0)</f>
        <v>107</v>
      </c>
      <c r="BU917" s="68">
        <f t="shared" si="292"/>
        <v>105</v>
      </c>
      <c r="BV917" s="68">
        <f t="shared" ca="1" si="293"/>
        <v>105</v>
      </c>
      <c r="BW917" s="68">
        <f ca="1">IF(BV917-BS917&gt;'Inputs and Outputs'!$D$4,Five-BS917,0)</f>
        <v>4</v>
      </c>
      <c r="BX917" s="68">
        <f ca="1">BV917*'Inputs and Outputs'!$D$5-BW917*'Inputs and Outputs'!$D$6</f>
        <v>3800</v>
      </c>
      <c r="BY917" s="70">
        <f t="shared" ca="1" si="299"/>
        <v>0.82620414770283968</v>
      </c>
      <c r="BZ917" s="68">
        <f t="shared" si="294"/>
        <v>25</v>
      </c>
      <c r="CA917" s="75">
        <f ca="1">BV917*'Inputs and Outputs'!$D$5-('Model Part B'!BW917*'Model Part B'!BZ917+BW917*Costperbumped)</f>
        <v>3700</v>
      </c>
    </row>
    <row r="918" spans="2:79" x14ac:dyDescent="0.2">
      <c r="B918" s="74">
        <v>915</v>
      </c>
      <c r="C918" s="68" t="s">
        <v>9</v>
      </c>
      <c r="D918" s="69">
        <v>44501</v>
      </c>
      <c r="E918" s="67" t="s">
        <v>0</v>
      </c>
      <c r="F918" s="68" t="str">
        <f>'Flight Data'!$A916</f>
        <v>G915</v>
      </c>
      <c r="G918" s="68">
        <f>'Flight Data'!$B916</f>
        <v>0</v>
      </c>
      <c r="H918" s="68">
        <f ca="1">ROUND(NORMINV($M918,'Inputs and Outputs'!$C$20,'Inputs and Outputs'!$D$20),0)</f>
        <v>107</v>
      </c>
      <c r="I918" s="68">
        <f t="shared" si="280"/>
        <v>101</v>
      </c>
      <c r="J918" s="68">
        <f t="shared" ca="1" si="281"/>
        <v>101</v>
      </c>
      <c r="K918" s="68">
        <f ca="1">IF(J918-G918&gt;'Inputs and Outputs'!$D$4,One-G918,0)</f>
        <v>1</v>
      </c>
      <c r="L918" s="68">
        <f ca="1">J918*'Inputs and Outputs'!$D$5-K918*'Inputs and Outputs'!$D$6</f>
        <v>3940</v>
      </c>
      <c r="M918" s="70">
        <f t="shared" ca="1" si="295"/>
        <v>0.68265512345863255</v>
      </c>
      <c r="N918" s="68">
        <f t="shared" si="282"/>
        <v>200</v>
      </c>
      <c r="O918" s="75">
        <f ca="1">J918*'Inputs and Outputs'!$D$5-('Model Part B'!K918*'Model Part B'!N918+K918*Costperbumped)</f>
        <v>3740</v>
      </c>
      <c r="R918" s="74">
        <v>915</v>
      </c>
      <c r="S918" s="68" t="s">
        <v>9</v>
      </c>
      <c r="T918" s="69">
        <v>44501</v>
      </c>
      <c r="U918" s="67" t="s">
        <v>0</v>
      </c>
      <c r="V918" s="68" t="str">
        <f>'Flight Data'!$A916</f>
        <v>G915</v>
      </c>
      <c r="W918" s="68">
        <f>'Flight Data'!$B916</f>
        <v>0</v>
      </c>
      <c r="X918" s="68">
        <f ca="1">ROUND(NORMINV($AC918,'Inputs and Outputs'!$C$20,'Inputs and Outputs'!$D$20),0)</f>
        <v>102</v>
      </c>
      <c r="Y918" s="68">
        <f t="shared" si="283"/>
        <v>102</v>
      </c>
      <c r="Z918" s="68">
        <f t="shared" ca="1" si="284"/>
        <v>102</v>
      </c>
      <c r="AA918" s="68">
        <f ca="1">IF(Z918-W918&gt;'Inputs and Outputs'!$D$4,One-W918,0)</f>
        <v>1</v>
      </c>
      <c r="AB918" s="68">
        <f ca="1">Z918*'Inputs and Outputs'!$D$5-AA918*'Inputs and Outputs'!$D$6</f>
        <v>3980</v>
      </c>
      <c r="AC918" s="70">
        <f t="shared" ca="1" si="296"/>
        <v>0.26404429680016661</v>
      </c>
      <c r="AD918" s="68">
        <f t="shared" si="285"/>
        <v>200</v>
      </c>
      <c r="AE918" s="75">
        <f ca="1">Z918*'Inputs and Outputs'!$D$5-('Model Part B'!AA918*'Model Part B'!AD918+AA918*Costperbumped)</f>
        <v>3780</v>
      </c>
      <c r="AH918" s="74">
        <v>915</v>
      </c>
      <c r="AI918" s="68" t="s">
        <v>9</v>
      </c>
      <c r="AJ918" s="69">
        <v>44501</v>
      </c>
      <c r="AK918" s="67" t="s">
        <v>0</v>
      </c>
      <c r="AL918" s="68" t="str">
        <f>'Flight Data'!$A916</f>
        <v>G915</v>
      </c>
      <c r="AM918" s="68">
        <f>'Flight Data'!$B916</f>
        <v>0</v>
      </c>
      <c r="AN918" s="68">
        <f ca="1">ROUND(NORMINV($AS918,'Inputs and Outputs'!$C$20,'Inputs and Outputs'!$D$20),0)</f>
        <v>100</v>
      </c>
      <c r="AO918" s="68">
        <f t="shared" si="286"/>
        <v>103</v>
      </c>
      <c r="AP918" s="68">
        <f t="shared" ca="1" si="287"/>
        <v>100</v>
      </c>
      <c r="AQ918" s="68">
        <f ca="1">IF(AP918-AM918&gt;'Inputs and Outputs'!$D$4,Three-AM918,0)</f>
        <v>0</v>
      </c>
      <c r="AR918" s="68">
        <f ca="1">AP918*'Inputs and Outputs'!$D$5-AQ918*'Inputs and Outputs'!$D$6</f>
        <v>4000</v>
      </c>
      <c r="AS918" s="70">
        <f t="shared" ca="1" si="297"/>
        <v>0.13739708051149369</v>
      </c>
      <c r="AT918" s="68">
        <f t="shared" si="288"/>
        <v>200</v>
      </c>
      <c r="AU918" s="75">
        <f ca="1">AP918*'Inputs and Outputs'!$D$5-('Model Part B'!AQ918*'Model Part B'!AT918+AQ918*Costperbumped)</f>
        <v>4000</v>
      </c>
      <c r="AX918" s="74">
        <v>915</v>
      </c>
      <c r="AY918" s="68" t="s">
        <v>9</v>
      </c>
      <c r="AZ918" s="69">
        <v>44501</v>
      </c>
      <c r="BA918" s="67" t="s">
        <v>0</v>
      </c>
      <c r="BB918" s="68" t="str">
        <f>'Flight Data'!$A916</f>
        <v>G915</v>
      </c>
      <c r="BC918" s="68">
        <f>'Flight Data'!$B916</f>
        <v>0</v>
      </c>
      <c r="BD918" s="68">
        <f ca="1">ROUND(NORMINV($BI918,'Inputs and Outputs'!$C$20,'Inputs and Outputs'!$D$20),0)</f>
        <v>116</v>
      </c>
      <c r="BE918" s="68">
        <f t="shared" si="289"/>
        <v>104</v>
      </c>
      <c r="BF918" s="68">
        <f t="shared" ca="1" si="290"/>
        <v>104</v>
      </c>
      <c r="BG918" s="68">
        <f ca="1">IF(BF918-BC918&gt;'Inputs and Outputs'!$D$4,Four-BC918,0)</f>
        <v>4</v>
      </c>
      <c r="BH918" s="68">
        <f ca="1">BF918*'Inputs and Outputs'!$D$5-BG918*'Inputs and Outputs'!$D$6</f>
        <v>3760</v>
      </c>
      <c r="BI918" s="70">
        <f t="shared" ca="1" si="298"/>
        <v>0.9848724729001056</v>
      </c>
      <c r="BJ918" s="68">
        <f t="shared" si="291"/>
        <v>200</v>
      </c>
      <c r="BK918" s="75">
        <f ca="1">BF918*'Inputs and Outputs'!$D$5-('Model Part B'!BG918*'Model Part B'!BJ918+BG918*Costperbumped)</f>
        <v>2960</v>
      </c>
      <c r="BN918" s="74">
        <v>915</v>
      </c>
      <c r="BO918" s="68" t="s">
        <v>9</v>
      </c>
      <c r="BP918" s="69">
        <v>44501</v>
      </c>
      <c r="BQ918" s="67" t="s">
        <v>0</v>
      </c>
      <c r="BR918" s="68" t="str">
        <f>'Flight Data'!$A916</f>
        <v>G915</v>
      </c>
      <c r="BS918" s="68">
        <f>'Flight Data'!$B916</f>
        <v>0</v>
      </c>
      <c r="BT918" s="68">
        <f ca="1">ROUND(NORMINV($BY918,'Inputs and Outputs'!$C$18,'Inputs and Outputs'!$D$18),0)</f>
        <v>108</v>
      </c>
      <c r="BU918" s="68">
        <f t="shared" si="292"/>
        <v>105</v>
      </c>
      <c r="BV918" s="68">
        <f t="shared" ca="1" si="293"/>
        <v>105</v>
      </c>
      <c r="BW918" s="68">
        <f ca="1">IF(BV918-BS918&gt;'Inputs and Outputs'!$D$4,Five-BS918,0)</f>
        <v>5</v>
      </c>
      <c r="BX918" s="68">
        <f ca="1">BV918*'Inputs and Outputs'!$D$5-BW918*'Inputs and Outputs'!$D$6</f>
        <v>3700</v>
      </c>
      <c r="BY918" s="70">
        <f t="shared" ca="1" si="299"/>
        <v>0.87914204274806285</v>
      </c>
      <c r="BZ918" s="68">
        <f t="shared" si="294"/>
        <v>200</v>
      </c>
      <c r="CA918" s="75">
        <f ca="1">BV918*'Inputs and Outputs'!$D$5-('Model Part B'!BW918*'Model Part B'!BZ918+BW918*Costperbumped)</f>
        <v>2700</v>
      </c>
    </row>
    <row r="919" spans="2:79" x14ac:dyDescent="0.2">
      <c r="B919" s="74">
        <v>916</v>
      </c>
      <c r="C919" s="68" t="s">
        <v>8</v>
      </c>
      <c r="D919" s="69">
        <v>44502</v>
      </c>
      <c r="E919" s="67" t="s">
        <v>3</v>
      </c>
      <c r="F919" s="68" t="str">
        <f>'Flight Data'!$A917</f>
        <v>G916</v>
      </c>
      <c r="G919" s="68">
        <f>'Flight Data'!$B917</f>
        <v>6</v>
      </c>
      <c r="H919" s="68">
        <f ca="1">ROUND(NORMINV($M919,'Inputs and Outputs'!$C$18,'Inputs and Outputs'!$D$18),0)</f>
        <v>114</v>
      </c>
      <c r="I919" s="68">
        <f t="shared" si="280"/>
        <v>101</v>
      </c>
      <c r="J919" s="68">
        <f t="shared" ca="1" si="281"/>
        <v>101</v>
      </c>
      <c r="K919" s="68">
        <f ca="1">IF(J919-G919&gt;'Inputs and Outputs'!$D$4,One-G919,0)</f>
        <v>0</v>
      </c>
      <c r="L919" s="68">
        <f ca="1">J919*'Inputs and Outputs'!$D$5-K919*'Inputs and Outputs'!$D$6</f>
        <v>4040</v>
      </c>
      <c r="M919" s="70">
        <f t="shared" ca="1" si="295"/>
        <v>0.98630458672675825</v>
      </c>
      <c r="N919" s="68">
        <f t="shared" si="282"/>
        <v>25</v>
      </c>
      <c r="O919" s="75">
        <f ca="1">J919*'Inputs and Outputs'!$D$5-('Model Part B'!K919*'Model Part B'!N919+K919*Costperbumped)</f>
        <v>4040</v>
      </c>
      <c r="R919" s="74">
        <v>916</v>
      </c>
      <c r="S919" s="68" t="s">
        <v>8</v>
      </c>
      <c r="T919" s="69">
        <v>44502</v>
      </c>
      <c r="U919" s="67" t="s">
        <v>3</v>
      </c>
      <c r="V919" s="68" t="str">
        <f>'Flight Data'!$A917</f>
        <v>G916</v>
      </c>
      <c r="W919" s="68">
        <f>'Flight Data'!$B917</f>
        <v>6</v>
      </c>
      <c r="X919" s="68">
        <f ca="1">ROUND(NORMINV($AC919,'Inputs and Outputs'!$C$18,'Inputs and Outputs'!$D$18),0)</f>
        <v>94</v>
      </c>
      <c r="Y919" s="68">
        <f t="shared" si="283"/>
        <v>102</v>
      </c>
      <c r="Z919" s="68">
        <f t="shared" ca="1" si="284"/>
        <v>94</v>
      </c>
      <c r="AA919" s="68">
        <f ca="1">IF(Z919-W919&gt;'Inputs and Outputs'!$D$4,One-W919,0)</f>
        <v>0</v>
      </c>
      <c r="AB919" s="68">
        <f ca="1">Z919*'Inputs and Outputs'!$D$5-AA919*'Inputs and Outputs'!$D$6</f>
        <v>3760</v>
      </c>
      <c r="AC919" s="70">
        <f t="shared" ca="1" si="296"/>
        <v>0.1165864597398848</v>
      </c>
      <c r="AD919" s="68">
        <f t="shared" si="285"/>
        <v>25</v>
      </c>
      <c r="AE919" s="75">
        <f ca="1">Z919*'Inputs and Outputs'!$D$5-('Model Part B'!AA919*'Model Part B'!AD919+AA919*Costperbumped)</f>
        <v>3760</v>
      </c>
      <c r="AH919" s="74">
        <v>916</v>
      </c>
      <c r="AI919" s="68" t="s">
        <v>8</v>
      </c>
      <c r="AJ919" s="69">
        <v>44502</v>
      </c>
      <c r="AK919" s="67" t="s">
        <v>3</v>
      </c>
      <c r="AL919" s="68" t="str">
        <f>'Flight Data'!$A917</f>
        <v>G916</v>
      </c>
      <c r="AM919" s="68">
        <f>'Flight Data'!$B917</f>
        <v>6</v>
      </c>
      <c r="AN919" s="68">
        <f ca="1">ROUND(NORMINV($AS919,'Inputs and Outputs'!$C$18,'Inputs and Outputs'!$D$18),0)</f>
        <v>102</v>
      </c>
      <c r="AO919" s="68">
        <f t="shared" si="286"/>
        <v>103</v>
      </c>
      <c r="AP919" s="68">
        <f t="shared" ca="1" si="287"/>
        <v>102</v>
      </c>
      <c r="AQ919" s="68">
        <f ca="1">IF(AP919-AM919&gt;'Inputs and Outputs'!$D$4,Three-AM919,0)</f>
        <v>0</v>
      </c>
      <c r="AR919" s="68">
        <f ca="1">AP919*'Inputs and Outputs'!$D$5-AQ919*'Inputs and Outputs'!$D$6</f>
        <v>4080</v>
      </c>
      <c r="AS919" s="70">
        <f t="shared" ca="1" si="297"/>
        <v>0.55987783345661224</v>
      </c>
      <c r="AT919" s="68">
        <f t="shared" si="288"/>
        <v>25</v>
      </c>
      <c r="AU919" s="75">
        <f ca="1">AP919*'Inputs and Outputs'!$D$5-('Model Part B'!AQ919*'Model Part B'!AT919+AQ919*Costperbumped)</f>
        <v>4080</v>
      </c>
      <c r="AX919" s="74">
        <v>916</v>
      </c>
      <c r="AY919" s="68" t="s">
        <v>8</v>
      </c>
      <c r="AZ919" s="69">
        <v>44502</v>
      </c>
      <c r="BA919" s="67" t="s">
        <v>3</v>
      </c>
      <c r="BB919" s="68" t="str">
        <f>'Flight Data'!$A917</f>
        <v>G916</v>
      </c>
      <c r="BC919" s="68">
        <f>'Flight Data'!$B917</f>
        <v>6</v>
      </c>
      <c r="BD919" s="68">
        <f ca="1">ROUND(NORMINV($BI919,'Inputs and Outputs'!$C$18,'Inputs and Outputs'!$D$18),0)</f>
        <v>104</v>
      </c>
      <c r="BE919" s="68">
        <f t="shared" si="289"/>
        <v>104</v>
      </c>
      <c r="BF919" s="68">
        <f t="shared" ca="1" si="290"/>
        <v>104</v>
      </c>
      <c r="BG919" s="68">
        <f ca="1">IF(BF919-BC919&gt;'Inputs and Outputs'!$D$4,Four-BC919,0)</f>
        <v>0</v>
      </c>
      <c r="BH919" s="68">
        <f ca="1">BF919*'Inputs and Outputs'!$D$5-BG919*'Inputs and Outputs'!$D$6</f>
        <v>4160</v>
      </c>
      <c r="BI919" s="70">
        <f t="shared" ca="1" si="298"/>
        <v>0.67587985489733093</v>
      </c>
      <c r="BJ919" s="68">
        <f t="shared" si="291"/>
        <v>25</v>
      </c>
      <c r="BK919" s="75">
        <f ca="1">BF919*'Inputs and Outputs'!$D$5-('Model Part B'!BG919*'Model Part B'!BJ919+BG919*Costperbumped)</f>
        <v>4160</v>
      </c>
      <c r="BN919" s="74">
        <v>916</v>
      </c>
      <c r="BO919" s="68" t="s">
        <v>8</v>
      </c>
      <c r="BP919" s="69">
        <v>44502</v>
      </c>
      <c r="BQ919" s="67" t="s">
        <v>3</v>
      </c>
      <c r="BR919" s="68" t="str">
        <f>'Flight Data'!$A917</f>
        <v>G916</v>
      </c>
      <c r="BS919" s="68">
        <f>'Flight Data'!$B917</f>
        <v>6</v>
      </c>
      <c r="BT919" s="68">
        <f ca="1">ROUND(NORMINV($BY919,'Inputs and Outputs'!$C$18,'Inputs and Outputs'!$D$18),0)</f>
        <v>89</v>
      </c>
      <c r="BU919" s="68">
        <f t="shared" si="292"/>
        <v>105</v>
      </c>
      <c r="BV919" s="68">
        <f t="shared" ca="1" si="293"/>
        <v>89</v>
      </c>
      <c r="BW919" s="68">
        <f ca="1">IF(BV919-BS919&gt;'Inputs and Outputs'!$D$4,Five-BS919,0)</f>
        <v>0</v>
      </c>
      <c r="BX919" s="68">
        <f ca="1">BV919*'Inputs and Outputs'!$D$5-BW919*'Inputs and Outputs'!$D$6</f>
        <v>3560</v>
      </c>
      <c r="BY919" s="70">
        <f t="shared" ca="1" si="299"/>
        <v>1.9107537227701754E-2</v>
      </c>
      <c r="BZ919" s="68">
        <f t="shared" si="294"/>
        <v>25</v>
      </c>
      <c r="CA919" s="75">
        <f ca="1">BV919*'Inputs and Outputs'!$D$5-('Model Part B'!BW919*'Model Part B'!BZ919+BW919*Costperbumped)</f>
        <v>3560</v>
      </c>
    </row>
    <row r="920" spans="2:79" x14ac:dyDescent="0.2">
      <c r="B920" s="74">
        <v>917</v>
      </c>
      <c r="C920" s="68" t="s">
        <v>8</v>
      </c>
      <c r="D920" s="69">
        <v>44502</v>
      </c>
      <c r="E920" s="67" t="s">
        <v>2</v>
      </c>
      <c r="F920" s="68" t="str">
        <f>'Flight Data'!$A918</f>
        <v>G917</v>
      </c>
      <c r="G920" s="68">
        <f>'Flight Data'!$B918</f>
        <v>1</v>
      </c>
      <c r="H920" s="68">
        <f ca="1">ROUND(NORMINV($M920,'Inputs and Outputs'!$C$19,'Inputs and Outputs'!$D$19),0)</f>
        <v>108</v>
      </c>
      <c r="I920" s="68">
        <f t="shared" si="280"/>
        <v>101</v>
      </c>
      <c r="J920" s="68">
        <f t="shared" ca="1" si="281"/>
        <v>101</v>
      </c>
      <c r="K920" s="68">
        <f ca="1">IF(J920-G920&gt;'Inputs and Outputs'!$D$4,One-G920,0)</f>
        <v>0</v>
      </c>
      <c r="L920" s="68">
        <f ca="1">J920*'Inputs and Outputs'!$D$5-K920*'Inputs and Outputs'!$D$6</f>
        <v>4040</v>
      </c>
      <c r="M920" s="70">
        <f t="shared" ca="1" si="295"/>
        <v>0.84784288311976441</v>
      </c>
      <c r="N920" s="68">
        <f t="shared" si="282"/>
        <v>25</v>
      </c>
      <c r="O920" s="75">
        <f ca="1">J920*'Inputs and Outputs'!$D$5-('Model Part B'!K920*'Model Part B'!N920+K920*Costperbumped)</f>
        <v>4040</v>
      </c>
      <c r="R920" s="74">
        <v>917</v>
      </c>
      <c r="S920" s="68" t="s">
        <v>8</v>
      </c>
      <c r="T920" s="69">
        <v>44502</v>
      </c>
      <c r="U920" s="67" t="s">
        <v>2</v>
      </c>
      <c r="V920" s="68" t="str">
        <f>'Flight Data'!$A918</f>
        <v>G917</v>
      </c>
      <c r="W920" s="68">
        <f>'Flight Data'!$B918</f>
        <v>1</v>
      </c>
      <c r="X920" s="68">
        <f ca="1">ROUND(NORMINV($AC920,'Inputs and Outputs'!$C$19,'Inputs and Outputs'!$D$19),0)</f>
        <v>104</v>
      </c>
      <c r="Y920" s="68">
        <f t="shared" si="283"/>
        <v>102</v>
      </c>
      <c r="Z920" s="68">
        <f t="shared" ca="1" si="284"/>
        <v>102</v>
      </c>
      <c r="AA920" s="68">
        <f ca="1">IF(Z920-W920&gt;'Inputs and Outputs'!$D$4,One-W920,0)</f>
        <v>0</v>
      </c>
      <c r="AB920" s="68">
        <f ca="1">Z920*'Inputs and Outputs'!$D$5-AA920*'Inputs and Outputs'!$D$6</f>
        <v>4080</v>
      </c>
      <c r="AC920" s="70">
        <f t="shared" ca="1" si="296"/>
        <v>0.56749513556285081</v>
      </c>
      <c r="AD920" s="68">
        <f t="shared" si="285"/>
        <v>25</v>
      </c>
      <c r="AE920" s="75">
        <f ca="1">Z920*'Inputs and Outputs'!$D$5-('Model Part B'!AA920*'Model Part B'!AD920+AA920*Costperbumped)</f>
        <v>4080</v>
      </c>
      <c r="AH920" s="74">
        <v>917</v>
      </c>
      <c r="AI920" s="68" t="s">
        <v>8</v>
      </c>
      <c r="AJ920" s="69">
        <v>44502</v>
      </c>
      <c r="AK920" s="67" t="s">
        <v>2</v>
      </c>
      <c r="AL920" s="68" t="str">
        <f>'Flight Data'!$A918</f>
        <v>G917</v>
      </c>
      <c r="AM920" s="68">
        <f>'Flight Data'!$B918</f>
        <v>1</v>
      </c>
      <c r="AN920" s="68">
        <f ca="1">ROUND(NORMINV($AS920,'Inputs and Outputs'!$C$19,'Inputs and Outputs'!$D$19),0)</f>
        <v>108</v>
      </c>
      <c r="AO920" s="68">
        <f t="shared" si="286"/>
        <v>103</v>
      </c>
      <c r="AP920" s="68">
        <f t="shared" ca="1" si="287"/>
        <v>103</v>
      </c>
      <c r="AQ920" s="68">
        <f ca="1">IF(AP920-AM920&gt;'Inputs and Outputs'!$D$4,Three-AM920,0)</f>
        <v>2</v>
      </c>
      <c r="AR920" s="68">
        <f ca="1">AP920*'Inputs and Outputs'!$D$5-AQ920*'Inputs and Outputs'!$D$6</f>
        <v>3920</v>
      </c>
      <c r="AS920" s="70">
        <f t="shared" ca="1" si="297"/>
        <v>0.84100267826067487</v>
      </c>
      <c r="AT920" s="68">
        <f t="shared" si="288"/>
        <v>25</v>
      </c>
      <c r="AU920" s="75">
        <f ca="1">AP920*'Inputs and Outputs'!$D$5-('Model Part B'!AQ920*'Model Part B'!AT920+AQ920*Costperbumped)</f>
        <v>3870</v>
      </c>
      <c r="AX920" s="74">
        <v>917</v>
      </c>
      <c r="AY920" s="68" t="s">
        <v>8</v>
      </c>
      <c r="AZ920" s="69">
        <v>44502</v>
      </c>
      <c r="BA920" s="67" t="s">
        <v>2</v>
      </c>
      <c r="BB920" s="68" t="str">
        <f>'Flight Data'!$A918</f>
        <v>G917</v>
      </c>
      <c r="BC920" s="68">
        <f>'Flight Data'!$B918</f>
        <v>1</v>
      </c>
      <c r="BD920" s="68">
        <f ca="1">ROUND(NORMINV($BI920,'Inputs and Outputs'!$C$19,'Inputs and Outputs'!$D$19),0)</f>
        <v>102</v>
      </c>
      <c r="BE920" s="68">
        <f t="shared" si="289"/>
        <v>104</v>
      </c>
      <c r="BF920" s="68">
        <f t="shared" ca="1" si="290"/>
        <v>102</v>
      </c>
      <c r="BG920" s="68">
        <f ca="1">IF(BF920-BC920&gt;'Inputs and Outputs'!$D$4,Four-BC920,0)</f>
        <v>3</v>
      </c>
      <c r="BH920" s="68">
        <f ca="1">BF920*'Inputs and Outputs'!$D$5-BG920*'Inputs and Outputs'!$D$6</f>
        <v>3780</v>
      </c>
      <c r="BI920" s="70">
        <f t="shared" ca="1" si="298"/>
        <v>0.41490900842347189</v>
      </c>
      <c r="BJ920" s="68">
        <f t="shared" si="291"/>
        <v>25</v>
      </c>
      <c r="BK920" s="75">
        <f ca="1">BF920*'Inputs and Outputs'!$D$5-('Model Part B'!BG920*'Model Part B'!BJ920+BG920*Costperbumped)</f>
        <v>3705</v>
      </c>
      <c r="BN920" s="74">
        <v>917</v>
      </c>
      <c r="BO920" s="68" t="s">
        <v>8</v>
      </c>
      <c r="BP920" s="69">
        <v>44502</v>
      </c>
      <c r="BQ920" s="67" t="s">
        <v>2</v>
      </c>
      <c r="BR920" s="68" t="str">
        <f>'Flight Data'!$A918</f>
        <v>G917</v>
      </c>
      <c r="BS920" s="68">
        <f>'Flight Data'!$B918</f>
        <v>1</v>
      </c>
      <c r="BT920" s="68">
        <f ca="1">ROUND(NORMINV($BY920,'Inputs and Outputs'!$C$18,'Inputs and Outputs'!$D$18),0)</f>
        <v>102</v>
      </c>
      <c r="BU920" s="68">
        <f t="shared" si="292"/>
        <v>105</v>
      </c>
      <c r="BV920" s="68">
        <f t="shared" ca="1" si="293"/>
        <v>102</v>
      </c>
      <c r="BW920" s="68">
        <f ca="1">IF(BV920-BS920&gt;'Inputs and Outputs'!$D$4,Five-BS920,0)</f>
        <v>4</v>
      </c>
      <c r="BX920" s="68">
        <f ca="1">BV920*'Inputs and Outputs'!$D$5-BW920*'Inputs and Outputs'!$D$6</f>
        <v>3680</v>
      </c>
      <c r="BY920" s="70">
        <f t="shared" ca="1" si="299"/>
        <v>0.53637630186097496</v>
      </c>
      <c r="BZ920" s="68">
        <f t="shared" si="294"/>
        <v>25</v>
      </c>
      <c r="CA920" s="75">
        <f ca="1">BV920*'Inputs and Outputs'!$D$5-('Model Part B'!BW920*'Model Part B'!BZ920+BW920*Costperbumped)</f>
        <v>3580</v>
      </c>
    </row>
    <row r="921" spans="2:79" x14ac:dyDescent="0.2">
      <c r="B921" s="74">
        <v>918</v>
      </c>
      <c r="C921" s="68" t="s">
        <v>8</v>
      </c>
      <c r="D921" s="69">
        <v>44502</v>
      </c>
      <c r="E921" s="67" t="s">
        <v>0</v>
      </c>
      <c r="F921" s="68" t="str">
        <f>'Flight Data'!$A919</f>
        <v>G918</v>
      </c>
      <c r="G921" s="68">
        <f>'Flight Data'!$B919</f>
        <v>1</v>
      </c>
      <c r="H921" s="68">
        <f ca="1">ROUND(NORMINV($M921,'Inputs and Outputs'!$C$20,'Inputs and Outputs'!$D$20),0)</f>
        <v>113</v>
      </c>
      <c r="I921" s="68">
        <f t="shared" si="280"/>
        <v>101</v>
      </c>
      <c r="J921" s="68">
        <f t="shared" ca="1" si="281"/>
        <v>101</v>
      </c>
      <c r="K921" s="68">
        <f ca="1">IF(J921-G921&gt;'Inputs and Outputs'!$D$4,One-G921,0)</f>
        <v>0</v>
      </c>
      <c r="L921" s="68">
        <f ca="1">J921*'Inputs and Outputs'!$D$5-K921*'Inputs and Outputs'!$D$6</f>
        <v>4040</v>
      </c>
      <c r="M921" s="70">
        <f t="shared" ca="1" si="295"/>
        <v>0.94595790270401958</v>
      </c>
      <c r="N921" s="68">
        <f t="shared" si="282"/>
        <v>200</v>
      </c>
      <c r="O921" s="75">
        <f ca="1">J921*'Inputs and Outputs'!$D$5-('Model Part B'!K921*'Model Part B'!N921+K921*Costperbumped)</f>
        <v>4040</v>
      </c>
      <c r="R921" s="74">
        <v>918</v>
      </c>
      <c r="S921" s="68" t="s">
        <v>8</v>
      </c>
      <c r="T921" s="69">
        <v>44502</v>
      </c>
      <c r="U921" s="67" t="s">
        <v>0</v>
      </c>
      <c r="V921" s="68" t="str">
        <f>'Flight Data'!$A919</f>
        <v>G918</v>
      </c>
      <c r="W921" s="68">
        <f>'Flight Data'!$B919</f>
        <v>1</v>
      </c>
      <c r="X921" s="68">
        <f ca="1">ROUND(NORMINV($AC921,'Inputs and Outputs'!$C$20,'Inputs and Outputs'!$D$20),0)</f>
        <v>110</v>
      </c>
      <c r="Y921" s="68">
        <f t="shared" si="283"/>
        <v>102</v>
      </c>
      <c r="Z921" s="68">
        <f t="shared" ca="1" si="284"/>
        <v>102</v>
      </c>
      <c r="AA921" s="68">
        <f ca="1">IF(Z921-W921&gt;'Inputs and Outputs'!$D$4,One-W921,0)</f>
        <v>0</v>
      </c>
      <c r="AB921" s="68">
        <f ca="1">Z921*'Inputs and Outputs'!$D$5-AA921*'Inputs and Outputs'!$D$6</f>
        <v>4080</v>
      </c>
      <c r="AC921" s="70">
        <f t="shared" ca="1" si="296"/>
        <v>0.85583356562335244</v>
      </c>
      <c r="AD921" s="68">
        <f t="shared" si="285"/>
        <v>200</v>
      </c>
      <c r="AE921" s="75">
        <f ca="1">Z921*'Inputs and Outputs'!$D$5-('Model Part B'!AA921*'Model Part B'!AD921+AA921*Costperbumped)</f>
        <v>4080</v>
      </c>
      <c r="AH921" s="74">
        <v>918</v>
      </c>
      <c r="AI921" s="68" t="s">
        <v>8</v>
      </c>
      <c r="AJ921" s="69">
        <v>44502</v>
      </c>
      <c r="AK921" s="67" t="s">
        <v>0</v>
      </c>
      <c r="AL921" s="68" t="str">
        <f>'Flight Data'!$A919</f>
        <v>G918</v>
      </c>
      <c r="AM921" s="68">
        <f>'Flight Data'!$B919</f>
        <v>1</v>
      </c>
      <c r="AN921" s="68">
        <f ca="1">ROUND(NORMINV($AS921,'Inputs and Outputs'!$C$20,'Inputs and Outputs'!$D$20),0)</f>
        <v>104</v>
      </c>
      <c r="AO921" s="68">
        <f t="shared" si="286"/>
        <v>103</v>
      </c>
      <c r="AP921" s="68">
        <f t="shared" ca="1" si="287"/>
        <v>103</v>
      </c>
      <c r="AQ921" s="68">
        <f ca="1">IF(AP921-AM921&gt;'Inputs and Outputs'!$D$4,Three-AM921,0)</f>
        <v>2</v>
      </c>
      <c r="AR921" s="68">
        <f ca="1">AP921*'Inputs and Outputs'!$D$5-AQ921*'Inputs and Outputs'!$D$6</f>
        <v>3920</v>
      </c>
      <c r="AS921" s="70">
        <f t="shared" ca="1" si="297"/>
        <v>0.43334763534674081</v>
      </c>
      <c r="AT921" s="68">
        <f t="shared" si="288"/>
        <v>200</v>
      </c>
      <c r="AU921" s="75">
        <f ca="1">AP921*'Inputs and Outputs'!$D$5-('Model Part B'!AQ921*'Model Part B'!AT921+AQ921*Costperbumped)</f>
        <v>3520</v>
      </c>
      <c r="AX921" s="74">
        <v>918</v>
      </c>
      <c r="AY921" s="68" t="s">
        <v>8</v>
      </c>
      <c r="AZ921" s="69">
        <v>44502</v>
      </c>
      <c r="BA921" s="67" t="s">
        <v>0</v>
      </c>
      <c r="BB921" s="68" t="str">
        <f>'Flight Data'!$A919</f>
        <v>G918</v>
      </c>
      <c r="BC921" s="68">
        <f>'Flight Data'!$B919</f>
        <v>1</v>
      </c>
      <c r="BD921" s="68">
        <f ca="1">ROUND(NORMINV($BI921,'Inputs and Outputs'!$C$20,'Inputs and Outputs'!$D$20),0)</f>
        <v>108</v>
      </c>
      <c r="BE921" s="68">
        <f t="shared" si="289"/>
        <v>104</v>
      </c>
      <c r="BF921" s="68">
        <f t="shared" ca="1" si="290"/>
        <v>104</v>
      </c>
      <c r="BG921" s="68">
        <f ca="1">IF(BF921-BC921&gt;'Inputs and Outputs'!$D$4,Four-BC921,0)</f>
        <v>3</v>
      </c>
      <c r="BH921" s="68">
        <f ca="1">BF921*'Inputs and Outputs'!$D$5-BG921*'Inputs and Outputs'!$D$6</f>
        <v>3860</v>
      </c>
      <c r="BI921" s="70">
        <f t="shared" ca="1" si="298"/>
        <v>0.70958431836379221</v>
      </c>
      <c r="BJ921" s="68">
        <f t="shared" si="291"/>
        <v>200</v>
      </c>
      <c r="BK921" s="75">
        <f ca="1">BF921*'Inputs and Outputs'!$D$5-('Model Part B'!BG921*'Model Part B'!BJ921+BG921*Costperbumped)</f>
        <v>3260</v>
      </c>
      <c r="BN921" s="74">
        <v>918</v>
      </c>
      <c r="BO921" s="68" t="s">
        <v>8</v>
      </c>
      <c r="BP921" s="69">
        <v>44502</v>
      </c>
      <c r="BQ921" s="67" t="s">
        <v>0</v>
      </c>
      <c r="BR921" s="68" t="str">
        <f>'Flight Data'!$A919</f>
        <v>G918</v>
      </c>
      <c r="BS921" s="68">
        <f>'Flight Data'!$B919</f>
        <v>1</v>
      </c>
      <c r="BT921" s="68">
        <f ca="1">ROUND(NORMINV($BY921,'Inputs and Outputs'!$C$18,'Inputs and Outputs'!$D$18),0)</f>
        <v>94</v>
      </c>
      <c r="BU921" s="68">
        <f t="shared" si="292"/>
        <v>105</v>
      </c>
      <c r="BV921" s="68">
        <f t="shared" ca="1" si="293"/>
        <v>94</v>
      </c>
      <c r="BW921" s="68">
        <f ca="1">IF(BV921-BS921&gt;'Inputs and Outputs'!$D$4,Five-BS921,0)</f>
        <v>0</v>
      </c>
      <c r="BX921" s="68">
        <f ca="1">BV921*'Inputs and Outputs'!$D$5-BW921*'Inputs and Outputs'!$D$6</f>
        <v>3760</v>
      </c>
      <c r="BY921" s="70">
        <f t="shared" ca="1" si="299"/>
        <v>0.11776699725282347</v>
      </c>
      <c r="BZ921" s="68">
        <f t="shared" si="294"/>
        <v>200</v>
      </c>
      <c r="CA921" s="75">
        <f ca="1">BV921*'Inputs and Outputs'!$D$5-('Model Part B'!BW921*'Model Part B'!BZ921+BW921*Costperbumped)</f>
        <v>3760</v>
      </c>
    </row>
    <row r="922" spans="2:79" x14ac:dyDescent="0.2">
      <c r="B922" s="74">
        <v>919</v>
      </c>
      <c r="C922" s="68" t="s">
        <v>7</v>
      </c>
      <c r="D922" s="69">
        <v>44503</v>
      </c>
      <c r="E922" s="67" t="s">
        <v>3</v>
      </c>
      <c r="F922" s="68" t="str">
        <f>'Flight Data'!$A920</f>
        <v>G919</v>
      </c>
      <c r="G922" s="68">
        <f>'Flight Data'!$B920</f>
        <v>1</v>
      </c>
      <c r="H922" s="68">
        <f ca="1">ROUND(NORMINV($M922,'Inputs and Outputs'!$C$18,'Inputs and Outputs'!$D$18),0)</f>
        <v>105</v>
      </c>
      <c r="I922" s="68">
        <f t="shared" si="280"/>
        <v>101</v>
      </c>
      <c r="J922" s="68">
        <f t="shared" ca="1" si="281"/>
        <v>101</v>
      </c>
      <c r="K922" s="68">
        <f ca="1">IF(J922-G922&gt;'Inputs and Outputs'!$D$4,One-G922,0)</f>
        <v>0</v>
      </c>
      <c r="L922" s="68">
        <f ca="1">J922*'Inputs and Outputs'!$D$5-K922*'Inputs and Outputs'!$D$6</f>
        <v>4040</v>
      </c>
      <c r="M922" s="70">
        <f t="shared" ca="1" si="295"/>
        <v>0.74793081441761566</v>
      </c>
      <c r="N922" s="68">
        <f t="shared" si="282"/>
        <v>25</v>
      </c>
      <c r="O922" s="75">
        <f ca="1">J922*'Inputs and Outputs'!$D$5-('Model Part B'!K922*'Model Part B'!N922+K922*Costperbumped)</f>
        <v>4040</v>
      </c>
      <c r="R922" s="74">
        <v>919</v>
      </c>
      <c r="S922" s="68" t="s">
        <v>7</v>
      </c>
      <c r="T922" s="69">
        <v>44503</v>
      </c>
      <c r="U922" s="67" t="s">
        <v>3</v>
      </c>
      <c r="V922" s="68" t="str">
        <f>'Flight Data'!$A920</f>
        <v>G919</v>
      </c>
      <c r="W922" s="68">
        <f>'Flight Data'!$B920</f>
        <v>1</v>
      </c>
      <c r="X922" s="68">
        <f ca="1">ROUND(NORMINV($AC922,'Inputs and Outputs'!$C$18,'Inputs and Outputs'!$D$18),0)</f>
        <v>103</v>
      </c>
      <c r="Y922" s="68">
        <f t="shared" si="283"/>
        <v>102</v>
      </c>
      <c r="Z922" s="68">
        <f t="shared" ca="1" si="284"/>
        <v>102</v>
      </c>
      <c r="AA922" s="68">
        <f ca="1">IF(Z922-W922&gt;'Inputs and Outputs'!$D$4,One-W922,0)</f>
        <v>0</v>
      </c>
      <c r="AB922" s="68">
        <f ca="1">Z922*'Inputs and Outputs'!$D$5-AA922*'Inputs and Outputs'!$D$6</f>
        <v>4080</v>
      </c>
      <c r="AC922" s="70">
        <f t="shared" ca="1" si="296"/>
        <v>0.60478767778184483</v>
      </c>
      <c r="AD922" s="68">
        <f t="shared" si="285"/>
        <v>25</v>
      </c>
      <c r="AE922" s="75">
        <f ca="1">Z922*'Inputs and Outputs'!$D$5-('Model Part B'!AA922*'Model Part B'!AD922+AA922*Costperbumped)</f>
        <v>4080</v>
      </c>
      <c r="AH922" s="74">
        <v>919</v>
      </c>
      <c r="AI922" s="68" t="s">
        <v>7</v>
      </c>
      <c r="AJ922" s="69">
        <v>44503</v>
      </c>
      <c r="AK922" s="67" t="s">
        <v>3</v>
      </c>
      <c r="AL922" s="68" t="str">
        <f>'Flight Data'!$A920</f>
        <v>G919</v>
      </c>
      <c r="AM922" s="68">
        <f>'Flight Data'!$B920</f>
        <v>1</v>
      </c>
      <c r="AN922" s="68">
        <f ca="1">ROUND(NORMINV($AS922,'Inputs and Outputs'!$C$18,'Inputs and Outputs'!$D$18),0)</f>
        <v>100</v>
      </c>
      <c r="AO922" s="68">
        <f t="shared" si="286"/>
        <v>103</v>
      </c>
      <c r="AP922" s="68">
        <f t="shared" ca="1" si="287"/>
        <v>100</v>
      </c>
      <c r="AQ922" s="68">
        <f ca="1">IF(AP922-AM922&gt;'Inputs and Outputs'!$D$4,Three-AM922,0)</f>
        <v>0</v>
      </c>
      <c r="AR922" s="68">
        <f ca="1">AP922*'Inputs and Outputs'!$D$5-AQ922*'Inputs and Outputs'!$D$6</f>
        <v>4000</v>
      </c>
      <c r="AS922" s="70">
        <f t="shared" ca="1" si="297"/>
        <v>0.43745472804528995</v>
      </c>
      <c r="AT922" s="68">
        <f t="shared" si="288"/>
        <v>25</v>
      </c>
      <c r="AU922" s="75">
        <f ca="1">AP922*'Inputs and Outputs'!$D$5-('Model Part B'!AQ922*'Model Part B'!AT922+AQ922*Costperbumped)</f>
        <v>4000</v>
      </c>
      <c r="AX922" s="74">
        <v>919</v>
      </c>
      <c r="AY922" s="68" t="s">
        <v>7</v>
      </c>
      <c r="AZ922" s="69">
        <v>44503</v>
      </c>
      <c r="BA922" s="67" t="s">
        <v>3</v>
      </c>
      <c r="BB922" s="68" t="str">
        <f>'Flight Data'!$A920</f>
        <v>G919</v>
      </c>
      <c r="BC922" s="68">
        <f>'Flight Data'!$B920</f>
        <v>1</v>
      </c>
      <c r="BD922" s="68">
        <f ca="1">ROUND(NORMINV($BI922,'Inputs and Outputs'!$C$18,'Inputs and Outputs'!$D$18),0)</f>
        <v>104</v>
      </c>
      <c r="BE922" s="68">
        <f t="shared" si="289"/>
        <v>104</v>
      </c>
      <c r="BF922" s="68">
        <f t="shared" ca="1" si="290"/>
        <v>104</v>
      </c>
      <c r="BG922" s="68">
        <f ca="1">IF(BF922-BC922&gt;'Inputs and Outputs'!$D$4,Four-BC922,0)</f>
        <v>3</v>
      </c>
      <c r="BH922" s="68">
        <f ca="1">BF922*'Inputs and Outputs'!$D$5-BG922*'Inputs and Outputs'!$D$6</f>
        <v>3860</v>
      </c>
      <c r="BI922" s="70">
        <f t="shared" ca="1" si="298"/>
        <v>0.69168264939896684</v>
      </c>
      <c r="BJ922" s="68">
        <f t="shared" si="291"/>
        <v>25</v>
      </c>
      <c r="BK922" s="75">
        <f ca="1">BF922*'Inputs and Outputs'!$D$5-('Model Part B'!BG922*'Model Part B'!BJ922+BG922*Costperbumped)</f>
        <v>3785</v>
      </c>
      <c r="BN922" s="74">
        <v>919</v>
      </c>
      <c r="BO922" s="68" t="s">
        <v>7</v>
      </c>
      <c r="BP922" s="69">
        <v>44503</v>
      </c>
      <c r="BQ922" s="67" t="s">
        <v>3</v>
      </c>
      <c r="BR922" s="68" t="str">
        <f>'Flight Data'!$A920</f>
        <v>G919</v>
      </c>
      <c r="BS922" s="68">
        <f>'Flight Data'!$B920</f>
        <v>1</v>
      </c>
      <c r="BT922" s="68">
        <f ca="1">ROUND(NORMINV($BY922,'Inputs and Outputs'!$C$18,'Inputs and Outputs'!$D$18),0)</f>
        <v>100</v>
      </c>
      <c r="BU922" s="68">
        <f t="shared" si="292"/>
        <v>105</v>
      </c>
      <c r="BV922" s="68">
        <f t="shared" ca="1" si="293"/>
        <v>100</v>
      </c>
      <c r="BW922" s="68">
        <f ca="1">IF(BV922-BS922&gt;'Inputs and Outputs'!$D$4,Five-BS922,0)</f>
        <v>0</v>
      </c>
      <c r="BX922" s="68">
        <f ca="1">BV922*'Inputs and Outputs'!$D$5-BW922*'Inputs and Outputs'!$D$6</f>
        <v>4000</v>
      </c>
      <c r="BY922" s="70">
        <f t="shared" ca="1" si="299"/>
        <v>0.41098593350561663</v>
      </c>
      <c r="BZ922" s="68">
        <f t="shared" si="294"/>
        <v>25</v>
      </c>
      <c r="CA922" s="75">
        <f ca="1">BV922*'Inputs and Outputs'!$D$5-('Model Part B'!BW922*'Model Part B'!BZ922+BW922*Costperbumped)</f>
        <v>4000</v>
      </c>
    </row>
    <row r="923" spans="2:79" x14ac:dyDescent="0.2">
      <c r="B923" s="74">
        <v>920</v>
      </c>
      <c r="C923" s="68" t="s">
        <v>7</v>
      </c>
      <c r="D923" s="69">
        <v>44503</v>
      </c>
      <c r="E923" s="67" t="s">
        <v>2</v>
      </c>
      <c r="F923" s="68" t="str">
        <f>'Flight Data'!$A921</f>
        <v>G920</v>
      </c>
      <c r="G923" s="68">
        <f>'Flight Data'!$B921</f>
        <v>1</v>
      </c>
      <c r="H923" s="68">
        <f ca="1">ROUND(NORMINV($M923,'Inputs and Outputs'!$C$19,'Inputs and Outputs'!$D$19),0)</f>
        <v>106</v>
      </c>
      <c r="I923" s="68">
        <f t="shared" si="280"/>
        <v>101</v>
      </c>
      <c r="J923" s="68">
        <f t="shared" ca="1" si="281"/>
        <v>101</v>
      </c>
      <c r="K923" s="68">
        <f ca="1">IF(J923-G923&gt;'Inputs and Outputs'!$D$4,One-G923,0)</f>
        <v>0</v>
      </c>
      <c r="L923" s="68">
        <f ca="1">J923*'Inputs and Outputs'!$D$5-K923*'Inputs and Outputs'!$D$6</f>
        <v>4040</v>
      </c>
      <c r="M923" s="70">
        <f t="shared" ca="1" si="295"/>
        <v>0.73780673298506472</v>
      </c>
      <c r="N923" s="68">
        <f t="shared" si="282"/>
        <v>25</v>
      </c>
      <c r="O923" s="75">
        <f ca="1">J923*'Inputs and Outputs'!$D$5-('Model Part B'!K923*'Model Part B'!N923+K923*Costperbumped)</f>
        <v>4040</v>
      </c>
      <c r="R923" s="74">
        <v>920</v>
      </c>
      <c r="S923" s="68" t="s">
        <v>7</v>
      </c>
      <c r="T923" s="69">
        <v>44503</v>
      </c>
      <c r="U923" s="67" t="s">
        <v>2</v>
      </c>
      <c r="V923" s="68" t="str">
        <f>'Flight Data'!$A921</f>
        <v>G920</v>
      </c>
      <c r="W923" s="68">
        <f>'Flight Data'!$B921</f>
        <v>1</v>
      </c>
      <c r="X923" s="68">
        <f ca="1">ROUND(NORMINV($AC923,'Inputs and Outputs'!$C$19,'Inputs and Outputs'!$D$19),0)</f>
        <v>100</v>
      </c>
      <c r="Y923" s="68">
        <f t="shared" si="283"/>
        <v>102</v>
      </c>
      <c r="Z923" s="68">
        <f t="shared" ca="1" si="284"/>
        <v>100</v>
      </c>
      <c r="AA923" s="68">
        <f ca="1">IF(Z923-W923&gt;'Inputs and Outputs'!$D$4,One-W923,0)</f>
        <v>0</v>
      </c>
      <c r="AB923" s="68">
        <f ca="1">Z923*'Inputs and Outputs'!$D$5-AA923*'Inputs and Outputs'!$D$6</f>
        <v>4000</v>
      </c>
      <c r="AC923" s="70">
        <f t="shared" ca="1" si="296"/>
        <v>0.30641155755159921</v>
      </c>
      <c r="AD923" s="68">
        <f t="shared" si="285"/>
        <v>25</v>
      </c>
      <c r="AE923" s="75">
        <f ca="1">Z923*'Inputs and Outputs'!$D$5-('Model Part B'!AA923*'Model Part B'!AD923+AA923*Costperbumped)</f>
        <v>4000</v>
      </c>
      <c r="AH923" s="74">
        <v>920</v>
      </c>
      <c r="AI923" s="68" t="s">
        <v>7</v>
      </c>
      <c r="AJ923" s="69">
        <v>44503</v>
      </c>
      <c r="AK923" s="67" t="s">
        <v>2</v>
      </c>
      <c r="AL923" s="68" t="str">
        <f>'Flight Data'!$A921</f>
        <v>G920</v>
      </c>
      <c r="AM923" s="68">
        <f>'Flight Data'!$B921</f>
        <v>1</v>
      </c>
      <c r="AN923" s="68">
        <f ca="1">ROUND(NORMINV($AS923,'Inputs and Outputs'!$C$19,'Inputs and Outputs'!$D$19),0)</f>
        <v>107</v>
      </c>
      <c r="AO923" s="68">
        <f t="shared" si="286"/>
        <v>103</v>
      </c>
      <c r="AP923" s="68">
        <f t="shared" ca="1" si="287"/>
        <v>103</v>
      </c>
      <c r="AQ923" s="68">
        <f ca="1">IF(AP923-AM923&gt;'Inputs and Outputs'!$D$4,Three-AM923,0)</f>
        <v>2</v>
      </c>
      <c r="AR923" s="68">
        <f ca="1">AP923*'Inputs and Outputs'!$D$5-AQ923*'Inputs and Outputs'!$D$6</f>
        <v>3920</v>
      </c>
      <c r="AS923" s="70">
        <f t="shared" ca="1" si="297"/>
        <v>0.79569245585981707</v>
      </c>
      <c r="AT923" s="68">
        <f t="shared" si="288"/>
        <v>25</v>
      </c>
      <c r="AU923" s="75">
        <f ca="1">AP923*'Inputs and Outputs'!$D$5-('Model Part B'!AQ923*'Model Part B'!AT923+AQ923*Costperbumped)</f>
        <v>3870</v>
      </c>
      <c r="AX923" s="74">
        <v>920</v>
      </c>
      <c r="AY923" s="68" t="s">
        <v>7</v>
      </c>
      <c r="AZ923" s="69">
        <v>44503</v>
      </c>
      <c r="BA923" s="67" t="s">
        <v>2</v>
      </c>
      <c r="BB923" s="68" t="str">
        <f>'Flight Data'!$A921</f>
        <v>G920</v>
      </c>
      <c r="BC923" s="68">
        <f>'Flight Data'!$B921</f>
        <v>1</v>
      </c>
      <c r="BD923" s="68">
        <f ca="1">ROUND(NORMINV($BI923,'Inputs and Outputs'!$C$19,'Inputs and Outputs'!$D$19),0)</f>
        <v>101</v>
      </c>
      <c r="BE923" s="68">
        <f t="shared" si="289"/>
        <v>104</v>
      </c>
      <c r="BF923" s="68">
        <f t="shared" ca="1" si="290"/>
        <v>101</v>
      </c>
      <c r="BG923" s="68">
        <f ca="1">IF(BF923-BC923&gt;'Inputs and Outputs'!$D$4,Four-BC923,0)</f>
        <v>0</v>
      </c>
      <c r="BH923" s="68">
        <f ca="1">BF923*'Inputs and Outputs'!$D$5-BG923*'Inputs and Outputs'!$D$6</f>
        <v>4040</v>
      </c>
      <c r="BI923" s="70">
        <f t="shared" ca="1" si="298"/>
        <v>0.32762085318267142</v>
      </c>
      <c r="BJ923" s="68">
        <f t="shared" si="291"/>
        <v>25</v>
      </c>
      <c r="BK923" s="75">
        <f ca="1">BF923*'Inputs and Outputs'!$D$5-('Model Part B'!BG923*'Model Part B'!BJ923+BG923*Costperbumped)</f>
        <v>4040</v>
      </c>
      <c r="BN923" s="74">
        <v>920</v>
      </c>
      <c r="BO923" s="68" t="s">
        <v>7</v>
      </c>
      <c r="BP923" s="69">
        <v>44503</v>
      </c>
      <c r="BQ923" s="67" t="s">
        <v>2</v>
      </c>
      <c r="BR923" s="68" t="str">
        <f>'Flight Data'!$A921</f>
        <v>G920</v>
      </c>
      <c r="BS923" s="68">
        <f>'Flight Data'!$B921</f>
        <v>1</v>
      </c>
      <c r="BT923" s="68">
        <f ca="1">ROUND(NORMINV($BY923,'Inputs and Outputs'!$C$18,'Inputs and Outputs'!$D$18),0)</f>
        <v>101</v>
      </c>
      <c r="BU923" s="68">
        <f t="shared" si="292"/>
        <v>105</v>
      </c>
      <c r="BV923" s="68">
        <f t="shared" ca="1" si="293"/>
        <v>101</v>
      </c>
      <c r="BW923" s="68">
        <f ca="1">IF(BV923-BS923&gt;'Inputs and Outputs'!$D$4,Five-BS923,0)</f>
        <v>0</v>
      </c>
      <c r="BX923" s="68">
        <f ca="1">BV923*'Inputs and Outputs'!$D$5-BW923*'Inputs and Outputs'!$D$6</f>
        <v>4040</v>
      </c>
      <c r="BY923" s="70">
        <f t="shared" ca="1" si="299"/>
        <v>0.51608426022044984</v>
      </c>
      <c r="BZ923" s="68">
        <f t="shared" si="294"/>
        <v>25</v>
      </c>
      <c r="CA923" s="75">
        <f ca="1">BV923*'Inputs and Outputs'!$D$5-('Model Part B'!BW923*'Model Part B'!BZ923+BW923*Costperbumped)</f>
        <v>4040</v>
      </c>
    </row>
    <row r="924" spans="2:79" x14ac:dyDescent="0.2">
      <c r="B924" s="74">
        <v>921</v>
      </c>
      <c r="C924" s="68" t="s">
        <v>7</v>
      </c>
      <c r="D924" s="69">
        <v>44503</v>
      </c>
      <c r="E924" s="67" t="s">
        <v>0</v>
      </c>
      <c r="F924" s="68" t="str">
        <f>'Flight Data'!$A922</f>
        <v>G921</v>
      </c>
      <c r="G924" s="68">
        <f>'Flight Data'!$B922</f>
        <v>3</v>
      </c>
      <c r="H924" s="68">
        <f ca="1">ROUND(NORMINV($M924,'Inputs and Outputs'!$C$20,'Inputs and Outputs'!$D$20),0)</f>
        <v>102</v>
      </c>
      <c r="I924" s="68">
        <f t="shared" si="280"/>
        <v>101</v>
      </c>
      <c r="J924" s="68">
        <f t="shared" ca="1" si="281"/>
        <v>101</v>
      </c>
      <c r="K924" s="68">
        <f ca="1">IF(J924-G924&gt;'Inputs and Outputs'!$D$4,One-G924,0)</f>
        <v>0</v>
      </c>
      <c r="L924" s="68">
        <f ca="1">J924*'Inputs and Outputs'!$D$5-K924*'Inputs and Outputs'!$D$6</f>
        <v>4040</v>
      </c>
      <c r="M924" s="70">
        <f t="shared" ca="1" si="295"/>
        <v>0.24697146678612203</v>
      </c>
      <c r="N924" s="68">
        <f t="shared" si="282"/>
        <v>200</v>
      </c>
      <c r="O924" s="75">
        <f ca="1">J924*'Inputs and Outputs'!$D$5-('Model Part B'!K924*'Model Part B'!N924+K924*Costperbumped)</f>
        <v>4040</v>
      </c>
      <c r="R924" s="74">
        <v>921</v>
      </c>
      <c r="S924" s="68" t="s">
        <v>7</v>
      </c>
      <c r="T924" s="69">
        <v>44503</v>
      </c>
      <c r="U924" s="67" t="s">
        <v>0</v>
      </c>
      <c r="V924" s="68" t="str">
        <f>'Flight Data'!$A922</f>
        <v>G921</v>
      </c>
      <c r="W924" s="68">
        <f>'Flight Data'!$B922</f>
        <v>3</v>
      </c>
      <c r="X924" s="68">
        <f ca="1">ROUND(NORMINV($AC924,'Inputs and Outputs'!$C$20,'Inputs and Outputs'!$D$20),0)</f>
        <v>109</v>
      </c>
      <c r="Y924" s="68">
        <f t="shared" si="283"/>
        <v>102</v>
      </c>
      <c r="Z924" s="68">
        <f t="shared" ca="1" si="284"/>
        <v>102</v>
      </c>
      <c r="AA924" s="68">
        <f ca="1">IF(Z924-W924&gt;'Inputs and Outputs'!$D$4,One-W924,0)</f>
        <v>0</v>
      </c>
      <c r="AB924" s="68">
        <f ca="1">Z924*'Inputs and Outputs'!$D$5-AA924*'Inputs and Outputs'!$D$6</f>
        <v>4080</v>
      </c>
      <c r="AC924" s="70">
        <f t="shared" ca="1" si="296"/>
        <v>0.77073307342843789</v>
      </c>
      <c r="AD924" s="68">
        <f t="shared" si="285"/>
        <v>200</v>
      </c>
      <c r="AE924" s="75">
        <f ca="1">Z924*'Inputs and Outputs'!$D$5-('Model Part B'!AA924*'Model Part B'!AD924+AA924*Costperbumped)</f>
        <v>4080</v>
      </c>
      <c r="AH924" s="74">
        <v>921</v>
      </c>
      <c r="AI924" s="68" t="s">
        <v>7</v>
      </c>
      <c r="AJ924" s="69">
        <v>44503</v>
      </c>
      <c r="AK924" s="67" t="s">
        <v>0</v>
      </c>
      <c r="AL924" s="68" t="str">
        <f>'Flight Data'!$A922</f>
        <v>G921</v>
      </c>
      <c r="AM924" s="68">
        <f>'Flight Data'!$B922</f>
        <v>3</v>
      </c>
      <c r="AN924" s="68">
        <f ca="1">ROUND(NORMINV($AS924,'Inputs and Outputs'!$C$20,'Inputs and Outputs'!$D$20),0)</f>
        <v>99</v>
      </c>
      <c r="AO924" s="68">
        <f t="shared" si="286"/>
        <v>103</v>
      </c>
      <c r="AP924" s="68">
        <f t="shared" ca="1" si="287"/>
        <v>99</v>
      </c>
      <c r="AQ924" s="68">
        <f ca="1">IF(AP924-AM924&gt;'Inputs and Outputs'!$D$4,Three-AM924,0)</f>
        <v>0</v>
      </c>
      <c r="AR924" s="68">
        <f ca="1">AP924*'Inputs and Outputs'!$D$5-AQ924*'Inputs and Outputs'!$D$6</f>
        <v>3960</v>
      </c>
      <c r="AS924" s="70">
        <f t="shared" ca="1" si="297"/>
        <v>0.11892061359031647</v>
      </c>
      <c r="AT924" s="68">
        <f t="shared" si="288"/>
        <v>200</v>
      </c>
      <c r="AU924" s="75">
        <f ca="1">AP924*'Inputs and Outputs'!$D$5-('Model Part B'!AQ924*'Model Part B'!AT924+AQ924*Costperbumped)</f>
        <v>3960</v>
      </c>
      <c r="AX924" s="74">
        <v>921</v>
      </c>
      <c r="AY924" s="68" t="s">
        <v>7</v>
      </c>
      <c r="AZ924" s="69">
        <v>44503</v>
      </c>
      <c r="BA924" s="67" t="s">
        <v>0</v>
      </c>
      <c r="BB924" s="68" t="str">
        <f>'Flight Data'!$A922</f>
        <v>G921</v>
      </c>
      <c r="BC924" s="68">
        <f>'Flight Data'!$B922</f>
        <v>3</v>
      </c>
      <c r="BD924" s="68">
        <f ca="1">ROUND(NORMINV($BI924,'Inputs and Outputs'!$C$20,'Inputs and Outputs'!$D$20),0)</f>
        <v>106</v>
      </c>
      <c r="BE924" s="68">
        <f t="shared" si="289"/>
        <v>104</v>
      </c>
      <c r="BF924" s="68">
        <f t="shared" ca="1" si="290"/>
        <v>104</v>
      </c>
      <c r="BG924" s="68">
        <f ca="1">IF(BF924-BC924&gt;'Inputs and Outputs'!$D$4,Four-BC924,0)</f>
        <v>1</v>
      </c>
      <c r="BH924" s="68">
        <f ca="1">BF924*'Inputs and Outputs'!$D$5-BG924*'Inputs and Outputs'!$D$6</f>
        <v>4060</v>
      </c>
      <c r="BI924" s="70">
        <f t="shared" ca="1" si="298"/>
        <v>0.56279507997850586</v>
      </c>
      <c r="BJ924" s="68">
        <f t="shared" si="291"/>
        <v>200</v>
      </c>
      <c r="BK924" s="75">
        <f ca="1">BF924*'Inputs and Outputs'!$D$5-('Model Part B'!BG924*'Model Part B'!BJ924+BG924*Costperbumped)</f>
        <v>3860</v>
      </c>
      <c r="BN924" s="74">
        <v>921</v>
      </c>
      <c r="BO924" s="68" t="s">
        <v>7</v>
      </c>
      <c r="BP924" s="69">
        <v>44503</v>
      </c>
      <c r="BQ924" s="67" t="s">
        <v>0</v>
      </c>
      <c r="BR924" s="68" t="str">
        <f>'Flight Data'!$A922</f>
        <v>G921</v>
      </c>
      <c r="BS924" s="68">
        <f>'Flight Data'!$B922</f>
        <v>3</v>
      </c>
      <c r="BT924" s="68">
        <f ca="1">ROUND(NORMINV($BY924,'Inputs and Outputs'!$C$18,'Inputs and Outputs'!$D$18),0)</f>
        <v>105</v>
      </c>
      <c r="BU924" s="68">
        <f t="shared" si="292"/>
        <v>105</v>
      </c>
      <c r="BV924" s="68">
        <f t="shared" ca="1" si="293"/>
        <v>105</v>
      </c>
      <c r="BW924" s="68">
        <f ca="1">IF(BV924-BS924&gt;'Inputs and Outputs'!$D$4,Five-BS924,0)</f>
        <v>2</v>
      </c>
      <c r="BX924" s="68">
        <f ca="1">BV924*'Inputs and Outputs'!$D$5-BW924*'Inputs and Outputs'!$D$6</f>
        <v>4000</v>
      </c>
      <c r="BY924" s="70">
        <f t="shared" ca="1" si="299"/>
        <v>0.73354724780975522</v>
      </c>
      <c r="BZ924" s="68">
        <f t="shared" si="294"/>
        <v>200</v>
      </c>
      <c r="CA924" s="75">
        <f ca="1">BV924*'Inputs and Outputs'!$D$5-('Model Part B'!BW924*'Model Part B'!BZ924+BW924*Costperbumped)</f>
        <v>3600</v>
      </c>
    </row>
    <row r="925" spans="2:79" x14ac:dyDescent="0.2">
      <c r="B925" s="74">
        <v>922</v>
      </c>
      <c r="C925" s="68" t="s">
        <v>6</v>
      </c>
      <c r="D925" s="69">
        <v>44504</v>
      </c>
      <c r="E925" s="67" t="s">
        <v>3</v>
      </c>
      <c r="F925" s="68" t="str">
        <f>'Flight Data'!$A923</f>
        <v>G922</v>
      </c>
      <c r="G925" s="68">
        <f>'Flight Data'!$B923</f>
        <v>8</v>
      </c>
      <c r="H925" s="68">
        <f ca="1">ROUND(NORMINV($M925,'Inputs and Outputs'!$C$18,'Inputs and Outputs'!$D$18),0)</f>
        <v>99</v>
      </c>
      <c r="I925" s="68">
        <f t="shared" si="280"/>
        <v>101</v>
      </c>
      <c r="J925" s="68">
        <f t="shared" ca="1" si="281"/>
        <v>99</v>
      </c>
      <c r="K925" s="68">
        <f ca="1">IF(J925-G925&gt;'Inputs and Outputs'!$D$4,One-G925,0)</f>
        <v>0</v>
      </c>
      <c r="L925" s="68">
        <f ca="1">J925*'Inputs and Outputs'!$D$5-K925*'Inputs and Outputs'!$D$6</f>
        <v>3960</v>
      </c>
      <c r="M925" s="70">
        <f t="shared" ca="1" si="295"/>
        <v>0.37563418245320745</v>
      </c>
      <c r="N925" s="68">
        <f t="shared" si="282"/>
        <v>25</v>
      </c>
      <c r="O925" s="75">
        <f ca="1">J925*'Inputs and Outputs'!$D$5-('Model Part B'!K925*'Model Part B'!N925+K925*Costperbumped)</f>
        <v>3960</v>
      </c>
      <c r="R925" s="74">
        <v>922</v>
      </c>
      <c r="S925" s="68" t="s">
        <v>6</v>
      </c>
      <c r="T925" s="69">
        <v>44504</v>
      </c>
      <c r="U925" s="67" t="s">
        <v>3</v>
      </c>
      <c r="V925" s="68" t="str">
        <f>'Flight Data'!$A923</f>
        <v>G922</v>
      </c>
      <c r="W925" s="68">
        <f>'Flight Data'!$B923</f>
        <v>8</v>
      </c>
      <c r="X925" s="68">
        <f ca="1">ROUND(NORMINV($AC925,'Inputs and Outputs'!$C$18,'Inputs and Outputs'!$D$18),0)</f>
        <v>102</v>
      </c>
      <c r="Y925" s="68">
        <f t="shared" si="283"/>
        <v>102</v>
      </c>
      <c r="Z925" s="68">
        <f t="shared" ca="1" si="284"/>
        <v>102</v>
      </c>
      <c r="AA925" s="68">
        <f ca="1">IF(Z925-W925&gt;'Inputs and Outputs'!$D$4,One-W925,0)</f>
        <v>0</v>
      </c>
      <c r="AB925" s="68">
        <f ca="1">Z925*'Inputs and Outputs'!$D$5-AA925*'Inputs and Outputs'!$D$6</f>
        <v>4080</v>
      </c>
      <c r="AC925" s="70">
        <f t="shared" ca="1" si="296"/>
        <v>0.58076564119110918</v>
      </c>
      <c r="AD925" s="68">
        <f t="shared" si="285"/>
        <v>25</v>
      </c>
      <c r="AE925" s="75">
        <f ca="1">Z925*'Inputs and Outputs'!$D$5-('Model Part B'!AA925*'Model Part B'!AD925+AA925*Costperbumped)</f>
        <v>4080</v>
      </c>
      <c r="AH925" s="74">
        <v>922</v>
      </c>
      <c r="AI925" s="68" t="s">
        <v>6</v>
      </c>
      <c r="AJ925" s="69">
        <v>44504</v>
      </c>
      <c r="AK925" s="67" t="s">
        <v>3</v>
      </c>
      <c r="AL925" s="68" t="str">
        <f>'Flight Data'!$A923</f>
        <v>G922</v>
      </c>
      <c r="AM925" s="68">
        <f>'Flight Data'!$B923</f>
        <v>8</v>
      </c>
      <c r="AN925" s="68">
        <f ca="1">ROUND(NORMINV($AS925,'Inputs and Outputs'!$C$18,'Inputs and Outputs'!$D$18),0)</f>
        <v>114</v>
      </c>
      <c r="AO925" s="68">
        <f t="shared" si="286"/>
        <v>103</v>
      </c>
      <c r="AP925" s="68">
        <f t="shared" ca="1" si="287"/>
        <v>103</v>
      </c>
      <c r="AQ925" s="68">
        <f ca="1">IF(AP925-AM925&gt;'Inputs and Outputs'!$D$4,Three-AM925,0)</f>
        <v>0</v>
      </c>
      <c r="AR925" s="68">
        <f ca="1">AP925*'Inputs and Outputs'!$D$5-AQ925*'Inputs and Outputs'!$D$6</f>
        <v>4120</v>
      </c>
      <c r="AS925" s="70">
        <f t="shared" ca="1" si="297"/>
        <v>0.98178224618965415</v>
      </c>
      <c r="AT925" s="68">
        <f t="shared" si="288"/>
        <v>25</v>
      </c>
      <c r="AU925" s="75">
        <f ca="1">AP925*'Inputs and Outputs'!$D$5-('Model Part B'!AQ925*'Model Part B'!AT925+AQ925*Costperbumped)</f>
        <v>4120</v>
      </c>
      <c r="AX925" s="74">
        <v>922</v>
      </c>
      <c r="AY925" s="68" t="s">
        <v>6</v>
      </c>
      <c r="AZ925" s="69">
        <v>44504</v>
      </c>
      <c r="BA925" s="67" t="s">
        <v>3</v>
      </c>
      <c r="BB925" s="68" t="str">
        <f>'Flight Data'!$A923</f>
        <v>G922</v>
      </c>
      <c r="BC925" s="68">
        <f>'Flight Data'!$B923</f>
        <v>8</v>
      </c>
      <c r="BD925" s="68">
        <f ca="1">ROUND(NORMINV($BI925,'Inputs and Outputs'!$C$18,'Inputs and Outputs'!$D$18),0)</f>
        <v>105</v>
      </c>
      <c r="BE925" s="68">
        <f t="shared" si="289"/>
        <v>104</v>
      </c>
      <c r="BF925" s="68">
        <f t="shared" ca="1" si="290"/>
        <v>104</v>
      </c>
      <c r="BG925" s="68">
        <f ca="1">IF(BF925-BC925&gt;'Inputs and Outputs'!$D$4,Four-BC925,0)</f>
        <v>0</v>
      </c>
      <c r="BH925" s="68">
        <f ca="1">BF925*'Inputs and Outputs'!$D$5-BG925*'Inputs and Outputs'!$D$6</f>
        <v>4160</v>
      </c>
      <c r="BI925" s="70">
        <f t="shared" ca="1" si="298"/>
        <v>0.74796826962185925</v>
      </c>
      <c r="BJ925" s="68">
        <f t="shared" si="291"/>
        <v>25</v>
      </c>
      <c r="BK925" s="75">
        <f ca="1">BF925*'Inputs and Outputs'!$D$5-('Model Part B'!BG925*'Model Part B'!BJ925+BG925*Costperbumped)</f>
        <v>4160</v>
      </c>
      <c r="BN925" s="74">
        <v>922</v>
      </c>
      <c r="BO925" s="68" t="s">
        <v>6</v>
      </c>
      <c r="BP925" s="69">
        <v>44504</v>
      </c>
      <c r="BQ925" s="67" t="s">
        <v>3</v>
      </c>
      <c r="BR925" s="68" t="str">
        <f>'Flight Data'!$A923</f>
        <v>G922</v>
      </c>
      <c r="BS925" s="68">
        <f>'Flight Data'!$B923</f>
        <v>8</v>
      </c>
      <c r="BT925" s="68">
        <f ca="1">ROUND(NORMINV($BY925,'Inputs and Outputs'!$C$18,'Inputs and Outputs'!$D$18),0)</f>
        <v>95</v>
      </c>
      <c r="BU925" s="68">
        <f t="shared" si="292"/>
        <v>105</v>
      </c>
      <c r="BV925" s="68">
        <f t="shared" ca="1" si="293"/>
        <v>95</v>
      </c>
      <c r="BW925" s="68">
        <f ca="1">IF(BV925-BS925&gt;'Inputs and Outputs'!$D$4,Five-BS925,0)</f>
        <v>0</v>
      </c>
      <c r="BX925" s="68">
        <f ca="1">BV925*'Inputs and Outputs'!$D$5-BW925*'Inputs and Outputs'!$D$6</f>
        <v>3800</v>
      </c>
      <c r="BY925" s="70">
        <f t="shared" ca="1" si="299"/>
        <v>0.17627219687095808</v>
      </c>
      <c r="BZ925" s="68">
        <f t="shared" si="294"/>
        <v>25</v>
      </c>
      <c r="CA925" s="75">
        <f ca="1">BV925*'Inputs and Outputs'!$D$5-('Model Part B'!BW925*'Model Part B'!BZ925+BW925*Costperbumped)</f>
        <v>3800</v>
      </c>
    </row>
    <row r="926" spans="2:79" x14ac:dyDescent="0.2">
      <c r="B926" s="74">
        <v>923</v>
      </c>
      <c r="C926" s="68" t="s">
        <v>6</v>
      </c>
      <c r="D926" s="69">
        <v>44504</v>
      </c>
      <c r="E926" s="67" t="s">
        <v>2</v>
      </c>
      <c r="F926" s="68" t="str">
        <f>'Flight Data'!$A924</f>
        <v>G923</v>
      </c>
      <c r="G926" s="68">
        <f>'Flight Data'!$B924</f>
        <v>3</v>
      </c>
      <c r="H926" s="68">
        <f ca="1">ROUND(NORMINV($M926,'Inputs and Outputs'!$C$19,'Inputs and Outputs'!$D$19),0)</f>
        <v>103</v>
      </c>
      <c r="I926" s="68">
        <f t="shared" si="280"/>
        <v>101</v>
      </c>
      <c r="J926" s="68">
        <f t="shared" ca="1" si="281"/>
        <v>101</v>
      </c>
      <c r="K926" s="68">
        <f ca="1">IF(J926-G926&gt;'Inputs and Outputs'!$D$4,One-G926,0)</f>
        <v>0</v>
      </c>
      <c r="L926" s="68">
        <f ca="1">J926*'Inputs and Outputs'!$D$5-K926*'Inputs and Outputs'!$D$6</f>
        <v>4040</v>
      </c>
      <c r="M926" s="70">
        <f t="shared" ca="1" si="295"/>
        <v>0.51055444602442146</v>
      </c>
      <c r="N926" s="68">
        <f t="shared" si="282"/>
        <v>25</v>
      </c>
      <c r="O926" s="75">
        <f ca="1">J926*'Inputs and Outputs'!$D$5-('Model Part B'!K926*'Model Part B'!N926+K926*Costperbumped)</f>
        <v>4040</v>
      </c>
      <c r="R926" s="74">
        <v>923</v>
      </c>
      <c r="S926" s="68" t="s">
        <v>6</v>
      </c>
      <c r="T926" s="69">
        <v>44504</v>
      </c>
      <c r="U926" s="67" t="s">
        <v>2</v>
      </c>
      <c r="V926" s="68" t="str">
        <f>'Flight Data'!$A924</f>
        <v>G923</v>
      </c>
      <c r="W926" s="68">
        <f>'Flight Data'!$B924</f>
        <v>3</v>
      </c>
      <c r="X926" s="68">
        <f ca="1">ROUND(NORMINV($AC926,'Inputs and Outputs'!$C$19,'Inputs and Outputs'!$D$19),0)</f>
        <v>111</v>
      </c>
      <c r="Y926" s="68">
        <f t="shared" si="283"/>
        <v>102</v>
      </c>
      <c r="Z926" s="68">
        <f t="shared" ca="1" si="284"/>
        <v>102</v>
      </c>
      <c r="AA926" s="68">
        <f ca="1">IF(Z926-W926&gt;'Inputs and Outputs'!$D$4,One-W926,0)</f>
        <v>0</v>
      </c>
      <c r="AB926" s="68">
        <f ca="1">Z926*'Inputs and Outputs'!$D$5-AA926*'Inputs and Outputs'!$D$6</f>
        <v>4080</v>
      </c>
      <c r="AC926" s="70">
        <f t="shared" ca="1" si="296"/>
        <v>0.95289527377784911</v>
      </c>
      <c r="AD926" s="68">
        <f t="shared" si="285"/>
        <v>25</v>
      </c>
      <c r="AE926" s="75">
        <f ca="1">Z926*'Inputs and Outputs'!$D$5-('Model Part B'!AA926*'Model Part B'!AD926+AA926*Costperbumped)</f>
        <v>4080</v>
      </c>
      <c r="AH926" s="74">
        <v>923</v>
      </c>
      <c r="AI926" s="68" t="s">
        <v>6</v>
      </c>
      <c r="AJ926" s="69">
        <v>44504</v>
      </c>
      <c r="AK926" s="67" t="s">
        <v>2</v>
      </c>
      <c r="AL926" s="68" t="str">
        <f>'Flight Data'!$A924</f>
        <v>G923</v>
      </c>
      <c r="AM926" s="68">
        <f>'Flight Data'!$B924</f>
        <v>3</v>
      </c>
      <c r="AN926" s="68">
        <f ca="1">ROUND(NORMINV($AS926,'Inputs and Outputs'!$C$19,'Inputs and Outputs'!$D$19),0)</f>
        <v>105</v>
      </c>
      <c r="AO926" s="68">
        <f t="shared" si="286"/>
        <v>103</v>
      </c>
      <c r="AP926" s="68">
        <f t="shared" ca="1" si="287"/>
        <v>103</v>
      </c>
      <c r="AQ926" s="68">
        <f ca="1">IF(AP926-AM926&gt;'Inputs and Outputs'!$D$4,Three-AM926,0)</f>
        <v>0</v>
      </c>
      <c r="AR926" s="68">
        <f ca="1">AP926*'Inputs and Outputs'!$D$5-AQ926*'Inputs and Outputs'!$D$6</f>
        <v>4120</v>
      </c>
      <c r="AS926" s="70">
        <f t="shared" ca="1" si="297"/>
        <v>0.63559703956796632</v>
      </c>
      <c r="AT926" s="68">
        <f t="shared" si="288"/>
        <v>25</v>
      </c>
      <c r="AU926" s="75">
        <f ca="1">AP926*'Inputs and Outputs'!$D$5-('Model Part B'!AQ926*'Model Part B'!AT926+AQ926*Costperbumped)</f>
        <v>4120</v>
      </c>
      <c r="AX926" s="74">
        <v>923</v>
      </c>
      <c r="AY926" s="68" t="s">
        <v>6</v>
      </c>
      <c r="AZ926" s="69">
        <v>44504</v>
      </c>
      <c r="BA926" s="67" t="s">
        <v>2</v>
      </c>
      <c r="BB926" s="68" t="str">
        <f>'Flight Data'!$A924</f>
        <v>G923</v>
      </c>
      <c r="BC926" s="68">
        <f>'Flight Data'!$B924</f>
        <v>3</v>
      </c>
      <c r="BD926" s="68">
        <f ca="1">ROUND(NORMINV($BI926,'Inputs and Outputs'!$C$19,'Inputs and Outputs'!$D$19),0)</f>
        <v>111</v>
      </c>
      <c r="BE926" s="68">
        <f t="shared" si="289"/>
        <v>104</v>
      </c>
      <c r="BF926" s="68">
        <f t="shared" ca="1" si="290"/>
        <v>104</v>
      </c>
      <c r="BG926" s="68">
        <f ca="1">IF(BF926-BC926&gt;'Inputs and Outputs'!$D$4,Four-BC926,0)</f>
        <v>1</v>
      </c>
      <c r="BH926" s="68">
        <f ca="1">BF926*'Inputs and Outputs'!$D$5-BG926*'Inputs and Outputs'!$D$6</f>
        <v>4060</v>
      </c>
      <c r="BI926" s="70">
        <f t="shared" ca="1" si="298"/>
        <v>0.95332851457255219</v>
      </c>
      <c r="BJ926" s="68">
        <f t="shared" si="291"/>
        <v>25</v>
      </c>
      <c r="BK926" s="75">
        <f ca="1">BF926*'Inputs and Outputs'!$D$5-('Model Part B'!BG926*'Model Part B'!BJ926+BG926*Costperbumped)</f>
        <v>4035</v>
      </c>
      <c r="BN926" s="74">
        <v>923</v>
      </c>
      <c r="BO926" s="68" t="s">
        <v>6</v>
      </c>
      <c r="BP926" s="69">
        <v>44504</v>
      </c>
      <c r="BQ926" s="67" t="s">
        <v>2</v>
      </c>
      <c r="BR926" s="68" t="str">
        <f>'Flight Data'!$A924</f>
        <v>G923</v>
      </c>
      <c r="BS926" s="68">
        <f>'Flight Data'!$B924</f>
        <v>3</v>
      </c>
      <c r="BT926" s="68">
        <f ca="1">ROUND(NORMINV($BY926,'Inputs and Outputs'!$C$18,'Inputs and Outputs'!$D$18),0)</f>
        <v>94</v>
      </c>
      <c r="BU926" s="68">
        <f t="shared" si="292"/>
        <v>105</v>
      </c>
      <c r="BV926" s="68">
        <f t="shared" ca="1" si="293"/>
        <v>94</v>
      </c>
      <c r="BW926" s="68">
        <f ca="1">IF(BV926-BS926&gt;'Inputs and Outputs'!$D$4,Five-BS926,0)</f>
        <v>0</v>
      </c>
      <c r="BX926" s="68">
        <f ca="1">BV926*'Inputs and Outputs'!$D$5-BW926*'Inputs and Outputs'!$D$6</f>
        <v>3760</v>
      </c>
      <c r="BY926" s="70">
        <f t="shared" ca="1" si="299"/>
        <v>0.11234100449003548</v>
      </c>
      <c r="BZ926" s="68">
        <f t="shared" si="294"/>
        <v>25</v>
      </c>
      <c r="CA926" s="75">
        <f ca="1">BV926*'Inputs and Outputs'!$D$5-('Model Part B'!BW926*'Model Part B'!BZ926+BW926*Costperbumped)</f>
        <v>3760</v>
      </c>
    </row>
    <row r="927" spans="2:79" x14ac:dyDescent="0.2">
      <c r="B927" s="74">
        <v>924</v>
      </c>
      <c r="C927" s="68" t="s">
        <v>6</v>
      </c>
      <c r="D927" s="69">
        <v>44504</v>
      </c>
      <c r="E927" s="67" t="s">
        <v>0</v>
      </c>
      <c r="F927" s="68" t="str">
        <f>'Flight Data'!$A925</f>
        <v>G924</v>
      </c>
      <c r="G927" s="68">
        <f>'Flight Data'!$B925</f>
        <v>0</v>
      </c>
      <c r="H927" s="68">
        <f ca="1">ROUND(NORMINV($M927,'Inputs and Outputs'!$C$20,'Inputs and Outputs'!$D$20),0)</f>
        <v>106</v>
      </c>
      <c r="I927" s="68">
        <f t="shared" si="280"/>
        <v>101</v>
      </c>
      <c r="J927" s="68">
        <f t="shared" ca="1" si="281"/>
        <v>101</v>
      </c>
      <c r="K927" s="68">
        <f ca="1">IF(J927-G927&gt;'Inputs and Outputs'!$D$4,One-G927,0)</f>
        <v>1</v>
      </c>
      <c r="L927" s="68">
        <f ca="1">J927*'Inputs and Outputs'!$D$5-K927*'Inputs and Outputs'!$D$6</f>
        <v>3940</v>
      </c>
      <c r="M927" s="70">
        <f t="shared" ca="1" si="295"/>
        <v>0.54769618060968028</v>
      </c>
      <c r="N927" s="68">
        <f t="shared" si="282"/>
        <v>200</v>
      </c>
      <c r="O927" s="75">
        <f ca="1">J927*'Inputs and Outputs'!$D$5-('Model Part B'!K927*'Model Part B'!N927+K927*Costperbumped)</f>
        <v>3740</v>
      </c>
      <c r="R927" s="74">
        <v>924</v>
      </c>
      <c r="S927" s="68" t="s">
        <v>6</v>
      </c>
      <c r="T927" s="69">
        <v>44504</v>
      </c>
      <c r="U927" s="67" t="s">
        <v>0</v>
      </c>
      <c r="V927" s="68" t="str">
        <f>'Flight Data'!$A925</f>
        <v>G924</v>
      </c>
      <c r="W927" s="68">
        <f>'Flight Data'!$B925</f>
        <v>0</v>
      </c>
      <c r="X927" s="68">
        <f ca="1">ROUND(NORMINV($AC927,'Inputs and Outputs'!$C$20,'Inputs and Outputs'!$D$20),0)</f>
        <v>100</v>
      </c>
      <c r="Y927" s="68">
        <f t="shared" si="283"/>
        <v>102</v>
      </c>
      <c r="Z927" s="68">
        <f t="shared" ca="1" si="284"/>
        <v>100</v>
      </c>
      <c r="AA927" s="68">
        <f ca="1">IF(Z927-W927&gt;'Inputs and Outputs'!$D$4,One-W927,0)</f>
        <v>0</v>
      </c>
      <c r="AB927" s="68">
        <f ca="1">Z927*'Inputs and Outputs'!$D$5-AA927*'Inputs and Outputs'!$D$6</f>
        <v>4000</v>
      </c>
      <c r="AC927" s="70">
        <f t="shared" ca="1" si="296"/>
        <v>0.14553143494886778</v>
      </c>
      <c r="AD927" s="68">
        <f t="shared" si="285"/>
        <v>200</v>
      </c>
      <c r="AE927" s="75">
        <f ca="1">Z927*'Inputs and Outputs'!$D$5-('Model Part B'!AA927*'Model Part B'!AD927+AA927*Costperbumped)</f>
        <v>4000</v>
      </c>
      <c r="AH927" s="74">
        <v>924</v>
      </c>
      <c r="AI927" s="68" t="s">
        <v>6</v>
      </c>
      <c r="AJ927" s="69">
        <v>44504</v>
      </c>
      <c r="AK927" s="67" t="s">
        <v>0</v>
      </c>
      <c r="AL927" s="68" t="str">
        <f>'Flight Data'!$A925</f>
        <v>G924</v>
      </c>
      <c r="AM927" s="68">
        <f>'Flight Data'!$B925</f>
        <v>0</v>
      </c>
      <c r="AN927" s="68">
        <f ca="1">ROUND(NORMINV($AS927,'Inputs and Outputs'!$C$20,'Inputs and Outputs'!$D$20),0)</f>
        <v>107</v>
      </c>
      <c r="AO927" s="68">
        <f t="shared" si="286"/>
        <v>103</v>
      </c>
      <c r="AP927" s="68">
        <f t="shared" ca="1" si="287"/>
        <v>103</v>
      </c>
      <c r="AQ927" s="68">
        <f ca="1">IF(AP927-AM927&gt;'Inputs and Outputs'!$D$4,Three-AM927,0)</f>
        <v>3</v>
      </c>
      <c r="AR927" s="68">
        <f ca="1">AP927*'Inputs and Outputs'!$D$5-AQ927*'Inputs and Outputs'!$D$6</f>
        <v>3820</v>
      </c>
      <c r="AS927" s="70">
        <f t="shared" ca="1" si="297"/>
        <v>0.68831046759096437</v>
      </c>
      <c r="AT927" s="68">
        <f t="shared" si="288"/>
        <v>200</v>
      </c>
      <c r="AU927" s="75">
        <f ca="1">AP927*'Inputs and Outputs'!$D$5-('Model Part B'!AQ927*'Model Part B'!AT927+AQ927*Costperbumped)</f>
        <v>3220</v>
      </c>
      <c r="AX927" s="74">
        <v>924</v>
      </c>
      <c r="AY927" s="68" t="s">
        <v>6</v>
      </c>
      <c r="AZ927" s="69">
        <v>44504</v>
      </c>
      <c r="BA927" s="67" t="s">
        <v>0</v>
      </c>
      <c r="BB927" s="68" t="str">
        <f>'Flight Data'!$A925</f>
        <v>G924</v>
      </c>
      <c r="BC927" s="68">
        <f>'Flight Data'!$B925</f>
        <v>0</v>
      </c>
      <c r="BD927" s="68">
        <f ca="1">ROUND(NORMINV($BI927,'Inputs and Outputs'!$C$20,'Inputs and Outputs'!$D$20),0)</f>
        <v>106</v>
      </c>
      <c r="BE927" s="68">
        <f t="shared" si="289"/>
        <v>104</v>
      </c>
      <c r="BF927" s="68">
        <f t="shared" ca="1" si="290"/>
        <v>104</v>
      </c>
      <c r="BG927" s="68">
        <f ca="1">IF(BF927-BC927&gt;'Inputs and Outputs'!$D$4,Four-BC927,0)</f>
        <v>4</v>
      </c>
      <c r="BH927" s="68">
        <f ca="1">BF927*'Inputs and Outputs'!$D$5-BG927*'Inputs and Outputs'!$D$6</f>
        <v>3760</v>
      </c>
      <c r="BI927" s="70">
        <f t="shared" ca="1" si="298"/>
        <v>0.60668814341875188</v>
      </c>
      <c r="BJ927" s="68">
        <f t="shared" si="291"/>
        <v>200</v>
      </c>
      <c r="BK927" s="75">
        <f ca="1">BF927*'Inputs and Outputs'!$D$5-('Model Part B'!BG927*'Model Part B'!BJ927+BG927*Costperbumped)</f>
        <v>2960</v>
      </c>
      <c r="BN927" s="74">
        <v>924</v>
      </c>
      <c r="BO927" s="68" t="s">
        <v>6</v>
      </c>
      <c r="BP927" s="69">
        <v>44504</v>
      </c>
      <c r="BQ927" s="67" t="s">
        <v>0</v>
      </c>
      <c r="BR927" s="68" t="str">
        <f>'Flight Data'!$A925</f>
        <v>G924</v>
      </c>
      <c r="BS927" s="68">
        <f>'Flight Data'!$B925</f>
        <v>0</v>
      </c>
      <c r="BT927" s="68">
        <f ca="1">ROUND(NORMINV($BY927,'Inputs and Outputs'!$C$18,'Inputs and Outputs'!$D$18),0)</f>
        <v>90</v>
      </c>
      <c r="BU927" s="68">
        <f t="shared" si="292"/>
        <v>105</v>
      </c>
      <c r="BV927" s="68">
        <f t="shared" ca="1" si="293"/>
        <v>90</v>
      </c>
      <c r="BW927" s="68">
        <f ca="1">IF(BV927-BS927&gt;'Inputs and Outputs'!$D$4,Five-BS927,0)</f>
        <v>0</v>
      </c>
      <c r="BX927" s="68">
        <f ca="1">BV927*'Inputs and Outputs'!$D$5-BW927*'Inputs and Outputs'!$D$6</f>
        <v>3600</v>
      </c>
      <c r="BY927" s="70">
        <f t="shared" ca="1" si="299"/>
        <v>2.8308635360901002E-2</v>
      </c>
      <c r="BZ927" s="68">
        <f t="shared" si="294"/>
        <v>200</v>
      </c>
      <c r="CA927" s="75">
        <f ca="1">BV927*'Inputs and Outputs'!$D$5-('Model Part B'!BW927*'Model Part B'!BZ927+BW927*Costperbumped)</f>
        <v>3600</v>
      </c>
    </row>
    <row r="928" spans="2:79" x14ac:dyDescent="0.2">
      <c r="B928" s="74">
        <v>925</v>
      </c>
      <c r="C928" s="68" t="s">
        <v>5</v>
      </c>
      <c r="D928" s="69">
        <v>44505</v>
      </c>
      <c r="E928" s="67" t="s">
        <v>3</v>
      </c>
      <c r="F928" s="68" t="str">
        <f>'Flight Data'!$A926</f>
        <v>G925</v>
      </c>
      <c r="G928" s="68">
        <f>'Flight Data'!$B926</f>
        <v>5</v>
      </c>
      <c r="H928" s="68">
        <f ca="1">ROUND(NORMINV($M928,'Inputs and Outputs'!$C$18,'Inputs and Outputs'!$D$18),0)</f>
        <v>95</v>
      </c>
      <c r="I928" s="68">
        <f t="shared" si="280"/>
        <v>101</v>
      </c>
      <c r="J928" s="68">
        <f t="shared" ca="1" si="281"/>
        <v>95</v>
      </c>
      <c r="K928" s="68">
        <f ca="1">IF(J928-G928&gt;'Inputs and Outputs'!$D$4,One-G928,0)</f>
        <v>0</v>
      </c>
      <c r="L928" s="68">
        <f ca="1">J928*'Inputs and Outputs'!$D$5-K928*'Inputs and Outputs'!$D$6</f>
        <v>3800</v>
      </c>
      <c r="M928" s="70">
        <f t="shared" ca="1" si="295"/>
        <v>0.17883046048472784</v>
      </c>
      <c r="N928" s="68">
        <f t="shared" si="282"/>
        <v>25</v>
      </c>
      <c r="O928" s="75">
        <f ca="1">J928*'Inputs and Outputs'!$D$5-('Model Part B'!K928*'Model Part B'!N928+K928*Costperbumped)</f>
        <v>3800</v>
      </c>
      <c r="R928" s="74">
        <v>925</v>
      </c>
      <c r="S928" s="68" t="s">
        <v>5</v>
      </c>
      <c r="T928" s="69">
        <v>44505</v>
      </c>
      <c r="U928" s="67" t="s">
        <v>3</v>
      </c>
      <c r="V928" s="68" t="str">
        <f>'Flight Data'!$A926</f>
        <v>G925</v>
      </c>
      <c r="W928" s="68">
        <f>'Flight Data'!$B926</f>
        <v>5</v>
      </c>
      <c r="X928" s="68">
        <f ca="1">ROUND(NORMINV($AC928,'Inputs and Outputs'!$C$18,'Inputs and Outputs'!$D$18),0)</f>
        <v>99</v>
      </c>
      <c r="Y928" s="68">
        <f t="shared" si="283"/>
        <v>102</v>
      </c>
      <c r="Z928" s="68">
        <f t="shared" ca="1" si="284"/>
        <v>99</v>
      </c>
      <c r="AA928" s="68">
        <f ca="1">IF(Z928-W928&gt;'Inputs and Outputs'!$D$4,One-W928,0)</f>
        <v>0</v>
      </c>
      <c r="AB928" s="68">
        <f ca="1">Z928*'Inputs and Outputs'!$D$5-AA928*'Inputs and Outputs'!$D$6</f>
        <v>3960</v>
      </c>
      <c r="AC928" s="70">
        <f t="shared" ca="1" si="296"/>
        <v>0.37900192007542322</v>
      </c>
      <c r="AD928" s="68">
        <f t="shared" si="285"/>
        <v>25</v>
      </c>
      <c r="AE928" s="75">
        <f ca="1">Z928*'Inputs and Outputs'!$D$5-('Model Part B'!AA928*'Model Part B'!AD928+AA928*Costperbumped)</f>
        <v>3960</v>
      </c>
      <c r="AH928" s="74">
        <v>925</v>
      </c>
      <c r="AI928" s="68" t="s">
        <v>5</v>
      </c>
      <c r="AJ928" s="69">
        <v>44505</v>
      </c>
      <c r="AK928" s="67" t="s">
        <v>3</v>
      </c>
      <c r="AL928" s="68" t="str">
        <f>'Flight Data'!$A926</f>
        <v>G925</v>
      </c>
      <c r="AM928" s="68">
        <f>'Flight Data'!$B926</f>
        <v>5</v>
      </c>
      <c r="AN928" s="68">
        <f ca="1">ROUND(NORMINV($AS928,'Inputs and Outputs'!$C$18,'Inputs and Outputs'!$D$18),0)</f>
        <v>106</v>
      </c>
      <c r="AO928" s="68">
        <f t="shared" si="286"/>
        <v>103</v>
      </c>
      <c r="AP928" s="68">
        <f t="shared" ca="1" si="287"/>
        <v>103</v>
      </c>
      <c r="AQ928" s="68">
        <f ca="1">IF(AP928-AM928&gt;'Inputs and Outputs'!$D$4,Three-AM928,0)</f>
        <v>0</v>
      </c>
      <c r="AR928" s="68">
        <f ca="1">AP928*'Inputs and Outputs'!$D$5-AQ928*'Inputs and Outputs'!$D$6</f>
        <v>4120</v>
      </c>
      <c r="AS928" s="70">
        <f t="shared" ca="1" si="297"/>
        <v>0.77610186553283433</v>
      </c>
      <c r="AT928" s="68">
        <f t="shared" si="288"/>
        <v>25</v>
      </c>
      <c r="AU928" s="75">
        <f ca="1">AP928*'Inputs and Outputs'!$D$5-('Model Part B'!AQ928*'Model Part B'!AT928+AQ928*Costperbumped)</f>
        <v>4120</v>
      </c>
      <c r="AX928" s="74">
        <v>925</v>
      </c>
      <c r="AY928" s="68" t="s">
        <v>5</v>
      </c>
      <c r="AZ928" s="69">
        <v>44505</v>
      </c>
      <c r="BA928" s="67" t="s">
        <v>3</v>
      </c>
      <c r="BB928" s="68" t="str">
        <f>'Flight Data'!$A926</f>
        <v>G925</v>
      </c>
      <c r="BC928" s="68">
        <f>'Flight Data'!$B926</f>
        <v>5</v>
      </c>
      <c r="BD928" s="68">
        <f ca="1">ROUND(NORMINV($BI928,'Inputs and Outputs'!$C$18,'Inputs and Outputs'!$D$18),0)</f>
        <v>97</v>
      </c>
      <c r="BE928" s="68">
        <f t="shared" si="289"/>
        <v>104</v>
      </c>
      <c r="BF928" s="68">
        <f t="shared" ca="1" si="290"/>
        <v>97</v>
      </c>
      <c r="BG928" s="68">
        <f ca="1">IF(BF928-BC928&gt;'Inputs and Outputs'!$D$4,Four-BC928,0)</f>
        <v>0</v>
      </c>
      <c r="BH928" s="68">
        <f ca="1">BF928*'Inputs and Outputs'!$D$5-BG928*'Inputs and Outputs'!$D$6</f>
        <v>3880</v>
      </c>
      <c r="BI928" s="70">
        <f t="shared" ca="1" si="298"/>
        <v>0.24752928576953825</v>
      </c>
      <c r="BJ928" s="68">
        <f t="shared" si="291"/>
        <v>25</v>
      </c>
      <c r="BK928" s="75">
        <f ca="1">BF928*'Inputs and Outputs'!$D$5-('Model Part B'!BG928*'Model Part B'!BJ928+BG928*Costperbumped)</f>
        <v>3880</v>
      </c>
      <c r="BN928" s="74">
        <v>925</v>
      </c>
      <c r="BO928" s="68" t="s">
        <v>5</v>
      </c>
      <c r="BP928" s="69">
        <v>44505</v>
      </c>
      <c r="BQ928" s="67" t="s">
        <v>3</v>
      </c>
      <c r="BR928" s="68" t="str">
        <f>'Flight Data'!$A926</f>
        <v>G925</v>
      </c>
      <c r="BS928" s="68">
        <f>'Flight Data'!$B926</f>
        <v>5</v>
      </c>
      <c r="BT928" s="68">
        <f ca="1">ROUND(NORMINV($BY928,'Inputs and Outputs'!$C$18,'Inputs and Outputs'!$D$18),0)</f>
        <v>104</v>
      </c>
      <c r="BU928" s="68">
        <f t="shared" si="292"/>
        <v>105</v>
      </c>
      <c r="BV928" s="68">
        <f t="shared" ca="1" si="293"/>
        <v>104</v>
      </c>
      <c r="BW928" s="68">
        <f ca="1">IF(BV928-BS928&gt;'Inputs and Outputs'!$D$4,Five-BS928,0)</f>
        <v>0</v>
      </c>
      <c r="BX928" s="68">
        <f ca="1">BV928*'Inputs and Outputs'!$D$5-BW928*'Inputs and Outputs'!$D$6</f>
        <v>4160</v>
      </c>
      <c r="BY928" s="70">
        <f t="shared" ca="1" si="299"/>
        <v>0.69155747660242584</v>
      </c>
      <c r="BZ928" s="68">
        <f t="shared" si="294"/>
        <v>25</v>
      </c>
      <c r="CA928" s="75">
        <f ca="1">BV928*'Inputs and Outputs'!$D$5-('Model Part B'!BW928*'Model Part B'!BZ928+BW928*Costperbumped)</f>
        <v>4160</v>
      </c>
    </row>
    <row r="929" spans="2:79" x14ac:dyDescent="0.2">
      <c r="B929" s="74">
        <v>926</v>
      </c>
      <c r="C929" s="68" t="s">
        <v>5</v>
      </c>
      <c r="D929" s="69">
        <v>44505</v>
      </c>
      <c r="E929" s="67" t="s">
        <v>2</v>
      </c>
      <c r="F929" s="68" t="str">
        <f>'Flight Data'!$A927</f>
        <v>G926</v>
      </c>
      <c r="G929" s="68">
        <f>'Flight Data'!$B927</f>
        <v>2</v>
      </c>
      <c r="H929" s="68">
        <f ca="1">ROUND(NORMINV($M929,'Inputs and Outputs'!$C$19,'Inputs and Outputs'!$D$19),0)</f>
        <v>100</v>
      </c>
      <c r="I929" s="68">
        <f t="shared" si="280"/>
        <v>101</v>
      </c>
      <c r="J929" s="68">
        <f t="shared" ca="1" si="281"/>
        <v>100</v>
      </c>
      <c r="K929" s="68">
        <f ca="1">IF(J929-G929&gt;'Inputs and Outputs'!$D$4,One-G929,0)</f>
        <v>0</v>
      </c>
      <c r="L929" s="68">
        <f ca="1">J929*'Inputs and Outputs'!$D$5-K929*'Inputs and Outputs'!$D$6</f>
        <v>4000</v>
      </c>
      <c r="M929" s="70">
        <f t="shared" ca="1" si="295"/>
        <v>0.24804450647400778</v>
      </c>
      <c r="N929" s="68">
        <f t="shared" si="282"/>
        <v>25</v>
      </c>
      <c r="O929" s="75">
        <f ca="1">J929*'Inputs and Outputs'!$D$5-('Model Part B'!K929*'Model Part B'!N929+K929*Costperbumped)</f>
        <v>4000</v>
      </c>
      <c r="R929" s="74">
        <v>926</v>
      </c>
      <c r="S929" s="68" t="s">
        <v>5</v>
      </c>
      <c r="T929" s="69">
        <v>44505</v>
      </c>
      <c r="U929" s="67" t="s">
        <v>2</v>
      </c>
      <c r="V929" s="68" t="str">
        <f>'Flight Data'!$A927</f>
        <v>G926</v>
      </c>
      <c r="W929" s="68">
        <f>'Flight Data'!$B927</f>
        <v>2</v>
      </c>
      <c r="X929" s="68">
        <f ca="1">ROUND(NORMINV($AC929,'Inputs and Outputs'!$C$19,'Inputs and Outputs'!$D$19),0)</f>
        <v>114</v>
      </c>
      <c r="Y929" s="68">
        <f t="shared" si="283"/>
        <v>102</v>
      </c>
      <c r="Z929" s="68">
        <f t="shared" ca="1" si="284"/>
        <v>102</v>
      </c>
      <c r="AA929" s="68">
        <f ca="1">IF(Z929-W929&gt;'Inputs and Outputs'!$D$4,One-W929,0)</f>
        <v>0</v>
      </c>
      <c r="AB929" s="68">
        <f ca="1">Z929*'Inputs and Outputs'!$D$5-AA929*'Inputs and Outputs'!$D$6</f>
        <v>4080</v>
      </c>
      <c r="AC929" s="70">
        <f t="shared" ca="1" si="296"/>
        <v>0.98458713806834874</v>
      </c>
      <c r="AD929" s="68">
        <f t="shared" si="285"/>
        <v>25</v>
      </c>
      <c r="AE929" s="75">
        <f ca="1">Z929*'Inputs and Outputs'!$D$5-('Model Part B'!AA929*'Model Part B'!AD929+AA929*Costperbumped)</f>
        <v>4080</v>
      </c>
      <c r="AH929" s="74">
        <v>926</v>
      </c>
      <c r="AI929" s="68" t="s">
        <v>5</v>
      </c>
      <c r="AJ929" s="69">
        <v>44505</v>
      </c>
      <c r="AK929" s="67" t="s">
        <v>2</v>
      </c>
      <c r="AL929" s="68" t="str">
        <f>'Flight Data'!$A927</f>
        <v>G926</v>
      </c>
      <c r="AM929" s="68">
        <f>'Flight Data'!$B927</f>
        <v>2</v>
      </c>
      <c r="AN929" s="68">
        <f ca="1">ROUND(NORMINV($AS929,'Inputs and Outputs'!$C$19,'Inputs and Outputs'!$D$19),0)</f>
        <v>97</v>
      </c>
      <c r="AO929" s="68">
        <f t="shared" si="286"/>
        <v>103</v>
      </c>
      <c r="AP929" s="68">
        <f t="shared" ca="1" si="287"/>
        <v>97</v>
      </c>
      <c r="AQ929" s="68">
        <f ca="1">IF(AP929-AM929&gt;'Inputs and Outputs'!$D$4,Three-AM929,0)</f>
        <v>0</v>
      </c>
      <c r="AR929" s="68">
        <f ca="1">AP929*'Inputs and Outputs'!$D$5-AQ929*'Inputs and Outputs'!$D$6</f>
        <v>3880</v>
      </c>
      <c r="AS929" s="70">
        <f t="shared" ca="1" si="297"/>
        <v>0.11385076164431673</v>
      </c>
      <c r="AT929" s="68">
        <f t="shared" si="288"/>
        <v>25</v>
      </c>
      <c r="AU929" s="75">
        <f ca="1">AP929*'Inputs and Outputs'!$D$5-('Model Part B'!AQ929*'Model Part B'!AT929+AQ929*Costperbumped)</f>
        <v>3880</v>
      </c>
      <c r="AX929" s="74">
        <v>926</v>
      </c>
      <c r="AY929" s="68" t="s">
        <v>5</v>
      </c>
      <c r="AZ929" s="69">
        <v>44505</v>
      </c>
      <c r="BA929" s="67" t="s">
        <v>2</v>
      </c>
      <c r="BB929" s="68" t="str">
        <f>'Flight Data'!$A927</f>
        <v>G926</v>
      </c>
      <c r="BC929" s="68">
        <f>'Flight Data'!$B927</f>
        <v>2</v>
      </c>
      <c r="BD929" s="68">
        <f ca="1">ROUND(NORMINV($BI929,'Inputs and Outputs'!$C$19,'Inputs and Outputs'!$D$19),0)</f>
        <v>108</v>
      </c>
      <c r="BE929" s="68">
        <f t="shared" si="289"/>
        <v>104</v>
      </c>
      <c r="BF929" s="68">
        <f t="shared" ca="1" si="290"/>
        <v>104</v>
      </c>
      <c r="BG929" s="68">
        <f ca="1">IF(BF929-BC929&gt;'Inputs and Outputs'!$D$4,Four-BC929,0)</f>
        <v>2</v>
      </c>
      <c r="BH929" s="68">
        <f ca="1">BF929*'Inputs and Outputs'!$D$5-BG929*'Inputs and Outputs'!$D$6</f>
        <v>3960</v>
      </c>
      <c r="BI929" s="70">
        <f t="shared" ca="1" si="298"/>
        <v>0.82637362181059748</v>
      </c>
      <c r="BJ929" s="68">
        <f t="shared" si="291"/>
        <v>25</v>
      </c>
      <c r="BK929" s="75">
        <f ca="1">BF929*'Inputs and Outputs'!$D$5-('Model Part B'!BG929*'Model Part B'!BJ929+BG929*Costperbumped)</f>
        <v>3910</v>
      </c>
      <c r="BN929" s="74">
        <v>926</v>
      </c>
      <c r="BO929" s="68" t="s">
        <v>5</v>
      </c>
      <c r="BP929" s="69">
        <v>44505</v>
      </c>
      <c r="BQ929" s="67" t="s">
        <v>2</v>
      </c>
      <c r="BR929" s="68" t="str">
        <f>'Flight Data'!$A927</f>
        <v>G926</v>
      </c>
      <c r="BS929" s="68">
        <f>'Flight Data'!$B927</f>
        <v>2</v>
      </c>
      <c r="BT929" s="68">
        <f ca="1">ROUND(NORMINV($BY929,'Inputs and Outputs'!$C$18,'Inputs and Outputs'!$D$18),0)</f>
        <v>108</v>
      </c>
      <c r="BU929" s="68">
        <f t="shared" si="292"/>
        <v>105</v>
      </c>
      <c r="BV929" s="68">
        <f t="shared" ca="1" si="293"/>
        <v>105</v>
      </c>
      <c r="BW929" s="68">
        <f ca="1">IF(BV929-BS929&gt;'Inputs and Outputs'!$D$4,Five-BS929,0)</f>
        <v>3</v>
      </c>
      <c r="BX929" s="68">
        <f ca="1">BV929*'Inputs and Outputs'!$D$5-BW929*'Inputs and Outputs'!$D$6</f>
        <v>3900</v>
      </c>
      <c r="BY929" s="70">
        <f t="shared" ca="1" si="299"/>
        <v>0.88052714720919512</v>
      </c>
      <c r="BZ929" s="68">
        <f t="shared" si="294"/>
        <v>25</v>
      </c>
      <c r="CA929" s="75">
        <f ca="1">BV929*'Inputs and Outputs'!$D$5-('Model Part B'!BW929*'Model Part B'!BZ929+BW929*Costperbumped)</f>
        <v>3825</v>
      </c>
    </row>
    <row r="930" spans="2:79" x14ac:dyDescent="0.2">
      <c r="B930" s="74">
        <v>927</v>
      </c>
      <c r="C930" s="68" t="s">
        <v>5</v>
      </c>
      <c r="D930" s="69">
        <v>44505</v>
      </c>
      <c r="E930" s="67" t="s">
        <v>0</v>
      </c>
      <c r="F930" s="68" t="str">
        <f>'Flight Data'!$A928</f>
        <v>G927</v>
      </c>
      <c r="G930" s="68">
        <f>'Flight Data'!$B928</f>
        <v>1</v>
      </c>
      <c r="H930" s="68">
        <f ca="1">ROUND(NORMINV($M930,'Inputs and Outputs'!$C$20,'Inputs and Outputs'!$D$20),0)</f>
        <v>109</v>
      </c>
      <c r="I930" s="68">
        <f t="shared" si="280"/>
        <v>101</v>
      </c>
      <c r="J930" s="68">
        <f t="shared" ca="1" si="281"/>
        <v>101</v>
      </c>
      <c r="K930" s="68">
        <f ca="1">IF(J930-G930&gt;'Inputs and Outputs'!$D$4,One-G930,0)</f>
        <v>0</v>
      </c>
      <c r="L930" s="68">
        <f ca="1">J930*'Inputs and Outputs'!$D$5-K930*'Inputs and Outputs'!$D$6</f>
        <v>4040</v>
      </c>
      <c r="M930" s="70">
        <f t="shared" ca="1" si="295"/>
        <v>0.80869949208941816</v>
      </c>
      <c r="N930" s="68">
        <f t="shared" si="282"/>
        <v>200</v>
      </c>
      <c r="O930" s="75">
        <f ca="1">J930*'Inputs and Outputs'!$D$5-('Model Part B'!K930*'Model Part B'!N930+K930*Costperbumped)</f>
        <v>4040</v>
      </c>
      <c r="R930" s="74">
        <v>927</v>
      </c>
      <c r="S930" s="68" t="s">
        <v>5</v>
      </c>
      <c r="T930" s="69">
        <v>44505</v>
      </c>
      <c r="U930" s="67" t="s">
        <v>0</v>
      </c>
      <c r="V930" s="68" t="str">
        <f>'Flight Data'!$A928</f>
        <v>G927</v>
      </c>
      <c r="W930" s="68">
        <f>'Flight Data'!$B928</f>
        <v>1</v>
      </c>
      <c r="X930" s="68">
        <f ca="1">ROUND(NORMINV($AC930,'Inputs and Outputs'!$C$20,'Inputs and Outputs'!$D$20),0)</f>
        <v>112</v>
      </c>
      <c r="Y930" s="68">
        <f t="shared" si="283"/>
        <v>102</v>
      </c>
      <c r="Z930" s="68">
        <f t="shared" ca="1" si="284"/>
        <v>102</v>
      </c>
      <c r="AA930" s="68">
        <f ca="1">IF(Z930-W930&gt;'Inputs and Outputs'!$D$4,One-W930,0)</f>
        <v>0</v>
      </c>
      <c r="AB930" s="68">
        <f ca="1">Z930*'Inputs and Outputs'!$D$5-AA930*'Inputs and Outputs'!$D$6</f>
        <v>4080</v>
      </c>
      <c r="AC930" s="70">
        <f t="shared" ca="1" si="296"/>
        <v>0.92801095732960581</v>
      </c>
      <c r="AD930" s="68">
        <f t="shared" si="285"/>
        <v>200</v>
      </c>
      <c r="AE930" s="75">
        <f ca="1">Z930*'Inputs and Outputs'!$D$5-('Model Part B'!AA930*'Model Part B'!AD930+AA930*Costperbumped)</f>
        <v>4080</v>
      </c>
      <c r="AH930" s="74">
        <v>927</v>
      </c>
      <c r="AI930" s="68" t="s">
        <v>5</v>
      </c>
      <c r="AJ930" s="69">
        <v>44505</v>
      </c>
      <c r="AK930" s="67" t="s">
        <v>0</v>
      </c>
      <c r="AL930" s="68" t="str">
        <f>'Flight Data'!$A928</f>
        <v>G927</v>
      </c>
      <c r="AM930" s="68">
        <f>'Flight Data'!$B928</f>
        <v>1</v>
      </c>
      <c r="AN930" s="68">
        <f ca="1">ROUND(NORMINV($AS930,'Inputs and Outputs'!$C$20,'Inputs and Outputs'!$D$20),0)</f>
        <v>103</v>
      </c>
      <c r="AO930" s="68">
        <f t="shared" si="286"/>
        <v>103</v>
      </c>
      <c r="AP930" s="68">
        <f t="shared" ca="1" si="287"/>
        <v>103</v>
      </c>
      <c r="AQ930" s="68">
        <f ca="1">IF(AP930-AM930&gt;'Inputs and Outputs'!$D$4,Three-AM930,0)</f>
        <v>2</v>
      </c>
      <c r="AR930" s="68">
        <f ca="1">AP930*'Inputs and Outputs'!$D$5-AQ930*'Inputs and Outputs'!$D$6</f>
        <v>3920</v>
      </c>
      <c r="AS930" s="70">
        <f t="shared" ca="1" si="297"/>
        <v>0.32652855277824711</v>
      </c>
      <c r="AT930" s="68">
        <f t="shared" si="288"/>
        <v>200</v>
      </c>
      <c r="AU930" s="75">
        <f ca="1">AP930*'Inputs and Outputs'!$D$5-('Model Part B'!AQ930*'Model Part B'!AT930+AQ930*Costperbumped)</f>
        <v>3520</v>
      </c>
      <c r="AX930" s="74">
        <v>927</v>
      </c>
      <c r="AY930" s="68" t="s">
        <v>5</v>
      </c>
      <c r="AZ930" s="69">
        <v>44505</v>
      </c>
      <c r="BA930" s="67" t="s">
        <v>0</v>
      </c>
      <c r="BB930" s="68" t="str">
        <f>'Flight Data'!$A928</f>
        <v>G927</v>
      </c>
      <c r="BC930" s="68">
        <f>'Flight Data'!$B928</f>
        <v>1</v>
      </c>
      <c r="BD930" s="68">
        <f ca="1">ROUND(NORMINV($BI930,'Inputs and Outputs'!$C$20,'Inputs and Outputs'!$D$20),0)</f>
        <v>104</v>
      </c>
      <c r="BE930" s="68">
        <f t="shared" si="289"/>
        <v>104</v>
      </c>
      <c r="BF930" s="68">
        <f t="shared" ca="1" si="290"/>
        <v>104</v>
      </c>
      <c r="BG930" s="68">
        <f ca="1">IF(BF930-BC930&gt;'Inputs and Outputs'!$D$4,Four-BC930,0)</f>
        <v>3</v>
      </c>
      <c r="BH930" s="68">
        <f ca="1">BF930*'Inputs and Outputs'!$D$5-BG930*'Inputs and Outputs'!$D$6</f>
        <v>3860</v>
      </c>
      <c r="BI930" s="70">
        <f t="shared" ca="1" si="298"/>
        <v>0.3919369437813871</v>
      </c>
      <c r="BJ930" s="68">
        <f t="shared" si="291"/>
        <v>200</v>
      </c>
      <c r="BK930" s="75">
        <f ca="1">BF930*'Inputs and Outputs'!$D$5-('Model Part B'!BG930*'Model Part B'!BJ930+BG930*Costperbumped)</f>
        <v>3260</v>
      </c>
      <c r="BN930" s="74">
        <v>927</v>
      </c>
      <c r="BO930" s="68" t="s">
        <v>5</v>
      </c>
      <c r="BP930" s="69">
        <v>44505</v>
      </c>
      <c r="BQ930" s="67" t="s">
        <v>0</v>
      </c>
      <c r="BR930" s="68" t="str">
        <f>'Flight Data'!$A928</f>
        <v>G927</v>
      </c>
      <c r="BS930" s="68">
        <f>'Flight Data'!$B928</f>
        <v>1</v>
      </c>
      <c r="BT930" s="68">
        <f ca="1">ROUND(NORMINV($BY930,'Inputs and Outputs'!$C$18,'Inputs and Outputs'!$D$18),0)</f>
        <v>113</v>
      </c>
      <c r="BU930" s="68">
        <f t="shared" si="292"/>
        <v>105</v>
      </c>
      <c r="BV930" s="68">
        <f t="shared" ca="1" si="293"/>
        <v>105</v>
      </c>
      <c r="BW930" s="68">
        <f ca="1">IF(BV930-BS930&gt;'Inputs and Outputs'!$D$4,Five-BS930,0)</f>
        <v>4</v>
      </c>
      <c r="BX930" s="68">
        <f ca="1">BV930*'Inputs and Outputs'!$D$5-BW930*'Inputs and Outputs'!$D$6</f>
        <v>3800</v>
      </c>
      <c r="BY930" s="70">
        <f t="shared" ca="1" si="299"/>
        <v>0.97903915295477684</v>
      </c>
      <c r="BZ930" s="68">
        <f t="shared" si="294"/>
        <v>200</v>
      </c>
      <c r="CA930" s="75">
        <f ca="1">BV930*'Inputs and Outputs'!$D$5-('Model Part B'!BW930*'Model Part B'!BZ930+BW930*Costperbumped)</f>
        <v>3000</v>
      </c>
    </row>
    <row r="931" spans="2:79" x14ac:dyDescent="0.2">
      <c r="B931" s="74">
        <v>928</v>
      </c>
      <c r="C931" s="68" t="s">
        <v>4</v>
      </c>
      <c r="D931" s="69">
        <v>44506</v>
      </c>
      <c r="E931" s="67" t="s">
        <v>3</v>
      </c>
      <c r="F931" s="68" t="str">
        <f>'Flight Data'!$A929</f>
        <v>G928</v>
      </c>
      <c r="G931" s="68">
        <f>'Flight Data'!$B929</f>
        <v>5</v>
      </c>
      <c r="H931" s="68">
        <f ca="1">ROUND(NORMINV($M931,'Inputs and Outputs'!$C$18,'Inputs and Outputs'!$D$18),0)</f>
        <v>100</v>
      </c>
      <c r="I931" s="68">
        <f t="shared" si="280"/>
        <v>101</v>
      </c>
      <c r="J931" s="68">
        <f t="shared" ca="1" si="281"/>
        <v>100</v>
      </c>
      <c r="K931" s="68">
        <f ca="1">IF(J931-G931&gt;'Inputs and Outputs'!$D$4,One-G931,0)</f>
        <v>0</v>
      </c>
      <c r="L931" s="68">
        <f ca="1">J931*'Inputs and Outputs'!$D$5-K931*'Inputs and Outputs'!$D$6</f>
        <v>4000</v>
      </c>
      <c r="M931" s="70">
        <f t="shared" ca="1" si="295"/>
        <v>0.4264755552882088</v>
      </c>
      <c r="N931" s="68">
        <f t="shared" si="282"/>
        <v>25</v>
      </c>
      <c r="O931" s="75">
        <f ca="1">J931*'Inputs and Outputs'!$D$5-('Model Part B'!K931*'Model Part B'!N931+K931*Costperbumped)</f>
        <v>4000</v>
      </c>
      <c r="R931" s="74">
        <v>928</v>
      </c>
      <c r="S931" s="68" t="s">
        <v>4</v>
      </c>
      <c r="T931" s="69">
        <v>44506</v>
      </c>
      <c r="U931" s="67" t="s">
        <v>3</v>
      </c>
      <c r="V931" s="68" t="str">
        <f>'Flight Data'!$A929</f>
        <v>G928</v>
      </c>
      <c r="W931" s="68">
        <f>'Flight Data'!$B929</f>
        <v>5</v>
      </c>
      <c r="X931" s="68">
        <f ca="1">ROUND(NORMINV($AC931,'Inputs and Outputs'!$C$18,'Inputs and Outputs'!$D$18),0)</f>
        <v>98</v>
      </c>
      <c r="Y931" s="68">
        <f t="shared" si="283"/>
        <v>102</v>
      </c>
      <c r="Z931" s="68">
        <f t="shared" ca="1" si="284"/>
        <v>98</v>
      </c>
      <c r="AA931" s="68">
        <f ca="1">IF(Z931-W931&gt;'Inputs and Outputs'!$D$4,One-W931,0)</f>
        <v>0</v>
      </c>
      <c r="AB931" s="68">
        <f ca="1">Z931*'Inputs and Outputs'!$D$5-AA931*'Inputs and Outputs'!$D$6</f>
        <v>3920</v>
      </c>
      <c r="AC931" s="70">
        <f t="shared" ca="1" si="296"/>
        <v>0.3285929333120946</v>
      </c>
      <c r="AD931" s="68">
        <f t="shared" si="285"/>
        <v>25</v>
      </c>
      <c r="AE931" s="75">
        <f ca="1">Z931*'Inputs and Outputs'!$D$5-('Model Part B'!AA931*'Model Part B'!AD931+AA931*Costperbumped)</f>
        <v>3920</v>
      </c>
      <c r="AH931" s="74">
        <v>928</v>
      </c>
      <c r="AI931" s="68" t="s">
        <v>4</v>
      </c>
      <c r="AJ931" s="69">
        <v>44506</v>
      </c>
      <c r="AK931" s="67" t="s">
        <v>3</v>
      </c>
      <c r="AL931" s="68" t="str">
        <f>'Flight Data'!$A929</f>
        <v>G928</v>
      </c>
      <c r="AM931" s="68">
        <f>'Flight Data'!$B929</f>
        <v>5</v>
      </c>
      <c r="AN931" s="68">
        <f ca="1">ROUND(NORMINV($AS931,'Inputs and Outputs'!$C$18,'Inputs and Outputs'!$D$18),0)</f>
        <v>99</v>
      </c>
      <c r="AO931" s="68">
        <f t="shared" si="286"/>
        <v>103</v>
      </c>
      <c r="AP931" s="68">
        <f t="shared" ca="1" si="287"/>
        <v>99</v>
      </c>
      <c r="AQ931" s="68">
        <f ca="1">IF(AP931-AM931&gt;'Inputs and Outputs'!$D$4,Three-AM931,0)</f>
        <v>0</v>
      </c>
      <c r="AR931" s="68">
        <f ca="1">AP931*'Inputs and Outputs'!$D$5-AQ931*'Inputs and Outputs'!$D$6</f>
        <v>3960</v>
      </c>
      <c r="AS931" s="70">
        <f t="shared" ca="1" si="297"/>
        <v>0.37267391300028407</v>
      </c>
      <c r="AT931" s="68">
        <f t="shared" si="288"/>
        <v>25</v>
      </c>
      <c r="AU931" s="75">
        <f ca="1">AP931*'Inputs and Outputs'!$D$5-('Model Part B'!AQ931*'Model Part B'!AT931+AQ931*Costperbumped)</f>
        <v>3960</v>
      </c>
      <c r="AX931" s="74">
        <v>928</v>
      </c>
      <c r="AY931" s="68" t="s">
        <v>4</v>
      </c>
      <c r="AZ931" s="69">
        <v>44506</v>
      </c>
      <c r="BA931" s="67" t="s">
        <v>3</v>
      </c>
      <c r="BB931" s="68" t="str">
        <f>'Flight Data'!$A929</f>
        <v>G928</v>
      </c>
      <c r="BC931" s="68">
        <f>'Flight Data'!$B929</f>
        <v>5</v>
      </c>
      <c r="BD931" s="68">
        <f ca="1">ROUND(NORMINV($BI931,'Inputs and Outputs'!$C$18,'Inputs and Outputs'!$D$18),0)</f>
        <v>103</v>
      </c>
      <c r="BE931" s="68">
        <f t="shared" si="289"/>
        <v>104</v>
      </c>
      <c r="BF931" s="68">
        <f t="shared" ca="1" si="290"/>
        <v>103</v>
      </c>
      <c r="BG931" s="68">
        <f ca="1">IF(BF931-BC931&gt;'Inputs and Outputs'!$D$4,Four-BC931,0)</f>
        <v>0</v>
      </c>
      <c r="BH931" s="68">
        <f ca="1">BF931*'Inputs and Outputs'!$D$5-BG931*'Inputs and Outputs'!$D$6</f>
        <v>4120</v>
      </c>
      <c r="BI931" s="70">
        <f t="shared" ca="1" si="298"/>
        <v>0.63698772062943365</v>
      </c>
      <c r="BJ931" s="68">
        <f t="shared" si="291"/>
        <v>25</v>
      </c>
      <c r="BK931" s="75">
        <f ca="1">BF931*'Inputs and Outputs'!$D$5-('Model Part B'!BG931*'Model Part B'!BJ931+BG931*Costperbumped)</f>
        <v>4120</v>
      </c>
      <c r="BN931" s="74">
        <v>928</v>
      </c>
      <c r="BO931" s="68" t="s">
        <v>4</v>
      </c>
      <c r="BP931" s="69">
        <v>44506</v>
      </c>
      <c r="BQ931" s="67" t="s">
        <v>3</v>
      </c>
      <c r="BR931" s="68" t="str">
        <f>'Flight Data'!$A929</f>
        <v>G928</v>
      </c>
      <c r="BS931" s="68">
        <f>'Flight Data'!$B929</f>
        <v>5</v>
      </c>
      <c r="BT931" s="68">
        <f ca="1">ROUND(NORMINV($BY931,'Inputs and Outputs'!$C$18,'Inputs and Outputs'!$D$18),0)</f>
        <v>101</v>
      </c>
      <c r="BU931" s="68">
        <f t="shared" si="292"/>
        <v>105</v>
      </c>
      <c r="BV931" s="68">
        <f t="shared" ca="1" si="293"/>
        <v>101</v>
      </c>
      <c r="BW931" s="68">
        <f ca="1">IF(BV931-BS931&gt;'Inputs and Outputs'!$D$4,Five-BS931,0)</f>
        <v>0</v>
      </c>
      <c r="BX931" s="68">
        <f ca="1">BV931*'Inputs and Outputs'!$D$5-BW931*'Inputs and Outputs'!$D$6</f>
        <v>4040</v>
      </c>
      <c r="BY931" s="70">
        <f t="shared" ca="1" si="299"/>
        <v>0.48836597104806656</v>
      </c>
      <c r="BZ931" s="68">
        <f t="shared" si="294"/>
        <v>25</v>
      </c>
      <c r="CA931" s="75">
        <f ca="1">BV931*'Inputs and Outputs'!$D$5-('Model Part B'!BW931*'Model Part B'!BZ931+BW931*Costperbumped)</f>
        <v>4040</v>
      </c>
    </row>
    <row r="932" spans="2:79" x14ac:dyDescent="0.2">
      <c r="B932" s="74">
        <v>929</v>
      </c>
      <c r="C932" s="68" t="s">
        <v>4</v>
      </c>
      <c r="D932" s="69">
        <v>44506</v>
      </c>
      <c r="E932" s="67" t="s">
        <v>2</v>
      </c>
      <c r="F932" s="68" t="str">
        <f>'Flight Data'!$A930</f>
        <v>G929</v>
      </c>
      <c r="G932" s="68">
        <f>'Flight Data'!$B930</f>
        <v>3</v>
      </c>
      <c r="H932" s="68">
        <f ca="1">ROUND(NORMINV($M932,'Inputs and Outputs'!$C$19,'Inputs and Outputs'!$D$19),0)</f>
        <v>99</v>
      </c>
      <c r="I932" s="68">
        <f t="shared" si="280"/>
        <v>101</v>
      </c>
      <c r="J932" s="68">
        <f t="shared" ca="1" si="281"/>
        <v>99</v>
      </c>
      <c r="K932" s="68">
        <f ca="1">IF(J932-G932&gt;'Inputs and Outputs'!$D$4,One-G932,0)</f>
        <v>0</v>
      </c>
      <c r="L932" s="68">
        <f ca="1">J932*'Inputs and Outputs'!$D$5-K932*'Inputs and Outputs'!$D$6</f>
        <v>3960</v>
      </c>
      <c r="M932" s="70">
        <f t="shared" ca="1" si="295"/>
        <v>0.20313233589397039</v>
      </c>
      <c r="N932" s="68">
        <f t="shared" si="282"/>
        <v>25</v>
      </c>
      <c r="O932" s="75">
        <f ca="1">J932*'Inputs and Outputs'!$D$5-('Model Part B'!K932*'Model Part B'!N932+K932*Costperbumped)</f>
        <v>3960</v>
      </c>
      <c r="R932" s="74">
        <v>929</v>
      </c>
      <c r="S932" s="68" t="s">
        <v>4</v>
      </c>
      <c r="T932" s="69">
        <v>44506</v>
      </c>
      <c r="U932" s="67" t="s">
        <v>2</v>
      </c>
      <c r="V932" s="68" t="str">
        <f>'Flight Data'!$A930</f>
        <v>G929</v>
      </c>
      <c r="W932" s="68">
        <f>'Flight Data'!$B930</f>
        <v>3</v>
      </c>
      <c r="X932" s="68">
        <f ca="1">ROUND(NORMINV($AC932,'Inputs and Outputs'!$C$19,'Inputs and Outputs'!$D$19),0)</f>
        <v>95</v>
      </c>
      <c r="Y932" s="68">
        <f t="shared" si="283"/>
        <v>102</v>
      </c>
      <c r="Z932" s="68">
        <f t="shared" ca="1" si="284"/>
        <v>95</v>
      </c>
      <c r="AA932" s="68">
        <f ca="1">IF(Z932-W932&gt;'Inputs and Outputs'!$D$4,One-W932,0)</f>
        <v>0</v>
      </c>
      <c r="AB932" s="68">
        <f ca="1">Z932*'Inputs and Outputs'!$D$5-AA932*'Inputs and Outputs'!$D$6</f>
        <v>3800</v>
      </c>
      <c r="AC932" s="70">
        <f t="shared" ca="1" si="296"/>
        <v>5.5645171144448669E-2</v>
      </c>
      <c r="AD932" s="68">
        <f t="shared" si="285"/>
        <v>25</v>
      </c>
      <c r="AE932" s="75">
        <f ca="1">Z932*'Inputs and Outputs'!$D$5-('Model Part B'!AA932*'Model Part B'!AD932+AA932*Costperbumped)</f>
        <v>3800</v>
      </c>
      <c r="AH932" s="74">
        <v>929</v>
      </c>
      <c r="AI932" s="68" t="s">
        <v>4</v>
      </c>
      <c r="AJ932" s="69">
        <v>44506</v>
      </c>
      <c r="AK932" s="67" t="s">
        <v>2</v>
      </c>
      <c r="AL932" s="68" t="str">
        <f>'Flight Data'!$A930</f>
        <v>G929</v>
      </c>
      <c r="AM932" s="68">
        <f>'Flight Data'!$B930</f>
        <v>3</v>
      </c>
      <c r="AN932" s="68">
        <f ca="1">ROUND(NORMINV($AS932,'Inputs and Outputs'!$C$19,'Inputs and Outputs'!$D$19),0)</f>
        <v>100</v>
      </c>
      <c r="AO932" s="68">
        <f t="shared" si="286"/>
        <v>103</v>
      </c>
      <c r="AP932" s="68">
        <f t="shared" ca="1" si="287"/>
        <v>100</v>
      </c>
      <c r="AQ932" s="68">
        <f ca="1">IF(AP932-AM932&gt;'Inputs and Outputs'!$D$4,Three-AM932,0)</f>
        <v>0</v>
      </c>
      <c r="AR932" s="68">
        <f ca="1">AP932*'Inputs and Outputs'!$D$5-AQ932*'Inputs and Outputs'!$D$6</f>
        <v>4000</v>
      </c>
      <c r="AS932" s="70">
        <f t="shared" ca="1" si="297"/>
        <v>0.24825871661194088</v>
      </c>
      <c r="AT932" s="68">
        <f t="shared" si="288"/>
        <v>25</v>
      </c>
      <c r="AU932" s="75">
        <f ca="1">AP932*'Inputs and Outputs'!$D$5-('Model Part B'!AQ932*'Model Part B'!AT932+AQ932*Costperbumped)</f>
        <v>4000</v>
      </c>
      <c r="AX932" s="74">
        <v>929</v>
      </c>
      <c r="AY932" s="68" t="s">
        <v>4</v>
      </c>
      <c r="AZ932" s="69">
        <v>44506</v>
      </c>
      <c r="BA932" s="67" t="s">
        <v>2</v>
      </c>
      <c r="BB932" s="68" t="str">
        <f>'Flight Data'!$A930</f>
        <v>G929</v>
      </c>
      <c r="BC932" s="68">
        <f>'Flight Data'!$B930</f>
        <v>3</v>
      </c>
      <c r="BD932" s="68">
        <f ca="1">ROUND(NORMINV($BI932,'Inputs and Outputs'!$C$19,'Inputs and Outputs'!$D$19),0)</f>
        <v>102</v>
      </c>
      <c r="BE932" s="68">
        <f t="shared" si="289"/>
        <v>104</v>
      </c>
      <c r="BF932" s="68">
        <f t="shared" ca="1" si="290"/>
        <v>102</v>
      </c>
      <c r="BG932" s="68">
        <f ca="1">IF(BF932-BC932&gt;'Inputs and Outputs'!$D$4,Four-BC932,0)</f>
        <v>0</v>
      </c>
      <c r="BH932" s="68">
        <f ca="1">BF932*'Inputs and Outputs'!$D$5-BG932*'Inputs and Outputs'!$D$6</f>
        <v>4080</v>
      </c>
      <c r="BI932" s="70">
        <f t="shared" ca="1" si="298"/>
        <v>0.40885831019780317</v>
      </c>
      <c r="BJ932" s="68">
        <f t="shared" si="291"/>
        <v>25</v>
      </c>
      <c r="BK932" s="75">
        <f ca="1">BF932*'Inputs and Outputs'!$D$5-('Model Part B'!BG932*'Model Part B'!BJ932+BG932*Costperbumped)</f>
        <v>4080</v>
      </c>
      <c r="BN932" s="74">
        <v>929</v>
      </c>
      <c r="BO932" s="68" t="s">
        <v>4</v>
      </c>
      <c r="BP932" s="69">
        <v>44506</v>
      </c>
      <c r="BQ932" s="67" t="s">
        <v>2</v>
      </c>
      <c r="BR932" s="68" t="str">
        <f>'Flight Data'!$A930</f>
        <v>G929</v>
      </c>
      <c r="BS932" s="68">
        <f>'Flight Data'!$B930</f>
        <v>3</v>
      </c>
      <c r="BT932" s="68">
        <f ca="1">ROUND(NORMINV($BY932,'Inputs and Outputs'!$C$18,'Inputs and Outputs'!$D$18),0)</f>
        <v>103</v>
      </c>
      <c r="BU932" s="68">
        <f t="shared" si="292"/>
        <v>105</v>
      </c>
      <c r="BV932" s="68">
        <f t="shared" ca="1" si="293"/>
        <v>103</v>
      </c>
      <c r="BW932" s="68">
        <f ca="1">IF(BV932-BS932&gt;'Inputs and Outputs'!$D$4,Five-BS932,0)</f>
        <v>0</v>
      </c>
      <c r="BX932" s="68">
        <f ca="1">BV932*'Inputs and Outputs'!$D$5-BW932*'Inputs and Outputs'!$D$6</f>
        <v>4120</v>
      </c>
      <c r="BY932" s="70">
        <f t="shared" ca="1" si="299"/>
        <v>0.64670840828478005</v>
      </c>
      <c r="BZ932" s="68">
        <f t="shared" si="294"/>
        <v>25</v>
      </c>
      <c r="CA932" s="75">
        <f ca="1">BV932*'Inputs and Outputs'!$D$5-('Model Part B'!BW932*'Model Part B'!BZ932+BW932*Costperbumped)</f>
        <v>4120</v>
      </c>
    </row>
    <row r="933" spans="2:79" x14ac:dyDescent="0.2">
      <c r="B933" s="74">
        <v>930</v>
      </c>
      <c r="C933" s="68" t="s">
        <v>4</v>
      </c>
      <c r="D933" s="69">
        <v>44506</v>
      </c>
      <c r="E933" s="67" t="s">
        <v>0</v>
      </c>
      <c r="F933" s="68" t="str">
        <f>'Flight Data'!$A931</f>
        <v>G930</v>
      </c>
      <c r="G933" s="68">
        <f>'Flight Data'!$B931</f>
        <v>0</v>
      </c>
      <c r="H933" s="68">
        <f ca="1">ROUND(NORMINV($M933,'Inputs and Outputs'!$C$20,'Inputs and Outputs'!$D$20),0)</f>
        <v>107</v>
      </c>
      <c r="I933" s="68">
        <f t="shared" si="280"/>
        <v>101</v>
      </c>
      <c r="J933" s="68">
        <f t="shared" ca="1" si="281"/>
        <v>101</v>
      </c>
      <c r="K933" s="68">
        <f ca="1">IF(J933-G933&gt;'Inputs and Outputs'!$D$4,One-G933,0)</f>
        <v>1</v>
      </c>
      <c r="L933" s="68">
        <f ca="1">J933*'Inputs and Outputs'!$D$5-K933*'Inputs and Outputs'!$D$6</f>
        <v>3940</v>
      </c>
      <c r="M933" s="70">
        <f t="shared" ca="1" si="295"/>
        <v>0.61975355410090704</v>
      </c>
      <c r="N933" s="68">
        <f t="shared" si="282"/>
        <v>200</v>
      </c>
      <c r="O933" s="75">
        <f ca="1">J933*'Inputs and Outputs'!$D$5-('Model Part B'!K933*'Model Part B'!N933+K933*Costperbumped)</f>
        <v>3740</v>
      </c>
      <c r="R933" s="74">
        <v>930</v>
      </c>
      <c r="S933" s="68" t="s">
        <v>4</v>
      </c>
      <c r="T933" s="69">
        <v>44506</v>
      </c>
      <c r="U933" s="67" t="s">
        <v>0</v>
      </c>
      <c r="V933" s="68" t="str">
        <f>'Flight Data'!$A931</f>
        <v>G930</v>
      </c>
      <c r="W933" s="68">
        <f>'Flight Data'!$B931</f>
        <v>0</v>
      </c>
      <c r="X933" s="68">
        <f ca="1">ROUND(NORMINV($AC933,'Inputs and Outputs'!$C$20,'Inputs and Outputs'!$D$20),0)</f>
        <v>103</v>
      </c>
      <c r="Y933" s="68">
        <f t="shared" si="283"/>
        <v>102</v>
      </c>
      <c r="Z933" s="68">
        <f t="shared" ca="1" si="284"/>
        <v>102</v>
      </c>
      <c r="AA933" s="68">
        <f ca="1">IF(Z933-W933&gt;'Inputs and Outputs'!$D$4,One-W933,0)</f>
        <v>1</v>
      </c>
      <c r="AB933" s="68">
        <f ca="1">Z933*'Inputs and Outputs'!$D$5-AA933*'Inputs and Outputs'!$D$6</f>
        <v>3980</v>
      </c>
      <c r="AC933" s="70">
        <f t="shared" ca="1" si="296"/>
        <v>0.3546692875510179</v>
      </c>
      <c r="AD933" s="68">
        <f t="shared" si="285"/>
        <v>200</v>
      </c>
      <c r="AE933" s="75">
        <f ca="1">Z933*'Inputs and Outputs'!$D$5-('Model Part B'!AA933*'Model Part B'!AD933+AA933*Costperbumped)</f>
        <v>3780</v>
      </c>
      <c r="AH933" s="74">
        <v>930</v>
      </c>
      <c r="AI933" s="68" t="s">
        <v>4</v>
      </c>
      <c r="AJ933" s="69">
        <v>44506</v>
      </c>
      <c r="AK933" s="67" t="s">
        <v>0</v>
      </c>
      <c r="AL933" s="68" t="str">
        <f>'Flight Data'!$A931</f>
        <v>G930</v>
      </c>
      <c r="AM933" s="68">
        <f>'Flight Data'!$B931</f>
        <v>0</v>
      </c>
      <c r="AN933" s="68">
        <f ca="1">ROUND(NORMINV($AS933,'Inputs and Outputs'!$C$20,'Inputs and Outputs'!$D$20),0)</f>
        <v>101</v>
      </c>
      <c r="AO933" s="68">
        <f t="shared" si="286"/>
        <v>103</v>
      </c>
      <c r="AP933" s="68">
        <f t="shared" ca="1" si="287"/>
        <v>101</v>
      </c>
      <c r="AQ933" s="68">
        <f ca="1">IF(AP933-AM933&gt;'Inputs and Outputs'!$D$4,Three-AM933,0)</f>
        <v>3</v>
      </c>
      <c r="AR933" s="68">
        <f ca="1">AP933*'Inputs and Outputs'!$D$5-AQ933*'Inputs and Outputs'!$D$6</f>
        <v>3740</v>
      </c>
      <c r="AS933" s="70">
        <f t="shared" ca="1" si="297"/>
        <v>0.18847419424210643</v>
      </c>
      <c r="AT933" s="68">
        <f t="shared" si="288"/>
        <v>200</v>
      </c>
      <c r="AU933" s="75">
        <f ca="1">AP933*'Inputs and Outputs'!$D$5-('Model Part B'!AQ933*'Model Part B'!AT933+AQ933*Costperbumped)</f>
        <v>3140</v>
      </c>
      <c r="AX933" s="74">
        <v>930</v>
      </c>
      <c r="AY933" s="68" t="s">
        <v>4</v>
      </c>
      <c r="AZ933" s="69">
        <v>44506</v>
      </c>
      <c r="BA933" s="67" t="s">
        <v>0</v>
      </c>
      <c r="BB933" s="68" t="str">
        <f>'Flight Data'!$A931</f>
        <v>G930</v>
      </c>
      <c r="BC933" s="68">
        <f>'Flight Data'!$B931</f>
        <v>0</v>
      </c>
      <c r="BD933" s="68">
        <f ca="1">ROUND(NORMINV($BI933,'Inputs and Outputs'!$C$20,'Inputs and Outputs'!$D$20),0)</f>
        <v>101</v>
      </c>
      <c r="BE933" s="68">
        <f t="shared" si="289"/>
        <v>104</v>
      </c>
      <c r="BF933" s="68">
        <f t="shared" ca="1" si="290"/>
        <v>101</v>
      </c>
      <c r="BG933" s="68">
        <f ca="1">IF(BF933-BC933&gt;'Inputs and Outputs'!$D$4,Four-BC933,0)</f>
        <v>4</v>
      </c>
      <c r="BH933" s="68">
        <f ca="1">BF933*'Inputs and Outputs'!$D$5-BG933*'Inputs and Outputs'!$D$6</f>
        <v>3640</v>
      </c>
      <c r="BI933" s="70">
        <f t="shared" ca="1" si="298"/>
        <v>0.2281820725568845</v>
      </c>
      <c r="BJ933" s="68">
        <f t="shared" si="291"/>
        <v>200</v>
      </c>
      <c r="BK933" s="75">
        <f ca="1">BF933*'Inputs and Outputs'!$D$5-('Model Part B'!BG933*'Model Part B'!BJ933+BG933*Costperbumped)</f>
        <v>2840</v>
      </c>
      <c r="BN933" s="74">
        <v>930</v>
      </c>
      <c r="BO933" s="68" t="s">
        <v>4</v>
      </c>
      <c r="BP933" s="69">
        <v>44506</v>
      </c>
      <c r="BQ933" s="67" t="s">
        <v>0</v>
      </c>
      <c r="BR933" s="68" t="str">
        <f>'Flight Data'!$A931</f>
        <v>G930</v>
      </c>
      <c r="BS933" s="68">
        <f>'Flight Data'!$B931</f>
        <v>0</v>
      </c>
      <c r="BT933" s="68">
        <f ca="1">ROUND(NORMINV($BY933,'Inputs and Outputs'!$C$18,'Inputs and Outputs'!$D$18),0)</f>
        <v>103</v>
      </c>
      <c r="BU933" s="68">
        <f t="shared" si="292"/>
        <v>105</v>
      </c>
      <c r="BV933" s="68">
        <f t="shared" ca="1" si="293"/>
        <v>103</v>
      </c>
      <c r="BW933" s="68">
        <f ca="1">IF(BV933-BS933&gt;'Inputs and Outputs'!$D$4,Five-BS933,0)</f>
        <v>5</v>
      </c>
      <c r="BX933" s="68">
        <f ca="1">BV933*'Inputs and Outputs'!$D$5-BW933*'Inputs and Outputs'!$D$6</f>
        <v>3620</v>
      </c>
      <c r="BY933" s="70">
        <f t="shared" ca="1" si="299"/>
        <v>0.6077282696348798</v>
      </c>
      <c r="BZ933" s="68">
        <f t="shared" si="294"/>
        <v>200</v>
      </c>
      <c r="CA933" s="75">
        <f ca="1">BV933*'Inputs and Outputs'!$D$5-('Model Part B'!BW933*'Model Part B'!BZ933+BW933*Costperbumped)</f>
        <v>2620</v>
      </c>
    </row>
    <row r="934" spans="2:79" x14ac:dyDescent="0.2">
      <c r="B934" s="74">
        <v>931</v>
      </c>
      <c r="C934" s="68" t="s">
        <v>1</v>
      </c>
      <c r="D934" s="69">
        <v>44507</v>
      </c>
      <c r="E934" s="67" t="s">
        <v>3</v>
      </c>
      <c r="F934" s="68" t="str">
        <f>'Flight Data'!$A932</f>
        <v>G931</v>
      </c>
      <c r="G934" s="68">
        <f>'Flight Data'!$B932</f>
        <v>2</v>
      </c>
      <c r="H934" s="68">
        <f ca="1">ROUND(NORMINV($M934,'Inputs and Outputs'!$C$18,'Inputs and Outputs'!$D$18),0)</f>
        <v>105</v>
      </c>
      <c r="I934" s="68">
        <f t="shared" si="280"/>
        <v>101</v>
      </c>
      <c r="J934" s="68">
        <f t="shared" ca="1" si="281"/>
        <v>101</v>
      </c>
      <c r="K934" s="68">
        <f ca="1">IF(J934-G934&gt;'Inputs and Outputs'!$D$4,One-G934,0)</f>
        <v>0</v>
      </c>
      <c r="L934" s="68">
        <f ca="1">J934*'Inputs and Outputs'!$D$5-K934*'Inputs and Outputs'!$D$6</f>
        <v>4040</v>
      </c>
      <c r="M934" s="70">
        <f t="shared" ca="1" si="295"/>
        <v>0.76534956545428112</v>
      </c>
      <c r="N934" s="68">
        <f t="shared" si="282"/>
        <v>25</v>
      </c>
      <c r="O934" s="75">
        <f ca="1">J934*'Inputs and Outputs'!$D$5-('Model Part B'!K934*'Model Part B'!N934+K934*Costperbumped)</f>
        <v>4040</v>
      </c>
      <c r="R934" s="74">
        <v>931</v>
      </c>
      <c r="S934" s="68" t="s">
        <v>1</v>
      </c>
      <c r="T934" s="69">
        <v>44507</v>
      </c>
      <c r="U934" s="67" t="s">
        <v>3</v>
      </c>
      <c r="V934" s="68" t="str">
        <f>'Flight Data'!$A932</f>
        <v>G931</v>
      </c>
      <c r="W934" s="68">
        <f>'Flight Data'!$B932</f>
        <v>2</v>
      </c>
      <c r="X934" s="68">
        <f ca="1">ROUND(NORMINV($AC934,'Inputs and Outputs'!$C$18,'Inputs and Outputs'!$D$18),0)</f>
        <v>105</v>
      </c>
      <c r="Y934" s="68">
        <f t="shared" si="283"/>
        <v>102</v>
      </c>
      <c r="Z934" s="68">
        <f t="shared" ca="1" si="284"/>
        <v>102</v>
      </c>
      <c r="AA934" s="68">
        <f ca="1">IF(Z934-W934&gt;'Inputs and Outputs'!$D$4,One-W934,0)</f>
        <v>0</v>
      </c>
      <c r="AB934" s="68">
        <f ca="1">Z934*'Inputs and Outputs'!$D$5-AA934*'Inputs and Outputs'!$D$6</f>
        <v>4080</v>
      </c>
      <c r="AC934" s="70">
        <f t="shared" ca="1" si="296"/>
        <v>0.74918440411078557</v>
      </c>
      <c r="AD934" s="68">
        <f t="shared" si="285"/>
        <v>25</v>
      </c>
      <c r="AE934" s="75">
        <f ca="1">Z934*'Inputs and Outputs'!$D$5-('Model Part B'!AA934*'Model Part B'!AD934+AA934*Costperbumped)</f>
        <v>4080</v>
      </c>
      <c r="AH934" s="74">
        <v>931</v>
      </c>
      <c r="AI934" s="68" t="s">
        <v>1</v>
      </c>
      <c r="AJ934" s="69">
        <v>44507</v>
      </c>
      <c r="AK934" s="67" t="s">
        <v>3</v>
      </c>
      <c r="AL934" s="68" t="str">
        <f>'Flight Data'!$A932</f>
        <v>G931</v>
      </c>
      <c r="AM934" s="68">
        <f>'Flight Data'!$B932</f>
        <v>2</v>
      </c>
      <c r="AN934" s="68">
        <f ca="1">ROUND(NORMINV($AS934,'Inputs and Outputs'!$C$18,'Inputs and Outputs'!$D$18),0)</f>
        <v>101</v>
      </c>
      <c r="AO934" s="68">
        <f t="shared" si="286"/>
        <v>103</v>
      </c>
      <c r="AP934" s="68">
        <f t="shared" ca="1" si="287"/>
        <v>101</v>
      </c>
      <c r="AQ934" s="68">
        <f ca="1">IF(AP934-AM934&gt;'Inputs and Outputs'!$D$4,Three-AM934,0)</f>
        <v>0</v>
      </c>
      <c r="AR934" s="68">
        <f ca="1">AP934*'Inputs and Outputs'!$D$5-AQ934*'Inputs and Outputs'!$D$6</f>
        <v>4040</v>
      </c>
      <c r="AS934" s="70">
        <f t="shared" ca="1" si="297"/>
        <v>0.50223412230600162</v>
      </c>
      <c r="AT934" s="68">
        <f t="shared" si="288"/>
        <v>25</v>
      </c>
      <c r="AU934" s="75">
        <f ca="1">AP934*'Inputs and Outputs'!$D$5-('Model Part B'!AQ934*'Model Part B'!AT934+AQ934*Costperbumped)</f>
        <v>4040</v>
      </c>
      <c r="AX934" s="74">
        <v>931</v>
      </c>
      <c r="AY934" s="68" t="s">
        <v>1</v>
      </c>
      <c r="AZ934" s="69">
        <v>44507</v>
      </c>
      <c r="BA934" s="67" t="s">
        <v>3</v>
      </c>
      <c r="BB934" s="68" t="str">
        <f>'Flight Data'!$A932</f>
        <v>G931</v>
      </c>
      <c r="BC934" s="68">
        <f>'Flight Data'!$B932</f>
        <v>2</v>
      </c>
      <c r="BD934" s="68">
        <f ca="1">ROUND(NORMINV($BI934,'Inputs and Outputs'!$C$18,'Inputs and Outputs'!$D$18),0)</f>
        <v>101</v>
      </c>
      <c r="BE934" s="68">
        <f t="shared" si="289"/>
        <v>104</v>
      </c>
      <c r="BF934" s="68">
        <f t="shared" ca="1" si="290"/>
        <v>101</v>
      </c>
      <c r="BG934" s="68">
        <f ca="1">IF(BF934-BC934&gt;'Inputs and Outputs'!$D$4,Four-BC934,0)</f>
        <v>0</v>
      </c>
      <c r="BH934" s="68">
        <f ca="1">BF934*'Inputs and Outputs'!$D$5-BG934*'Inputs and Outputs'!$D$6</f>
        <v>4040</v>
      </c>
      <c r="BI934" s="70">
        <f t="shared" ca="1" si="298"/>
        <v>0.50892363648531602</v>
      </c>
      <c r="BJ934" s="68">
        <f t="shared" si="291"/>
        <v>25</v>
      </c>
      <c r="BK934" s="75">
        <f ca="1">BF934*'Inputs and Outputs'!$D$5-('Model Part B'!BG934*'Model Part B'!BJ934+BG934*Costperbumped)</f>
        <v>4040</v>
      </c>
      <c r="BN934" s="74">
        <v>931</v>
      </c>
      <c r="BO934" s="68" t="s">
        <v>1</v>
      </c>
      <c r="BP934" s="69">
        <v>44507</v>
      </c>
      <c r="BQ934" s="67" t="s">
        <v>3</v>
      </c>
      <c r="BR934" s="68" t="str">
        <f>'Flight Data'!$A932</f>
        <v>G931</v>
      </c>
      <c r="BS934" s="68">
        <f>'Flight Data'!$B932</f>
        <v>2</v>
      </c>
      <c r="BT934" s="68">
        <f ca="1">ROUND(NORMINV($BY934,'Inputs and Outputs'!$C$18,'Inputs and Outputs'!$D$18),0)</f>
        <v>99</v>
      </c>
      <c r="BU934" s="68">
        <f t="shared" si="292"/>
        <v>105</v>
      </c>
      <c r="BV934" s="68">
        <f t="shared" ca="1" si="293"/>
        <v>99</v>
      </c>
      <c r="BW934" s="68">
        <f ca="1">IF(BV934-BS934&gt;'Inputs and Outputs'!$D$4,Five-BS934,0)</f>
        <v>0</v>
      </c>
      <c r="BX934" s="68">
        <f ca="1">BV934*'Inputs and Outputs'!$D$5-BW934*'Inputs and Outputs'!$D$6</f>
        <v>3960</v>
      </c>
      <c r="BY934" s="70">
        <f t="shared" ca="1" si="299"/>
        <v>0.37392134615059458</v>
      </c>
      <c r="BZ934" s="68">
        <f t="shared" si="294"/>
        <v>25</v>
      </c>
      <c r="CA934" s="75">
        <f ca="1">BV934*'Inputs and Outputs'!$D$5-('Model Part B'!BW934*'Model Part B'!BZ934+BW934*Costperbumped)</f>
        <v>3960</v>
      </c>
    </row>
    <row r="935" spans="2:79" x14ac:dyDescent="0.2">
      <c r="B935" s="74">
        <v>932</v>
      </c>
      <c r="C935" s="68" t="s">
        <v>1</v>
      </c>
      <c r="D935" s="69">
        <v>44507</v>
      </c>
      <c r="E935" s="67" t="s">
        <v>2</v>
      </c>
      <c r="F935" s="68" t="str">
        <f>'Flight Data'!$A933</f>
        <v>G932</v>
      </c>
      <c r="G935" s="68">
        <f>'Flight Data'!$B933</f>
        <v>4</v>
      </c>
      <c r="H935" s="68">
        <f ca="1">ROUND(NORMINV($M935,'Inputs and Outputs'!$C$19,'Inputs and Outputs'!$D$19),0)</f>
        <v>100</v>
      </c>
      <c r="I935" s="68">
        <f t="shared" si="280"/>
        <v>101</v>
      </c>
      <c r="J935" s="68">
        <f t="shared" ca="1" si="281"/>
        <v>100</v>
      </c>
      <c r="K935" s="68">
        <f ca="1">IF(J935-G935&gt;'Inputs and Outputs'!$D$4,One-G935,0)</f>
        <v>0</v>
      </c>
      <c r="L935" s="68">
        <f ca="1">J935*'Inputs and Outputs'!$D$5-K935*'Inputs and Outputs'!$D$6</f>
        <v>4000</v>
      </c>
      <c r="M935" s="70">
        <f t="shared" ca="1" si="295"/>
        <v>0.27784945316817244</v>
      </c>
      <c r="N935" s="68">
        <f t="shared" si="282"/>
        <v>25</v>
      </c>
      <c r="O935" s="75">
        <f ca="1">J935*'Inputs and Outputs'!$D$5-('Model Part B'!K935*'Model Part B'!N935+K935*Costperbumped)</f>
        <v>4000</v>
      </c>
      <c r="R935" s="74">
        <v>932</v>
      </c>
      <c r="S935" s="68" t="s">
        <v>1</v>
      </c>
      <c r="T935" s="69">
        <v>44507</v>
      </c>
      <c r="U935" s="67" t="s">
        <v>2</v>
      </c>
      <c r="V935" s="68" t="str">
        <f>'Flight Data'!$A933</f>
        <v>G932</v>
      </c>
      <c r="W935" s="68">
        <f>'Flight Data'!$B933</f>
        <v>4</v>
      </c>
      <c r="X935" s="68">
        <f ca="1">ROUND(NORMINV($AC935,'Inputs and Outputs'!$C$19,'Inputs and Outputs'!$D$19),0)</f>
        <v>105</v>
      </c>
      <c r="Y935" s="68">
        <f t="shared" si="283"/>
        <v>102</v>
      </c>
      <c r="Z935" s="68">
        <f t="shared" ca="1" si="284"/>
        <v>102</v>
      </c>
      <c r="AA935" s="68">
        <f ca="1">IF(Z935-W935&gt;'Inputs and Outputs'!$D$4,One-W935,0)</f>
        <v>0</v>
      </c>
      <c r="AB935" s="68">
        <f ca="1">Z935*'Inputs and Outputs'!$D$5-AA935*'Inputs and Outputs'!$D$6</f>
        <v>4080</v>
      </c>
      <c r="AC935" s="70">
        <f t="shared" ca="1" si="296"/>
        <v>0.67077446463654222</v>
      </c>
      <c r="AD935" s="68">
        <f t="shared" si="285"/>
        <v>25</v>
      </c>
      <c r="AE935" s="75">
        <f ca="1">Z935*'Inputs and Outputs'!$D$5-('Model Part B'!AA935*'Model Part B'!AD935+AA935*Costperbumped)</f>
        <v>4080</v>
      </c>
      <c r="AH935" s="74">
        <v>932</v>
      </c>
      <c r="AI935" s="68" t="s">
        <v>1</v>
      </c>
      <c r="AJ935" s="69">
        <v>44507</v>
      </c>
      <c r="AK935" s="67" t="s">
        <v>2</v>
      </c>
      <c r="AL935" s="68" t="str">
        <f>'Flight Data'!$A933</f>
        <v>G932</v>
      </c>
      <c r="AM935" s="68">
        <f>'Flight Data'!$B933</f>
        <v>4</v>
      </c>
      <c r="AN935" s="68">
        <f ca="1">ROUND(NORMINV($AS935,'Inputs and Outputs'!$C$19,'Inputs and Outputs'!$D$19),0)</f>
        <v>103</v>
      </c>
      <c r="AO935" s="68">
        <f t="shared" si="286"/>
        <v>103</v>
      </c>
      <c r="AP935" s="68">
        <f t="shared" ca="1" si="287"/>
        <v>103</v>
      </c>
      <c r="AQ935" s="68">
        <f ca="1">IF(AP935-AM935&gt;'Inputs and Outputs'!$D$4,Three-AM935,0)</f>
        <v>0</v>
      </c>
      <c r="AR935" s="68">
        <f ca="1">AP935*'Inputs and Outputs'!$D$5-AQ935*'Inputs and Outputs'!$D$6</f>
        <v>4120</v>
      </c>
      <c r="AS935" s="70">
        <f t="shared" ca="1" si="297"/>
        <v>0.49824530359827557</v>
      </c>
      <c r="AT935" s="68">
        <f t="shared" si="288"/>
        <v>25</v>
      </c>
      <c r="AU935" s="75">
        <f ca="1">AP935*'Inputs and Outputs'!$D$5-('Model Part B'!AQ935*'Model Part B'!AT935+AQ935*Costperbumped)</f>
        <v>4120</v>
      </c>
      <c r="AX935" s="74">
        <v>932</v>
      </c>
      <c r="AY935" s="68" t="s">
        <v>1</v>
      </c>
      <c r="AZ935" s="69">
        <v>44507</v>
      </c>
      <c r="BA935" s="67" t="s">
        <v>2</v>
      </c>
      <c r="BB935" s="68" t="str">
        <f>'Flight Data'!$A933</f>
        <v>G932</v>
      </c>
      <c r="BC935" s="68">
        <f>'Flight Data'!$B933</f>
        <v>4</v>
      </c>
      <c r="BD935" s="68">
        <f ca="1">ROUND(NORMINV($BI935,'Inputs and Outputs'!$C$19,'Inputs and Outputs'!$D$19),0)</f>
        <v>104</v>
      </c>
      <c r="BE935" s="68">
        <f t="shared" si="289"/>
        <v>104</v>
      </c>
      <c r="BF935" s="68">
        <f t="shared" ca="1" si="290"/>
        <v>104</v>
      </c>
      <c r="BG935" s="68">
        <f ca="1">IF(BF935-BC935&gt;'Inputs and Outputs'!$D$4,Four-BC935,0)</f>
        <v>0</v>
      </c>
      <c r="BH935" s="68">
        <f ca="1">BF935*'Inputs and Outputs'!$D$5-BG935*'Inputs and Outputs'!$D$6</f>
        <v>4160</v>
      </c>
      <c r="BI935" s="70">
        <f t="shared" ca="1" si="298"/>
        <v>0.61366777255218175</v>
      </c>
      <c r="BJ935" s="68">
        <f t="shared" si="291"/>
        <v>25</v>
      </c>
      <c r="BK935" s="75">
        <f ca="1">BF935*'Inputs and Outputs'!$D$5-('Model Part B'!BG935*'Model Part B'!BJ935+BG935*Costperbumped)</f>
        <v>4160</v>
      </c>
      <c r="BN935" s="74">
        <v>932</v>
      </c>
      <c r="BO935" s="68" t="s">
        <v>1</v>
      </c>
      <c r="BP935" s="69">
        <v>44507</v>
      </c>
      <c r="BQ935" s="67" t="s">
        <v>2</v>
      </c>
      <c r="BR935" s="68" t="str">
        <f>'Flight Data'!$A933</f>
        <v>G932</v>
      </c>
      <c r="BS935" s="68">
        <f>'Flight Data'!$B933</f>
        <v>4</v>
      </c>
      <c r="BT935" s="68">
        <f ca="1">ROUND(NORMINV($BY935,'Inputs and Outputs'!$C$18,'Inputs and Outputs'!$D$18),0)</f>
        <v>110</v>
      </c>
      <c r="BU935" s="68">
        <f t="shared" si="292"/>
        <v>105</v>
      </c>
      <c r="BV935" s="68">
        <f t="shared" ca="1" si="293"/>
        <v>105</v>
      </c>
      <c r="BW935" s="68">
        <f ca="1">IF(BV935-BS935&gt;'Inputs and Outputs'!$D$4,Five-BS935,0)</f>
        <v>1</v>
      </c>
      <c r="BX935" s="68">
        <f ca="1">BV935*'Inputs and Outputs'!$D$5-BW935*'Inputs and Outputs'!$D$6</f>
        <v>4100</v>
      </c>
      <c r="BY935" s="70">
        <f t="shared" ca="1" si="299"/>
        <v>0.92301112243741523</v>
      </c>
      <c r="BZ935" s="68">
        <f t="shared" si="294"/>
        <v>25</v>
      </c>
      <c r="CA935" s="75">
        <f ca="1">BV935*'Inputs and Outputs'!$D$5-('Model Part B'!BW935*'Model Part B'!BZ935+BW935*Costperbumped)</f>
        <v>4075</v>
      </c>
    </row>
    <row r="936" spans="2:79" x14ac:dyDescent="0.2">
      <c r="B936" s="74">
        <v>933</v>
      </c>
      <c r="C936" s="68" t="s">
        <v>1</v>
      </c>
      <c r="D936" s="69">
        <v>44507</v>
      </c>
      <c r="E936" s="67" t="s">
        <v>0</v>
      </c>
      <c r="F936" s="68" t="str">
        <f>'Flight Data'!$A934</f>
        <v>G933</v>
      </c>
      <c r="G936" s="68">
        <f>'Flight Data'!$B934</f>
        <v>1</v>
      </c>
      <c r="H936" s="68">
        <f ca="1">ROUND(NORMINV($M936,'Inputs and Outputs'!$C$20,'Inputs and Outputs'!$D$20),0)</f>
        <v>104</v>
      </c>
      <c r="I936" s="68">
        <f t="shared" si="280"/>
        <v>101</v>
      </c>
      <c r="J936" s="68">
        <f t="shared" ca="1" si="281"/>
        <v>101</v>
      </c>
      <c r="K936" s="68">
        <f ca="1">IF(J936-G936&gt;'Inputs and Outputs'!$D$4,One-G936,0)</f>
        <v>0</v>
      </c>
      <c r="L936" s="68">
        <f ca="1">J936*'Inputs and Outputs'!$D$5-K936*'Inputs and Outputs'!$D$6</f>
        <v>4040</v>
      </c>
      <c r="M936" s="70">
        <f t="shared" ca="1" si="295"/>
        <v>0.41701229875816248</v>
      </c>
      <c r="N936" s="68">
        <f t="shared" si="282"/>
        <v>200</v>
      </c>
      <c r="O936" s="75">
        <f ca="1">J936*'Inputs and Outputs'!$D$5-('Model Part B'!K936*'Model Part B'!N936+K936*Costperbumped)</f>
        <v>4040</v>
      </c>
      <c r="R936" s="74">
        <v>933</v>
      </c>
      <c r="S936" s="68" t="s">
        <v>1</v>
      </c>
      <c r="T936" s="69">
        <v>44507</v>
      </c>
      <c r="U936" s="67" t="s">
        <v>0</v>
      </c>
      <c r="V936" s="68" t="str">
        <f>'Flight Data'!$A934</f>
        <v>G933</v>
      </c>
      <c r="W936" s="68">
        <f>'Flight Data'!$B934</f>
        <v>1</v>
      </c>
      <c r="X936" s="68">
        <f ca="1">ROUND(NORMINV($AC936,'Inputs and Outputs'!$C$20,'Inputs and Outputs'!$D$20),0)</f>
        <v>110</v>
      </c>
      <c r="Y936" s="68">
        <f t="shared" si="283"/>
        <v>102</v>
      </c>
      <c r="Z936" s="68">
        <f t="shared" ca="1" si="284"/>
        <v>102</v>
      </c>
      <c r="AA936" s="68">
        <f ca="1">IF(Z936-W936&gt;'Inputs and Outputs'!$D$4,One-W936,0)</f>
        <v>0</v>
      </c>
      <c r="AB936" s="68">
        <f ca="1">Z936*'Inputs and Outputs'!$D$5-AA936*'Inputs and Outputs'!$D$6</f>
        <v>4080</v>
      </c>
      <c r="AC936" s="70">
        <f t="shared" ca="1" si="296"/>
        <v>0.8423866175348641</v>
      </c>
      <c r="AD936" s="68">
        <f t="shared" si="285"/>
        <v>200</v>
      </c>
      <c r="AE936" s="75">
        <f ca="1">Z936*'Inputs and Outputs'!$D$5-('Model Part B'!AA936*'Model Part B'!AD936+AA936*Costperbumped)</f>
        <v>4080</v>
      </c>
      <c r="AH936" s="74">
        <v>933</v>
      </c>
      <c r="AI936" s="68" t="s">
        <v>1</v>
      </c>
      <c r="AJ936" s="69">
        <v>44507</v>
      </c>
      <c r="AK936" s="67" t="s">
        <v>0</v>
      </c>
      <c r="AL936" s="68" t="str">
        <f>'Flight Data'!$A934</f>
        <v>G933</v>
      </c>
      <c r="AM936" s="68">
        <f>'Flight Data'!$B934</f>
        <v>1</v>
      </c>
      <c r="AN936" s="68">
        <f ca="1">ROUND(NORMINV($AS936,'Inputs and Outputs'!$C$20,'Inputs and Outputs'!$D$20),0)</f>
        <v>108</v>
      </c>
      <c r="AO936" s="68">
        <f t="shared" si="286"/>
        <v>103</v>
      </c>
      <c r="AP936" s="68">
        <f t="shared" ca="1" si="287"/>
        <v>103</v>
      </c>
      <c r="AQ936" s="68">
        <f ca="1">IF(AP936-AM936&gt;'Inputs and Outputs'!$D$4,Three-AM936,0)</f>
        <v>2</v>
      </c>
      <c r="AR936" s="68">
        <f ca="1">AP936*'Inputs and Outputs'!$D$5-AQ936*'Inputs and Outputs'!$D$6</f>
        <v>3920</v>
      </c>
      <c r="AS936" s="70">
        <f t="shared" ca="1" si="297"/>
        <v>0.70048541000230768</v>
      </c>
      <c r="AT936" s="68">
        <f t="shared" si="288"/>
        <v>200</v>
      </c>
      <c r="AU936" s="75">
        <f ca="1">AP936*'Inputs and Outputs'!$D$5-('Model Part B'!AQ936*'Model Part B'!AT936+AQ936*Costperbumped)</f>
        <v>3520</v>
      </c>
      <c r="AX936" s="74">
        <v>933</v>
      </c>
      <c r="AY936" s="68" t="s">
        <v>1</v>
      </c>
      <c r="AZ936" s="69">
        <v>44507</v>
      </c>
      <c r="BA936" s="67" t="s">
        <v>0</v>
      </c>
      <c r="BB936" s="68" t="str">
        <f>'Flight Data'!$A934</f>
        <v>G933</v>
      </c>
      <c r="BC936" s="68">
        <f>'Flight Data'!$B934</f>
        <v>1</v>
      </c>
      <c r="BD936" s="68">
        <f ca="1">ROUND(NORMINV($BI936,'Inputs and Outputs'!$C$20,'Inputs and Outputs'!$D$20),0)</f>
        <v>93</v>
      </c>
      <c r="BE936" s="68">
        <f t="shared" si="289"/>
        <v>104</v>
      </c>
      <c r="BF936" s="68">
        <f t="shared" ca="1" si="290"/>
        <v>93</v>
      </c>
      <c r="BG936" s="68">
        <f ca="1">IF(BF936-BC936&gt;'Inputs and Outputs'!$D$4,Four-BC936,0)</f>
        <v>0</v>
      </c>
      <c r="BH936" s="68">
        <f ca="1">BF936*'Inputs and Outputs'!$D$5-BG936*'Inputs and Outputs'!$D$6</f>
        <v>3720</v>
      </c>
      <c r="BI936" s="70">
        <f t="shared" ca="1" si="298"/>
        <v>8.9661861051416603E-3</v>
      </c>
      <c r="BJ936" s="68">
        <f t="shared" si="291"/>
        <v>200</v>
      </c>
      <c r="BK936" s="75">
        <f ca="1">BF936*'Inputs and Outputs'!$D$5-('Model Part B'!BG936*'Model Part B'!BJ936+BG936*Costperbumped)</f>
        <v>3720</v>
      </c>
      <c r="BN936" s="74">
        <v>933</v>
      </c>
      <c r="BO936" s="68" t="s">
        <v>1</v>
      </c>
      <c r="BP936" s="69">
        <v>44507</v>
      </c>
      <c r="BQ936" s="67" t="s">
        <v>0</v>
      </c>
      <c r="BR936" s="68" t="str">
        <f>'Flight Data'!$A934</f>
        <v>G933</v>
      </c>
      <c r="BS936" s="68">
        <f>'Flight Data'!$B934</f>
        <v>1</v>
      </c>
      <c r="BT936" s="68">
        <f ca="1">ROUND(NORMINV($BY936,'Inputs and Outputs'!$C$18,'Inputs and Outputs'!$D$18),0)</f>
        <v>111</v>
      </c>
      <c r="BU936" s="68">
        <f t="shared" si="292"/>
        <v>105</v>
      </c>
      <c r="BV936" s="68">
        <f t="shared" ca="1" si="293"/>
        <v>105</v>
      </c>
      <c r="BW936" s="68">
        <f ca="1">IF(BV936-BS936&gt;'Inputs and Outputs'!$D$4,Five-BS936,0)</f>
        <v>4</v>
      </c>
      <c r="BX936" s="68">
        <f ca="1">BV936*'Inputs and Outputs'!$D$5-BW936*'Inputs and Outputs'!$D$6</f>
        <v>3800</v>
      </c>
      <c r="BY936" s="70">
        <f t="shared" ca="1" si="299"/>
        <v>0.94826617158810944</v>
      </c>
      <c r="BZ936" s="68">
        <f t="shared" si="294"/>
        <v>200</v>
      </c>
      <c r="CA936" s="75">
        <f ca="1">BV936*'Inputs and Outputs'!$D$5-('Model Part B'!BW936*'Model Part B'!BZ936+BW936*Costperbumped)</f>
        <v>3000</v>
      </c>
    </row>
    <row r="937" spans="2:79" x14ac:dyDescent="0.2">
      <c r="B937" s="74">
        <v>934</v>
      </c>
      <c r="C937" s="68" t="s">
        <v>9</v>
      </c>
      <c r="D937" s="69">
        <v>44508</v>
      </c>
      <c r="E937" s="67" t="s">
        <v>3</v>
      </c>
      <c r="F937" s="68" t="str">
        <f>'Flight Data'!$A935</f>
        <v>G934</v>
      </c>
      <c r="G937" s="68">
        <f>'Flight Data'!$B935</f>
        <v>3</v>
      </c>
      <c r="H937" s="68">
        <f ca="1">ROUND(NORMINV($M937,'Inputs and Outputs'!$C$18,'Inputs and Outputs'!$D$18),0)</f>
        <v>93</v>
      </c>
      <c r="I937" s="68">
        <f t="shared" si="280"/>
        <v>101</v>
      </c>
      <c r="J937" s="68">
        <f t="shared" ca="1" si="281"/>
        <v>93</v>
      </c>
      <c r="K937" s="68">
        <f ca="1">IF(J937-G937&gt;'Inputs and Outputs'!$D$4,One-G937,0)</f>
        <v>0</v>
      </c>
      <c r="L937" s="68">
        <f ca="1">J937*'Inputs and Outputs'!$D$5-K937*'Inputs and Outputs'!$D$6</f>
        <v>3720</v>
      </c>
      <c r="M937" s="70">
        <f t="shared" ca="1" si="295"/>
        <v>9.467533577932119E-2</v>
      </c>
      <c r="N937" s="68">
        <f t="shared" si="282"/>
        <v>25</v>
      </c>
      <c r="O937" s="75">
        <f ca="1">J937*'Inputs and Outputs'!$D$5-('Model Part B'!K937*'Model Part B'!N937+K937*Costperbumped)</f>
        <v>3720</v>
      </c>
      <c r="R937" s="74">
        <v>934</v>
      </c>
      <c r="S937" s="68" t="s">
        <v>9</v>
      </c>
      <c r="T937" s="69">
        <v>44508</v>
      </c>
      <c r="U937" s="67" t="s">
        <v>3</v>
      </c>
      <c r="V937" s="68" t="str">
        <f>'Flight Data'!$A935</f>
        <v>G934</v>
      </c>
      <c r="W937" s="68">
        <f>'Flight Data'!$B935</f>
        <v>3</v>
      </c>
      <c r="X937" s="68">
        <f ca="1">ROUND(NORMINV($AC937,'Inputs and Outputs'!$C$18,'Inputs and Outputs'!$D$18),0)</f>
        <v>100</v>
      </c>
      <c r="Y937" s="68">
        <f t="shared" si="283"/>
        <v>102</v>
      </c>
      <c r="Z937" s="68">
        <f t="shared" ca="1" si="284"/>
        <v>100</v>
      </c>
      <c r="AA937" s="68">
        <f ca="1">IF(Z937-W937&gt;'Inputs and Outputs'!$D$4,One-W937,0)</f>
        <v>0</v>
      </c>
      <c r="AB937" s="68">
        <f ca="1">Z937*'Inputs and Outputs'!$D$5-AA937*'Inputs and Outputs'!$D$6</f>
        <v>4000</v>
      </c>
      <c r="AC937" s="70">
        <f t="shared" ca="1" si="296"/>
        <v>0.44397719944373548</v>
      </c>
      <c r="AD937" s="68">
        <f t="shared" si="285"/>
        <v>25</v>
      </c>
      <c r="AE937" s="75">
        <f ca="1">Z937*'Inputs and Outputs'!$D$5-('Model Part B'!AA937*'Model Part B'!AD937+AA937*Costperbumped)</f>
        <v>4000</v>
      </c>
      <c r="AH937" s="74">
        <v>934</v>
      </c>
      <c r="AI937" s="68" t="s">
        <v>9</v>
      </c>
      <c r="AJ937" s="69">
        <v>44508</v>
      </c>
      <c r="AK937" s="67" t="s">
        <v>3</v>
      </c>
      <c r="AL937" s="68" t="str">
        <f>'Flight Data'!$A935</f>
        <v>G934</v>
      </c>
      <c r="AM937" s="68">
        <f>'Flight Data'!$B935</f>
        <v>3</v>
      </c>
      <c r="AN937" s="68">
        <f ca="1">ROUND(NORMINV($AS937,'Inputs and Outputs'!$C$18,'Inputs and Outputs'!$D$18),0)</f>
        <v>98</v>
      </c>
      <c r="AO937" s="68">
        <f t="shared" si="286"/>
        <v>103</v>
      </c>
      <c r="AP937" s="68">
        <f t="shared" ca="1" si="287"/>
        <v>98</v>
      </c>
      <c r="AQ937" s="68">
        <f ca="1">IF(AP937-AM937&gt;'Inputs and Outputs'!$D$4,Three-AM937,0)</f>
        <v>0</v>
      </c>
      <c r="AR937" s="68">
        <f ca="1">AP937*'Inputs and Outputs'!$D$5-AQ937*'Inputs and Outputs'!$D$6</f>
        <v>3920</v>
      </c>
      <c r="AS937" s="70">
        <f t="shared" ca="1" si="297"/>
        <v>0.33454850531813463</v>
      </c>
      <c r="AT937" s="68">
        <f t="shared" si="288"/>
        <v>25</v>
      </c>
      <c r="AU937" s="75">
        <f ca="1">AP937*'Inputs and Outputs'!$D$5-('Model Part B'!AQ937*'Model Part B'!AT937+AQ937*Costperbumped)</f>
        <v>3920</v>
      </c>
      <c r="AX937" s="74">
        <v>934</v>
      </c>
      <c r="AY937" s="68" t="s">
        <v>9</v>
      </c>
      <c r="AZ937" s="69">
        <v>44508</v>
      </c>
      <c r="BA937" s="67" t="s">
        <v>3</v>
      </c>
      <c r="BB937" s="68" t="str">
        <f>'Flight Data'!$A935</f>
        <v>G934</v>
      </c>
      <c r="BC937" s="68">
        <f>'Flight Data'!$B935</f>
        <v>3</v>
      </c>
      <c r="BD937" s="68">
        <f ca="1">ROUND(NORMINV($BI937,'Inputs and Outputs'!$C$18,'Inputs and Outputs'!$D$18),0)</f>
        <v>101</v>
      </c>
      <c r="BE937" s="68">
        <f t="shared" si="289"/>
        <v>104</v>
      </c>
      <c r="BF937" s="68">
        <f t="shared" ca="1" si="290"/>
        <v>101</v>
      </c>
      <c r="BG937" s="68">
        <f ca="1">IF(BF937-BC937&gt;'Inputs and Outputs'!$D$4,Four-BC937,0)</f>
        <v>0</v>
      </c>
      <c r="BH937" s="68">
        <f ca="1">BF937*'Inputs and Outputs'!$D$5-BG937*'Inputs and Outputs'!$D$6</f>
        <v>4040</v>
      </c>
      <c r="BI937" s="70">
        <f t="shared" ca="1" si="298"/>
        <v>0.49187618872763506</v>
      </c>
      <c r="BJ937" s="68">
        <f t="shared" si="291"/>
        <v>25</v>
      </c>
      <c r="BK937" s="75">
        <f ca="1">BF937*'Inputs and Outputs'!$D$5-('Model Part B'!BG937*'Model Part B'!BJ937+BG937*Costperbumped)</f>
        <v>4040</v>
      </c>
      <c r="BN937" s="74">
        <v>934</v>
      </c>
      <c r="BO937" s="68" t="s">
        <v>9</v>
      </c>
      <c r="BP937" s="69">
        <v>44508</v>
      </c>
      <c r="BQ937" s="67" t="s">
        <v>3</v>
      </c>
      <c r="BR937" s="68" t="str">
        <f>'Flight Data'!$A935</f>
        <v>G934</v>
      </c>
      <c r="BS937" s="68">
        <f>'Flight Data'!$B935</f>
        <v>3</v>
      </c>
      <c r="BT937" s="68">
        <f ca="1">ROUND(NORMINV($BY937,'Inputs and Outputs'!$C$18,'Inputs and Outputs'!$D$18),0)</f>
        <v>100</v>
      </c>
      <c r="BU937" s="68">
        <f t="shared" si="292"/>
        <v>105</v>
      </c>
      <c r="BV937" s="68">
        <f t="shared" ca="1" si="293"/>
        <v>100</v>
      </c>
      <c r="BW937" s="68">
        <f ca="1">IF(BV937-BS937&gt;'Inputs and Outputs'!$D$4,Five-BS937,0)</f>
        <v>0</v>
      </c>
      <c r="BX937" s="68">
        <f ca="1">BV937*'Inputs and Outputs'!$D$5-BW937*'Inputs and Outputs'!$D$6</f>
        <v>4000</v>
      </c>
      <c r="BY937" s="70">
        <f t="shared" ca="1" si="299"/>
        <v>0.46473137736397241</v>
      </c>
      <c r="BZ937" s="68">
        <f t="shared" si="294"/>
        <v>25</v>
      </c>
      <c r="CA937" s="75">
        <f ca="1">BV937*'Inputs and Outputs'!$D$5-('Model Part B'!BW937*'Model Part B'!BZ937+BW937*Costperbumped)</f>
        <v>4000</v>
      </c>
    </row>
    <row r="938" spans="2:79" x14ac:dyDescent="0.2">
      <c r="B938" s="74">
        <v>935</v>
      </c>
      <c r="C938" s="68" t="s">
        <v>9</v>
      </c>
      <c r="D938" s="69">
        <v>44508</v>
      </c>
      <c r="E938" s="67" t="s">
        <v>2</v>
      </c>
      <c r="F938" s="68" t="str">
        <f>'Flight Data'!$A936</f>
        <v>G935</v>
      </c>
      <c r="G938" s="68">
        <f>'Flight Data'!$B936</f>
        <v>5</v>
      </c>
      <c r="H938" s="68">
        <f ca="1">ROUND(NORMINV($M938,'Inputs and Outputs'!$C$19,'Inputs and Outputs'!$D$19),0)</f>
        <v>104</v>
      </c>
      <c r="I938" s="68">
        <f t="shared" si="280"/>
        <v>101</v>
      </c>
      <c r="J938" s="68">
        <f t="shared" ca="1" si="281"/>
        <v>101</v>
      </c>
      <c r="K938" s="68">
        <f ca="1">IF(J938-G938&gt;'Inputs and Outputs'!$D$4,One-G938,0)</f>
        <v>0</v>
      </c>
      <c r="L938" s="68">
        <f ca="1">J938*'Inputs and Outputs'!$D$5-K938*'Inputs and Outputs'!$D$6</f>
        <v>4040</v>
      </c>
      <c r="M938" s="70">
        <f t="shared" ca="1" si="295"/>
        <v>0.59282869829120088</v>
      </c>
      <c r="N938" s="68">
        <f t="shared" si="282"/>
        <v>25</v>
      </c>
      <c r="O938" s="75">
        <f ca="1">J938*'Inputs and Outputs'!$D$5-('Model Part B'!K938*'Model Part B'!N938+K938*Costperbumped)</f>
        <v>4040</v>
      </c>
      <c r="R938" s="74">
        <v>935</v>
      </c>
      <c r="S938" s="68" t="s">
        <v>9</v>
      </c>
      <c r="T938" s="69">
        <v>44508</v>
      </c>
      <c r="U938" s="67" t="s">
        <v>2</v>
      </c>
      <c r="V938" s="68" t="str">
        <f>'Flight Data'!$A936</f>
        <v>G935</v>
      </c>
      <c r="W938" s="68">
        <f>'Flight Data'!$B936</f>
        <v>5</v>
      </c>
      <c r="X938" s="68">
        <f ca="1">ROUND(NORMINV($AC938,'Inputs and Outputs'!$C$19,'Inputs and Outputs'!$D$19),0)</f>
        <v>104</v>
      </c>
      <c r="Y938" s="68">
        <f t="shared" si="283"/>
        <v>102</v>
      </c>
      <c r="Z938" s="68">
        <f t="shared" ca="1" si="284"/>
        <v>102</v>
      </c>
      <c r="AA938" s="68">
        <f ca="1">IF(Z938-W938&gt;'Inputs and Outputs'!$D$4,One-W938,0)</f>
        <v>0</v>
      </c>
      <c r="AB938" s="68">
        <f ca="1">Z938*'Inputs and Outputs'!$D$5-AA938*'Inputs and Outputs'!$D$6</f>
        <v>4080</v>
      </c>
      <c r="AC938" s="70">
        <f t="shared" ca="1" si="296"/>
        <v>0.5851531733189318</v>
      </c>
      <c r="AD938" s="68">
        <f t="shared" si="285"/>
        <v>25</v>
      </c>
      <c r="AE938" s="75">
        <f ca="1">Z938*'Inputs and Outputs'!$D$5-('Model Part B'!AA938*'Model Part B'!AD938+AA938*Costperbumped)</f>
        <v>4080</v>
      </c>
      <c r="AH938" s="74">
        <v>935</v>
      </c>
      <c r="AI938" s="68" t="s">
        <v>9</v>
      </c>
      <c r="AJ938" s="69">
        <v>44508</v>
      </c>
      <c r="AK938" s="67" t="s">
        <v>2</v>
      </c>
      <c r="AL938" s="68" t="str">
        <f>'Flight Data'!$A936</f>
        <v>G935</v>
      </c>
      <c r="AM938" s="68">
        <f>'Flight Data'!$B936</f>
        <v>5</v>
      </c>
      <c r="AN938" s="68">
        <f ca="1">ROUND(NORMINV($AS938,'Inputs and Outputs'!$C$19,'Inputs and Outputs'!$D$19),0)</f>
        <v>97</v>
      </c>
      <c r="AO938" s="68">
        <f t="shared" si="286"/>
        <v>103</v>
      </c>
      <c r="AP938" s="68">
        <f t="shared" ca="1" si="287"/>
        <v>97</v>
      </c>
      <c r="AQ938" s="68">
        <f ca="1">IF(AP938-AM938&gt;'Inputs and Outputs'!$D$4,Three-AM938,0)</f>
        <v>0</v>
      </c>
      <c r="AR938" s="68">
        <f ca="1">AP938*'Inputs and Outputs'!$D$5-AQ938*'Inputs and Outputs'!$D$6</f>
        <v>3880</v>
      </c>
      <c r="AS938" s="70">
        <f t="shared" ca="1" si="297"/>
        <v>0.11168522672088277</v>
      </c>
      <c r="AT938" s="68">
        <f t="shared" si="288"/>
        <v>25</v>
      </c>
      <c r="AU938" s="75">
        <f ca="1">AP938*'Inputs and Outputs'!$D$5-('Model Part B'!AQ938*'Model Part B'!AT938+AQ938*Costperbumped)</f>
        <v>3880</v>
      </c>
      <c r="AX938" s="74">
        <v>935</v>
      </c>
      <c r="AY938" s="68" t="s">
        <v>9</v>
      </c>
      <c r="AZ938" s="69">
        <v>44508</v>
      </c>
      <c r="BA938" s="67" t="s">
        <v>2</v>
      </c>
      <c r="BB938" s="68" t="str">
        <f>'Flight Data'!$A936</f>
        <v>G935</v>
      </c>
      <c r="BC938" s="68">
        <f>'Flight Data'!$B936</f>
        <v>5</v>
      </c>
      <c r="BD938" s="68">
        <f ca="1">ROUND(NORMINV($BI938,'Inputs and Outputs'!$C$19,'Inputs and Outputs'!$D$19),0)</f>
        <v>104</v>
      </c>
      <c r="BE938" s="68">
        <f t="shared" si="289"/>
        <v>104</v>
      </c>
      <c r="BF938" s="68">
        <f t="shared" ca="1" si="290"/>
        <v>104</v>
      </c>
      <c r="BG938" s="68">
        <f ca="1">IF(BF938-BC938&gt;'Inputs and Outputs'!$D$4,Four-BC938,0)</f>
        <v>0</v>
      </c>
      <c r="BH938" s="68">
        <f ca="1">BF938*'Inputs and Outputs'!$D$5-BG938*'Inputs and Outputs'!$D$6</f>
        <v>4160</v>
      </c>
      <c r="BI938" s="70">
        <f t="shared" ca="1" si="298"/>
        <v>0.58996185466791518</v>
      </c>
      <c r="BJ938" s="68">
        <f t="shared" si="291"/>
        <v>25</v>
      </c>
      <c r="BK938" s="75">
        <f ca="1">BF938*'Inputs and Outputs'!$D$5-('Model Part B'!BG938*'Model Part B'!BJ938+BG938*Costperbumped)</f>
        <v>4160</v>
      </c>
      <c r="BN938" s="74">
        <v>935</v>
      </c>
      <c r="BO938" s="68" t="s">
        <v>9</v>
      </c>
      <c r="BP938" s="69">
        <v>44508</v>
      </c>
      <c r="BQ938" s="67" t="s">
        <v>2</v>
      </c>
      <c r="BR938" s="68" t="str">
        <f>'Flight Data'!$A936</f>
        <v>G935</v>
      </c>
      <c r="BS938" s="68">
        <f>'Flight Data'!$B936</f>
        <v>5</v>
      </c>
      <c r="BT938" s="68">
        <f ca="1">ROUND(NORMINV($BY938,'Inputs and Outputs'!$C$18,'Inputs and Outputs'!$D$18),0)</f>
        <v>101</v>
      </c>
      <c r="BU938" s="68">
        <f t="shared" si="292"/>
        <v>105</v>
      </c>
      <c r="BV938" s="68">
        <f t="shared" ca="1" si="293"/>
        <v>101</v>
      </c>
      <c r="BW938" s="68">
        <f ca="1">IF(BV938-BS938&gt;'Inputs and Outputs'!$D$4,Five-BS938,0)</f>
        <v>0</v>
      </c>
      <c r="BX938" s="68">
        <f ca="1">BV938*'Inputs and Outputs'!$D$5-BW938*'Inputs and Outputs'!$D$6</f>
        <v>4040</v>
      </c>
      <c r="BY938" s="70">
        <f t="shared" ca="1" si="299"/>
        <v>0.49027096452883789</v>
      </c>
      <c r="BZ938" s="68">
        <f t="shared" si="294"/>
        <v>25</v>
      </c>
      <c r="CA938" s="75">
        <f ca="1">BV938*'Inputs and Outputs'!$D$5-('Model Part B'!BW938*'Model Part B'!BZ938+BW938*Costperbumped)</f>
        <v>4040</v>
      </c>
    </row>
    <row r="939" spans="2:79" x14ac:dyDescent="0.2">
      <c r="B939" s="74">
        <v>936</v>
      </c>
      <c r="C939" s="68" t="s">
        <v>9</v>
      </c>
      <c r="D939" s="69">
        <v>44508</v>
      </c>
      <c r="E939" s="67" t="s">
        <v>0</v>
      </c>
      <c r="F939" s="68" t="str">
        <f>'Flight Data'!$A937</f>
        <v>G936</v>
      </c>
      <c r="G939" s="68">
        <f>'Flight Data'!$B937</f>
        <v>1</v>
      </c>
      <c r="H939" s="68">
        <f ca="1">ROUND(NORMINV($M939,'Inputs and Outputs'!$C$20,'Inputs and Outputs'!$D$20),0)</f>
        <v>114</v>
      </c>
      <c r="I939" s="68">
        <f t="shared" si="280"/>
        <v>101</v>
      </c>
      <c r="J939" s="68">
        <f t="shared" ca="1" si="281"/>
        <v>101</v>
      </c>
      <c r="K939" s="68">
        <f ca="1">IF(J939-G939&gt;'Inputs and Outputs'!$D$4,One-G939,0)</f>
        <v>0</v>
      </c>
      <c r="L939" s="68">
        <f ca="1">J939*'Inputs and Outputs'!$D$5-K939*'Inputs and Outputs'!$D$6</f>
        <v>4040</v>
      </c>
      <c r="M939" s="70">
        <f t="shared" ca="1" si="295"/>
        <v>0.95686021243550989</v>
      </c>
      <c r="N939" s="68">
        <f t="shared" si="282"/>
        <v>200</v>
      </c>
      <c r="O939" s="75">
        <f ca="1">J939*'Inputs and Outputs'!$D$5-('Model Part B'!K939*'Model Part B'!N939+K939*Costperbumped)</f>
        <v>4040</v>
      </c>
      <c r="R939" s="74">
        <v>936</v>
      </c>
      <c r="S939" s="68" t="s">
        <v>9</v>
      </c>
      <c r="T939" s="69">
        <v>44508</v>
      </c>
      <c r="U939" s="67" t="s">
        <v>0</v>
      </c>
      <c r="V939" s="68" t="str">
        <f>'Flight Data'!$A937</f>
        <v>G936</v>
      </c>
      <c r="W939" s="68">
        <f>'Flight Data'!$B937</f>
        <v>1</v>
      </c>
      <c r="X939" s="68">
        <f ca="1">ROUND(NORMINV($AC939,'Inputs and Outputs'!$C$20,'Inputs and Outputs'!$D$20),0)</f>
        <v>104</v>
      </c>
      <c r="Y939" s="68">
        <f t="shared" si="283"/>
        <v>102</v>
      </c>
      <c r="Z939" s="68">
        <f t="shared" ca="1" si="284"/>
        <v>102</v>
      </c>
      <c r="AA939" s="68">
        <f ca="1">IF(Z939-W939&gt;'Inputs and Outputs'!$D$4,One-W939,0)</f>
        <v>0</v>
      </c>
      <c r="AB939" s="68">
        <f ca="1">Z939*'Inputs and Outputs'!$D$5-AA939*'Inputs and Outputs'!$D$6</f>
        <v>4080</v>
      </c>
      <c r="AC939" s="70">
        <f t="shared" ca="1" si="296"/>
        <v>0.43267137199364269</v>
      </c>
      <c r="AD939" s="68">
        <f t="shared" si="285"/>
        <v>200</v>
      </c>
      <c r="AE939" s="75">
        <f ca="1">Z939*'Inputs and Outputs'!$D$5-('Model Part B'!AA939*'Model Part B'!AD939+AA939*Costperbumped)</f>
        <v>4080</v>
      </c>
      <c r="AH939" s="74">
        <v>936</v>
      </c>
      <c r="AI939" s="68" t="s">
        <v>9</v>
      </c>
      <c r="AJ939" s="69">
        <v>44508</v>
      </c>
      <c r="AK939" s="67" t="s">
        <v>0</v>
      </c>
      <c r="AL939" s="68" t="str">
        <f>'Flight Data'!$A937</f>
        <v>G936</v>
      </c>
      <c r="AM939" s="68">
        <f>'Flight Data'!$B937</f>
        <v>1</v>
      </c>
      <c r="AN939" s="68">
        <f ca="1">ROUND(NORMINV($AS939,'Inputs and Outputs'!$C$20,'Inputs and Outputs'!$D$20),0)</f>
        <v>108</v>
      </c>
      <c r="AO939" s="68">
        <f t="shared" si="286"/>
        <v>103</v>
      </c>
      <c r="AP939" s="68">
        <f t="shared" ca="1" si="287"/>
        <v>103</v>
      </c>
      <c r="AQ939" s="68">
        <f ca="1">IF(AP939-AM939&gt;'Inputs and Outputs'!$D$4,Three-AM939,0)</f>
        <v>2</v>
      </c>
      <c r="AR939" s="68">
        <f ca="1">AP939*'Inputs and Outputs'!$D$5-AQ939*'Inputs and Outputs'!$D$6</f>
        <v>3920</v>
      </c>
      <c r="AS939" s="70">
        <f t="shared" ca="1" si="297"/>
        <v>0.71441575759470555</v>
      </c>
      <c r="AT939" s="68">
        <f t="shared" si="288"/>
        <v>200</v>
      </c>
      <c r="AU939" s="75">
        <f ca="1">AP939*'Inputs and Outputs'!$D$5-('Model Part B'!AQ939*'Model Part B'!AT939+AQ939*Costperbumped)</f>
        <v>3520</v>
      </c>
      <c r="AX939" s="74">
        <v>936</v>
      </c>
      <c r="AY939" s="68" t="s">
        <v>9</v>
      </c>
      <c r="AZ939" s="69">
        <v>44508</v>
      </c>
      <c r="BA939" s="67" t="s">
        <v>0</v>
      </c>
      <c r="BB939" s="68" t="str">
        <f>'Flight Data'!$A937</f>
        <v>G936</v>
      </c>
      <c r="BC939" s="68">
        <f>'Flight Data'!$B937</f>
        <v>1</v>
      </c>
      <c r="BD939" s="68">
        <f ca="1">ROUND(NORMINV($BI939,'Inputs and Outputs'!$C$20,'Inputs and Outputs'!$D$20),0)</f>
        <v>109</v>
      </c>
      <c r="BE939" s="68">
        <f t="shared" si="289"/>
        <v>104</v>
      </c>
      <c r="BF939" s="68">
        <f t="shared" ca="1" si="290"/>
        <v>104</v>
      </c>
      <c r="BG939" s="68">
        <f ca="1">IF(BF939-BC939&gt;'Inputs and Outputs'!$D$4,Four-BC939,0)</f>
        <v>3</v>
      </c>
      <c r="BH939" s="68">
        <f ca="1">BF939*'Inputs and Outputs'!$D$5-BG939*'Inputs and Outputs'!$D$6</f>
        <v>3860</v>
      </c>
      <c r="BI939" s="70">
        <f t="shared" ca="1" si="298"/>
        <v>0.76227231694575559</v>
      </c>
      <c r="BJ939" s="68">
        <f t="shared" si="291"/>
        <v>200</v>
      </c>
      <c r="BK939" s="75">
        <f ca="1">BF939*'Inputs and Outputs'!$D$5-('Model Part B'!BG939*'Model Part B'!BJ939+BG939*Costperbumped)</f>
        <v>3260</v>
      </c>
      <c r="BN939" s="74">
        <v>936</v>
      </c>
      <c r="BO939" s="68" t="s">
        <v>9</v>
      </c>
      <c r="BP939" s="69">
        <v>44508</v>
      </c>
      <c r="BQ939" s="67" t="s">
        <v>0</v>
      </c>
      <c r="BR939" s="68" t="str">
        <f>'Flight Data'!$A937</f>
        <v>G936</v>
      </c>
      <c r="BS939" s="68">
        <f>'Flight Data'!$B937</f>
        <v>1</v>
      </c>
      <c r="BT939" s="68">
        <f ca="1">ROUND(NORMINV($BY939,'Inputs and Outputs'!$C$18,'Inputs and Outputs'!$D$18),0)</f>
        <v>89</v>
      </c>
      <c r="BU939" s="68">
        <f t="shared" si="292"/>
        <v>105</v>
      </c>
      <c r="BV939" s="68">
        <f t="shared" ca="1" si="293"/>
        <v>89</v>
      </c>
      <c r="BW939" s="68">
        <f ca="1">IF(BV939-BS939&gt;'Inputs and Outputs'!$D$4,Five-BS939,0)</f>
        <v>0</v>
      </c>
      <c r="BX939" s="68">
        <f ca="1">BV939*'Inputs and Outputs'!$D$5-BW939*'Inputs and Outputs'!$D$6</f>
        <v>3560</v>
      </c>
      <c r="BY939" s="70">
        <f t="shared" ca="1" si="299"/>
        <v>2.491287024410016E-2</v>
      </c>
      <c r="BZ939" s="68">
        <f t="shared" si="294"/>
        <v>200</v>
      </c>
      <c r="CA939" s="75">
        <f ca="1">BV939*'Inputs and Outputs'!$D$5-('Model Part B'!BW939*'Model Part B'!BZ939+BW939*Costperbumped)</f>
        <v>3560</v>
      </c>
    </row>
    <row r="940" spans="2:79" x14ac:dyDescent="0.2">
      <c r="B940" s="74">
        <v>937</v>
      </c>
      <c r="C940" s="68" t="s">
        <v>8</v>
      </c>
      <c r="D940" s="69">
        <v>44509</v>
      </c>
      <c r="E940" s="67" t="s">
        <v>3</v>
      </c>
      <c r="F940" s="68" t="str">
        <f>'Flight Data'!$A938</f>
        <v>G937</v>
      </c>
      <c r="G940" s="68">
        <f>'Flight Data'!$B938</f>
        <v>2</v>
      </c>
      <c r="H940" s="68">
        <f ca="1">ROUND(NORMINV($M940,'Inputs and Outputs'!$C$18,'Inputs and Outputs'!$D$18),0)</f>
        <v>103</v>
      </c>
      <c r="I940" s="68">
        <f t="shared" si="280"/>
        <v>101</v>
      </c>
      <c r="J940" s="68">
        <f t="shared" ca="1" si="281"/>
        <v>101</v>
      </c>
      <c r="K940" s="68">
        <f ca="1">IF(J940-G940&gt;'Inputs and Outputs'!$D$4,One-G940,0)</f>
        <v>0</v>
      </c>
      <c r="L940" s="68">
        <f ca="1">J940*'Inputs and Outputs'!$D$5-K940*'Inputs and Outputs'!$D$6</f>
        <v>4040</v>
      </c>
      <c r="M940" s="70">
        <f t="shared" ca="1" si="295"/>
        <v>0.64421355104322153</v>
      </c>
      <c r="N940" s="68">
        <f t="shared" si="282"/>
        <v>25</v>
      </c>
      <c r="O940" s="75">
        <f ca="1">J940*'Inputs and Outputs'!$D$5-('Model Part B'!K940*'Model Part B'!N940+K940*Costperbumped)</f>
        <v>4040</v>
      </c>
      <c r="R940" s="74">
        <v>937</v>
      </c>
      <c r="S940" s="68" t="s">
        <v>8</v>
      </c>
      <c r="T940" s="69">
        <v>44509</v>
      </c>
      <c r="U940" s="67" t="s">
        <v>3</v>
      </c>
      <c r="V940" s="68" t="str">
        <f>'Flight Data'!$A938</f>
        <v>G937</v>
      </c>
      <c r="W940" s="68">
        <f>'Flight Data'!$B938</f>
        <v>2</v>
      </c>
      <c r="X940" s="68">
        <f ca="1">ROUND(NORMINV($AC940,'Inputs and Outputs'!$C$18,'Inputs and Outputs'!$D$18),0)</f>
        <v>102</v>
      </c>
      <c r="Y940" s="68">
        <f t="shared" si="283"/>
        <v>102</v>
      </c>
      <c r="Z940" s="68">
        <f t="shared" ca="1" si="284"/>
        <v>102</v>
      </c>
      <c r="AA940" s="68">
        <f ca="1">IF(Z940-W940&gt;'Inputs and Outputs'!$D$4,One-W940,0)</f>
        <v>0</v>
      </c>
      <c r="AB940" s="68">
        <f ca="1">Z940*'Inputs and Outputs'!$D$5-AA940*'Inputs and Outputs'!$D$6</f>
        <v>4080</v>
      </c>
      <c r="AC940" s="70">
        <f t="shared" ca="1" si="296"/>
        <v>0.55284518455912124</v>
      </c>
      <c r="AD940" s="68">
        <f t="shared" si="285"/>
        <v>25</v>
      </c>
      <c r="AE940" s="75">
        <f ca="1">Z940*'Inputs and Outputs'!$D$5-('Model Part B'!AA940*'Model Part B'!AD940+AA940*Costperbumped)</f>
        <v>4080</v>
      </c>
      <c r="AH940" s="74">
        <v>937</v>
      </c>
      <c r="AI940" s="68" t="s">
        <v>8</v>
      </c>
      <c r="AJ940" s="69">
        <v>44509</v>
      </c>
      <c r="AK940" s="67" t="s">
        <v>3</v>
      </c>
      <c r="AL940" s="68" t="str">
        <f>'Flight Data'!$A938</f>
        <v>G937</v>
      </c>
      <c r="AM940" s="68">
        <f>'Flight Data'!$B938</f>
        <v>2</v>
      </c>
      <c r="AN940" s="68">
        <f ca="1">ROUND(NORMINV($AS940,'Inputs and Outputs'!$C$18,'Inputs and Outputs'!$D$18),0)</f>
        <v>106</v>
      </c>
      <c r="AO940" s="68">
        <f t="shared" si="286"/>
        <v>103</v>
      </c>
      <c r="AP940" s="68">
        <f t="shared" ca="1" si="287"/>
        <v>103</v>
      </c>
      <c r="AQ940" s="68">
        <f ca="1">IF(AP940-AM940&gt;'Inputs and Outputs'!$D$4,Three-AM940,0)</f>
        <v>1</v>
      </c>
      <c r="AR940" s="68">
        <f ca="1">AP940*'Inputs and Outputs'!$D$5-AQ940*'Inputs and Outputs'!$D$6</f>
        <v>4020</v>
      </c>
      <c r="AS940" s="70">
        <f t="shared" ca="1" si="297"/>
        <v>0.80774092089287541</v>
      </c>
      <c r="AT940" s="68">
        <f t="shared" si="288"/>
        <v>25</v>
      </c>
      <c r="AU940" s="75">
        <f ca="1">AP940*'Inputs and Outputs'!$D$5-('Model Part B'!AQ940*'Model Part B'!AT940+AQ940*Costperbumped)</f>
        <v>3995</v>
      </c>
      <c r="AX940" s="74">
        <v>937</v>
      </c>
      <c r="AY940" s="68" t="s">
        <v>8</v>
      </c>
      <c r="AZ940" s="69">
        <v>44509</v>
      </c>
      <c r="BA940" s="67" t="s">
        <v>3</v>
      </c>
      <c r="BB940" s="68" t="str">
        <f>'Flight Data'!$A938</f>
        <v>G937</v>
      </c>
      <c r="BC940" s="68">
        <f>'Flight Data'!$B938</f>
        <v>2</v>
      </c>
      <c r="BD940" s="68">
        <f ca="1">ROUND(NORMINV($BI940,'Inputs and Outputs'!$C$18,'Inputs and Outputs'!$D$18),0)</f>
        <v>98</v>
      </c>
      <c r="BE940" s="68">
        <f t="shared" si="289"/>
        <v>104</v>
      </c>
      <c r="BF940" s="68">
        <f t="shared" ca="1" si="290"/>
        <v>98</v>
      </c>
      <c r="BG940" s="68">
        <f ca="1">IF(BF940-BC940&gt;'Inputs and Outputs'!$D$4,Four-BC940,0)</f>
        <v>0</v>
      </c>
      <c r="BH940" s="68">
        <f ca="1">BF940*'Inputs and Outputs'!$D$5-BG940*'Inputs and Outputs'!$D$6</f>
        <v>3920</v>
      </c>
      <c r="BI940" s="70">
        <f t="shared" ca="1" si="298"/>
        <v>0.28267343959007751</v>
      </c>
      <c r="BJ940" s="68">
        <f t="shared" si="291"/>
        <v>25</v>
      </c>
      <c r="BK940" s="75">
        <f ca="1">BF940*'Inputs and Outputs'!$D$5-('Model Part B'!BG940*'Model Part B'!BJ940+BG940*Costperbumped)</f>
        <v>3920</v>
      </c>
      <c r="BN940" s="74">
        <v>937</v>
      </c>
      <c r="BO940" s="68" t="s">
        <v>8</v>
      </c>
      <c r="BP940" s="69">
        <v>44509</v>
      </c>
      <c r="BQ940" s="67" t="s">
        <v>3</v>
      </c>
      <c r="BR940" s="68" t="str">
        <f>'Flight Data'!$A938</f>
        <v>G937</v>
      </c>
      <c r="BS940" s="68">
        <f>'Flight Data'!$B938</f>
        <v>2</v>
      </c>
      <c r="BT940" s="68">
        <f ca="1">ROUND(NORMINV($BY940,'Inputs and Outputs'!$C$18,'Inputs and Outputs'!$D$18),0)</f>
        <v>104</v>
      </c>
      <c r="BU940" s="68">
        <f t="shared" si="292"/>
        <v>105</v>
      </c>
      <c r="BV940" s="68">
        <f t="shared" ca="1" si="293"/>
        <v>104</v>
      </c>
      <c r="BW940" s="68">
        <f ca="1">IF(BV940-BS940&gt;'Inputs and Outputs'!$D$4,Five-BS940,0)</f>
        <v>3</v>
      </c>
      <c r="BX940" s="68">
        <f ca="1">BV940*'Inputs and Outputs'!$D$5-BW940*'Inputs and Outputs'!$D$6</f>
        <v>3860</v>
      </c>
      <c r="BY940" s="70">
        <f t="shared" ca="1" si="299"/>
        <v>0.71830953505721273</v>
      </c>
      <c r="BZ940" s="68">
        <f t="shared" si="294"/>
        <v>25</v>
      </c>
      <c r="CA940" s="75">
        <f ca="1">BV940*'Inputs and Outputs'!$D$5-('Model Part B'!BW940*'Model Part B'!BZ940+BW940*Costperbumped)</f>
        <v>3785</v>
      </c>
    </row>
    <row r="941" spans="2:79" x14ac:dyDescent="0.2">
      <c r="B941" s="74">
        <v>938</v>
      </c>
      <c r="C941" s="68" t="s">
        <v>8</v>
      </c>
      <c r="D941" s="69">
        <v>44509</v>
      </c>
      <c r="E941" s="67" t="s">
        <v>2</v>
      </c>
      <c r="F941" s="68" t="str">
        <f>'Flight Data'!$A939</f>
        <v>G938</v>
      </c>
      <c r="G941" s="68">
        <f>'Flight Data'!$B939</f>
        <v>2</v>
      </c>
      <c r="H941" s="68">
        <f ca="1">ROUND(NORMINV($M941,'Inputs and Outputs'!$C$19,'Inputs and Outputs'!$D$19),0)</f>
        <v>104</v>
      </c>
      <c r="I941" s="68">
        <f t="shared" si="280"/>
        <v>101</v>
      </c>
      <c r="J941" s="68">
        <f t="shared" ca="1" si="281"/>
        <v>101</v>
      </c>
      <c r="K941" s="68">
        <f ca="1">IF(J941-G941&gt;'Inputs and Outputs'!$D$4,One-G941,0)</f>
        <v>0</v>
      </c>
      <c r="L941" s="68">
        <f ca="1">J941*'Inputs and Outputs'!$D$5-K941*'Inputs and Outputs'!$D$6</f>
        <v>4040</v>
      </c>
      <c r="M941" s="70">
        <f t="shared" ca="1" si="295"/>
        <v>0.56247931383536154</v>
      </c>
      <c r="N941" s="68">
        <f t="shared" si="282"/>
        <v>25</v>
      </c>
      <c r="O941" s="75">
        <f ca="1">J941*'Inputs and Outputs'!$D$5-('Model Part B'!K941*'Model Part B'!N941+K941*Costperbumped)</f>
        <v>4040</v>
      </c>
      <c r="R941" s="74">
        <v>938</v>
      </c>
      <c r="S941" s="68" t="s">
        <v>8</v>
      </c>
      <c r="T941" s="69">
        <v>44509</v>
      </c>
      <c r="U941" s="67" t="s">
        <v>2</v>
      </c>
      <c r="V941" s="68" t="str">
        <f>'Flight Data'!$A939</f>
        <v>G938</v>
      </c>
      <c r="W941" s="68">
        <f>'Flight Data'!$B939</f>
        <v>2</v>
      </c>
      <c r="X941" s="68">
        <f ca="1">ROUND(NORMINV($AC941,'Inputs and Outputs'!$C$19,'Inputs and Outputs'!$D$19),0)</f>
        <v>115</v>
      </c>
      <c r="Y941" s="68">
        <f t="shared" si="283"/>
        <v>102</v>
      </c>
      <c r="Z941" s="68">
        <f t="shared" ca="1" si="284"/>
        <v>102</v>
      </c>
      <c r="AA941" s="68">
        <f ca="1">IF(Z941-W941&gt;'Inputs and Outputs'!$D$4,One-W941,0)</f>
        <v>0</v>
      </c>
      <c r="AB941" s="68">
        <f ca="1">Z941*'Inputs and Outputs'!$D$5-AA941*'Inputs and Outputs'!$D$6</f>
        <v>4080</v>
      </c>
      <c r="AC941" s="70">
        <f t="shared" ca="1" si="296"/>
        <v>0.99363548763381393</v>
      </c>
      <c r="AD941" s="68">
        <f t="shared" si="285"/>
        <v>25</v>
      </c>
      <c r="AE941" s="75">
        <f ca="1">Z941*'Inputs and Outputs'!$D$5-('Model Part B'!AA941*'Model Part B'!AD941+AA941*Costperbumped)</f>
        <v>4080</v>
      </c>
      <c r="AH941" s="74">
        <v>938</v>
      </c>
      <c r="AI941" s="68" t="s">
        <v>8</v>
      </c>
      <c r="AJ941" s="69">
        <v>44509</v>
      </c>
      <c r="AK941" s="67" t="s">
        <v>2</v>
      </c>
      <c r="AL941" s="68" t="str">
        <f>'Flight Data'!$A939</f>
        <v>G938</v>
      </c>
      <c r="AM941" s="68">
        <f>'Flight Data'!$B939</f>
        <v>2</v>
      </c>
      <c r="AN941" s="68">
        <f ca="1">ROUND(NORMINV($AS941,'Inputs and Outputs'!$C$19,'Inputs and Outputs'!$D$19),0)</f>
        <v>104</v>
      </c>
      <c r="AO941" s="68">
        <f t="shared" si="286"/>
        <v>103</v>
      </c>
      <c r="AP941" s="68">
        <f t="shared" ca="1" si="287"/>
        <v>103</v>
      </c>
      <c r="AQ941" s="68">
        <f ca="1">IF(AP941-AM941&gt;'Inputs and Outputs'!$D$4,Three-AM941,0)</f>
        <v>1</v>
      </c>
      <c r="AR941" s="68">
        <f ca="1">AP941*'Inputs and Outputs'!$D$5-AQ941*'Inputs and Outputs'!$D$6</f>
        <v>4020</v>
      </c>
      <c r="AS941" s="70">
        <f t="shared" ca="1" si="297"/>
        <v>0.55229626136334165</v>
      </c>
      <c r="AT941" s="68">
        <f t="shared" si="288"/>
        <v>25</v>
      </c>
      <c r="AU941" s="75">
        <f ca="1">AP941*'Inputs and Outputs'!$D$5-('Model Part B'!AQ941*'Model Part B'!AT941+AQ941*Costperbumped)</f>
        <v>3995</v>
      </c>
      <c r="AX941" s="74">
        <v>938</v>
      </c>
      <c r="AY941" s="68" t="s">
        <v>8</v>
      </c>
      <c r="AZ941" s="69">
        <v>44509</v>
      </c>
      <c r="BA941" s="67" t="s">
        <v>2</v>
      </c>
      <c r="BB941" s="68" t="str">
        <f>'Flight Data'!$A939</f>
        <v>G938</v>
      </c>
      <c r="BC941" s="68">
        <f>'Flight Data'!$B939</f>
        <v>2</v>
      </c>
      <c r="BD941" s="68">
        <f ca="1">ROUND(NORMINV($BI941,'Inputs and Outputs'!$C$19,'Inputs and Outputs'!$D$19),0)</f>
        <v>92</v>
      </c>
      <c r="BE941" s="68">
        <f t="shared" si="289"/>
        <v>104</v>
      </c>
      <c r="BF941" s="68">
        <f t="shared" ca="1" si="290"/>
        <v>92</v>
      </c>
      <c r="BG941" s="68">
        <f ca="1">IF(BF941-BC941&gt;'Inputs and Outputs'!$D$4,Four-BC941,0)</f>
        <v>0</v>
      </c>
      <c r="BH941" s="68">
        <f ca="1">BF941*'Inputs and Outputs'!$D$5-BG941*'Inputs and Outputs'!$D$6</f>
        <v>3680</v>
      </c>
      <c r="BI941" s="70">
        <f t="shared" ca="1" si="298"/>
        <v>1.5382020689772902E-2</v>
      </c>
      <c r="BJ941" s="68">
        <f t="shared" si="291"/>
        <v>25</v>
      </c>
      <c r="BK941" s="75">
        <f ca="1">BF941*'Inputs and Outputs'!$D$5-('Model Part B'!BG941*'Model Part B'!BJ941+BG941*Costperbumped)</f>
        <v>3680</v>
      </c>
      <c r="BN941" s="74">
        <v>938</v>
      </c>
      <c r="BO941" s="68" t="s">
        <v>8</v>
      </c>
      <c r="BP941" s="69">
        <v>44509</v>
      </c>
      <c r="BQ941" s="67" t="s">
        <v>2</v>
      </c>
      <c r="BR941" s="68" t="str">
        <f>'Flight Data'!$A939</f>
        <v>G938</v>
      </c>
      <c r="BS941" s="68">
        <f>'Flight Data'!$B939</f>
        <v>2</v>
      </c>
      <c r="BT941" s="68">
        <f ca="1">ROUND(NORMINV($BY941,'Inputs and Outputs'!$C$18,'Inputs and Outputs'!$D$18),0)</f>
        <v>99</v>
      </c>
      <c r="BU941" s="68">
        <f t="shared" si="292"/>
        <v>105</v>
      </c>
      <c r="BV941" s="68">
        <f t="shared" ca="1" si="293"/>
        <v>99</v>
      </c>
      <c r="BW941" s="68">
        <f ca="1">IF(BV941-BS941&gt;'Inputs and Outputs'!$D$4,Five-BS941,0)</f>
        <v>0</v>
      </c>
      <c r="BX941" s="68">
        <f ca="1">BV941*'Inputs and Outputs'!$D$5-BW941*'Inputs and Outputs'!$D$6</f>
        <v>3960</v>
      </c>
      <c r="BY941" s="70">
        <f t="shared" ca="1" si="299"/>
        <v>0.36227451272293898</v>
      </c>
      <c r="BZ941" s="68">
        <f t="shared" si="294"/>
        <v>25</v>
      </c>
      <c r="CA941" s="75">
        <f ca="1">BV941*'Inputs and Outputs'!$D$5-('Model Part B'!BW941*'Model Part B'!BZ941+BW941*Costperbumped)</f>
        <v>3960</v>
      </c>
    </row>
    <row r="942" spans="2:79" x14ac:dyDescent="0.2">
      <c r="B942" s="74">
        <v>939</v>
      </c>
      <c r="C942" s="68" t="s">
        <v>8</v>
      </c>
      <c r="D942" s="69">
        <v>44509</v>
      </c>
      <c r="E942" s="67" t="s">
        <v>0</v>
      </c>
      <c r="F942" s="68" t="str">
        <f>'Flight Data'!$A940</f>
        <v>G939</v>
      </c>
      <c r="G942" s="68">
        <f>'Flight Data'!$B940</f>
        <v>2</v>
      </c>
      <c r="H942" s="68">
        <f ca="1">ROUND(NORMINV($M942,'Inputs and Outputs'!$C$20,'Inputs and Outputs'!$D$20),0)</f>
        <v>97</v>
      </c>
      <c r="I942" s="68">
        <f t="shared" si="280"/>
        <v>101</v>
      </c>
      <c r="J942" s="68">
        <f t="shared" ca="1" si="281"/>
        <v>97</v>
      </c>
      <c r="K942" s="68">
        <f ca="1">IF(J942-G942&gt;'Inputs and Outputs'!$D$4,One-G942,0)</f>
        <v>0</v>
      </c>
      <c r="L942" s="68">
        <f ca="1">J942*'Inputs and Outputs'!$D$5-K942*'Inputs and Outputs'!$D$6</f>
        <v>3880</v>
      </c>
      <c r="M942" s="70">
        <f t="shared" ca="1" si="295"/>
        <v>5.0518664942935887E-2</v>
      </c>
      <c r="N942" s="68">
        <f t="shared" si="282"/>
        <v>200</v>
      </c>
      <c r="O942" s="75">
        <f ca="1">J942*'Inputs and Outputs'!$D$5-('Model Part B'!K942*'Model Part B'!N942+K942*Costperbumped)</f>
        <v>3880</v>
      </c>
      <c r="R942" s="74">
        <v>939</v>
      </c>
      <c r="S942" s="68" t="s">
        <v>8</v>
      </c>
      <c r="T942" s="69">
        <v>44509</v>
      </c>
      <c r="U942" s="67" t="s">
        <v>0</v>
      </c>
      <c r="V942" s="68" t="str">
        <f>'Flight Data'!$A940</f>
        <v>G939</v>
      </c>
      <c r="W942" s="68">
        <f>'Flight Data'!$B940</f>
        <v>2</v>
      </c>
      <c r="X942" s="68">
        <f ca="1">ROUND(NORMINV($AC942,'Inputs and Outputs'!$C$20,'Inputs and Outputs'!$D$20),0)</f>
        <v>105</v>
      </c>
      <c r="Y942" s="68">
        <f t="shared" si="283"/>
        <v>102</v>
      </c>
      <c r="Z942" s="68">
        <f t="shared" ca="1" si="284"/>
        <v>102</v>
      </c>
      <c r="AA942" s="68">
        <f ca="1">IF(Z942-W942&gt;'Inputs and Outputs'!$D$4,One-W942,0)</f>
        <v>0</v>
      </c>
      <c r="AB942" s="68">
        <f ca="1">Z942*'Inputs and Outputs'!$D$5-AA942*'Inputs and Outputs'!$D$6</f>
        <v>4080</v>
      </c>
      <c r="AC942" s="70">
        <f t="shared" ca="1" si="296"/>
        <v>0.51603661479500562</v>
      </c>
      <c r="AD942" s="68">
        <f t="shared" si="285"/>
        <v>200</v>
      </c>
      <c r="AE942" s="75">
        <f ca="1">Z942*'Inputs and Outputs'!$D$5-('Model Part B'!AA942*'Model Part B'!AD942+AA942*Costperbumped)</f>
        <v>4080</v>
      </c>
      <c r="AH942" s="74">
        <v>939</v>
      </c>
      <c r="AI942" s="68" t="s">
        <v>8</v>
      </c>
      <c r="AJ942" s="69">
        <v>44509</v>
      </c>
      <c r="AK942" s="67" t="s">
        <v>0</v>
      </c>
      <c r="AL942" s="68" t="str">
        <f>'Flight Data'!$A940</f>
        <v>G939</v>
      </c>
      <c r="AM942" s="68">
        <f>'Flight Data'!$B940</f>
        <v>2</v>
      </c>
      <c r="AN942" s="68">
        <f ca="1">ROUND(NORMINV($AS942,'Inputs and Outputs'!$C$20,'Inputs and Outputs'!$D$20),0)</f>
        <v>98</v>
      </c>
      <c r="AO942" s="68">
        <f t="shared" si="286"/>
        <v>103</v>
      </c>
      <c r="AP942" s="68">
        <f t="shared" ca="1" si="287"/>
        <v>98</v>
      </c>
      <c r="AQ942" s="68">
        <f ca="1">IF(AP942-AM942&gt;'Inputs and Outputs'!$D$4,Three-AM942,0)</f>
        <v>0</v>
      </c>
      <c r="AR942" s="68">
        <f ca="1">AP942*'Inputs and Outputs'!$D$5-AQ942*'Inputs and Outputs'!$D$6</f>
        <v>3920</v>
      </c>
      <c r="AS942" s="70">
        <f t="shared" ca="1" si="297"/>
        <v>8.4665853731681451E-2</v>
      </c>
      <c r="AT942" s="68">
        <f t="shared" si="288"/>
        <v>200</v>
      </c>
      <c r="AU942" s="75">
        <f ca="1">AP942*'Inputs and Outputs'!$D$5-('Model Part B'!AQ942*'Model Part B'!AT942+AQ942*Costperbumped)</f>
        <v>3920</v>
      </c>
      <c r="AX942" s="74">
        <v>939</v>
      </c>
      <c r="AY942" s="68" t="s">
        <v>8</v>
      </c>
      <c r="AZ942" s="69">
        <v>44509</v>
      </c>
      <c r="BA942" s="67" t="s">
        <v>0</v>
      </c>
      <c r="BB942" s="68" t="str">
        <f>'Flight Data'!$A940</f>
        <v>G939</v>
      </c>
      <c r="BC942" s="68">
        <f>'Flight Data'!$B940</f>
        <v>2</v>
      </c>
      <c r="BD942" s="68">
        <f ca="1">ROUND(NORMINV($BI942,'Inputs and Outputs'!$C$20,'Inputs and Outputs'!$D$20),0)</f>
        <v>111</v>
      </c>
      <c r="BE942" s="68">
        <f t="shared" si="289"/>
        <v>104</v>
      </c>
      <c r="BF942" s="68">
        <f t="shared" ca="1" si="290"/>
        <v>104</v>
      </c>
      <c r="BG942" s="68">
        <f ca="1">IF(BF942-BC942&gt;'Inputs and Outputs'!$D$4,Four-BC942,0)</f>
        <v>2</v>
      </c>
      <c r="BH942" s="68">
        <f ca="1">BF942*'Inputs and Outputs'!$D$5-BG942*'Inputs and Outputs'!$D$6</f>
        <v>3960</v>
      </c>
      <c r="BI942" s="70">
        <f t="shared" ca="1" si="298"/>
        <v>0.89204195194508262</v>
      </c>
      <c r="BJ942" s="68">
        <f t="shared" si="291"/>
        <v>200</v>
      </c>
      <c r="BK942" s="75">
        <f ca="1">BF942*'Inputs and Outputs'!$D$5-('Model Part B'!BG942*'Model Part B'!BJ942+BG942*Costperbumped)</f>
        <v>3560</v>
      </c>
      <c r="BN942" s="74">
        <v>939</v>
      </c>
      <c r="BO942" s="68" t="s">
        <v>8</v>
      </c>
      <c r="BP942" s="69">
        <v>44509</v>
      </c>
      <c r="BQ942" s="67" t="s">
        <v>0</v>
      </c>
      <c r="BR942" s="68" t="str">
        <f>'Flight Data'!$A940</f>
        <v>G939</v>
      </c>
      <c r="BS942" s="68">
        <f>'Flight Data'!$B940</f>
        <v>2</v>
      </c>
      <c r="BT942" s="68">
        <f ca="1">ROUND(NORMINV($BY942,'Inputs and Outputs'!$C$18,'Inputs and Outputs'!$D$18),0)</f>
        <v>105</v>
      </c>
      <c r="BU942" s="68">
        <f t="shared" si="292"/>
        <v>105</v>
      </c>
      <c r="BV942" s="68">
        <f t="shared" ca="1" si="293"/>
        <v>105</v>
      </c>
      <c r="BW942" s="68">
        <f ca="1">IF(BV942-BS942&gt;'Inputs and Outputs'!$D$4,Five-BS942,0)</f>
        <v>3</v>
      </c>
      <c r="BX942" s="68">
        <f ca="1">BV942*'Inputs and Outputs'!$D$5-BW942*'Inputs and Outputs'!$D$6</f>
        <v>3900</v>
      </c>
      <c r="BY942" s="70">
        <f t="shared" ca="1" si="299"/>
        <v>0.76738773019970674</v>
      </c>
      <c r="BZ942" s="68">
        <f t="shared" si="294"/>
        <v>200</v>
      </c>
      <c r="CA942" s="75">
        <f ca="1">BV942*'Inputs and Outputs'!$D$5-('Model Part B'!BW942*'Model Part B'!BZ942+BW942*Costperbumped)</f>
        <v>3300</v>
      </c>
    </row>
    <row r="943" spans="2:79" x14ac:dyDescent="0.2">
      <c r="B943" s="74">
        <v>940</v>
      </c>
      <c r="C943" s="68" t="s">
        <v>7</v>
      </c>
      <c r="D943" s="69">
        <v>44510</v>
      </c>
      <c r="E943" s="67" t="s">
        <v>3</v>
      </c>
      <c r="F943" s="68" t="str">
        <f>'Flight Data'!$A941</f>
        <v>G940</v>
      </c>
      <c r="G943" s="68">
        <f>'Flight Data'!$B941</f>
        <v>2</v>
      </c>
      <c r="H943" s="68">
        <f ca="1">ROUND(NORMINV($M943,'Inputs and Outputs'!$C$18,'Inputs and Outputs'!$D$18),0)</f>
        <v>97</v>
      </c>
      <c r="I943" s="68">
        <f t="shared" si="280"/>
        <v>101</v>
      </c>
      <c r="J943" s="68">
        <f t="shared" ca="1" si="281"/>
        <v>97</v>
      </c>
      <c r="K943" s="68">
        <f ca="1">IF(J943-G943&gt;'Inputs and Outputs'!$D$4,One-G943,0)</f>
        <v>0</v>
      </c>
      <c r="L943" s="68">
        <f ca="1">J943*'Inputs and Outputs'!$D$5-K943*'Inputs and Outputs'!$D$6</f>
        <v>3880</v>
      </c>
      <c r="M943" s="70">
        <f t="shared" ca="1" si="295"/>
        <v>0.27225177480267593</v>
      </c>
      <c r="N943" s="68">
        <f t="shared" si="282"/>
        <v>25</v>
      </c>
      <c r="O943" s="75">
        <f ca="1">J943*'Inputs and Outputs'!$D$5-('Model Part B'!K943*'Model Part B'!N943+K943*Costperbumped)</f>
        <v>3880</v>
      </c>
      <c r="R943" s="74">
        <v>940</v>
      </c>
      <c r="S943" s="68" t="s">
        <v>7</v>
      </c>
      <c r="T943" s="69">
        <v>44510</v>
      </c>
      <c r="U943" s="67" t="s">
        <v>3</v>
      </c>
      <c r="V943" s="68" t="str">
        <f>'Flight Data'!$A941</f>
        <v>G940</v>
      </c>
      <c r="W943" s="68">
        <f>'Flight Data'!$B941</f>
        <v>2</v>
      </c>
      <c r="X943" s="68">
        <f ca="1">ROUND(NORMINV($AC943,'Inputs and Outputs'!$C$18,'Inputs and Outputs'!$D$18),0)</f>
        <v>99</v>
      </c>
      <c r="Y943" s="68">
        <f t="shared" si="283"/>
        <v>102</v>
      </c>
      <c r="Z943" s="68">
        <f t="shared" ca="1" si="284"/>
        <v>99</v>
      </c>
      <c r="AA943" s="68">
        <f ca="1">IF(Z943-W943&gt;'Inputs and Outputs'!$D$4,One-W943,0)</f>
        <v>0</v>
      </c>
      <c r="AB943" s="68">
        <f ca="1">Z943*'Inputs and Outputs'!$D$5-AA943*'Inputs and Outputs'!$D$6</f>
        <v>3960</v>
      </c>
      <c r="AC943" s="70">
        <f t="shared" ca="1" si="296"/>
        <v>0.34997656141282585</v>
      </c>
      <c r="AD943" s="68">
        <f t="shared" si="285"/>
        <v>25</v>
      </c>
      <c r="AE943" s="75">
        <f ca="1">Z943*'Inputs and Outputs'!$D$5-('Model Part B'!AA943*'Model Part B'!AD943+AA943*Costperbumped)</f>
        <v>3960</v>
      </c>
      <c r="AH943" s="74">
        <v>940</v>
      </c>
      <c r="AI943" s="68" t="s">
        <v>7</v>
      </c>
      <c r="AJ943" s="69">
        <v>44510</v>
      </c>
      <c r="AK943" s="67" t="s">
        <v>3</v>
      </c>
      <c r="AL943" s="68" t="str">
        <f>'Flight Data'!$A941</f>
        <v>G940</v>
      </c>
      <c r="AM943" s="68">
        <f>'Flight Data'!$B941</f>
        <v>2</v>
      </c>
      <c r="AN943" s="68">
        <f ca="1">ROUND(NORMINV($AS943,'Inputs and Outputs'!$C$18,'Inputs and Outputs'!$D$18),0)</f>
        <v>102</v>
      </c>
      <c r="AO943" s="68">
        <f t="shared" si="286"/>
        <v>103</v>
      </c>
      <c r="AP943" s="68">
        <f t="shared" ca="1" si="287"/>
        <v>102</v>
      </c>
      <c r="AQ943" s="68">
        <f ca="1">IF(AP943-AM943&gt;'Inputs and Outputs'!$D$4,Three-AM943,0)</f>
        <v>0</v>
      </c>
      <c r="AR943" s="68">
        <f ca="1">AP943*'Inputs and Outputs'!$D$5-AQ943*'Inputs and Outputs'!$D$6</f>
        <v>4080</v>
      </c>
      <c r="AS943" s="70">
        <f t="shared" ca="1" si="297"/>
        <v>0.57926993621390011</v>
      </c>
      <c r="AT943" s="68">
        <f t="shared" si="288"/>
        <v>25</v>
      </c>
      <c r="AU943" s="75">
        <f ca="1">AP943*'Inputs and Outputs'!$D$5-('Model Part B'!AQ943*'Model Part B'!AT943+AQ943*Costperbumped)</f>
        <v>4080</v>
      </c>
      <c r="AX943" s="74">
        <v>940</v>
      </c>
      <c r="AY943" s="68" t="s">
        <v>7</v>
      </c>
      <c r="AZ943" s="69">
        <v>44510</v>
      </c>
      <c r="BA943" s="67" t="s">
        <v>3</v>
      </c>
      <c r="BB943" s="68" t="str">
        <f>'Flight Data'!$A941</f>
        <v>G940</v>
      </c>
      <c r="BC943" s="68">
        <f>'Flight Data'!$B941</f>
        <v>2</v>
      </c>
      <c r="BD943" s="68">
        <f ca="1">ROUND(NORMINV($BI943,'Inputs and Outputs'!$C$18,'Inputs and Outputs'!$D$18),0)</f>
        <v>113</v>
      </c>
      <c r="BE943" s="68">
        <f t="shared" si="289"/>
        <v>104</v>
      </c>
      <c r="BF943" s="68">
        <f t="shared" ca="1" si="290"/>
        <v>104</v>
      </c>
      <c r="BG943" s="68">
        <f ca="1">IF(BF943-BC943&gt;'Inputs and Outputs'!$D$4,Four-BC943,0)</f>
        <v>2</v>
      </c>
      <c r="BH943" s="68">
        <f ca="1">BF943*'Inputs and Outputs'!$D$5-BG943*'Inputs and Outputs'!$D$6</f>
        <v>3960</v>
      </c>
      <c r="BI943" s="70">
        <f t="shared" ca="1" si="298"/>
        <v>0.97938325709743324</v>
      </c>
      <c r="BJ943" s="68">
        <f t="shared" si="291"/>
        <v>25</v>
      </c>
      <c r="BK943" s="75">
        <f ca="1">BF943*'Inputs and Outputs'!$D$5-('Model Part B'!BG943*'Model Part B'!BJ943+BG943*Costperbumped)</f>
        <v>3910</v>
      </c>
      <c r="BN943" s="74">
        <v>940</v>
      </c>
      <c r="BO943" s="68" t="s">
        <v>7</v>
      </c>
      <c r="BP943" s="69">
        <v>44510</v>
      </c>
      <c r="BQ943" s="67" t="s">
        <v>3</v>
      </c>
      <c r="BR943" s="68" t="str">
        <f>'Flight Data'!$A941</f>
        <v>G940</v>
      </c>
      <c r="BS943" s="68">
        <f>'Flight Data'!$B941</f>
        <v>2</v>
      </c>
      <c r="BT943" s="68">
        <f ca="1">ROUND(NORMINV($BY943,'Inputs and Outputs'!$C$18,'Inputs and Outputs'!$D$18),0)</f>
        <v>100</v>
      </c>
      <c r="BU943" s="68">
        <f t="shared" si="292"/>
        <v>105</v>
      </c>
      <c r="BV943" s="68">
        <f t="shared" ca="1" si="293"/>
        <v>100</v>
      </c>
      <c r="BW943" s="68">
        <f ca="1">IF(BV943-BS943&gt;'Inputs and Outputs'!$D$4,Five-BS943,0)</f>
        <v>0</v>
      </c>
      <c r="BX943" s="68">
        <f ca="1">BV943*'Inputs and Outputs'!$D$5-BW943*'Inputs and Outputs'!$D$6</f>
        <v>4000</v>
      </c>
      <c r="BY943" s="70">
        <f t="shared" ca="1" si="299"/>
        <v>0.45020173046625478</v>
      </c>
      <c r="BZ943" s="68">
        <f t="shared" si="294"/>
        <v>25</v>
      </c>
      <c r="CA943" s="75">
        <f ca="1">BV943*'Inputs and Outputs'!$D$5-('Model Part B'!BW943*'Model Part B'!BZ943+BW943*Costperbumped)</f>
        <v>4000</v>
      </c>
    </row>
    <row r="944" spans="2:79" x14ac:dyDescent="0.2">
      <c r="B944" s="74">
        <v>941</v>
      </c>
      <c r="C944" s="68" t="s">
        <v>7</v>
      </c>
      <c r="D944" s="69">
        <v>44510</v>
      </c>
      <c r="E944" s="67" t="s">
        <v>2</v>
      </c>
      <c r="F944" s="68" t="str">
        <f>'Flight Data'!$A942</f>
        <v>G941</v>
      </c>
      <c r="G944" s="68">
        <f>'Flight Data'!$B942</f>
        <v>6</v>
      </c>
      <c r="H944" s="68">
        <f ca="1">ROUND(NORMINV($M944,'Inputs and Outputs'!$C$19,'Inputs and Outputs'!$D$19),0)</f>
        <v>106</v>
      </c>
      <c r="I944" s="68">
        <f t="shared" si="280"/>
        <v>101</v>
      </c>
      <c r="J944" s="68">
        <f t="shared" ca="1" si="281"/>
        <v>101</v>
      </c>
      <c r="K944" s="68">
        <f ca="1">IF(J944-G944&gt;'Inputs and Outputs'!$D$4,One-G944,0)</f>
        <v>0</v>
      </c>
      <c r="L944" s="68">
        <f ca="1">J944*'Inputs and Outputs'!$D$5-K944*'Inputs and Outputs'!$D$6</f>
        <v>4040</v>
      </c>
      <c r="M944" s="70">
        <f t="shared" ca="1" si="295"/>
        <v>0.7443256911327889</v>
      </c>
      <c r="N944" s="68">
        <f t="shared" si="282"/>
        <v>25</v>
      </c>
      <c r="O944" s="75">
        <f ca="1">J944*'Inputs and Outputs'!$D$5-('Model Part B'!K944*'Model Part B'!N944+K944*Costperbumped)</f>
        <v>4040</v>
      </c>
      <c r="R944" s="74">
        <v>941</v>
      </c>
      <c r="S944" s="68" t="s">
        <v>7</v>
      </c>
      <c r="T944" s="69">
        <v>44510</v>
      </c>
      <c r="U944" s="67" t="s">
        <v>2</v>
      </c>
      <c r="V944" s="68" t="str">
        <f>'Flight Data'!$A942</f>
        <v>G941</v>
      </c>
      <c r="W944" s="68">
        <f>'Flight Data'!$B942</f>
        <v>6</v>
      </c>
      <c r="X944" s="68">
        <f ca="1">ROUND(NORMINV($AC944,'Inputs and Outputs'!$C$19,'Inputs and Outputs'!$D$19),0)</f>
        <v>105</v>
      </c>
      <c r="Y944" s="68">
        <f t="shared" si="283"/>
        <v>102</v>
      </c>
      <c r="Z944" s="68">
        <f t="shared" ca="1" si="284"/>
        <v>102</v>
      </c>
      <c r="AA944" s="68">
        <f ca="1">IF(Z944-W944&gt;'Inputs and Outputs'!$D$4,One-W944,0)</f>
        <v>0</v>
      </c>
      <c r="AB944" s="68">
        <f ca="1">Z944*'Inputs and Outputs'!$D$5-AA944*'Inputs and Outputs'!$D$6</f>
        <v>4080</v>
      </c>
      <c r="AC944" s="70">
        <f t="shared" ca="1" si="296"/>
        <v>0.62176470695705632</v>
      </c>
      <c r="AD944" s="68">
        <f t="shared" si="285"/>
        <v>25</v>
      </c>
      <c r="AE944" s="75">
        <f ca="1">Z944*'Inputs and Outputs'!$D$5-('Model Part B'!AA944*'Model Part B'!AD944+AA944*Costperbumped)</f>
        <v>4080</v>
      </c>
      <c r="AH944" s="74">
        <v>941</v>
      </c>
      <c r="AI944" s="68" t="s">
        <v>7</v>
      </c>
      <c r="AJ944" s="69">
        <v>44510</v>
      </c>
      <c r="AK944" s="67" t="s">
        <v>2</v>
      </c>
      <c r="AL944" s="68" t="str">
        <f>'Flight Data'!$A942</f>
        <v>G941</v>
      </c>
      <c r="AM944" s="68">
        <f>'Flight Data'!$B942</f>
        <v>6</v>
      </c>
      <c r="AN944" s="68">
        <f ca="1">ROUND(NORMINV($AS944,'Inputs and Outputs'!$C$19,'Inputs and Outputs'!$D$19),0)</f>
        <v>101</v>
      </c>
      <c r="AO944" s="68">
        <f t="shared" si="286"/>
        <v>103</v>
      </c>
      <c r="AP944" s="68">
        <f t="shared" ca="1" si="287"/>
        <v>101</v>
      </c>
      <c r="AQ944" s="68">
        <f ca="1">IF(AP944-AM944&gt;'Inputs and Outputs'!$D$4,Three-AM944,0)</f>
        <v>0</v>
      </c>
      <c r="AR944" s="68">
        <f ca="1">AP944*'Inputs and Outputs'!$D$5-AQ944*'Inputs and Outputs'!$D$6</f>
        <v>4040</v>
      </c>
      <c r="AS944" s="70">
        <f t="shared" ca="1" si="297"/>
        <v>0.30876149380735507</v>
      </c>
      <c r="AT944" s="68">
        <f t="shared" si="288"/>
        <v>25</v>
      </c>
      <c r="AU944" s="75">
        <f ca="1">AP944*'Inputs and Outputs'!$D$5-('Model Part B'!AQ944*'Model Part B'!AT944+AQ944*Costperbumped)</f>
        <v>4040</v>
      </c>
      <c r="AX944" s="74">
        <v>941</v>
      </c>
      <c r="AY944" s="68" t="s">
        <v>7</v>
      </c>
      <c r="AZ944" s="69">
        <v>44510</v>
      </c>
      <c r="BA944" s="67" t="s">
        <v>2</v>
      </c>
      <c r="BB944" s="68" t="str">
        <f>'Flight Data'!$A942</f>
        <v>G941</v>
      </c>
      <c r="BC944" s="68">
        <f>'Flight Data'!$B942</f>
        <v>6</v>
      </c>
      <c r="BD944" s="68">
        <f ca="1">ROUND(NORMINV($BI944,'Inputs and Outputs'!$C$19,'Inputs and Outputs'!$D$19),0)</f>
        <v>99</v>
      </c>
      <c r="BE944" s="68">
        <f t="shared" si="289"/>
        <v>104</v>
      </c>
      <c r="BF944" s="68">
        <f t="shared" ca="1" si="290"/>
        <v>99</v>
      </c>
      <c r="BG944" s="68">
        <f ca="1">IF(BF944-BC944&gt;'Inputs and Outputs'!$D$4,Four-BC944,0)</f>
        <v>0</v>
      </c>
      <c r="BH944" s="68">
        <f ca="1">BF944*'Inputs and Outputs'!$D$5-BG944*'Inputs and Outputs'!$D$6</f>
        <v>3960</v>
      </c>
      <c r="BI944" s="70">
        <f t="shared" ca="1" si="298"/>
        <v>0.23328163412239156</v>
      </c>
      <c r="BJ944" s="68">
        <f t="shared" si="291"/>
        <v>25</v>
      </c>
      <c r="BK944" s="75">
        <f ca="1">BF944*'Inputs and Outputs'!$D$5-('Model Part B'!BG944*'Model Part B'!BJ944+BG944*Costperbumped)</f>
        <v>3960</v>
      </c>
      <c r="BN944" s="74">
        <v>941</v>
      </c>
      <c r="BO944" s="68" t="s">
        <v>7</v>
      </c>
      <c r="BP944" s="69">
        <v>44510</v>
      </c>
      <c r="BQ944" s="67" t="s">
        <v>2</v>
      </c>
      <c r="BR944" s="68" t="str">
        <f>'Flight Data'!$A942</f>
        <v>G941</v>
      </c>
      <c r="BS944" s="68">
        <f>'Flight Data'!$B942</f>
        <v>6</v>
      </c>
      <c r="BT944" s="68">
        <f ca="1">ROUND(NORMINV($BY944,'Inputs and Outputs'!$C$18,'Inputs and Outputs'!$D$18),0)</f>
        <v>97</v>
      </c>
      <c r="BU944" s="68">
        <f t="shared" si="292"/>
        <v>105</v>
      </c>
      <c r="BV944" s="68">
        <f t="shared" ca="1" si="293"/>
        <v>97</v>
      </c>
      <c r="BW944" s="68">
        <f ca="1">IF(BV944-BS944&gt;'Inputs and Outputs'!$D$4,Five-BS944,0)</f>
        <v>0</v>
      </c>
      <c r="BX944" s="68">
        <f ca="1">BV944*'Inputs and Outputs'!$D$5-BW944*'Inputs and Outputs'!$D$6</f>
        <v>3880</v>
      </c>
      <c r="BY944" s="70">
        <f t="shared" ca="1" si="299"/>
        <v>0.26388017960678367</v>
      </c>
      <c r="BZ944" s="68">
        <f t="shared" si="294"/>
        <v>25</v>
      </c>
      <c r="CA944" s="75">
        <f ca="1">BV944*'Inputs and Outputs'!$D$5-('Model Part B'!BW944*'Model Part B'!BZ944+BW944*Costperbumped)</f>
        <v>3880</v>
      </c>
    </row>
    <row r="945" spans="2:79" x14ac:dyDescent="0.2">
      <c r="B945" s="74">
        <v>942</v>
      </c>
      <c r="C945" s="68" t="s">
        <v>7</v>
      </c>
      <c r="D945" s="69">
        <v>44510</v>
      </c>
      <c r="E945" s="67" t="s">
        <v>0</v>
      </c>
      <c r="F945" s="68" t="str">
        <f>'Flight Data'!$A943</f>
        <v>G942</v>
      </c>
      <c r="G945" s="68">
        <f>'Flight Data'!$B943</f>
        <v>0</v>
      </c>
      <c r="H945" s="68">
        <f ca="1">ROUND(NORMINV($M945,'Inputs and Outputs'!$C$20,'Inputs and Outputs'!$D$20),0)</f>
        <v>103</v>
      </c>
      <c r="I945" s="68">
        <f t="shared" si="280"/>
        <v>101</v>
      </c>
      <c r="J945" s="68">
        <f t="shared" ca="1" si="281"/>
        <v>101</v>
      </c>
      <c r="K945" s="68">
        <f ca="1">IF(J945-G945&gt;'Inputs and Outputs'!$D$4,One-G945,0)</f>
        <v>1</v>
      </c>
      <c r="L945" s="68">
        <f ca="1">J945*'Inputs and Outputs'!$D$5-K945*'Inputs and Outputs'!$D$6</f>
        <v>3940</v>
      </c>
      <c r="M945" s="70">
        <f t="shared" ca="1" si="295"/>
        <v>0.3602774760717995</v>
      </c>
      <c r="N945" s="68">
        <f t="shared" si="282"/>
        <v>200</v>
      </c>
      <c r="O945" s="75">
        <f ca="1">J945*'Inputs and Outputs'!$D$5-('Model Part B'!K945*'Model Part B'!N945+K945*Costperbumped)</f>
        <v>3740</v>
      </c>
      <c r="R945" s="74">
        <v>942</v>
      </c>
      <c r="S945" s="68" t="s">
        <v>7</v>
      </c>
      <c r="T945" s="69">
        <v>44510</v>
      </c>
      <c r="U945" s="67" t="s">
        <v>0</v>
      </c>
      <c r="V945" s="68" t="str">
        <f>'Flight Data'!$A943</f>
        <v>G942</v>
      </c>
      <c r="W945" s="68">
        <f>'Flight Data'!$B943</f>
        <v>0</v>
      </c>
      <c r="X945" s="68">
        <f ca="1">ROUND(NORMINV($AC945,'Inputs and Outputs'!$C$20,'Inputs and Outputs'!$D$20),0)</f>
        <v>109</v>
      </c>
      <c r="Y945" s="68">
        <f t="shared" si="283"/>
        <v>102</v>
      </c>
      <c r="Z945" s="68">
        <f t="shared" ca="1" si="284"/>
        <v>102</v>
      </c>
      <c r="AA945" s="68">
        <f ca="1">IF(Z945-W945&gt;'Inputs and Outputs'!$D$4,One-W945,0)</f>
        <v>1</v>
      </c>
      <c r="AB945" s="68">
        <f ca="1">Z945*'Inputs and Outputs'!$D$5-AA945*'Inputs and Outputs'!$D$6</f>
        <v>3980</v>
      </c>
      <c r="AC945" s="70">
        <f t="shared" ca="1" si="296"/>
        <v>0.76476985677361997</v>
      </c>
      <c r="AD945" s="68">
        <f t="shared" si="285"/>
        <v>200</v>
      </c>
      <c r="AE945" s="75">
        <f ca="1">Z945*'Inputs and Outputs'!$D$5-('Model Part B'!AA945*'Model Part B'!AD945+AA945*Costperbumped)</f>
        <v>3780</v>
      </c>
      <c r="AH945" s="74">
        <v>942</v>
      </c>
      <c r="AI945" s="68" t="s">
        <v>7</v>
      </c>
      <c r="AJ945" s="69">
        <v>44510</v>
      </c>
      <c r="AK945" s="67" t="s">
        <v>0</v>
      </c>
      <c r="AL945" s="68" t="str">
        <f>'Flight Data'!$A943</f>
        <v>G942</v>
      </c>
      <c r="AM945" s="68">
        <f>'Flight Data'!$B943</f>
        <v>0</v>
      </c>
      <c r="AN945" s="68">
        <f ca="1">ROUND(NORMINV($AS945,'Inputs and Outputs'!$C$20,'Inputs and Outputs'!$D$20),0)</f>
        <v>107</v>
      </c>
      <c r="AO945" s="68">
        <f t="shared" si="286"/>
        <v>103</v>
      </c>
      <c r="AP945" s="68">
        <f t="shared" ca="1" si="287"/>
        <v>103</v>
      </c>
      <c r="AQ945" s="68">
        <f ca="1">IF(AP945-AM945&gt;'Inputs and Outputs'!$D$4,Three-AM945,0)</f>
        <v>3</v>
      </c>
      <c r="AR945" s="68">
        <f ca="1">AP945*'Inputs and Outputs'!$D$5-AQ945*'Inputs and Outputs'!$D$6</f>
        <v>3820</v>
      </c>
      <c r="AS945" s="70">
        <f t="shared" ca="1" si="297"/>
        <v>0.62603548219786342</v>
      </c>
      <c r="AT945" s="68">
        <f t="shared" si="288"/>
        <v>200</v>
      </c>
      <c r="AU945" s="75">
        <f ca="1">AP945*'Inputs and Outputs'!$D$5-('Model Part B'!AQ945*'Model Part B'!AT945+AQ945*Costperbumped)</f>
        <v>3220</v>
      </c>
      <c r="AX945" s="74">
        <v>942</v>
      </c>
      <c r="AY945" s="68" t="s">
        <v>7</v>
      </c>
      <c r="AZ945" s="69">
        <v>44510</v>
      </c>
      <c r="BA945" s="67" t="s">
        <v>0</v>
      </c>
      <c r="BB945" s="68" t="str">
        <f>'Flight Data'!$A943</f>
        <v>G942</v>
      </c>
      <c r="BC945" s="68">
        <f>'Flight Data'!$B943</f>
        <v>0</v>
      </c>
      <c r="BD945" s="68">
        <f ca="1">ROUND(NORMINV($BI945,'Inputs and Outputs'!$C$20,'Inputs and Outputs'!$D$20),0)</f>
        <v>99</v>
      </c>
      <c r="BE945" s="68">
        <f t="shared" si="289"/>
        <v>104</v>
      </c>
      <c r="BF945" s="68">
        <f t="shared" ca="1" si="290"/>
        <v>99</v>
      </c>
      <c r="BG945" s="68">
        <f ca="1">IF(BF945-BC945&gt;'Inputs and Outputs'!$D$4,Four-BC945,0)</f>
        <v>0</v>
      </c>
      <c r="BH945" s="68">
        <f ca="1">BF945*'Inputs and Outputs'!$D$5-BG945*'Inputs and Outputs'!$D$6</f>
        <v>3960</v>
      </c>
      <c r="BI945" s="70">
        <f t="shared" ca="1" si="298"/>
        <v>0.11191352714558012</v>
      </c>
      <c r="BJ945" s="68">
        <f t="shared" si="291"/>
        <v>200</v>
      </c>
      <c r="BK945" s="75">
        <f ca="1">BF945*'Inputs and Outputs'!$D$5-('Model Part B'!BG945*'Model Part B'!BJ945+BG945*Costperbumped)</f>
        <v>3960</v>
      </c>
      <c r="BN945" s="74">
        <v>942</v>
      </c>
      <c r="BO945" s="68" t="s">
        <v>7</v>
      </c>
      <c r="BP945" s="69">
        <v>44510</v>
      </c>
      <c r="BQ945" s="67" t="s">
        <v>0</v>
      </c>
      <c r="BR945" s="68" t="str">
        <f>'Flight Data'!$A943</f>
        <v>G942</v>
      </c>
      <c r="BS945" s="68">
        <f>'Flight Data'!$B943</f>
        <v>0</v>
      </c>
      <c r="BT945" s="68">
        <f ca="1">ROUND(NORMINV($BY945,'Inputs and Outputs'!$C$18,'Inputs and Outputs'!$D$18),0)</f>
        <v>98</v>
      </c>
      <c r="BU945" s="68">
        <f t="shared" si="292"/>
        <v>105</v>
      </c>
      <c r="BV945" s="68">
        <f t="shared" ca="1" si="293"/>
        <v>98</v>
      </c>
      <c r="BW945" s="68">
        <f ca="1">IF(BV945-BS945&gt;'Inputs and Outputs'!$D$4,Five-BS945,0)</f>
        <v>0</v>
      </c>
      <c r="BX945" s="68">
        <f ca="1">BV945*'Inputs and Outputs'!$D$5-BW945*'Inputs and Outputs'!$D$6</f>
        <v>3920</v>
      </c>
      <c r="BY945" s="70">
        <f t="shared" ca="1" si="299"/>
        <v>0.31637731419749771</v>
      </c>
      <c r="BZ945" s="68">
        <f t="shared" si="294"/>
        <v>200</v>
      </c>
      <c r="CA945" s="75">
        <f ca="1">BV945*'Inputs and Outputs'!$D$5-('Model Part B'!BW945*'Model Part B'!BZ945+BW945*Costperbumped)</f>
        <v>3920</v>
      </c>
    </row>
    <row r="946" spans="2:79" x14ac:dyDescent="0.2">
      <c r="B946" s="74">
        <v>943</v>
      </c>
      <c r="C946" s="68" t="s">
        <v>6</v>
      </c>
      <c r="D946" s="69">
        <v>44511</v>
      </c>
      <c r="E946" s="67" t="s">
        <v>3</v>
      </c>
      <c r="F946" s="68" t="str">
        <f>'Flight Data'!$A944</f>
        <v>G943</v>
      </c>
      <c r="G946" s="68">
        <f>'Flight Data'!$B944</f>
        <v>5</v>
      </c>
      <c r="H946" s="68">
        <f ca="1">ROUND(NORMINV($M946,'Inputs and Outputs'!$C$18,'Inputs and Outputs'!$D$18),0)</f>
        <v>93</v>
      </c>
      <c r="I946" s="68">
        <f t="shared" si="280"/>
        <v>101</v>
      </c>
      <c r="J946" s="68">
        <f t="shared" ca="1" si="281"/>
        <v>93</v>
      </c>
      <c r="K946" s="68">
        <f ca="1">IF(J946-G946&gt;'Inputs and Outputs'!$D$4,One-G946,0)</f>
        <v>0</v>
      </c>
      <c r="L946" s="68">
        <f ca="1">J946*'Inputs and Outputs'!$D$5-K946*'Inputs and Outputs'!$D$6</f>
        <v>3720</v>
      </c>
      <c r="M946" s="70">
        <f t="shared" ca="1" si="295"/>
        <v>7.8472845026394289E-2</v>
      </c>
      <c r="N946" s="68">
        <f t="shared" si="282"/>
        <v>25</v>
      </c>
      <c r="O946" s="75">
        <f ca="1">J946*'Inputs and Outputs'!$D$5-('Model Part B'!K946*'Model Part B'!N946+K946*Costperbumped)</f>
        <v>3720</v>
      </c>
      <c r="R946" s="74">
        <v>943</v>
      </c>
      <c r="S946" s="68" t="s">
        <v>6</v>
      </c>
      <c r="T946" s="69">
        <v>44511</v>
      </c>
      <c r="U946" s="67" t="s">
        <v>3</v>
      </c>
      <c r="V946" s="68" t="str">
        <f>'Flight Data'!$A944</f>
        <v>G943</v>
      </c>
      <c r="W946" s="68">
        <f>'Flight Data'!$B944</f>
        <v>5</v>
      </c>
      <c r="X946" s="68">
        <f ca="1">ROUND(NORMINV($AC946,'Inputs and Outputs'!$C$18,'Inputs and Outputs'!$D$18),0)</f>
        <v>103</v>
      </c>
      <c r="Y946" s="68">
        <f t="shared" si="283"/>
        <v>102</v>
      </c>
      <c r="Z946" s="68">
        <f t="shared" ca="1" si="284"/>
        <v>102</v>
      </c>
      <c r="AA946" s="68">
        <f ca="1">IF(Z946-W946&gt;'Inputs and Outputs'!$D$4,One-W946,0)</f>
        <v>0</v>
      </c>
      <c r="AB946" s="68">
        <f ca="1">Z946*'Inputs and Outputs'!$D$5-AA946*'Inputs and Outputs'!$D$6</f>
        <v>4080</v>
      </c>
      <c r="AC946" s="70">
        <f t="shared" ca="1" si="296"/>
        <v>0.62525088457259848</v>
      </c>
      <c r="AD946" s="68">
        <f t="shared" si="285"/>
        <v>25</v>
      </c>
      <c r="AE946" s="75">
        <f ca="1">Z946*'Inputs and Outputs'!$D$5-('Model Part B'!AA946*'Model Part B'!AD946+AA946*Costperbumped)</f>
        <v>4080</v>
      </c>
      <c r="AH946" s="74">
        <v>943</v>
      </c>
      <c r="AI946" s="68" t="s">
        <v>6</v>
      </c>
      <c r="AJ946" s="69">
        <v>44511</v>
      </c>
      <c r="AK946" s="67" t="s">
        <v>3</v>
      </c>
      <c r="AL946" s="68" t="str">
        <f>'Flight Data'!$A944</f>
        <v>G943</v>
      </c>
      <c r="AM946" s="68">
        <f>'Flight Data'!$B944</f>
        <v>5</v>
      </c>
      <c r="AN946" s="68">
        <f ca="1">ROUND(NORMINV($AS946,'Inputs and Outputs'!$C$18,'Inputs and Outputs'!$D$18),0)</f>
        <v>95</v>
      </c>
      <c r="AO946" s="68">
        <f t="shared" si="286"/>
        <v>103</v>
      </c>
      <c r="AP946" s="68">
        <f t="shared" ca="1" si="287"/>
        <v>95</v>
      </c>
      <c r="AQ946" s="68">
        <f ca="1">IF(AP946-AM946&gt;'Inputs and Outputs'!$D$4,Three-AM946,0)</f>
        <v>0</v>
      </c>
      <c r="AR946" s="68">
        <f ca="1">AP946*'Inputs and Outputs'!$D$5-AQ946*'Inputs and Outputs'!$D$6</f>
        <v>3800</v>
      </c>
      <c r="AS946" s="70">
        <f t="shared" ca="1" si="297"/>
        <v>0.1477689382808941</v>
      </c>
      <c r="AT946" s="68">
        <f t="shared" si="288"/>
        <v>25</v>
      </c>
      <c r="AU946" s="75">
        <f ca="1">AP946*'Inputs and Outputs'!$D$5-('Model Part B'!AQ946*'Model Part B'!AT946+AQ946*Costperbumped)</f>
        <v>3800</v>
      </c>
      <c r="AX946" s="74">
        <v>943</v>
      </c>
      <c r="AY946" s="68" t="s">
        <v>6</v>
      </c>
      <c r="AZ946" s="69">
        <v>44511</v>
      </c>
      <c r="BA946" s="67" t="s">
        <v>3</v>
      </c>
      <c r="BB946" s="68" t="str">
        <f>'Flight Data'!$A944</f>
        <v>G943</v>
      </c>
      <c r="BC946" s="68">
        <f>'Flight Data'!$B944</f>
        <v>5</v>
      </c>
      <c r="BD946" s="68">
        <f ca="1">ROUND(NORMINV($BI946,'Inputs and Outputs'!$C$18,'Inputs and Outputs'!$D$18),0)</f>
        <v>103</v>
      </c>
      <c r="BE946" s="68">
        <f t="shared" si="289"/>
        <v>104</v>
      </c>
      <c r="BF946" s="68">
        <f t="shared" ca="1" si="290"/>
        <v>103</v>
      </c>
      <c r="BG946" s="68">
        <f ca="1">IF(BF946-BC946&gt;'Inputs and Outputs'!$D$4,Four-BC946,0)</f>
        <v>0</v>
      </c>
      <c r="BH946" s="68">
        <f ca="1">BF946*'Inputs and Outputs'!$D$5-BG946*'Inputs and Outputs'!$D$6</f>
        <v>4120</v>
      </c>
      <c r="BI946" s="70">
        <f t="shared" ca="1" si="298"/>
        <v>0.63473883603357417</v>
      </c>
      <c r="BJ946" s="68">
        <f t="shared" si="291"/>
        <v>25</v>
      </c>
      <c r="BK946" s="75">
        <f ca="1">BF946*'Inputs and Outputs'!$D$5-('Model Part B'!BG946*'Model Part B'!BJ946+BG946*Costperbumped)</f>
        <v>4120</v>
      </c>
      <c r="BN946" s="74">
        <v>943</v>
      </c>
      <c r="BO946" s="68" t="s">
        <v>6</v>
      </c>
      <c r="BP946" s="69">
        <v>44511</v>
      </c>
      <c r="BQ946" s="67" t="s">
        <v>3</v>
      </c>
      <c r="BR946" s="68" t="str">
        <f>'Flight Data'!$A944</f>
        <v>G943</v>
      </c>
      <c r="BS946" s="68">
        <f>'Flight Data'!$B944</f>
        <v>5</v>
      </c>
      <c r="BT946" s="68">
        <f ca="1">ROUND(NORMINV($BY946,'Inputs and Outputs'!$C$18,'Inputs and Outputs'!$D$18),0)</f>
        <v>98</v>
      </c>
      <c r="BU946" s="68">
        <f t="shared" si="292"/>
        <v>105</v>
      </c>
      <c r="BV946" s="68">
        <f t="shared" ca="1" si="293"/>
        <v>98</v>
      </c>
      <c r="BW946" s="68">
        <f ca="1">IF(BV946-BS946&gt;'Inputs and Outputs'!$D$4,Five-BS946,0)</f>
        <v>0</v>
      </c>
      <c r="BX946" s="68">
        <f ca="1">BV946*'Inputs and Outputs'!$D$5-BW946*'Inputs and Outputs'!$D$6</f>
        <v>3920</v>
      </c>
      <c r="BY946" s="70">
        <f t="shared" ca="1" si="299"/>
        <v>0.31351532858324627</v>
      </c>
      <c r="BZ946" s="68">
        <f t="shared" si="294"/>
        <v>25</v>
      </c>
      <c r="CA946" s="75">
        <f ca="1">BV946*'Inputs and Outputs'!$D$5-('Model Part B'!BW946*'Model Part B'!BZ946+BW946*Costperbumped)</f>
        <v>3920</v>
      </c>
    </row>
    <row r="947" spans="2:79" x14ac:dyDescent="0.2">
      <c r="B947" s="74">
        <v>944</v>
      </c>
      <c r="C947" s="68" t="s">
        <v>6</v>
      </c>
      <c r="D947" s="69">
        <v>44511</v>
      </c>
      <c r="E947" s="67" t="s">
        <v>2</v>
      </c>
      <c r="F947" s="68" t="str">
        <f>'Flight Data'!$A945</f>
        <v>G944</v>
      </c>
      <c r="G947" s="68">
        <f>'Flight Data'!$B945</f>
        <v>2</v>
      </c>
      <c r="H947" s="68">
        <f ca="1">ROUND(NORMINV($M947,'Inputs and Outputs'!$C$19,'Inputs and Outputs'!$D$19),0)</f>
        <v>105</v>
      </c>
      <c r="I947" s="68">
        <f t="shared" si="280"/>
        <v>101</v>
      </c>
      <c r="J947" s="68">
        <f t="shared" ca="1" si="281"/>
        <v>101</v>
      </c>
      <c r="K947" s="68">
        <f ca="1">IF(J947-G947&gt;'Inputs and Outputs'!$D$4,One-G947,0)</f>
        <v>0</v>
      </c>
      <c r="L947" s="68">
        <f ca="1">J947*'Inputs and Outputs'!$D$5-K947*'Inputs and Outputs'!$D$6</f>
        <v>4040</v>
      </c>
      <c r="M947" s="70">
        <f t="shared" ca="1" si="295"/>
        <v>0.68631899245776185</v>
      </c>
      <c r="N947" s="68">
        <f t="shared" si="282"/>
        <v>25</v>
      </c>
      <c r="O947" s="75">
        <f ca="1">J947*'Inputs and Outputs'!$D$5-('Model Part B'!K947*'Model Part B'!N947+K947*Costperbumped)</f>
        <v>4040</v>
      </c>
      <c r="R947" s="74">
        <v>944</v>
      </c>
      <c r="S947" s="68" t="s">
        <v>6</v>
      </c>
      <c r="T947" s="69">
        <v>44511</v>
      </c>
      <c r="U947" s="67" t="s">
        <v>2</v>
      </c>
      <c r="V947" s="68" t="str">
        <f>'Flight Data'!$A945</f>
        <v>G944</v>
      </c>
      <c r="W947" s="68">
        <f>'Flight Data'!$B945</f>
        <v>2</v>
      </c>
      <c r="X947" s="68">
        <f ca="1">ROUND(NORMINV($AC947,'Inputs and Outputs'!$C$19,'Inputs and Outputs'!$D$19),0)</f>
        <v>96</v>
      </c>
      <c r="Y947" s="68">
        <f t="shared" si="283"/>
        <v>102</v>
      </c>
      <c r="Z947" s="68">
        <f t="shared" ca="1" si="284"/>
        <v>96</v>
      </c>
      <c r="AA947" s="68">
        <f ca="1">IF(Z947-W947&gt;'Inputs and Outputs'!$D$4,One-W947,0)</f>
        <v>0</v>
      </c>
      <c r="AB947" s="68">
        <f ca="1">Z947*'Inputs and Outputs'!$D$5-AA947*'Inputs and Outputs'!$D$6</f>
        <v>3840</v>
      </c>
      <c r="AC947" s="70">
        <f t="shared" ca="1" si="296"/>
        <v>8.2959683116541894E-2</v>
      </c>
      <c r="AD947" s="68">
        <f t="shared" si="285"/>
        <v>25</v>
      </c>
      <c r="AE947" s="75">
        <f ca="1">Z947*'Inputs and Outputs'!$D$5-('Model Part B'!AA947*'Model Part B'!AD947+AA947*Costperbumped)</f>
        <v>3840</v>
      </c>
      <c r="AH947" s="74">
        <v>944</v>
      </c>
      <c r="AI947" s="68" t="s">
        <v>6</v>
      </c>
      <c r="AJ947" s="69">
        <v>44511</v>
      </c>
      <c r="AK947" s="67" t="s">
        <v>2</v>
      </c>
      <c r="AL947" s="68" t="str">
        <f>'Flight Data'!$A945</f>
        <v>G944</v>
      </c>
      <c r="AM947" s="68">
        <f>'Flight Data'!$B945</f>
        <v>2</v>
      </c>
      <c r="AN947" s="68">
        <f ca="1">ROUND(NORMINV($AS947,'Inputs and Outputs'!$C$19,'Inputs and Outputs'!$D$19),0)</f>
        <v>101</v>
      </c>
      <c r="AO947" s="68">
        <f t="shared" si="286"/>
        <v>103</v>
      </c>
      <c r="AP947" s="68">
        <f t="shared" ca="1" si="287"/>
        <v>101</v>
      </c>
      <c r="AQ947" s="68">
        <f ca="1">IF(AP947-AM947&gt;'Inputs and Outputs'!$D$4,Three-AM947,0)</f>
        <v>0</v>
      </c>
      <c r="AR947" s="68">
        <f ca="1">AP947*'Inputs and Outputs'!$D$5-AQ947*'Inputs and Outputs'!$D$6</f>
        <v>4040</v>
      </c>
      <c r="AS947" s="70">
        <f t="shared" ca="1" si="297"/>
        <v>0.37446178213644965</v>
      </c>
      <c r="AT947" s="68">
        <f t="shared" si="288"/>
        <v>25</v>
      </c>
      <c r="AU947" s="75">
        <f ca="1">AP947*'Inputs and Outputs'!$D$5-('Model Part B'!AQ947*'Model Part B'!AT947+AQ947*Costperbumped)</f>
        <v>4040</v>
      </c>
      <c r="AX947" s="74">
        <v>944</v>
      </c>
      <c r="AY947" s="68" t="s">
        <v>6</v>
      </c>
      <c r="AZ947" s="69">
        <v>44511</v>
      </c>
      <c r="BA947" s="67" t="s">
        <v>2</v>
      </c>
      <c r="BB947" s="68" t="str">
        <f>'Flight Data'!$A945</f>
        <v>G944</v>
      </c>
      <c r="BC947" s="68">
        <f>'Flight Data'!$B945</f>
        <v>2</v>
      </c>
      <c r="BD947" s="68">
        <f ca="1">ROUND(NORMINV($BI947,'Inputs and Outputs'!$C$19,'Inputs and Outputs'!$D$19),0)</f>
        <v>111</v>
      </c>
      <c r="BE947" s="68">
        <f t="shared" si="289"/>
        <v>104</v>
      </c>
      <c r="BF947" s="68">
        <f t="shared" ca="1" si="290"/>
        <v>104</v>
      </c>
      <c r="BG947" s="68">
        <f ca="1">IF(BF947-BC947&gt;'Inputs and Outputs'!$D$4,Four-BC947,0)</f>
        <v>2</v>
      </c>
      <c r="BH947" s="68">
        <f ca="1">BF947*'Inputs and Outputs'!$D$5-BG947*'Inputs and Outputs'!$D$6</f>
        <v>3960</v>
      </c>
      <c r="BI947" s="70">
        <f t="shared" ca="1" si="298"/>
        <v>0.94163900006759838</v>
      </c>
      <c r="BJ947" s="68">
        <f t="shared" si="291"/>
        <v>25</v>
      </c>
      <c r="BK947" s="75">
        <f ca="1">BF947*'Inputs and Outputs'!$D$5-('Model Part B'!BG947*'Model Part B'!BJ947+BG947*Costperbumped)</f>
        <v>3910</v>
      </c>
      <c r="BN947" s="74">
        <v>944</v>
      </c>
      <c r="BO947" s="68" t="s">
        <v>6</v>
      </c>
      <c r="BP947" s="69">
        <v>44511</v>
      </c>
      <c r="BQ947" s="67" t="s">
        <v>2</v>
      </c>
      <c r="BR947" s="68" t="str">
        <f>'Flight Data'!$A945</f>
        <v>G944</v>
      </c>
      <c r="BS947" s="68">
        <f>'Flight Data'!$B945</f>
        <v>2</v>
      </c>
      <c r="BT947" s="68">
        <f ca="1">ROUND(NORMINV($BY947,'Inputs and Outputs'!$C$18,'Inputs and Outputs'!$D$18),0)</f>
        <v>98</v>
      </c>
      <c r="BU947" s="68">
        <f t="shared" si="292"/>
        <v>105</v>
      </c>
      <c r="BV947" s="68">
        <f t="shared" ca="1" si="293"/>
        <v>98</v>
      </c>
      <c r="BW947" s="68">
        <f ca="1">IF(BV947-BS947&gt;'Inputs and Outputs'!$D$4,Five-BS947,0)</f>
        <v>0</v>
      </c>
      <c r="BX947" s="68">
        <f ca="1">BV947*'Inputs and Outputs'!$D$5-BW947*'Inputs and Outputs'!$D$6</f>
        <v>3920</v>
      </c>
      <c r="BY947" s="70">
        <f t="shared" ca="1" si="299"/>
        <v>0.29240219057127503</v>
      </c>
      <c r="BZ947" s="68">
        <f t="shared" si="294"/>
        <v>25</v>
      </c>
      <c r="CA947" s="75">
        <f ca="1">BV947*'Inputs and Outputs'!$D$5-('Model Part B'!BW947*'Model Part B'!BZ947+BW947*Costperbumped)</f>
        <v>3920</v>
      </c>
    </row>
    <row r="948" spans="2:79" x14ac:dyDescent="0.2">
      <c r="B948" s="74">
        <v>945</v>
      </c>
      <c r="C948" s="68" t="s">
        <v>6</v>
      </c>
      <c r="D948" s="69">
        <v>44511</v>
      </c>
      <c r="E948" s="67" t="s">
        <v>0</v>
      </c>
      <c r="F948" s="68" t="str">
        <f>'Flight Data'!$A946</f>
        <v>G945</v>
      </c>
      <c r="G948" s="68">
        <f>'Flight Data'!$B946</f>
        <v>1</v>
      </c>
      <c r="H948" s="68">
        <f ca="1">ROUND(NORMINV($M948,'Inputs and Outputs'!$C$20,'Inputs and Outputs'!$D$20),0)</f>
        <v>104</v>
      </c>
      <c r="I948" s="68">
        <f t="shared" si="280"/>
        <v>101</v>
      </c>
      <c r="J948" s="68">
        <f t="shared" ca="1" si="281"/>
        <v>101</v>
      </c>
      <c r="K948" s="68">
        <f ca="1">IF(J948-G948&gt;'Inputs and Outputs'!$D$4,One-G948,0)</f>
        <v>0</v>
      </c>
      <c r="L948" s="68">
        <f ca="1">J948*'Inputs and Outputs'!$D$5-K948*'Inputs and Outputs'!$D$6</f>
        <v>4040</v>
      </c>
      <c r="M948" s="70">
        <f t="shared" ca="1" si="295"/>
        <v>0.41707114266943113</v>
      </c>
      <c r="N948" s="68">
        <f t="shared" si="282"/>
        <v>200</v>
      </c>
      <c r="O948" s="75">
        <f ca="1">J948*'Inputs and Outputs'!$D$5-('Model Part B'!K948*'Model Part B'!N948+K948*Costperbumped)</f>
        <v>4040</v>
      </c>
      <c r="R948" s="74">
        <v>945</v>
      </c>
      <c r="S948" s="68" t="s">
        <v>6</v>
      </c>
      <c r="T948" s="69">
        <v>44511</v>
      </c>
      <c r="U948" s="67" t="s">
        <v>0</v>
      </c>
      <c r="V948" s="68" t="str">
        <f>'Flight Data'!$A946</f>
        <v>G945</v>
      </c>
      <c r="W948" s="68">
        <f>'Flight Data'!$B946</f>
        <v>1</v>
      </c>
      <c r="X948" s="68">
        <f ca="1">ROUND(NORMINV($AC948,'Inputs and Outputs'!$C$20,'Inputs and Outputs'!$D$20),0)</f>
        <v>100</v>
      </c>
      <c r="Y948" s="68">
        <f t="shared" si="283"/>
        <v>102</v>
      </c>
      <c r="Z948" s="68">
        <f t="shared" ca="1" si="284"/>
        <v>100</v>
      </c>
      <c r="AA948" s="68">
        <f ca="1">IF(Z948-W948&gt;'Inputs and Outputs'!$D$4,One-W948,0)</f>
        <v>0</v>
      </c>
      <c r="AB948" s="68">
        <f ca="1">Z948*'Inputs and Outputs'!$D$5-AA948*'Inputs and Outputs'!$D$6</f>
        <v>4000</v>
      </c>
      <c r="AC948" s="70">
        <f t="shared" ca="1" si="296"/>
        <v>0.14538626065177107</v>
      </c>
      <c r="AD948" s="68">
        <f t="shared" si="285"/>
        <v>200</v>
      </c>
      <c r="AE948" s="75">
        <f ca="1">Z948*'Inputs and Outputs'!$D$5-('Model Part B'!AA948*'Model Part B'!AD948+AA948*Costperbumped)</f>
        <v>4000</v>
      </c>
      <c r="AH948" s="74">
        <v>945</v>
      </c>
      <c r="AI948" s="68" t="s">
        <v>6</v>
      </c>
      <c r="AJ948" s="69">
        <v>44511</v>
      </c>
      <c r="AK948" s="67" t="s">
        <v>0</v>
      </c>
      <c r="AL948" s="68" t="str">
        <f>'Flight Data'!$A946</f>
        <v>G945</v>
      </c>
      <c r="AM948" s="68">
        <f>'Flight Data'!$B946</f>
        <v>1</v>
      </c>
      <c r="AN948" s="68">
        <f ca="1">ROUND(NORMINV($AS948,'Inputs and Outputs'!$C$20,'Inputs and Outputs'!$D$20),0)</f>
        <v>107</v>
      </c>
      <c r="AO948" s="68">
        <f t="shared" si="286"/>
        <v>103</v>
      </c>
      <c r="AP948" s="68">
        <f t="shared" ca="1" si="287"/>
        <v>103</v>
      </c>
      <c r="AQ948" s="68">
        <f ca="1">IF(AP948-AM948&gt;'Inputs and Outputs'!$D$4,Three-AM948,0)</f>
        <v>2</v>
      </c>
      <c r="AR948" s="68">
        <f ca="1">AP948*'Inputs and Outputs'!$D$5-AQ948*'Inputs and Outputs'!$D$6</f>
        <v>3920</v>
      </c>
      <c r="AS948" s="70">
        <f t="shared" ca="1" si="297"/>
        <v>0.66980668104393337</v>
      </c>
      <c r="AT948" s="68">
        <f t="shared" si="288"/>
        <v>200</v>
      </c>
      <c r="AU948" s="75">
        <f ca="1">AP948*'Inputs and Outputs'!$D$5-('Model Part B'!AQ948*'Model Part B'!AT948+AQ948*Costperbumped)</f>
        <v>3520</v>
      </c>
      <c r="AX948" s="74">
        <v>945</v>
      </c>
      <c r="AY948" s="68" t="s">
        <v>6</v>
      </c>
      <c r="AZ948" s="69">
        <v>44511</v>
      </c>
      <c r="BA948" s="67" t="s">
        <v>0</v>
      </c>
      <c r="BB948" s="68" t="str">
        <f>'Flight Data'!$A946</f>
        <v>G945</v>
      </c>
      <c r="BC948" s="68">
        <f>'Flight Data'!$B946</f>
        <v>1</v>
      </c>
      <c r="BD948" s="68">
        <f ca="1">ROUND(NORMINV($BI948,'Inputs and Outputs'!$C$20,'Inputs and Outputs'!$D$20),0)</f>
        <v>104</v>
      </c>
      <c r="BE948" s="68">
        <f t="shared" si="289"/>
        <v>104</v>
      </c>
      <c r="BF948" s="68">
        <f t="shared" ca="1" si="290"/>
        <v>104</v>
      </c>
      <c r="BG948" s="68">
        <f ca="1">IF(BF948-BC948&gt;'Inputs and Outputs'!$D$4,Four-BC948,0)</f>
        <v>3</v>
      </c>
      <c r="BH948" s="68">
        <f ca="1">BF948*'Inputs and Outputs'!$D$5-BG948*'Inputs and Outputs'!$D$6</f>
        <v>3860</v>
      </c>
      <c r="BI948" s="70">
        <f t="shared" ca="1" si="298"/>
        <v>0.40072747924340479</v>
      </c>
      <c r="BJ948" s="68">
        <f t="shared" si="291"/>
        <v>200</v>
      </c>
      <c r="BK948" s="75">
        <f ca="1">BF948*'Inputs and Outputs'!$D$5-('Model Part B'!BG948*'Model Part B'!BJ948+BG948*Costperbumped)</f>
        <v>3260</v>
      </c>
      <c r="BN948" s="74">
        <v>945</v>
      </c>
      <c r="BO948" s="68" t="s">
        <v>6</v>
      </c>
      <c r="BP948" s="69">
        <v>44511</v>
      </c>
      <c r="BQ948" s="67" t="s">
        <v>0</v>
      </c>
      <c r="BR948" s="68" t="str">
        <f>'Flight Data'!$A946</f>
        <v>G945</v>
      </c>
      <c r="BS948" s="68">
        <f>'Flight Data'!$B946</f>
        <v>1</v>
      </c>
      <c r="BT948" s="68">
        <f ca="1">ROUND(NORMINV($BY948,'Inputs and Outputs'!$C$18,'Inputs and Outputs'!$D$18),0)</f>
        <v>98</v>
      </c>
      <c r="BU948" s="68">
        <f t="shared" si="292"/>
        <v>105</v>
      </c>
      <c r="BV948" s="68">
        <f t="shared" ca="1" si="293"/>
        <v>98</v>
      </c>
      <c r="BW948" s="68">
        <f ca="1">IF(BV948-BS948&gt;'Inputs and Outputs'!$D$4,Five-BS948,0)</f>
        <v>0</v>
      </c>
      <c r="BX948" s="68">
        <f ca="1">BV948*'Inputs and Outputs'!$D$5-BW948*'Inputs and Outputs'!$D$6</f>
        <v>3920</v>
      </c>
      <c r="BY948" s="70">
        <f t="shared" ca="1" si="299"/>
        <v>0.28196246098956723</v>
      </c>
      <c r="BZ948" s="68">
        <f t="shared" si="294"/>
        <v>200</v>
      </c>
      <c r="CA948" s="75">
        <f ca="1">BV948*'Inputs and Outputs'!$D$5-('Model Part B'!BW948*'Model Part B'!BZ948+BW948*Costperbumped)</f>
        <v>3920</v>
      </c>
    </row>
    <row r="949" spans="2:79" x14ac:dyDescent="0.2">
      <c r="B949" s="74">
        <v>946</v>
      </c>
      <c r="C949" s="68" t="s">
        <v>5</v>
      </c>
      <c r="D949" s="69">
        <v>44512</v>
      </c>
      <c r="E949" s="67" t="s">
        <v>3</v>
      </c>
      <c r="F949" s="68" t="str">
        <f>'Flight Data'!$A947</f>
        <v>G946</v>
      </c>
      <c r="G949" s="68">
        <f>'Flight Data'!$B947</f>
        <v>8</v>
      </c>
      <c r="H949" s="68">
        <f ca="1">ROUND(NORMINV($M949,'Inputs and Outputs'!$C$18,'Inputs and Outputs'!$D$18),0)</f>
        <v>103</v>
      </c>
      <c r="I949" s="68">
        <f t="shared" si="280"/>
        <v>101</v>
      </c>
      <c r="J949" s="68">
        <f t="shared" ca="1" si="281"/>
        <v>101</v>
      </c>
      <c r="K949" s="68">
        <f ca="1">IF(J949-G949&gt;'Inputs and Outputs'!$D$4,One-G949,0)</f>
        <v>0</v>
      </c>
      <c r="L949" s="68">
        <f ca="1">J949*'Inputs and Outputs'!$D$5-K949*'Inputs and Outputs'!$D$6</f>
        <v>4040</v>
      </c>
      <c r="M949" s="70">
        <f t="shared" ca="1" si="295"/>
        <v>0.61760374926930606</v>
      </c>
      <c r="N949" s="68">
        <f t="shared" si="282"/>
        <v>25</v>
      </c>
      <c r="O949" s="75">
        <f ca="1">J949*'Inputs and Outputs'!$D$5-('Model Part B'!K949*'Model Part B'!N949+K949*Costperbumped)</f>
        <v>4040</v>
      </c>
      <c r="R949" s="74">
        <v>946</v>
      </c>
      <c r="S949" s="68" t="s">
        <v>5</v>
      </c>
      <c r="T949" s="69">
        <v>44512</v>
      </c>
      <c r="U949" s="67" t="s">
        <v>3</v>
      </c>
      <c r="V949" s="68" t="str">
        <f>'Flight Data'!$A947</f>
        <v>G946</v>
      </c>
      <c r="W949" s="68">
        <f>'Flight Data'!$B947</f>
        <v>8</v>
      </c>
      <c r="X949" s="68">
        <f ca="1">ROUND(NORMINV($AC949,'Inputs and Outputs'!$C$18,'Inputs and Outputs'!$D$18),0)</f>
        <v>99</v>
      </c>
      <c r="Y949" s="68">
        <f t="shared" si="283"/>
        <v>102</v>
      </c>
      <c r="Z949" s="68">
        <f t="shared" ca="1" si="284"/>
        <v>99</v>
      </c>
      <c r="AA949" s="68">
        <f ca="1">IF(Z949-W949&gt;'Inputs and Outputs'!$D$4,One-W949,0)</f>
        <v>0</v>
      </c>
      <c r="AB949" s="68">
        <f ca="1">Z949*'Inputs and Outputs'!$D$5-AA949*'Inputs and Outputs'!$D$6</f>
        <v>3960</v>
      </c>
      <c r="AC949" s="70">
        <f t="shared" ca="1" si="296"/>
        <v>0.3759168453574272</v>
      </c>
      <c r="AD949" s="68">
        <f t="shared" si="285"/>
        <v>25</v>
      </c>
      <c r="AE949" s="75">
        <f ca="1">Z949*'Inputs and Outputs'!$D$5-('Model Part B'!AA949*'Model Part B'!AD949+AA949*Costperbumped)</f>
        <v>3960</v>
      </c>
      <c r="AH949" s="74">
        <v>946</v>
      </c>
      <c r="AI949" s="68" t="s">
        <v>5</v>
      </c>
      <c r="AJ949" s="69">
        <v>44512</v>
      </c>
      <c r="AK949" s="67" t="s">
        <v>3</v>
      </c>
      <c r="AL949" s="68" t="str">
        <f>'Flight Data'!$A947</f>
        <v>G946</v>
      </c>
      <c r="AM949" s="68">
        <f>'Flight Data'!$B947</f>
        <v>8</v>
      </c>
      <c r="AN949" s="68">
        <f ca="1">ROUND(NORMINV($AS949,'Inputs and Outputs'!$C$18,'Inputs and Outputs'!$D$18),0)</f>
        <v>93</v>
      </c>
      <c r="AO949" s="68">
        <f t="shared" si="286"/>
        <v>103</v>
      </c>
      <c r="AP949" s="68">
        <f t="shared" ca="1" si="287"/>
        <v>93</v>
      </c>
      <c r="AQ949" s="68">
        <f ca="1">IF(AP949-AM949&gt;'Inputs and Outputs'!$D$4,Three-AM949,0)</f>
        <v>0</v>
      </c>
      <c r="AR949" s="68">
        <f ca="1">AP949*'Inputs and Outputs'!$D$5-AQ949*'Inputs and Outputs'!$D$6</f>
        <v>3720</v>
      </c>
      <c r="AS949" s="70">
        <f t="shared" ca="1" si="297"/>
        <v>7.838661784848755E-2</v>
      </c>
      <c r="AT949" s="68">
        <f t="shared" si="288"/>
        <v>25</v>
      </c>
      <c r="AU949" s="75">
        <f ca="1">AP949*'Inputs and Outputs'!$D$5-('Model Part B'!AQ949*'Model Part B'!AT949+AQ949*Costperbumped)</f>
        <v>3720</v>
      </c>
      <c r="AX949" s="74">
        <v>946</v>
      </c>
      <c r="AY949" s="68" t="s">
        <v>5</v>
      </c>
      <c r="AZ949" s="69">
        <v>44512</v>
      </c>
      <c r="BA949" s="67" t="s">
        <v>3</v>
      </c>
      <c r="BB949" s="68" t="str">
        <f>'Flight Data'!$A947</f>
        <v>G946</v>
      </c>
      <c r="BC949" s="68">
        <f>'Flight Data'!$B947</f>
        <v>8</v>
      </c>
      <c r="BD949" s="68">
        <f ca="1">ROUND(NORMINV($BI949,'Inputs and Outputs'!$C$18,'Inputs and Outputs'!$D$18),0)</f>
        <v>101</v>
      </c>
      <c r="BE949" s="68">
        <f t="shared" si="289"/>
        <v>104</v>
      </c>
      <c r="BF949" s="68">
        <f t="shared" ca="1" si="290"/>
        <v>101</v>
      </c>
      <c r="BG949" s="68">
        <f ca="1">IF(BF949-BC949&gt;'Inputs and Outputs'!$D$4,Four-BC949,0)</f>
        <v>0</v>
      </c>
      <c r="BH949" s="68">
        <f ca="1">BF949*'Inputs and Outputs'!$D$5-BG949*'Inputs and Outputs'!$D$6</f>
        <v>4040</v>
      </c>
      <c r="BI949" s="70">
        <f t="shared" ca="1" si="298"/>
        <v>0.50019031879741371</v>
      </c>
      <c r="BJ949" s="68">
        <f t="shared" si="291"/>
        <v>25</v>
      </c>
      <c r="BK949" s="75">
        <f ca="1">BF949*'Inputs and Outputs'!$D$5-('Model Part B'!BG949*'Model Part B'!BJ949+BG949*Costperbumped)</f>
        <v>4040</v>
      </c>
      <c r="BN949" s="74">
        <v>946</v>
      </c>
      <c r="BO949" s="68" t="s">
        <v>5</v>
      </c>
      <c r="BP949" s="69">
        <v>44512</v>
      </c>
      <c r="BQ949" s="67" t="s">
        <v>3</v>
      </c>
      <c r="BR949" s="68" t="str">
        <f>'Flight Data'!$A947</f>
        <v>G946</v>
      </c>
      <c r="BS949" s="68">
        <f>'Flight Data'!$B947</f>
        <v>8</v>
      </c>
      <c r="BT949" s="68">
        <f ca="1">ROUND(NORMINV($BY949,'Inputs and Outputs'!$C$18,'Inputs and Outputs'!$D$18),0)</f>
        <v>99</v>
      </c>
      <c r="BU949" s="68">
        <f t="shared" si="292"/>
        <v>105</v>
      </c>
      <c r="BV949" s="68">
        <f t="shared" ca="1" si="293"/>
        <v>99</v>
      </c>
      <c r="BW949" s="68">
        <f ca="1">IF(BV949-BS949&gt;'Inputs and Outputs'!$D$4,Five-BS949,0)</f>
        <v>0</v>
      </c>
      <c r="BX949" s="68">
        <f ca="1">BV949*'Inputs and Outputs'!$D$5-BW949*'Inputs and Outputs'!$D$6</f>
        <v>3960</v>
      </c>
      <c r="BY949" s="70">
        <f t="shared" ca="1" si="299"/>
        <v>0.37003955132319555</v>
      </c>
      <c r="BZ949" s="68">
        <f t="shared" si="294"/>
        <v>25</v>
      </c>
      <c r="CA949" s="75">
        <f ca="1">BV949*'Inputs and Outputs'!$D$5-('Model Part B'!BW949*'Model Part B'!BZ949+BW949*Costperbumped)</f>
        <v>3960</v>
      </c>
    </row>
    <row r="950" spans="2:79" x14ac:dyDescent="0.2">
      <c r="B950" s="74">
        <v>947</v>
      </c>
      <c r="C950" s="68" t="s">
        <v>5</v>
      </c>
      <c r="D950" s="69">
        <v>44512</v>
      </c>
      <c r="E950" s="67" t="s">
        <v>2</v>
      </c>
      <c r="F950" s="68" t="str">
        <f>'Flight Data'!$A948</f>
        <v>G947</v>
      </c>
      <c r="G950" s="68">
        <f>'Flight Data'!$B948</f>
        <v>4</v>
      </c>
      <c r="H950" s="68">
        <f ca="1">ROUND(NORMINV($M950,'Inputs and Outputs'!$C$19,'Inputs and Outputs'!$D$19),0)</f>
        <v>104</v>
      </c>
      <c r="I950" s="68">
        <f t="shared" si="280"/>
        <v>101</v>
      </c>
      <c r="J950" s="68">
        <f t="shared" ca="1" si="281"/>
        <v>101</v>
      </c>
      <c r="K950" s="68">
        <f ca="1">IF(J950-G950&gt;'Inputs and Outputs'!$D$4,One-G950,0)</f>
        <v>0</v>
      </c>
      <c r="L950" s="68">
        <f ca="1">J950*'Inputs and Outputs'!$D$5-K950*'Inputs and Outputs'!$D$6</f>
        <v>4040</v>
      </c>
      <c r="M950" s="70">
        <f t="shared" ca="1" si="295"/>
        <v>0.58077737989312361</v>
      </c>
      <c r="N950" s="68">
        <f t="shared" si="282"/>
        <v>25</v>
      </c>
      <c r="O950" s="75">
        <f ca="1">J950*'Inputs and Outputs'!$D$5-('Model Part B'!K950*'Model Part B'!N950+K950*Costperbumped)</f>
        <v>4040</v>
      </c>
      <c r="R950" s="74">
        <v>947</v>
      </c>
      <c r="S950" s="68" t="s">
        <v>5</v>
      </c>
      <c r="T950" s="69">
        <v>44512</v>
      </c>
      <c r="U950" s="67" t="s">
        <v>2</v>
      </c>
      <c r="V950" s="68" t="str">
        <f>'Flight Data'!$A948</f>
        <v>G947</v>
      </c>
      <c r="W950" s="68">
        <f>'Flight Data'!$B948</f>
        <v>4</v>
      </c>
      <c r="X950" s="68">
        <f ca="1">ROUND(NORMINV($AC950,'Inputs and Outputs'!$C$19,'Inputs and Outputs'!$D$19),0)</f>
        <v>102</v>
      </c>
      <c r="Y950" s="68">
        <f t="shared" si="283"/>
        <v>102</v>
      </c>
      <c r="Z950" s="68">
        <f t="shared" ca="1" si="284"/>
        <v>102</v>
      </c>
      <c r="AA950" s="68">
        <f ca="1">IF(Z950-W950&gt;'Inputs and Outputs'!$D$4,One-W950,0)</f>
        <v>0</v>
      </c>
      <c r="AB950" s="68">
        <f ca="1">Z950*'Inputs and Outputs'!$D$5-AA950*'Inputs and Outputs'!$D$6</f>
        <v>4080</v>
      </c>
      <c r="AC950" s="70">
        <f t="shared" ca="1" si="296"/>
        <v>0.40668781887312966</v>
      </c>
      <c r="AD950" s="68">
        <f t="shared" si="285"/>
        <v>25</v>
      </c>
      <c r="AE950" s="75">
        <f ca="1">Z950*'Inputs and Outputs'!$D$5-('Model Part B'!AA950*'Model Part B'!AD950+AA950*Costperbumped)</f>
        <v>4080</v>
      </c>
      <c r="AH950" s="74">
        <v>947</v>
      </c>
      <c r="AI950" s="68" t="s">
        <v>5</v>
      </c>
      <c r="AJ950" s="69">
        <v>44512</v>
      </c>
      <c r="AK950" s="67" t="s">
        <v>2</v>
      </c>
      <c r="AL950" s="68" t="str">
        <f>'Flight Data'!$A948</f>
        <v>G947</v>
      </c>
      <c r="AM950" s="68">
        <f>'Flight Data'!$B948</f>
        <v>4</v>
      </c>
      <c r="AN950" s="68">
        <f ca="1">ROUND(NORMINV($AS950,'Inputs and Outputs'!$C$19,'Inputs and Outputs'!$D$19),0)</f>
        <v>101</v>
      </c>
      <c r="AO950" s="68">
        <f t="shared" si="286"/>
        <v>103</v>
      </c>
      <c r="AP950" s="68">
        <f t="shared" ca="1" si="287"/>
        <v>101</v>
      </c>
      <c r="AQ950" s="68">
        <f ca="1">IF(AP950-AM950&gt;'Inputs and Outputs'!$D$4,Three-AM950,0)</f>
        <v>0</v>
      </c>
      <c r="AR950" s="68">
        <f ca="1">AP950*'Inputs and Outputs'!$D$5-AQ950*'Inputs and Outputs'!$D$6</f>
        <v>4040</v>
      </c>
      <c r="AS950" s="70">
        <f t="shared" ca="1" si="297"/>
        <v>0.32578471170662104</v>
      </c>
      <c r="AT950" s="68">
        <f t="shared" si="288"/>
        <v>25</v>
      </c>
      <c r="AU950" s="75">
        <f ca="1">AP950*'Inputs and Outputs'!$D$5-('Model Part B'!AQ950*'Model Part B'!AT950+AQ950*Costperbumped)</f>
        <v>4040</v>
      </c>
      <c r="AX950" s="74">
        <v>947</v>
      </c>
      <c r="AY950" s="68" t="s">
        <v>5</v>
      </c>
      <c r="AZ950" s="69">
        <v>44512</v>
      </c>
      <c r="BA950" s="67" t="s">
        <v>2</v>
      </c>
      <c r="BB950" s="68" t="str">
        <f>'Flight Data'!$A948</f>
        <v>G947</v>
      </c>
      <c r="BC950" s="68">
        <f>'Flight Data'!$B948</f>
        <v>4</v>
      </c>
      <c r="BD950" s="68">
        <f ca="1">ROUND(NORMINV($BI950,'Inputs and Outputs'!$C$19,'Inputs and Outputs'!$D$19),0)</f>
        <v>107</v>
      </c>
      <c r="BE950" s="68">
        <f t="shared" si="289"/>
        <v>104</v>
      </c>
      <c r="BF950" s="68">
        <f t="shared" ca="1" si="290"/>
        <v>104</v>
      </c>
      <c r="BG950" s="68">
        <f ca="1">IF(BF950-BC950&gt;'Inputs and Outputs'!$D$4,Four-BC950,0)</f>
        <v>0</v>
      </c>
      <c r="BH950" s="68">
        <f ca="1">BF950*'Inputs and Outputs'!$D$5-BG950*'Inputs and Outputs'!$D$6</f>
        <v>4160</v>
      </c>
      <c r="BI950" s="70">
        <f t="shared" ca="1" si="298"/>
        <v>0.78839452545738653</v>
      </c>
      <c r="BJ950" s="68">
        <f t="shared" si="291"/>
        <v>25</v>
      </c>
      <c r="BK950" s="75">
        <f ca="1">BF950*'Inputs and Outputs'!$D$5-('Model Part B'!BG950*'Model Part B'!BJ950+BG950*Costperbumped)</f>
        <v>4160</v>
      </c>
      <c r="BN950" s="74">
        <v>947</v>
      </c>
      <c r="BO950" s="68" t="s">
        <v>5</v>
      </c>
      <c r="BP950" s="69">
        <v>44512</v>
      </c>
      <c r="BQ950" s="67" t="s">
        <v>2</v>
      </c>
      <c r="BR950" s="68" t="str">
        <f>'Flight Data'!$A948</f>
        <v>G947</v>
      </c>
      <c r="BS950" s="68">
        <f>'Flight Data'!$B948</f>
        <v>4</v>
      </c>
      <c r="BT950" s="68">
        <f ca="1">ROUND(NORMINV($BY950,'Inputs and Outputs'!$C$18,'Inputs and Outputs'!$D$18),0)</f>
        <v>92</v>
      </c>
      <c r="BU950" s="68">
        <f t="shared" si="292"/>
        <v>105</v>
      </c>
      <c r="BV950" s="68">
        <f t="shared" ca="1" si="293"/>
        <v>92</v>
      </c>
      <c r="BW950" s="68">
        <f ca="1">IF(BV950-BS950&gt;'Inputs and Outputs'!$D$4,Five-BS950,0)</f>
        <v>0</v>
      </c>
      <c r="BX950" s="68">
        <f ca="1">BV950*'Inputs and Outputs'!$D$5-BW950*'Inputs and Outputs'!$D$6</f>
        <v>3680</v>
      </c>
      <c r="BY950" s="70">
        <f t="shared" ca="1" si="299"/>
        <v>5.8716787793030356E-2</v>
      </c>
      <c r="BZ950" s="68">
        <f t="shared" si="294"/>
        <v>25</v>
      </c>
      <c r="CA950" s="75">
        <f ca="1">BV950*'Inputs and Outputs'!$D$5-('Model Part B'!BW950*'Model Part B'!BZ950+BW950*Costperbumped)</f>
        <v>3680</v>
      </c>
    </row>
    <row r="951" spans="2:79" x14ac:dyDescent="0.2">
      <c r="B951" s="74">
        <v>948</v>
      </c>
      <c r="C951" s="68" t="s">
        <v>5</v>
      </c>
      <c r="D951" s="69">
        <v>44512</v>
      </c>
      <c r="E951" s="67" t="s">
        <v>0</v>
      </c>
      <c r="F951" s="68" t="str">
        <f>'Flight Data'!$A949</f>
        <v>G948</v>
      </c>
      <c r="G951" s="68">
        <f>'Flight Data'!$B949</f>
        <v>3</v>
      </c>
      <c r="H951" s="68">
        <f ca="1">ROUND(NORMINV($M951,'Inputs and Outputs'!$C$20,'Inputs and Outputs'!$D$20),0)</f>
        <v>95</v>
      </c>
      <c r="I951" s="68">
        <f t="shared" si="280"/>
        <v>101</v>
      </c>
      <c r="J951" s="68">
        <f t="shared" ca="1" si="281"/>
        <v>95</v>
      </c>
      <c r="K951" s="68">
        <f ca="1">IF(J951-G951&gt;'Inputs and Outputs'!$D$4,One-G951,0)</f>
        <v>0</v>
      </c>
      <c r="L951" s="68">
        <f ca="1">J951*'Inputs and Outputs'!$D$5-K951*'Inputs and Outputs'!$D$6</f>
        <v>3800</v>
      </c>
      <c r="M951" s="70">
        <f t="shared" ca="1" si="295"/>
        <v>1.8144877607274346E-2</v>
      </c>
      <c r="N951" s="68">
        <f t="shared" si="282"/>
        <v>200</v>
      </c>
      <c r="O951" s="75">
        <f ca="1">J951*'Inputs and Outputs'!$D$5-('Model Part B'!K951*'Model Part B'!N951+K951*Costperbumped)</f>
        <v>3800</v>
      </c>
      <c r="R951" s="74">
        <v>948</v>
      </c>
      <c r="S951" s="68" t="s">
        <v>5</v>
      </c>
      <c r="T951" s="69">
        <v>44512</v>
      </c>
      <c r="U951" s="67" t="s">
        <v>0</v>
      </c>
      <c r="V951" s="68" t="str">
        <f>'Flight Data'!$A949</f>
        <v>G948</v>
      </c>
      <c r="W951" s="68">
        <f>'Flight Data'!$B949</f>
        <v>3</v>
      </c>
      <c r="X951" s="68">
        <f ca="1">ROUND(NORMINV($AC951,'Inputs and Outputs'!$C$20,'Inputs and Outputs'!$D$20),0)</f>
        <v>99</v>
      </c>
      <c r="Y951" s="68">
        <f t="shared" si="283"/>
        <v>102</v>
      </c>
      <c r="Z951" s="68">
        <f t="shared" ca="1" si="284"/>
        <v>99</v>
      </c>
      <c r="AA951" s="68">
        <f ca="1">IF(Z951-W951&gt;'Inputs and Outputs'!$D$4,One-W951,0)</f>
        <v>0</v>
      </c>
      <c r="AB951" s="68">
        <f ca="1">Z951*'Inputs and Outputs'!$D$5-AA951*'Inputs and Outputs'!$D$6</f>
        <v>3960</v>
      </c>
      <c r="AC951" s="70">
        <f t="shared" ca="1" si="296"/>
        <v>0.10909807046212039</v>
      </c>
      <c r="AD951" s="68">
        <f t="shared" si="285"/>
        <v>200</v>
      </c>
      <c r="AE951" s="75">
        <f ca="1">Z951*'Inputs and Outputs'!$D$5-('Model Part B'!AA951*'Model Part B'!AD951+AA951*Costperbumped)</f>
        <v>3960</v>
      </c>
      <c r="AH951" s="74">
        <v>948</v>
      </c>
      <c r="AI951" s="68" t="s">
        <v>5</v>
      </c>
      <c r="AJ951" s="69">
        <v>44512</v>
      </c>
      <c r="AK951" s="67" t="s">
        <v>0</v>
      </c>
      <c r="AL951" s="68" t="str">
        <f>'Flight Data'!$A949</f>
        <v>G948</v>
      </c>
      <c r="AM951" s="68">
        <f>'Flight Data'!$B949</f>
        <v>3</v>
      </c>
      <c r="AN951" s="68">
        <f ca="1">ROUND(NORMINV($AS951,'Inputs and Outputs'!$C$20,'Inputs and Outputs'!$D$20),0)</f>
        <v>108</v>
      </c>
      <c r="AO951" s="68">
        <f t="shared" si="286"/>
        <v>103</v>
      </c>
      <c r="AP951" s="68">
        <f t="shared" ca="1" si="287"/>
        <v>103</v>
      </c>
      <c r="AQ951" s="68">
        <f ca="1">IF(AP951-AM951&gt;'Inputs and Outputs'!$D$4,Three-AM951,0)</f>
        <v>0</v>
      </c>
      <c r="AR951" s="68">
        <f ca="1">AP951*'Inputs and Outputs'!$D$5-AQ951*'Inputs and Outputs'!$D$6</f>
        <v>4120</v>
      </c>
      <c r="AS951" s="70">
        <f t="shared" ca="1" si="297"/>
        <v>0.73346140232337032</v>
      </c>
      <c r="AT951" s="68">
        <f t="shared" si="288"/>
        <v>200</v>
      </c>
      <c r="AU951" s="75">
        <f ca="1">AP951*'Inputs and Outputs'!$D$5-('Model Part B'!AQ951*'Model Part B'!AT951+AQ951*Costperbumped)</f>
        <v>4120</v>
      </c>
      <c r="AX951" s="74">
        <v>948</v>
      </c>
      <c r="AY951" s="68" t="s">
        <v>5</v>
      </c>
      <c r="AZ951" s="69">
        <v>44512</v>
      </c>
      <c r="BA951" s="67" t="s">
        <v>0</v>
      </c>
      <c r="BB951" s="68" t="str">
        <f>'Flight Data'!$A949</f>
        <v>G948</v>
      </c>
      <c r="BC951" s="68">
        <f>'Flight Data'!$B949</f>
        <v>3</v>
      </c>
      <c r="BD951" s="68">
        <f ca="1">ROUND(NORMINV($BI951,'Inputs and Outputs'!$C$20,'Inputs and Outputs'!$D$20),0)</f>
        <v>117</v>
      </c>
      <c r="BE951" s="68">
        <f t="shared" si="289"/>
        <v>104</v>
      </c>
      <c r="BF951" s="68">
        <f t="shared" ca="1" si="290"/>
        <v>104</v>
      </c>
      <c r="BG951" s="68">
        <f ca="1">IF(BF951-BC951&gt;'Inputs and Outputs'!$D$4,Four-BC951,0)</f>
        <v>1</v>
      </c>
      <c r="BH951" s="68">
        <f ca="1">BF951*'Inputs and Outputs'!$D$5-BG951*'Inputs and Outputs'!$D$6</f>
        <v>4060</v>
      </c>
      <c r="BI951" s="70">
        <f t="shared" ca="1" si="298"/>
        <v>0.9916777942282845</v>
      </c>
      <c r="BJ951" s="68">
        <f t="shared" si="291"/>
        <v>200</v>
      </c>
      <c r="BK951" s="75">
        <f ca="1">BF951*'Inputs and Outputs'!$D$5-('Model Part B'!BG951*'Model Part B'!BJ951+BG951*Costperbumped)</f>
        <v>3860</v>
      </c>
      <c r="BN951" s="74">
        <v>948</v>
      </c>
      <c r="BO951" s="68" t="s">
        <v>5</v>
      </c>
      <c r="BP951" s="69">
        <v>44512</v>
      </c>
      <c r="BQ951" s="67" t="s">
        <v>0</v>
      </c>
      <c r="BR951" s="68" t="str">
        <f>'Flight Data'!$A949</f>
        <v>G948</v>
      </c>
      <c r="BS951" s="68">
        <f>'Flight Data'!$B949</f>
        <v>3</v>
      </c>
      <c r="BT951" s="68">
        <f ca="1">ROUND(NORMINV($BY951,'Inputs and Outputs'!$C$18,'Inputs and Outputs'!$D$18),0)</f>
        <v>91</v>
      </c>
      <c r="BU951" s="68">
        <f t="shared" si="292"/>
        <v>105</v>
      </c>
      <c r="BV951" s="68">
        <f t="shared" ca="1" si="293"/>
        <v>91</v>
      </c>
      <c r="BW951" s="68">
        <f ca="1">IF(BV951-BS951&gt;'Inputs and Outputs'!$D$4,Five-BS951,0)</f>
        <v>0</v>
      </c>
      <c r="BX951" s="68">
        <f ca="1">BV951*'Inputs and Outputs'!$D$5-BW951*'Inputs and Outputs'!$D$6</f>
        <v>3640</v>
      </c>
      <c r="BY951" s="70">
        <f t="shared" ca="1" si="299"/>
        <v>5.3955050496571899E-2</v>
      </c>
      <c r="BZ951" s="68">
        <f t="shared" si="294"/>
        <v>200</v>
      </c>
      <c r="CA951" s="75">
        <f ca="1">BV951*'Inputs and Outputs'!$D$5-('Model Part B'!BW951*'Model Part B'!BZ951+BW951*Costperbumped)</f>
        <v>3640</v>
      </c>
    </row>
    <row r="952" spans="2:79" x14ac:dyDescent="0.2">
      <c r="B952" s="74">
        <v>949</v>
      </c>
      <c r="C952" s="68" t="s">
        <v>4</v>
      </c>
      <c r="D952" s="69">
        <v>44513</v>
      </c>
      <c r="E952" s="67" t="s">
        <v>3</v>
      </c>
      <c r="F952" s="68" t="str">
        <f>'Flight Data'!$A950</f>
        <v>G949</v>
      </c>
      <c r="G952" s="68">
        <f>'Flight Data'!$B950</f>
        <v>3</v>
      </c>
      <c r="H952" s="68">
        <f ca="1">ROUND(NORMINV($M952,'Inputs and Outputs'!$C$18,'Inputs and Outputs'!$D$18),0)</f>
        <v>99</v>
      </c>
      <c r="I952" s="68">
        <f t="shared" si="280"/>
        <v>101</v>
      </c>
      <c r="J952" s="68">
        <f t="shared" ca="1" si="281"/>
        <v>99</v>
      </c>
      <c r="K952" s="68">
        <f ca="1">IF(J952-G952&gt;'Inputs and Outputs'!$D$4,One-G952,0)</f>
        <v>0</v>
      </c>
      <c r="L952" s="68">
        <f ca="1">J952*'Inputs and Outputs'!$D$5-K952*'Inputs and Outputs'!$D$6</f>
        <v>3960</v>
      </c>
      <c r="M952" s="70">
        <f t="shared" ca="1" si="295"/>
        <v>0.37665631549007295</v>
      </c>
      <c r="N952" s="68">
        <f t="shared" si="282"/>
        <v>25</v>
      </c>
      <c r="O952" s="75">
        <f ca="1">J952*'Inputs and Outputs'!$D$5-('Model Part B'!K952*'Model Part B'!N952+K952*Costperbumped)</f>
        <v>3960</v>
      </c>
      <c r="R952" s="74">
        <v>949</v>
      </c>
      <c r="S952" s="68" t="s">
        <v>4</v>
      </c>
      <c r="T952" s="69">
        <v>44513</v>
      </c>
      <c r="U952" s="67" t="s">
        <v>3</v>
      </c>
      <c r="V952" s="68" t="str">
        <f>'Flight Data'!$A950</f>
        <v>G949</v>
      </c>
      <c r="W952" s="68">
        <f>'Flight Data'!$B950</f>
        <v>3</v>
      </c>
      <c r="X952" s="68">
        <f ca="1">ROUND(NORMINV($AC952,'Inputs and Outputs'!$C$18,'Inputs and Outputs'!$D$18),0)</f>
        <v>91</v>
      </c>
      <c r="Y952" s="68">
        <f t="shared" si="283"/>
        <v>102</v>
      </c>
      <c r="Z952" s="68">
        <f t="shared" ca="1" si="284"/>
        <v>91</v>
      </c>
      <c r="AA952" s="68">
        <f ca="1">IF(Z952-W952&gt;'Inputs and Outputs'!$D$4,One-W952,0)</f>
        <v>0</v>
      </c>
      <c r="AB952" s="68">
        <f ca="1">Z952*'Inputs and Outputs'!$D$5-AA952*'Inputs and Outputs'!$D$6</f>
        <v>3640</v>
      </c>
      <c r="AC952" s="70">
        <f t="shared" ca="1" si="296"/>
        <v>5.0291066072548407E-2</v>
      </c>
      <c r="AD952" s="68">
        <f t="shared" si="285"/>
        <v>25</v>
      </c>
      <c r="AE952" s="75">
        <f ca="1">Z952*'Inputs and Outputs'!$D$5-('Model Part B'!AA952*'Model Part B'!AD952+AA952*Costperbumped)</f>
        <v>3640</v>
      </c>
      <c r="AH952" s="74">
        <v>949</v>
      </c>
      <c r="AI952" s="68" t="s">
        <v>4</v>
      </c>
      <c r="AJ952" s="69">
        <v>44513</v>
      </c>
      <c r="AK952" s="67" t="s">
        <v>3</v>
      </c>
      <c r="AL952" s="68" t="str">
        <f>'Flight Data'!$A950</f>
        <v>G949</v>
      </c>
      <c r="AM952" s="68">
        <f>'Flight Data'!$B950</f>
        <v>3</v>
      </c>
      <c r="AN952" s="68">
        <f ca="1">ROUND(NORMINV($AS952,'Inputs and Outputs'!$C$18,'Inputs and Outputs'!$D$18),0)</f>
        <v>102</v>
      </c>
      <c r="AO952" s="68">
        <f t="shared" si="286"/>
        <v>103</v>
      </c>
      <c r="AP952" s="68">
        <f t="shared" ca="1" si="287"/>
        <v>102</v>
      </c>
      <c r="AQ952" s="68">
        <f ca="1">IF(AP952-AM952&gt;'Inputs and Outputs'!$D$4,Three-AM952,0)</f>
        <v>0</v>
      </c>
      <c r="AR952" s="68">
        <f ca="1">AP952*'Inputs and Outputs'!$D$5-AQ952*'Inputs and Outputs'!$D$6</f>
        <v>4080</v>
      </c>
      <c r="AS952" s="70">
        <f t="shared" ca="1" si="297"/>
        <v>0.58268244613998899</v>
      </c>
      <c r="AT952" s="68">
        <f t="shared" si="288"/>
        <v>25</v>
      </c>
      <c r="AU952" s="75">
        <f ca="1">AP952*'Inputs and Outputs'!$D$5-('Model Part B'!AQ952*'Model Part B'!AT952+AQ952*Costperbumped)</f>
        <v>4080</v>
      </c>
      <c r="AX952" s="74">
        <v>949</v>
      </c>
      <c r="AY952" s="68" t="s">
        <v>4</v>
      </c>
      <c r="AZ952" s="69">
        <v>44513</v>
      </c>
      <c r="BA952" s="67" t="s">
        <v>3</v>
      </c>
      <c r="BB952" s="68" t="str">
        <f>'Flight Data'!$A950</f>
        <v>G949</v>
      </c>
      <c r="BC952" s="68">
        <f>'Flight Data'!$B950</f>
        <v>3</v>
      </c>
      <c r="BD952" s="68">
        <f ca="1">ROUND(NORMINV($BI952,'Inputs and Outputs'!$C$18,'Inputs and Outputs'!$D$18),0)</f>
        <v>102</v>
      </c>
      <c r="BE952" s="68">
        <f t="shared" si="289"/>
        <v>104</v>
      </c>
      <c r="BF952" s="68">
        <f t="shared" ca="1" si="290"/>
        <v>102</v>
      </c>
      <c r="BG952" s="68">
        <f ca="1">IF(BF952-BC952&gt;'Inputs and Outputs'!$D$4,Four-BC952,0)</f>
        <v>0</v>
      </c>
      <c r="BH952" s="68">
        <f ca="1">BF952*'Inputs and Outputs'!$D$5-BG952*'Inputs and Outputs'!$D$6</f>
        <v>4080</v>
      </c>
      <c r="BI952" s="70">
        <f t="shared" ca="1" si="298"/>
        <v>0.55797482216787808</v>
      </c>
      <c r="BJ952" s="68">
        <f t="shared" si="291"/>
        <v>25</v>
      </c>
      <c r="BK952" s="75">
        <f ca="1">BF952*'Inputs and Outputs'!$D$5-('Model Part B'!BG952*'Model Part B'!BJ952+BG952*Costperbumped)</f>
        <v>4080</v>
      </c>
      <c r="BN952" s="74">
        <v>949</v>
      </c>
      <c r="BO952" s="68" t="s">
        <v>4</v>
      </c>
      <c r="BP952" s="69">
        <v>44513</v>
      </c>
      <c r="BQ952" s="67" t="s">
        <v>3</v>
      </c>
      <c r="BR952" s="68" t="str">
        <f>'Flight Data'!$A950</f>
        <v>G949</v>
      </c>
      <c r="BS952" s="68">
        <f>'Flight Data'!$B950</f>
        <v>3</v>
      </c>
      <c r="BT952" s="68">
        <f ca="1">ROUND(NORMINV($BY952,'Inputs and Outputs'!$C$18,'Inputs and Outputs'!$D$18),0)</f>
        <v>100</v>
      </c>
      <c r="BU952" s="68">
        <f t="shared" si="292"/>
        <v>105</v>
      </c>
      <c r="BV952" s="68">
        <f t="shared" ca="1" si="293"/>
        <v>100</v>
      </c>
      <c r="BW952" s="68">
        <f ca="1">IF(BV952-BS952&gt;'Inputs and Outputs'!$D$4,Five-BS952,0)</f>
        <v>0</v>
      </c>
      <c r="BX952" s="68">
        <f ca="1">BV952*'Inputs and Outputs'!$D$5-BW952*'Inputs and Outputs'!$D$6</f>
        <v>4000</v>
      </c>
      <c r="BY952" s="70">
        <f t="shared" ca="1" si="299"/>
        <v>0.44920573098576144</v>
      </c>
      <c r="BZ952" s="68">
        <f t="shared" si="294"/>
        <v>25</v>
      </c>
      <c r="CA952" s="75">
        <f ca="1">BV952*'Inputs and Outputs'!$D$5-('Model Part B'!BW952*'Model Part B'!BZ952+BW952*Costperbumped)</f>
        <v>4000</v>
      </c>
    </row>
    <row r="953" spans="2:79" x14ac:dyDescent="0.2">
      <c r="B953" s="74">
        <v>950</v>
      </c>
      <c r="C953" s="68" t="s">
        <v>4</v>
      </c>
      <c r="D953" s="69">
        <v>44513</v>
      </c>
      <c r="E953" s="67" t="s">
        <v>2</v>
      </c>
      <c r="F953" s="68" t="str">
        <f>'Flight Data'!$A951</f>
        <v>G950</v>
      </c>
      <c r="G953" s="68">
        <f>'Flight Data'!$B951</f>
        <v>3</v>
      </c>
      <c r="H953" s="68">
        <f ca="1">ROUND(NORMINV($M953,'Inputs and Outputs'!$C$19,'Inputs and Outputs'!$D$19),0)</f>
        <v>103</v>
      </c>
      <c r="I953" s="68">
        <f t="shared" si="280"/>
        <v>101</v>
      </c>
      <c r="J953" s="68">
        <f t="shared" ca="1" si="281"/>
        <v>101</v>
      </c>
      <c r="K953" s="68">
        <f ca="1">IF(J953-G953&gt;'Inputs and Outputs'!$D$4,One-G953,0)</f>
        <v>0</v>
      </c>
      <c r="L953" s="68">
        <f ca="1">J953*'Inputs and Outputs'!$D$5-K953*'Inputs and Outputs'!$D$6</f>
        <v>4040</v>
      </c>
      <c r="M953" s="70">
        <f t="shared" ca="1" si="295"/>
        <v>0.48189291620075969</v>
      </c>
      <c r="N953" s="68">
        <f t="shared" si="282"/>
        <v>25</v>
      </c>
      <c r="O953" s="75">
        <f ca="1">J953*'Inputs and Outputs'!$D$5-('Model Part B'!K953*'Model Part B'!N953+K953*Costperbumped)</f>
        <v>4040</v>
      </c>
      <c r="R953" s="74">
        <v>950</v>
      </c>
      <c r="S953" s="68" t="s">
        <v>4</v>
      </c>
      <c r="T953" s="69">
        <v>44513</v>
      </c>
      <c r="U953" s="67" t="s">
        <v>2</v>
      </c>
      <c r="V953" s="68" t="str">
        <f>'Flight Data'!$A951</f>
        <v>G950</v>
      </c>
      <c r="W953" s="68">
        <f>'Flight Data'!$B951</f>
        <v>3</v>
      </c>
      <c r="X953" s="68">
        <f ca="1">ROUND(NORMINV($AC953,'Inputs and Outputs'!$C$19,'Inputs and Outputs'!$D$19),0)</f>
        <v>100</v>
      </c>
      <c r="Y953" s="68">
        <f t="shared" si="283"/>
        <v>102</v>
      </c>
      <c r="Z953" s="68">
        <f t="shared" ca="1" si="284"/>
        <v>100</v>
      </c>
      <c r="AA953" s="68">
        <f ca="1">IF(Z953-W953&gt;'Inputs and Outputs'!$D$4,One-W953,0)</f>
        <v>0</v>
      </c>
      <c r="AB953" s="68">
        <f ca="1">Z953*'Inputs and Outputs'!$D$5-AA953*'Inputs and Outputs'!$D$6</f>
        <v>4000</v>
      </c>
      <c r="AC953" s="70">
        <f t="shared" ca="1" si="296"/>
        <v>0.26751081551967404</v>
      </c>
      <c r="AD953" s="68">
        <f t="shared" si="285"/>
        <v>25</v>
      </c>
      <c r="AE953" s="75">
        <f ca="1">Z953*'Inputs and Outputs'!$D$5-('Model Part B'!AA953*'Model Part B'!AD953+AA953*Costperbumped)</f>
        <v>4000</v>
      </c>
      <c r="AH953" s="74">
        <v>950</v>
      </c>
      <c r="AI953" s="68" t="s">
        <v>4</v>
      </c>
      <c r="AJ953" s="69">
        <v>44513</v>
      </c>
      <c r="AK953" s="67" t="s">
        <v>2</v>
      </c>
      <c r="AL953" s="68" t="str">
        <f>'Flight Data'!$A951</f>
        <v>G950</v>
      </c>
      <c r="AM953" s="68">
        <f>'Flight Data'!$B951</f>
        <v>3</v>
      </c>
      <c r="AN953" s="68">
        <f ca="1">ROUND(NORMINV($AS953,'Inputs and Outputs'!$C$19,'Inputs and Outputs'!$D$19),0)</f>
        <v>97</v>
      </c>
      <c r="AO953" s="68">
        <f t="shared" si="286"/>
        <v>103</v>
      </c>
      <c r="AP953" s="68">
        <f t="shared" ca="1" si="287"/>
        <v>97</v>
      </c>
      <c r="AQ953" s="68">
        <f ca="1">IF(AP953-AM953&gt;'Inputs and Outputs'!$D$4,Three-AM953,0)</f>
        <v>0</v>
      </c>
      <c r="AR953" s="68">
        <f ca="1">AP953*'Inputs and Outputs'!$D$5-AQ953*'Inputs and Outputs'!$D$6</f>
        <v>3880</v>
      </c>
      <c r="AS953" s="70">
        <f t="shared" ca="1" si="297"/>
        <v>0.10080398764210119</v>
      </c>
      <c r="AT953" s="68">
        <f t="shared" si="288"/>
        <v>25</v>
      </c>
      <c r="AU953" s="75">
        <f ca="1">AP953*'Inputs and Outputs'!$D$5-('Model Part B'!AQ953*'Model Part B'!AT953+AQ953*Costperbumped)</f>
        <v>3880</v>
      </c>
      <c r="AX953" s="74">
        <v>950</v>
      </c>
      <c r="AY953" s="68" t="s">
        <v>4</v>
      </c>
      <c r="AZ953" s="69">
        <v>44513</v>
      </c>
      <c r="BA953" s="67" t="s">
        <v>2</v>
      </c>
      <c r="BB953" s="68" t="str">
        <f>'Flight Data'!$A951</f>
        <v>G950</v>
      </c>
      <c r="BC953" s="68">
        <f>'Flight Data'!$B951</f>
        <v>3</v>
      </c>
      <c r="BD953" s="68">
        <f ca="1">ROUND(NORMINV($BI953,'Inputs and Outputs'!$C$19,'Inputs and Outputs'!$D$19),0)</f>
        <v>103</v>
      </c>
      <c r="BE953" s="68">
        <f t="shared" si="289"/>
        <v>104</v>
      </c>
      <c r="BF953" s="68">
        <f t="shared" ca="1" si="290"/>
        <v>103</v>
      </c>
      <c r="BG953" s="68">
        <f ca="1">IF(BF953-BC953&gt;'Inputs and Outputs'!$D$4,Four-BC953,0)</f>
        <v>0</v>
      </c>
      <c r="BH953" s="68">
        <f ca="1">BF953*'Inputs and Outputs'!$D$5-BG953*'Inputs and Outputs'!$D$6</f>
        <v>4120</v>
      </c>
      <c r="BI953" s="70">
        <f t="shared" ca="1" si="298"/>
        <v>0.50674664264100111</v>
      </c>
      <c r="BJ953" s="68">
        <f t="shared" si="291"/>
        <v>25</v>
      </c>
      <c r="BK953" s="75">
        <f ca="1">BF953*'Inputs and Outputs'!$D$5-('Model Part B'!BG953*'Model Part B'!BJ953+BG953*Costperbumped)</f>
        <v>4120</v>
      </c>
      <c r="BN953" s="74">
        <v>950</v>
      </c>
      <c r="BO953" s="68" t="s">
        <v>4</v>
      </c>
      <c r="BP953" s="69">
        <v>44513</v>
      </c>
      <c r="BQ953" s="67" t="s">
        <v>2</v>
      </c>
      <c r="BR953" s="68" t="str">
        <f>'Flight Data'!$A951</f>
        <v>G950</v>
      </c>
      <c r="BS953" s="68">
        <f>'Flight Data'!$B951</f>
        <v>3</v>
      </c>
      <c r="BT953" s="68">
        <f ca="1">ROUND(NORMINV($BY953,'Inputs and Outputs'!$C$18,'Inputs and Outputs'!$D$18),0)</f>
        <v>101</v>
      </c>
      <c r="BU953" s="68">
        <f t="shared" si="292"/>
        <v>105</v>
      </c>
      <c r="BV953" s="68">
        <f t="shared" ca="1" si="293"/>
        <v>101</v>
      </c>
      <c r="BW953" s="68">
        <f ca="1">IF(BV953-BS953&gt;'Inputs and Outputs'!$D$4,Five-BS953,0)</f>
        <v>0</v>
      </c>
      <c r="BX953" s="68">
        <f ca="1">BV953*'Inputs and Outputs'!$D$5-BW953*'Inputs and Outputs'!$D$6</f>
        <v>4040</v>
      </c>
      <c r="BY953" s="70">
        <f t="shared" ca="1" si="299"/>
        <v>0.50172281775443306</v>
      </c>
      <c r="BZ953" s="68">
        <f t="shared" si="294"/>
        <v>25</v>
      </c>
      <c r="CA953" s="75">
        <f ca="1">BV953*'Inputs and Outputs'!$D$5-('Model Part B'!BW953*'Model Part B'!BZ953+BW953*Costperbumped)</f>
        <v>4040</v>
      </c>
    </row>
    <row r="954" spans="2:79" x14ac:dyDescent="0.2">
      <c r="B954" s="74">
        <v>951</v>
      </c>
      <c r="C954" s="68" t="s">
        <v>4</v>
      </c>
      <c r="D954" s="69">
        <v>44513</v>
      </c>
      <c r="E954" s="67" t="s">
        <v>0</v>
      </c>
      <c r="F954" s="68" t="str">
        <f>'Flight Data'!$A952</f>
        <v>G951</v>
      </c>
      <c r="G954" s="68">
        <f>'Flight Data'!$B952</f>
        <v>2</v>
      </c>
      <c r="H954" s="68">
        <f ca="1">ROUND(NORMINV($M954,'Inputs and Outputs'!$C$20,'Inputs and Outputs'!$D$20),0)</f>
        <v>112</v>
      </c>
      <c r="I954" s="68">
        <f t="shared" si="280"/>
        <v>101</v>
      </c>
      <c r="J954" s="68">
        <f t="shared" ca="1" si="281"/>
        <v>101</v>
      </c>
      <c r="K954" s="68">
        <f ca="1">IF(J954-G954&gt;'Inputs and Outputs'!$D$4,One-G954,0)</f>
        <v>0</v>
      </c>
      <c r="L954" s="68">
        <f ca="1">J954*'Inputs and Outputs'!$D$5-K954*'Inputs and Outputs'!$D$6</f>
        <v>4040</v>
      </c>
      <c r="M954" s="70">
        <f t="shared" ca="1" si="295"/>
        <v>0.90641566251070815</v>
      </c>
      <c r="N954" s="68">
        <f t="shared" si="282"/>
        <v>200</v>
      </c>
      <c r="O954" s="75">
        <f ca="1">J954*'Inputs and Outputs'!$D$5-('Model Part B'!K954*'Model Part B'!N954+K954*Costperbumped)</f>
        <v>4040</v>
      </c>
      <c r="R954" s="74">
        <v>951</v>
      </c>
      <c r="S954" s="68" t="s">
        <v>4</v>
      </c>
      <c r="T954" s="69">
        <v>44513</v>
      </c>
      <c r="U954" s="67" t="s">
        <v>0</v>
      </c>
      <c r="V954" s="68" t="str">
        <f>'Flight Data'!$A952</f>
        <v>G951</v>
      </c>
      <c r="W954" s="68">
        <f>'Flight Data'!$B952</f>
        <v>2</v>
      </c>
      <c r="X954" s="68">
        <f ca="1">ROUND(NORMINV($AC954,'Inputs and Outputs'!$C$20,'Inputs and Outputs'!$D$20),0)</f>
        <v>111</v>
      </c>
      <c r="Y954" s="68">
        <f t="shared" si="283"/>
        <v>102</v>
      </c>
      <c r="Z954" s="68">
        <f t="shared" ca="1" si="284"/>
        <v>102</v>
      </c>
      <c r="AA954" s="68">
        <f ca="1">IF(Z954-W954&gt;'Inputs and Outputs'!$D$4,One-W954,0)</f>
        <v>0</v>
      </c>
      <c r="AB954" s="68">
        <f ca="1">Z954*'Inputs and Outputs'!$D$5-AA954*'Inputs and Outputs'!$D$6</f>
        <v>4080</v>
      </c>
      <c r="AC954" s="70">
        <f t="shared" ca="1" si="296"/>
        <v>0.8662281353337985</v>
      </c>
      <c r="AD954" s="68">
        <f t="shared" si="285"/>
        <v>200</v>
      </c>
      <c r="AE954" s="75">
        <f ca="1">Z954*'Inputs and Outputs'!$D$5-('Model Part B'!AA954*'Model Part B'!AD954+AA954*Costperbumped)</f>
        <v>4080</v>
      </c>
      <c r="AH954" s="74">
        <v>951</v>
      </c>
      <c r="AI954" s="68" t="s">
        <v>4</v>
      </c>
      <c r="AJ954" s="69">
        <v>44513</v>
      </c>
      <c r="AK954" s="67" t="s">
        <v>0</v>
      </c>
      <c r="AL954" s="68" t="str">
        <f>'Flight Data'!$A952</f>
        <v>G951</v>
      </c>
      <c r="AM954" s="68">
        <f>'Flight Data'!$B952</f>
        <v>2</v>
      </c>
      <c r="AN954" s="68">
        <f ca="1">ROUND(NORMINV($AS954,'Inputs and Outputs'!$C$20,'Inputs and Outputs'!$D$20),0)</f>
        <v>109</v>
      </c>
      <c r="AO954" s="68">
        <f t="shared" si="286"/>
        <v>103</v>
      </c>
      <c r="AP954" s="68">
        <f t="shared" ca="1" si="287"/>
        <v>103</v>
      </c>
      <c r="AQ954" s="68">
        <f ca="1">IF(AP954-AM954&gt;'Inputs and Outputs'!$D$4,Three-AM954,0)</f>
        <v>1</v>
      </c>
      <c r="AR954" s="68">
        <f ca="1">AP954*'Inputs and Outputs'!$D$5-AQ954*'Inputs and Outputs'!$D$6</f>
        <v>4020</v>
      </c>
      <c r="AS954" s="70">
        <f t="shared" ca="1" si="297"/>
        <v>0.77435636429210652</v>
      </c>
      <c r="AT954" s="68">
        <f t="shared" si="288"/>
        <v>200</v>
      </c>
      <c r="AU954" s="75">
        <f ca="1">AP954*'Inputs and Outputs'!$D$5-('Model Part B'!AQ954*'Model Part B'!AT954+AQ954*Costperbumped)</f>
        <v>3820</v>
      </c>
      <c r="AX954" s="74">
        <v>951</v>
      </c>
      <c r="AY954" s="68" t="s">
        <v>4</v>
      </c>
      <c r="AZ954" s="69">
        <v>44513</v>
      </c>
      <c r="BA954" s="67" t="s">
        <v>0</v>
      </c>
      <c r="BB954" s="68" t="str">
        <f>'Flight Data'!$A952</f>
        <v>G951</v>
      </c>
      <c r="BC954" s="68">
        <f>'Flight Data'!$B952</f>
        <v>2</v>
      </c>
      <c r="BD954" s="68">
        <f ca="1">ROUND(NORMINV($BI954,'Inputs and Outputs'!$C$20,'Inputs and Outputs'!$D$20),0)</f>
        <v>99</v>
      </c>
      <c r="BE954" s="68">
        <f t="shared" si="289"/>
        <v>104</v>
      </c>
      <c r="BF954" s="68">
        <f t="shared" ca="1" si="290"/>
        <v>99</v>
      </c>
      <c r="BG954" s="68">
        <f ca="1">IF(BF954-BC954&gt;'Inputs and Outputs'!$D$4,Four-BC954,0)</f>
        <v>0</v>
      </c>
      <c r="BH954" s="68">
        <f ca="1">BF954*'Inputs and Outputs'!$D$5-BG954*'Inputs and Outputs'!$D$6</f>
        <v>3960</v>
      </c>
      <c r="BI954" s="70">
        <f t="shared" ca="1" si="298"/>
        <v>0.12720024705146438</v>
      </c>
      <c r="BJ954" s="68">
        <f t="shared" si="291"/>
        <v>200</v>
      </c>
      <c r="BK954" s="75">
        <f ca="1">BF954*'Inputs and Outputs'!$D$5-('Model Part B'!BG954*'Model Part B'!BJ954+BG954*Costperbumped)</f>
        <v>3960</v>
      </c>
      <c r="BN954" s="74">
        <v>951</v>
      </c>
      <c r="BO954" s="68" t="s">
        <v>4</v>
      </c>
      <c r="BP954" s="69">
        <v>44513</v>
      </c>
      <c r="BQ954" s="67" t="s">
        <v>0</v>
      </c>
      <c r="BR954" s="68" t="str">
        <f>'Flight Data'!$A952</f>
        <v>G951</v>
      </c>
      <c r="BS954" s="68">
        <f>'Flight Data'!$B952</f>
        <v>2</v>
      </c>
      <c r="BT954" s="68">
        <f ca="1">ROUND(NORMINV($BY954,'Inputs and Outputs'!$C$18,'Inputs and Outputs'!$D$18),0)</f>
        <v>105</v>
      </c>
      <c r="BU954" s="68">
        <f t="shared" si="292"/>
        <v>105</v>
      </c>
      <c r="BV954" s="68">
        <f t="shared" ca="1" si="293"/>
        <v>105</v>
      </c>
      <c r="BW954" s="68">
        <f ca="1">IF(BV954-BS954&gt;'Inputs and Outputs'!$D$4,Five-BS954,0)</f>
        <v>3</v>
      </c>
      <c r="BX954" s="68">
        <f ca="1">BV954*'Inputs and Outputs'!$D$5-BW954*'Inputs and Outputs'!$D$6</f>
        <v>3900</v>
      </c>
      <c r="BY954" s="70">
        <f t="shared" ca="1" si="299"/>
        <v>0.76090282101110363</v>
      </c>
      <c r="BZ954" s="68">
        <f t="shared" si="294"/>
        <v>200</v>
      </c>
      <c r="CA954" s="75">
        <f ca="1">BV954*'Inputs and Outputs'!$D$5-('Model Part B'!BW954*'Model Part B'!BZ954+BW954*Costperbumped)</f>
        <v>3300</v>
      </c>
    </row>
    <row r="955" spans="2:79" x14ac:dyDescent="0.2">
      <c r="B955" s="74">
        <v>952</v>
      </c>
      <c r="C955" s="68" t="s">
        <v>1</v>
      </c>
      <c r="D955" s="69">
        <v>44514</v>
      </c>
      <c r="E955" s="67" t="s">
        <v>3</v>
      </c>
      <c r="F955" s="68" t="str">
        <f>'Flight Data'!$A953</f>
        <v>G952</v>
      </c>
      <c r="G955" s="68">
        <f>'Flight Data'!$B953</f>
        <v>1</v>
      </c>
      <c r="H955" s="68">
        <f ca="1">ROUND(NORMINV($M955,'Inputs and Outputs'!$C$18,'Inputs and Outputs'!$D$18),0)</f>
        <v>100</v>
      </c>
      <c r="I955" s="68">
        <f t="shared" si="280"/>
        <v>101</v>
      </c>
      <c r="J955" s="68">
        <f t="shared" ca="1" si="281"/>
        <v>100</v>
      </c>
      <c r="K955" s="68">
        <f ca="1">IF(J955-G955&gt;'Inputs and Outputs'!$D$4,One-G955,0)</f>
        <v>0</v>
      </c>
      <c r="L955" s="68">
        <f ca="1">J955*'Inputs and Outputs'!$D$5-K955*'Inputs and Outputs'!$D$6</f>
        <v>4000</v>
      </c>
      <c r="M955" s="70">
        <f t="shared" ca="1" si="295"/>
        <v>0.42430920266591354</v>
      </c>
      <c r="N955" s="68">
        <f t="shared" si="282"/>
        <v>25</v>
      </c>
      <c r="O955" s="75">
        <f ca="1">J955*'Inputs and Outputs'!$D$5-('Model Part B'!K955*'Model Part B'!N955+K955*Costperbumped)</f>
        <v>4000</v>
      </c>
      <c r="R955" s="74">
        <v>952</v>
      </c>
      <c r="S955" s="68" t="s">
        <v>1</v>
      </c>
      <c r="T955" s="69">
        <v>44514</v>
      </c>
      <c r="U955" s="67" t="s">
        <v>3</v>
      </c>
      <c r="V955" s="68" t="str">
        <f>'Flight Data'!$A953</f>
        <v>G952</v>
      </c>
      <c r="W955" s="68">
        <f>'Flight Data'!$B953</f>
        <v>1</v>
      </c>
      <c r="X955" s="68">
        <f ca="1">ROUND(NORMINV($AC955,'Inputs and Outputs'!$C$18,'Inputs and Outputs'!$D$18),0)</f>
        <v>100</v>
      </c>
      <c r="Y955" s="68">
        <f t="shared" si="283"/>
        <v>102</v>
      </c>
      <c r="Z955" s="68">
        <f t="shared" ca="1" si="284"/>
        <v>100</v>
      </c>
      <c r="AA955" s="68">
        <f ca="1">IF(Z955-W955&gt;'Inputs and Outputs'!$D$4,One-W955,0)</f>
        <v>0</v>
      </c>
      <c r="AB955" s="68">
        <f ca="1">Z955*'Inputs and Outputs'!$D$5-AA955*'Inputs and Outputs'!$D$6</f>
        <v>4000</v>
      </c>
      <c r="AC955" s="70">
        <f t="shared" ca="1" si="296"/>
        <v>0.44532512589104123</v>
      </c>
      <c r="AD955" s="68">
        <f t="shared" si="285"/>
        <v>25</v>
      </c>
      <c r="AE955" s="75">
        <f ca="1">Z955*'Inputs and Outputs'!$D$5-('Model Part B'!AA955*'Model Part B'!AD955+AA955*Costperbumped)</f>
        <v>4000</v>
      </c>
      <c r="AH955" s="74">
        <v>952</v>
      </c>
      <c r="AI955" s="68" t="s">
        <v>1</v>
      </c>
      <c r="AJ955" s="69">
        <v>44514</v>
      </c>
      <c r="AK955" s="67" t="s">
        <v>3</v>
      </c>
      <c r="AL955" s="68" t="str">
        <f>'Flight Data'!$A953</f>
        <v>G952</v>
      </c>
      <c r="AM955" s="68">
        <f>'Flight Data'!$B953</f>
        <v>1</v>
      </c>
      <c r="AN955" s="68">
        <f ca="1">ROUND(NORMINV($AS955,'Inputs and Outputs'!$C$18,'Inputs and Outputs'!$D$18),0)</f>
        <v>92</v>
      </c>
      <c r="AO955" s="68">
        <f t="shared" si="286"/>
        <v>103</v>
      </c>
      <c r="AP955" s="68">
        <f t="shared" ca="1" si="287"/>
        <v>92</v>
      </c>
      <c r="AQ955" s="68">
        <f ca="1">IF(AP955-AM955&gt;'Inputs and Outputs'!$D$4,Three-AM955,0)</f>
        <v>0</v>
      </c>
      <c r="AR955" s="68">
        <f ca="1">AP955*'Inputs and Outputs'!$D$5-AQ955*'Inputs and Outputs'!$D$6</f>
        <v>3680</v>
      </c>
      <c r="AS955" s="70">
        <f t="shared" ca="1" si="297"/>
        <v>6.0386144151706844E-2</v>
      </c>
      <c r="AT955" s="68">
        <f t="shared" si="288"/>
        <v>25</v>
      </c>
      <c r="AU955" s="75">
        <f ca="1">AP955*'Inputs and Outputs'!$D$5-('Model Part B'!AQ955*'Model Part B'!AT955+AQ955*Costperbumped)</f>
        <v>3680</v>
      </c>
      <c r="AX955" s="74">
        <v>952</v>
      </c>
      <c r="AY955" s="68" t="s">
        <v>1</v>
      </c>
      <c r="AZ955" s="69">
        <v>44514</v>
      </c>
      <c r="BA955" s="67" t="s">
        <v>3</v>
      </c>
      <c r="BB955" s="68" t="str">
        <f>'Flight Data'!$A953</f>
        <v>G952</v>
      </c>
      <c r="BC955" s="68">
        <f>'Flight Data'!$B953</f>
        <v>1</v>
      </c>
      <c r="BD955" s="68">
        <f ca="1">ROUND(NORMINV($BI955,'Inputs and Outputs'!$C$18,'Inputs and Outputs'!$D$18),0)</f>
        <v>96</v>
      </c>
      <c r="BE955" s="68">
        <f t="shared" si="289"/>
        <v>104</v>
      </c>
      <c r="BF955" s="68">
        <f t="shared" ca="1" si="290"/>
        <v>96</v>
      </c>
      <c r="BG955" s="68">
        <f ca="1">IF(BF955-BC955&gt;'Inputs and Outputs'!$D$4,Four-BC955,0)</f>
        <v>0</v>
      </c>
      <c r="BH955" s="68">
        <f ca="1">BF955*'Inputs and Outputs'!$D$5-BG955*'Inputs and Outputs'!$D$6</f>
        <v>3840</v>
      </c>
      <c r="BI955" s="70">
        <f t="shared" ca="1" si="298"/>
        <v>0.19087217866175366</v>
      </c>
      <c r="BJ955" s="68">
        <f t="shared" si="291"/>
        <v>25</v>
      </c>
      <c r="BK955" s="75">
        <f ca="1">BF955*'Inputs and Outputs'!$D$5-('Model Part B'!BG955*'Model Part B'!BJ955+BG955*Costperbumped)</f>
        <v>3840</v>
      </c>
      <c r="BN955" s="74">
        <v>952</v>
      </c>
      <c r="BO955" s="68" t="s">
        <v>1</v>
      </c>
      <c r="BP955" s="69">
        <v>44514</v>
      </c>
      <c r="BQ955" s="67" t="s">
        <v>3</v>
      </c>
      <c r="BR955" s="68" t="str">
        <f>'Flight Data'!$A953</f>
        <v>G952</v>
      </c>
      <c r="BS955" s="68">
        <f>'Flight Data'!$B953</f>
        <v>1</v>
      </c>
      <c r="BT955" s="68">
        <f ca="1">ROUND(NORMINV($BY955,'Inputs and Outputs'!$C$18,'Inputs and Outputs'!$D$18),0)</f>
        <v>94</v>
      </c>
      <c r="BU955" s="68">
        <f t="shared" si="292"/>
        <v>105</v>
      </c>
      <c r="BV955" s="68">
        <f t="shared" ca="1" si="293"/>
        <v>94</v>
      </c>
      <c r="BW955" s="68">
        <f ca="1">IF(BV955-BS955&gt;'Inputs and Outputs'!$D$4,Five-BS955,0)</f>
        <v>0</v>
      </c>
      <c r="BX955" s="68">
        <f ca="1">BV955*'Inputs and Outputs'!$D$5-BW955*'Inputs and Outputs'!$D$6</f>
        <v>3760</v>
      </c>
      <c r="BY955" s="70">
        <f t="shared" ca="1" si="299"/>
        <v>0.12597128606237462</v>
      </c>
      <c r="BZ955" s="68">
        <f t="shared" si="294"/>
        <v>25</v>
      </c>
      <c r="CA955" s="75">
        <f ca="1">BV955*'Inputs and Outputs'!$D$5-('Model Part B'!BW955*'Model Part B'!BZ955+BW955*Costperbumped)</f>
        <v>3760</v>
      </c>
    </row>
    <row r="956" spans="2:79" x14ac:dyDescent="0.2">
      <c r="B956" s="74">
        <v>953</v>
      </c>
      <c r="C956" s="68" t="s">
        <v>1</v>
      </c>
      <c r="D956" s="69">
        <v>44514</v>
      </c>
      <c r="E956" s="67" t="s">
        <v>2</v>
      </c>
      <c r="F956" s="68" t="str">
        <f>'Flight Data'!$A954</f>
        <v>G953</v>
      </c>
      <c r="G956" s="68">
        <f>'Flight Data'!$B954</f>
        <v>1</v>
      </c>
      <c r="H956" s="68">
        <f ca="1">ROUND(NORMINV($M956,'Inputs and Outputs'!$C$19,'Inputs and Outputs'!$D$19),0)</f>
        <v>105</v>
      </c>
      <c r="I956" s="68">
        <f t="shared" si="280"/>
        <v>101</v>
      </c>
      <c r="J956" s="68">
        <f t="shared" ca="1" si="281"/>
        <v>101</v>
      </c>
      <c r="K956" s="68">
        <f ca="1">IF(J956-G956&gt;'Inputs and Outputs'!$D$4,One-G956,0)</f>
        <v>0</v>
      </c>
      <c r="L956" s="68">
        <f ca="1">J956*'Inputs and Outputs'!$D$5-K956*'Inputs and Outputs'!$D$6</f>
        <v>4040</v>
      </c>
      <c r="M956" s="70">
        <f t="shared" ca="1" si="295"/>
        <v>0.67671779461908854</v>
      </c>
      <c r="N956" s="68">
        <f t="shared" si="282"/>
        <v>25</v>
      </c>
      <c r="O956" s="75">
        <f ca="1">J956*'Inputs and Outputs'!$D$5-('Model Part B'!K956*'Model Part B'!N956+K956*Costperbumped)</f>
        <v>4040</v>
      </c>
      <c r="R956" s="74">
        <v>953</v>
      </c>
      <c r="S956" s="68" t="s">
        <v>1</v>
      </c>
      <c r="T956" s="69">
        <v>44514</v>
      </c>
      <c r="U956" s="67" t="s">
        <v>2</v>
      </c>
      <c r="V956" s="68" t="str">
        <f>'Flight Data'!$A954</f>
        <v>G953</v>
      </c>
      <c r="W956" s="68">
        <f>'Flight Data'!$B954</f>
        <v>1</v>
      </c>
      <c r="X956" s="68">
        <f ca="1">ROUND(NORMINV($AC956,'Inputs and Outputs'!$C$19,'Inputs and Outputs'!$D$19),0)</f>
        <v>101</v>
      </c>
      <c r="Y956" s="68">
        <f t="shared" si="283"/>
        <v>102</v>
      </c>
      <c r="Z956" s="68">
        <f t="shared" ca="1" si="284"/>
        <v>101</v>
      </c>
      <c r="AA956" s="68">
        <f ca="1">IF(Z956-W956&gt;'Inputs and Outputs'!$D$4,One-W956,0)</f>
        <v>0</v>
      </c>
      <c r="AB956" s="68">
        <f ca="1">Z956*'Inputs and Outputs'!$D$5-AA956*'Inputs and Outputs'!$D$6</f>
        <v>4040</v>
      </c>
      <c r="AC956" s="70">
        <f t="shared" ca="1" si="296"/>
        <v>0.34274671750631358</v>
      </c>
      <c r="AD956" s="68">
        <f t="shared" si="285"/>
        <v>25</v>
      </c>
      <c r="AE956" s="75">
        <f ca="1">Z956*'Inputs and Outputs'!$D$5-('Model Part B'!AA956*'Model Part B'!AD956+AA956*Costperbumped)</f>
        <v>4040</v>
      </c>
      <c r="AH956" s="74">
        <v>953</v>
      </c>
      <c r="AI956" s="68" t="s">
        <v>1</v>
      </c>
      <c r="AJ956" s="69">
        <v>44514</v>
      </c>
      <c r="AK956" s="67" t="s">
        <v>2</v>
      </c>
      <c r="AL956" s="68" t="str">
        <f>'Flight Data'!$A954</f>
        <v>G953</v>
      </c>
      <c r="AM956" s="68">
        <f>'Flight Data'!$B954</f>
        <v>1</v>
      </c>
      <c r="AN956" s="68">
        <f ca="1">ROUND(NORMINV($AS956,'Inputs and Outputs'!$C$19,'Inputs and Outputs'!$D$19),0)</f>
        <v>93</v>
      </c>
      <c r="AO956" s="68">
        <f t="shared" si="286"/>
        <v>103</v>
      </c>
      <c r="AP956" s="68">
        <f t="shared" ca="1" si="287"/>
        <v>93</v>
      </c>
      <c r="AQ956" s="68">
        <f ca="1">IF(AP956-AM956&gt;'Inputs and Outputs'!$D$4,Three-AM956,0)</f>
        <v>0</v>
      </c>
      <c r="AR956" s="68">
        <f ca="1">AP956*'Inputs and Outputs'!$D$5-AQ956*'Inputs and Outputs'!$D$6</f>
        <v>3720</v>
      </c>
      <c r="AS956" s="70">
        <f t="shared" ca="1" si="297"/>
        <v>2.1008412297972567E-2</v>
      </c>
      <c r="AT956" s="68">
        <f t="shared" si="288"/>
        <v>25</v>
      </c>
      <c r="AU956" s="75">
        <f ca="1">AP956*'Inputs and Outputs'!$D$5-('Model Part B'!AQ956*'Model Part B'!AT956+AQ956*Costperbumped)</f>
        <v>3720</v>
      </c>
      <c r="AX956" s="74">
        <v>953</v>
      </c>
      <c r="AY956" s="68" t="s">
        <v>1</v>
      </c>
      <c r="AZ956" s="69">
        <v>44514</v>
      </c>
      <c r="BA956" s="67" t="s">
        <v>2</v>
      </c>
      <c r="BB956" s="68" t="str">
        <f>'Flight Data'!$A954</f>
        <v>G953</v>
      </c>
      <c r="BC956" s="68">
        <f>'Flight Data'!$B954</f>
        <v>1</v>
      </c>
      <c r="BD956" s="68">
        <f ca="1">ROUND(NORMINV($BI956,'Inputs and Outputs'!$C$19,'Inputs and Outputs'!$D$19),0)</f>
        <v>109</v>
      </c>
      <c r="BE956" s="68">
        <f t="shared" si="289"/>
        <v>104</v>
      </c>
      <c r="BF956" s="68">
        <f t="shared" ca="1" si="290"/>
        <v>104</v>
      </c>
      <c r="BG956" s="68">
        <f ca="1">IF(BF956-BC956&gt;'Inputs and Outputs'!$D$4,Four-BC956,0)</f>
        <v>3</v>
      </c>
      <c r="BH956" s="68">
        <f ca="1">BF956*'Inputs and Outputs'!$D$5-BG956*'Inputs and Outputs'!$D$6</f>
        <v>3860</v>
      </c>
      <c r="BI956" s="70">
        <f t="shared" ca="1" si="298"/>
        <v>0.8824485370687174</v>
      </c>
      <c r="BJ956" s="68">
        <f t="shared" si="291"/>
        <v>25</v>
      </c>
      <c r="BK956" s="75">
        <f ca="1">BF956*'Inputs and Outputs'!$D$5-('Model Part B'!BG956*'Model Part B'!BJ956+BG956*Costperbumped)</f>
        <v>3785</v>
      </c>
      <c r="BN956" s="74">
        <v>953</v>
      </c>
      <c r="BO956" s="68" t="s">
        <v>1</v>
      </c>
      <c r="BP956" s="69">
        <v>44514</v>
      </c>
      <c r="BQ956" s="67" t="s">
        <v>2</v>
      </c>
      <c r="BR956" s="68" t="str">
        <f>'Flight Data'!$A954</f>
        <v>G953</v>
      </c>
      <c r="BS956" s="68">
        <f>'Flight Data'!$B954</f>
        <v>1</v>
      </c>
      <c r="BT956" s="68">
        <f ca="1">ROUND(NORMINV($BY956,'Inputs and Outputs'!$C$18,'Inputs and Outputs'!$D$18),0)</f>
        <v>107</v>
      </c>
      <c r="BU956" s="68">
        <f t="shared" si="292"/>
        <v>105</v>
      </c>
      <c r="BV956" s="68">
        <f t="shared" ca="1" si="293"/>
        <v>105</v>
      </c>
      <c r="BW956" s="68">
        <f ca="1">IF(BV956-BS956&gt;'Inputs and Outputs'!$D$4,Five-BS956,0)</f>
        <v>4</v>
      </c>
      <c r="BX956" s="68">
        <f ca="1">BV956*'Inputs and Outputs'!$D$5-BW956*'Inputs and Outputs'!$D$6</f>
        <v>3800</v>
      </c>
      <c r="BY956" s="70">
        <f t="shared" ca="1" si="299"/>
        <v>0.8215657223370556</v>
      </c>
      <c r="BZ956" s="68">
        <f t="shared" si="294"/>
        <v>25</v>
      </c>
      <c r="CA956" s="75">
        <f ca="1">BV956*'Inputs and Outputs'!$D$5-('Model Part B'!BW956*'Model Part B'!BZ956+BW956*Costperbumped)</f>
        <v>3700</v>
      </c>
    </row>
    <row r="957" spans="2:79" x14ac:dyDescent="0.2">
      <c r="B957" s="74">
        <v>954</v>
      </c>
      <c r="C957" s="68" t="s">
        <v>1</v>
      </c>
      <c r="D957" s="69">
        <v>44514</v>
      </c>
      <c r="E957" s="67" t="s">
        <v>0</v>
      </c>
      <c r="F957" s="68" t="str">
        <f>'Flight Data'!$A955</f>
        <v>G954</v>
      </c>
      <c r="G957" s="68">
        <f>'Flight Data'!$B955</f>
        <v>0</v>
      </c>
      <c r="H957" s="68">
        <f ca="1">ROUND(NORMINV($M957,'Inputs and Outputs'!$C$20,'Inputs and Outputs'!$D$20),0)</f>
        <v>106</v>
      </c>
      <c r="I957" s="68">
        <f t="shared" si="280"/>
        <v>101</v>
      </c>
      <c r="J957" s="68">
        <f t="shared" ca="1" si="281"/>
        <v>101</v>
      </c>
      <c r="K957" s="68">
        <f ca="1">IF(J957-G957&gt;'Inputs and Outputs'!$D$4,One-G957,0)</f>
        <v>1</v>
      </c>
      <c r="L957" s="68">
        <f ca="1">J957*'Inputs and Outputs'!$D$5-K957*'Inputs and Outputs'!$D$6</f>
        <v>3940</v>
      </c>
      <c r="M957" s="70">
        <f t="shared" ca="1" si="295"/>
        <v>0.60127769362523298</v>
      </c>
      <c r="N957" s="68">
        <f t="shared" si="282"/>
        <v>200</v>
      </c>
      <c r="O957" s="75">
        <f ca="1">J957*'Inputs and Outputs'!$D$5-('Model Part B'!K957*'Model Part B'!N957+K957*Costperbumped)</f>
        <v>3740</v>
      </c>
      <c r="R957" s="74">
        <v>954</v>
      </c>
      <c r="S957" s="68" t="s">
        <v>1</v>
      </c>
      <c r="T957" s="69">
        <v>44514</v>
      </c>
      <c r="U957" s="67" t="s">
        <v>0</v>
      </c>
      <c r="V957" s="68" t="str">
        <f>'Flight Data'!$A955</f>
        <v>G954</v>
      </c>
      <c r="W957" s="68">
        <f>'Flight Data'!$B955</f>
        <v>0</v>
      </c>
      <c r="X957" s="68">
        <f ca="1">ROUND(NORMINV($AC957,'Inputs and Outputs'!$C$20,'Inputs and Outputs'!$D$20),0)</f>
        <v>108</v>
      </c>
      <c r="Y957" s="68">
        <f t="shared" si="283"/>
        <v>102</v>
      </c>
      <c r="Z957" s="68">
        <f t="shared" ca="1" si="284"/>
        <v>102</v>
      </c>
      <c r="AA957" s="68">
        <f ca="1">IF(Z957-W957&gt;'Inputs and Outputs'!$D$4,One-W957,0)</f>
        <v>1</v>
      </c>
      <c r="AB957" s="68">
        <f ca="1">Z957*'Inputs and Outputs'!$D$5-AA957*'Inputs and Outputs'!$D$6</f>
        <v>3980</v>
      </c>
      <c r="AC957" s="70">
        <f t="shared" ca="1" si="296"/>
        <v>0.7539102483486475</v>
      </c>
      <c r="AD957" s="68">
        <f t="shared" si="285"/>
        <v>200</v>
      </c>
      <c r="AE957" s="75">
        <f ca="1">Z957*'Inputs and Outputs'!$D$5-('Model Part B'!AA957*'Model Part B'!AD957+AA957*Costperbumped)</f>
        <v>3780</v>
      </c>
      <c r="AH957" s="74">
        <v>954</v>
      </c>
      <c r="AI957" s="68" t="s">
        <v>1</v>
      </c>
      <c r="AJ957" s="69">
        <v>44514</v>
      </c>
      <c r="AK957" s="67" t="s">
        <v>0</v>
      </c>
      <c r="AL957" s="68" t="str">
        <f>'Flight Data'!$A955</f>
        <v>G954</v>
      </c>
      <c r="AM957" s="68">
        <f>'Flight Data'!$B955</f>
        <v>0</v>
      </c>
      <c r="AN957" s="68">
        <f ca="1">ROUND(NORMINV($AS957,'Inputs and Outputs'!$C$20,'Inputs and Outputs'!$D$20),0)</f>
        <v>106</v>
      </c>
      <c r="AO957" s="68">
        <f t="shared" si="286"/>
        <v>103</v>
      </c>
      <c r="AP957" s="68">
        <f t="shared" ca="1" si="287"/>
        <v>103</v>
      </c>
      <c r="AQ957" s="68">
        <f ca="1">IF(AP957-AM957&gt;'Inputs and Outputs'!$D$4,Three-AM957,0)</f>
        <v>3</v>
      </c>
      <c r="AR957" s="68">
        <f ca="1">AP957*'Inputs and Outputs'!$D$5-AQ957*'Inputs and Outputs'!$D$6</f>
        <v>3820</v>
      </c>
      <c r="AS957" s="70">
        <f t="shared" ca="1" si="297"/>
        <v>0.60920467352399132</v>
      </c>
      <c r="AT957" s="68">
        <f t="shared" si="288"/>
        <v>200</v>
      </c>
      <c r="AU957" s="75">
        <f ca="1">AP957*'Inputs and Outputs'!$D$5-('Model Part B'!AQ957*'Model Part B'!AT957+AQ957*Costperbumped)</f>
        <v>3220</v>
      </c>
      <c r="AX957" s="74">
        <v>954</v>
      </c>
      <c r="AY957" s="68" t="s">
        <v>1</v>
      </c>
      <c r="AZ957" s="69">
        <v>44514</v>
      </c>
      <c r="BA957" s="67" t="s">
        <v>0</v>
      </c>
      <c r="BB957" s="68" t="str">
        <f>'Flight Data'!$A955</f>
        <v>G954</v>
      </c>
      <c r="BC957" s="68">
        <f>'Flight Data'!$B955</f>
        <v>0</v>
      </c>
      <c r="BD957" s="68">
        <f ca="1">ROUND(NORMINV($BI957,'Inputs and Outputs'!$C$20,'Inputs and Outputs'!$D$20),0)</f>
        <v>101</v>
      </c>
      <c r="BE957" s="68">
        <f t="shared" si="289"/>
        <v>104</v>
      </c>
      <c r="BF957" s="68">
        <f t="shared" ca="1" si="290"/>
        <v>101</v>
      </c>
      <c r="BG957" s="68">
        <f ca="1">IF(BF957-BC957&gt;'Inputs and Outputs'!$D$4,Four-BC957,0)</f>
        <v>4</v>
      </c>
      <c r="BH957" s="68">
        <f ca="1">BF957*'Inputs and Outputs'!$D$5-BG957*'Inputs and Outputs'!$D$6</f>
        <v>3640</v>
      </c>
      <c r="BI957" s="70">
        <f t="shared" ca="1" si="298"/>
        <v>0.20648730476399302</v>
      </c>
      <c r="BJ957" s="68">
        <f t="shared" si="291"/>
        <v>200</v>
      </c>
      <c r="BK957" s="75">
        <f ca="1">BF957*'Inputs and Outputs'!$D$5-('Model Part B'!BG957*'Model Part B'!BJ957+BG957*Costperbumped)</f>
        <v>2840</v>
      </c>
      <c r="BN957" s="74">
        <v>954</v>
      </c>
      <c r="BO957" s="68" t="s">
        <v>1</v>
      </c>
      <c r="BP957" s="69">
        <v>44514</v>
      </c>
      <c r="BQ957" s="67" t="s">
        <v>0</v>
      </c>
      <c r="BR957" s="68" t="str">
        <f>'Flight Data'!$A955</f>
        <v>G954</v>
      </c>
      <c r="BS957" s="68">
        <f>'Flight Data'!$B955</f>
        <v>0</v>
      </c>
      <c r="BT957" s="68">
        <f ca="1">ROUND(NORMINV($BY957,'Inputs and Outputs'!$C$18,'Inputs and Outputs'!$D$18),0)</f>
        <v>101</v>
      </c>
      <c r="BU957" s="68">
        <f t="shared" si="292"/>
        <v>105</v>
      </c>
      <c r="BV957" s="68">
        <f t="shared" ca="1" si="293"/>
        <v>101</v>
      </c>
      <c r="BW957" s="68">
        <f ca="1">IF(BV957-BS957&gt;'Inputs and Outputs'!$D$4,Five-BS957,0)</f>
        <v>5</v>
      </c>
      <c r="BX957" s="68">
        <f ca="1">BV957*'Inputs and Outputs'!$D$5-BW957*'Inputs and Outputs'!$D$6</f>
        <v>3540</v>
      </c>
      <c r="BY957" s="70">
        <f t="shared" ca="1" si="299"/>
        <v>0.51367400306342381</v>
      </c>
      <c r="BZ957" s="68">
        <f t="shared" si="294"/>
        <v>200</v>
      </c>
      <c r="CA957" s="75">
        <f ca="1">BV957*'Inputs and Outputs'!$D$5-('Model Part B'!BW957*'Model Part B'!BZ957+BW957*Costperbumped)</f>
        <v>2540</v>
      </c>
    </row>
    <row r="958" spans="2:79" x14ac:dyDescent="0.2">
      <c r="B958" s="74">
        <v>955</v>
      </c>
      <c r="C958" s="68" t="s">
        <v>9</v>
      </c>
      <c r="D958" s="69">
        <v>44515</v>
      </c>
      <c r="E958" s="67" t="s">
        <v>3</v>
      </c>
      <c r="F958" s="68" t="str">
        <f>'Flight Data'!$A956</f>
        <v>G955</v>
      </c>
      <c r="G958" s="68">
        <f>'Flight Data'!$B956</f>
        <v>5</v>
      </c>
      <c r="H958" s="68">
        <f ca="1">ROUND(NORMINV($M958,'Inputs and Outputs'!$C$18,'Inputs and Outputs'!$D$18),0)</f>
        <v>102</v>
      </c>
      <c r="I958" s="68">
        <f t="shared" si="280"/>
        <v>101</v>
      </c>
      <c r="J958" s="68">
        <f t="shared" ca="1" si="281"/>
        <v>101</v>
      </c>
      <c r="K958" s="68">
        <f ca="1">IF(J958-G958&gt;'Inputs and Outputs'!$D$4,One-G958,0)</f>
        <v>0</v>
      </c>
      <c r="L958" s="68">
        <f ca="1">J958*'Inputs and Outputs'!$D$5-K958*'Inputs and Outputs'!$D$6</f>
        <v>4040</v>
      </c>
      <c r="M958" s="70">
        <f t="shared" ca="1" si="295"/>
        <v>0.54226458336247307</v>
      </c>
      <c r="N958" s="68">
        <f t="shared" si="282"/>
        <v>25</v>
      </c>
      <c r="O958" s="75">
        <f ca="1">J958*'Inputs and Outputs'!$D$5-('Model Part B'!K958*'Model Part B'!N958+K958*Costperbumped)</f>
        <v>4040</v>
      </c>
      <c r="R958" s="74">
        <v>955</v>
      </c>
      <c r="S958" s="68" t="s">
        <v>9</v>
      </c>
      <c r="T958" s="69">
        <v>44515</v>
      </c>
      <c r="U958" s="67" t="s">
        <v>3</v>
      </c>
      <c r="V958" s="68" t="str">
        <f>'Flight Data'!$A956</f>
        <v>G955</v>
      </c>
      <c r="W958" s="68">
        <f>'Flight Data'!$B956</f>
        <v>5</v>
      </c>
      <c r="X958" s="68">
        <f ca="1">ROUND(NORMINV($AC958,'Inputs and Outputs'!$C$18,'Inputs and Outputs'!$D$18),0)</f>
        <v>111</v>
      </c>
      <c r="Y958" s="68">
        <f t="shared" si="283"/>
        <v>102</v>
      </c>
      <c r="Z958" s="68">
        <f t="shared" ca="1" si="284"/>
        <v>102</v>
      </c>
      <c r="AA958" s="68">
        <f ca="1">IF(Z958-W958&gt;'Inputs and Outputs'!$D$4,One-W958,0)</f>
        <v>0</v>
      </c>
      <c r="AB958" s="68">
        <f ca="1">Z958*'Inputs and Outputs'!$D$5-AA958*'Inputs and Outputs'!$D$6</f>
        <v>4080</v>
      </c>
      <c r="AC958" s="70">
        <f t="shared" ca="1" si="296"/>
        <v>0.9467379295764351</v>
      </c>
      <c r="AD958" s="68">
        <f t="shared" si="285"/>
        <v>25</v>
      </c>
      <c r="AE958" s="75">
        <f ca="1">Z958*'Inputs and Outputs'!$D$5-('Model Part B'!AA958*'Model Part B'!AD958+AA958*Costperbumped)</f>
        <v>4080</v>
      </c>
      <c r="AH958" s="74">
        <v>955</v>
      </c>
      <c r="AI958" s="68" t="s">
        <v>9</v>
      </c>
      <c r="AJ958" s="69">
        <v>44515</v>
      </c>
      <c r="AK958" s="67" t="s">
        <v>3</v>
      </c>
      <c r="AL958" s="68" t="str">
        <f>'Flight Data'!$A956</f>
        <v>G955</v>
      </c>
      <c r="AM958" s="68">
        <f>'Flight Data'!$B956</f>
        <v>5</v>
      </c>
      <c r="AN958" s="68">
        <f ca="1">ROUND(NORMINV($AS958,'Inputs and Outputs'!$C$18,'Inputs and Outputs'!$D$18),0)</f>
        <v>102</v>
      </c>
      <c r="AO958" s="68">
        <f t="shared" si="286"/>
        <v>103</v>
      </c>
      <c r="AP958" s="68">
        <f t="shared" ca="1" si="287"/>
        <v>102</v>
      </c>
      <c r="AQ958" s="68">
        <f ca="1">IF(AP958-AM958&gt;'Inputs and Outputs'!$D$4,Three-AM958,0)</f>
        <v>0</v>
      </c>
      <c r="AR958" s="68">
        <f ca="1">AP958*'Inputs and Outputs'!$D$5-AQ958*'Inputs and Outputs'!$D$6</f>
        <v>4080</v>
      </c>
      <c r="AS958" s="70">
        <f t="shared" ca="1" si="297"/>
        <v>0.54334789410866657</v>
      </c>
      <c r="AT958" s="68">
        <f t="shared" si="288"/>
        <v>25</v>
      </c>
      <c r="AU958" s="75">
        <f ca="1">AP958*'Inputs and Outputs'!$D$5-('Model Part B'!AQ958*'Model Part B'!AT958+AQ958*Costperbumped)</f>
        <v>4080</v>
      </c>
      <c r="AX958" s="74">
        <v>955</v>
      </c>
      <c r="AY958" s="68" t="s">
        <v>9</v>
      </c>
      <c r="AZ958" s="69">
        <v>44515</v>
      </c>
      <c r="BA958" s="67" t="s">
        <v>3</v>
      </c>
      <c r="BB958" s="68" t="str">
        <f>'Flight Data'!$A956</f>
        <v>G955</v>
      </c>
      <c r="BC958" s="68">
        <f>'Flight Data'!$B956</f>
        <v>5</v>
      </c>
      <c r="BD958" s="68">
        <f ca="1">ROUND(NORMINV($BI958,'Inputs and Outputs'!$C$18,'Inputs and Outputs'!$D$18),0)</f>
        <v>103</v>
      </c>
      <c r="BE958" s="68">
        <f t="shared" si="289"/>
        <v>104</v>
      </c>
      <c r="BF958" s="68">
        <f t="shared" ca="1" si="290"/>
        <v>103</v>
      </c>
      <c r="BG958" s="68">
        <f ca="1">IF(BF958-BC958&gt;'Inputs and Outputs'!$D$4,Four-BC958,0)</f>
        <v>0</v>
      </c>
      <c r="BH958" s="68">
        <f ca="1">BF958*'Inputs and Outputs'!$D$5-BG958*'Inputs and Outputs'!$D$6</f>
        <v>4120</v>
      </c>
      <c r="BI958" s="70">
        <f t="shared" ca="1" si="298"/>
        <v>0.63426407992835343</v>
      </c>
      <c r="BJ958" s="68">
        <f t="shared" si="291"/>
        <v>25</v>
      </c>
      <c r="BK958" s="75">
        <f ca="1">BF958*'Inputs and Outputs'!$D$5-('Model Part B'!BG958*'Model Part B'!BJ958+BG958*Costperbumped)</f>
        <v>4120</v>
      </c>
      <c r="BN958" s="74">
        <v>955</v>
      </c>
      <c r="BO958" s="68" t="s">
        <v>9</v>
      </c>
      <c r="BP958" s="69">
        <v>44515</v>
      </c>
      <c r="BQ958" s="67" t="s">
        <v>3</v>
      </c>
      <c r="BR958" s="68" t="str">
        <f>'Flight Data'!$A956</f>
        <v>G955</v>
      </c>
      <c r="BS958" s="68">
        <f>'Flight Data'!$B956</f>
        <v>5</v>
      </c>
      <c r="BT958" s="68">
        <f ca="1">ROUND(NORMINV($BY958,'Inputs and Outputs'!$C$18,'Inputs and Outputs'!$D$18),0)</f>
        <v>103</v>
      </c>
      <c r="BU958" s="68">
        <f t="shared" si="292"/>
        <v>105</v>
      </c>
      <c r="BV958" s="68">
        <f t="shared" ca="1" si="293"/>
        <v>103</v>
      </c>
      <c r="BW958" s="68">
        <f ca="1">IF(BV958-BS958&gt;'Inputs and Outputs'!$D$4,Five-BS958,0)</f>
        <v>0</v>
      </c>
      <c r="BX958" s="68">
        <f ca="1">BV958*'Inputs and Outputs'!$D$5-BW958*'Inputs and Outputs'!$D$6</f>
        <v>4120</v>
      </c>
      <c r="BY958" s="70">
        <f t="shared" ca="1" si="299"/>
        <v>0.62898921068315816</v>
      </c>
      <c r="BZ958" s="68">
        <f t="shared" si="294"/>
        <v>25</v>
      </c>
      <c r="CA958" s="75">
        <f ca="1">BV958*'Inputs and Outputs'!$D$5-('Model Part B'!BW958*'Model Part B'!BZ958+BW958*Costperbumped)</f>
        <v>4120</v>
      </c>
    </row>
    <row r="959" spans="2:79" x14ac:dyDescent="0.2">
      <c r="B959" s="74">
        <v>956</v>
      </c>
      <c r="C959" s="68" t="s">
        <v>9</v>
      </c>
      <c r="D959" s="69">
        <v>44515</v>
      </c>
      <c r="E959" s="67" t="s">
        <v>2</v>
      </c>
      <c r="F959" s="68" t="str">
        <f>'Flight Data'!$A957</f>
        <v>G956</v>
      </c>
      <c r="G959" s="68">
        <f>'Flight Data'!$B957</f>
        <v>2</v>
      </c>
      <c r="H959" s="68">
        <f ca="1">ROUND(NORMINV($M959,'Inputs and Outputs'!$C$19,'Inputs and Outputs'!$D$19),0)</f>
        <v>112</v>
      </c>
      <c r="I959" s="68">
        <f t="shared" si="280"/>
        <v>101</v>
      </c>
      <c r="J959" s="68">
        <f t="shared" ca="1" si="281"/>
        <v>101</v>
      </c>
      <c r="K959" s="68">
        <f ca="1">IF(J959-G959&gt;'Inputs and Outputs'!$D$4,One-G959,0)</f>
        <v>0</v>
      </c>
      <c r="L959" s="68">
        <f ca="1">J959*'Inputs and Outputs'!$D$5-K959*'Inputs and Outputs'!$D$6</f>
        <v>4040</v>
      </c>
      <c r="M959" s="70">
        <f t="shared" ca="1" si="295"/>
        <v>0.95762344808077637</v>
      </c>
      <c r="N959" s="68">
        <f t="shared" si="282"/>
        <v>25</v>
      </c>
      <c r="O959" s="75">
        <f ca="1">J959*'Inputs and Outputs'!$D$5-('Model Part B'!K959*'Model Part B'!N959+K959*Costperbumped)</f>
        <v>4040</v>
      </c>
      <c r="R959" s="74">
        <v>956</v>
      </c>
      <c r="S959" s="68" t="s">
        <v>9</v>
      </c>
      <c r="T959" s="69">
        <v>44515</v>
      </c>
      <c r="U959" s="67" t="s">
        <v>2</v>
      </c>
      <c r="V959" s="68" t="str">
        <f>'Flight Data'!$A957</f>
        <v>G956</v>
      </c>
      <c r="W959" s="68">
        <f>'Flight Data'!$B957</f>
        <v>2</v>
      </c>
      <c r="X959" s="68">
        <f ca="1">ROUND(NORMINV($AC959,'Inputs and Outputs'!$C$19,'Inputs and Outputs'!$D$19),0)</f>
        <v>100</v>
      </c>
      <c r="Y959" s="68">
        <f t="shared" si="283"/>
        <v>102</v>
      </c>
      <c r="Z959" s="68">
        <f t="shared" ca="1" si="284"/>
        <v>100</v>
      </c>
      <c r="AA959" s="68">
        <f ca="1">IF(Z959-W959&gt;'Inputs and Outputs'!$D$4,One-W959,0)</f>
        <v>0</v>
      </c>
      <c r="AB959" s="68">
        <f ca="1">Z959*'Inputs and Outputs'!$D$5-AA959*'Inputs and Outputs'!$D$6</f>
        <v>4000</v>
      </c>
      <c r="AC959" s="70">
        <f t="shared" ca="1" si="296"/>
        <v>0.29412008259578626</v>
      </c>
      <c r="AD959" s="68">
        <f t="shared" si="285"/>
        <v>25</v>
      </c>
      <c r="AE959" s="75">
        <f ca="1">Z959*'Inputs and Outputs'!$D$5-('Model Part B'!AA959*'Model Part B'!AD959+AA959*Costperbumped)</f>
        <v>4000</v>
      </c>
      <c r="AH959" s="74">
        <v>956</v>
      </c>
      <c r="AI959" s="68" t="s">
        <v>9</v>
      </c>
      <c r="AJ959" s="69">
        <v>44515</v>
      </c>
      <c r="AK959" s="67" t="s">
        <v>2</v>
      </c>
      <c r="AL959" s="68" t="str">
        <f>'Flight Data'!$A957</f>
        <v>G956</v>
      </c>
      <c r="AM959" s="68">
        <f>'Flight Data'!$B957</f>
        <v>2</v>
      </c>
      <c r="AN959" s="68">
        <f ca="1">ROUND(NORMINV($AS959,'Inputs and Outputs'!$C$19,'Inputs and Outputs'!$D$19),0)</f>
        <v>102</v>
      </c>
      <c r="AO959" s="68">
        <f t="shared" si="286"/>
        <v>103</v>
      </c>
      <c r="AP959" s="68">
        <f t="shared" ca="1" si="287"/>
        <v>102</v>
      </c>
      <c r="AQ959" s="68">
        <f ca="1">IF(AP959-AM959&gt;'Inputs and Outputs'!$D$4,Three-AM959,0)</f>
        <v>0</v>
      </c>
      <c r="AR959" s="68">
        <f ca="1">AP959*'Inputs and Outputs'!$D$5-AQ959*'Inputs and Outputs'!$D$6</f>
        <v>4080</v>
      </c>
      <c r="AS959" s="70">
        <f t="shared" ca="1" si="297"/>
        <v>0.4088413234142011</v>
      </c>
      <c r="AT959" s="68">
        <f t="shared" si="288"/>
        <v>25</v>
      </c>
      <c r="AU959" s="75">
        <f ca="1">AP959*'Inputs and Outputs'!$D$5-('Model Part B'!AQ959*'Model Part B'!AT959+AQ959*Costperbumped)</f>
        <v>4080</v>
      </c>
      <c r="AX959" s="74">
        <v>956</v>
      </c>
      <c r="AY959" s="68" t="s">
        <v>9</v>
      </c>
      <c r="AZ959" s="69">
        <v>44515</v>
      </c>
      <c r="BA959" s="67" t="s">
        <v>2</v>
      </c>
      <c r="BB959" s="68" t="str">
        <f>'Flight Data'!$A957</f>
        <v>G956</v>
      </c>
      <c r="BC959" s="68">
        <f>'Flight Data'!$B957</f>
        <v>2</v>
      </c>
      <c r="BD959" s="68">
        <f ca="1">ROUND(NORMINV($BI959,'Inputs and Outputs'!$C$19,'Inputs and Outputs'!$D$19),0)</f>
        <v>107</v>
      </c>
      <c r="BE959" s="68">
        <f t="shared" si="289"/>
        <v>104</v>
      </c>
      <c r="BF959" s="68">
        <f t="shared" ca="1" si="290"/>
        <v>104</v>
      </c>
      <c r="BG959" s="68">
        <f ca="1">IF(BF959-BC959&gt;'Inputs and Outputs'!$D$4,Four-BC959,0)</f>
        <v>2</v>
      </c>
      <c r="BH959" s="68">
        <f ca="1">BF959*'Inputs and Outputs'!$D$5-BG959*'Inputs and Outputs'!$D$6</f>
        <v>3960</v>
      </c>
      <c r="BI959" s="70">
        <f t="shared" ca="1" si="298"/>
        <v>0.77349495333222129</v>
      </c>
      <c r="BJ959" s="68">
        <f t="shared" si="291"/>
        <v>25</v>
      </c>
      <c r="BK959" s="75">
        <f ca="1">BF959*'Inputs and Outputs'!$D$5-('Model Part B'!BG959*'Model Part B'!BJ959+BG959*Costperbumped)</f>
        <v>3910</v>
      </c>
      <c r="BN959" s="74">
        <v>956</v>
      </c>
      <c r="BO959" s="68" t="s">
        <v>9</v>
      </c>
      <c r="BP959" s="69">
        <v>44515</v>
      </c>
      <c r="BQ959" s="67" t="s">
        <v>2</v>
      </c>
      <c r="BR959" s="68" t="str">
        <f>'Flight Data'!$A957</f>
        <v>G956</v>
      </c>
      <c r="BS959" s="68">
        <f>'Flight Data'!$B957</f>
        <v>2</v>
      </c>
      <c r="BT959" s="68">
        <f ca="1">ROUND(NORMINV($BY959,'Inputs and Outputs'!$C$18,'Inputs and Outputs'!$D$18),0)</f>
        <v>100</v>
      </c>
      <c r="BU959" s="68">
        <f t="shared" si="292"/>
        <v>105</v>
      </c>
      <c r="BV959" s="68">
        <f t="shared" ca="1" si="293"/>
        <v>100</v>
      </c>
      <c r="BW959" s="68">
        <f ca="1">IF(BV959-BS959&gt;'Inputs and Outputs'!$D$4,Five-BS959,0)</f>
        <v>0</v>
      </c>
      <c r="BX959" s="68">
        <f ca="1">BV959*'Inputs and Outputs'!$D$5-BW959*'Inputs and Outputs'!$D$6</f>
        <v>4000</v>
      </c>
      <c r="BY959" s="70">
        <f t="shared" ca="1" si="299"/>
        <v>0.41578541723061302</v>
      </c>
      <c r="BZ959" s="68">
        <f t="shared" si="294"/>
        <v>25</v>
      </c>
      <c r="CA959" s="75">
        <f ca="1">BV959*'Inputs and Outputs'!$D$5-('Model Part B'!BW959*'Model Part B'!BZ959+BW959*Costperbumped)</f>
        <v>4000</v>
      </c>
    </row>
    <row r="960" spans="2:79" x14ac:dyDescent="0.2">
      <c r="B960" s="74">
        <v>957</v>
      </c>
      <c r="C960" s="68" t="s">
        <v>9</v>
      </c>
      <c r="D960" s="69">
        <v>44515</v>
      </c>
      <c r="E960" s="67" t="s">
        <v>0</v>
      </c>
      <c r="F960" s="68" t="str">
        <f>'Flight Data'!$A958</f>
        <v>G957</v>
      </c>
      <c r="G960" s="68">
        <f>'Flight Data'!$B958</f>
        <v>2</v>
      </c>
      <c r="H960" s="68">
        <f ca="1">ROUND(NORMINV($M960,'Inputs and Outputs'!$C$20,'Inputs and Outputs'!$D$20),0)</f>
        <v>100</v>
      </c>
      <c r="I960" s="68">
        <f t="shared" si="280"/>
        <v>101</v>
      </c>
      <c r="J960" s="68">
        <f t="shared" ca="1" si="281"/>
        <v>100</v>
      </c>
      <c r="K960" s="68">
        <f ca="1">IF(J960-G960&gt;'Inputs and Outputs'!$D$4,One-G960,0)</f>
        <v>0</v>
      </c>
      <c r="L960" s="68">
        <f ca="1">J960*'Inputs and Outputs'!$D$5-K960*'Inputs and Outputs'!$D$6</f>
        <v>4000</v>
      </c>
      <c r="M960" s="70">
        <f t="shared" ca="1" si="295"/>
        <v>0.13712825102354631</v>
      </c>
      <c r="N960" s="68">
        <f t="shared" si="282"/>
        <v>200</v>
      </c>
      <c r="O960" s="75">
        <f ca="1">J960*'Inputs and Outputs'!$D$5-('Model Part B'!K960*'Model Part B'!N960+K960*Costperbumped)</f>
        <v>4000</v>
      </c>
      <c r="R960" s="74">
        <v>957</v>
      </c>
      <c r="S960" s="68" t="s">
        <v>9</v>
      </c>
      <c r="T960" s="69">
        <v>44515</v>
      </c>
      <c r="U960" s="67" t="s">
        <v>0</v>
      </c>
      <c r="V960" s="68" t="str">
        <f>'Flight Data'!$A958</f>
        <v>G957</v>
      </c>
      <c r="W960" s="68">
        <f>'Flight Data'!$B958</f>
        <v>2</v>
      </c>
      <c r="X960" s="68">
        <f ca="1">ROUND(NORMINV($AC960,'Inputs and Outputs'!$C$20,'Inputs and Outputs'!$D$20),0)</f>
        <v>107</v>
      </c>
      <c r="Y960" s="68">
        <f t="shared" si="283"/>
        <v>102</v>
      </c>
      <c r="Z960" s="68">
        <f t="shared" ca="1" si="284"/>
        <v>102</v>
      </c>
      <c r="AA960" s="68">
        <f ca="1">IF(Z960-W960&gt;'Inputs and Outputs'!$D$4,One-W960,0)</f>
        <v>0</v>
      </c>
      <c r="AB960" s="68">
        <f ca="1">Z960*'Inputs and Outputs'!$D$5-AA960*'Inputs and Outputs'!$D$6</f>
        <v>4080</v>
      </c>
      <c r="AC960" s="70">
        <f t="shared" ca="1" si="296"/>
        <v>0.64476567196254919</v>
      </c>
      <c r="AD960" s="68">
        <f t="shared" si="285"/>
        <v>200</v>
      </c>
      <c r="AE960" s="75">
        <f ca="1">Z960*'Inputs and Outputs'!$D$5-('Model Part B'!AA960*'Model Part B'!AD960+AA960*Costperbumped)</f>
        <v>4080</v>
      </c>
      <c r="AH960" s="74">
        <v>957</v>
      </c>
      <c r="AI960" s="68" t="s">
        <v>9</v>
      </c>
      <c r="AJ960" s="69">
        <v>44515</v>
      </c>
      <c r="AK960" s="67" t="s">
        <v>0</v>
      </c>
      <c r="AL960" s="68" t="str">
        <f>'Flight Data'!$A958</f>
        <v>G957</v>
      </c>
      <c r="AM960" s="68">
        <f>'Flight Data'!$B958</f>
        <v>2</v>
      </c>
      <c r="AN960" s="68">
        <f ca="1">ROUND(NORMINV($AS960,'Inputs and Outputs'!$C$20,'Inputs and Outputs'!$D$20),0)</f>
        <v>112</v>
      </c>
      <c r="AO960" s="68">
        <f t="shared" si="286"/>
        <v>103</v>
      </c>
      <c r="AP960" s="68">
        <f t="shared" ca="1" si="287"/>
        <v>103</v>
      </c>
      <c r="AQ960" s="68">
        <f ca="1">IF(AP960-AM960&gt;'Inputs and Outputs'!$D$4,Three-AM960,0)</f>
        <v>1</v>
      </c>
      <c r="AR960" s="68">
        <f ca="1">AP960*'Inputs and Outputs'!$D$5-AQ960*'Inputs and Outputs'!$D$6</f>
        <v>4020</v>
      </c>
      <c r="AS960" s="70">
        <f t="shared" ca="1" si="297"/>
        <v>0.93088016340449509</v>
      </c>
      <c r="AT960" s="68">
        <f t="shared" si="288"/>
        <v>200</v>
      </c>
      <c r="AU960" s="75">
        <f ca="1">AP960*'Inputs and Outputs'!$D$5-('Model Part B'!AQ960*'Model Part B'!AT960+AQ960*Costperbumped)</f>
        <v>3820</v>
      </c>
      <c r="AX960" s="74">
        <v>957</v>
      </c>
      <c r="AY960" s="68" t="s">
        <v>9</v>
      </c>
      <c r="AZ960" s="69">
        <v>44515</v>
      </c>
      <c r="BA960" s="67" t="s">
        <v>0</v>
      </c>
      <c r="BB960" s="68" t="str">
        <f>'Flight Data'!$A958</f>
        <v>G957</v>
      </c>
      <c r="BC960" s="68">
        <f>'Flight Data'!$B958</f>
        <v>2</v>
      </c>
      <c r="BD960" s="68">
        <f ca="1">ROUND(NORMINV($BI960,'Inputs and Outputs'!$C$20,'Inputs and Outputs'!$D$20),0)</f>
        <v>111</v>
      </c>
      <c r="BE960" s="68">
        <f t="shared" si="289"/>
        <v>104</v>
      </c>
      <c r="BF960" s="68">
        <f t="shared" ca="1" si="290"/>
        <v>104</v>
      </c>
      <c r="BG960" s="68">
        <f ca="1">IF(BF960-BC960&gt;'Inputs and Outputs'!$D$4,Four-BC960,0)</f>
        <v>2</v>
      </c>
      <c r="BH960" s="68">
        <f ca="1">BF960*'Inputs and Outputs'!$D$5-BG960*'Inputs and Outputs'!$D$6</f>
        <v>3960</v>
      </c>
      <c r="BI960" s="70">
        <f t="shared" ca="1" si="298"/>
        <v>0.88638120765719508</v>
      </c>
      <c r="BJ960" s="68">
        <f t="shared" si="291"/>
        <v>200</v>
      </c>
      <c r="BK960" s="75">
        <f ca="1">BF960*'Inputs and Outputs'!$D$5-('Model Part B'!BG960*'Model Part B'!BJ960+BG960*Costperbumped)</f>
        <v>3560</v>
      </c>
      <c r="BN960" s="74">
        <v>957</v>
      </c>
      <c r="BO960" s="68" t="s">
        <v>9</v>
      </c>
      <c r="BP960" s="69">
        <v>44515</v>
      </c>
      <c r="BQ960" s="67" t="s">
        <v>0</v>
      </c>
      <c r="BR960" s="68" t="str">
        <f>'Flight Data'!$A958</f>
        <v>G957</v>
      </c>
      <c r="BS960" s="68">
        <f>'Flight Data'!$B958</f>
        <v>2</v>
      </c>
      <c r="BT960" s="68">
        <f ca="1">ROUND(NORMINV($BY960,'Inputs and Outputs'!$C$18,'Inputs and Outputs'!$D$18),0)</f>
        <v>96</v>
      </c>
      <c r="BU960" s="68">
        <f t="shared" si="292"/>
        <v>105</v>
      </c>
      <c r="BV960" s="68">
        <f t="shared" ca="1" si="293"/>
        <v>96</v>
      </c>
      <c r="BW960" s="68">
        <f ca="1">IF(BV960-BS960&gt;'Inputs and Outputs'!$D$4,Five-BS960,0)</f>
        <v>0</v>
      </c>
      <c r="BX960" s="68">
        <f ca="1">BV960*'Inputs and Outputs'!$D$5-BW960*'Inputs and Outputs'!$D$6</f>
        <v>3840</v>
      </c>
      <c r="BY960" s="70">
        <f t="shared" ca="1" si="299"/>
        <v>0.18746652179916801</v>
      </c>
      <c r="BZ960" s="68">
        <f t="shared" si="294"/>
        <v>200</v>
      </c>
      <c r="CA960" s="75">
        <f ca="1">BV960*'Inputs and Outputs'!$D$5-('Model Part B'!BW960*'Model Part B'!BZ960+BW960*Costperbumped)</f>
        <v>3840</v>
      </c>
    </row>
    <row r="961" spans="2:79" x14ac:dyDescent="0.2">
      <c r="B961" s="74">
        <v>958</v>
      </c>
      <c r="C961" s="68" t="s">
        <v>8</v>
      </c>
      <c r="D961" s="69">
        <v>44516</v>
      </c>
      <c r="E961" s="67" t="s">
        <v>3</v>
      </c>
      <c r="F961" s="68" t="str">
        <f>'Flight Data'!$A959</f>
        <v>G958</v>
      </c>
      <c r="G961" s="68">
        <f>'Flight Data'!$B959</f>
        <v>2</v>
      </c>
      <c r="H961" s="68">
        <f ca="1">ROUND(NORMINV($M961,'Inputs and Outputs'!$C$18,'Inputs and Outputs'!$D$18),0)</f>
        <v>103</v>
      </c>
      <c r="I961" s="68">
        <f t="shared" si="280"/>
        <v>101</v>
      </c>
      <c r="J961" s="68">
        <f t="shared" ca="1" si="281"/>
        <v>101</v>
      </c>
      <c r="K961" s="68">
        <f ca="1">IF(J961-G961&gt;'Inputs and Outputs'!$D$4,One-G961,0)</f>
        <v>0</v>
      </c>
      <c r="L961" s="68">
        <f ca="1">J961*'Inputs and Outputs'!$D$5-K961*'Inputs and Outputs'!$D$6</f>
        <v>4040</v>
      </c>
      <c r="M961" s="70">
        <f t="shared" ca="1" si="295"/>
        <v>0.60729404247082885</v>
      </c>
      <c r="N961" s="68">
        <f t="shared" si="282"/>
        <v>25</v>
      </c>
      <c r="O961" s="75">
        <f ca="1">J961*'Inputs and Outputs'!$D$5-('Model Part B'!K961*'Model Part B'!N961+K961*Costperbumped)</f>
        <v>4040</v>
      </c>
      <c r="R961" s="74">
        <v>958</v>
      </c>
      <c r="S961" s="68" t="s">
        <v>8</v>
      </c>
      <c r="T961" s="69">
        <v>44516</v>
      </c>
      <c r="U961" s="67" t="s">
        <v>3</v>
      </c>
      <c r="V961" s="68" t="str">
        <f>'Flight Data'!$A959</f>
        <v>G958</v>
      </c>
      <c r="W961" s="68">
        <f>'Flight Data'!$B959</f>
        <v>2</v>
      </c>
      <c r="X961" s="68">
        <f ca="1">ROUND(NORMINV($AC961,'Inputs and Outputs'!$C$18,'Inputs and Outputs'!$D$18),0)</f>
        <v>106</v>
      </c>
      <c r="Y961" s="68">
        <f t="shared" si="283"/>
        <v>102</v>
      </c>
      <c r="Z961" s="68">
        <f t="shared" ca="1" si="284"/>
        <v>102</v>
      </c>
      <c r="AA961" s="68">
        <f ca="1">IF(Z961-W961&gt;'Inputs and Outputs'!$D$4,One-W961,0)</f>
        <v>0</v>
      </c>
      <c r="AB961" s="68">
        <f ca="1">Z961*'Inputs and Outputs'!$D$5-AA961*'Inputs and Outputs'!$D$6</f>
        <v>4080</v>
      </c>
      <c r="AC961" s="70">
        <f t="shared" ca="1" si="296"/>
        <v>0.81174630814997117</v>
      </c>
      <c r="AD961" s="68">
        <f t="shared" si="285"/>
        <v>25</v>
      </c>
      <c r="AE961" s="75">
        <f ca="1">Z961*'Inputs and Outputs'!$D$5-('Model Part B'!AA961*'Model Part B'!AD961+AA961*Costperbumped)</f>
        <v>4080</v>
      </c>
      <c r="AH961" s="74">
        <v>958</v>
      </c>
      <c r="AI961" s="68" t="s">
        <v>8</v>
      </c>
      <c r="AJ961" s="69">
        <v>44516</v>
      </c>
      <c r="AK961" s="67" t="s">
        <v>3</v>
      </c>
      <c r="AL961" s="68" t="str">
        <f>'Flight Data'!$A959</f>
        <v>G958</v>
      </c>
      <c r="AM961" s="68">
        <f>'Flight Data'!$B959</f>
        <v>2</v>
      </c>
      <c r="AN961" s="68">
        <f ca="1">ROUND(NORMINV($AS961,'Inputs and Outputs'!$C$18,'Inputs and Outputs'!$D$18),0)</f>
        <v>107</v>
      </c>
      <c r="AO961" s="68">
        <f t="shared" si="286"/>
        <v>103</v>
      </c>
      <c r="AP961" s="68">
        <f t="shared" ca="1" si="287"/>
        <v>103</v>
      </c>
      <c r="AQ961" s="68">
        <f ca="1">IF(AP961-AM961&gt;'Inputs and Outputs'!$D$4,Three-AM961,0)</f>
        <v>1</v>
      </c>
      <c r="AR961" s="68">
        <f ca="1">AP961*'Inputs and Outputs'!$D$5-AQ961*'Inputs and Outputs'!$D$6</f>
        <v>4020</v>
      </c>
      <c r="AS961" s="70">
        <f t="shared" ca="1" si="297"/>
        <v>0.83226876640628622</v>
      </c>
      <c r="AT961" s="68">
        <f t="shared" si="288"/>
        <v>25</v>
      </c>
      <c r="AU961" s="75">
        <f ca="1">AP961*'Inputs and Outputs'!$D$5-('Model Part B'!AQ961*'Model Part B'!AT961+AQ961*Costperbumped)</f>
        <v>3995</v>
      </c>
      <c r="AX961" s="74">
        <v>958</v>
      </c>
      <c r="AY961" s="68" t="s">
        <v>8</v>
      </c>
      <c r="AZ961" s="69">
        <v>44516</v>
      </c>
      <c r="BA961" s="67" t="s">
        <v>3</v>
      </c>
      <c r="BB961" s="68" t="str">
        <f>'Flight Data'!$A959</f>
        <v>G958</v>
      </c>
      <c r="BC961" s="68">
        <f>'Flight Data'!$B959</f>
        <v>2</v>
      </c>
      <c r="BD961" s="68">
        <f ca="1">ROUND(NORMINV($BI961,'Inputs and Outputs'!$C$18,'Inputs and Outputs'!$D$18),0)</f>
        <v>99</v>
      </c>
      <c r="BE961" s="68">
        <f t="shared" si="289"/>
        <v>104</v>
      </c>
      <c r="BF961" s="68">
        <f t="shared" ca="1" si="290"/>
        <v>99</v>
      </c>
      <c r="BG961" s="68">
        <f ca="1">IF(BF961-BC961&gt;'Inputs and Outputs'!$D$4,Four-BC961,0)</f>
        <v>0</v>
      </c>
      <c r="BH961" s="68">
        <f ca="1">BF961*'Inputs and Outputs'!$D$5-BG961*'Inputs and Outputs'!$D$6</f>
        <v>3960</v>
      </c>
      <c r="BI961" s="70">
        <f t="shared" ca="1" si="298"/>
        <v>0.34589295619026417</v>
      </c>
      <c r="BJ961" s="68">
        <f t="shared" si="291"/>
        <v>25</v>
      </c>
      <c r="BK961" s="75">
        <f ca="1">BF961*'Inputs and Outputs'!$D$5-('Model Part B'!BG961*'Model Part B'!BJ961+BG961*Costperbumped)</f>
        <v>3960</v>
      </c>
      <c r="BN961" s="74">
        <v>958</v>
      </c>
      <c r="BO961" s="68" t="s">
        <v>8</v>
      </c>
      <c r="BP961" s="69">
        <v>44516</v>
      </c>
      <c r="BQ961" s="67" t="s">
        <v>3</v>
      </c>
      <c r="BR961" s="68" t="str">
        <f>'Flight Data'!$A959</f>
        <v>G958</v>
      </c>
      <c r="BS961" s="68">
        <f>'Flight Data'!$B959</f>
        <v>2</v>
      </c>
      <c r="BT961" s="68">
        <f ca="1">ROUND(NORMINV($BY961,'Inputs and Outputs'!$C$18,'Inputs and Outputs'!$D$18),0)</f>
        <v>98</v>
      </c>
      <c r="BU961" s="68">
        <f t="shared" si="292"/>
        <v>105</v>
      </c>
      <c r="BV961" s="68">
        <f t="shared" ca="1" si="293"/>
        <v>98</v>
      </c>
      <c r="BW961" s="68">
        <f ca="1">IF(BV961-BS961&gt;'Inputs and Outputs'!$D$4,Five-BS961,0)</f>
        <v>0</v>
      </c>
      <c r="BX961" s="68">
        <f ca="1">BV961*'Inputs and Outputs'!$D$5-BW961*'Inputs and Outputs'!$D$6</f>
        <v>3920</v>
      </c>
      <c r="BY961" s="70">
        <f t="shared" ca="1" si="299"/>
        <v>0.33157539815228765</v>
      </c>
      <c r="BZ961" s="68">
        <f t="shared" si="294"/>
        <v>25</v>
      </c>
      <c r="CA961" s="75">
        <f ca="1">BV961*'Inputs and Outputs'!$D$5-('Model Part B'!BW961*'Model Part B'!BZ961+BW961*Costperbumped)</f>
        <v>3920</v>
      </c>
    </row>
    <row r="962" spans="2:79" x14ac:dyDescent="0.2">
      <c r="B962" s="74">
        <v>959</v>
      </c>
      <c r="C962" s="68" t="s">
        <v>8</v>
      </c>
      <c r="D962" s="69">
        <v>44516</v>
      </c>
      <c r="E962" s="67" t="s">
        <v>2</v>
      </c>
      <c r="F962" s="68" t="str">
        <f>'Flight Data'!$A960</f>
        <v>G959</v>
      </c>
      <c r="G962" s="68">
        <f>'Flight Data'!$B960</f>
        <v>4</v>
      </c>
      <c r="H962" s="68">
        <f ca="1">ROUND(NORMINV($M962,'Inputs and Outputs'!$C$19,'Inputs and Outputs'!$D$19),0)</f>
        <v>109</v>
      </c>
      <c r="I962" s="68">
        <f t="shared" si="280"/>
        <v>101</v>
      </c>
      <c r="J962" s="68">
        <f t="shared" ca="1" si="281"/>
        <v>101</v>
      </c>
      <c r="K962" s="68">
        <f ca="1">IF(J962-G962&gt;'Inputs and Outputs'!$D$4,One-G962,0)</f>
        <v>0</v>
      </c>
      <c r="L962" s="68">
        <f ca="1">J962*'Inputs and Outputs'!$D$5-K962*'Inputs and Outputs'!$D$6</f>
        <v>4040</v>
      </c>
      <c r="M962" s="70">
        <f t="shared" ca="1" si="295"/>
        <v>0.90190977014318652</v>
      </c>
      <c r="N962" s="68">
        <f t="shared" si="282"/>
        <v>25</v>
      </c>
      <c r="O962" s="75">
        <f ca="1">J962*'Inputs and Outputs'!$D$5-('Model Part B'!K962*'Model Part B'!N962+K962*Costperbumped)</f>
        <v>4040</v>
      </c>
      <c r="R962" s="74">
        <v>959</v>
      </c>
      <c r="S962" s="68" t="s">
        <v>8</v>
      </c>
      <c r="T962" s="69">
        <v>44516</v>
      </c>
      <c r="U962" s="67" t="s">
        <v>2</v>
      </c>
      <c r="V962" s="68" t="str">
        <f>'Flight Data'!$A960</f>
        <v>G959</v>
      </c>
      <c r="W962" s="68">
        <f>'Flight Data'!$B960</f>
        <v>4</v>
      </c>
      <c r="X962" s="68">
        <f ca="1">ROUND(NORMINV($AC962,'Inputs and Outputs'!$C$19,'Inputs and Outputs'!$D$19),0)</f>
        <v>105</v>
      </c>
      <c r="Y962" s="68">
        <f t="shared" si="283"/>
        <v>102</v>
      </c>
      <c r="Z962" s="68">
        <f t="shared" ca="1" si="284"/>
        <v>102</v>
      </c>
      <c r="AA962" s="68">
        <f ca="1">IF(Z962-W962&gt;'Inputs and Outputs'!$D$4,One-W962,0)</f>
        <v>0</v>
      </c>
      <c r="AB962" s="68">
        <f ca="1">Z962*'Inputs and Outputs'!$D$5-AA962*'Inputs and Outputs'!$D$6</f>
        <v>4080</v>
      </c>
      <c r="AC962" s="70">
        <f t="shared" ca="1" si="296"/>
        <v>0.68639890637821732</v>
      </c>
      <c r="AD962" s="68">
        <f t="shared" si="285"/>
        <v>25</v>
      </c>
      <c r="AE962" s="75">
        <f ca="1">Z962*'Inputs and Outputs'!$D$5-('Model Part B'!AA962*'Model Part B'!AD962+AA962*Costperbumped)</f>
        <v>4080</v>
      </c>
      <c r="AH962" s="74">
        <v>959</v>
      </c>
      <c r="AI962" s="68" t="s">
        <v>8</v>
      </c>
      <c r="AJ962" s="69">
        <v>44516</v>
      </c>
      <c r="AK962" s="67" t="s">
        <v>2</v>
      </c>
      <c r="AL962" s="68" t="str">
        <f>'Flight Data'!$A960</f>
        <v>G959</v>
      </c>
      <c r="AM962" s="68">
        <f>'Flight Data'!$B960</f>
        <v>4</v>
      </c>
      <c r="AN962" s="68">
        <f ca="1">ROUND(NORMINV($AS962,'Inputs and Outputs'!$C$19,'Inputs and Outputs'!$D$19),0)</f>
        <v>95</v>
      </c>
      <c r="AO962" s="68">
        <f t="shared" si="286"/>
        <v>103</v>
      </c>
      <c r="AP962" s="68">
        <f t="shared" ca="1" si="287"/>
        <v>95</v>
      </c>
      <c r="AQ962" s="68">
        <f ca="1">IF(AP962-AM962&gt;'Inputs and Outputs'!$D$4,Three-AM962,0)</f>
        <v>0</v>
      </c>
      <c r="AR962" s="68">
        <f ca="1">AP962*'Inputs and Outputs'!$D$5-AQ962*'Inputs and Outputs'!$D$6</f>
        <v>3800</v>
      </c>
      <c r="AS962" s="70">
        <f t="shared" ca="1" si="297"/>
        <v>6.5459317667086458E-2</v>
      </c>
      <c r="AT962" s="68">
        <f t="shared" si="288"/>
        <v>25</v>
      </c>
      <c r="AU962" s="75">
        <f ca="1">AP962*'Inputs and Outputs'!$D$5-('Model Part B'!AQ962*'Model Part B'!AT962+AQ962*Costperbumped)</f>
        <v>3800</v>
      </c>
      <c r="AX962" s="74">
        <v>959</v>
      </c>
      <c r="AY962" s="68" t="s">
        <v>8</v>
      </c>
      <c r="AZ962" s="69">
        <v>44516</v>
      </c>
      <c r="BA962" s="67" t="s">
        <v>2</v>
      </c>
      <c r="BB962" s="68" t="str">
        <f>'Flight Data'!$A960</f>
        <v>G959</v>
      </c>
      <c r="BC962" s="68">
        <f>'Flight Data'!$B960</f>
        <v>4</v>
      </c>
      <c r="BD962" s="68">
        <f ca="1">ROUND(NORMINV($BI962,'Inputs and Outputs'!$C$19,'Inputs and Outputs'!$D$19),0)</f>
        <v>106</v>
      </c>
      <c r="BE962" s="68">
        <f t="shared" si="289"/>
        <v>104</v>
      </c>
      <c r="BF962" s="68">
        <f t="shared" ca="1" si="290"/>
        <v>104</v>
      </c>
      <c r="BG962" s="68">
        <f ca="1">IF(BF962-BC962&gt;'Inputs and Outputs'!$D$4,Four-BC962,0)</f>
        <v>0</v>
      </c>
      <c r="BH962" s="68">
        <f ca="1">BF962*'Inputs and Outputs'!$D$5-BG962*'Inputs and Outputs'!$D$6</f>
        <v>4160</v>
      </c>
      <c r="BI962" s="70">
        <f t="shared" ca="1" si="298"/>
        <v>0.72406673662117915</v>
      </c>
      <c r="BJ962" s="68">
        <f t="shared" si="291"/>
        <v>25</v>
      </c>
      <c r="BK962" s="75">
        <f ca="1">BF962*'Inputs and Outputs'!$D$5-('Model Part B'!BG962*'Model Part B'!BJ962+BG962*Costperbumped)</f>
        <v>4160</v>
      </c>
      <c r="BN962" s="74">
        <v>959</v>
      </c>
      <c r="BO962" s="68" t="s">
        <v>8</v>
      </c>
      <c r="BP962" s="69">
        <v>44516</v>
      </c>
      <c r="BQ962" s="67" t="s">
        <v>2</v>
      </c>
      <c r="BR962" s="68" t="str">
        <f>'Flight Data'!$A960</f>
        <v>G959</v>
      </c>
      <c r="BS962" s="68">
        <f>'Flight Data'!$B960</f>
        <v>4</v>
      </c>
      <c r="BT962" s="68">
        <f ca="1">ROUND(NORMINV($BY962,'Inputs and Outputs'!$C$18,'Inputs and Outputs'!$D$18),0)</f>
        <v>101</v>
      </c>
      <c r="BU962" s="68">
        <f t="shared" si="292"/>
        <v>105</v>
      </c>
      <c r="BV962" s="68">
        <f t="shared" ca="1" si="293"/>
        <v>101</v>
      </c>
      <c r="BW962" s="68">
        <f ca="1">IF(BV962-BS962&gt;'Inputs and Outputs'!$D$4,Five-BS962,0)</f>
        <v>0</v>
      </c>
      <c r="BX962" s="68">
        <f ca="1">BV962*'Inputs and Outputs'!$D$5-BW962*'Inputs and Outputs'!$D$6</f>
        <v>4040</v>
      </c>
      <c r="BY962" s="70">
        <f t="shared" ca="1" si="299"/>
        <v>0.49098183817700347</v>
      </c>
      <c r="BZ962" s="68">
        <f t="shared" si="294"/>
        <v>25</v>
      </c>
      <c r="CA962" s="75">
        <f ca="1">BV962*'Inputs and Outputs'!$D$5-('Model Part B'!BW962*'Model Part B'!BZ962+BW962*Costperbumped)</f>
        <v>4040</v>
      </c>
    </row>
    <row r="963" spans="2:79" x14ac:dyDescent="0.2">
      <c r="B963" s="74">
        <v>960</v>
      </c>
      <c r="C963" s="68" t="s">
        <v>8</v>
      </c>
      <c r="D963" s="69">
        <v>44516</v>
      </c>
      <c r="E963" s="67" t="s">
        <v>0</v>
      </c>
      <c r="F963" s="68" t="str">
        <f>'Flight Data'!$A961</f>
        <v>G960</v>
      </c>
      <c r="G963" s="68">
        <f>'Flight Data'!$B961</f>
        <v>0</v>
      </c>
      <c r="H963" s="68">
        <f ca="1">ROUND(NORMINV($M963,'Inputs and Outputs'!$C$20,'Inputs and Outputs'!$D$20),0)</f>
        <v>103</v>
      </c>
      <c r="I963" s="68">
        <f t="shared" si="280"/>
        <v>101</v>
      </c>
      <c r="J963" s="68">
        <f t="shared" ca="1" si="281"/>
        <v>101</v>
      </c>
      <c r="K963" s="68">
        <f ca="1">IF(J963-G963&gt;'Inputs and Outputs'!$D$4,One-G963,0)</f>
        <v>1</v>
      </c>
      <c r="L963" s="68">
        <f ca="1">J963*'Inputs and Outputs'!$D$5-K963*'Inputs and Outputs'!$D$6</f>
        <v>3940</v>
      </c>
      <c r="M963" s="70">
        <f t="shared" ca="1" si="295"/>
        <v>0.34107434970796791</v>
      </c>
      <c r="N963" s="68">
        <f t="shared" si="282"/>
        <v>200</v>
      </c>
      <c r="O963" s="75">
        <f ca="1">J963*'Inputs and Outputs'!$D$5-('Model Part B'!K963*'Model Part B'!N963+K963*Costperbumped)</f>
        <v>3740</v>
      </c>
      <c r="R963" s="74">
        <v>960</v>
      </c>
      <c r="S963" s="68" t="s">
        <v>8</v>
      </c>
      <c r="T963" s="69">
        <v>44516</v>
      </c>
      <c r="U963" s="67" t="s">
        <v>0</v>
      </c>
      <c r="V963" s="68" t="str">
        <f>'Flight Data'!$A961</f>
        <v>G960</v>
      </c>
      <c r="W963" s="68">
        <f>'Flight Data'!$B961</f>
        <v>0</v>
      </c>
      <c r="X963" s="68">
        <f ca="1">ROUND(NORMINV($AC963,'Inputs and Outputs'!$C$20,'Inputs and Outputs'!$D$20),0)</f>
        <v>101</v>
      </c>
      <c r="Y963" s="68">
        <f t="shared" si="283"/>
        <v>102</v>
      </c>
      <c r="Z963" s="68">
        <f t="shared" ca="1" si="284"/>
        <v>101</v>
      </c>
      <c r="AA963" s="68">
        <f ca="1">IF(Z963-W963&gt;'Inputs and Outputs'!$D$4,One-W963,0)</f>
        <v>1</v>
      </c>
      <c r="AB963" s="68">
        <f ca="1">Z963*'Inputs and Outputs'!$D$5-AA963*'Inputs and Outputs'!$D$6</f>
        <v>3940</v>
      </c>
      <c r="AC963" s="70">
        <f t="shared" ca="1" si="296"/>
        <v>0.20083481167671902</v>
      </c>
      <c r="AD963" s="68">
        <f t="shared" si="285"/>
        <v>200</v>
      </c>
      <c r="AE963" s="75">
        <f ca="1">Z963*'Inputs and Outputs'!$D$5-('Model Part B'!AA963*'Model Part B'!AD963+AA963*Costperbumped)</f>
        <v>3740</v>
      </c>
      <c r="AH963" s="74">
        <v>960</v>
      </c>
      <c r="AI963" s="68" t="s">
        <v>8</v>
      </c>
      <c r="AJ963" s="69">
        <v>44516</v>
      </c>
      <c r="AK963" s="67" t="s">
        <v>0</v>
      </c>
      <c r="AL963" s="68" t="str">
        <f>'Flight Data'!$A961</f>
        <v>G960</v>
      </c>
      <c r="AM963" s="68">
        <f>'Flight Data'!$B961</f>
        <v>0</v>
      </c>
      <c r="AN963" s="68">
        <f ca="1">ROUND(NORMINV($AS963,'Inputs and Outputs'!$C$20,'Inputs and Outputs'!$D$20),0)</f>
        <v>105</v>
      </c>
      <c r="AO963" s="68">
        <f t="shared" si="286"/>
        <v>103</v>
      </c>
      <c r="AP963" s="68">
        <f t="shared" ca="1" si="287"/>
        <v>103</v>
      </c>
      <c r="AQ963" s="68">
        <f ca="1">IF(AP963-AM963&gt;'Inputs and Outputs'!$D$4,Three-AM963,0)</f>
        <v>3</v>
      </c>
      <c r="AR963" s="68">
        <f ca="1">AP963*'Inputs and Outputs'!$D$5-AQ963*'Inputs and Outputs'!$D$6</f>
        <v>3820</v>
      </c>
      <c r="AS963" s="70">
        <f t="shared" ca="1" si="297"/>
        <v>0.50498763102637467</v>
      </c>
      <c r="AT963" s="68">
        <f t="shared" si="288"/>
        <v>200</v>
      </c>
      <c r="AU963" s="75">
        <f ca="1">AP963*'Inputs and Outputs'!$D$5-('Model Part B'!AQ963*'Model Part B'!AT963+AQ963*Costperbumped)</f>
        <v>3220</v>
      </c>
      <c r="AX963" s="74">
        <v>960</v>
      </c>
      <c r="AY963" s="68" t="s">
        <v>8</v>
      </c>
      <c r="AZ963" s="69">
        <v>44516</v>
      </c>
      <c r="BA963" s="67" t="s">
        <v>0</v>
      </c>
      <c r="BB963" s="68" t="str">
        <f>'Flight Data'!$A961</f>
        <v>G960</v>
      </c>
      <c r="BC963" s="68">
        <f>'Flight Data'!$B961</f>
        <v>0</v>
      </c>
      <c r="BD963" s="68">
        <f ca="1">ROUND(NORMINV($BI963,'Inputs and Outputs'!$C$20,'Inputs and Outputs'!$D$20),0)</f>
        <v>101</v>
      </c>
      <c r="BE963" s="68">
        <f t="shared" si="289"/>
        <v>104</v>
      </c>
      <c r="BF963" s="68">
        <f t="shared" ca="1" si="290"/>
        <v>101</v>
      </c>
      <c r="BG963" s="68">
        <f ca="1">IF(BF963-BC963&gt;'Inputs and Outputs'!$D$4,Four-BC963,0)</f>
        <v>4</v>
      </c>
      <c r="BH963" s="68">
        <f ca="1">BF963*'Inputs and Outputs'!$D$5-BG963*'Inputs and Outputs'!$D$6</f>
        <v>3640</v>
      </c>
      <c r="BI963" s="70">
        <f t="shared" ca="1" si="298"/>
        <v>0.19425473462479237</v>
      </c>
      <c r="BJ963" s="68">
        <f t="shared" si="291"/>
        <v>200</v>
      </c>
      <c r="BK963" s="75">
        <f ca="1">BF963*'Inputs and Outputs'!$D$5-('Model Part B'!BG963*'Model Part B'!BJ963+BG963*Costperbumped)</f>
        <v>2840</v>
      </c>
      <c r="BN963" s="74">
        <v>960</v>
      </c>
      <c r="BO963" s="68" t="s">
        <v>8</v>
      </c>
      <c r="BP963" s="69">
        <v>44516</v>
      </c>
      <c r="BQ963" s="67" t="s">
        <v>0</v>
      </c>
      <c r="BR963" s="68" t="str">
        <f>'Flight Data'!$A961</f>
        <v>G960</v>
      </c>
      <c r="BS963" s="68">
        <f>'Flight Data'!$B961</f>
        <v>0</v>
      </c>
      <c r="BT963" s="68">
        <f ca="1">ROUND(NORMINV($BY963,'Inputs and Outputs'!$C$18,'Inputs and Outputs'!$D$18),0)</f>
        <v>105</v>
      </c>
      <c r="BU963" s="68">
        <f t="shared" si="292"/>
        <v>105</v>
      </c>
      <c r="BV963" s="68">
        <f t="shared" ca="1" si="293"/>
        <v>105</v>
      </c>
      <c r="BW963" s="68">
        <f ca="1">IF(BV963-BS963&gt;'Inputs and Outputs'!$D$4,Five-BS963,0)</f>
        <v>5</v>
      </c>
      <c r="BX963" s="68">
        <f ca="1">BV963*'Inputs and Outputs'!$D$5-BW963*'Inputs and Outputs'!$D$6</f>
        <v>3700</v>
      </c>
      <c r="BY963" s="70">
        <f t="shared" ca="1" si="299"/>
        <v>0.76555039395761248</v>
      </c>
      <c r="BZ963" s="68">
        <f t="shared" si="294"/>
        <v>200</v>
      </c>
      <c r="CA963" s="75">
        <f ca="1">BV963*'Inputs and Outputs'!$D$5-('Model Part B'!BW963*'Model Part B'!BZ963+BW963*Costperbumped)</f>
        <v>2700</v>
      </c>
    </row>
    <row r="964" spans="2:79" x14ac:dyDescent="0.2">
      <c r="B964" s="74">
        <v>961</v>
      </c>
      <c r="C964" s="68" t="s">
        <v>7</v>
      </c>
      <c r="D964" s="69">
        <v>44517</v>
      </c>
      <c r="E964" s="67" t="s">
        <v>3</v>
      </c>
      <c r="F964" s="68" t="str">
        <f>'Flight Data'!$A962</f>
        <v>G961</v>
      </c>
      <c r="G964" s="68">
        <f>'Flight Data'!$B962</f>
        <v>3</v>
      </c>
      <c r="H964" s="68">
        <f ca="1">ROUND(NORMINV($M964,'Inputs and Outputs'!$C$18,'Inputs and Outputs'!$D$18),0)</f>
        <v>99</v>
      </c>
      <c r="I964" s="68">
        <f t="shared" ref="I964:I1027" si="300">Capacity+One</f>
        <v>101</v>
      </c>
      <c r="J964" s="68">
        <f t="shared" ref="J964:J1027" ca="1" si="301">MIN(H964,I964)</f>
        <v>99</v>
      </c>
      <c r="K964" s="68">
        <f ca="1">IF(J964-G964&gt;'Inputs and Outputs'!$D$4,One-G964,0)</f>
        <v>0</v>
      </c>
      <c r="L964" s="68">
        <f ca="1">J964*'Inputs and Outputs'!$D$5-K964*'Inputs and Outputs'!$D$6</f>
        <v>3960</v>
      </c>
      <c r="M964" s="70">
        <f t="shared" ca="1" si="295"/>
        <v>0.38618747169600609</v>
      </c>
      <c r="N964" s="68">
        <f t="shared" ref="N964:N1027" si="302">IF(E964="7pm",200,25)</f>
        <v>25</v>
      </c>
      <c r="O964" s="75">
        <f ca="1">J964*'Inputs and Outputs'!$D$5-('Model Part B'!K964*'Model Part B'!N964+K964*Costperbumped)</f>
        <v>3960</v>
      </c>
      <c r="R964" s="74">
        <v>961</v>
      </c>
      <c r="S964" s="68" t="s">
        <v>7</v>
      </c>
      <c r="T964" s="69">
        <v>44517</v>
      </c>
      <c r="U964" s="67" t="s">
        <v>3</v>
      </c>
      <c r="V964" s="68" t="str">
        <f>'Flight Data'!$A962</f>
        <v>G961</v>
      </c>
      <c r="W964" s="68">
        <f>'Flight Data'!$B962</f>
        <v>3</v>
      </c>
      <c r="X964" s="68">
        <f ca="1">ROUND(NORMINV($AC964,'Inputs and Outputs'!$C$18,'Inputs and Outputs'!$D$18),0)</f>
        <v>97</v>
      </c>
      <c r="Y964" s="68">
        <f t="shared" ref="Y964:Y1027" si="303">Capacity+Two</f>
        <v>102</v>
      </c>
      <c r="Z964" s="68">
        <f t="shared" ref="Z964:Z1027" ca="1" si="304">MIN(X964,Y964)</f>
        <v>97</v>
      </c>
      <c r="AA964" s="68">
        <f ca="1">IF(Z964-W964&gt;'Inputs and Outputs'!$D$4,One-W964,0)</f>
        <v>0</v>
      </c>
      <c r="AB964" s="68">
        <f ca="1">Z964*'Inputs and Outputs'!$D$5-AA964*'Inputs and Outputs'!$D$6</f>
        <v>3880</v>
      </c>
      <c r="AC964" s="70">
        <f t="shared" ca="1" si="296"/>
        <v>0.2628651310010558</v>
      </c>
      <c r="AD964" s="68">
        <f t="shared" ref="AD964:AD1027" si="305">IF(U964="7pm",200,25)</f>
        <v>25</v>
      </c>
      <c r="AE964" s="75">
        <f ca="1">Z964*'Inputs and Outputs'!$D$5-('Model Part B'!AA964*'Model Part B'!AD964+AA964*Costperbumped)</f>
        <v>3880</v>
      </c>
      <c r="AH964" s="74">
        <v>961</v>
      </c>
      <c r="AI964" s="68" t="s">
        <v>7</v>
      </c>
      <c r="AJ964" s="69">
        <v>44517</v>
      </c>
      <c r="AK964" s="67" t="s">
        <v>3</v>
      </c>
      <c r="AL964" s="68" t="str">
        <f>'Flight Data'!$A962</f>
        <v>G961</v>
      </c>
      <c r="AM964" s="68">
        <f>'Flight Data'!$B962</f>
        <v>3</v>
      </c>
      <c r="AN964" s="68">
        <f ca="1">ROUND(NORMINV($AS964,'Inputs and Outputs'!$C$18,'Inputs and Outputs'!$D$18),0)</f>
        <v>109</v>
      </c>
      <c r="AO964" s="68">
        <f t="shared" ref="AO964:AO1027" si="306">Capacity+Three</f>
        <v>103</v>
      </c>
      <c r="AP964" s="68">
        <f t="shared" ref="AP964:AP1027" ca="1" si="307">MIN(AN964,AO964)</f>
        <v>103</v>
      </c>
      <c r="AQ964" s="68">
        <f ca="1">IF(AP964-AM964&gt;'Inputs and Outputs'!$D$4,Three-AM964,0)</f>
        <v>0</v>
      </c>
      <c r="AR964" s="68">
        <f ca="1">AP964*'Inputs and Outputs'!$D$5-AQ964*'Inputs and Outputs'!$D$6</f>
        <v>4120</v>
      </c>
      <c r="AS964" s="70">
        <f t="shared" ca="1" si="297"/>
        <v>0.91507342863467545</v>
      </c>
      <c r="AT964" s="68">
        <f t="shared" ref="AT964:AT1027" si="308">IF(AK964="7pm",200,25)</f>
        <v>25</v>
      </c>
      <c r="AU964" s="75">
        <f ca="1">AP964*'Inputs and Outputs'!$D$5-('Model Part B'!AQ964*'Model Part B'!AT964+AQ964*Costperbumped)</f>
        <v>4120</v>
      </c>
      <c r="AX964" s="74">
        <v>961</v>
      </c>
      <c r="AY964" s="68" t="s">
        <v>7</v>
      </c>
      <c r="AZ964" s="69">
        <v>44517</v>
      </c>
      <c r="BA964" s="67" t="s">
        <v>3</v>
      </c>
      <c r="BB964" s="68" t="str">
        <f>'Flight Data'!$A962</f>
        <v>G961</v>
      </c>
      <c r="BC964" s="68">
        <f>'Flight Data'!$B962</f>
        <v>3</v>
      </c>
      <c r="BD964" s="68">
        <f ca="1">ROUND(NORMINV($BI964,'Inputs and Outputs'!$C$18,'Inputs and Outputs'!$D$18),0)</f>
        <v>98</v>
      </c>
      <c r="BE964" s="68">
        <f t="shared" ref="BE964:BE1027" si="309">Capacity+Four</f>
        <v>104</v>
      </c>
      <c r="BF964" s="68">
        <f t="shared" ref="BF964:BF1027" ca="1" si="310">MIN(BD964,BE964)</f>
        <v>98</v>
      </c>
      <c r="BG964" s="68">
        <f ca="1">IF(BF964-BC964&gt;'Inputs and Outputs'!$D$4,Four-BC964,0)</f>
        <v>0</v>
      </c>
      <c r="BH964" s="68">
        <f ca="1">BF964*'Inputs and Outputs'!$D$5-BG964*'Inputs and Outputs'!$D$6</f>
        <v>3920</v>
      </c>
      <c r="BI964" s="70">
        <f t="shared" ca="1" si="298"/>
        <v>0.30476065528721985</v>
      </c>
      <c r="BJ964" s="68">
        <f t="shared" ref="BJ964:BJ1027" si="311">IF(BA964="7pm",200,25)</f>
        <v>25</v>
      </c>
      <c r="BK964" s="75">
        <f ca="1">BF964*'Inputs and Outputs'!$D$5-('Model Part B'!BG964*'Model Part B'!BJ964+BG964*Costperbumped)</f>
        <v>3920</v>
      </c>
      <c r="BN964" s="74">
        <v>961</v>
      </c>
      <c r="BO964" s="68" t="s">
        <v>7</v>
      </c>
      <c r="BP964" s="69">
        <v>44517</v>
      </c>
      <c r="BQ964" s="67" t="s">
        <v>3</v>
      </c>
      <c r="BR964" s="68" t="str">
        <f>'Flight Data'!$A962</f>
        <v>G961</v>
      </c>
      <c r="BS964" s="68">
        <f>'Flight Data'!$B962</f>
        <v>3</v>
      </c>
      <c r="BT964" s="68">
        <f ca="1">ROUND(NORMINV($BY964,'Inputs and Outputs'!$C$18,'Inputs and Outputs'!$D$18),0)</f>
        <v>100</v>
      </c>
      <c r="BU964" s="68">
        <f t="shared" ref="BU964:BU1027" si="312">Capacity+Five</f>
        <v>105</v>
      </c>
      <c r="BV964" s="68">
        <f t="shared" ref="BV964:BV1027" ca="1" si="313">MIN(BT964,BU964)</f>
        <v>100</v>
      </c>
      <c r="BW964" s="68">
        <f ca="1">IF(BV964-BS964&gt;'Inputs and Outputs'!$D$4,Five-BS964,0)</f>
        <v>0</v>
      </c>
      <c r="BX964" s="68">
        <f ca="1">BV964*'Inputs and Outputs'!$D$5-BW964*'Inputs and Outputs'!$D$6</f>
        <v>4000</v>
      </c>
      <c r="BY964" s="70">
        <f t="shared" ca="1" si="299"/>
        <v>0.42484779675295992</v>
      </c>
      <c r="BZ964" s="68">
        <f t="shared" ref="BZ964:BZ1027" si="314">IF(BQ964="7pm",200,25)</f>
        <v>25</v>
      </c>
      <c r="CA964" s="75">
        <f ca="1">BV964*'Inputs and Outputs'!$D$5-('Model Part B'!BW964*'Model Part B'!BZ964+BW964*Costperbumped)</f>
        <v>4000</v>
      </c>
    </row>
    <row r="965" spans="2:79" x14ac:dyDescent="0.2">
      <c r="B965" s="74">
        <v>962</v>
      </c>
      <c r="C965" s="68" t="s">
        <v>7</v>
      </c>
      <c r="D965" s="69">
        <v>44517</v>
      </c>
      <c r="E965" s="67" t="s">
        <v>2</v>
      </c>
      <c r="F965" s="68" t="str">
        <f>'Flight Data'!$A963</f>
        <v>G962</v>
      </c>
      <c r="G965" s="68">
        <f>'Flight Data'!$B963</f>
        <v>4</v>
      </c>
      <c r="H965" s="68">
        <f ca="1">ROUND(NORMINV($M965,'Inputs and Outputs'!$C$19,'Inputs and Outputs'!$D$19),0)</f>
        <v>102</v>
      </c>
      <c r="I965" s="68">
        <f t="shared" si="300"/>
        <v>101</v>
      </c>
      <c r="J965" s="68">
        <f t="shared" ca="1" si="301"/>
        <v>101</v>
      </c>
      <c r="K965" s="68">
        <f ca="1">IF(J965-G965&gt;'Inputs and Outputs'!$D$4,One-G965,0)</f>
        <v>0</v>
      </c>
      <c r="L965" s="68">
        <f ca="1">J965*'Inputs and Outputs'!$D$5-K965*'Inputs and Outputs'!$D$6</f>
        <v>4040</v>
      </c>
      <c r="M965" s="70">
        <f t="shared" ref="M965:M1028" ca="1" si="315">RAND()</f>
        <v>0.44694329687989631</v>
      </c>
      <c r="N965" s="68">
        <f t="shared" si="302"/>
        <v>25</v>
      </c>
      <c r="O965" s="75">
        <f ca="1">J965*'Inputs and Outputs'!$D$5-('Model Part B'!K965*'Model Part B'!N965+K965*Costperbumped)</f>
        <v>4040</v>
      </c>
      <c r="R965" s="74">
        <v>962</v>
      </c>
      <c r="S965" s="68" t="s">
        <v>7</v>
      </c>
      <c r="T965" s="69">
        <v>44517</v>
      </c>
      <c r="U965" s="67" t="s">
        <v>2</v>
      </c>
      <c r="V965" s="68" t="str">
        <f>'Flight Data'!$A963</f>
        <v>G962</v>
      </c>
      <c r="W965" s="68">
        <f>'Flight Data'!$B963</f>
        <v>4</v>
      </c>
      <c r="X965" s="68">
        <f ca="1">ROUND(NORMINV($AC965,'Inputs and Outputs'!$C$19,'Inputs and Outputs'!$D$19),0)</f>
        <v>101</v>
      </c>
      <c r="Y965" s="68">
        <f t="shared" si="303"/>
        <v>102</v>
      </c>
      <c r="Z965" s="68">
        <f t="shared" ca="1" si="304"/>
        <v>101</v>
      </c>
      <c r="AA965" s="68">
        <f ca="1">IF(Z965-W965&gt;'Inputs and Outputs'!$D$4,One-W965,0)</f>
        <v>0</v>
      </c>
      <c r="AB965" s="68">
        <f ca="1">Z965*'Inputs and Outputs'!$D$5-AA965*'Inputs and Outputs'!$D$6</f>
        <v>4040</v>
      </c>
      <c r="AC965" s="70">
        <f t="shared" ref="AC965:AC1028" ca="1" si="316">RAND()</f>
        <v>0.31075794707749427</v>
      </c>
      <c r="AD965" s="68">
        <f t="shared" si="305"/>
        <v>25</v>
      </c>
      <c r="AE965" s="75">
        <f ca="1">Z965*'Inputs and Outputs'!$D$5-('Model Part B'!AA965*'Model Part B'!AD965+AA965*Costperbumped)</f>
        <v>4040</v>
      </c>
      <c r="AH965" s="74">
        <v>962</v>
      </c>
      <c r="AI965" s="68" t="s">
        <v>7</v>
      </c>
      <c r="AJ965" s="69">
        <v>44517</v>
      </c>
      <c r="AK965" s="67" t="s">
        <v>2</v>
      </c>
      <c r="AL965" s="68" t="str">
        <f>'Flight Data'!$A963</f>
        <v>G962</v>
      </c>
      <c r="AM965" s="68">
        <f>'Flight Data'!$B963</f>
        <v>4</v>
      </c>
      <c r="AN965" s="68">
        <f ca="1">ROUND(NORMINV($AS965,'Inputs and Outputs'!$C$19,'Inputs and Outputs'!$D$19),0)</f>
        <v>105</v>
      </c>
      <c r="AO965" s="68">
        <f t="shared" si="306"/>
        <v>103</v>
      </c>
      <c r="AP965" s="68">
        <f t="shared" ca="1" si="307"/>
        <v>103</v>
      </c>
      <c r="AQ965" s="68">
        <f ca="1">IF(AP965-AM965&gt;'Inputs and Outputs'!$D$4,Three-AM965,0)</f>
        <v>0</v>
      </c>
      <c r="AR965" s="68">
        <f ca="1">AP965*'Inputs and Outputs'!$D$5-AQ965*'Inputs and Outputs'!$D$6</f>
        <v>4120</v>
      </c>
      <c r="AS965" s="70">
        <f t="shared" ref="AS965:AS1028" ca="1" si="317">RAND()</f>
        <v>0.62578738001017586</v>
      </c>
      <c r="AT965" s="68">
        <f t="shared" si="308"/>
        <v>25</v>
      </c>
      <c r="AU965" s="75">
        <f ca="1">AP965*'Inputs and Outputs'!$D$5-('Model Part B'!AQ965*'Model Part B'!AT965+AQ965*Costperbumped)</f>
        <v>4120</v>
      </c>
      <c r="AX965" s="74">
        <v>962</v>
      </c>
      <c r="AY965" s="68" t="s">
        <v>7</v>
      </c>
      <c r="AZ965" s="69">
        <v>44517</v>
      </c>
      <c r="BA965" s="67" t="s">
        <v>2</v>
      </c>
      <c r="BB965" s="68" t="str">
        <f>'Flight Data'!$A963</f>
        <v>G962</v>
      </c>
      <c r="BC965" s="68">
        <f>'Flight Data'!$B963</f>
        <v>4</v>
      </c>
      <c r="BD965" s="68">
        <f ca="1">ROUND(NORMINV($BI965,'Inputs and Outputs'!$C$19,'Inputs and Outputs'!$D$19),0)</f>
        <v>101</v>
      </c>
      <c r="BE965" s="68">
        <f t="shared" si="309"/>
        <v>104</v>
      </c>
      <c r="BF965" s="68">
        <f t="shared" ca="1" si="310"/>
        <v>101</v>
      </c>
      <c r="BG965" s="68">
        <f ca="1">IF(BF965-BC965&gt;'Inputs and Outputs'!$D$4,Four-BC965,0)</f>
        <v>0</v>
      </c>
      <c r="BH965" s="68">
        <f ca="1">BF965*'Inputs and Outputs'!$D$5-BG965*'Inputs and Outputs'!$D$6</f>
        <v>4040</v>
      </c>
      <c r="BI965" s="70">
        <f t="shared" ref="BI965:BI1028" ca="1" si="318">RAND()</f>
        <v>0.33167703433295581</v>
      </c>
      <c r="BJ965" s="68">
        <f t="shared" si="311"/>
        <v>25</v>
      </c>
      <c r="BK965" s="75">
        <f ca="1">BF965*'Inputs and Outputs'!$D$5-('Model Part B'!BG965*'Model Part B'!BJ965+BG965*Costperbumped)</f>
        <v>4040</v>
      </c>
      <c r="BN965" s="74">
        <v>962</v>
      </c>
      <c r="BO965" s="68" t="s">
        <v>7</v>
      </c>
      <c r="BP965" s="69">
        <v>44517</v>
      </c>
      <c r="BQ965" s="67" t="s">
        <v>2</v>
      </c>
      <c r="BR965" s="68" t="str">
        <f>'Flight Data'!$A963</f>
        <v>G962</v>
      </c>
      <c r="BS965" s="68">
        <f>'Flight Data'!$B963</f>
        <v>4</v>
      </c>
      <c r="BT965" s="68">
        <f ca="1">ROUND(NORMINV($BY965,'Inputs and Outputs'!$C$18,'Inputs and Outputs'!$D$18),0)</f>
        <v>114</v>
      </c>
      <c r="BU965" s="68">
        <f t="shared" si="312"/>
        <v>105</v>
      </c>
      <c r="BV965" s="68">
        <f t="shared" ca="1" si="313"/>
        <v>105</v>
      </c>
      <c r="BW965" s="68">
        <f ca="1">IF(BV965-BS965&gt;'Inputs and Outputs'!$D$4,Five-BS965,0)</f>
        <v>1</v>
      </c>
      <c r="BX965" s="68">
        <f ca="1">BV965*'Inputs and Outputs'!$D$5-BW965*'Inputs and Outputs'!$D$6</f>
        <v>4100</v>
      </c>
      <c r="BY965" s="70">
        <f t="shared" ref="BY965:BY1028" ca="1" si="319">RAND()</f>
        <v>0.98510432940505055</v>
      </c>
      <c r="BZ965" s="68">
        <f t="shared" si="314"/>
        <v>25</v>
      </c>
      <c r="CA965" s="75">
        <f ca="1">BV965*'Inputs and Outputs'!$D$5-('Model Part B'!BW965*'Model Part B'!BZ965+BW965*Costperbumped)</f>
        <v>4075</v>
      </c>
    </row>
    <row r="966" spans="2:79" x14ac:dyDescent="0.2">
      <c r="B966" s="74">
        <v>963</v>
      </c>
      <c r="C966" s="68" t="s">
        <v>7</v>
      </c>
      <c r="D966" s="69">
        <v>44517</v>
      </c>
      <c r="E966" s="67" t="s">
        <v>0</v>
      </c>
      <c r="F966" s="68" t="str">
        <f>'Flight Data'!$A964</f>
        <v>G963</v>
      </c>
      <c r="G966" s="68">
        <f>'Flight Data'!$B964</f>
        <v>1</v>
      </c>
      <c r="H966" s="68">
        <f ca="1">ROUND(NORMINV($M966,'Inputs and Outputs'!$C$20,'Inputs and Outputs'!$D$20),0)</f>
        <v>103</v>
      </c>
      <c r="I966" s="68">
        <f t="shared" si="300"/>
        <v>101</v>
      </c>
      <c r="J966" s="68">
        <f t="shared" ca="1" si="301"/>
        <v>101</v>
      </c>
      <c r="K966" s="68">
        <f ca="1">IF(J966-G966&gt;'Inputs and Outputs'!$D$4,One-G966,0)</f>
        <v>0</v>
      </c>
      <c r="L966" s="68">
        <f ca="1">J966*'Inputs and Outputs'!$D$5-K966*'Inputs and Outputs'!$D$6</f>
        <v>4040</v>
      </c>
      <c r="M966" s="70">
        <f t="shared" ca="1" si="315"/>
        <v>0.37025805025632919</v>
      </c>
      <c r="N966" s="68">
        <f t="shared" si="302"/>
        <v>200</v>
      </c>
      <c r="O966" s="75">
        <f ca="1">J966*'Inputs and Outputs'!$D$5-('Model Part B'!K966*'Model Part B'!N966+K966*Costperbumped)</f>
        <v>4040</v>
      </c>
      <c r="R966" s="74">
        <v>963</v>
      </c>
      <c r="S966" s="68" t="s">
        <v>7</v>
      </c>
      <c r="T966" s="69">
        <v>44517</v>
      </c>
      <c r="U966" s="67" t="s">
        <v>0</v>
      </c>
      <c r="V966" s="68" t="str">
        <f>'Flight Data'!$A964</f>
        <v>G963</v>
      </c>
      <c r="W966" s="68">
        <f>'Flight Data'!$B964</f>
        <v>1</v>
      </c>
      <c r="X966" s="68">
        <f ca="1">ROUND(NORMINV($AC966,'Inputs and Outputs'!$C$20,'Inputs and Outputs'!$D$20),0)</f>
        <v>105</v>
      </c>
      <c r="Y966" s="68">
        <f t="shared" si="303"/>
        <v>102</v>
      </c>
      <c r="Z966" s="68">
        <f t="shared" ca="1" si="304"/>
        <v>102</v>
      </c>
      <c r="AA966" s="68">
        <f ca="1">IF(Z966-W966&gt;'Inputs and Outputs'!$D$4,One-W966,0)</f>
        <v>0</v>
      </c>
      <c r="AB966" s="68">
        <f ca="1">Z966*'Inputs and Outputs'!$D$5-AA966*'Inputs and Outputs'!$D$6</f>
        <v>4080</v>
      </c>
      <c r="AC966" s="70">
        <f t="shared" ca="1" si="316"/>
        <v>0.47614730501418978</v>
      </c>
      <c r="AD966" s="68">
        <f t="shared" si="305"/>
        <v>200</v>
      </c>
      <c r="AE966" s="75">
        <f ca="1">Z966*'Inputs and Outputs'!$D$5-('Model Part B'!AA966*'Model Part B'!AD966+AA966*Costperbumped)</f>
        <v>4080</v>
      </c>
      <c r="AH966" s="74">
        <v>963</v>
      </c>
      <c r="AI966" s="68" t="s">
        <v>7</v>
      </c>
      <c r="AJ966" s="69">
        <v>44517</v>
      </c>
      <c r="AK966" s="67" t="s">
        <v>0</v>
      </c>
      <c r="AL966" s="68" t="str">
        <f>'Flight Data'!$A964</f>
        <v>G963</v>
      </c>
      <c r="AM966" s="68">
        <f>'Flight Data'!$B964</f>
        <v>1</v>
      </c>
      <c r="AN966" s="68">
        <f ca="1">ROUND(NORMINV($AS966,'Inputs and Outputs'!$C$20,'Inputs and Outputs'!$D$20),0)</f>
        <v>92</v>
      </c>
      <c r="AO966" s="68">
        <f t="shared" si="306"/>
        <v>103</v>
      </c>
      <c r="AP966" s="68">
        <f t="shared" ca="1" si="307"/>
        <v>92</v>
      </c>
      <c r="AQ966" s="68">
        <f ca="1">IF(AP966-AM966&gt;'Inputs and Outputs'!$D$4,Three-AM966,0)</f>
        <v>0</v>
      </c>
      <c r="AR966" s="68">
        <f ca="1">AP966*'Inputs and Outputs'!$D$5-AQ966*'Inputs and Outputs'!$D$6</f>
        <v>3680</v>
      </c>
      <c r="AS966" s="70">
        <f t="shared" ca="1" si="317"/>
        <v>4.3742247770868214E-3</v>
      </c>
      <c r="AT966" s="68">
        <f t="shared" si="308"/>
        <v>200</v>
      </c>
      <c r="AU966" s="75">
        <f ca="1">AP966*'Inputs and Outputs'!$D$5-('Model Part B'!AQ966*'Model Part B'!AT966+AQ966*Costperbumped)</f>
        <v>3680</v>
      </c>
      <c r="AX966" s="74">
        <v>963</v>
      </c>
      <c r="AY966" s="68" t="s">
        <v>7</v>
      </c>
      <c r="AZ966" s="69">
        <v>44517</v>
      </c>
      <c r="BA966" s="67" t="s">
        <v>0</v>
      </c>
      <c r="BB966" s="68" t="str">
        <f>'Flight Data'!$A964</f>
        <v>G963</v>
      </c>
      <c r="BC966" s="68">
        <f>'Flight Data'!$B964</f>
        <v>1</v>
      </c>
      <c r="BD966" s="68">
        <f ca="1">ROUND(NORMINV($BI966,'Inputs and Outputs'!$C$20,'Inputs and Outputs'!$D$20),0)</f>
        <v>103</v>
      </c>
      <c r="BE966" s="68">
        <f t="shared" si="309"/>
        <v>104</v>
      </c>
      <c r="BF966" s="68">
        <f t="shared" ca="1" si="310"/>
        <v>103</v>
      </c>
      <c r="BG966" s="68">
        <f ca="1">IF(BF966-BC966&gt;'Inputs and Outputs'!$D$4,Four-BC966,0)</f>
        <v>3</v>
      </c>
      <c r="BH966" s="68">
        <f ca="1">BF966*'Inputs and Outputs'!$D$5-BG966*'Inputs and Outputs'!$D$6</f>
        <v>3820</v>
      </c>
      <c r="BI966" s="70">
        <f t="shared" ca="1" si="318"/>
        <v>0.34735171124350206</v>
      </c>
      <c r="BJ966" s="68">
        <f t="shared" si="311"/>
        <v>200</v>
      </c>
      <c r="BK966" s="75">
        <f ca="1">BF966*'Inputs and Outputs'!$D$5-('Model Part B'!BG966*'Model Part B'!BJ966+BG966*Costperbumped)</f>
        <v>3220</v>
      </c>
      <c r="BN966" s="74">
        <v>963</v>
      </c>
      <c r="BO966" s="68" t="s">
        <v>7</v>
      </c>
      <c r="BP966" s="69">
        <v>44517</v>
      </c>
      <c r="BQ966" s="67" t="s">
        <v>0</v>
      </c>
      <c r="BR966" s="68" t="str">
        <f>'Flight Data'!$A964</f>
        <v>G963</v>
      </c>
      <c r="BS966" s="68">
        <f>'Flight Data'!$B964</f>
        <v>1</v>
      </c>
      <c r="BT966" s="68">
        <f ca="1">ROUND(NORMINV($BY966,'Inputs and Outputs'!$C$18,'Inputs and Outputs'!$D$18),0)</f>
        <v>106</v>
      </c>
      <c r="BU966" s="68">
        <f t="shared" si="312"/>
        <v>105</v>
      </c>
      <c r="BV966" s="68">
        <f t="shared" ca="1" si="313"/>
        <v>105</v>
      </c>
      <c r="BW966" s="68">
        <f ca="1">IF(BV966-BS966&gt;'Inputs and Outputs'!$D$4,Five-BS966,0)</f>
        <v>4</v>
      </c>
      <c r="BX966" s="68">
        <f ca="1">BV966*'Inputs and Outputs'!$D$5-BW966*'Inputs and Outputs'!$D$6</f>
        <v>3800</v>
      </c>
      <c r="BY966" s="70">
        <f t="shared" ca="1" si="319"/>
        <v>0.77516280449663977</v>
      </c>
      <c r="BZ966" s="68">
        <f t="shared" si="314"/>
        <v>200</v>
      </c>
      <c r="CA966" s="75">
        <f ca="1">BV966*'Inputs and Outputs'!$D$5-('Model Part B'!BW966*'Model Part B'!BZ966+BW966*Costperbumped)</f>
        <v>3000</v>
      </c>
    </row>
    <row r="967" spans="2:79" x14ac:dyDescent="0.2">
      <c r="B967" s="74">
        <v>964</v>
      </c>
      <c r="C967" s="68" t="s">
        <v>6</v>
      </c>
      <c r="D967" s="69">
        <v>44518</v>
      </c>
      <c r="E967" s="67" t="s">
        <v>3</v>
      </c>
      <c r="F967" s="68" t="str">
        <f>'Flight Data'!$A965</f>
        <v>G964</v>
      </c>
      <c r="G967" s="68">
        <f>'Flight Data'!$B965</f>
        <v>5</v>
      </c>
      <c r="H967" s="68">
        <f ca="1">ROUND(NORMINV($M967,'Inputs and Outputs'!$C$18,'Inputs and Outputs'!$D$18),0)</f>
        <v>112</v>
      </c>
      <c r="I967" s="68">
        <f t="shared" si="300"/>
        <v>101</v>
      </c>
      <c r="J967" s="68">
        <f t="shared" ca="1" si="301"/>
        <v>101</v>
      </c>
      <c r="K967" s="68">
        <f ca="1">IF(J967-G967&gt;'Inputs and Outputs'!$D$4,One-G967,0)</f>
        <v>0</v>
      </c>
      <c r="L967" s="68">
        <f ca="1">J967*'Inputs and Outputs'!$D$5-K967*'Inputs and Outputs'!$D$6</f>
        <v>4040</v>
      </c>
      <c r="M967" s="70">
        <f t="shared" ca="1" si="315"/>
        <v>0.96544740556803976</v>
      </c>
      <c r="N967" s="68">
        <f t="shared" si="302"/>
        <v>25</v>
      </c>
      <c r="O967" s="75">
        <f ca="1">J967*'Inputs and Outputs'!$D$5-('Model Part B'!K967*'Model Part B'!N967+K967*Costperbumped)</f>
        <v>4040</v>
      </c>
      <c r="R967" s="74">
        <v>964</v>
      </c>
      <c r="S967" s="68" t="s">
        <v>6</v>
      </c>
      <c r="T967" s="69">
        <v>44518</v>
      </c>
      <c r="U967" s="67" t="s">
        <v>3</v>
      </c>
      <c r="V967" s="68" t="str">
        <f>'Flight Data'!$A965</f>
        <v>G964</v>
      </c>
      <c r="W967" s="68">
        <f>'Flight Data'!$B965</f>
        <v>5</v>
      </c>
      <c r="X967" s="68">
        <f ca="1">ROUND(NORMINV($AC967,'Inputs and Outputs'!$C$18,'Inputs and Outputs'!$D$18),0)</f>
        <v>111</v>
      </c>
      <c r="Y967" s="68">
        <f t="shared" si="303"/>
        <v>102</v>
      </c>
      <c r="Z967" s="68">
        <f t="shared" ca="1" si="304"/>
        <v>102</v>
      </c>
      <c r="AA967" s="68">
        <f ca="1">IF(Z967-W967&gt;'Inputs and Outputs'!$D$4,One-W967,0)</f>
        <v>0</v>
      </c>
      <c r="AB967" s="68">
        <f ca="1">Z967*'Inputs and Outputs'!$D$5-AA967*'Inputs and Outputs'!$D$6</f>
        <v>4080</v>
      </c>
      <c r="AC967" s="70">
        <f t="shared" ca="1" si="316"/>
        <v>0.94938840863144258</v>
      </c>
      <c r="AD967" s="68">
        <f t="shared" si="305"/>
        <v>25</v>
      </c>
      <c r="AE967" s="75">
        <f ca="1">Z967*'Inputs and Outputs'!$D$5-('Model Part B'!AA967*'Model Part B'!AD967+AA967*Costperbumped)</f>
        <v>4080</v>
      </c>
      <c r="AH967" s="74">
        <v>964</v>
      </c>
      <c r="AI967" s="68" t="s">
        <v>6</v>
      </c>
      <c r="AJ967" s="69">
        <v>44518</v>
      </c>
      <c r="AK967" s="67" t="s">
        <v>3</v>
      </c>
      <c r="AL967" s="68" t="str">
        <f>'Flight Data'!$A965</f>
        <v>G964</v>
      </c>
      <c r="AM967" s="68">
        <f>'Flight Data'!$B965</f>
        <v>5</v>
      </c>
      <c r="AN967" s="68">
        <f ca="1">ROUND(NORMINV($AS967,'Inputs and Outputs'!$C$18,'Inputs and Outputs'!$D$18),0)</f>
        <v>106</v>
      </c>
      <c r="AO967" s="68">
        <f t="shared" si="306"/>
        <v>103</v>
      </c>
      <c r="AP967" s="68">
        <f t="shared" ca="1" si="307"/>
        <v>103</v>
      </c>
      <c r="AQ967" s="68">
        <f ca="1">IF(AP967-AM967&gt;'Inputs and Outputs'!$D$4,Three-AM967,0)</f>
        <v>0</v>
      </c>
      <c r="AR967" s="68">
        <f ca="1">AP967*'Inputs and Outputs'!$D$5-AQ967*'Inputs and Outputs'!$D$6</f>
        <v>4120</v>
      </c>
      <c r="AS967" s="70">
        <f t="shared" ca="1" si="317"/>
        <v>0.81040129116429749</v>
      </c>
      <c r="AT967" s="68">
        <f t="shared" si="308"/>
        <v>25</v>
      </c>
      <c r="AU967" s="75">
        <f ca="1">AP967*'Inputs and Outputs'!$D$5-('Model Part B'!AQ967*'Model Part B'!AT967+AQ967*Costperbumped)</f>
        <v>4120</v>
      </c>
      <c r="AX967" s="74">
        <v>964</v>
      </c>
      <c r="AY967" s="68" t="s">
        <v>6</v>
      </c>
      <c r="AZ967" s="69">
        <v>44518</v>
      </c>
      <c r="BA967" s="67" t="s">
        <v>3</v>
      </c>
      <c r="BB967" s="68" t="str">
        <f>'Flight Data'!$A965</f>
        <v>G964</v>
      </c>
      <c r="BC967" s="68">
        <f>'Flight Data'!$B965</f>
        <v>5</v>
      </c>
      <c r="BD967" s="68">
        <f ca="1">ROUND(NORMINV($BI967,'Inputs and Outputs'!$C$18,'Inputs and Outputs'!$D$18),0)</f>
        <v>95</v>
      </c>
      <c r="BE967" s="68">
        <f t="shared" si="309"/>
        <v>104</v>
      </c>
      <c r="BF967" s="68">
        <f t="shared" ca="1" si="310"/>
        <v>95</v>
      </c>
      <c r="BG967" s="68">
        <f ca="1">IF(BF967-BC967&gt;'Inputs and Outputs'!$D$4,Four-BC967,0)</f>
        <v>0</v>
      </c>
      <c r="BH967" s="68">
        <f ca="1">BF967*'Inputs and Outputs'!$D$5-BG967*'Inputs and Outputs'!$D$6</f>
        <v>3800</v>
      </c>
      <c r="BI967" s="70">
        <f t="shared" ca="1" si="318"/>
        <v>0.17408389765885501</v>
      </c>
      <c r="BJ967" s="68">
        <f t="shared" si="311"/>
        <v>25</v>
      </c>
      <c r="BK967" s="75">
        <f ca="1">BF967*'Inputs and Outputs'!$D$5-('Model Part B'!BG967*'Model Part B'!BJ967+BG967*Costperbumped)</f>
        <v>3800</v>
      </c>
      <c r="BN967" s="74">
        <v>964</v>
      </c>
      <c r="BO967" s="68" t="s">
        <v>6</v>
      </c>
      <c r="BP967" s="69">
        <v>44518</v>
      </c>
      <c r="BQ967" s="67" t="s">
        <v>3</v>
      </c>
      <c r="BR967" s="68" t="str">
        <f>'Flight Data'!$A965</f>
        <v>G964</v>
      </c>
      <c r="BS967" s="68">
        <f>'Flight Data'!$B965</f>
        <v>5</v>
      </c>
      <c r="BT967" s="68">
        <f ca="1">ROUND(NORMINV($BY967,'Inputs and Outputs'!$C$18,'Inputs and Outputs'!$D$18),0)</f>
        <v>103</v>
      </c>
      <c r="BU967" s="68">
        <f t="shared" si="312"/>
        <v>105</v>
      </c>
      <c r="BV967" s="68">
        <f t="shared" ca="1" si="313"/>
        <v>103</v>
      </c>
      <c r="BW967" s="68">
        <f ca="1">IF(BV967-BS967&gt;'Inputs and Outputs'!$D$4,Five-BS967,0)</f>
        <v>0</v>
      </c>
      <c r="BX967" s="68">
        <f ca="1">BV967*'Inputs and Outputs'!$D$5-BW967*'Inputs and Outputs'!$D$6</f>
        <v>4120</v>
      </c>
      <c r="BY967" s="70">
        <f t="shared" ca="1" si="319"/>
        <v>0.65381871594575913</v>
      </c>
      <c r="BZ967" s="68">
        <f t="shared" si="314"/>
        <v>25</v>
      </c>
      <c r="CA967" s="75">
        <f ca="1">BV967*'Inputs and Outputs'!$D$5-('Model Part B'!BW967*'Model Part B'!BZ967+BW967*Costperbumped)</f>
        <v>4120</v>
      </c>
    </row>
    <row r="968" spans="2:79" x14ac:dyDescent="0.2">
      <c r="B968" s="74">
        <v>965</v>
      </c>
      <c r="C968" s="68" t="s">
        <v>6</v>
      </c>
      <c r="D968" s="69">
        <v>44518</v>
      </c>
      <c r="E968" s="67" t="s">
        <v>2</v>
      </c>
      <c r="F968" s="68" t="str">
        <f>'Flight Data'!$A966</f>
        <v>G965</v>
      </c>
      <c r="G968" s="68">
        <f>'Flight Data'!$B966</f>
        <v>6</v>
      </c>
      <c r="H968" s="68">
        <f ca="1">ROUND(NORMINV($M968,'Inputs and Outputs'!$C$19,'Inputs and Outputs'!$D$19),0)</f>
        <v>98</v>
      </c>
      <c r="I968" s="68">
        <f t="shared" si="300"/>
        <v>101</v>
      </c>
      <c r="J968" s="68">
        <f t="shared" ca="1" si="301"/>
        <v>98</v>
      </c>
      <c r="K968" s="68">
        <f ca="1">IF(J968-G968&gt;'Inputs and Outputs'!$D$4,One-G968,0)</f>
        <v>0</v>
      </c>
      <c r="L968" s="68">
        <f ca="1">J968*'Inputs and Outputs'!$D$5-K968*'Inputs and Outputs'!$D$6</f>
        <v>3920</v>
      </c>
      <c r="M968" s="70">
        <f t="shared" ca="1" si="315"/>
        <v>0.14078213414742424</v>
      </c>
      <c r="N968" s="68">
        <f t="shared" si="302"/>
        <v>25</v>
      </c>
      <c r="O968" s="75">
        <f ca="1">J968*'Inputs and Outputs'!$D$5-('Model Part B'!K968*'Model Part B'!N968+K968*Costperbumped)</f>
        <v>3920</v>
      </c>
      <c r="R968" s="74">
        <v>965</v>
      </c>
      <c r="S968" s="68" t="s">
        <v>6</v>
      </c>
      <c r="T968" s="69">
        <v>44518</v>
      </c>
      <c r="U968" s="67" t="s">
        <v>2</v>
      </c>
      <c r="V968" s="68" t="str">
        <f>'Flight Data'!$A966</f>
        <v>G965</v>
      </c>
      <c r="W968" s="68">
        <f>'Flight Data'!$B966</f>
        <v>6</v>
      </c>
      <c r="X968" s="68">
        <f ca="1">ROUND(NORMINV($AC968,'Inputs and Outputs'!$C$19,'Inputs and Outputs'!$D$19),0)</f>
        <v>104</v>
      </c>
      <c r="Y968" s="68">
        <f t="shared" si="303"/>
        <v>102</v>
      </c>
      <c r="Z968" s="68">
        <f t="shared" ca="1" si="304"/>
        <v>102</v>
      </c>
      <c r="AA968" s="68">
        <f ca="1">IF(Z968-W968&gt;'Inputs and Outputs'!$D$4,One-W968,0)</f>
        <v>0</v>
      </c>
      <c r="AB968" s="68">
        <f ca="1">Z968*'Inputs and Outputs'!$D$5-AA968*'Inputs and Outputs'!$D$6</f>
        <v>4080</v>
      </c>
      <c r="AC968" s="70">
        <f t="shared" ca="1" si="316"/>
        <v>0.57618706148379406</v>
      </c>
      <c r="AD968" s="68">
        <f t="shared" si="305"/>
        <v>25</v>
      </c>
      <c r="AE968" s="75">
        <f ca="1">Z968*'Inputs and Outputs'!$D$5-('Model Part B'!AA968*'Model Part B'!AD968+AA968*Costperbumped)</f>
        <v>4080</v>
      </c>
      <c r="AH968" s="74">
        <v>965</v>
      </c>
      <c r="AI968" s="68" t="s">
        <v>6</v>
      </c>
      <c r="AJ968" s="69">
        <v>44518</v>
      </c>
      <c r="AK968" s="67" t="s">
        <v>2</v>
      </c>
      <c r="AL968" s="68" t="str">
        <f>'Flight Data'!$A966</f>
        <v>G965</v>
      </c>
      <c r="AM968" s="68">
        <f>'Flight Data'!$B966</f>
        <v>6</v>
      </c>
      <c r="AN968" s="68">
        <f ca="1">ROUND(NORMINV($AS968,'Inputs and Outputs'!$C$19,'Inputs and Outputs'!$D$19),0)</f>
        <v>105</v>
      </c>
      <c r="AO968" s="68">
        <f t="shared" si="306"/>
        <v>103</v>
      </c>
      <c r="AP968" s="68">
        <f t="shared" ca="1" si="307"/>
        <v>103</v>
      </c>
      <c r="AQ968" s="68">
        <f ca="1">IF(AP968-AM968&gt;'Inputs and Outputs'!$D$4,Three-AM968,0)</f>
        <v>0</v>
      </c>
      <c r="AR968" s="68">
        <f ca="1">AP968*'Inputs and Outputs'!$D$5-AQ968*'Inputs and Outputs'!$D$6</f>
        <v>4120</v>
      </c>
      <c r="AS968" s="70">
        <f t="shared" ca="1" si="317"/>
        <v>0.68020934769183639</v>
      </c>
      <c r="AT968" s="68">
        <f t="shared" si="308"/>
        <v>25</v>
      </c>
      <c r="AU968" s="75">
        <f ca="1">AP968*'Inputs and Outputs'!$D$5-('Model Part B'!AQ968*'Model Part B'!AT968+AQ968*Costperbumped)</f>
        <v>4120</v>
      </c>
      <c r="AX968" s="74">
        <v>965</v>
      </c>
      <c r="AY968" s="68" t="s">
        <v>6</v>
      </c>
      <c r="AZ968" s="69">
        <v>44518</v>
      </c>
      <c r="BA968" s="67" t="s">
        <v>2</v>
      </c>
      <c r="BB968" s="68" t="str">
        <f>'Flight Data'!$A966</f>
        <v>G965</v>
      </c>
      <c r="BC968" s="68">
        <f>'Flight Data'!$B966</f>
        <v>6</v>
      </c>
      <c r="BD968" s="68">
        <f ca="1">ROUND(NORMINV($BI968,'Inputs and Outputs'!$C$19,'Inputs and Outputs'!$D$19),0)</f>
        <v>99</v>
      </c>
      <c r="BE968" s="68">
        <f t="shared" si="309"/>
        <v>104</v>
      </c>
      <c r="BF968" s="68">
        <f t="shared" ca="1" si="310"/>
        <v>99</v>
      </c>
      <c r="BG968" s="68">
        <f ca="1">IF(BF968-BC968&gt;'Inputs and Outputs'!$D$4,Four-BC968,0)</f>
        <v>0</v>
      </c>
      <c r="BH968" s="68">
        <f ca="1">BF968*'Inputs and Outputs'!$D$5-BG968*'Inputs and Outputs'!$D$6</f>
        <v>3960</v>
      </c>
      <c r="BI968" s="70">
        <f t="shared" ca="1" si="318"/>
        <v>0.22154737952643622</v>
      </c>
      <c r="BJ968" s="68">
        <f t="shared" si="311"/>
        <v>25</v>
      </c>
      <c r="BK968" s="75">
        <f ca="1">BF968*'Inputs and Outputs'!$D$5-('Model Part B'!BG968*'Model Part B'!BJ968+BG968*Costperbumped)</f>
        <v>3960</v>
      </c>
      <c r="BN968" s="74">
        <v>965</v>
      </c>
      <c r="BO968" s="68" t="s">
        <v>6</v>
      </c>
      <c r="BP968" s="69">
        <v>44518</v>
      </c>
      <c r="BQ968" s="67" t="s">
        <v>2</v>
      </c>
      <c r="BR968" s="68" t="str">
        <f>'Flight Data'!$A966</f>
        <v>G965</v>
      </c>
      <c r="BS968" s="68">
        <f>'Flight Data'!$B966</f>
        <v>6</v>
      </c>
      <c r="BT968" s="68">
        <f ca="1">ROUND(NORMINV($BY968,'Inputs and Outputs'!$C$18,'Inputs and Outputs'!$D$18),0)</f>
        <v>90</v>
      </c>
      <c r="BU968" s="68">
        <f t="shared" si="312"/>
        <v>105</v>
      </c>
      <c r="BV968" s="68">
        <f t="shared" ca="1" si="313"/>
        <v>90</v>
      </c>
      <c r="BW968" s="68">
        <f ca="1">IF(BV968-BS968&gt;'Inputs and Outputs'!$D$4,Five-BS968,0)</f>
        <v>0</v>
      </c>
      <c r="BX968" s="68">
        <f ca="1">BV968*'Inputs and Outputs'!$D$5-BW968*'Inputs and Outputs'!$D$6</f>
        <v>3600</v>
      </c>
      <c r="BY968" s="70">
        <f t="shared" ca="1" si="319"/>
        <v>3.8657844212977466E-2</v>
      </c>
      <c r="BZ968" s="68">
        <f t="shared" si="314"/>
        <v>25</v>
      </c>
      <c r="CA968" s="75">
        <f ca="1">BV968*'Inputs and Outputs'!$D$5-('Model Part B'!BW968*'Model Part B'!BZ968+BW968*Costperbumped)</f>
        <v>3600</v>
      </c>
    </row>
    <row r="969" spans="2:79" x14ac:dyDescent="0.2">
      <c r="B969" s="74">
        <v>966</v>
      </c>
      <c r="C969" s="68" t="s">
        <v>6</v>
      </c>
      <c r="D969" s="69">
        <v>44518</v>
      </c>
      <c r="E969" s="67" t="s">
        <v>0</v>
      </c>
      <c r="F969" s="68" t="str">
        <f>'Flight Data'!$A967</f>
        <v>G966</v>
      </c>
      <c r="G969" s="68">
        <f>'Flight Data'!$B967</f>
        <v>0</v>
      </c>
      <c r="H969" s="68">
        <f ca="1">ROUND(NORMINV($M969,'Inputs and Outputs'!$C$20,'Inputs and Outputs'!$D$20),0)</f>
        <v>106</v>
      </c>
      <c r="I969" s="68">
        <f t="shared" si="300"/>
        <v>101</v>
      </c>
      <c r="J969" s="68">
        <f t="shared" ca="1" si="301"/>
        <v>101</v>
      </c>
      <c r="K969" s="68">
        <f ca="1">IF(J969-G969&gt;'Inputs and Outputs'!$D$4,One-G969,0)</f>
        <v>1</v>
      </c>
      <c r="L969" s="68">
        <f ca="1">J969*'Inputs and Outputs'!$D$5-K969*'Inputs and Outputs'!$D$6</f>
        <v>3940</v>
      </c>
      <c r="M969" s="70">
        <f t="shared" ca="1" si="315"/>
        <v>0.57975218503412851</v>
      </c>
      <c r="N969" s="68">
        <f t="shared" si="302"/>
        <v>200</v>
      </c>
      <c r="O969" s="75">
        <f ca="1">J969*'Inputs and Outputs'!$D$5-('Model Part B'!K969*'Model Part B'!N969+K969*Costperbumped)</f>
        <v>3740</v>
      </c>
      <c r="R969" s="74">
        <v>966</v>
      </c>
      <c r="S969" s="68" t="s">
        <v>6</v>
      </c>
      <c r="T969" s="69">
        <v>44518</v>
      </c>
      <c r="U969" s="67" t="s">
        <v>0</v>
      </c>
      <c r="V969" s="68" t="str">
        <f>'Flight Data'!$A967</f>
        <v>G966</v>
      </c>
      <c r="W969" s="68">
        <f>'Flight Data'!$B967</f>
        <v>0</v>
      </c>
      <c r="X969" s="68">
        <f ca="1">ROUND(NORMINV($AC969,'Inputs and Outputs'!$C$20,'Inputs and Outputs'!$D$20),0)</f>
        <v>116</v>
      </c>
      <c r="Y969" s="68">
        <f t="shared" si="303"/>
        <v>102</v>
      </c>
      <c r="Z969" s="68">
        <f t="shared" ca="1" si="304"/>
        <v>102</v>
      </c>
      <c r="AA969" s="68">
        <f ca="1">IF(Z969-W969&gt;'Inputs and Outputs'!$D$4,One-W969,0)</f>
        <v>1</v>
      </c>
      <c r="AB969" s="68">
        <f ca="1">Z969*'Inputs and Outputs'!$D$5-AA969*'Inputs and Outputs'!$D$6</f>
        <v>3980</v>
      </c>
      <c r="AC969" s="70">
        <f t="shared" ca="1" si="316"/>
        <v>0.98586850777865931</v>
      </c>
      <c r="AD969" s="68">
        <f t="shared" si="305"/>
        <v>200</v>
      </c>
      <c r="AE969" s="75">
        <f ca="1">Z969*'Inputs and Outputs'!$D$5-('Model Part B'!AA969*'Model Part B'!AD969+AA969*Costperbumped)</f>
        <v>3780</v>
      </c>
      <c r="AH969" s="74">
        <v>966</v>
      </c>
      <c r="AI969" s="68" t="s">
        <v>6</v>
      </c>
      <c r="AJ969" s="69">
        <v>44518</v>
      </c>
      <c r="AK969" s="67" t="s">
        <v>0</v>
      </c>
      <c r="AL969" s="68" t="str">
        <f>'Flight Data'!$A967</f>
        <v>G966</v>
      </c>
      <c r="AM969" s="68">
        <f>'Flight Data'!$B967</f>
        <v>0</v>
      </c>
      <c r="AN969" s="68">
        <f ca="1">ROUND(NORMINV($AS969,'Inputs and Outputs'!$C$20,'Inputs and Outputs'!$D$20),0)</f>
        <v>105</v>
      </c>
      <c r="AO969" s="68">
        <f t="shared" si="306"/>
        <v>103</v>
      </c>
      <c r="AP969" s="68">
        <f t="shared" ca="1" si="307"/>
        <v>103</v>
      </c>
      <c r="AQ969" s="68">
        <f ca="1">IF(AP969-AM969&gt;'Inputs and Outputs'!$D$4,Three-AM969,0)</f>
        <v>3</v>
      </c>
      <c r="AR969" s="68">
        <f ca="1">AP969*'Inputs and Outputs'!$D$5-AQ969*'Inputs and Outputs'!$D$6</f>
        <v>3820</v>
      </c>
      <c r="AS969" s="70">
        <f t="shared" ca="1" si="317"/>
        <v>0.53759114162649757</v>
      </c>
      <c r="AT969" s="68">
        <f t="shared" si="308"/>
        <v>200</v>
      </c>
      <c r="AU969" s="75">
        <f ca="1">AP969*'Inputs and Outputs'!$D$5-('Model Part B'!AQ969*'Model Part B'!AT969+AQ969*Costperbumped)</f>
        <v>3220</v>
      </c>
      <c r="AX969" s="74">
        <v>966</v>
      </c>
      <c r="AY969" s="68" t="s">
        <v>6</v>
      </c>
      <c r="AZ969" s="69">
        <v>44518</v>
      </c>
      <c r="BA969" s="67" t="s">
        <v>0</v>
      </c>
      <c r="BB969" s="68" t="str">
        <f>'Flight Data'!$A967</f>
        <v>G966</v>
      </c>
      <c r="BC969" s="68">
        <f>'Flight Data'!$B967</f>
        <v>0</v>
      </c>
      <c r="BD969" s="68">
        <f ca="1">ROUND(NORMINV($BI969,'Inputs and Outputs'!$C$20,'Inputs and Outputs'!$D$20),0)</f>
        <v>100</v>
      </c>
      <c r="BE969" s="68">
        <f t="shared" si="309"/>
        <v>104</v>
      </c>
      <c r="BF969" s="68">
        <f t="shared" ca="1" si="310"/>
        <v>100</v>
      </c>
      <c r="BG969" s="68">
        <f ca="1">IF(BF969-BC969&gt;'Inputs and Outputs'!$D$4,Four-BC969,0)</f>
        <v>0</v>
      </c>
      <c r="BH969" s="68">
        <f ca="1">BF969*'Inputs and Outputs'!$D$5-BG969*'Inputs and Outputs'!$D$6</f>
        <v>4000</v>
      </c>
      <c r="BI969" s="70">
        <f t="shared" ca="1" si="318"/>
        <v>0.13608747289706136</v>
      </c>
      <c r="BJ969" s="68">
        <f t="shared" si="311"/>
        <v>200</v>
      </c>
      <c r="BK969" s="75">
        <f ca="1">BF969*'Inputs and Outputs'!$D$5-('Model Part B'!BG969*'Model Part B'!BJ969+BG969*Costperbumped)</f>
        <v>4000</v>
      </c>
      <c r="BN969" s="74">
        <v>966</v>
      </c>
      <c r="BO969" s="68" t="s">
        <v>6</v>
      </c>
      <c r="BP969" s="69">
        <v>44518</v>
      </c>
      <c r="BQ969" s="67" t="s">
        <v>0</v>
      </c>
      <c r="BR969" s="68" t="str">
        <f>'Flight Data'!$A967</f>
        <v>G966</v>
      </c>
      <c r="BS969" s="68">
        <f>'Flight Data'!$B967</f>
        <v>0</v>
      </c>
      <c r="BT969" s="68">
        <f ca="1">ROUND(NORMINV($BY969,'Inputs and Outputs'!$C$18,'Inputs and Outputs'!$D$18),0)</f>
        <v>91</v>
      </c>
      <c r="BU969" s="68">
        <f t="shared" si="312"/>
        <v>105</v>
      </c>
      <c r="BV969" s="68">
        <f t="shared" ca="1" si="313"/>
        <v>91</v>
      </c>
      <c r="BW969" s="68">
        <f ca="1">IF(BV969-BS969&gt;'Inputs and Outputs'!$D$4,Five-BS969,0)</f>
        <v>0</v>
      </c>
      <c r="BX969" s="68">
        <f ca="1">BV969*'Inputs and Outputs'!$D$5-BW969*'Inputs and Outputs'!$D$6</f>
        <v>3640</v>
      </c>
      <c r="BY969" s="70">
        <f t="shared" ca="1" si="319"/>
        <v>4.8093350147829339E-2</v>
      </c>
      <c r="BZ969" s="68">
        <f t="shared" si="314"/>
        <v>200</v>
      </c>
      <c r="CA969" s="75">
        <f ca="1">BV969*'Inputs and Outputs'!$D$5-('Model Part B'!BW969*'Model Part B'!BZ969+BW969*Costperbumped)</f>
        <v>3640</v>
      </c>
    </row>
    <row r="970" spans="2:79" x14ac:dyDescent="0.2">
      <c r="B970" s="74">
        <v>967</v>
      </c>
      <c r="C970" s="68" t="s">
        <v>5</v>
      </c>
      <c r="D970" s="69">
        <v>44519</v>
      </c>
      <c r="E970" s="67" t="s">
        <v>3</v>
      </c>
      <c r="F970" s="68" t="str">
        <f>'Flight Data'!$A968</f>
        <v>G967</v>
      </c>
      <c r="G970" s="68">
        <f>'Flight Data'!$B968</f>
        <v>3</v>
      </c>
      <c r="H970" s="68">
        <f ca="1">ROUND(NORMINV($M970,'Inputs and Outputs'!$C$18,'Inputs and Outputs'!$D$18),0)</f>
        <v>104</v>
      </c>
      <c r="I970" s="68">
        <f t="shared" si="300"/>
        <v>101</v>
      </c>
      <c r="J970" s="68">
        <f t="shared" ca="1" si="301"/>
        <v>101</v>
      </c>
      <c r="K970" s="68">
        <f ca="1">IF(J970-G970&gt;'Inputs and Outputs'!$D$4,One-G970,0)</f>
        <v>0</v>
      </c>
      <c r="L970" s="68">
        <f ca="1">J970*'Inputs and Outputs'!$D$5-K970*'Inputs and Outputs'!$D$6</f>
        <v>4040</v>
      </c>
      <c r="M970" s="70">
        <f t="shared" ca="1" si="315"/>
        <v>0.67606703010104274</v>
      </c>
      <c r="N970" s="68">
        <f t="shared" si="302"/>
        <v>25</v>
      </c>
      <c r="O970" s="75">
        <f ca="1">J970*'Inputs and Outputs'!$D$5-('Model Part B'!K970*'Model Part B'!N970+K970*Costperbumped)</f>
        <v>4040</v>
      </c>
      <c r="R970" s="74">
        <v>967</v>
      </c>
      <c r="S970" s="68" t="s">
        <v>5</v>
      </c>
      <c r="T970" s="69">
        <v>44519</v>
      </c>
      <c r="U970" s="67" t="s">
        <v>3</v>
      </c>
      <c r="V970" s="68" t="str">
        <f>'Flight Data'!$A968</f>
        <v>G967</v>
      </c>
      <c r="W970" s="68">
        <f>'Flight Data'!$B968</f>
        <v>3</v>
      </c>
      <c r="X970" s="68">
        <f ca="1">ROUND(NORMINV($AC970,'Inputs and Outputs'!$C$18,'Inputs and Outputs'!$D$18),0)</f>
        <v>101</v>
      </c>
      <c r="Y970" s="68">
        <f t="shared" si="303"/>
        <v>102</v>
      </c>
      <c r="Z970" s="68">
        <f t="shared" ca="1" si="304"/>
        <v>101</v>
      </c>
      <c r="AA970" s="68">
        <f ca="1">IF(Z970-W970&gt;'Inputs and Outputs'!$D$4,One-W970,0)</f>
        <v>0</v>
      </c>
      <c r="AB970" s="68">
        <f ca="1">Z970*'Inputs and Outputs'!$D$5-AA970*'Inputs and Outputs'!$D$6</f>
        <v>4040</v>
      </c>
      <c r="AC970" s="70">
        <f t="shared" ca="1" si="316"/>
        <v>0.47157189324849302</v>
      </c>
      <c r="AD970" s="68">
        <f t="shared" si="305"/>
        <v>25</v>
      </c>
      <c r="AE970" s="75">
        <f ca="1">Z970*'Inputs and Outputs'!$D$5-('Model Part B'!AA970*'Model Part B'!AD970+AA970*Costperbumped)</f>
        <v>4040</v>
      </c>
      <c r="AH970" s="74">
        <v>967</v>
      </c>
      <c r="AI970" s="68" t="s">
        <v>5</v>
      </c>
      <c r="AJ970" s="69">
        <v>44519</v>
      </c>
      <c r="AK970" s="67" t="s">
        <v>3</v>
      </c>
      <c r="AL970" s="68" t="str">
        <f>'Flight Data'!$A968</f>
        <v>G967</v>
      </c>
      <c r="AM970" s="68">
        <f>'Flight Data'!$B968</f>
        <v>3</v>
      </c>
      <c r="AN970" s="68">
        <f ca="1">ROUND(NORMINV($AS970,'Inputs and Outputs'!$C$18,'Inputs and Outputs'!$D$18),0)</f>
        <v>106</v>
      </c>
      <c r="AO970" s="68">
        <f t="shared" si="306"/>
        <v>103</v>
      </c>
      <c r="AP970" s="68">
        <f t="shared" ca="1" si="307"/>
        <v>103</v>
      </c>
      <c r="AQ970" s="68">
        <f ca="1">IF(AP970-AM970&gt;'Inputs and Outputs'!$D$4,Three-AM970,0)</f>
        <v>0</v>
      </c>
      <c r="AR970" s="68">
        <f ca="1">AP970*'Inputs and Outputs'!$D$5-AQ970*'Inputs and Outputs'!$D$6</f>
        <v>4120</v>
      </c>
      <c r="AS970" s="70">
        <f t="shared" ca="1" si="317"/>
        <v>0.77858960822931333</v>
      </c>
      <c r="AT970" s="68">
        <f t="shared" si="308"/>
        <v>25</v>
      </c>
      <c r="AU970" s="75">
        <f ca="1">AP970*'Inputs and Outputs'!$D$5-('Model Part B'!AQ970*'Model Part B'!AT970+AQ970*Costperbumped)</f>
        <v>4120</v>
      </c>
      <c r="AX970" s="74">
        <v>967</v>
      </c>
      <c r="AY970" s="68" t="s">
        <v>5</v>
      </c>
      <c r="AZ970" s="69">
        <v>44519</v>
      </c>
      <c r="BA970" s="67" t="s">
        <v>3</v>
      </c>
      <c r="BB970" s="68" t="str">
        <f>'Flight Data'!$A968</f>
        <v>G967</v>
      </c>
      <c r="BC970" s="68">
        <f>'Flight Data'!$B968</f>
        <v>3</v>
      </c>
      <c r="BD970" s="68">
        <f ca="1">ROUND(NORMINV($BI970,'Inputs and Outputs'!$C$18,'Inputs and Outputs'!$D$18),0)</f>
        <v>94</v>
      </c>
      <c r="BE970" s="68">
        <f t="shared" si="309"/>
        <v>104</v>
      </c>
      <c r="BF970" s="68">
        <f t="shared" ca="1" si="310"/>
        <v>94</v>
      </c>
      <c r="BG970" s="68">
        <f ca="1">IF(BF970-BC970&gt;'Inputs and Outputs'!$D$4,Four-BC970,0)</f>
        <v>0</v>
      </c>
      <c r="BH970" s="68">
        <f ca="1">BF970*'Inputs and Outputs'!$D$5-BG970*'Inputs and Outputs'!$D$6</f>
        <v>3760</v>
      </c>
      <c r="BI970" s="70">
        <f t="shared" ca="1" si="318"/>
        <v>0.12358690809818174</v>
      </c>
      <c r="BJ970" s="68">
        <f t="shared" si="311"/>
        <v>25</v>
      </c>
      <c r="BK970" s="75">
        <f ca="1">BF970*'Inputs and Outputs'!$D$5-('Model Part B'!BG970*'Model Part B'!BJ970+BG970*Costperbumped)</f>
        <v>3760</v>
      </c>
      <c r="BN970" s="74">
        <v>967</v>
      </c>
      <c r="BO970" s="68" t="s">
        <v>5</v>
      </c>
      <c r="BP970" s="69">
        <v>44519</v>
      </c>
      <c r="BQ970" s="67" t="s">
        <v>3</v>
      </c>
      <c r="BR970" s="68" t="str">
        <f>'Flight Data'!$A968</f>
        <v>G967</v>
      </c>
      <c r="BS970" s="68">
        <f>'Flight Data'!$B968</f>
        <v>3</v>
      </c>
      <c r="BT970" s="68">
        <f ca="1">ROUND(NORMINV($BY970,'Inputs and Outputs'!$C$18,'Inputs and Outputs'!$D$18),0)</f>
        <v>92</v>
      </c>
      <c r="BU970" s="68">
        <f t="shared" si="312"/>
        <v>105</v>
      </c>
      <c r="BV970" s="68">
        <f t="shared" ca="1" si="313"/>
        <v>92</v>
      </c>
      <c r="BW970" s="68">
        <f ca="1">IF(BV970-BS970&gt;'Inputs and Outputs'!$D$4,Five-BS970,0)</f>
        <v>0</v>
      </c>
      <c r="BX970" s="68">
        <f ca="1">BV970*'Inputs and Outputs'!$D$5-BW970*'Inputs and Outputs'!$D$6</f>
        <v>3680</v>
      </c>
      <c r="BY970" s="70">
        <f t="shared" ca="1" si="319"/>
        <v>6.4994633900798182E-2</v>
      </c>
      <c r="BZ970" s="68">
        <f t="shared" si="314"/>
        <v>25</v>
      </c>
      <c r="CA970" s="75">
        <f ca="1">BV970*'Inputs and Outputs'!$D$5-('Model Part B'!BW970*'Model Part B'!BZ970+BW970*Costperbumped)</f>
        <v>3680</v>
      </c>
    </row>
    <row r="971" spans="2:79" x14ac:dyDescent="0.2">
      <c r="B971" s="74">
        <v>968</v>
      </c>
      <c r="C971" s="68" t="s">
        <v>5</v>
      </c>
      <c r="D971" s="69">
        <v>44519</v>
      </c>
      <c r="E971" s="67" t="s">
        <v>2</v>
      </c>
      <c r="F971" s="68" t="str">
        <f>'Flight Data'!$A969</f>
        <v>G968</v>
      </c>
      <c r="G971" s="68">
        <f>'Flight Data'!$B969</f>
        <v>2</v>
      </c>
      <c r="H971" s="68">
        <f ca="1">ROUND(NORMINV($M971,'Inputs and Outputs'!$C$19,'Inputs and Outputs'!$D$19),0)</f>
        <v>101</v>
      </c>
      <c r="I971" s="68">
        <f t="shared" si="300"/>
        <v>101</v>
      </c>
      <c r="J971" s="68">
        <f t="shared" ca="1" si="301"/>
        <v>101</v>
      </c>
      <c r="K971" s="68">
        <f ca="1">IF(J971-G971&gt;'Inputs and Outputs'!$D$4,One-G971,0)</f>
        <v>0</v>
      </c>
      <c r="L971" s="68">
        <f ca="1">J971*'Inputs and Outputs'!$D$5-K971*'Inputs and Outputs'!$D$6</f>
        <v>4040</v>
      </c>
      <c r="M971" s="70">
        <f t="shared" ca="1" si="315"/>
        <v>0.34207256863362001</v>
      </c>
      <c r="N971" s="68">
        <f t="shared" si="302"/>
        <v>25</v>
      </c>
      <c r="O971" s="75">
        <f ca="1">J971*'Inputs and Outputs'!$D$5-('Model Part B'!K971*'Model Part B'!N971+K971*Costperbumped)</f>
        <v>4040</v>
      </c>
      <c r="R971" s="74">
        <v>968</v>
      </c>
      <c r="S971" s="68" t="s">
        <v>5</v>
      </c>
      <c r="T971" s="69">
        <v>44519</v>
      </c>
      <c r="U971" s="67" t="s">
        <v>2</v>
      </c>
      <c r="V971" s="68" t="str">
        <f>'Flight Data'!$A969</f>
        <v>G968</v>
      </c>
      <c r="W971" s="68">
        <f>'Flight Data'!$B969</f>
        <v>2</v>
      </c>
      <c r="X971" s="68">
        <f ca="1">ROUND(NORMINV($AC971,'Inputs and Outputs'!$C$19,'Inputs and Outputs'!$D$19),0)</f>
        <v>103</v>
      </c>
      <c r="Y971" s="68">
        <f t="shared" si="303"/>
        <v>102</v>
      </c>
      <c r="Z971" s="68">
        <f t="shared" ca="1" si="304"/>
        <v>102</v>
      </c>
      <c r="AA971" s="68">
        <f ca="1">IF(Z971-W971&gt;'Inputs and Outputs'!$D$4,One-W971,0)</f>
        <v>0</v>
      </c>
      <c r="AB971" s="68">
        <f ca="1">Z971*'Inputs and Outputs'!$D$5-AA971*'Inputs and Outputs'!$D$6</f>
        <v>4080</v>
      </c>
      <c r="AC971" s="70">
        <f t="shared" ca="1" si="316"/>
        <v>0.47268221807252087</v>
      </c>
      <c r="AD971" s="68">
        <f t="shared" si="305"/>
        <v>25</v>
      </c>
      <c r="AE971" s="75">
        <f ca="1">Z971*'Inputs and Outputs'!$D$5-('Model Part B'!AA971*'Model Part B'!AD971+AA971*Costperbumped)</f>
        <v>4080</v>
      </c>
      <c r="AH971" s="74">
        <v>968</v>
      </c>
      <c r="AI971" s="68" t="s">
        <v>5</v>
      </c>
      <c r="AJ971" s="69">
        <v>44519</v>
      </c>
      <c r="AK971" s="67" t="s">
        <v>2</v>
      </c>
      <c r="AL971" s="68" t="str">
        <f>'Flight Data'!$A969</f>
        <v>G968</v>
      </c>
      <c r="AM971" s="68">
        <f>'Flight Data'!$B969</f>
        <v>2</v>
      </c>
      <c r="AN971" s="68">
        <f ca="1">ROUND(NORMINV($AS971,'Inputs and Outputs'!$C$19,'Inputs and Outputs'!$D$19),0)</f>
        <v>98</v>
      </c>
      <c r="AO971" s="68">
        <f t="shared" si="306"/>
        <v>103</v>
      </c>
      <c r="AP971" s="68">
        <f t="shared" ca="1" si="307"/>
        <v>98</v>
      </c>
      <c r="AQ971" s="68">
        <f ca="1">IF(AP971-AM971&gt;'Inputs and Outputs'!$D$4,Three-AM971,0)</f>
        <v>0</v>
      </c>
      <c r="AR971" s="68">
        <f ca="1">AP971*'Inputs and Outputs'!$D$5-AQ971*'Inputs and Outputs'!$D$6</f>
        <v>3920</v>
      </c>
      <c r="AS971" s="70">
        <f t="shared" ca="1" si="317"/>
        <v>0.1600633175121251</v>
      </c>
      <c r="AT971" s="68">
        <f t="shared" si="308"/>
        <v>25</v>
      </c>
      <c r="AU971" s="75">
        <f ca="1">AP971*'Inputs and Outputs'!$D$5-('Model Part B'!AQ971*'Model Part B'!AT971+AQ971*Costperbumped)</f>
        <v>3920</v>
      </c>
      <c r="AX971" s="74">
        <v>968</v>
      </c>
      <c r="AY971" s="68" t="s">
        <v>5</v>
      </c>
      <c r="AZ971" s="69">
        <v>44519</v>
      </c>
      <c r="BA971" s="67" t="s">
        <v>2</v>
      </c>
      <c r="BB971" s="68" t="str">
        <f>'Flight Data'!$A969</f>
        <v>G968</v>
      </c>
      <c r="BC971" s="68">
        <f>'Flight Data'!$B969</f>
        <v>2</v>
      </c>
      <c r="BD971" s="68">
        <f ca="1">ROUND(NORMINV($BI971,'Inputs and Outputs'!$C$19,'Inputs and Outputs'!$D$19),0)</f>
        <v>107</v>
      </c>
      <c r="BE971" s="68">
        <f t="shared" si="309"/>
        <v>104</v>
      </c>
      <c r="BF971" s="68">
        <f t="shared" ca="1" si="310"/>
        <v>104</v>
      </c>
      <c r="BG971" s="68">
        <f ca="1">IF(BF971-BC971&gt;'Inputs and Outputs'!$D$4,Four-BC971,0)</f>
        <v>2</v>
      </c>
      <c r="BH971" s="68">
        <f ca="1">BF971*'Inputs and Outputs'!$D$5-BG971*'Inputs and Outputs'!$D$6</f>
        <v>3960</v>
      </c>
      <c r="BI971" s="70">
        <f t="shared" ca="1" si="318"/>
        <v>0.7640740615296987</v>
      </c>
      <c r="BJ971" s="68">
        <f t="shared" si="311"/>
        <v>25</v>
      </c>
      <c r="BK971" s="75">
        <f ca="1">BF971*'Inputs and Outputs'!$D$5-('Model Part B'!BG971*'Model Part B'!BJ971+BG971*Costperbumped)</f>
        <v>3910</v>
      </c>
      <c r="BN971" s="74">
        <v>968</v>
      </c>
      <c r="BO971" s="68" t="s">
        <v>5</v>
      </c>
      <c r="BP971" s="69">
        <v>44519</v>
      </c>
      <c r="BQ971" s="67" t="s">
        <v>2</v>
      </c>
      <c r="BR971" s="68" t="str">
        <f>'Flight Data'!$A969</f>
        <v>G968</v>
      </c>
      <c r="BS971" s="68">
        <f>'Flight Data'!$B969</f>
        <v>2</v>
      </c>
      <c r="BT971" s="68">
        <f ca="1">ROUND(NORMINV($BY971,'Inputs and Outputs'!$C$18,'Inputs and Outputs'!$D$18),0)</f>
        <v>109</v>
      </c>
      <c r="BU971" s="68">
        <f t="shared" si="312"/>
        <v>105</v>
      </c>
      <c r="BV971" s="68">
        <f t="shared" ca="1" si="313"/>
        <v>105</v>
      </c>
      <c r="BW971" s="68">
        <f ca="1">IF(BV971-BS971&gt;'Inputs and Outputs'!$D$4,Five-BS971,0)</f>
        <v>3</v>
      </c>
      <c r="BX971" s="68">
        <f ca="1">BV971*'Inputs and Outputs'!$D$5-BW971*'Inputs and Outputs'!$D$6</f>
        <v>3900</v>
      </c>
      <c r="BY971" s="70">
        <f t="shared" ca="1" si="319"/>
        <v>0.92119868589851017</v>
      </c>
      <c r="BZ971" s="68">
        <f t="shared" si="314"/>
        <v>25</v>
      </c>
      <c r="CA971" s="75">
        <f ca="1">BV971*'Inputs and Outputs'!$D$5-('Model Part B'!BW971*'Model Part B'!BZ971+BW971*Costperbumped)</f>
        <v>3825</v>
      </c>
    </row>
    <row r="972" spans="2:79" x14ac:dyDescent="0.2">
      <c r="B972" s="74">
        <v>969</v>
      </c>
      <c r="C972" s="68" t="s">
        <v>5</v>
      </c>
      <c r="D972" s="69">
        <v>44519</v>
      </c>
      <c r="E972" s="67" t="s">
        <v>0</v>
      </c>
      <c r="F972" s="68" t="str">
        <f>'Flight Data'!$A970</f>
        <v>G969</v>
      </c>
      <c r="G972" s="68">
        <f>'Flight Data'!$B970</f>
        <v>1</v>
      </c>
      <c r="H972" s="68">
        <f ca="1">ROUND(NORMINV($M972,'Inputs and Outputs'!$C$20,'Inputs and Outputs'!$D$20),0)</f>
        <v>101</v>
      </c>
      <c r="I972" s="68">
        <f t="shared" si="300"/>
        <v>101</v>
      </c>
      <c r="J972" s="68">
        <f t="shared" ca="1" si="301"/>
        <v>101</v>
      </c>
      <c r="K972" s="68">
        <f ca="1">IF(J972-G972&gt;'Inputs and Outputs'!$D$4,One-G972,0)</f>
        <v>0</v>
      </c>
      <c r="L972" s="68">
        <f ca="1">J972*'Inputs and Outputs'!$D$5-K972*'Inputs and Outputs'!$D$6</f>
        <v>4040</v>
      </c>
      <c r="M972" s="70">
        <f t="shared" ca="1" si="315"/>
        <v>0.21414143736650793</v>
      </c>
      <c r="N972" s="68">
        <f t="shared" si="302"/>
        <v>200</v>
      </c>
      <c r="O972" s="75">
        <f ca="1">J972*'Inputs and Outputs'!$D$5-('Model Part B'!K972*'Model Part B'!N972+K972*Costperbumped)</f>
        <v>4040</v>
      </c>
      <c r="R972" s="74">
        <v>969</v>
      </c>
      <c r="S972" s="68" t="s">
        <v>5</v>
      </c>
      <c r="T972" s="69">
        <v>44519</v>
      </c>
      <c r="U972" s="67" t="s">
        <v>0</v>
      </c>
      <c r="V972" s="68" t="str">
        <f>'Flight Data'!$A970</f>
        <v>G969</v>
      </c>
      <c r="W972" s="68">
        <f>'Flight Data'!$B970</f>
        <v>1</v>
      </c>
      <c r="X972" s="68">
        <f ca="1">ROUND(NORMINV($AC972,'Inputs and Outputs'!$C$20,'Inputs and Outputs'!$D$20),0)</f>
        <v>108</v>
      </c>
      <c r="Y972" s="68">
        <f t="shared" si="303"/>
        <v>102</v>
      </c>
      <c r="Z972" s="68">
        <f t="shared" ca="1" si="304"/>
        <v>102</v>
      </c>
      <c r="AA972" s="68">
        <f ca="1">IF(Z972-W972&gt;'Inputs and Outputs'!$D$4,One-W972,0)</f>
        <v>0</v>
      </c>
      <c r="AB972" s="68">
        <f ca="1">Z972*'Inputs and Outputs'!$D$5-AA972*'Inputs and Outputs'!$D$6</f>
        <v>4080</v>
      </c>
      <c r="AC972" s="70">
        <f t="shared" ca="1" si="316"/>
        <v>0.70112496594705986</v>
      </c>
      <c r="AD972" s="68">
        <f t="shared" si="305"/>
        <v>200</v>
      </c>
      <c r="AE972" s="75">
        <f ca="1">Z972*'Inputs and Outputs'!$D$5-('Model Part B'!AA972*'Model Part B'!AD972+AA972*Costperbumped)</f>
        <v>4080</v>
      </c>
      <c r="AH972" s="74">
        <v>969</v>
      </c>
      <c r="AI972" s="68" t="s">
        <v>5</v>
      </c>
      <c r="AJ972" s="69">
        <v>44519</v>
      </c>
      <c r="AK972" s="67" t="s">
        <v>0</v>
      </c>
      <c r="AL972" s="68" t="str">
        <f>'Flight Data'!$A970</f>
        <v>G969</v>
      </c>
      <c r="AM972" s="68">
        <f>'Flight Data'!$B970</f>
        <v>1</v>
      </c>
      <c r="AN972" s="68">
        <f ca="1">ROUND(NORMINV($AS972,'Inputs and Outputs'!$C$20,'Inputs and Outputs'!$D$20),0)</f>
        <v>98</v>
      </c>
      <c r="AO972" s="68">
        <f t="shared" si="306"/>
        <v>103</v>
      </c>
      <c r="AP972" s="68">
        <f t="shared" ca="1" si="307"/>
        <v>98</v>
      </c>
      <c r="AQ972" s="68">
        <f ca="1">IF(AP972-AM972&gt;'Inputs and Outputs'!$D$4,Three-AM972,0)</f>
        <v>0</v>
      </c>
      <c r="AR972" s="68">
        <f ca="1">AP972*'Inputs and Outputs'!$D$5-AQ972*'Inputs and Outputs'!$D$6</f>
        <v>3920</v>
      </c>
      <c r="AS972" s="70">
        <f t="shared" ca="1" si="317"/>
        <v>8.0513522465599396E-2</v>
      </c>
      <c r="AT972" s="68">
        <f t="shared" si="308"/>
        <v>200</v>
      </c>
      <c r="AU972" s="75">
        <f ca="1">AP972*'Inputs and Outputs'!$D$5-('Model Part B'!AQ972*'Model Part B'!AT972+AQ972*Costperbumped)</f>
        <v>3920</v>
      </c>
      <c r="AX972" s="74">
        <v>969</v>
      </c>
      <c r="AY972" s="68" t="s">
        <v>5</v>
      </c>
      <c r="AZ972" s="69">
        <v>44519</v>
      </c>
      <c r="BA972" s="67" t="s">
        <v>0</v>
      </c>
      <c r="BB972" s="68" t="str">
        <f>'Flight Data'!$A970</f>
        <v>G969</v>
      </c>
      <c r="BC972" s="68">
        <f>'Flight Data'!$B970</f>
        <v>1</v>
      </c>
      <c r="BD972" s="68">
        <f ca="1">ROUND(NORMINV($BI972,'Inputs and Outputs'!$C$20,'Inputs and Outputs'!$D$20),0)</f>
        <v>106</v>
      </c>
      <c r="BE972" s="68">
        <f t="shared" si="309"/>
        <v>104</v>
      </c>
      <c r="BF972" s="68">
        <f t="shared" ca="1" si="310"/>
        <v>104</v>
      </c>
      <c r="BG972" s="68">
        <f ca="1">IF(BF972-BC972&gt;'Inputs and Outputs'!$D$4,Four-BC972,0)</f>
        <v>3</v>
      </c>
      <c r="BH972" s="68">
        <f ca="1">BF972*'Inputs and Outputs'!$D$5-BG972*'Inputs and Outputs'!$D$6</f>
        <v>3860</v>
      </c>
      <c r="BI972" s="70">
        <f t="shared" ca="1" si="318"/>
        <v>0.58846401693974093</v>
      </c>
      <c r="BJ972" s="68">
        <f t="shared" si="311"/>
        <v>200</v>
      </c>
      <c r="BK972" s="75">
        <f ca="1">BF972*'Inputs and Outputs'!$D$5-('Model Part B'!BG972*'Model Part B'!BJ972+BG972*Costperbumped)</f>
        <v>3260</v>
      </c>
      <c r="BN972" s="74">
        <v>969</v>
      </c>
      <c r="BO972" s="68" t="s">
        <v>5</v>
      </c>
      <c r="BP972" s="69">
        <v>44519</v>
      </c>
      <c r="BQ972" s="67" t="s">
        <v>0</v>
      </c>
      <c r="BR972" s="68" t="str">
        <f>'Flight Data'!$A970</f>
        <v>G969</v>
      </c>
      <c r="BS972" s="68">
        <f>'Flight Data'!$B970</f>
        <v>1</v>
      </c>
      <c r="BT972" s="68">
        <f ca="1">ROUND(NORMINV($BY972,'Inputs and Outputs'!$C$18,'Inputs and Outputs'!$D$18),0)</f>
        <v>103</v>
      </c>
      <c r="BU972" s="68">
        <f t="shared" si="312"/>
        <v>105</v>
      </c>
      <c r="BV972" s="68">
        <f t="shared" ca="1" si="313"/>
        <v>103</v>
      </c>
      <c r="BW972" s="68">
        <f ca="1">IF(BV972-BS972&gt;'Inputs and Outputs'!$D$4,Five-BS972,0)</f>
        <v>4</v>
      </c>
      <c r="BX972" s="68">
        <f ca="1">BV972*'Inputs and Outputs'!$D$5-BW972*'Inputs and Outputs'!$D$6</f>
        <v>3720</v>
      </c>
      <c r="BY972" s="70">
        <f t="shared" ca="1" si="319"/>
        <v>0.60064740097174962</v>
      </c>
      <c r="BZ972" s="68">
        <f t="shared" si="314"/>
        <v>200</v>
      </c>
      <c r="CA972" s="75">
        <f ca="1">BV972*'Inputs and Outputs'!$D$5-('Model Part B'!BW972*'Model Part B'!BZ972+BW972*Costperbumped)</f>
        <v>2920</v>
      </c>
    </row>
    <row r="973" spans="2:79" x14ac:dyDescent="0.2">
      <c r="B973" s="74">
        <v>970</v>
      </c>
      <c r="C973" s="68" t="s">
        <v>4</v>
      </c>
      <c r="D973" s="69">
        <v>44520</v>
      </c>
      <c r="E973" s="67" t="s">
        <v>3</v>
      </c>
      <c r="F973" s="68" t="str">
        <f>'Flight Data'!$A971</f>
        <v>G970</v>
      </c>
      <c r="G973" s="68">
        <f>'Flight Data'!$B971</f>
        <v>3</v>
      </c>
      <c r="H973" s="68">
        <f ca="1">ROUND(NORMINV($M973,'Inputs and Outputs'!$C$18,'Inputs and Outputs'!$D$18),0)</f>
        <v>101</v>
      </c>
      <c r="I973" s="68">
        <f t="shared" si="300"/>
        <v>101</v>
      </c>
      <c r="J973" s="68">
        <f t="shared" ca="1" si="301"/>
        <v>101</v>
      </c>
      <c r="K973" s="68">
        <f ca="1">IF(J973-G973&gt;'Inputs and Outputs'!$D$4,One-G973,0)</f>
        <v>0</v>
      </c>
      <c r="L973" s="68">
        <f ca="1">J973*'Inputs and Outputs'!$D$5-K973*'Inputs and Outputs'!$D$6</f>
        <v>4040</v>
      </c>
      <c r="M973" s="70">
        <f t="shared" ca="1" si="315"/>
        <v>0.48505593328408669</v>
      </c>
      <c r="N973" s="68">
        <f t="shared" si="302"/>
        <v>25</v>
      </c>
      <c r="O973" s="75">
        <f ca="1">J973*'Inputs and Outputs'!$D$5-('Model Part B'!K973*'Model Part B'!N973+K973*Costperbumped)</f>
        <v>4040</v>
      </c>
      <c r="R973" s="74">
        <v>970</v>
      </c>
      <c r="S973" s="68" t="s">
        <v>4</v>
      </c>
      <c r="T973" s="69">
        <v>44520</v>
      </c>
      <c r="U973" s="67" t="s">
        <v>3</v>
      </c>
      <c r="V973" s="68" t="str">
        <f>'Flight Data'!$A971</f>
        <v>G970</v>
      </c>
      <c r="W973" s="68">
        <f>'Flight Data'!$B971</f>
        <v>3</v>
      </c>
      <c r="X973" s="68">
        <f ca="1">ROUND(NORMINV($AC973,'Inputs and Outputs'!$C$18,'Inputs and Outputs'!$D$18),0)</f>
        <v>99</v>
      </c>
      <c r="Y973" s="68">
        <f t="shared" si="303"/>
        <v>102</v>
      </c>
      <c r="Z973" s="68">
        <f t="shared" ca="1" si="304"/>
        <v>99</v>
      </c>
      <c r="AA973" s="68">
        <f ca="1">IF(Z973-W973&gt;'Inputs and Outputs'!$D$4,One-W973,0)</f>
        <v>0</v>
      </c>
      <c r="AB973" s="68">
        <f ca="1">Z973*'Inputs and Outputs'!$D$5-AA973*'Inputs and Outputs'!$D$6</f>
        <v>3960</v>
      </c>
      <c r="AC973" s="70">
        <f t="shared" ca="1" si="316"/>
        <v>0.39631949280505763</v>
      </c>
      <c r="AD973" s="68">
        <f t="shared" si="305"/>
        <v>25</v>
      </c>
      <c r="AE973" s="75">
        <f ca="1">Z973*'Inputs and Outputs'!$D$5-('Model Part B'!AA973*'Model Part B'!AD973+AA973*Costperbumped)</f>
        <v>3960</v>
      </c>
      <c r="AH973" s="74">
        <v>970</v>
      </c>
      <c r="AI973" s="68" t="s">
        <v>4</v>
      </c>
      <c r="AJ973" s="69">
        <v>44520</v>
      </c>
      <c r="AK973" s="67" t="s">
        <v>3</v>
      </c>
      <c r="AL973" s="68" t="str">
        <f>'Flight Data'!$A971</f>
        <v>G970</v>
      </c>
      <c r="AM973" s="68">
        <f>'Flight Data'!$B971</f>
        <v>3</v>
      </c>
      <c r="AN973" s="68">
        <f ca="1">ROUND(NORMINV($AS973,'Inputs and Outputs'!$C$18,'Inputs and Outputs'!$D$18),0)</f>
        <v>102</v>
      </c>
      <c r="AO973" s="68">
        <f t="shared" si="306"/>
        <v>103</v>
      </c>
      <c r="AP973" s="68">
        <f t="shared" ca="1" si="307"/>
        <v>102</v>
      </c>
      <c r="AQ973" s="68">
        <f ca="1">IF(AP973-AM973&gt;'Inputs and Outputs'!$D$4,Three-AM973,0)</f>
        <v>0</v>
      </c>
      <c r="AR973" s="68">
        <f ca="1">AP973*'Inputs and Outputs'!$D$5-AQ973*'Inputs and Outputs'!$D$6</f>
        <v>4080</v>
      </c>
      <c r="AS973" s="70">
        <f t="shared" ca="1" si="317"/>
        <v>0.58559360338724109</v>
      </c>
      <c r="AT973" s="68">
        <f t="shared" si="308"/>
        <v>25</v>
      </c>
      <c r="AU973" s="75">
        <f ca="1">AP973*'Inputs and Outputs'!$D$5-('Model Part B'!AQ973*'Model Part B'!AT973+AQ973*Costperbumped)</f>
        <v>4080</v>
      </c>
      <c r="AX973" s="74">
        <v>970</v>
      </c>
      <c r="AY973" s="68" t="s">
        <v>4</v>
      </c>
      <c r="AZ973" s="69">
        <v>44520</v>
      </c>
      <c r="BA973" s="67" t="s">
        <v>3</v>
      </c>
      <c r="BB973" s="68" t="str">
        <f>'Flight Data'!$A971</f>
        <v>G970</v>
      </c>
      <c r="BC973" s="68">
        <f>'Flight Data'!$B971</f>
        <v>3</v>
      </c>
      <c r="BD973" s="68">
        <f ca="1">ROUND(NORMINV($BI973,'Inputs and Outputs'!$C$18,'Inputs and Outputs'!$D$18),0)</f>
        <v>98</v>
      </c>
      <c r="BE973" s="68">
        <f t="shared" si="309"/>
        <v>104</v>
      </c>
      <c r="BF973" s="68">
        <f t="shared" ca="1" si="310"/>
        <v>98</v>
      </c>
      <c r="BG973" s="68">
        <f ca="1">IF(BF973-BC973&gt;'Inputs and Outputs'!$D$4,Four-BC973,0)</f>
        <v>0</v>
      </c>
      <c r="BH973" s="68">
        <f ca="1">BF973*'Inputs and Outputs'!$D$5-BG973*'Inputs and Outputs'!$D$6</f>
        <v>3920</v>
      </c>
      <c r="BI973" s="70">
        <f t="shared" ca="1" si="318"/>
        <v>0.32590013635057358</v>
      </c>
      <c r="BJ973" s="68">
        <f t="shared" si="311"/>
        <v>25</v>
      </c>
      <c r="BK973" s="75">
        <f ca="1">BF973*'Inputs and Outputs'!$D$5-('Model Part B'!BG973*'Model Part B'!BJ973+BG973*Costperbumped)</f>
        <v>3920</v>
      </c>
      <c r="BN973" s="74">
        <v>970</v>
      </c>
      <c r="BO973" s="68" t="s">
        <v>4</v>
      </c>
      <c r="BP973" s="69">
        <v>44520</v>
      </c>
      <c r="BQ973" s="67" t="s">
        <v>3</v>
      </c>
      <c r="BR973" s="68" t="str">
        <f>'Flight Data'!$A971</f>
        <v>G970</v>
      </c>
      <c r="BS973" s="68">
        <f>'Flight Data'!$B971</f>
        <v>3</v>
      </c>
      <c r="BT973" s="68">
        <f ca="1">ROUND(NORMINV($BY973,'Inputs and Outputs'!$C$18,'Inputs and Outputs'!$D$18),0)</f>
        <v>109</v>
      </c>
      <c r="BU973" s="68">
        <f t="shared" si="312"/>
        <v>105</v>
      </c>
      <c r="BV973" s="68">
        <f t="shared" ca="1" si="313"/>
        <v>105</v>
      </c>
      <c r="BW973" s="68">
        <f ca="1">IF(BV973-BS973&gt;'Inputs and Outputs'!$D$4,Five-BS973,0)</f>
        <v>2</v>
      </c>
      <c r="BX973" s="68">
        <f ca="1">BV973*'Inputs and Outputs'!$D$5-BW973*'Inputs and Outputs'!$D$6</f>
        <v>4000</v>
      </c>
      <c r="BY973" s="70">
        <f t="shared" ca="1" si="319"/>
        <v>0.91217409853248299</v>
      </c>
      <c r="BZ973" s="68">
        <f t="shared" si="314"/>
        <v>25</v>
      </c>
      <c r="CA973" s="75">
        <f ca="1">BV973*'Inputs and Outputs'!$D$5-('Model Part B'!BW973*'Model Part B'!BZ973+BW973*Costperbumped)</f>
        <v>3950</v>
      </c>
    </row>
    <row r="974" spans="2:79" x14ac:dyDescent="0.2">
      <c r="B974" s="74">
        <v>971</v>
      </c>
      <c r="C974" s="68" t="s">
        <v>4</v>
      </c>
      <c r="D974" s="69">
        <v>44520</v>
      </c>
      <c r="E974" s="67" t="s">
        <v>2</v>
      </c>
      <c r="F974" s="68" t="str">
        <f>'Flight Data'!$A972</f>
        <v>G971</v>
      </c>
      <c r="G974" s="68">
        <f>'Flight Data'!$B972</f>
        <v>3</v>
      </c>
      <c r="H974" s="68">
        <f ca="1">ROUND(NORMINV($M974,'Inputs and Outputs'!$C$19,'Inputs and Outputs'!$D$19),0)</f>
        <v>106</v>
      </c>
      <c r="I974" s="68">
        <f t="shared" si="300"/>
        <v>101</v>
      </c>
      <c r="J974" s="68">
        <f t="shared" ca="1" si="301"/>
        <v>101</v>
      </c>
      <c r="K974" s="68">
        <f ca="1">IF(J974-G974&gt;'Inputs and Outputs'!$D$4,One-G974,0)</f>
        <v>0</v>
      </c>
      <c r="L974" s="68">
        <f ca="1">J974*'Inputs and Outputs'!$D$5-K974*'Inputs and Outputs'!$D$6</f>
        <v>4040</v>
      </c>
      <c r="M974" s="70">
        <f t="shared" ca="1" si="315"/>
        <v>0.75741119318563765</v>
      </c>
      <c r="N974" s="68">
        <f t="shared" si="302"/>
        <v>25</v>
      </c>
      <c r="O974" s="75">
        <f ca="1">J974*'Inputs and Outputs'!$D$5-('Model Part B'!K974*'Model Part B'!N974+K974*Costperbumped)</f>
        <v>4040</v>
      </c>
      <c r="R974" s="74">
        <v>971</v>
      </c>
      <c r="S974" s="68" t="s">
        <v>4</v>
      </c>
      <c r="T974" s="69">
        <v>44520</v>
      </c>
      <c r="U974" s="67" t="s">
        <v>2</v>
      </c>
      <c r="V974" s="68" t="str">
        <f>'Flight Data'!$A972</f>
        <v>G971</v>
      </c>
      <c r="W974" s="68">
        <f>'Flight Data'!$B972</f>
        <v>3</v>
      </c>
      <c r="X974" s="68">
        <f ca="1">ROUND(NORMINV($AC974,'Inputs and Outputs'!$C$19,'Inputs and Outputs'!$D$19),0)</f>
        <v>116</v>
      </c>
      <c r="Y974" s="68">
        <f t="shared" si="303"/>
        <v>102</v>
      </c>
      <c r="Z974" s="68">
        <f t="shared" ca="1" si="304"/>
        <v>102</v>
      </c>
      <c r="AA974" s="68">
        <f ca="1">IF(Z974-W974&gt;'Inputs and Outputs'!$D$4,One-W974,0)</f>
        <v>0</v>
      </c>
      <c r="AB974" s="68">
        <f ca="1">Z974*'Inputs and Outputs'!$D$5-AA974*'Inputs and Outputs'!$D$6</f>
        <v>4080</v>
      </c>
      <c r="AC974" s="70">
        <f t="shared" ca="1" si="316"/>
        <v>0.99614459408948042</v>
      </c>
      <c r="AD974" s="68">
        <f t="shared" si="305"/>
        <v>25</v>
      </c>
      <c r="AE974" s="75">
        <f ca="1">Z974*'Inputs and Outputs'!$D$5-('Model Part B'!AA974*'Model Part B'!AD974+AA974*Costperbumped)</f>
        <v>4080</v>
      </c>
      <c r="AH974" s="74">
        <v>971</v>
      </c>
      <c r="AI974" s="68" t="s">
        <v>4</v>
      </c>
      <c r="AJ974" s="69">
        <v>44520</v>
      </c>
      <c r="AK974" s="67" t="s">
        <v>2</v>
      </c>
      <c r="AL974" s="68" t="str">
        <f>'Flight Data'!$A972</f>
        <v>G971</v>
      </c>
      <c r="AM974" s="68">
        <f>'Flight Data'!$B972</f>
        <v>3</v>
      </c>
      <c r="AN974" s="68">
        <f ca="1">ROUND(NORMINV($AS974,'Inputs and Outputs'!$C$19,'Inputs and Outputs'!$D$19),0)</f>
        <v>103</v>
      </c>
      <c r="AO974" s="68">
        <f t="shared" si="306"/>
        <v>103</v>
      </c>
      <c r="AP974" s="68">
        <f t="shared" ca="1" si="307"/>
        <v>103</v>
      </c>
      <c r="AQ974" s="68">
        <f ca="1">IF(AP974-AM974&gt;'Inputs and Outputs'!$D$4,Three-AM974,0)</f>
        <v>0</v>
      </c>
      <c r="AR974" s="68">
        <f ca="1">AP974*'Inputs and Outputs'!$D$5-AQ974*'Inputs and Outputs'!$D$6</f>
        <v>4120</v>
      </c>
      <c r="AS974" s="70">
        <f t="shared" ca="1" si="317"/>
        <v>0.49967690614049176</v>
      </c>
      <c r="AT974" s="68">
        <f t="shared" si="308"/>
        <v>25</v>
      </c>
      <c r="AU974" s="75">
        <f ca="1">AP974*'Inputs and Outputs'!$D$5-('Model Part B'!AQ974*'Model Part B'!AT974+AQ974*Costperbumped)</f>
        <v>4120</v>
      </c>
      <c r="AX974" s="74">
        <v>971</v>
      </c>
      <c r="AY974" s="68" t="s">
        <v>4</v>
      </c>
      <c r="AZ974" s="69">
        <v>44520</v>
      </c>
      <c r="BA974" s="67" t="s">
        <v>2</v>
      </c>
      <c r="BB974" s="68" t="str">
        <f>'Flight Data'!$A972</f>
        <v>G971</v>
      </c>
      <c r="BC974" s="68">
        <f>'Flight Data'!$B972</f>
        <v>3</v>
      </c>
      <c r="BD974" s="68">
        <f ca="1">ROUND(NORMINV($BI974,'Inputs and Outputs'!$C$19,'Inputs and Outputs'!$D$19),0)</f>
        <v>106</v>
      </c>
      <c r="BE974" s="68">
        <f t="shared" si="309"/>
        <v>104</v>
      </c>
      <c r="BF974" s="68">
        <f t="shared" ca="1" si="310"/>
        <v>104</v>
      </c>
      <c r="BG974" s="68">
        <f ca="1">IF(BF974-BC974&gt;'Inputs and Outputs'!$D$4,Four-BC974,0)</f>
        <v>1</v>
      </c>
      <c r="BH974" s="68">
        <f ca="1">BF974*'Inputs and Outputs'!$D$5-BG974*'Inputs and Outputs'!$D$6</f>
        <v>4060</v>
      </c>
      <c r="BI974" s="70">
        <f t="shared" ca="1" si="318"/>
        <v>0.74983388246751803</v>
      </c>
      <c r="BJ974" s="68">
        <f t="shared" si="311"/>
        <v>25</v>
      </c>
      <c r="BK974" s="75">
        <f ca="1">BF974*'Inputs and Outputs'!$D$5-('Model Part B'!BG974*'Model Part B'!BJ974+BG974*Costperbumped)</f>
        <v>4035</v>
      </c>
      <c r="BN974" s="74">
        <v>971</v>
      </c>
      <c r="BO974" s="68" t="s">
        <v>4</v>
      </c>
      <c r="BP974" s="69">
        <v>44520</v>
      </c>
      <c r="BQ974" s="67" t="s">
        <v>2</v>
      </c>
      <c r="BR974" s="68" t="str">
        <f>'Flight Data'!$A972</f>
        <v>G971</v>
      </c>
      <c r="BS974" s="68">
        <f>'Flight Data'!$B972</f>
        <v>3</v>
      </c>
      <c r="BT974" s="68">
        <f ca="1">ROUND(NORMINV($BY974,'Inputs and Outputs'!$C$18,'Inputs and Outputs'!$D$18),0)</f>
        <v>99</v>
      </c>
      <c r="BU974" s="68">
        <f t="shared" si="312"/>
        <v>105</v>
      </c>
      <c r="BV974" s="68">
        <f t="shared" ca="1" si="313"/>
        <v>99</v>
      </c>
      <c r="BW974" s="68">
        <f ca="1">IF(BV974-BS974&gt;'Inputs and Outputs'!$D$4,Five-BS974,0)</f>
        <v>0</v>
      </c>
      <c r="BX974" s="68">
        <f ca="1">BV974*'Inputs and Outputs'!$D$5-BW974*'Inputs and Outputs'!$D$6</f>
        <v>3960</v>
      </c>
      <c r="BY974" s="70">
        <f t="shared" ca="1" si="319"/>
        <v>0.35526677873312085</v>
      </c>
      <c r="BZ974" s="68">
        <f t="shared" si="314"/>
        <v>25</v>
      </c>
      <c r="CA974" s="75">
        <f ca="1">BV974*'Inputs and Outputs'!$D$5-('Model Part B'!BW974*'Model Part B'!BZ974+BW974*Costperbumped)</f>
        <v>3960</v>
      </c>
    </row>
    <row r="975" spans="2:79" x14ac:dyDescent="0.2">
      <c r="B975" s="74">
        <v>972</v>
      </c>
      <c r="C975" s="68" t="s">
        <v>4</v>
      </c>
      <c r="D975" s="69">
        <v>44520</v>
      </c>
      <c r="E975" s="67" t="s">
        <v>0</v>
      </c>
      <c r="F975" s="68" t="str">
        <f>'Flight Data'!$A973</f>
        <v>G972</v>
      </c>
      <c r="G975" s="68">
        <f>'Flight Data'!$B973</f>
        <v>0</v>
      </c>
      <c r="H975" s="68">
        <f ca="1">ROUND(NORMINV($M975,'Inputs and Outputs'!$C$20,'Inputs and Outputs'!$D$20),0)</f>
        <v>109</v>
      </c>
      <c r="I975" s="68">
        <f t="shared" si="300"/>
        <v>101</v>
      </c>
      <c r="J975" s="68">
        <f t="shared" ca="1" si="301"/>
        <v>101</v>
      </c>
      <c r="K975" s="68">
        <f ca="1">IF(J975-G975&gt;'Inputs and Outputs'!$D$4,One-G975,0)</f>
        <v>1</v>
      </c>
      <c r="L975" s="68">
        <f ca="1">J975*'Inputs and Outputs'!$D$5-K975*'Inputs and Outputs'!$D$6</f>
        <v>3940</v>
      </c>
      <c r="M975" s="70">
        <f t="shared" ca="1" si="315"/>
        <v>0.78842310660539139</v>
      </c>
      <c r="N975" s="68">
        <f t="shared" si="302"/>
        <v>200</v>
      </c>
      <c r="O975" s="75">
        <f ca="1">J975*'Inputs and Outputs'!$D$5-('Model Part B'!K975*'Model Part B'!N975+K975*Costperbumped)</f>
        <v>3740</v>
      </c>
      <c r="R975" s="74">
        <v>972</v>
      </c>
      <c r="S975" s="68" t="s">
        <v>4</v>
      </c>
      <c r="T975" s="69">
        <v>44520</v>
      </c>
      <c r="U975" s="67" t="s">
        <v>0</v>
      </c>
      <c r="V975" s="68" t="str">
        <f>'Flight Data'!$A973</f>
        <v>G972</v>
      </c>
      <c r="W975" s="68">
        <f>'Flight Data'!$B973</f>
        <v>0</v>
      </c>
      <c r="X975" s="68">
        <f ca="1">ROUND(NORMINV($AC975,'Inputs and Outputs'!$C$20,'Inputs and Outputs'!$D$20),0)</f>
        <v>110</v>
      </c>
      <c r="Y975" s="68">
        <f t="shared" si="303"/>
        <v>102</v>
      </c>
      <c r="Z975" s="68">
        <f t="shared" ca="1" si="304"/>
        <v>102</v>
      </c>
      <c r="AA975" s="68">
        <f ca="1">IF(Z975-W975&gt;'Inputs and Outputs'!$D$4,One-W975,0)</f>
        <v>1</v>
      </c>
      <c r="AB975" s="68">
        <f ca="1">Z975*'Inputs and Outputs'!$D$5-AA975*'Inputs and Outputs'!$D$6</f>
        <v>3980</v>
      </c>
      <c r="AC975" s="70">
        <f t="shared" ca="1" si="316"/>
        <v>0.82225849357901448</v>
      </c>
      <c r="AD975" s="68">
        <f t="shared" si="305"/>
        <v>200</v>
      </c>
      <c r="AE975" s="75">
        <f ca="1">Z975*'Inputs and Outputs'!$D$5-('Model Part B'!AA975*'Model Part B'!AD975+AA975*Costperbumped)</f>
        <v>3780</v>
      </c>
      <c r="AH975" s="74">
        <v>972</v>
      </c>
      <c r="AI975" s="68" t="s">
        <v>4</v>
      </c>
      <c r="AJ975" s="69">
        <v>44520</v>
      </c>
      <c r="AK975" s="67" t="s">
        <v>0</v>
      </c>
      <c r="AL975" s="68" t="str">
        <f>'Flight Data'!$A973</f>
        <v>G972</v>
      </c>
      <c r="AM975" s="68">
        <f>'Flight Data'!$B973</f>
        <v>0</v>
      </c>
      <c r="AN975" s="68">
        <f ca="1">ROUND(NORMINV($AS975,'Inputs and Outputs'!$C$20,'Inputs and Outputs'!$D$20),0)</f>
        <v>109</v>
      </c>
      <c r="AO975" s="68">
        <f t="shared" si="306"/>
        <v>103</v>
      </c>
      <c r="AP975" s="68">
        <f t="shared" ca="1" si="307"/>
        <v>103</v>
      </c>
      <c r="AQ975" s="68">
        <f ca="1">IF(AP975-AM975&gt;'Inputs and Outputs'!$D$4,Three-AM975,0)</f>
        <v>3</v>
      </c>
      <c r="AR975" s="68">
        <f ca="1">AP975*'Inputs and Outputs'!$D$5-AQ975*'Inputs and Outputs'!$D$6</f>
        <v>3820</v>
      </c>
      <c r="AS975" s="70">
        <f t="shared" ca="1" si="317"/>
        <v>0.77492154933712909</v>
      </c>
      <c r="AT975" s="68">
        <f t="shared" si="308"/>
        <v>200</v>
      </c>
      <c r="AU975" s="75">
        <f ca="1">AP975*'Inputs and Outputs'!$D$5-('Model Part B'!AQ975*'Model Part B'!AT975+AQ975*Costperbumped)</f>
        <v>3220</v>
      </c>
      <c r="AX975" s="74">
        <v>972</v>
      </c>
      <c r="AY975" s="68" t="s">
        <v>4</v>
      </c>
      <c r="AZ975" s="69">
        <v>44520</v>
      </c>
      <c r="BA975" s="67" t="s">
        <v>0</v>
      </c>
      <c r="BB975" s="68" t="str">
        <f>'Flight Data'!$A973</f>
        <v>G972</v>
      </c>
      <c r="BC975" s="68">
        <f>'Flight Data'!$B973</f>
        <v>0</v>
      </c>
      <c r="BD975" s="68">
        <f ca="1">ROUND(NORMINV($BI975,'Inputs and Outputs'!$C$20,'Inputs and Outputs'!$D$20),0)</f>
        <v>106</v>
      </c>
      <c r="BE975" s="68">
        <f t="shared" si="309"/>
        <v>104</v>
      </c>
      <c r="BF975" s="68">
        <f t="shared" ca="1" si="310"/>
        <v>104</v>
      </c>
      <c r="BG975" s="68">
        <f ca="1">IF(BF975-BC975&gt;'Inputs and Outputs'!$D$4,Four-BC975,0)</f>
        <v>4</v>
      </c>
      <c r="BH975" s="68">
        <f ca="1">BF975*'Inputs and Outputs'!$D$5-BG975*'Inputs and Outputs'!$D$6</f>
        <v>3760</v>
      </c>
      <c r="BI975" s="70">
        <f t="shared" ca="1" si="318"/>
        <v>0.56138964446265172</v>
      </c>
      <c r="BJ975" s="68">
        <f t="shared" si="311"/>
        <v>200</v>
      </c>
      <c r="BK975" s="75">
        <f ca="1">BF975*'Inputs and Outputs'!$D$5-('Model Part B'!BG975*'Model Part B'!BJ975+BG975*Costperbumped)</f>
        <v>2960</v>
      </c>
      <c r="BN975" s="74">
        <v>972</v>
      </c>
      <c r="BO975" s="68" t="s">
        <v>4</v>
      </c>
      <c r="BP975" s="69">
        <v>44520</v>
      </c>
      <c r="BQ975" s="67" t="s">
        <v>0</v>
      </c>
      <c r="BR975" s="68" t="str">
        <f>'Flight Data'!$A973</f>
        <v>G972</v>
      </c>
      <c r="BS975" s="68">
        <f>'Flight Data'!$B973</f>
        <v>0</v>
      </c>
      <c r="BT975" s="68">
        <f ca="1">ROUND(NORMINV($BY975,'Inputs and Outputs'!$C$18,'Inputs and Outputs'!$D$18),0)</f>
        <v>106</v>
      </c>
      <c r="BU975" s="68">
        <f t="shared" si="312"/>
        <v>105</v>
      </c>
      <c r="BV975" s="68">
        <f t="shared" ca="1" si="313"/>
        <v>105</v>
      </c>
      <c r="BW975" s="68">
        <f ca="1">IF(BV975-BS975&gt;'Inputs and Outputs'!$D$4,Five-BS975,0)</f>
        <v>5</v>
      </c>
      <c r="BX975" s="68">
        <f ca="1">BV975*'Inputs and Outputs'!$D$5-BW975*'Inputs and Outputs'!$D$6</f>
        <v>3700</v>
      </c>
      <c r="BY975" s="70">
        <f t="shared" ca="1" si="319"/>
        <v>0.80892730196554929</v>
      </c>
      <c r="BZ975" s="68">
        <f t="shared" si="314"/>
        <v>200</v>
      </c>
      <c r="CA975" s="75">
        <f ca="1">BV975*'Inputs and Outputs'!$D$5-('Model Part B'!BW975*'Model Part B'!BZ975+BW975*Costperbumped)</f>
        <v>2700</v>
      </c>
    </row>
    <row r="976" spans="2:79" x14ac:dyDescent="0.2">
      <c r="B976" s="74">
        <v>973</v>
      </c>
      <c r="C976" s="68" t="s">
        <v>1</v>
      </c>
      <c r="D976" s="69">
        <v>44521</v>
      </c>
      <c r="E976" s="67" t="s">
        <v>3</v>
      </c>
      <c r="F976" s="68" t="str">
        <f>'Flight Data'!$A974</f>
        <v>G973</v>
      </c>
      <c r="G976" s="68">
        <f>'Flight Data'!$B974</f>
        <v>3</v>
      </c>
      <c r="H976" s="68">
        <f ca="1">ROUND(NORMINV($M976,'Inputs and Outputs'!$C$18,'Inputs and Outputs'!$D$18),0)</f>
        <v>99</v>
      </c>
      <c r="I976" s="68">
        <f t="shared" si="300"/>
        <v>101</v>
      </c>
      <c r="J976" s="68">
        <f t="shared" ca="1" si="301"/>
        <v>99</v>
      </c>
      <c r="K976" s="68">
        <f ca="1">IF(J976-G976&gt;'Inputs and Outputs'!$D$4,One-G976,0)</f>
        <v>0</v>
      </c>
      <c r="L976" s="68">
        <f ca="1">J976*'Inputs and Outputs'!$D$5-K976*'Inputs and Outputs'!$D$6</f>
        <v>3960</v>
      </c>
      <c r="M976" s="70">
        <f t="shared" ca="1" si="315"/>
        <v>0.37871618053814848</v>
      </c>
      <c r="N976" s="68">
        <f t="shared" si="302"/>
        <v>25</v>
      </c>
      <c r="O976" s="75">
        <f ca="1">J976*'Inputs and Outputs'!$D$5-('Model Part B'!K976*'Model Part B'!N976+K976*Costperbumped)</f>
        <v>3960</v>
      </c>
      <c r="R976" s="74">
        <v>973</v>
      </c>
      <c r="S976" s="68" t="s">
        <v>1</v>
      </c>
      <c r="T976" s="69">
        <v>44521</v>
      </c>
      <c r="U976" s="67" t="s">
        <v>3</v>
      </c>
      <c r="V976" s="68" t="str">
        <f>'Flight Data'!$A974</f>
        <v>G973</v>
      </c>
      <c r="W976" s="68">
        <f>'Flight Data'!$B974</f>
        <v>3</v>
      </c>
      <c r="X976" s="68">
        <f ca="1">ROUND(NORMINV($AC976,'Inputs and Outputs'!$C$18,'Inputs and Outputs'!$D$18),0)</f>
        <v>112</v>
      </c>
      <c r="Y976" s="68">
        <f t="shared" si="303"/>
        <v>102</v>
      </c>
      <c r="Z976" s="68">
        <f t="shared" ca="1" si="304"/>
        <v>102</v>
      </c>
      <c r="AA976" s="68">
        <f ca="1">IF(Z976-W976&gt;'Inputs and Outputs'!$D$4,One-W976,0)</f>
        <v>0</v>
      </c>
      <c r="AB976" s="68">
        <f ca="1">Z976*'Inputs and Outputs'!$D$5-AA976*'Inputs and Outputs'!$D$6</f>
        <v>4080</v>
      </c>
      <c r="AC976" s="70">
        <f t="shared" ca="1" si="316"/>
        <v>0.96419783978663842</v>
      </c>
      <c r="AD976" s="68">
        <f t="shared" si="305"/>
        <v>25</v>
      </c>
      <c r="AE976" s="75">
        <f ca="1">Z976*'Inputs and Outputs'!$D$5-('Model Part B'!AA976*'Model Part B'!AD976+AA976*Costperbumped)</f>
        <v>4080</v>
      </c>
      <c r="AH976" s="74">
        <v>973</v>
      </c>
      <c r="AI976" s="68" t="s">
        <v>1</v>
      </c>
      <c r="AJ976" s="69">
        <v>44521</v>
      </c>
      <c r="AK976" s="67" t="s">
        <v>3</v>
      </c>
      <c r="AL976" s="68" t="str">
        <f>'Flight Data'!$A974</f>
        <v>G973</v>
      </c>
      <c r="AM976" s="68">
        <f>'Flight Data'!$B974</f>
        <v>3</v>
      </c>
      <c r="AN976" s="68">
        <f ca="1">ROUND(NORMINV($AS976,'Inputs and Outputs'!$C$18,'Inputs and Outputs'!$D$18),0)</f>
        <v>106</v>
      </c>
      <c r="AO976" s="68">
        <f t="shared" si="306"/>
        <v>103</v>
      </c>
      <c r="AP976" s="68">
        <f t="shared" ca="1" si="307"/>
        <v>103</v>
      </c>
      <c r="AQ976" s="68">
        <f ca="1">IF(AP976-AM976&gt;'Inputs and Outputs'!$D$4,Three-AM976,0)</f>
        <v>0</v>
      </c>
      <c r="AR976" s="68">
        <f ca="1">AP976*'Inputs and Outputs'!$D$5-AQ976*'Inputs and Outputs'!$D$6</f>
        <v>4120</v>
      </c>
      <c r="AS976" s="70">
        <f t="shared" ca="1" si="317"/>
        <v>0.81730680662976996</v>
      </c>
      <c r="AT976" s="68">
        <f t="shared" si="308"/>
        <v>25</v>
      </c>
      <c r="AU976" s="75">
        <f ca="1">AP976*'Inputs and Outputs'!$D$5-('Model Part B'!AQ976*'Model Part B'!AT976+AQ976*Costperbumped)</f>
        <v>4120</v>
      </c>
      <c r="AX976" s="74">
        <v>973</v>
      </c>
      <c r="AY976" s="68" t="s">
        <v>1</v>
      </c>
      <c r="AZ976" s="69">
        <v>44521</v>
      </c>
      <c r="BA976" s="67" t="s">
        <v>3</v>
      </c>
      <c r="BB976" s="68" t="str">
        <f>'Flight Data'!$A974</f>
        <v>G973</v>
      </c>
      <c r="BC976" s="68">
        <f>'Flight Data'!$B974</f>
        <v>3</v>
      </c>
      <c r="BD976" s="68">
        <f ca="1">ROUND(NORMINV($BI976,'Inputs and Outputs'!$C$18,'Inputs and Outputs'!$D$18),0)</f>
        <v>102</v>
      </c>
      <c r="BE976" s="68">
        <f t="shared" si="309"/>
        <v>104</v>
      </c>
      <c r="BF976" s="68">
        <f t="shared" ca="1" si="310"/>
        <v>102</v>
      </c>
      <c r="BG976" s="68">
        <f ca="1">IF(BF976-BC976&gt;'Inputs and Outputs'!$D$4,Four-BC976,0)</f>
        <v>0</v>
      </c>
      <c r="BH976" s="68">
        <f ca="1">BF976*'Inputs and Outputs'!$D$5-BG976*'Inputs and Outputs'!$D$6</f>
        <v>4080</v>
      </c>
      <c r="BI976" s="70">
        <f t="shared" ca="1" si="318"/>
        <v>0.56017692451375733</v>
      </c>
      <c r="BJ976" s="68">
        <f t="shared" si="311"/>
        <v>25</v>
      </c>
      <c r="BK976" s="75">
        <f ca="1">BF976*'Inputs and Outputs'!$D$5-('Model Part B'!BG976*'Model Part B'!BJ976+BG976*Costperbumped)</f>
        <v>4080</v>
      </c>
      <c r="BN976" s="74">
        <v>973</v>
      </c>
      <c r="BO976" s="68" t="s">
        <v>1</v>
      </c>
      <c r="BP976" s="69">
        <v>44521</v>
      </c>
      <c r="BQ976" s="67" t="s">
        <v>3</v>
      </c>
      <c r="BR976" s="68" t="str">
        <f>'Flight Data'!$A974</f>
        <v>G973</v>
      </c>
      <c r="BS976" s="68">
        <f>'Flight Data'!$B974</f>
        <v>3</v>
      </c>
      <c r="BT976" s="68">
        <f ca="1">ROUND(NORMINV($BY976,'Inputs and Outputs'!$C$18,'Inputs and Outputs'!$D$18),0)</f>
        <v>107</v>
      </c>
      <c r="BU976" s="68">
        <f t="shared" si="312"/>
        <v>105</v>
      </c>
      <c r="BV976" s="68">
        <f t="shared" ca="1" si="313"/>
        <v>105</v>
      </c>
      <c r="BW976" s="68">
        <f ca="1">IF(BV976-BS976&gt;'Inputs and Outputs'!$D$4,Five-BS976,0)</f>
        <v>2</v>
      </c>
      <c r="BX976" s="68">
        <f ca="1">BV976*'Inputs and Outputs'!$D$5-BW976*'Inputs and Outputs'!$D$6</f>
        <v>4000</v>
      </c>
      <c r="BY976" s="70">
        <f t="shared" ca="1" si="319"/>
        <v>0.85136374291058825</v>
      </c>
      <c r="BZ976" s="68">
        <f t="shared" si="314"/>
        <v>25</v>
      </c>
      <c r="CA976" s="75">
        <f ca="1">BV976*'Inputs and Outputs'!$D$5-('Model Part B'!BW976*'Model Part B'!BZ976+BW976*Costperbumped)</f>
        <v>3950</v>
      </c>
    </row>
    <row r="977" spans="2:79" x14ac:dyDescent="0.2">
      <c r="B977" s="74">
        <v>974</v>
      </c>
      <c r="C977" s="68" t="s">
        <v>1</v>
      </c>
      <c r="D977" s="69">
        <v>44521</v>
      </c>
      <c r="E977" s="67" t="s">
        <v>2</v>
      </c>
      <c r="F977" s="68" t="str">
        <f>'Flight Data'!$A975</f>
        <v>G974</v>
      </c>
      <c r="G977" s="68">
        <f>'Flight Data'!$B975</f>
        <v>1</v>
      </c>
      <c r="H977" s="68">
        <f ca="1">ROUND(NORMINV($M977,'Inputs and Outputs'!$C$19,'Inputs and Outputs'!$D$19),0)</f>
        <v>99</v>
      </c>
      <c r="I977" s="68">
        <f t="shared" si="300"/>
        <v>101</v>
      </c>
      <c r="J977" s="68">
        <f t="shared" ca="1" si="301"/>
        <v>99</v>
      </c>
      <c r="K977" s="68">
        <f ca="1">IF(J977-G977&gt;'Inputs and Outputs'!$D$4,One-G977,0)</f>
        <v>0</v>
      </c>
      <c r="L977" s="68">
        <f ca="1">J977*'Inputs and Outputs'!$D$5-K977*'Inputs and Outputs'!$D$6</f>
        <v>3960</v>
      </c>
      <c r="M977" s="70">
        <f t="shared" ca="1" si="315"/>
        <v>0.22231223274250145</v>
      </c>
      <c r="N977" s="68">
        <f t="shared" si="302"/>
        <v>25</v>
      </c>
      <c r="O977" s="75">
        <f ca="1">J977*'Inputs and Outputs'!$D$5-('Model Part B'!K977*'Model Part B'!N977+K977*Costperbumped)</f>
        <v>3960</v>
      </c>
      <c r="R977" s="74">
        <v>974</v>
      </c>
      <c r="S977" s="68" t="s">
        <v>1</v>
      </c>
      <c r="T977" s="69">
        <v>44521</v>
      </c>
      <c r="U977" s="67" t="s">
        <v>2</v>
      </c>
      <c r="V977" s="68" t="str">
        <f>'Flight Data'!$A975</f>
        <v>G974</v>
      </c>
      <c r="W977" s="68">
        <f>'Flight Data'!$B975</f>
        <v>1</v>
      </c>
      <c r="X977" s="68">
        <f ca="1">ROUND(NORMINV($AC977,'Inputs and Outputs'!$C$19,'Inputs and Outputs'!$D$19),0)</f>
        <v>99</v>
      </c>
      <c r="Y977" s="68">
        <f t="shared" si="303"/>
        <v>102</v>
      </c>
      <c r="Z977" s="68">
        <f t="shared" ca="1" si="304"/>
        <v>99</v>
      </c>
      <c r="AA977" s="68">
        <f ca="1">IF(Z977-W977&gt;'Inputs and Outputs'!$D$4,One-W977,0)</f>
        <v>0</v>
      </c>
      <c r="AB977" s="68">
        <f ca="1">Z977*'Inputs and Outputs'!$D$5-AA977*'Inputs and Outputs'!$D$6</f>
        <v>3960</v>
      </c>
      <c r="AC977" s="70">
        <f t="shared" ca="1" si="316"/>
        <v>0.2130226796273792</v>
      </c>
      <c r="AD977" s="68">
        <f t="shared" si="305"/>
        <v>25</v>
      </c>
      <c r="AE977" s="75">
        <f ca="1">Z977*'Inputs and Outputs'!$D$5-('Model Part B'!AA977*'Model Part B'!AD977+AA977*Costperbumped)</f>
        <v>3960</v>
      </c>
      <c r="AH977" s="74">
        <v>974</v>
      </c>
      <c r="AI977" s="68" t="s">
        <v>1</v>
      </c>
      <c r="AJ977" s="69">
        <v>44521</v>
      </c>
      <c r="AK977" s="67" t="s">
        <v>2</v>
      </c>
      <c r="AL977" s="68" t="str">
        <f>'Flight Data'!$A975</f>
        <v>G974</v>
      </c>
      <c r="AM977" s="68">
        <f>'Flight Data'!$B975</f>
        <v>1</v>
      </c>
      <c r="AN977" s="68">
        <f ca="1">ROUND(NORMINV($AS977,'Inputs and Outputs'!$C$19,'Inputs and Outputs'!$D$19),0)</f>
        <v>111</v>
      </c>
      <c r="AO977" s="68">
        <f t="shared" si="306"/>
        <v>103</v>
      </c>
      <c r="AP977" s="68">
        <f t="shared" ca="1" si="307"/>
        <v>103</v>
      </c>
      <c r="AQ977" s="68">
        <f ca="1">IF(AP977-AM977&gt;'Inputs and Outputs'!$D$4,Three-AM977,0)</f>
        <v>2</v>
      </c>
      <c r="AR977" s="68">
        <f ca="1">AP977*'Inputs and Outputs'!$D$5-AQ977*'Inputs and Outputs'!$D$6</f>
        <v>3920</v>
      </c>
      <c r="AS977" s="70">
        <f t="shared" ca="1" si="317"/>
        <v>0.95026774571185779</v>
      </c>
      <c r="AT977" s="68">
        <f t="shared" si="308"/>
        <v>25</v>
      </c>
      <c r="AU977" s="75">
        <f ca="1">AP977*'Inputs and Outputs'!$D$5-('Model Part B'!AQ977*'Model Part B'!AT977+AQ977*Costperbumped)</f>
        <v>3870</v>
      </c>
      <c r="AX977" s="74">
        <v>974</v>
      </c>
      <c r="AY977" s="68" t="s">
        <v>1</v>
      </c>
      <c r="AZ977" s="69">
        <v>44521</v>
      </c>
      <c r="BA977" s="67" t="s">
        <v>2</v>
      </c>
      <c r="BB977" s="68" t="str">
        <f>'Flight Data'!$A975</f>
        <v>G974</v>
      </c>
      <c r="BC977" s="68">
        <f>'Flight Data'!$B975</f>
        <v>1</v>
      </c>
      <c r="BD977" s="68">
        <f ca="1">ROUND(NORMINV($BI977,'Inputs and Outputs'!$C$19,'Inputs and Outputs'!$D$19),0)</f>
        <v>102</v>
      </c>
      <c r="BE977" s="68">
        <f t="shared" si="309"/>
        <v>104</v>
      </c>
      <c r="BF977" s="68">
        <f t="shared" ca="1" si="310"/>
        <v>102</v>
      </c>
      <c r="BG977" s="68">
        <f ca="1">IF(BF977-BC977&gt;'Inputs and Outputs'!$D$4,Four-BC977,0)</f>
        <v>3</v>
      </c>
      <c r="BH977" s="68">
        <f ca="1">BF977*'Inputs and Outputs'!$D$5-BG977*'Inputs and Outputs'!$D$6</f>
        <v>3780</v>
      </c>
      <c r="BI977" s="70">
        <f t="shared" ca="1" si="318"/>
        <v>0.43878077752891498</v>
      </c>
      <c r="BJ977" s="68">
        <f t="shared" si="311"/>
        <v>25</v>
      </c>
      <c r="BK977" s="75">
        <f ca="1">BF977*'Inputs and Outputs'!$D$5-('Model Part B'!BG977*'Model Part B'!BJ977+BG977*Costperbumped)</f>
        <v>3705</v>
      </c>
      <c r="BN977" s="74">
        <v>974</v>
      </c>
      <c r="BO977" s="68" t="s">
        <v>1</v>
      </c>
      <c r="BP977" s="69">
        <v>44521</v>
      </c>
      <c r="BQ977" s="67" t="s">
        <v>2</v>
      </c>
      <c r="BR977" s="68" t="str">
        <f>'Flight Data'!$A975</f>
        <v>G974</v>
      </c>
      <c r="BS977" s="68">
        <f>'Flight Data'!$B975</f>
        <v>1</v>
      </c>
      <c r="BT977" s="68">
        <f ca="1">ROUND(NORMINV($BY977,'Inputs and Outputs'!$C$18,'Inputs and Outputs'!$D$18),0)</f>
        <v>105</v>
      </c>
      <c r="BU977" s="68">
        <f t="shared" si="312"/>
        <v>105</v>
      </c>
      <c r="BV977" s="68">
        <f t="shared" ca="1" si="313"/>
        <v>105</v>
      </c>
      <c r="BW977" s="68">
        <f ca="1">IF(BV977-BS977&gt;'Inputs and Outputs'!$D$4,Five-BS977,0)</f>
        <v>4</v>
      </c>
      <c r="BX977" s="68">
        <f ca="1">BV977*'Inputs and Outputs'!$D$5-BW977*'Inputs and Outputs'!$D$6</f>
        <v>3800</v>
      </c>
      <c r="BY977" s="70">
        <f t="shared" ca="1" si="319"/>
        <v>0.75953444646970381</v>
      </c>
      <c r="BZ977" s="68">
        <f t="shared" si="314"/>
        <v>25</v>
      </c>
      <c r="CA977" s="75">
        <f ca="1">BV977*'Inputs and Outputs'!$D$5-('Model Part B'!BW977*'Model Part B'!BZ977+BW977*Costperbumped)</f>
        <v>3700</v>
      </c>
    </row>
    <row r="978" spans="2:79" x14ac:dyDescent="0.2">
      <c r="B978" s="74">
        <v>975</v>
      </c>
      <c r="C978" s="68" t="s">
        <v>1</v>
      </c>
      <c r="D978" s="69">
        <v>44521</v>
      </c>
      <c r="E978" s="67" t="s">
        <v>0</v>
      </c>
      <c r="F978" s="68" t="str">
        <f>'Flight Data'!$A976</f>
        <v>G975</v>
      </c>
      <c r="G978" s="68">
        <f>'Flight Data'!$B976</f>
        <v>1</v>
      </c>
      <c r="H978" s="68">
        <f ca="1">ROUND(NORMINV($M978,'Inputs and Outputs'!$C$20,'Inputs and Outputs'!$D$20),0)</f>
        <v>99</v>
      </c>
      <c r="I978" s="68">
        <f t="shared" si="300"/>
        <v>101</v>
      </c>
      <c r="J978" s="68">
        <f t="shared" ca="1" si="301"/>
        <v>99</v>
      </c>
      <c r="K978" s="68">
        <f ca="1">IF(J978-G978&gt;'Inputs and Outputs'!$D$4,One-G978,0)</f>
        <v>0</v>
      </c>
      <c r="L978" s="68">
        <f ca="1">J978*'Inputs and Outputs'!$D$5-K978*'Inputs and Outputs'!$D$6</f>
        <v>3960</v>
      </c>
      <c r="M978" s="70">
        <f t="shared" ca="1" si="315"/>
        <v>0.11275262051181933</v>
      </c>
      <c r="N978" s="68">
        <f t="shared" si="302"/>
        <v>200</v>
      </c>
      <c r="O978" s="75">
        <f ca="1">J978*'Inputs and Outputs'!$D$5-('Model Part B'!K978*'Model Part B'!N978+K978*Costperbumped)</f>
        <v>3960</v>
      </c>
      <c r="R978" s="74">
        <v>975</v>
      </c>
      <c r="S978" s="68" t="s">
        <v>1</v>
      </c>
      <c r="T978" s="69">
        <v>44521</v>
      </c>
      <c r="U978" s="67" t="s">
        <v>0</v>
      </c>
      <c r="V978" s="68" t="str">
        <f>'Flight Data'!$A976</f>
        <v>G975</v>
      </c>
      <c r="W978" s="68">
        <f>'Flight Data'!$B976</f>
        <v>1</v>
      </c>
      <c r="X978" s="68">
        <f ca="1">ROUND(NORMINV($AC978,'Inputs and Outputs'!$C$20,'Inputs and Outputs'!$D$20),0)</f>
        <v>102</v>
      </c>
      <c r="Y978" s="68">
        <f t="shared" si="303"/>
        <v>102</v>
      </c>
      <c r="Z978" s="68">
        <f t="shared" ca="1" si="304"/>
        <v>102</v>
      </c>
      <c r="AA978" s="68">
        <f ca="1">IF(Z978-W978&gt;'Inputs and Outputs'!$D$4,One-W978,0)</f>
        <v>0</v>
      </c>
      <c r="AB978" s="68">
        <f ca="1">Z978*'Inputs and Outputs'!$D$5-AA978*'Inputs and Outputs'!$D$6</f>
        <v>4080</v>
      </c>
      <c r="AC978" s="70">
        <f t="shared" ca="1" si="316"/>
        <v>0.26147640971394348</v>
      </c>
      <c r="AD978" s="68">
        <f t="shared" si="305"/>
        <v>200</v>
      </c>
      <c r="AE978" s="75">
        <f ca="1">Z978*'Inputs and Outputs'!$D$5-('Model Part B'!AA978*'Model Part B'!AD978+AA978*Costperbumped)</f>
        <v>4080</v>
      </c>
      <c r="AH978" s="74">
        <v>975</v>
      </c>
      <c r="AI978" s="68" t="s">
        <v>1</v>
      </c>
      <c r="AJ978" s="69">
        <v>44521</v>
      </c>
      <c r="AK978" s="67" t="s">
        <v>0</v>
      </c>
      <c r="AL978" s="68" t="str">
        <f>'Flight Data'!$A976</f>
        <v>G975</v>
      </c>
      <c r="AM978" s="68">
        <f>'Flight Data'!$B976</f>
        <v>1</v>
      </c>
      <c r="AN978" s="68">
        <f ca="1">ROUND(NORMINV($AS978,'Inputs and Outputs'!$C$20,'Inputs and Outputs'!$D$20),0)</f>
        <v>114</v>
      </c>
      <c r="AO978" s="68">
        <f t="shared" si="306"/>
        <v>103</v>
      </c>
      <c r="AP978" s="68">
        <f t="shared" ca="1" si="307"/>
        <v>103</v>
      </c>
      <c r="AQ978" s="68">
        <f ca="1">IF(AP978-AM978&gt;'Inputs and Outputs'!$D$4,Three-AM978,0)</f>
        <v>2</v>
      </c>
      <c r="AR978" s="68">
        <f ca="1">AP978*'Inputs and Outputs'!$D$5-AQ978*'Inputs and Outputs'!$D$6</f>
        <v>3920</v>
      </c>
      <c r="AS978" s="70">
        <f t="shared" ca="1" si="317"/>
        <v>0.96522717030054406</v>
      </c>
      <c r="AT978" s="68">
        <f t="shared" si="308"/>
        <v>200</v>
      </c>
      <c r="AU978" s="75">
        <f ca="1">AP978*'Inputs and Outputs'!$D$5-('Model Part B'!AQ978*'Model Part B'!AT978+AQ978*Costperbumped)</f>
        <v>3520</v>
      </c>
      <c r="AX978" s="74">
        <v>975</v>
      </c>
      <c r="AY978" s="68" t="s">
        <v>1</v>
      </c>
      <c r="AZ978" s="69">
        <v>44521</v>
      </c>
      <c r="BA978" s="67" t="s">
        <v>0</v>
      </c>
      <c r="BB978" s="68" t="str">
        <f>'Flight Data'!$A976</f>
        <v>G975</v>
      </c>
      <c r="BC978" s="68">
        <f>'Flight Data'!$B976</f>
        <v>1</v>
      </c>
      <c r="BD978" s="68">
        <f ca="1">ROUND(NORMINV($BI978,'Inputs and Outputs'!$C$20,'Inputs and Outputs'!$D$20),0)</f>
        <v>98</v>
      </c>
      <c r="BE978" s="68">
        <f t="shared" si="309"/>
        <v>104</v>
      </c>
      <c r="BF978" s="68">
        <f t="shared" ca="1" si="310"/>
        <v>98</v>
      </c>
      <c r="BG978" s="68">
        <f ca="1">IF(BF978-BC978&gt;'Inputs and Outputs'!$D$4,Four-BC978,0)</f>
        <v>0</v>
      </c>
      <c r="BH978" s="68">
        <f ca="1">BF978*'Inputs and Outputs'!$D$5-BG978*'Inputs and Outputs'!$D$6</f>
        <v>3920</v>
      </c>
      <c r="BI978" s="70">
        <f t="shared" ca="1" si="318"/>
        <v>7.1398760708767828E-2</v>
      </c>
      <c r="BJ978" s="68">
        <f t="shared" si="311"/>
        <v>200</v>
      </c>
      <c r="BK978" s="75">
        <f ca="1">BF978*'Inputs and Outputs'!$D$5-('Model Part B'!BG978*'Model Part B'!BJ978+BG978*Costperbumped)</f>
        <v>3920</v>
      </c>
      <c r="BN978" s="74">
        <v>975</v>
      </c>
      <c r="BO978" s="68" t="s">
        <v>1</v>
      </c>
      <c r="BP978" s="69">
        <v>44521</v>
      </c>
      <c r="BQ978" s="67" t="s">
        <v>0</v>
      </c>
      <c r="BR978" s="68" t="str">
        <f>'Flight Data'!$A976</f>
        <v>G975</v>
      </c>
      <c r="BS978" s="68">
        <f>'Flight Data'!$B976</f>
        <v>1</v>
      </c>
      <c r="BT978" s="68">
        <f ca="1">ROUND(NORMINV($BY978,'Inputs and Outputs'!$C$18,'Inputs and Outputs'!$D$18),0)</f>
        <v>110</v>
      </c>
      <c r="BU978" s="68">
        <f t="shared" si="312"/>
        <v>105</v>
      </c>
      <c r="BV978" s="68">
        <f t="shared" ca="1" si="313"/>
        <v>105</v>
      </c>
      <c r="BW978" s="68">
        <f ca="1">IF(BV978-BS978&gt;'Inputs and Outputs'!$D$4,Five-BS978,0)</f>
        <v>4</v>
      </c>
      <c r="BX978" s="68">
        <f ca="1">BV978*'Inputs and Outputs'!$D$5-BW978*'Inputs and Outputs'!$D$6</f>
        <v>3800</v>
      </c>
      <c r="BY978" s="70">
        <f t="shared" ca="1" si="319"/>
        <v>0.93329596401722548</v>
      </c>
      <c r="BZ978" s="68">
        <f t="shared" si="314"/>
        <v>200</v>
      </c>
      <c r="CA978" s="75">
        <f ca="1">BV978*'Inputs and Outputs'!$D$5-('Model Part B'!BW978*'Model Part B'!BZ978+BW978*Costperbumped)</f>
        <v>3000</v>
      </c>
    </row>
    <row r="979" spans="2:79" x14ac:dyDescent="0.2">
      <c r="B979" s="74">
        <v>976</v>
      </c>
      <c r="C979" s="68" t="s">
        <v>9</v>
      </c>
      <c r="D979" s="69">
        <v>44522</v>
      </c>
      <c r="E979" s="67" t="s">
        <v>3</v>
      </c>
      <c r="F979" s="68" t="str">
        <f>'Flight Data'!$A977</f>
        <v>G976</v>
      </c>
      <c r="G979" s="68">
        <f>'Flight Data'!$B977</f>
        <v>2</v>
      </c>
      <c r="H979" s="68">
        <f ca="1">ROUND(NORMINV($M979,'Inputs and Outputs'!$C$18,'Inputs and Outputs'!$D$18),0)</f>
        <v>109</v>
      </c>
      <c r="I979" s="68">
        <f t="shared" si="300"/>
        <v>101</v>
      </c>
      <c r="J979" s="68">
        <f t="shared" ca="1" si="301"/>
        <v>101</v>
      </c>
      <c r="K979" s="68">
        <f ca="1">IF(J979-G979&gt;'Inputs and Outputs'!$D$4,One-G979,0)</f>
        <v>0</v>
      </c>
      <c r="L979" s="68">
        <f ca="1">J979*'Inputs and Outputs'!$D$5-K979*'Inputs and Outputs'!$D$6</f>
        <v>4040</v>
      </c>
      <c r="M979" s="70">
        <f t="shared" ca="1" si="315"/>
        <v>0.90321527320503114</v>
      </c>
      <c r="N979" s="68">
        <f t="shared" si="302"/>
        <v>25</v>
      </c>
      <c r="O979" s="75">
        <f ca="1">J979*'Inputs and Outputs'!$D$5-('Model Part B'!K979*'Model Part B'!N979+K979*Costperbumped)</f>
        <v>4040</v>
      </c>
      <c r="R979" s="74">
        <v>976</v>
      </c>
      <c r="S979" s="68" t="s">
        <v>9</v>
      </c>
      <c r="T979" s="69">
        <v>44522</v>
      </c>
      <c r="U979" s="67" t="s">
        <v>3</v>
      </c>
      <c r="V979" s="68" t="str">
        <f>'Flight Data'!$A977</f>
        <v>G976</v>
      </c>
      <c r="W979" s="68">
        <f>'Flight Data'!$B977</f>
        <v>2</v>
      </c>
      <c r="X979" s="68">
        <f ca="1">ROUND(NORMINV($AC979,'Inputs and Outputs'!$C$18,'Inputs and Outputs'!$D$18),0)</f>
        <v>98</v>
      </c>
      <c r="Y979" s="68">
        <f t="shared" si="303"/>
        <v>102</v>
      </c>
      <c r="Z979" s="68">
        <f t="shared" ca="1" si="304"/>
        <v>98</v>
      </c>
      <c r="AA979" s="68">
        <f ca="1">IF(Z979-W979&gt;'Inputs and Outputs'!$D$4,One-W979,0)</f>
        <v>0</v>
      </c>
      <c r="AB979" s="68">
        <f ca="1">Z979*'Inputs and Outputs'!$D$5-AA979*'Inputs and Outputs'!$D$6</f>
        <v>3920</v>
      </c>
      <c r="AC979" s="70">
        <f t="shared" ca="1" si="316"/>
        <v>0.2971280782679383</v>
      </c>
      <c r="AD979" s="68">
        <f t="shared" si="305"/>
        <v>25</v>
      </c>
      <c r="AE979" s="75">
        <f ca="1">Z979*'Inputs and Outputs'!$D$5-('Model Part B'!AA979*'Model Part B'!AD979+AA979*Costperbumped)</f>
        <v>3920</v>
      </c>
      <c r="AH979" s="74">
        <v>976</v>
      </c>
      <c r="AI979" s="68" t="s">
        <v>9</v>
      </c>
      <c r="AJ979" s="69">
        <v>44522</v>
      </c>
      <c r="AK979" s="67" t="s">
        <v>3</v>
      </c>
      <c r="AL979" s="68" t="str">
        <f>'Flight Data'!$A977</f>
        <v>G976</v>
      </c>
      <c r="AM979" s="68">
        <f>'Flight Data'!$B977</f>
        <v>2</v>
      </c>
      <c r="AN979" s="68">
        <f ca="1">ROUND(NORMINV($AS979,'Inputs and Outputs'!$C$18,'Inputs and Outputs'!$D$18),0)</f>
        <v>99</v>
      </c>
      <c r="AO979" s="68">
        <f t="shared" si="306"/>
        <v>103</v>
      </c>
      <c r="AP979" s="68">
        <f t="shared" ca="1" si="307"/>
        <v>99</v>
      </c>
      <c r="AQ979" s="68">
        <f ca="1">IF(AP979-AM979&gt;'Inputs and Outputs'!$D$4,Three-AM979,0)</f>
        <v>0</v>
      </c>
      <c r="AR979" s="68">
        <f ca="1">AP979*'Inputs and Outputs'!$D$5-AQ979*'Inputs and Outputs'!$D$6</f>
        <v>3960</v>
      </c>
      <c r="AS979" s="70">
        <f t="shared" ca="1" si="317"/>
        <v>0.39660757162071281</v>
      </c>
      <c r="AT979" s="68">
        <f t="shared" si="308"/>
        <v>25</v>
      </c>
      <c r="AU979" s="75">
        <f ca="1">AP979*'Inputs and Outputs'!$D$5-('Model Part B'!AQ979*'Model Part B'!AT979+AQ979*Costperbumped)</f>
        <v>3960</v>
      </c>
      <c r="AX979" s="74">
        <v>976</v>
      </c>
      <c r="AY979" s="68" t="s">
        <v>9</v>
      </c>
      <c r="AZ979" s="69">
        <v>44522</v>
      </c>
      <c r="BA979" s="67" t="s">
        <v>3</v>
      </c>
      <c r="BB979" s="68" t="str">
        <f>'Flight Data'!$A977</f>
        <v>G976</v>
      </c>
      <c r="BC979" s="68">
        <f>'Flight Data'!$B977</f>
        <v>2</v>
      </c>
      <c r="BD979" s="68">
        <f ca="1">ROUND(NORMINV($BI979,'Inputs and Outputs'!$C$18,'Inputs and Outputs'!$D$18),0)</f>
        <v>93</v>
      </c>
      <c r="BE979" s="68">
        <f t="shared" si="309"/>
        <v>104</v>
      </c>
      <c r="BF979" s="68">
        <f t="shared" ca="1" si="310"/>
        <v>93</v>
      </c>
      <c r="BG979" s="68">
        <f ca="1">IF(BF979-BC979&gt;'Inputs and Outputs'!$D$4,Four-BC979,0)</f>
        <v>0</v>
      </c>
      <c r="BH979" s="68">
        <f ca="1">BF979*'Inputs and Outputs'!$D$5-BG979*'Inputs and Outputs'!$D$6</f>
        <v>3720</v>
      </c>
      <c r="BI979" s="70">
        <f t="shared" ca="1" si="318"/>
        <v>0.10562790861291083</v>
      </c>
      <c r="BJ979" s="68">
        <f t="shared" si="311"/>
        <v>25</v>
      </c>
      <c r="BK979" s="75">
        <f ca="1">BF979*'Inputs and Outputs'!$D$5-('Model Part B'!BG979*'Model Part B'!BJ979+BG979*Costperbumped)</f>
        <v>3720</v>
      </c>
      <c r="BN979" s="74">
        <v>976</v>
      </c>
      <c r="BO979" s="68" t="s">
        <v>9</v>
      </c>
      <c r="BP979" s="69">
        <v>44522</v>
      </c>
      <c r="BQ979" s="67" t="s">
        <v>3</v>
      </c>
      <c r="BR979" s="68" t="str">
        <f>'Flight Data'!$A977</f>
        <v>G976</v>
      </c>
      <c r="BS979" s="68">
        <f>'Flight Data'!$B977</f>
        <v>2</v>
      </c>
      <c r="BT979" s="68">
        <f ca="1">ROUND(NORMINV($BY979,'Inputs and Outputs'!$C$18,'Inputs and Outputs'!$D$18),0)</f>
        <v>101</v>
      </c>
      <c r="BU979" s="68">
        <f t="shared" si="312"/>
        <v>105</v>
      </c>
      <c r="BV979" s="68">
        <f t="shared" ca="1" si="313"/>
        <v>101</v>
      </c>
      <c r="BW979" s="68">
        <f ca="1">IF(BV979-BS979&gt;'Inputs and Outputs'!$D$4,Five-BS979,0)</f>
        <v>0</v>
      </c>
      <c r="BX979" s="68">
        <f ca="1">BV979*'Inputs and Outputs'!$D$5-BW979*'Inputs and Outputs'!$D$6</f>
        <v>4040</v>
      </c>
      <c r="BY979" s="70">
        <f t="shared" ca="1" si="319"/>
        <v>0.52951456927370011</v>
      </c>
      <c r="BZ979" s="68">
        <f t="shared" si="314"/>
        <v>25</v>
      </c>
      <c r="CA979" s="75">
        <f ca="1">BV979*'Inputs and Outputs'!$D$5-('Model Part B'!BW979*'Model Part B'!BZ979+BW979*Costperbumped)</f>
        <v>4040</v>
      </c>
    </row>
    <row r="980" spans="2:79" x14ac:dyDescent="0.2">
      <c r="B980" s="74">
        <v>977</v>
      </c>
      <c r="C980" s="68" t="s">
        <v>9</v>
      </c>
      <c r="D980" s="69">
        <v>44522</v>
      </c>
      <c r="E980" s="67" t="s">
        <v>2</v>
      </c>
      <c r="F980" s="68" t="str">
        <f>'Flight Data'!$A978</f>
        <v>G977</v>
      </c>
      <c r="G980" s="68">
        <f>'Flight Data'!$B978</f>
        <v>1</v>
      </c>
      <c r="H980" s="68">
        <f ca="1">ROUND(NORMINV($M980,'Inputs and Outputs'!$C$19,'Inputs and Outputs'!$D$19),0)</f>
        <v>100</v>
      </c>
      <c r="I980" s="68">
        <f t="shared" si="300"/>
        <v>101</v>
      </c>
      <c r="J980" s="68">
        <f t="shared" ca="1" si="301"/>
        <v>100</v>
      </c>
      <c r="K980" s="68">
        <f ca="1">IF(J980-G980&gt;'Inputs and Outputs'!$D$4,One-G980,0)</f>
        <v>0</v>
      </c>
      <c r="L980" s="68">
        <f ca="1">J980*'Inputs and Outputs'!$D$5-K980*'Inputs and Outputs'!$D$6</f>
        <v>4000</v>
      </c>
      <c r="M980" s="70">
        <f t="shared" ca="1" si="315"/>
        <v>0.25811139109127623</v>
      </c>
      <c r="N980" s="68">
        <f t="shared" si="302"/>
        <v>25</v>
      </c>
      <c r="O980" s="75">
        <f ca="1">J980*'Inputs and Outputs'!$D$5-('Model Part B'!K980*'Model Part B'!N980+K980*Costperbumped)</f>
        <v>4000</v>
      </c>
      <c r="R980" s="74">
        <v>977</v>
      </c>
      <c r="S980" s="68" t="s">
        <v>9</v>
      </c>
      <c r="T980" s="69">
        <v>44522</v>
      </c>
      <c r="U980" s="67" t="s">
        <v>2</v>
      </c>
      <c r="V980" s="68" t="str">
        <f>'Flight Data'!$A978</f>
        <v>G977</v>
      </c>
      <c r="W980" s="68">
        <f>'Flight Data'!$B978</f>
        <v>1</v>
      </c>
      <c r="X980" s="68">
        <f ca="1">ROUND(NORMINV($AC980,'Inputs and Outputs'!$C$19,'Inputs and Outputs'!$D$19),0)</f>
        <v>103</v>
      </c>
      <c r="Y980" s="68">
        <f t="shared" si="303"/>
        <v>102</v>
      </c>
      <c r="Z980" s="68">
        <f t="shared" ca="1" si="304"/>
        <v>102</v>
      </c>
      <c r="AA980" s="68">
        <f ca="1">IF(Z980-W980&gt;'Inputs and Outputs'!$D$4,One-W980,0)</f>
        <v>0</v>
      </c>
      <c r="AB980" s="68">
        <f ca="1">Z980*'Inputs and Outputs'!$D$5-AA980*'Inputs and Outputs'!$D$6</f>
        <v>4080</v>
      </c>
      <c r="AC980" s="70">
        <f t="shared" ca="1" si="316"/>
        <v>0.52340090968738806</v>
      </c>
      <c r="AD980" s="68">
        <f t="shared" si="305"/>
        <v>25</v>
      </c>
      <c r="AE980" s="75">
        <f ca="1">Z980*'Inputs and Outputs'!$D$5-('Model Part B'!AA980*'Model Part B'!AD980+AA980*Costperbumped)</f>
        <v>4080</v>
      </c>
      <c r="AH980" s="74">
        <v>977</v>
      </c>
      <c r="AI980" s="68" t="s">
        <v>9</v>
      </c>
      <c r="AJ980" s="69">
        <v>44522</v>
      </c>
      <c r="AK980" s="67" t="s">
        <v>2</v>
      </c>
      <c r="AL980" s="68" t="str">
        <f>'Flight Data'!$A978</f>
        <v>G977</v>
      </c>
      <c r="AM980" s="68">
        <f>'Flight Data'!$B978</f>
        <v>1</v>
      </c>
      <c r="AN980" s="68">
        <f ca="1">ROUND(NORMINV($AS980,'Inputs and Outputs'!$C$19,'Inputs and Outputs'!$D$19),0)</f>
        <v>99</v>
      </c>
      <c r="AO980" s="68">
        <f t="shared" si="306"/>
        <v>103</v>
      </c>
      <c r="AP980" s="68">
        <f t="shared" ca="1" si="307"/>
        <v>99</v>
      </c>
      <c r="AQ980" s="68">
        <f ca="1">IF(AP980-AM980&gt;'Inputs and Outputs'!$D$4,Three-AM980,0)</f>
        <v>0</v>
      </c>
      <c r="AR980" s="68">
        <f ca="1">AP980*'Inputs and Outputs'!$D$5-AQ980*'Inputs and Outputs'!$D$6</f>
        <v>3960</v>
      </c>
      <c r="AS980" s="70">
        <f t="shared" ca="1" si="317"/>
        <v>0.23300476404902615</v>
      </c>
      <c r="AT980" s="68">
        <f t="shared" si="308"/>
        <v>25</v>
      </c>
      <c r="AU980" s="75">
        <f ca="1">AP980*'Inputs and Outputs'!$D$5-('Model Part B'!AQ980*'Model Part B'!AT980+AQ980*Costperbumped)</f>
        <v>3960</v>
      </c>
      <c r="AX980" s="74">
        <v>977</v>
      </c>
      <c r="AY980" s="68" t="s">
        <v>9</v>
      </c>
      <c r="AZ980" s="69">
        <v>44522</v>
      </c>
      <c r="BA980" s="67" t="s">
        <v>2</v>
      </c>
      <c r="BB980" s="68" t="str">
        <f>'Flight Data'!$A978</f>
        <v>G977</v>
      </c>
      <c r="BC980" s="68">
        <f>'Flight Data'!$B978</f>
        <v>1</v>
      </c>
      <c r="BD980" s="68">
        <f ca="1">ROUND(NORMINV($BI980,'Inputs and Outputs'!$C$19,'Inputs and Outputs'!$D$19),0)</f>
        <v>110</v>
      </c>
      <c r="BE980" s="68">
        <f t="shared" si="309"/>
        <v>104</v>
      </c>
      <c r="BF980" s="68">
        <f t="shared" ca="1" si="310"/>
        <v>104</v>
      </c>
      <c r="BG980" s="68">
        <f ca="1">IF(BF980-BC980&gt;'Inputs and Outputs'!$D$4,Four-BC980,0)</f>
        <v>3</v>
      </c>
      <c r="BH980" s="68">
        <f ca="1">BF980*'Inputs and Outputs'!$D$5-BG980*'Inputs and Outputs'!$D$6</f>
        <v>3860</v>
      </c>
      <c r="BI980" s="70">
        <f t="shared" ca="1" si="318"/>
        <v>0.93195351310844399</v>
      </c>
      <c r="BJ980" s="68">
        <f t="shared" si="311"/>
        <v>25</v>
      </c>
      <c r="BK980" s="75">
        <f ca="1">BF980*'Inputs and Outputs'!$D$5-('Model Part B'!BG980*'Model Part B'!BJ980+BG980*Costperbumped)</f>
        <v>3785</v>
      </c>
      <c r="BN980" s="74">
        <v>977</v>
      </c>
      <c r="BO980" s="68" t="s">
        <v>9</v>
      </c>
      <c r="BP980" s="69">
        <v>44522</v>
      </c>
      <c r="BQ980" s="67" t="s">
        <v>2</v>
      </c>
      <c r="BR980" s="68" t="str">
        <f>'Flight Data'!$A978</f>
        <v>G977</v>
      </c>
      <c r="BS980" s="68">
        <f>'Flight Data'!$B978</f>
        <v>1</v>
      </c>
      <c r="BT980" s="68">
        <f ca="1">ROUND(NORMINV($BY980,'Inputs and Outputs'!$C$18,'Inputs and Outputs'!$D$18),0)</f>
        <v>98</v>
      </c>
      <c r="BU980" s="68">
        <f t="shared" si="312"/>
        <v>105</v>
      </c>
      <c r="BV980" s="68">
        <f t="shared" ca="1" si="313"/>
        <v>98</v>
      </c>
      <c r="BW980" s="68">
        <f ca="1">IF(BV980-BS980&gt;'Inputs and Outputs'!$D$4,Five-BS980,0)</f>
        <v>0</v>
      </c>
      <c r="BX980" s="68">
        <f ca="1">BV980*'Inputs and Outputs'!$D$5-BW980*'Inputs and Outputs'!$D$6</f>
        <v>3920</v>
      </c>
      <c r="BY980" s="70">
        <f t="shared" ca="1" si="319"/>
        <v>0.33387610272118551</v>
      </c>
      <c r="BZ980" s="68">
        <f t="shared" si="314"/>
        <v>25</v>
      </c>
      <c r="CA980" s="75">
        <f ca="1">BV980*'Inputs and Outputs'!$D$5-('Model Part B'!BW980*'Model Part B'!BZ980+BW980*Costperbumped)</f>
        <v>3920</v>
      </c>
    </row>
    <row r="981" spans="2:79" x14ac:dyDescent="0.2">
      <c r="B981" s="74">
        <v>978</v>
      </c>
      <c r="C981" s="68" t="s">
        <v>9</v>
      </c>
      <c r="D981" s="69">
        <v>44522</v>
      </c>
      <c r="E981" s="67" t="s">
        <v>0</v>
      </c>
      <c r="F981" s="68" t="str">
        <f>'Flight Data'!$A979</f>
        <v>G978</v>
      </c>
      <c r="G981" s="68">
        <f>'Flight Data'!$B979</f>
        <v>2</v>
      </c>
      <c r="H981" s="68">
        <f ca="1">ROUND(NORMINV($M981,'Inputs and Outputs'!$C$20,'Inputs and Outputs'!$D$20),0)</f>
        <v>109</v>
      </c>
      <c r="I981" s="68">
        <f t="shared" si="300"/>
        <v>101</v>
      </c>
      <c r="J981" s="68">
        <f t="shared" ca="1" si="301"/>
        <v>101</v>
      </c>
      <c r="K981" s="68">
        <f ca="1">IF(J981-G981&gt;'Inputs and Outputs'!$D$4,One-G981,0)</f>
        <v>0</v>
      </c>
      <c r="L981" s="68">
        <f ca="1">J981*'Inputs and Outputs'!$D$5-K981*'Inputs and Outputs'!$D$6</f>
        <v>4040</v>
      </c>
      <c r="M981" s="70">
        <f t="shared" ca="1" si="315"/>
        <v>0.79307655855126802</v>
      </c>
      <c r="N981" s="68">
        <f t="shared" si="302"/>
        <v>200</v>
      </c>
      <c r="O981" s="75">
        <f ca="1">J981*'Inputs and Outputs'!$D$5-('Model Part B'!K981*'Model Part B'!N981+K981*Costperbumped)</f>
        <v>4040</v>
      </c>
      <c r="R981" s="74">
        <v>978</v>
      </c>
      <c r="S981" s="68" t="s">
        <v>9</v>
      </c>
      <c r="T981" s="69">
        <v>44522</v>
      </c>
      <c r="U981" s="67" t="s">
        <v>0</v>
      </c>
      <c r="V981" s="68" t="str">
        <f>'Flight Data'!$A979</f>
        <v>G978</v>
      </c>
      <c r="W981" s="68">
        <f>'Flight Data'!$B979</f>
        <v>2</v>
      </c>
      <c r="X981" s="68">
        <f ca="1">ROUND(NORMINV($AC981,'Inputs and Outputs'!$C$20,'Inputs and Outputs'!$D$20),0)</f>
        <v>106</v>
      </c>
      <c r="Y981" s="68">
        <f t="shared" si="303"/>
        <v>102</v>
      </c>
      <c r="Z981" s="68">
        <f t="shared" ca="1" si="304"/>
        <v>102</v>
      </c>
      <c r="AA981" s="68">
        <f ca="1">IF(Z981-W981&gt;'Inputs and Outputs'!$D$4,One-W981,0)</f>
        <v>0</v>
      </c>
      <c r="AB981" s="68">
        <f ca="1">Z981*'Inputs and Outputs'!$D$5-AA981*'Inputs and Outputs'!$D$6</f>
        <v>4080</v>
      </c>
      <c r="AC981" s="70">
        <f t="shared" ca="1" si="316"/>
        <v>0.58755412800887241</v>
      </c>
      <c r="AD981" s="68">
        <f t="shared" si="305"/>
        <v>200</v>
      </c>
      <c r="AE981" s="75">
        <f ca="1">Z981*'Inputs and Outputs'!$D$5-('Model Part B'!AA981*'Model Part B'!AD981+AA981*Costperbumped)</f>
        <v>4080</v>
      </c>
      <c r="AH981" s="74">
        <v>978</v>
      </c>
      <c r="AI981" s="68" t="s">
        <v>9</v>
      </c>
      <c r="AJ981" s="69">
        <v>44522</v>
      </c>
      <c r="AK981" s="67" t="s">
        <v>0</v>
      </c>
      <c r="AL981" s="68" t="str">
        <f>'Flight Data'!$A979</f>
        <v>G978</v>
      </c>
      <c r="AM981" s="68">
        <f>'Flight Data'!$B979</f>
        <v>2</v>
      </c>
      <c r="AN981" s="68">
        <f ca="1">ROUND(NORMINV($AS981,'Inputs and Outputs'!$C$20,'Inputs and Outputs'!$D$20),0)</f>
        <v>105</v>
      </c>
      <c r="AO981" s="68">
        <f t="shared" si="306"/>
        <v>103</v>
      </c>
      <c r="AP981" s="68">
        <f t="shared" ca="1" si="307"/>
        <v>103</v>
      </c>
      <c r="AQ981" s="68">
        <f ca="1">IF(AP981-AM981&gt;'Inputs and Outputs'!$D$4,Three-AM981,0)</f>
        <v>1</v>
      </c>
      <c r="AR981" s="68">
        <f ca="1">AP981*'Inputs and Outputs'!$D$5-AQ981*'Inputs and Outputs'!$D$6</f>
        <v>4020</v>
      </c>
      <c r="AS981" s="70">
        <f t="shared" ca="1" si="317"/>
        <v>0.53114035160744044</v>
      </c>
      <c r="AT981" s="68">
        <f t="shared" si="308"/>
        <v>200</v>
      </c>
      <c r="AU981" s="75">
        <f ca="1">AP981*'Inputs and Outputs'!$D$5-('Model Part B'!AQ981*'Model Part B'!AT981+AQ981*Costperbumped)</f>
        <v>3820</v>
      </c>
      <c r="AX981" s="74">
        <v>978</v>
      </c>
      <c r="AY981" s="68" t="s">
        <v>9</v>
      </c>
      <c r="AZ981" s="69">
        <v>44522</v>
      </c>
      <c r="BA981" s="67" t="s">
        <v>0</v>
      </c>
      <c r="BB981" s="68" t="str">
        <f>'Flight Data'!$A979</f>
        <v>G978</v>
      </c>
      <c r="BC981" s="68">
        <f>'Flight Data'!$B979</f>
        <v>2</v>
      </c>
      <c r="BD981" s="68">
        <f ca="1">ROUND(NORMINV($BI981,'Inputs and Outputs'!$C$20,'Inputs and Outputs'!$D$20),0)</f>
        <v>111</v>
      </c>
      <c r="BE981" s="68">
        <f t="shared" si="309"/>
        <v>104</v>
      </c>
      <c r="BF981" s="68">
        <f t="shared" ca="1" si="310"/>
        <v>104</v>
      </c>
      <c r="BG981" s="68">
        <f ca="1">IF(BF981-BC981&gt;'Inputs and Outputs'!$D$4,Four-BC981,0)</f>
        <v>2</v>
      </c>
      <c r="BH981" s="68">
        <f ca="1">BF981*'Inputs and Outputs'!$D$5-BG981*'Inputs and Outputs'!$D$6</f>
        <v>3960</v>
      </c>
      <c r="BI981" s="70">
        <f t="shared" ca="1" si="318"/>
        <v>0.90058510733528707</v>
      </c>
      <c r="BJ981" s="68">
        <f t="shared" si="311"/>
        <v>200</v>
      </c>
      <c r="BK981" s="75">
        <f ca="1">BF981*'Inputs and Outputs'!$D$5-('Model Part B'!BG981*'Model Part B'!BJ981+BG981*Costperbumped)</f>
        <v>3560</v>
      </c>
      <c r="BN981" s="74">
        <v>978</v>
      </c>
      <c r="BO981" s="68" t="s">
        <v>9</v>
      </c>
      <c r="BP981" s="69">
        <v>44522</v>
      </c>
      <c r="BQ981" s="67" t="s">
        <v>0</v>
      </c>
      <c r="BR981" s="68" t="str">
        <f>'Flight Data'!$A979</f>
        <v>G978</v>
      </c>
      <c r="BS981" s="68">
        <f>'Flight Data'!$B979</f>
        <v>2</v>
      </c>
      <c r="BT981" s="68">
        <f ca="1">ROUND(NORMINV($BY981,'Inputs and Outputs'!$C$18,'Inputs and Outputs'!$D$18),0)</f>
        <v>95</v>
      </c>
      <c r="BU981" s="68">
        <f t="shared" si="312"/>
        <v>105</v>
      </c>
      <c r="BV981" s="68">
        <f t="shared" ca="1" si="313"/>
        <v>95</v>
      </c>
      <c r="BW981" s="68">
        <f ca="1">IF(BV981-BS981&gt;'Inputs and Outputs'!$D$4,Five-BS981,0)</f>
        <v>0</v>
      </c>
      <c r="BX981" s="68">
        <f ca="1">BV981*'Inputs and Outputs'!$D$5-BW981*'Inputs and Outputs'!$D$6</f>
        <v>3800</v>
      </c>
      <c r="BY981" s="70">
        <f t="shared" ca="1" si="319"/>
        <v>0.14146430134606747</v>
      </c>
      <c r="BZ981" s="68">
        <f t="shared" si="314"/>
        <v>200</v>
      </c>
      <c r="CA981" s="75">
        <f ca="1">BV981*'Inputs and Outputs'!$D$5-('Model Part B'!BW981*'Model Part B'!BZ981+BW981*Costperbumped)</f>
        <v>3800</v>
      </c>
    </row>
    <row r="982" spans="2:79" x14ac:dyDescent="0.2">
      <c r="B982" s="74">
        <v>979</v>
      </c>
      <c r="C982" s="68" t="s">
        <v>8</v>
      </c>
      <c r="D982" s="69">
        <v>44523</v>
      </c>
      <c r="E982" s="67" t="s">
        <v>3</v>
      </c>
      <c r="F982" s="68" t="str">
        <f>'Flight Data'!$A980</f>
        <v>G979</v>
      </c>
      <c r="G982" s="68">
        <f>'Flight Data'!$B980</f>
        <v>4</v>
      </c>
      <c r="H982" s="68">
        <f ca="1">ROUND(NORMINV($M982,'Inputs and Outputs'!$C$18,'Inputs and Outputs'!$D$18),0)</f>
        <v>92</v>
      </c>
      <c r="I982" s="68">
        <f t="shared" si="300"/>
        <v>101</v>
      </c>
      <c r="J982" s="68">
        <f t="shared" ca="1" si="301"/>
        <v>92</v>
      </c>
      <c r="K982" s="68">
        <f ca="1">IF(J982-G982&gt;'Inputs and Outputs'!$D$4,One-G982,0)</f>
        <v>0</v>
      </c>
      <c r="L982" s="68">
        <f ca="1">J982*'Inputs and Outputs'!$D$5-K982*'Inputs and Outputs'!$D$6</f>
        <v>3680</v>
      </c>
      <c r="M982" s="70">
        <f t="shared" ca="1" si="315"/>
        <v>7.7440214264805518E-2</v>
      </c>
      <c r="N982" s="68">
        <f t="shared" si="302"/>
        <v>25</v>
      </c>
      <c r="O982" s="75">
        <f ca="1">J982*'Inputs and Outputs'!$D$5-('Model Part B'!K982*'Model Part B'!N982+K982*Costperbumped)</f>
        <v>3680</v>
      </c>
      <c r="R982" s="74">
        <v>979</v>
      </c>
      <c r="S982" s="68" t="s">
        <v>8</v>
      </c>
      <c r="T982" s="69">
        <v>44523</v>
      </c>
      <c r="U982" s="67" t="s">
        <v>3</v>
      </c>
      <c r="V982" s="68" t="str">
        <f>'Flight Data'!$A980</f>
        <v>G979</v>
      </c>
      <c r="W982" s="68">
        <f>'Flight Data'!$B980</f>
        <v>4</v>
      </c>
      <c r="X982" s="68">
        <f ca="1">ROUND(NORMINV($AC982,'Inputs and Outputs'!$C$18,'Inputs and Outputs'!$D$18),0)</f>
        <v>106</v>
      </c>
      <c r="Y982" s="68">
        <f t="shared" si="303"/>
        <v>102</v>
      </c>
      <c r="Z982" s="68">
        <f t="shared" ca="1" si="304"/>
        <v>102</v>
      </c>
      <c r="AA982" s="68">
        <f ca="1">IF(Z982-W982&gt;'Inputs and Outputs'!$D$4,One-W982,0)</f>
        <v>0</v>
      </c>
      <c r="AB982" s="68">
        <f ca="1">Z982*'Inputs and Outputs'!$D$5-AA982*'Inputs and Outputs'!$D$6</f>
        <v>4080</v>
      </c>
      <c r="AC982" s="70">
        <f t="shared" ca="1" si="316"/>
        <v>0.8069919811977343</v>
      </c>
      <c r="AD982" s="68">
        <f t="shared" si="305"/>
        <v>25</v>
      </c>
      <c r="AE982" s="75">
        <f ca="1">Z982*'Inputs and Outputs'!$D$5-('Model Part B'!AA982*'Model Part B'!AD982+AA982*Costperbumped)</f>
        <v>4080</v>
      </c>
      <c r="AH982" s="74">
        <v>979</v>
      </c>
      <c r="AI982" s="68" t="s">
        <v>8</v>
      </c>
      <c r="AJ982" s="69">
        <v>44523</v>
      </c>
      <c r="AK982" s="67" t="s">
        <v>3</v>
      </c>
      <c r="AL982" s="68" t="str">
        <f>'Flight Data'!$A980</f>
        <v>G979</v>
      </c>
      <c r="AM982" s="68">
        <f>'Flight Data'!$B980</f>
        <v>4</v>
      </c>
      <c r="AN982" s="68">
        <f ca="1">ROUND(NORMINV($AS982,'Inputs and Outputs'!$C$18,'Inputs and Outputs'!$D$18),0)</f>
        <v>108</v>
      </c>
      <c r="AO982" s="68">
        <f t="shared" si="306"/>
        <v>103</v>
      </c>
      <c r="AP982" s="68">
        <f t="shared" ca="1" si="307"/>
        <v>103</v>
      </c>
      <c r="AQ982" s="68">
        <f ca="1">IF(AP982-AM982&gt;'Inputs and Outputs'!$D$4,Three-AM982,0)</f>
        <v>0</v>
      </c>
      <c r="AR982" s="68">
        <f ca="1">AP982*'Inputs and Outputs'!$D$5-AQ982*'Inputs and Outputs'!$D$6</f>
        <v>4120</v>
      </c>
      <c r="AS982" s="70">
        <f t="shared" ca="1" si="317"/>
        <v>0.87361869620943944</v>
      </c>
      <c r="AT982" s="68">
        <f t="shared" si="308"/>
        <v>25</v>
      </c>
      <c r="AU982" s="75">
        <f ca="1">AP982*'Inputs and Outputs'!$D$5-('Model Part B'!AQ982*'Model Part B'!AT982+AQ982*Costperbumped)</f>
        <v>4120</v>
      </c>
      <c r="AX982" s="74">
        <v>979</v>
      </c>
      <c r="AY982" s="68" t="s">
        <v>8</v>
      </c>
      <c r="AZ982" s="69">
        <v>44523</v>
      </c>
      <c r="BA982" s="67" t="s">
        <v>3</v>
      </c>
      <c r="BB982" s="68" t="str">
        <f>'Flight Data'!$A980</f>
        <v>G979</v>
      </c>
      <c r="BC982" s="68">
        <f>'Flight Data'!$B980</f>
        <v>4</v>
      </c>
      <c r="BD982" s="68">
        <f ca="1">ROUND(NORMINV($BI982,'Inputs and Outputs'!$C$18,'Inputs and Outputs'!$D$18),0)</f>
        <v>103</v>
      </c>
      <c r="BE982" s="68">
        <f t="shared" si="309"/>
        <v>104</v>
      </c>
      <c r="BF982" s="68">
        <f t="shared" ca="1" si="310"/>
        <v>103</v>
      </c>
      <c r="BG982" s="68">
        <f ca="1">IF(BF982-BC982&gt;'Inputs and Outputs'!$D$4,Four-BC982,0)</f>
        <v>0</v>
      </c>
      <c r="BH982" s="68">
        <f ca="1">BF982*'Inputs and Outputs'!$D$5-BG982*'Inputs and Outputs'!$D$6</f>
        <v>4120</v>
      </c>
      <c r="BI982" s="70">
        <f t="shared" ca="1" si="318"/>
        <v>0.64026432522497412</v>
      </c>
      <c r="BJ982" s="68">
        <f t="shared" si="311"/>
        <v>25</v>
      </c>
      <c r="BK982" s="75">
        <f ca="1">BF982*'Inputs and Outputs'!$D$5-('Model Part B'!BG982*'Model Part B'!BJ982+BG982*Costperbumped)</f>
        <v>4120</v>
      </c>
      <c r="BN982" s="74">
        <v>979</v>
      </c>
      <c r="BO982" s="68" t="s">
        <v>8</v>
      </c>
      <c r="BP982" s="69">
        <v>44523</v>
      </c>
      <c r="BQ982" s="67" t="s">
        <v>3</v>
      </c>
      <c r="BR982" s="68" t="str">
        <f>'Flight Data'!$A980</f>
        <v>G979</v>
      </c>
      <c r="BS982" s="68">
        <f>'Flight Data'!$B980</f>
        <v>4</v>
      </c>
      <c r="BT982" s="68">
        <f ca="1">ROUND(NORMINV($BY982,'Inputs and Outputs'!$C$18,'Inputs and Outputs'!$D$18),0)</f>
        <v>95</v>
      </c>
      <c r="BU982" s="68">
        <f t="shared" si="312"/>
        <v>105</v>
      </c>
      <c r="BV982" s="68">
        <f t="shared" ca="1" si="313"/>
        <v>95</v>
      </c>
      <c r="BW982" s="68">
        <f ca="1">IF(BV982-BS982&gt;'Inputs and Outputs'!$D$4,Five-BS982,0)</f>
        <v>0</v>
      </c>
      <c r="BX982" s="68">
        <f ca="1">BV982*'Inputs and Outputs'!$D$5-BW982*'Inputs and Outputs'!$D$6</f>
        <v>3800</v>
      </c>
      <c r="BY982" s="70">
        <f t="shared" ca="1" si="319"/>
        <v>0.16032427739888755</v>
      </c>
      <c r="BZ982" s="68">
        <f t="shared" si="314"/>
        <v>25</v>
      </c>
      <c r="CA982" s="75">
        <f ca="1">BV982*'Inputs and Outputs'!$D$5-('Model Part B'!BW982*'Model Part B'!BZ982+BW982*Costperbumped)</f>
        <v>3800</v>
      </c>
    </row>
    <row r="983" spans="2:79" x14ac:dyDescent="0.2">
      <c r="B983" s="74">
        <v>980</v>
      </c>
      <c r="C983" s="68" t="s">
        <v>8</v>
      </c>
      <c r="D983" s="69">
        <v>44523</v>
      </c>
      <c r="E983" s="67" t="s">
        <v>2</v>
      </c>
      <c r="F983" s="68" t="str">
        <f>'Flight Data'!$A981</f>
        <v>G980</v>
      </c>
      <c r="G983" s="68">
        <f>'Flight Data'!$B981</f>
        <v>1</v>
      </c>
      <c r="H983" s="68">
        <f ca="1">ROUND(NORMINV($M983,'Inputs and Outputs'!$C$19,'Inputs and Outputs'!$D$19),0)</f>
        <v>97</v>
      </c>
      <c r="I983" s="68">
        <f t="shared" si="300"/>
        <v>101</v>
      </c>
      <c r="J983" s="68">
        <f t="shared" ca="1" si="301"/>
        <v>97</v>
      </c>
      <c r="K983" s="68">
        <f ca="1">IF(J983-G983&gt;'Inputs and Outputs'!$D$4,One-G983,0)</f>
        <v>0</v>
      </c>
      <c r="L983" s="68">
        <f ca="1">J983*'Inputs and Outputs'!$D$5-K983*'Inputs and Outputs'!$D$6</f>
        <v>3880</v>
      </c>
      <c r="M983" s="70">
        <f t="shared" ca="1" si="315"/>
        <v>0.10937429859831627</v>
      </c>
      <c r="N983" s="68">
        <f t="shared" si="302"/>
        <v>25</v>
      </c>
      <c r="O983" s="75">
        <f ca="1">J983*'Inputs and Outputs'!$D$5-('Model Part B'!K983*'Model Part B'!N983+K983*Costperbumped)</f>
        <v>3880</v>
      </c>
      <c r="R983" s="74">
        <v>980</v>
      </c>
      <c r="S983" s="68" t="s">
        <v>8</v>
      </c>
      <c r="T983" s="69">
        <v>44523</v>
      </c>
      <c r="U983" s="67" t="s">
        <v>2</v>
      </c>
      <c r="V983" s="68" t="str">
        <f>'Flight Data'!$A981</f>
        <v>G980</v>
      </c>
      <c r="W983" s="68">
        <f>'Flight Data'!$B981</f>
        <v>1</v>
      </c>
      <c r="X983" s="68">
        <f ca="1">ROUND(NORMINV($AC983,'Inputs and Outputs'!$C$19,'Inputs and Outputs'!$D$19),0)</f>
        <v>110</v>
      </c>
      <c r="Y983" s="68">
        <f t="shared" si="303"/>
        <v>102</v>
      </c>
      <c r="Z983" s="68">
        <f t="shared" ca="1" si="304"/>
        <v>102</v>
      </c>
      <c r="AA983" s="68">
        <f ca="1">IF(Z983-W983&gt;'Inputs and Outputs'!$D$4,One-W983,0)</f>
        <v>0</v>
      </c>
      <c r="AB983" s="68">
        <f ca="1">Z983*'Inputs and Outputs'!$D$5-AA983*'Inputs and Outputs'!$D$6</f>
        <v>4080</v>
      </c>
      <c r="AC983" s="70">
        <f t="shared" ca="1" si="316"/>
        <v>0.93173413675632355</v>
      </c>
      <c r="AD983" s="68">
        <f t="shared" si="305"/>
        <v>25</v>
      </c>
      <c r="AE983" s="75">
        <f ca="1">Z983*'Inputs and Outputs'!$D$5-('Model Part B'!AA983*'Model Part B'!AD983+AA983*Costperbumped)</f>
        <v>4080</v>
      </c>
      <c r="AH983" s="74">
        <v>980</v>
      </c>
      <c r="AI983" s="68" t="s">
        <v>8</v>
      </c>
      <c r="AJ983" s="69">
        <v>44523</v>
      </c>
      <c r="AK983" s="67" t="s">
        <v>2</v>
      </c>
      <c r="AL983" s="68" t="str">
        <f>'Flight Data'!$A981</f>
        <v>G980</v>
      </c>
      <c r="AM983" s="68">
        <f>'Flight Data'!$B981</f>
        <v>1</v>
      </c>
      <c r="AN983" s="68">
        <f ca="1">ROUND(NORMINV($AS983,'Inputs and Outputs'!$C$19,'Inputs and Outputs'!$D$19),0)</f>
        <v>108</v>
      </c>
      <c r="AO983" s="68">
        <f t="shared" si="306"/>
        <v>103</v>
      </c>
      <c r="AP983" s="68">
        <f t="shared" ca="1" si="307"/>
        <v>103</v>
      </c>
      <c r="AQ983" s="68">
        <f ca="1">IF(AP983-AM983&gt;'Inputs and Outputs'!$D$4,Three-AM983,0)</f>
        <v>2</v>
      </c>
      <c r="AR983" s="68">
        <f ca="1">AP983*'Inputs and Outputs'!$D$5-AQ983*'Inputs and Outputs'!$D$6</f>
        <v>3920</v>
      </c>
      <c r="AS983" s="70">
        <f t="shared" ca="1" si="317"/>
        <v>0.82539808756973021</v>
      </c>
      <c r="AT983" s="68">
        <f t="shared" si="308"/>
        <v>25</v>
      </c>
      <c r="AU983" s="75">
        <f ca="1">AP983*'Inputs and Outputs'!$D$5-('Model Part B'!AQ983*'Model Part B'!AT983+AQ983*Costperbumped)</f>
        <v>3870</v>
      </c>
      <c r="AX983" s="74">
        <v>980</v>
      </c>
      <c r="AY983" s="68" t="s">
        <v>8</v>
      </c>
      <c r="AZ983" s="69">
        <v>44523</v>
      </c>
      <c r="BA983" s="67" t="s">
        <v>2</v>
      </c>
      <c r="BB983" s="68" t="str">
        <f>'Flight Data'!$A981</f>
        <v>G980</v>
      </c>
      <c r="BC983" s="68">
        <f>'Flight Data'!$B981</f>
        <v>1</v>
      </c>
      <c r="BD983" s="68">
        <f ca="1">ROUND(NORMINV($BI983,'Inputs and Outputs'!$C$19,'Inputs and Outputs'!$D$19),0)</f>
        <v>97</v>
      </c>
      <c r="BE983" s="68">
        <f t="shared" si="309"/>
        <v>104</v>
      </c>
      <c r="BF983" s="68">
        <f t="shared" ca="1" si="310"/>
        <v>97</v>
      </c>
      <c r="BG983" s="68">
        <f ca="1">IF(BF983-BC983&gt;'Inputs and Outputs'!$D$4,Four-BC983,0)</f>
        <v>0</v>
      </c>
      <c r="BH983" s="68">
        <f ca="1">BF983*'Inputs and Outputs'!$D$5-BG983*'Inputs and Outputs'!$D$6</f>
        <v>3880</v>
      </c>
      <c r="BI983" s="70">
        <f t="shared" ca="1" si="318"/>
        <v>0.12646966612719379</v>
      </c>
      <c r="BJ983" s="68">
        <f t="shared" si="311"/>
        <v>25</v>
      </c>
      <c r="BK983" s="75">
        <f ca="1">BF983*'Inputs and Outputs'!$D$5-('Model Part B'!BG983*'Model Part B'!BJ983+BG983*Costperbumped)</f>
        <v>3880</v>
      </c>
      <c r="BN983" s="74">
        <v>980</v>
      </c>
      <c r="BO983" s="68" t="s">
        <v>8</v>
      </c>
      <c r="BP983" s="69">
        <v>44523</v>
      </c>
      <c r="BQ983" s="67" t="s">
        <v>2</v>
      </c>
      <c r="BR983" s="68" t="str">
        <f>'Flight Data'!$A981</f>
        <v>G980</v>
      </c>
      <c r="BS983" s="68">
        <f>'Flight Data'!$B981</f>
        <v>1</v>
      </c>
      <c r="BT983" s="68">
        <f ca="1">ROUND(NORMINV($BY983,'Inputs and Outputs'!$C$18,'Inputs and Outputs'!$D$18),0)</f>
        <v>96</v>
      </c>
      <c r="BU983" s="68">
        <f t="shared" si="312"/>
        <v>105</v>
      </c>
      <c r="BV983" s="68">
        <f t="shared" ca="1" si="313"/>
        <v>96</v>
      </c>
      <c r="BW983" s="68">
        <f ca="1">IF(BV983-BS983&gt;'Inputs and Outputs'!$D$4,Five-BS983,0)</f>
        <v>0</v>
      </c>
      <c r="BX983" s="68">
        <f ca="1">BV983*'Inputs and Outputs'!$D$5-BW983*'Inputs and Outputs'!$D$6</f>
        <v>3840</v>
      </c>
      <c r="BY983" s="70">
        <f t="shared" ca="1" si="319"/>
        <v>0.20716676766921005</v>
      </c>
      <c r="BZ983" s="68">
        <f t="shared" si="314"/>
        <v>25</v>
      </c>
      <c r="CA983" s="75">
        <f ca="1">BV983*'Inputs and Outputs'!$D$5-('Model Part B'!BW983*'Model Part B'!BZ983+BW983*Costperbumped)</f>
        <v>3840</v>
      </c>
    </row>
    <row r="984" spans="2:79" x14ac:dyDescent="0.2">
      <c r="B984" s="74">
        <v>981</v>
      </c>
      <c r="C984" s="68" t="s">
        <v>8</v>
      </c>
      <c r="D984" s="69">
        <v>44523</v>
      </c>
      <c r="E984" s="67" t="s">
        <v>0</v>
      </c>
      <c r="F984" s="68" t="str">
        <f>'Flight Data'!$A982</f>
        <v>G981</v>
      </c>
      <c r="G984" s="68">
        <f>'Flight Data'!$B982</f>
        <v>1</v>
      </c>
      <c r="H984" s="68">
        <f ca="1">ROUND(NORMINV($M984,'Inputs and Outputs'!$C$20,'Inputs and Outputs'!$D$20),0)</f>
        <v>101</v>
      </c>
      <c r="I984" s="68">
        <f t="shared" si="300"/>
        <v>101</v>
      </c>
      <c r="J984" s="68">
        <f t="shared" ca="1" si="301"/>
        <v>101</v>
      </c>
      <c r="K984" s="68">
        <f ca="1">IF(J984-G984&gt;'Inputs and Outputs'!$D$4,One-G984,0)</f>
        <v>0</v>
      </c>
      <c r="L984" s="68">
        <f ca="1">J984*'Inputs and Outputs'!$D$5-K984*'Inputs and Outputs'!$D$6</f>
        <v>4040</v>
      </c>
      <c r="M984" s="70">
        <f t="shared" ca="1" si="315"/>
        <v>0.23197268767642387</v>
      </c>
      <c r="N984" s="68">
        <f t="shared" si="302"/>
        <v>200</v>
      </c>
      <c r="O984" s="75">
        <f ca="1">J984*'Inputs and Outputs'!$D$5-('Model Part B'!K984*'Model Part B'!N984+K984*Costperbumped)</f>
        <v>4040</v>
      </c>
      <c r="R984" s="74">
        <v>981</v>
      </c>
      <c r="S984" s="68" t="s">
        <v>8</v>
      </c>
      <c r="T984" s="69">
        <v>44523</v>
      </c>
      <c r="U984" s="67" t="s">
        <v>0</v>
      </c>
      <c r="V984" s="68" t="str">
        <f>'Flight Data'!$A982</f>
        <v>G981</v>
      </c>
      <c r="W984" s="68">
        <f>'Flight Data'!$B982</f>
        <v>1</v>
      </c>
      <c r="X984" s="68">
        <f ca="1">ROUND(NORMINV($AC984,'Inputs and Outputs'!$C$20,'Inputs and Outputs'!$D$20),0)</f>
        <v>105</v>
      </c>
      <c r="Y984" s="68">
        <f t="shared" si="303"/>
        <v>102</v>
      </c>
      <c r="Z984" s="68">
        <f t="shared" ca="1" si="304"/>
        <v>102</v>
      </c>
      <c r="AA984" s="68">
        <f ca="1">IF(Z984-W984&gt;'Inputs and Outputs'!$D$4,One-W984,0)</f>
        <v>0</v>
      </c>
      <c r="AB984" s="68">
        <f ca="1">Z984*'Inputs and Outputs'!$D$5-AA984*'Inputs and Outputs'!$D$6</f>
        <v>4080</v>
      </c>
      <c r="AC984" s="70">
        <f t="shared" ca="1" si="316"/>
        <v>0.4804553164270885</v>
      </c>
      <c r="AD984" s="68">
        <f t="shared" si="305"/>
        <v>200</v>
      </c>
      <c r="AE984" s="75">
        <f ca="1">Z984*'Inputs and Outputs'!$D$5-('Model Part B'!AA984*'Model Part B'!AD984+AA984*Costperbumped)</f>
        <v>4080</v>
      </c>
      <c r="AH984" s="74">
        <v>981</v>
      </c>
      <c r="AI984" s="68" t="s">
        <v>8</v>
      </c>
      <c r="AJ984" s="69">
        <v>44523</v>
      </c>
      <c r="AK984" s="67" t="s">
        <v>0</v>
      </c>
      <c r="AL984" s="68" t="str">
        <f>'Flight Data'!$A982</f>
        <v>G981</v>
      </c>
      <c r="AM984" s="68">
        <f>'Flight Data'!$B982</f>
        <v>1</v>
      </c>
      <c r="AN984" s="68">
        <f ca="1">ROUND(NORMINV($AS984,'Inputs and Outputs'!$C$20,'Inputs and Outputs'!$D$20),0)</f>
        <v>103</v>
      </c>
      <c r="AO984" s="68">
        <f t="shared" si="306"/>
        <v>103</v>
      </c>
      <c r="AP984" s="68">
        <f t="shared" ca="1" si="307"/>
        <v>103</v>
      </c>
      <c r="AQ984" s="68">
        <f ca="1">IF(AP984-AM984&gt;'Inputs and Outputs'!$D$4,Three-AM984,0)</f>
        <v>2</v>
      </c>
      <c r="AR984" s="68">
        <f ca="1">AP984*'Inputs and Outputs'!$D$5-AQ984*'Inputs and Outputs'!$D$6</f>
        <v>3920</v>
      </c>
      <c r="AS984" s="70">
        <f t="shared" ca="1" si="317"/>
        <v>0.35387742753063511</v>
      </c>
      <c r="AT984" s="68">
        <f t="shared" si="308"/>
        <v>200</v>
      </c>
      <c r="AU984" s="75">
        <f ca="1">AP984*'Inputs and Outputs'!$D$5-('Model Part B'!AQ984*'Model Part B'!AT984+AQ984*Costperbumped)</f>
        <v>3520</v>
      </c>
      <c r="AX984" s="74">
        <v>981</v>
      </c>
      <c r="AY984" s="68" t="s">
        <v>8</v>
      </c>
      <c r="AZ984" s="69">
        <v>44523</v>
      </c>
      <c r="BA984" s="67" t="s">
        <v>0</v>
      </c>
      <c r="BB984" s="68" t="str">
        <f>'Flight Data'!$A982</f>
        <v>G981</v>
      </c>
      <c r="BC984" s="68">
        <f>'Flight Data'!$B982</f>
        <v>1</v>
      </c>
      <c r="BD984" s="68">
        <f ca="1">ROUND(NORMINV($BI984,'Inputs and Outputs'!$C$20,'Inputs and Outputs'!$D$20),0)</f>
        <v>109</v>
      </c>
      <c r="BE984" s="68">
        <f t="shared" si="309"/>
        <v>104</v>
      </c>
      <c r="BF984" s="68">
        <f t="shared" ca="1" si="310"/>
        <v>104</v>
      </c>
      <c r="BG984" s="68">
        <f ca="1">IF(BF984-BC984&gt;'Inputs and Outputs'!$D$4,Four-BC984,0)</f>
        <v>3</v>
      </c>
      <c r="BH984" s="68">
        <f ca="1">BF984*'Inputs and Outputs'!$D$5-BG984*'Inputs and Outputs'!$D$6</f>
        <v>3860</v>
      </c>
      <c r="BI984" s="70">
        <f t="shared" ca="1" si="318"/>
        <v>0.8056069825760912</v>
      </c>
      <c r="BJ984" s="68">
        <f t="shared" si="311"/>
        <v>200</v>
      </c>
      <c r="BK984" s="75">
        <f ca="1">BF984*'Inputs and Outputs'!$D$5-('Model Part B'!BG984*'Model Part B'!BJ984+BG984*Costperbumped)</f>
        <v>3260</v>
      </c>
      <c r="BN984" s="74">
        <v>981</v>
      </c>
      <c r="BO984" s="68" t="s">
        <v>8</v>
      </c>
      <c r="BP984" s="69">
        <v>44523</v>
      </c>
      <c r="BQ984" s="67" t="s">
        <v>0</v>
      </c>
      <c r="BR984" s="68" t="str">
        <f>'Flight Data'!$A982</f>
        <v>G981</v>
      </c>
      <c r="BS984" s="68">
        <f>'Flight Data'!$B982</f>
        <v>1</v>
      </c>
      <c r="BT984" s="68">
        <f ca="1">ROUND(NORMINV($BY984,'Inputs and Outputs'!$C$18,'Inputs and Outputs'!$D$18),0)</f>
        <v>98</v>
      </c>
      <c r="BU984" s="68">
        <f t="shared" si="312"/>
        <v>105</v>
      </c>
      <c r="BV984" s="68">
        <f t="shared" ca="1" si="313"/>
        <v>98</v>
      </c>
      <c r="BW984" s="68">
        <f ca="1">IF(BV984-BS984&gt;'Inputs and Outputs'!$D$4,Five-BS984,0)</f>
        <v>0</v>
      </c>
      <c r="BX984" s="68">
        <f ca="1">BV984*'Inputs and Outputs'!$D$5-BW984*'Inputs and Outputs'!$D$6</f>
        <v>3920</v>
      </c>
      <c r="BY984" s="70">
        <f t="shared" ca="1" si="319"/>
        <v>0.30061609407383416</v>
      </c>
      <c r="BZ984" s="68">
        <f t="shared" si="314"/>
        <v>200</v>
      </c>
      <c r="CA984" s="75">
        <f ca="1">BV984*'Inputs and Outputs'!$D$5-('Model Part B'!BW984*'Model Part B'!BZ984+BW984*Costperbumped)</f>
        <v>3920</v>
      </c>
    </row>
    <row r="985" spans="2:79" x14ac:dyDescent="0.2">
      <c r="B985" s="74">
        <v>982</v>
      </c>
      <c r="C985" s="68" t="s">
        <v>7</v>
      </c>
      <c r="D985" s="69">
        <v>44524</v>
      </c>
      <c r="E985" s="67" t="s">
        <v>3</v>
      </c>
      <c r="F985" s="68" t="str">
        <f>'Flight Data'!$A983</f>
        <v>G982</v>
      </c>
      <c r="G985" s="68">
        <f>'Flight Data'!$B983</f>
        <v>5</v>
      </c>
      <c r="H985" s="68">
        <f ca="1">ROUND(NORMINV($M985,'Inputs and Outputs'!$C$18,'Inputs and Outputs'!$D$18),0)</f>
        <v>101</v>
      </c>
      <c r="I985" s="68">
        <f t="shared" si="300"/>
        <v>101</v>
      </c>
      <c r="J985" s="68">
        <f t="shared" ca="1" si="301"/>
        <v>101</v>
      </c>
      <c r="K985" s="68">
        <f ca="1">IF(J985-G985&gt;'Inputs and Outputs'!$D$4,One-G985,0)</f>
        <v>0</v>
      </c>
      <c r="L985" s="68">
        <f ca="1">J985*'Inputs and Outputs'!$D$5-K985*'Inputs and Outputs'!$D$6</f>
        <v>4040</v>
      </c>
      <c r="M985" s="70">
        <f t="shared" ca="1" si="315"/>
        <v>0.48632122286144586</v>
      </c>
      <c r="N985" s="68">
        <f t="shared" si="302"/>
        <v>25</v>
      </c>
      <c r="O985" s="75">
        <f ca="1">J985*'Inputs and Outputs'!$D$5-('Model Part B'!K985*'Model Part B'!N985+K985*Costperbumped)</f>
        <v>4040</v>
      </c>
      <c r="R985" s="74">
        <v>982</v>
      </c>
      <c r="S985" s="68" t="s">
        <v>7</v>
      </c>
      <c r="T985" s="69">
        <v>44524</v>
      </c>
      <c r="U985" s="67" t="s">
        <v>3</v>
      </c>
      <c r="V985" s="68" t="str">
        <f>'Flight Data'!$A983</f>
        <v>G982</v>
      </c>
      <c r="W985" s="68">
        <f>'Flight Data'!$B983</f>
        <v>5</v>
      </c>
      <c r="X985" s="68">
        <f ca="1">ROUND(NORMINV($AC985,'Inputs and Outputs'!$C$18,'Inputs and Outputs'!$D$18),0)</f>
        <v>105</v>
      </c>
      <c r="Y985" s="68">
        <f t="shared" si="303"/>
        <v>102</v>
      </c>
      <c r="Z985" s="68">
        <f t="shared" ca="1" si="304"/>
        <v>102</v>
      </c>
      <c r="AA985" s="68">
        <f ca="1">IF(Z985-W985&gt;'Inputs and Outputs'!$D$4,One-W985,0)</f>
        <v>0</v>
      </c>
      <c r="AB985" s="68">
        <f ca="1">Z985*'Inputs and Outputs'!$D$5-AA985*'Inputs and Outputs'!$D$6</f>
        <v>4080</v>
      </c>
      <c r="AC985" s="70">
        <f t="shared" ca="1" si="316"/>
        <v>0.72515892588434816</v>
      </c>
      <c r="AD985" s="68">
        <f t="shared" si="305"/>
        <v>25</v>
      </c>
      <c r="AE985" s="75">
        <f ca="1">Z985*'Inputs and Outputs'!$D$5-('Model Part B'!AA985*'Model Part B'!AD985+AA985*Costperbumped)</f>
        <v>4080</v>
      </c>
      <c r="AH985" s="74">
        <v>982</v>
      </c>
      <c r="AI985" s="68" t="s">
        <v>7</v>
      </c>
      <c r="AJ985" s="69">
        <v>44524</v>
      </c>
      <c r="AK985" s="67" t="s">
        <v>3</v>
      </c>
      <c r="AL985" s="68" t="str">
        <f>'Flight Data'!$A983</f>
        <v>G982</v>
      </c>
      <c r="AM985" s="68">
        <f>'Flight Data'!$B983</f>
        <v>5</v>
      </c>
      <c r="AN985" s="68">
        <f ca="1">ROUND(NORMINV($AS985,'Inputs and Outputs'!$C$18,'Inputs and Outputs'!$D$18),0)</f>
        <v>103</v>
      </c>
      <c r="AO985" s="68">
        <f t="shared" si="306"/>
        <v>103</v>
      </c>
      <c r="AP985" s="68">
        <f t="shared" ca="1" si="307"/>
        <v>103</v>
      </c>
      <c r="AQ985" s="68">
        <f ca="1">IF(AP985-AM985&gt;'Inputs and Outputs'!$D$4,Three-AM985,0)</f>
        <v>0</v>
      </c>
      <c r="AR985" s="68">
        <f ca="1">AP985*'Inputs and Outputs'!$D$5-AQ985*'Inputs and Outputs'!$D$6</f>
        <v>4120</v>
      </c>
      <c r="AS985" s="70">
        <f t="shared" ca="1" si="317"/>
        <v>0.61966703654657718</v>
      </c>
      <c r="AT985" s="68">
        <f t="shared" si="308"/>
        <v>25</v>
      </c>
      <c r="AU985" s="75">
        <f ca="1">AP985*'Inputs and Outputs'!$D$5-('Model Part B'!AQ985*'Model Part B'!AT985+AQ985*Costperbumped)</f>
        <v>4120</v>
      </c>
      <c r="AX985" s="74">
        <v>982</v>
      </c>
      <c r="AY985" s="68" t="s">
        <v>7</v>
      </c>
      <c r="AZ985" s="69">
        <v>44524</v>
      </c>
      <c r="BA985" s="67" t="s">
        <v>3</v>
      </c>
      <c r="BB985" s="68" t="str">
        <f>'Flight Data'!$A983</f>
        <v>G982</v>
      </c>
      <c r="BC985" s="68">
        <f>'Flight Data'!$B983</f>
        <v>5</v>
      </c>
      <c r="BD985" s="68">
        <f ca="1">ROUND(NORMINV($BI985,'Inputs and Outputs'!$C$18,'Inputs and Outputs'!$D$18),0)</f>
        <v>107</v>
      </c>
      <c r="BE985" s="68">
        <f t="shared" si="309"/>
        <v>104</v>
      </c>
      <c r="BF985" s="68">
        <f t="shared" ca="1" si="310"/>
        <v>104</v>
      </c>
      <c r="BG985" s="68">
        <f ca="1">IF(BF985-BC985&gt;'Inputs and Outputs'!$D$4,Four-BC985,0)</f>
        <v>0</v>
      </c>
      <c r="BH985" s="68">
        <f ca="1">BF985*'Inputs and Outputs'!$D$5-BG985*'Inputs and Outputs'!$D$6</f>
        <v>4160</v>
      </c>
      <c r="BI985" s="70">
        <f t="shared" ca="1" si="318"/>
        <v>0.83765162088434031</v>
      </c>
      <c r="BJ985" s="68">
        <f t="shared" si="311"/>
        <v>25</v>
      </c>
      <c r="BK985" s="75">
        <f ca="1">BF985*'Inputs and Outputs'!$D$5-('Model Part B'!BG985*'Model Part B'!BJ985+BG985*Costperbumped)</f>
        <v>4160</v>
      </c>
      <c r="BN985" s="74">
        <v>982</v>
      </c>
      <c r="BO985" s="68" t="s">
        <v>7</v>
      </c>
      <c r="BP985" s="69">
        <v>44524</v>
      </c>
      <c r="BQ985" s="67" t="s">
        <v>3</v>
      </c>
      <c r="BR985" s="68" t="str">
        <f>'Flight Data'!$A983</f>
        <v>G982</v>
      </c>
      <c r="BS985" s="68">
        <f>'Flight Data'!$B983</f>
        <v>5</v>
      </c>
      <c r="BT985" s="68">
        <f ca="1">ROUND(NORMINV($BY985,'Inputs and Outputs'!$C$18,'Inputs and Outputs'!$D$18),0)</f>
        <v>98</v>
      </c>
      <c r="BU985" s="68">
        <f t="shared" si="312"/>
        <v>105</v>
      </c>
      <c r="BV985" s="68">
        <f t="shared" ca="1" si="313"/>
        <v>98</v>
      </c>
      <c r="BW985" s="68">
        <f ca="1">IF(BV985-BS985&gt;'Inputs and Outputs'!$D$4,Five-BS985,0)</f>
        <v>0</v>
      </c>
      <c r="BX985" s="68">
        <f ca="1">BV985*'Inputs and Outputs'!$D$5-BW985*'Inputs and Outputs'!$D$6</f>
        <v>3920</v>
      </c>
      <c r="BY985" s="70">
        <f t="shared" ca="1" si="319"/>
        <v>0.30573673731191198</v>
      </c>
      <c r="BZ985" s="68">
        <f t="shared" si="314"/>
        <v>25</v>
      </c>
      <c r="CA985" s="75">
        <f ca="1">BV985*'Inputs and Outputs'!$D$5-('Model Part B'!BW985*'Model Part B'!BZ985+BW985*Costperbumped)</f>
        <v>3920</v>
      </c>
    </row>
    <row r="986" spans="2:79" x14ac:dyDescent="0.2">
      <c r="B986" s="74">
        <v>983</v>
      </c>
      <c r="C986" s="68" t="s">
        <v>7</v>
      </c>
      <c r="D986" s="69">
        <v>44524</v>
      </c>
      <c r="E986" s="67" t="s">
        <v>2</v>
      </c>
      <c r="F986" s="68" t="str">
        <f>'Flight Data'!$A984</f>
        <v>G983</v>
      </c>
      <c r="G986" s="68">
        <f>'Flight Data'!$B984</f>
        <v>1</v>
      </c>
      <c r="H986" s="68">
        <f ca="1">ROUND(NORMINV($M986,'Inputs and Outputs'!$C$19,'Inputs and Outputs'!$D$19),0)</f>
        <v>111</v>
      </c>
      <c r="I986" s="68">
        <f t="shared" si="300"/>
        <v>101</v>
      </c>
      <c r="J986" s="68">
        <f t="shared" ca="1" si="301"/>
        <v>101</v>
      </c>
      <c r="K986" s="68">
        <f ca="1">IF(J986-G986&gt;'Inputs and Outputs'!$D$4,One-G986,0)</f>
        <v>0</v>
      </c>
      <c r="L986" s="68">
        <f ca="1">J986*'Inputs and Outputs'!$D$5-K986*'Inputs and Outputs'!$D$6</f>
        <v>4040</v>
      </c>
      <c r="M986" s="70">
        <f t="shared" ca="1" si="315"/>
        <v>0.94250216323909486</v>
      </c>
      <c r="N986" s="68">
        <f t="shared" si="302"/>
        <v>25</v>
      </c>
      <c r="O986" s="75">
        <f ca="1">J986*'Inputs and Outputs'!$D$5-('Model Part B'!K986*'Model Part B'!N986+K986*Costperbumped)</f>
        <v>4040</v>
      </c>
      <c r="R986" s="74">
        <v>983</v>
      </c>
      <c r="S986" s="68" t="s">
        <v>7</v>
      </c>
      <c r="T986" s="69">
        <v>44524</v>
      </c>
      <c r="U986" s="67" t="s">
        <v>2</v>
      </c>
      <c r="V986" s="68" t="str">
        <f>'Flight Data'!$A984</f>
        <v>G983</v>
      </c>
      <c r="W986" s="68">
        <f>'Flight Data'!$B984</f>
        <v>1</v>
      </c>
      <c r="X986" s="68">
        <f ca="1">ROUND(NORMINV($AC986,'Inputs and Outputs'!$C$19,'Inputs and Outputs'!$D$19),0)</f>
        <v>103</v>
      </c>
      <c r="Y986" s="68">
        <f t="shared" si="303"/>
        <v>102</v>
      </c>
      <c r="Z986" s="68">
        <f t="shared" ca="1" si="304"/>
        <v>102</v>
      </c>
      <c r="AA986" s="68">
        <f ca="1">IF(Z986-W986&gt;'Inputs and Outputs'!$D$4,One-W986,0)</f>
        <v>0</v>
      </c>
      <c r="AB986" s="68">
        <f ca="1">Z986*'Inputs and Outputs'!$D$5-AA986*'Inputs and Outputs'!$D$6</f>
        <v>4080</v>
      </c>
      <c r="AC986" s="70">
        <f t="shared" ca="1" si="316"/>
        <v>0.47735416470252834</v>
      </c>
      <c r="AD986" s="68">
        <f t="shared" si="305"/>
        <v>25</v>
      </c>
      <c r="AE986" s="75">
        <f ca="1">Z986*'Inputs and Outputs'!$D$5-('Model Part B'!AA986*'Model Part B'!AD986+AA986*Costperbumped)</f>
        <v>4080</v>
      </c>
      <c r="AH986" s="74">
        <v>983</v>
      </c>
      <c r="AI986" s="68" t="s">
        <v>7</v>
      </c>
      <c r="AJ986" s="69">
        <v>44524</v>
      </c>
      <c r="AK986" s="67" t="s">
        <v>2</v>
      </c>
      <c r="AL986" s="68" t="str">
        <f>'Flight Data'!$A984</f>
        <v>G983</v>
      </c>
      <c r="AM986" s="68">
        <f>'Flight Data'!$B984</f>
        <v>1</v>
      </c>
      <c r="AN986" s="68">
        <f ca="1">ROUND(NORMINV($AS986,'Inputs and Outputs'!$C$19,'Inputs and Outputs'!$D$19),0)</f>
        <v>104</v>
      </c>
      <c r="AO986" s="68">
        <f t="shared" si="306"/>
        <v>103</v>
      </c>
      <c r="AP986" s="68">
        <f t="shared" ca="1" si="307"/>
        <v>103</v>
      </c>
      <c r="AQ986" s="68">
        <f ca="1">IF(AP986-AM986&gt;'Inputs and Outputs'!$D$4,Three-AM986,0)</f>
        <v>2</v>
      </c>
      <c r="AR986" s="68">
        <f ca="1">AP986*'Inputs and Outputs'!$D$5-AQ986*'Inputs and Outputs'!$D$6</f>
        <v>3920</v>
      </c>
      <c r="AS986" s="70">
        <f t="shared" ca="1" si="317"/>
        <v>0.56455955421686965</v>
      </c>
      <c r="AT986" s="68">
        <f t="shared" si="308"/>
        <v>25</v>
      </c>
      <c r="AU986" s="75">
        <f ca="1">AP986*'Inputs and Outputs'!$D$5-('Model Part B'!AQ986*'Model Part B'!AT986+AQ986*Costperbumped)</f>
        <v>3870</v>
      </c>
      <c r="AX986" s="74">
        <v>983</v>
      </c>
      <c r="AY986" s="68" t="s">
        <v>7</v>
      </c>
      <c r="AZ986" s="69">
        <v>44524</v>
      </c>
      <c r="BA986" s="67" t="s">
        <v>2</v>
      </c>
      <c r="BB986" s="68" t="str">
        <f>'Flight Data'!$A984</f>
        <v>G983</v>
      </c>
      <c r="BC986" s="68">
        <f>'Flight Data'!$B984</f>
        <v>1</v>
      </c>
      <c r="BD986" s="68">
        <f ca="1">ROUND(NORMINV($BI986,'Inputs and Outputs'!$C$19,'Inputs and Outputs'!$D$19),0)</f>
        <v>106</v>
      </c>
      <c r="BE986" s="68">
        <f t="shared" si="309"/>
        <v>104</v>
      </c>
      <c r="BF986" s="68">
        <f t="shared" ca="1" si="310"/>
        <v>104</v>
      </c>
      <c r="BG986" s="68">
        <f ca="1">IF(BF986-BC986&gt;'Inputs and Outputs'!$D$4,Four-BC986,0)</f>
        <v>3</v>
      </c>
      <c r="BH986" s="68">
        <f ca="1">BF986*'Inputs and Outputs'!$D$5-BG986*'Inputs and Outputs'!$D$6</f>
        <v>3860</v>
      </c>
      <c r="BI986" s="70">
        <f t="shared" ca="1" si="318"/>
        <v>0.71840058176803323</v>
      </c>
      <c r="BJ986" s="68">
        <f t="shared" si="311"/>
        <v>25</v>
      </c>
      <c r="BK986" s="75">
        <f ca="1">BF986*'Inputs and Outputs'!$D$5-('Model Part B'!BG986*'Model Part B'!BJ986+BG986*Costperbumped)</f>
        <v>3785</v>
      </c>
      <c r="BN986" s="74">
        <v>983</v>
      </c>
      <c r="BO986" s="68" t="s">
        <v>7</v>
      </c>
      <c r="BP986" s="69">
        <v>44524</v>
      </c>
      <c r="BQ986" s="67" t="s">
        <v>2</v>
      </c>
      <c r="BR986" s="68" t="str">
        <f>'Flight Data'!$A984</f>
        <v>G983</v>
      </c>
      <c r="BS986" s="68">
        <f>'Flight Data'!$B984</f>
        <v>1</v>
      </c>
      <c r="BT986" s="68">
        <f ca="1">ROUND(NORMINV($BY986,'Inputs and Outputs'!$C$18,'Inputs and Outputs'!$D$18),0)</f>
        <v>103</v>
      </c>
      <c r="BU986" s="68">
        <f t="shared" si="312"/>
        <v>105</v>
      </c>
      <c r="BV986" s="68">
        <f t="shared" ca="1" si="313"/>
        <v>103</v>
      </c>
      <c r="BW986" s="68">
        <f ca="1">IF(BV986-BS986&gt;'Inputs and Outputs'!$D$4,Five-BS986,0)</f>
        <v>4</v>
      </c>
      <c r="BX986" s="68">
        <f ca="1">BV986*'Inputs and Outputs'!$D$5-BW986*'Inputs and Outputs'!$D$6</f>
        <v>3720</v>
      </c>
      <c r="BY986" s="70">
        <f t="shared" ca="1" si="319"/>
        <v>0.60880972202089279</v>
      </c>
      <c r="BZ986" s="68">
        <f t="shared" si="314"/>
        <v>25</v>
      </c>
      <c r="CA986" s="75">
        <f ca="1">BV986*'Inputs and Outputs'!$D$5-('Model Part B'!BW986*'Model Part B'!BZ986+BW986*Costperbumped)</f>
        <v>3620</v>
      </c>
    </row>
    <row r="987" spans="2:79" x14ac:dyDescent="0.2">
      <c r="B987" s="74">
        <v>984</v>
      </c>
      <c r="C987" s="68" t="s">
        <v>7</v>
      </c>
      <c r="D987" s="69">
        <v>44524</v>
      </c>
      <c r="E987" s="67" t="s">
        <v>0</v>
      </c>
      <c r="F987" s="68" t="str">
        <f>'Flight Data'!$A985</f>
        <v>G984</v>
      </c>
      <c r="G987" s="68">
        <f>'Flight Data'!$B985</f>
        <v>0</v>
      </c>
      <c r="H987" s="68">
        <f ca="1">ROUND(NORMINV($M987,'Inputs and Outputs'!$C$20,'Inputs and Outputs'!$D$20),0)</f>
        <v>106</v>
      </c>
      <c r="I987" s="68">
        <f t="shared" si="300"/>
        <v>101</v>
      </c>
      <c r="J987" s="68">
        <f t="shared" ca="1" si="301"/>
        <v>101</v>
      </c>
      <c r="K987" s="68">
        <f ca="1">IF(J987-G987&gt;'Inputs and Outputs'!$D$4,One-G987,0)</f>
        <v>1</v>
      </c>
      <c r="L987" s="68">
        <f ca="1">J987*'Inputs and Outputs'!$D$5-K987*'Inputs and Outputs'!$D$6</f>
        <v>3940</v>
      </c>
      <c r="M987" s="70">
        <f t="shared" ca="1" si="315"/>
        <v>0.57637168604145683</v>
      </c>
      <c r="N987" s="68">
        <f t="shared" si="302"/>
        <v>200</v>
      </c>
      <c r="O987" s="75">
        <f ca="1">J987*'Inputs and Outputs'!$D$5-('Model Part B'!K987*'Model Part B'!N987+K987*Costperbumped)</f>
        <v>3740</v>
      </c>
      <c r="R987" s="74">
        <v>984</v>
      </c>
      <c r="S987" s="68" t="s">
        <v>7</v>
      </c>
      <c r="T987" s="69">
        <v>44524</v>
      </c>
      <c r="U987" s="67" t="s">
        <v>0</v>
      </c>
      <c r="V987" s="68" t="str">
        <f>'Flight Data'!$A985</f>
        <v>G984</v>
      </c>
      <c r="W987" s="68">
        <f>'Flight Data'!$B985</f>
        <v>0</v>
      </c>
      <c r="X987" s="68">
        <f ca="1">ROUND(NORMINV($AC987,'Inputs and Outputs'!$C$20,'Inputs and Outputs'!$D$20),0)</f>
        <v>107</v>
      </c>
      <c r="Y987" s="68">
        <f t="shared" si="303"/>
        <v>102</v>
      </c>
      <c r="Z987" s="68">
        <f t="shared" ca="1" si="304"/>
        <v>102</v>
      </c>
      <c r="AA987" s="68">
        <f ca="1">IF(Z987-W987&gt;'Inputs and Outputs'!$D$4,One-W987,0)</f>
        <v>1</v>
      </c>
      <c r="AB987" s="68">
        <f ca="1">Z987*'Inputs and Outputs'!$D$5-AA987*'Inputs and Outputs'!$D$6</f>
        <v>3980</v>
      </c>
      <c r="AC987" s="70">
        <f t="shared" ca="1" si="316"/>
        <v>0.66546813544672845</v>
      </c>
      <c r="AD987" s="68">
        <f t="shared" si="305"/>
        <v>200</v>
      </c>
      <c r="AE987" s="75">
        <f ca="1">Z987*'Inputs and Outputs'!$D$5-('Model Part B'!AA987*'Model Part B'!AD987+AA987*Costperbumped)</f>
        <v>3780</v>
      </c>
      <c r="AH987" s="74">
        <v>984</v>
      </c>
      <c r="AI987" s="68" t="s">
        <v>7</v>
      </c>
      <c r="AJ987" s="69">
        <v>44524</v>
      </c>
      <c r="AK987" s="67" t="s">
        <v>0</v>
      </c>
      <c r="AL987" s="68" t="str">
        <f>'Flight Data'!$A985</f>
        <v>G984</v>
      </c>
      <c r="AM987" s="68">
        <f>'Flight Data'!$B985</f>
        <v>0</v>
      </c>
      <c r="AN987" s="68">
        <f ca="1">ROUND(NORMINV($AS987,'Inputs and Outputs'!$C$20,'Inputs and Outputs'!$D$20),0)</f>
        <v>108</v>
      </c>
      <c r="AO987" s="68">
        <f t="shared" si="306"/>
        <v>103</v>
      </c>
      <c r="AP987" s="68">
        <f t="shared" ca="1" si="307"/>
        <v>103</v>
      </c>
      <c r="AQ987" s="68">
        <f ca="1">IF(AP987-AM987&gt;'Inputs and Outputs'!$D$4,Three-AM987,0)</f>
        <v>3</v>
      </c>
      <c r="AR987" s="68">
        <f ca="1">AP987*'Inputs and Outputs'!$D$5-AQ987*'Inputs and Outputs'!$D$6</f>
        <v>3820</v>
      </c>
      <c r="AS987" s="70">
        <f t="shared" ca="1" si="317"/>
        <v>0.70031166972546288</v>
      </c>
      <c r="AT987" s="68">
        <f t="shared" si="308"/>
        <v>200</v>
      </c>
      <c r="AU987" s="75">
        <f ca="1">AP987*'Inputs and Outputs'!$D$5-('Model Part B'!AQ987*'Model Part B'!AT987+AQ987*Costperbumped)</f>
        <v>3220</v>
      </c>
      <c r="AX987" s="74">
        <v>984</v>
      </c>
      <c r="AY987" s="68" t="s">
        <v>7</v>
      </c>
      <c r="AZ987" s="69">
        <v>44524</v>
      </c>
      <c r="BA987" s="67" t="s">
        <v>0</v>
      </c>
      <c r="BB987" s="68" t="str">
        <f>'Flight Data'!$A985</f>
        <v>G984</v>
      </c>
      <c r="BC987" s="68">
        <f>'Flight Data'!$B985</f>
        <v>0</v>
      </c>
      <c r="BD987" s="68">
        <f ca="1">ROUND(NORMINV($BI987,'Inputs and Outputs'!$C$20,'Inputs and Outputs'!$D$20),0)</f>
        <v>101</v>
      </c>
      <c r="BE987" s="68">
        <f t="shared" si="309"/>
        <v>104</v>
      </c>
      <c r="BF987" s="68">
        <f t="shared" ca="1" si="310"/>
        <v>101</v>
      </c>
      <c r="BG987" s="68">
        <f ca="1">IF(BF987-BC987&gt;'Inputs and Outputs'!$D$4,Four-BC987,0)</f>
        <v>4</v>
      </c>
      <c r="BH987" s="68">
        <f ca="1">BF987*'Inputs and Outputs'!$D$5-BG987*'Inputs and Outputs'!$D$6</f>
        <v>3640</v>
      </c>
      <c r="BI987" s="70">
        <f t="shared" ca="1" si="318"/>
        <v>0.19223723294619321</v>
      </c>
      <c r="BJ987" s="68">
        <f t="shared" si="311"/>
        <v>200</v>
      </c>
      <c r="BK987" s="75">
        <f ca="1">BF987*'Inputs and Outputs'!$D$5-('Model Part B'!BG987*'Model Part B'!BJ987+BG987*Costperbumped)</f>
        <v>2840</v>
      </c>
      <c r="BN987" s="74">
        <v>984</v>
      </c>
      <c r="BO987" s="68" t="s">
        <v>7</v>
      </c>
      <c r="BP987" s="69">
        <v>44524</v>
      </c>
      <c r="BQ987" s="67" t="s">
        <v>0</v>
      </c>
      <c r="BR987" s="68" t="str">
        <f>'Flight Data'!$A985</f>
        <v>G984</v>
      </c>
      <c r="BS987" s="68">
        <f>'Flight Data'!$B985</f>
        <v>0</v>
      </c>
      <c r="BT987" s="68">
        <f ca="1">ROUND(NORMINV($BY987,'Inputs and Outputs'!$C$18,'Inputs and Outputs'!$D$18),0)</f>
        <v>111</v>
      </c>
      <c r="BU987" s="68">
        <f t="shared" si="312"/>
        <v>105</v>
      </c>
      <c r="BV987" s="68">
        <f t="shared" ca="1" si="313"/>
        <v>105</v>
      </c>
      <c r="BW987" s="68">
        <f ca="1">IF(BV987-BS987&gt;'Inputs and Outputs'!$D$4,Five-BS987,0)</f>
        <v>5</v>
      </c>
      <c r="BX987" s="68">
        <f ca="1">BV987*'Inputs and Outputs'!$D$5-BW987*'Inputs and Outputs'!$D$6</f>
        <v>3700</v>
      </c>
      <c r="BY987" s="70">
        <f t="shared" ca="1" si="319"/>
        <v>0.95716468349123962</v>
      </c>
      <c r="BZ987" s="68">
        <f t="shared" si="314"/>
        <v>200</v>
      </c>
      <c r="CA987" s="75">
        <f ca="1">BV987*'Inputs and Outputs'!$D$5-('Model Part B'!BW987*'Model Part B'!BZ987+BW987*Costperbumped)</f>
        <v>2700</v>
      </c>
    </row>
    <row r="988" spans="2:79" x14ac:dyDescent="0.2">
      <c r="B988" s="74">
        <v>985</v>
      </c>
      <c r="C988" s="68" t="s">
        <v>6</v>
      </c>
      <c r="D988" s="69">
        <v>44525</v>
      </c>
      <c r="E988" s="67" t="s">
        <v>3</v>
      </c>
      <c r="F988" s="68" t="str">
        <f>'Flight Data'!$A986</f>
        <v>G985</v>
      </c>
      <c r="G988" s="68">
        <f>'Flight Data'!$B986</f>
        <v>5</v>
      </c>
      <c r="H988" s="68">
        <f ca="1">ROUND(NORMINV($M988,'Inputs and Outputs'!$C$18,'Inputs and Outputs'!$D$18),0)</f>
        <v>110</v>
      </c>
      <c r="I988" s="68">
        <f t="shared" si="300"/>
        <v>101</v>
      </c>
      <c r="J988" s="68">
        <f t="shared" ca="1" si="301"/>
        <v>101</v>
      </c>
      <c r="K988" s="68">
        <f ca="1">IF(J988-G988&gt;'Inputs and Outputs'!$D$4,One-G988,0)</f>
        <v>0</v>
      </c>
      <c r="L988" s="68">
        <f ca="1">J988*'Inputs and Outputs'!$D$5-K988*'Inputs and Outputs'!$D$6</f>
        <v>4040</v>
      </c>
      <c r="M988" s="70">
        <f t="shared" ca="1" si="315"/>
        <v>0.93478548055712674</v>
      </c>
      <c r="N988" s="68">
        <f t="shared" si="302"/>
        <v>25</v>
      </c>
      <c r="O988" s="75">
        <f ca="1">J988*'Inputs and Outputs'!$D$5-('Model Part B'!K988*'Model Part B'!N988+K988*Costperbumped)</f>
        <v>4040</v>
      </c>
      <c r="R988" s="74">
        <v>985</v>
      </c>
      <c r="S988" s="68" t="s">
        <v>6</v>
      </c>
      <c r="T988" s="69">
        <v>44525</v>
      </c>
      <c r="U988" s="67" t="s">
        <v>3</v>
      </c>
      <c r="V988" s="68" t="str">
        <f>'Flight Data'!$A986</f>
        <v>G985</v>
      </c>
      <c r="W988" s="68">
        <f>'Flight Data'!$B986</f>
        <v>5</v>
      </c>
      <c r="X988" s="68">
        <f ca="1">ROUND(NORMINV($AC988,'Inputs and Outputs'!$C$18,'Inputs and Outputs'!$D$18),0)</f>
        <v>106</v>
      </c>
      <c r="Y988" s="68">
        <f t="shared" si="303"/>
        <v>102</v>
      </c>
      <c r="Z988" s="68">
        <f t="shared" ca="1" si="304"/>
        <v>102</v>
      </c>
      <c r="AA988" s="68">
        <f ca="1">IF(Z988-W988&gt;'Inputs and Outputs'!$D$4,One-W988,0)</f>
        <v>0</v>
      </c>
      <c r="AB988" s="68">
        <f ca="1">Z988*'Inputs and Outputs'!$D$5-AA988*'Inputs and Outputs'!$D$6</f>
        <v>4080</v>
      </c>
      <c r="AC988" s="70">
        <f t="shared" ca="1" si="316"/>
        <v>0.78749958791317609</v>
      </c>
      <c r="AD988" s="68">
        <f t="shared" si="305"/>
        <v>25</v>
      </c>
      <c r="AE988" s="75">
        <f ca="1">Z988*'Inputs and Outputs'!$D$5-('Model Part B'!AA988*'Model Part B'!AD988+AA988*Costperbumped)</f>
        <v>4080</v>
      </c>
      <c r="AH988" s="74">
        <v>985</v>
      </c>
      <c r="AI988" s="68" t="s">
        <v>6</v>
      </c>
      <c r="AJ988" s="69">
        <v>44525</v>
      </c>
      <c r="AK988" s="67" t="s">
        <v>3</v>
      </c>
      <c r="AL988" s="68" t="str">
        <f>'Flight Data'!$A986</f>
        <v>G985</v>
      </c>
      <c r="AM988" s="68">
        <f>'Flight Data'!$B986</f>
        <v>5</v>
      </c>
      <c r="AN988" s="68">
        <f ca="1">ROUND(NORMINV($AS988,'Inputs and Outputs'!$C$18,'Inputs and Outputs'!$D$18),0)</f>
        <v>110</v>
      </c>
      <c r="AO988" s="68">
        <f t="shared" si="306"/>
        <v>103</v>
      </c>
      <c r="AP988" s="68">
        <f t="shared" ca="1" si="307"/>
        <v>103</v>
      </c>
      <c r="AQ988" s="68">
        <f ca="1">IF(AP988-AM988&gt;'Inputs and Outputs'!$D$4,Three-AM988,0)</f>
        <v>0</v>
      </c>
      <c r="AR988" s="68">
        <f ca="1">AP988*'Inputs and Outputs'!$D$5-AQ988*'Inputs and Outputs'!$D$6</f>
        <v>4120</v>
      </c>
      <c r="AS988" s="70">
        <f t="shared" ca="1" si="317"/>
        <v>0.92468852739971696</v>
      </c>
      <c r="AT988" s="68">
        <f t="shared" si="308"/>
        <v>25</v>
      </c>
      <c r="AU988" s="75">
        <f ca="1">AP988*'Inputs and Outputs'!$D$5-('Model Part B'!AQ988*'Model Part B'!AT988+AQ988*Costperbumped)</f>
        <v>4120</v>
      </c>
      <c r="AX988" s="74">
        <v>985</v>
      </c>
      <c r="AY988" s="68" t="s">
        <v>6</v>
      </c>
      <c r="AZ988" s="69">
        <v>44525</v>
      </c>
      <c r="BA988" s="67" t="s">
        <v>3</v>
      </c>
      <c r="BB988" s="68" t="str">
        <f>'Flight Data'!$A986</f>
        <v>G985</v>
      </c>
      <c r="BC988" s="68">
        <f>'Flight Data'!$B986</f>
        <v>5</v>
      </c>
      <c r="BD988" s="68">
        <f ca="1">ROUND(NORMINV($BI988,'Inputs and Outputs'!$C$18,'Inputs and Outputs'!$D$18),0)</f>
        <v>90</v>
      </c>
      <c r="BE988" s="68">
        <f t="shared" si="309"/>
        <v>104</v>
      </c>
      <c r="BF988" s="68">
        <f t="shared" ca="1" si="310"/>
        <v>90</v>
      </c>
      <c r="BG988" s="68">
        <f ca="1">IF(BF988-BC988&gt;'Inputs and Outputs'!$D$4,Four-BC988,0)</f>
        <v>0</v>
      </c>
      <c r="BH988" s="68">
        <f ca="1">BF988*'Inputs and Outputs'!$D$5-BG988*'Inputs and Outputs'!$D$6</f>
        <v>3600</v>
      </c>
      <c r="BI988" s="70">
        <f t="shared" ca="1" si="318"/>
        <v>2.8484137006220767E-2</v>
      </c>
      <c r="BJ988" s="68">
        <f t="shared" si="311"/>
        <v>25</v>
      </c>
      <c r="BK988" s="75">
        <f ca="1">BF988*'Inputs and Outputs'!$D$5-('Model Part B'!BG988*'Model Part B'!BJ988+BG988*Costperbumped)</f>
        <v>3600</v>
      </c>
      <c r="BN988" s="74">
        <v>985</v>
      </c>
      <c r="BO988" s="68" t="s">
        <v>6</v>
      </c>
      <c r="BP988" s="69">
        <v>44525</v>
      </c>
      <c r="BQ988" s="67" t="s">
        <v>3</v>
      </c>
      <c r="BR988" s="68" t="str">
        <f>'Flight Data'!$A986</f>
        <v>G985</v>
      </c>
      <c r="BS988" s="68">
        <f>'Flight Data'!$B986</f>
        <v>5</v>
      </c>
      <c r="BT988" s="68">
        <f ca="1">ROUND(NORMINV($BY988,'Inputs and Outputs'!$C$18,'Inputs and Outputs'!$D$18),0)</f>
        <v>99</v>
      </c>
      <c r="BU988" s="68">
        <f t="shared" si="312"/>
        <v>105</v>
      </c>
      <c r="BV988" s="68">
        <f t="shared" ca="1" si="313"/>
        <v>99</v>
      </c>
      <c r="BW988" s="68">
        <f ca="1">IF(BV988-BS988&gt;'Inputs and Outputs'!$D$4,Five-BS988,0)</f>
        <v>0</v>
      </c>
      <c r="BX988" s="68">
        <f ca="1">BV988*'Inputs and Outputs'!$D$5-BW988*'Inputs and Outputs'!$D$6</f>
        <v>3960</v>
      </c>
      <c r="BY988" s="70">
        <f t="shared" ca="1" si="319"/>
        <v>0.35347080603237047</v>
      </c>
      <c r="BZ988" s="68">
        <f t="shared" si="314"/>
        <v>25</v>
      </c>
      <c r="CA988" s="75">
        <f ca="1">BV988*'Inputs and Outputs'!$D$5-('Model Part B'!BW988*'Model Part B'!BZ988+BW988*Costperbumped)</f>
        <v>3960</v>
      </c>
    </row>
    <row r="989" spans="2:79" x14ac:dyDescent="0.2">
      <c r="B989" s="74">
        <v>986</v>
      </c>
      <c r="C989" s="68" t="s">
        <v>6</v>
      </c>
      <c r="D989" s="69">
        <v>44525</v>
      </c>
      <c r="E989" s="67" t="s">
        <v>2</v>
      </c>
      <c r="F989" s="68" t="str">
        <f>'Flight Data'!$A987</f>
        <v>G986</v>
      </c>
      <c r="G989" s="68">
        <f>'Flight Data'!$B987</f>
        <v>2</v>
      </c>
      <c r="H989" s="68">
        <f ca="1">ROUND(NORMINV($M989,'Inputs and Outputs'!$C$19,'Inputs and Outputs'!$D$19),0)</f>
        <v>99</v>
      </c>
      <c r="I989" s="68">
        <f t="shared" si="300"/>
        <v>101</v>
      </c>
      <c r="J989" s="68">
        <f t="shared" ca="1" si="301"/>
        <v>99</v>
      </c>
      <c r="K989" s="68">
        <f ca="1">IF(J989-G989&gt;'Inputs and Outputs'!$D$4,One-G989,0)</f>
        <v>0</v>
      </c>
      <c r="L989" s="68">
        <f ca="1">J989*'Inputs and Outputs'!$D$5-K989*'Inputs and Outputs'!$D$6</f>
        <v>3960</v>
      </c>
      <c r="M989" s="70">
        <f t="shared" ca="1" si="315"/>
        <v>0.19366679976541734</v>
      </c>
      <c r="N989" s="68">
        <f t="shared" si="302"/>
        <v>25</v>
      </c>
      <c r="O989" s="75">
        <f ca="1">J989*'Inputs and Outputs'!$D$5-('Model Part B'!K989*'Model Part B'!N989+K989*Costperbumped)</f>
        <v>3960</v>
      </c>
      <c r="R989" s="74">
        <v>986</v>
      </c>
      <c r="S989" s="68" t="s">
        <v>6</v>
      </c>
      <c r="T989" s="69">
        <v>44525</v>
      </c>
      <c r="U989" s="67" t="s">
        <v>2</v>
      </c>
      <c r="V989" s="68" t="str">
        <f>'Flight Data'!$A987</f>
        <v>G986</v>
      </c>
      <c r="W989" s="68">
        <f>'Flight Data'!$B987</f>
        <v>2</v>
      </c>
      <c r="X989" s="68">
        <f ca="1">ROUND(NORMINV($AC989,'Inputs and Outputs'!$C$19,'Inputs and Outputs'!$D$19),0)</f>
        <v>111</v>
      </c>
      <c r="Y989" s="68">
        <f t="shared" si="303"/>
        <v>102</v>
      </c>
      <c r="Z989" s="68">
        <f t="shared" ca="1" si="304"/>
        <v>102</v>
      </c>
      <c r="AA989" s="68">
        <f ca="1">IF(Z989-W989&gt;'Inputs and Outputs'!$D$4,One-W989,0)</f>
        <v>0</v>
      </c>
      <c r="AB989" s="68">
        <f ca="1">Z989*'Inputs and Outputs'!$D$5-AA989*'Inputs and Outputs'!$D$6</f>
        <v>4080</v>
      </c>
      <c r="AC989" s="70">
        <f t="shared" ca="1" si="316"/>
        <v>0.94044920549828037</v>
      </c>
      <c r="AD989" s="68">
        <f t="shared" si="305"/>
        <v>25</v>
      </c>
      <c r="AE989" s="75">
        <f ca="1">Z989*'Inputs and Outputs'!$D$5-('Model Part B'!AA989*'Model Part B'!AD989+AA989*Costperbumped)</f>
        <v>4080</v>
      </c>
      <c r="AH989" s="74">
        <v>986</v>
      </c>
      <c r="AI989" s="68" t="s">
        <v>6</v>
      </c>
      <c r="AJ989" s="69">
        <v>44525</v>
      </c>
      <c r="AK989" s="67" t="s">
        <v>2</v>
      </c>
      <c r="AL989" s="68" t="str">
        <f>'Flight Data'!$A987</f>
        <v>G986</v>
      </c>
      <c r="AM989" s="68">
        <f>'Flight Data'!$B987</f>
        <v>2</v>
      </c>
      <c r="AN989" s="68">
        <f ca="1">ROUND(NORMINV($AS989,'Inputs and Outputs'!$C$19,'Inputs and Outputs'!$D$19),0)</f>
        <v>93</v>
      </c>
      <c r="AO989" s="68">
        <f t="shared" si="306"/>
        <v>103</v>
      </c>
      <c r="AP989" s="68">
        <f t="shared" ca="1" si="307"/>
        <v>93</v>
      </c>
      <c r="AQ989" s="68">
        <f ca="1">IF(AP989-AM989&gt;'Inputs and Outputs'!$D$4,Three-AM989,0)</f>
        <v>0</v>
      </c>
      <c r="AR989" s="68">
        <f ca="1">AP989*'Inputs and Outputs'!$D$5-AQ989*'Inputs and Outputs'!$D$6</f>
        <v>3720</v>
      </c>
      <c r="AS989" s="70">
        <f t="shared" ca="1" si="317"/>
        <v>1.8747960867205316E-2</v>
      </c>
      <c r="AT989" s="68">
        <f t="shared" si="308"/>
        <v>25</v>
      </c>
      <c r="AU989" s="75">
        <f ca="1">AP989*'Inputs and Outputs'!$D$5-('Model Part B'!AQ989*'Model Part B'!AT989+AQ989*Costperbumped)</f>
        <v>3720</v>
      </c>
      <c r="AX989" s="74">
        <v>986</v>
      </c>
      <c r="AY989" s="68" t="s">
        <v>6</v>
      </c>
      <c r="AZ989" s="69">
        <v>44525</v>
      </c>
      <c r="BA989" s="67" t="s">
        <v>2</v>
      </c>
      <c r="BB989" s="68" t="str">
        <f>'Flight Data'!$A987</f>
        <v>G986</v>
      </c>
      <c r="BC989" s="68">
        <f>'Flight Data'!$B987</f>
        <v>2</v>
      </c>
      <c r="BD989" s="68">
        <f ca="1">ROUND(NORMINV($BI989,'Inputs and Outputs'!$C$19,'Inputs and Outputs'!$D$19),0)</f>
        <v>110</v>
      </c>
      <c r="BE989" s="68">
        <f t="shared" si="309"/>
        <v>104</v>
      </c>
      <c r="BF989" s="68">
        <f t="shared" ca="1" si="310"/>
        <v>104</v>
      </c>
      <c r="BG989" s="68">
        <f ca="1">IF(BF989-BC989&gt;'Inputs and Outputs'!$D$4,Four-BC989,0)</f>
        <v>2</v>
      </c>
      <c r="BH989" s="68">
        <f ca="1">BF989*'Inputs and Outputs'!$D$5-BG989*'Inputs and Outputs'!$D$6</f>
        <v>3960</v>
      </c>
      <c r="BI989" s="70">
        <f t="shared" ca="1" si="318"/>
        <v>0.90469564711211092</v>
      </c>
      <c r="BJ989" s="68">
        <f t="shared" si="311"/>
        <v>25</v>
      </c>
      <c r="BK989" s="75">
        <f ca="1">BF989*'Inputs and Outputs'!$D$5-('Model Part B'!BG989*'Model Part B'!BJ989+BG989*Costperbumped)</f>
        <v>3910</v>
      </c>
      <c r="BN989" s="74">
        <v>986</v>
      </c>
      <c r="BO989" s="68" t="s">
        <v>6</v>
      </c>
      <c r="BP989" s="69">
        <v>44525</v>
      </c>
      <c r="BQ989" s="67" t="s">
        <v>2</v>
      </c>
      <c r="BR989" s="68" t="str">
        <f>'Flight Data'!$A987</f>
        <v>G986</v>
      </c>
      <c r="BS989" s="68">
        <f>'Flight Data'!$B987</f>
        <v>2</v>
      </c>
      <c r="BT989" s="68">
        <f ca="1">ROUND(NORMINV($BY989,'Inputs and Outputs'!$C$18,'Inputs and Outputs'!$D$18),0)</f>
        <v>103</v>
      </c>
      <c r="BU989" s="68">
        <f t="shared" si="312"/>
        <v>105</v>
      </c>
      <c r="BV989" s="68">
        <f t="shared" ca="1" si="313"/>
        <v>103</v>
      </c>
      <c r="BW989" s="68">
        <f ca="1">IF(BV989-BS989&gt;'Inputs and Outputs'!$D$4,Five-BS989,0)</f>
        <v>3</v>
      </c>
      <c r="BX989" s="68">
        <f ca="1">BV989*'Inputs and Outputs'!$D$5-BW989*'Inputs and Outputs'!$D$6</f>
        <v>3820</v>
      </c>
      <c r="BY989" s="70">
        <f t="shared" ca="1" si="319"/>
        <v>0.63281033070310277</v>
      </c>
      <c r="BZ989" s="68">
        <f t="shared" si="314"/>
        <v>25</v>
      </c>
      <c r="CA989" s="75">
        <f ca="1">BV989*'Inputs and Outputs'!$D$5-('Model Part B'!BW989*'Model Part B'!BZ989+BW989*Costperbumped)</f>
        <v>3745</v>
      </c>
    </row>
    <row r="990" spans="2:79" x14ac:dyDescent="0.2">
      <c r="B990" s="74">
        <v>987</v>
      </c>
      <c r="C990" s="68" t="s">
        <v>6</v>
      </c>
      <c r="D990" s="69">
        <v>44525</v>
      </c>
      <c r="E990" s="67" t="s">
        <v>0</v>
      </c>
      <c r="F990" s="68" t="str">
        <f>'Flight Data'!$A988</f>
        <v>G987</v>
      </c>
      <c r="G990" s="68">
        <f>'Flight Data'!$B988</f>
        <v>2</v>
      </c>
      <c r="H990" s="68">
        <f ca="1">ROUND(NORMINV($M990,'Inputs and Outputs'!$C$20,'Inputs and Outputs'!$D$20),0)</f>
        <v>111</v>
      </c>
      <c r="I990" s="68">
        <f t="shared" si="300"/>
        <v>101</v>
      </c>
      <c r="J990" s="68">
        <f t="shared" ca="1" si="301"/>
        <v>101</v>
      </c>
      <c r="K990" s="68">
        <f ca="1">IF(J990-G990&gt;'Inputs and Outputs'!$D$4,One-G990,0)</f>
        <v>0</v>
      </c>
      <c r="L990" s="68">
        <f ca="1">J990*'Inputs and Outputs'!$D$5-K990*'Inputs and Outputs'!$D$6</f>
        <v>4040</v>
      </c>
      <c r="M990" s="70">
        <f t="shared" ca="1" si="315"/>
        <v>0.9028410141359916</v>
      </c>
      <c r="N990" s="68">
        <f t="shared" si="302"/>
        <v>200</v>
      </c>
      <c r="O990" s="75">
        <f ca="1">J990*'Inputs and Outputs'!$D$5-('Model Part B'!K990*'Model Part B'!N990+K990*Costperbumped)</f>
        <v>4040</v>
      </c>
      <c r="R990" s="74">
        <v>987</v>
      </c>
      <c r="S990" s="68" t="s">
        <v>6</v>
      </c>
      <c r="T990" s="69">
        <v>44525</v>
      </c>
      <c r="U990" s="67" t="s">
        <v>0</v>
      </c>
      <c r="V990" s="68" t="str">
        <f>'Flight Data'!$A988</f>
        <v>G987</v>
      </c>
      <c r="W990" s="68">
        <f>'Flight Data'!$B988</f>
        <v>2</v>
      </c>
      <c r="X990" s="68">
        <f ca="1">ROUND(NORMINV($AC990,'Inputs and Outputs'!$C$20,'Inputs and Outputs'!$D$20),0)</f>
        <v>104</v>
      </c>
      <c r="Y990" s="68">
        <f t="shared" si="303"/>
        <v>102</v>
      </c>
      <c r="Z990" s="68">
        <f t="shared" ca="1" si="304"/>
        <v>102</v>
      </c>
      <c r="AA990" s="68">
        <f ca="1">IF(Z990-W990&gt;'Inputs and Outputs'!$D$4,One-W990,0)</f>
        <v>0</v>
      </c>
      <c r="AB990" s="68">
        <f ca="1">Z990*'Inputs and Outputs'!$D$5-AA990*'Inputs and Outputs'!$D$6</f>
        <v>4080</v>
      </c>
      <c r="AC990" s="70">
        <f t="shared" ca="1" si="316"/>
        <v>0.41973969600818517</v>
      </c>
      <c r="AD990" s="68">
        <f t="shared" si="305"/>
        <v>200</v>
      </c>
      <c r="AE990" s="75">
        <f ca="1">Z990*'Inputs and Outputs'!$D$5-('Model Part B'!AA990*'Model Part B'!AD990+AA990*Costperbumped)</f>
        <v>4080</v>
      </c>
      <c r="AH990" s="74">
        <v>987</v>
      </c>
      <c r="AI990" s="68" t="s">
        <v>6</v>
      </c>
      <c r="AJ990" s="69">
        <v>44525</v>
      </c>
      <c r="AK990" s="67" t="s">
        <v>0</v>
      </c>
      <c r="AL990" s="68" t="str">
        <f>'Flight Data'!$A988</f>
        <v>G987</v>
      </c>
      <c r="AM990" s="68">
        <f>'Flight Data'!$B988</f>
        <v>2</v>
      </c>
      <c r="AN990" s="68">
        <f ca="1">ROUND(NORMINV($AS990,'Inputs and Outputs'!$C$20,'Inputs and Outputs'!$D$20),0)</f>
        <v>105</v>
      </c>
      <c r="AO990" s="68">
        <f t="shared" si="306"/>
        <v>103</v>
      </c>
      <c r="AP990" s="68">
        <f t="shared" ca="1" si="307"/>
        <v>103</v>
      </c>
      <c r="AQ990" s="68">
        <f ca="1">IF(AP990-AM990&gt;'Inputs and Outputs'!$D$4,Three-AM990,0)</f>
        <v>1</v>
      </c>
      <c r="AR990" s="68">
        <f ca="1">AP990*'Inputs and Outputs'!$D$5-AQ990*'Inputs and Outputs'!$D$6</f>
        <v>4020</v>
      </c>
      <c r="AS990" s="70">
        <f t="shared" ca="1" si="317"/>
        <v>0.53738422367901184</v>
      </c>
      <c r="AT990" s="68">
        <f t="shared" si="308"/>
        <v>200</v>
      </c>
      <c r="AU990" s="75">
        <f ca="1">AP990*'Inputs and Outputs'!$D$5-('Model Part B'!AQ990*'Model Part B'!AT990+AQ990*Costperbumped)</f>
        <v>3820</v>
      </c>
      <c r="AX990" s="74">
        <v>987</v>
      </c>
      <c r="AY990" s="68" t="s">
        <v>6</v>
      </c>
      <c r="AZ990" s="69">
        <v>44525</v>
      </c>
      <c r="BA990" s="67" t="s">
        <v>0</v>
      </c>
      <c r="BB990" s="68" t="str">
        <f>'Flight Data'!$A988</f>
        <v>G987</v>
      </c>
      <c r="BC990" s="68">
        <f>'Flight Data'!$B988</f>
        <v>2</v>
      </c>
      <c r="BD990" s="68">
        <f ca="1">ROUND(NORMINV($BI990,'Inputs and Outputs'!$C$20,'Inputs and Outputs'!$D$20),0)</f>
        <v>98</v>
      </c>
      <c r="BE990" s="68">
        <f t="shared" si="309"/>
        <v>104</v>
      </c>
      <c r="BF990" s="68">
        <f t="shared" ca="1" si="310"/>
        <v>98</v>
      </c>
      <c r="BG990" s="68">
        <f ca="1">IF(BF990-BC990&gt;'Inputs and Outputs'!$D$4,Four-BC990,0)</f>
        <v>0</v>
      </c>
      <c r="BH990" s="68">
        <f ca="1">BF990*'Inputs and Outputs'!$D$5-BG990*'Inputs and Outputs'!$D$6</f>
        <v>3920</v>
      </c>
      <c r="BI990" s="70">
        <f t="shared" ca="1" si="318"/>
        <v>8.6843654177679808E-2</v>
      </c>
      <c r="BJ990" s="68">
        <f t="shared" si="311"/>
        <v>200</v>
      </c>
      <c r="BK990" s="75">
        <f ca="1">BF990*'Inputs and Outputs'!$D$5-('Model Part B'!BG990*'Model Part B'!BJ990+BG990*Costperbumped)</f>
        <v>3920</v>
      </c>
      <c r="BN990" s="74">
        <v>987</v>
      </c>
      <c r="BO990" s="68" t="s">
        <v>6</v>
      </c>
      <c r="BP990" s="69">
        <v>44525</v>
      </c>
      <c r="BQ990" s="67" t="s">
        <v>0</v>
      </c>
      <c r="BR990" s="68" t="str">
        <f>'Flight Data'!$A988</f>
        <v>G987</v>
      </c>
      <c r="BS990" s="68">
        <f>'Flight Data'!$B988</f>
        <v>2</v>
      </c>
      <c r="BT990" s="68">
        <f ca="1">ROUND(NORMINV($BY990,'Inputs and Outputs'!$C$18,'Inputs and Outputs'!$D$18),0)</f>
        <v>96</v>
      </c>
      <c r="BU990" s="68">
        <f t="shared" si="312"/>
        <v>105</v>
      </c>
      <c r="BV990" s="68">
        <f t="shared" ca="1" si="313"/>
        <v>96</v>
      </c>
      <c r="BW990" s="68">
        <f ca="1">IF(BV990-BS990&gt;'Inputs and Outputs'!$D$4,Five-BS990,0)</f>
        <v>0</v>
      </c>
      <c r="BX990" s="68">
        <f ca="1">BV990*'Inputs and Outputs'!$D$5-BW990*'Inputs and Outputs'!$D$6</f>
        <v>3840</v>
      </c>
      <c r="BY990" s="70">
        <f t="shared" ca="1" si="319"/>
        <v>0.19256122472187731</v>
      </c>
      <c r="BZ990" s="68">
        <f t="shared" si="314"/>
        <v>200</v>
      </c>
      <c r="CA990" s="75">
        <f ca="1">BV990*'Inputs and Outputs'!$D$5-('Model Part B'!BW990*'Model Part B'!BZ990+BW990*Costperbumped)</f>
        <v>3840</v>
      </c>
    </row>
    <row r="991" spans="2:79" x14ac:dyDescent="0.2">
      <c r="B991" s="74">
        <v>988</v>
      </c>
      <c r="C991" s="68" t="s">
        <v>5</v>
      </c>
      <c r="D991" s="69">
        <v>44526</v>
      </c>
      <c r="E991" s="67" t="s">
        <v>3</v>
      </c>
      <c r="F991" s="68" t="str">
        <f>'Flight Data'!$A989</f>
        <v>G988</v>
      </c>
      <c r="G991" s="68">
        <f>'Flight Data'!$B989</f>
        <v>3</v>
      </c>
      <c r="H991" s="68">
        <f ca="1">ROUND(NORMINV($M991,'Inputs and Outputs'!$C$18,'Inputs and Outputs'!$D$18),0)</f>
        <v>100</v>
      </c>
      <c r="I991" s="68">
        <f t="shared" si="300"/>
        <v>101</v>
      </c>
      <c r="J991" s="68">
        <f t="shared" ca="1" si="301"/>
        <v>100</v>
      </c>
      <c r="K991" s="68">
        <f ca="1">IF(J991-G991&gt;'Inputs and Outputs'!$D$4,One-G991,0)</f>
        <v>0</v>
      </c>
      <c r="L991" s="68">
        <f ca="1">J991*'Inputs and Outputs'!$D$5-K991*'Inputs and Outputs'!$D$6</f>
        <v>4000</v>
      </c>
      <c r="M991" s="70">
        <f t="shared" ca="1" si="315"/>
        <v>0.43724058444265645</v>
      </c>
      <c r="N991" s="68">
        <f t="shared" si="302"/>
        <v>25</v>
      </c>
      <c r="O991" s="75">
        <f ca="1">J991*'Inputs and Outputs'!$D$5-('Model Part B'!K991*'Model Part B'!N991+K991*Costperbumped)</f>
        <v>4000</v>
      </c>
      <c r="R991" s="74">
        <v>988</v>
      </c>
      <c r="S991" s="68" t="s">
        <v>5</v>
      </c>
      <c r="T991" s="69">
        <v>44526</v>
      </c>
      <c r="U991" s="67" t="s">
        <v>3</v>
      </c>
      <c r="V991" s="68" t="str">
        <f>'Flight Data'!$A989</f>
        <v>G988</v>
      </c>
      <c r="W991" s="68">
        <f>'Flight Data'!$B989</f>
        <v>3</v>
      </c>
      <c r="X991" s="68">
        <f ca="1">ROUND(NORMINV($AC991,'Inputs and Outputs'!$C$18,'Inputs and Outputs'!$D$18),0)</f>
        <v>97</v>
      </c>
      <c r="Y991" s="68">
        <f t="shared" si="303"/>
        <v>102</v>
      </c>
      <c r="Z991" s="68">
        <f t="shared" ca="1" si="304"/>
        <v>97</v>
      </c>
      <c r="AA991" s="68">
        <f ca="1">IF(Z991-W991&gt;'Inputs and Outputs'!$D$4,One-W991,0)</f>
        <v>0</v>
      </c>
      <c r="AB991" s="68">
        <f ca="1">Z991*'Inputs and Outputs'!$D$5-AA991*'Inputs and Outputs'!$D$6</f>
        <v>3880</v>
      </c>
      <c r="AC991" s="70">
        <f t="shared" ca="1" si="316"/>
        <v>0.22998899159002129</v>
      </c>
      <c r="AD991" s="68">
        <f t="shared" si="305"/>
        <v>25</v>
      </c>
      <c r="AE991" s="75">
        <f ca="1">Z991*'Inputs and Outputs'!$D$5-('Model Part B'!AA991*'Model Part B'!AD991+AA991*Costperbumped)</f>
        <v>3880</v>
      </c>
      <c r="AH991" s="74">
        <v>988</v>
      </c>
      <c r="AI991" s="68" t="s">
        <v>5</v>
      </c>
      <c r="AJ991" s="69">
        <v>44526</v>
      </c>
      <c r="AK991" s="67" t="s">
        <v>3</v>
      </c>
      <c r="AL991" s="68" t="str">
        <f>'Flight Data'!$A989</f>
        <v>G988</v>
      </c>
      <c r="AM991" s="68">
        <f>'Flight Data'!$B989</f>
        <v>3</v>
      </c>
      <c r="AN991" s="68">
        <f ca="1">ROUND(NORMINV($AS991,'Inputs and Outputs'!$C$18,'Inputs and Outputs'!$D$18),0)</f>
        <v>107</v>
      </c>
      <c r="AO991" s="68">
        <f t="shared" si="306"/>
        <v>103</v>
      </c>
      <c r="AP991" s="68">
        <f t="shared" ca="1" si="307"/>
        <v>103</v>
      </c>
      <c r="AQ991" s="68">
        <f ca="1">IF(AP991-AM991&gt;'Inputs and Outputs'!$D$4,Three-AM991,0)</f>
        <v>0</v>
      </c>
      <c r="AR991" s="68">
        <f ca="1">AP991*'Inputs and Outputs'!$D$5-AQ991*'Inputs and Outputs'!$D$6</f>
        <v>4120</v>
      </c>
      <c r="AS991" s="70">
        <f t="shared" ca="1" si="317"/>
        <v>0.84480851433609572</v>
      </c>
      <c r="AT991" s="68">
        <f t="shared" si="308"/>
        <v>25</v>
      </c>
      <c r="AU991" s="75">
        <f ca="1">AP991*'Inputs and Outputs'!$D$5-('Model Part B'!AQ991*'Model Part B'!AT991+AQ991*Costperbumped)</f>
        <v>4120</v>
      </c>
      <c r="AX991" s="74">
        <v>988</v>
      </c>
      <c r="AY991" s="68" t="s">
        <v>5</v>
      </c>
      <c r="AZ991" s="69">
        <v>44526</v>
      </c>
      <c r="BA991" s="67" t="s">
        <v>3</v>
      </c>
      <c r="BB991" s="68" t="str">
        <f>'Flight Data'!$A989</f>
        <v>G988</v>
      </c>
      <c r="BC991" s="68">
        <f>'Flight Data'!$B989</f>
        <v>3</v>
      </c>
      <c r="BD991" s="68">
        <f ca="1">ROUND(NORMINV($BI991,'Inputs and Outputs'!$C$18,'Inputs and Outputs'!$D$18),0)</f>
        <v>103</v>
      </c>
      <c r="BE991" s="68">
        <f t="shared" si="309"/>
        <v>104</v>
      </c>
      <c r="BF991" s="68">
        <f t="shared" ca="1" si="310"/>
        <v>103</v>
      </c>
      <c r="BG991" s="68">
        <f ca="1">IF(BF991-BC991&gt;'Inputs and Outputs'!$D$4,Four-BC991,0)</f>
        <v>0</v>
      </c>
      <c r="BH991" s="68">
        <f ca="1">BF991*'Inputs and Outputs'!$D$5-BG991*'Inputs and Outputs'!$D$6</f>
        <v>4120</v>
      </c>
      <c r="BI991" s="70">
        <f t="shared" ca="1" si="318"/>
        <v>0.65642851342327424</v>
      </c>
      <c r="BJ991" s="68">
        <f t="shared" si="311"/>
        <v>25</v>
      </c>
      <c r="BK991" s="75">
        <f ca="1">BF991*'Inputs and Outputs'!$D$5-('Model Part B'!BG991*'Model Part B'!BJ991+BG991*Costperbumped)</f>
        <v>4120</v>
      </c>
      <c r="BN991" s="74">
        <v>988</v>
      </c>
      <c r="BO991" s="68" t="s">
        <v>5</v>
      </c>
      <c r="BP991" s="69">
        <v>44526</v>
      </c>
      <c r="BQ991" s="67" t="s">
        <v>3</v>
      </c>
      <c r="BR991" s="68" t="str">
        <f>'Flight Data'!$A989</f>
        <v>G988</v>
      </c>
      <c r="BS991" s="68">
        <f>'Flight Data'!$B989</f>
        <v>3</v>
      </c>
      <c r="BT991" s="68">
        <f ca="1">ROUND(NORMINV($BY991,'Inputs and Outputs'!$C$18,'Inputs and Outputs'!$D$18),0)</f>
        <v>101</v>
      </c>
      <c r="BU991" s="68">
        <f t="shared" si="312"/>
        <v>105</v>
      </c>
      <c r="BV991" s="68">
        <f t="shared" ca="1" si="313"/>
        <v>101</v>
      </c>
      <c r="BW991" s="68">
        <f ca="1">IF(BV991-BS991&gt;'Inputs and Outputs'!$D$4,Five-BS991,0)</f>
        <v>0</v>
      </c>
      <c r="BX991" s="68">
        <f ca="1">BV991*'Inputs and Outputs'!$D$5-BW991*'Inputs and Outputs'!$D$6</f>
        <v>4040</v>
      </c>
      <c r="BY991" s="70">
        <f t="shared" ca="1" si="319"/>
        <v>0.49717237049289853</v>
      </c>
      <c r="BZ991" s="68">
        <f t="shared" si="314"/>
        <v>25</v>
      </c>
      <c r="CA991" s="75">
        <f ca="1">BV991*'Inputs and Outputs'!$D$5-('Model Part B'!BW991*'Model Part B'!BZ991+BW991*Costperbumped)</f>
        <v>4040</v>
      </c>
    </row>
    <row r="992" spans="2:79" x14ac:dyDescent="0.2">
      <c r="B992" s="74">
        <v>989</v>
      </c>
      <c r="C992" s="68" t="s">
        <v>5</v>
      </c>
      <c r="D992" s="69">
        <v>44526</v>
      </c>
      <c r="E992" s="67" t="s">
        <v>2</v>
      </c>
      <c r="F992" s="68" t="str">
        <f>'Flight Data'!$A990</f>
        <v>G989</v>
      </c>
      <c r="G992" s="68">
        <f>'Flight Data'!$B990</f>
        <v>2</v>
      </c>
      <c r="H992" s="68">
        <f ca="1">ROUND(NORMINV($M992,'Inputs and Outputs'!$C$19,'Inputs and Outputs'!$D$19),0)</f>
        <v>93</v>
      </c>
      <c r="I992" s="68">
        <f t="shared" si="300"/>
        <v>101</v>
      </c>
      <c r="J992" s="68">
        <f t="shared" ca="1" si="301"/>
        <v>93</v>
      </c>
      <c r="K992" s="68">
        <f ca="1">IF(J992-G992&gt;'Inputs and Outputs'!$D$4,One-G992,0)</f>
        <v>0</v>
      </c>
      <c r="L992" s="68">
        <f ca="1">J992*'Inputs and Outputs'!$D$5-K992*'Inputs and Outputs'!$D$6</f>
        <v>3720</v>
      </c>
      <c r="M992" s="70">
        <f t="shared" ca="1" si="315"/>
        <v>2.3940482272412966E-2</v>
      </c>
      <c r="N992" s="68">
        <f t="shared" si="302"/>
        <v>25</v>
      </c>
      <c r="O992" s="75">
        <f ca="1">J992*'Inputs and Outputs'!$D$5-('Model Part B'!K992*'Model Part B'!N992+K992*Costperbumped)</f>
        <v>3720</v>
      </c>
      <c r="R992" s="74">
        <v>989</v>
      </c>
      <c r="S992" s="68" t="s">
        <v>5</v>
      </c>
      <c r="T992" s="69">
        <v>44526</v>
      </c>
      <c r="U992" s="67" t="s">
        <v>2</v>
      </c>
      <c r="V992" s="68" t="str">
        <f>'Flight Data'!$A990</f>
        <v>G989</v>
      </c>
      <c r="W992" s="68">
        <f>'Flight Data'!$B990</f>
        <v>2</v>
      </c>
      <c r="X992" s="68">
        <f ca="1">ROUND(NORMINV($AC992,'Inputs and Outputs'!$C$19,'Inputs and Outputs'!$D$19),0)</f>
        <v>101</v>
      </c>
      <c r="Y992" s="68">
        <f t="shared" si="303"/>
        <v>102</v>
      </c>
      <c r="Z992" s="68">
        <f t="shared" ca="1" si="304"/>
        <v>101</v>
      </c>
      <c r="AA992" s="68">
        <f ca="1">IF(Z992-W992&gt;'Inputs and Outputs'!$D$4,One-W992,0)</f>
        <v>0</v>
      </c>
      <c r="AB992" s="68">
        <f ca="1">Z992*'Inputs and Outputs'!$D$5-AA992*'Inputs and Outputs'!$D$6</f>
        <v>4040</v>
      </c>
      <c r="AC992" s="70">
        <f t="shared" ca="1" si="316"/>
        <v>0.31590590333009794</v>
      </c>
      <c r="AD992" s="68">
        <f t="shared" si="305"/>
        <v>25</v>
      </c>
      <c r="AE992" s="75">
        <f ca="1">Z992*'Inputs and Outputs'!$D$5-('Model Part B'!AA992*'Model Part B'!AD992+AA992*Costperbumped)</f>
        <v>4040</v>
      </c>
      <c r="AH992" s="74">
        <v>989</v>
      </c>
      <c r="AI992" s="68" t="s">
        <v>5</v>
      </c>
      <c r="AJ992" s="69">
        <v>44526</v>
      </c>
      <c r="AK992" s="67" t="s">
        <v>2</v>
      </c>
      <c r="AL992" s="68" t="str">
        <f>'Flight Data'!$A990</f>
        <v>G989</v>
      </c>
      <c r="AM992" s="68">
        <f>'Flight Data'!$B990</f>
        <v>2</v>
      </c>
      <c r="AN992" s="68">
        <f ca="1">ROUND(NORMINV($AS992,'Inputs and Outputs'!$C$19,'Inputs and Outputs'!$D$19),0)</f>
        <v>97</v>
      </c>
      <c r="AO992" s="68">
        <f t="shared" si="306"/>
        <v>103</v>
      </c>
      <c r="AP992" s="68">
        <f t="shared" ca="1" si="307"/>
        <v>97</v>
      </c>
      <c r="AQ992" s="68">
        <f ca="1">IF(AP992-AM992&gt;'Inputs and Outputs'!$D$4,Three-AM992,0)</f>
        <v>0</v>
      </c>
      <c r="AR992" s="68">
        <f ca="1">AP992*'Inputs and Outputs'!$D$5-AQ992*'Inputs and Outputs'!$D$6</f>
        <v>3880</v>
      </c>
      <c r="AS992" s="70">
        <f t="shared" ca="1" si="317"/>
        <v>9.958686402346939E-2</v>
      </c>
      <c r="AT992" s="68">
        <f t="shared" si="308"/>
        <v>25</v>
      </c>
      <c r="AU992" s="75">
        <f ca="1">AP992*'Inputs and Outputs'!$D$5-('Model Part B'!AQ992*'Model Part B'!AT992+AQ992*Costperbumped)</f>
        <v>3880</v>
      </c>
      <c r="AX992" s="74">
        <v>989</v>
      </c>
      <c r="AY992" s="68" t="s">
        <v>5</v>
      </c>
      <c r="AZ992" s="69">
        <v>44526</v>
      </c>
      <c r="BA992" s="67" t="s">
        <v>2</v>
      </c>
      <c r="BB992" s="68" t="str">
        <f>'Flight Data'!$A990</f>
        <v>G989</v>
      </c>
      <c r="BC992" s="68">
        <f>'Flight Data'!$B990</f>
        <v>2</v>
      </c>
      <c r="BD992" s="68">
        <f ca="1">ROUND(NORMINV($BI992,'Inputs and Outputs'!$C$19,'Inputs and Outputs'!$D$19),0)</f>
        <v>101</v>
      </c>
      <c r="BE992" s="68">
        <f t="shared" si="309"/>
        <v>104</v>
      </c>
      <c r="BF992" s="68">
        <f t="shared" ca="1" si="310"/>
        <v>101</v>
      </c>
      <c r="BG992" s="68">
        <f ca="1">IF(BF992-BC992&gt;'Inputs and Outputs'!$D$4,Four-BC992,0)</f>
        <v>0</v>
      </c>
      <c r="BH992" s="68">
        <f ca="1">BF992*'Inputs and Outputs'!$D$5-BG992*'Inputs and Outputs'!$D$6</f>
        <v>4040</v>
      </c>
      <c r="BI992" s="70">
        <f t="shared" ca="1" si="318"/>
        <v>0.30935643433786608</v>
      </c>
      <c r="BJ992" s="68">
        <f t="shared" si="311"/>
        <v>25</v>
      </c>
      <c r="BK992" s="75">
        <f ca="1">BF992*'Inputs and Outputs'!$D$5-('Model Part B'!BG992*'Model Part B'!BJ992+BG992*Costperbumped)</f>
        <v>4040</v>
      </c>
      <c r="BN992" s="74">
        <v>989</v>
      </c>
      <c r="BO992" s="68" t="s">
        <v>5</v>
      </c>
      <c r="BP992" s="69">
        <v>44526</v>
      </c>
      <c r="BQ992" s="67" t="s">
        <v>2</v>
      </c>
      <c r="BR992" s="68" t="str">
        <f>'Flight Data'!$A990</f>
        <v>G989</v>
      </c>
      <c r="BS992" s="68">
        <f>'Flight Data'!$B990</f>
        <v>2</v>
      </c>
      <c r="BT992" s="68">
        <f ca="1">ROUND(NORMINV($BY992,'Inputs and Outputs'!$C$18,'Inputs and Outputs'!$D$18),0)</f>
        <v>107</v>
      </c>
      <c r="BU992" s="68">
        <f t="shared" si="312"/>
        <v>105</v>
      </c>
      <c r="BV992" s="68">
        <f t="shared" ca="1" si="313"/>
        <v>105</v>
      </c>
      <c r="BW992" s="68">
        <f ca="1">IF(BV992-BS992&gt;'Inputs and Outputs'!$D$4,Five-BS992,0)</f>
        <v>3</v>
      </c>
      <c r="BX992" s="68">
        <f ca="1">BV992*'Inputs and Outputs'!$D$5-BW992*'Inputs and Outputs'!$D$6</f>
        <v>3900</v>
      </c>
      <c r="BY992" s="70">
        <f t="shared" ca="1" si="319"/>
        <v>0.83468705610378291</v>
      </c>
      <c r="BZ992" s="68">
        <f t="shared" si="314"/>
        <v>25</v>
      </c>
      <c r="CA992" s="75">
        <f ca="1">BV992*'Inputs and Outputs'!$D$5-('Model Part B'!BW992*'Model Part B'!BZ992+BW992*Costperbumped)</f>
        <v>3825</v>
      </c>
    </row>
    <row r="993" spans="2:79" x14ac:dyDescent="0.2">
      <c r="B993" s="74">
        <v>990</v>
      </c>
      <c r="C993" s="68" t="s">
        <v>5</v>
      </c>
      <c r="D993" s="69">
        <v>44526</v>
      </c>
      <c r="E993" s="67" t="s">
        <v>0</v>
      </c>
      <c r="F993" s="68" t="str">
        <f>'Flight Data'!$A991</f>
        <v>G990</v>
      </c>
      <c r="G993" s="68">
        <f>'Flight Data'!$B991</f>
        <v>3</v>
      </c>
      <c r="H993" s="68">
        <f ca="1">ROUND(NORMINV($M993,'Inputs and Outputs'!$C$20,'Inputs and Outputs'!$D$20),0)</f>
        <v>100</v>
      </c>
      <c r="I993" s="68">
        <f t="shared" si="300"/>
        <v>101</v>
      </c>
      <c r="J993" s="68">
        <f t="shared" ca="1" si="301"/>
        <v>100</v>
      </c>
      <c r="K993" s="68">
        <f ca="1">IF(J993-G993&gt;'Inputs and Outputs'!$D$4,One-G993,0)</f>
        <v>0</v>
      </c>
      <c r="L993" s="68">
        <f ca="1">J993*'Inputs and Outputs'!$D$5-K993*'Inputs and Outputs'!$D$6</f>
        <v>4000</v>
      </c>
      <c r="M993" s="70">
        <f t="shared" ca="1" si="315"/>
        <v>0.15350944208071604</v>
      </c>
      <c r="N993" s="68">
        <f t="shared" si="302"/>
        <v>200</v>
      </c>
      <c r="O993" s="75">
        <f ca="1">J993*'Inputs and Outputs'!$D$5-('Model Part B'!K993*'Model Part B'!N993+K993*Costperbumped)</f>
        <v>4000</v>
      </c>
      <c r="R993" s="74">
        <v>990</v>
      </c>
      <c r="S993" s="68" t="s">
        <v>5</v>
      </c>
      <c r="T993" s="69">
        <v>44526</v>
      </c>
      <c r="U993" s="67" t="s">
        <v>0</v>
      </c>
      <c r="V993" s="68" t="str">
        <f>'Flight Data'!$A991</f>
        <v>G990</v>
      </c>
      <c r="W993" s="68">
        <f>'Flight Data'!$B991</f>
        <v>3</v>
      </c>
      <c r="X993" s="68">
        <f ca="1">ROUND(NORMINV($AC993,'Inputs and Outputs'!$C$20,'Inputs and Outputs'!$D$20),0)</f>
        <v>108</v>
      </c>
      <c r="Y993" s="68">
        <f t="shared" si="303"/>
        <v>102</v>
      </c>
      <c r="Z993" s="68">
        <f t="shared" ca="1" si="304"/>
        <v>102</v>
      </c>
      <c r="AA993" s="68">
        <f ca="1">IF(Z993-W993&gt;'Inputs and Outputs'!$D$4,One-W993,0)</f>
        <v>0</v>
      </c>
      <c r="AB993" s="68">
        <f ca="1">Z993*'Inputs and Outputs'!$D$5-AA993*'Inputs and Outputs'!$D$6</f>
        <v>4080</v>
      </c>
      <c r="AC993" s="70">
        <f t="shared" ca="1" si="316"/>
        <v>0.70475945898732628</v>
      </c>
      <c r="AD993" s="68">
        <f t="shared" si="305"/>
        <v>200</v>
      </c>
      <c r="AE993" s="75">
        <f ca="1">Z993*'Inputs and Outputs'!$D$5-('Model Part B'!AA993*'Model Part B'!AD993+AA993*Costperbumped)</f>
        <v>4080</v>
      </c>
      <c r="AH993" s="74">
        <v>990</v>
      </c>
      <c r="AI993" s="68" t="s">
        <v>5</v>
      </c>
      <c r="AJ993" s="69">
        <v>44526</v>
      </c>
      <c r="AK993" s="67" t="s">
        <v>0</v>
      </c>
      <c r="AL993" s="68" t="str">
        <f>'Flight Data'!$A991</f>
        <v>G990</v>
      </c>
      <c r="AM993" s="68">
        <f>'Flight Data'!$B991</f>
        <v>3</v>
      </c>
      <c r="AN993" s="68">
        <f ca="1">ROUND(NORMINV($AS993,'Inputs and Outputs'!$C$20,'Inputs and Outputs'!$D$20),0)</f>
        <v>108</v>
      </c>
      <c r="AO993" s="68">
        <f t="shared" si="306"/>
        <v>103</v>
      </c>
      <c r="AP993" s="68">
        <f t="shared" ca="1" si="307"/>
        <v>103</v>
      </c>
      <c r="AQ993" s="68">
        <f ca="1">IF(AP993-AM993&gt;'Inputs and Outputs'!$D$4,Three-AM993,0)</f>
        <v>0</v>
      </c>
      <c r="AR993" s="68">
        <f ca="1">AP993*'Inputs and Outputs'!$D$5-AQ993*'Inputs and Outputs'!$D$6</f>
        <v>4120</v>
      </c>
      <c r="AS993" s="70">
        <f t="shared" ca="1" si="317"/>
        <v>0.69192326622957157</v>
      </c>
      <c r="AT993" s="68">
        <f t="shared" si="308"/>
        <v>200</v>
      </c>
      <c r="AU993" s="75">
        <f ca="1">AP993*'Inputs and Outputs'!$D$5-('Model Part B'!AQ993*'Model Part B'!AT993+AQ993*Costperbumped)</f>
        <v>4120</v>
      </c>
      <c r="AX993" s="74">
        <v>990</v>
      </c>
      <c r="AY993" s="68" t="s">
        <v>5</v>
      </c>
      <c r="AZ993" s="69">
        <v>44526</v>
      </c>
      <c r="BA993" s="67" t="s">
        <v>0</v>
      </c>
      <c r="BB993" s="68" t="str">
        <f>'Flight Data'!$A991</f>
        <v>G990</v>
      </c>
      <c r="BC993" s="68">
        <f>'Flight Data'!$B991</f>
        <v>3</v>
      </c>
      <c r="BD993" s="68">
        <f ca="1">ROUND(NORMINV($BI993,'Inputs and Outputs'!$C$20,'Inputs and Outputs'!$D$20),0)</f>
        <v>97</v>
      </c>
      <c r="BE993" s="68">
        <f t="shared" si="309"/>
        <v>104</v>
      </c>
      <c r="BF993" s="68">
        <f t="shared" ca="1" si="310"/>
        <v>97</v>
      </c>
      <c r="BG993" s="68">
        <f ca="1">IF(BF993-BC993&gt;'Inputs and Outputs'!$D$4,Four-BC993,0)</f>
        <v>0</v>
      </c>
      <c r="BH993" s="68">
        <f ca="1">BF993*'Inputs and Outputs'!$D$5-BG993*'Inputs and Outputs'!$D$6</f>
        <v>3880</v>
      </c>
      <c r="BI993" s="70">
        <f t="shared" ca="1" si="318"/>
        <v>4.4630388364817586E-2</v>
      </c>
      <c r="BJ993" s="68">
        <f t="shared" si="311"/>
        <v>200</v>
      </c>
      <c r="BK993" s="75">
        <f ca="1">BF993*'Inputs and Outputs'!$D$5-('Model Part B'!BG993*'Model Part B'!BJ993+BG993*Costperbumped)</f>
        <v>3880</v>
      </c>
      <c r="BN993" s="74">
        <v>990</v>
      </c>
      <c r="BO993" s="68" t="s">
        <v>5</v>
      </c>
      <c r="BP993" s="69">
        <v>44526</v>
      </c>
      <c r="BQ993" s="67" t="s">
        <v>0</v>
      </c>
      <c r="BR993" s="68" t="str">
        <f>'Flight Data'!$A991</f>
        <v>G990</v>
      </c>
      <c r="BS993" s="68">
        <f>'Flight Data'!$B991</f>
        <v>3</v>
      </c>
      <c r="BT993" s="68">
        <f ca="1">ROUND(NORMINV($BY993,'Inputs and Outputs'!$C$18,'Inputs and Outputs'!$D$18),0)</f>
        <v>105</v>
      </c>
      <c r="BU993" s="68">
        <f t="shared" si="312"/>
        <v>105</v>
      </c>
      <c r="BV993" s="68">
        <f t="shared" ca="1" si="313"/>
        <v>105</v>
      </c>
      <c r="BW993" s="68">
        <f ca="1">IF(BV993-BS993&gt;'Inputs and Outputs'!$D$4,Five-BS993,0)</f>
        <v>2</v>
      </c>
      <c r="BX993" s="68">
        <f ca="1">BV993*'Inputs and Outputs'!$D$5-BW993*'Inputs and Outputs'!$D$6</f>
        <v>4000</v>
      </c>
      <c r="BY993" s="70">
        <f t="shared" ca="1" si="319"/>
        <v>0.75844616962719857</v>
      </c>
      <c r="BZ993" s="68">
        <f t="shared" si="314"/>
        <v>200</v>
      </c>
      <c r="CA993" s="75">
        <f ca="1">BV993*'Inputs and Outputs'!$D$5-('Model Part B'!BW993*'Model Part B'!BZ993+BW993*Costperbumped)</f>
        <v>3600</v>
      </c>
    </row>
    <row r="994" spans="2:79" x14ac:dyDescent="0.2">
      <c r="B994" s="74">
        <v>991</v>
      </c>
      <c r="C994" s="68" t="s">
        <v>4</v>
      </c>
      <c r="D994" s="69">
        <v>44527</v>
      </c>
      <c r="E994" s="67" t="s">
        <v>3</v>
      </c>
      <c r="F994" s="68" t="str">
        <f>'Flight Data'!$A992</f>
        <v>G991</v>
      </c>
      <c r="G994" s="68">
        <f>'Flight Data'!$B992</f>
        <v>6</v>
      </c>
      <c r="H994" s="68">
        <f ca="1">ROUND(NORMINV($M994,'Inputs and Outputs'!$C$18,'Inputs and Outputs'!$D$18),0)</f>
        <v>88</v>
      </c>
      <c r="I994" s="68">
        <f t="shared" si="300"/>
        <v>101</v>
      </c>
      <c r="J994" s="68">
        <f t="shared" ca="1" si="301"/>
        <v>88</v>
      </c>
      <c r="K994" s="68">
        <f ca="1">IF(J994-G994&gt;'Inputs and Outputs'!$D$4,One-G994,0)</f>
        <v>0</v>
      </c>
      <c r="L994" s="68">
        <f ca="1">J994*'Inputs and Outputs'!$D$5-K994*'Inputs and Outputs'!$D$6</f>
        <v>3520</v>
      </c>
      <c r="M994" s="70">
        <f t="shared" ca="1" si="315"/>
        <v>1.4580233266863973E-2</v>
      </c>
      <c r="N994" s="68">
        <f t="shared" si="302"/>
        <v>25</v>
      </c>
      <c r="O994" s="75">
        <f ca="1">J994*'Inputs and Outputs'!$D$5-('Model Part B'!K994*'Model Part B'!N994+K994*Costperbumped)</f>
        <v>3520</v>
      </c>
      <c r="R994" s="74">
        <v>991</v>
      </c>
      <c r="S994" s="68" t="s">
        <v>4</v>
      </c>
      <c r="T994" s="69">
        <v>44527</v>
      </c>
      <c r="U994" s="67" t="s">
        <v>3</v>
      </c>
      <c r="V994" s="68" t="str">
        <f>'Flight Data'!$A992</f>
        <v>G991</v>
      </c>
      <c r="W994" s="68">
        <f>'Flight Data'!$B992</f>
        <v>6</v>
      </c>
      <c r="X994" s="68">
        <f ca="1">ROUND(NORMINV($AC994,'Inputs and Outputs'!$C$18,'Inputs and Outputs'!$D$18),0)</f>
        <v>94</v>
      </c>
      <c r="Y994" s="68">
        <f t="shared" si="303"/>
        <v>102</v>
      </c>
      <c r="Z994" s="68">
        <f t="shared" ca="1" si="304"/>
        <v>94</v>
      </c>
      <c r="AA994" s="68">
        <f ca="1">IF(Z994-W994&gt;'Inputs and Outputs'!$D$4,One-W994,0)</f>
        <v>0</v>
      </c>
      <c r="AB994" s="68">
        <f ca="1">Z994*'Inputs and Outputs'!$D$5-AA994*'Inputs and Outputs'!$D$6</f>
        <v>3760</v>
      </c>
      <c r="AC994" s="70">
        <f t="shared" ca="1" si="316"/>
        <v>0.1123971832371391</v>
      </c>
      <c r="AD994" s="68">
        <f t="shared" si="305"/>
        <v>25</v>
      </c>
      <c r="AE994" s="75">
        <f ca="1">Z994*'Inputs and Outputs'!$D$5-('Model Part B'!AA994*'Model Part B'!AD994+AA994*Costperbumped)</f>
        <v>3760</v>
      </c>
      <c r="AH994" s="74">
        <v>991</v>
      </c>
      <c r="AI994" s="68" t="s">
        <v>4</v>
      </c>
      <c r="AJ994" s="69">
        <v>44527</v>
      </c>
      <c r="AK994" s="67" t="s">
        <v>3</v>
      </c>
      <c r="AL994" s="68" t="str">
        <f>'Flight Data'!$A992</f>
        <v>G991</v>
      </c>
      <c r="AM994" s="68">
        <f>'Flight Data'!$B992</f>
        <v>6</v>
      </c>
      <c r="AN994" s="68">
        <f ca="1">ROUND(NORMINV($AS994,'Inputs and Outputs'!$C$18,'Inputs and Outputs'!$D$18),0)</f>
        <v>93</v>
      </c>
      <c r="AO994" s="68">
        <f t="shared" si="306"/>
        <v>103</v>
      </c>
      <c r="AP994" s="68">
        <f t="shared" ca="1" si="307"/>
        <v>93</v>
      </c>
      <c r="AQ994" s="68">
        <f ca="1">IF(AP994-AM994&gt;'Inputs and Outputs'!$D$4,Three-AM994,0)</f>
        <v>0</v>
      </c>
      <c r="AR994" s="68">
        <f ca="1">AP994*'Inputs and Outputs'!$D$5-AQ994*'Inputs and Outputs'!$D$6</f>
        <v>3720</v>
      </c>
      <c r="AS994" s="70">
        <f t="shared" ca="1" si="317"/>
        <v>8.8858368974756852E-2</v>
      </c>
      <c r="AT994" s="68">
        <f t="shared" si="308"/>
        <v>25</v>
      </c>
      <c r="AU994" s="75">
        <f ca="1">AP994*'Inputs and Outputs'!$D$5-('Model Part B'!AQ994*'Model Part B'!AT994+AQ994*Costperbumped)</f>
        <v>3720</v>
      </c>
      <c r="AX994" s="74">
        <v>991</v>
      </c>
      <c r="AY994" s="68" t="s">
        <v>4</v>
      </c>
      <c r="AZ994" s="69">
        <v>44527</v>
      </c>
      <c r="BA994" s="67" t="s">
        <v>3</v>
      </c>
      <c r="BB994" s="68" t="str">
        <f>'Flight Data'!$A992</f>
        <v>G991</v>
      </c>
      <c r="BC994" s="68">
        <f>'Flight Data'!$B992</f>
        <v>6</v>
      </c>
      <c r="BD994" s="68">
        <f ca="1">ROUND(NORMINV($BI994,'Inputs and Outputs'!$C$18,'Inputs and Outputs'!$D$18),0)</f>
        <v>100</v>
      </c>
      <c r="BE994" s="68">
        <f t="shared" si="309"/>
        <v>104</v>
      </c>
      <c r="BF994" s="68">
        <f t="shared" ca="1" si="310"/>
        <v>100</v>
      </c>
      <c r="BG994" s="68">
        <f ca="1">IF(BF994-BC994&gt;'Inputs and Outputs'!$D$4,Four-BC994,0)</f>
        <v>0</v>
      </c>
      <c r="BH994" s="68">
        <f ca="1">BF994*'Inputs and Outputs'!$D$5-BG994*'Inputs and Outputs'!$D$6</f>
        <v>4000</v>
      </c>
      <c r="BI994" s="70">
        <f t="shared" ca="1" si="318"/>
        <v>0.43017210446863507</v>
      </c>
      <c r="BJ994" s="68">
        <f t="shared" si="311"/>
        <v>25</v>
      </c>
      <c r="BK994" s="75">
        <f ca="1">BF994*'Inputs and Outputs'!$D$5-('Model Part B'!BG994*'Model Part B'!BJ994+BG994*Costperbumped)</f>
        <v>4000</v>
      </c>
      <c r="BN994" s="74">
        <v>991</v>
      </c>
      <c r="BO994" s="68" t="s">
        <v>4</v>
      </c>
      <c r="BP994" s="69">
        <v>44527</v>
      </c>
      <c r="BQ994" s="67" t="s">
        <v>3</v>
      </c>
      <c r="BR994" s="68" t="str">
        <f>'Flight Data'!$A992</f>
        <v>G991</v>
      </c>
      <c r="BS994" s="68">
        <f>'Flight Data'!$B992</f>
        <v>6</v>
      </c>
      <c r="BT994" s="68">
        <f ca="1">ROUND(NORMINV($BY994,'Inputs and Outputs'!$C$18,'Inputs and Outputs'!$D$18),0)</f>
        <v>96</v>
      </c>
      <c r="BU994" s="68">
        <f t="shared" si="312"/>
        <v>105</v>
      </c>
      <c r="BV994" s="68">
        <f t="shared" ca="1" si="313"/>
        <v>96</v>
      </c>
      <c r="BW994" s="68">
        <f ca="1">IF(BV994-BS994&gt;'Inputs and Outputs'!$D$4,Five-BS994,0)</f>
        <v>0</v>
      </c>
      <c r="BX994" s="68">
        <f ca="1">BV994*'Inputs and Outputs'!$D$5-BW994*'Inputs and Outputs'!$D$6</f>
        <v>3840</v>
      </c>
      <c r="BY994" s="70">
        <f t="shared" ca="1" si="319"/>
        <v>0.18792096821843429</v>
      </c>
      <c r="BZ994" s="68">
        <f t="shared" si="314"/>
        <v>25</v>
      </c>
      <c r="CA994" s="75">
        <f ca="1">BV994*'Inputs and Outputs'!$D$5-('Model Part B'!BW994*'Model Part B'!BZ994+BW994*Costperbumped)</f>
        <v>3840</v>
      </c>
    </row>
    <row r="995" spans="2:79" x14ac:dyDescent="0.2">
      <c r="B995" s="74">
        <v>992</v>
      </c>
      <c r="C995" s="68" t="s">
        <v>4</v>
      </c>
      <c r="D995" s="69">
        <v>44527</v>
      </c>
      <c r="E995" s="67" t="s">
        <v>2</v>
      </c>
      <c r="F995" s="68" t="str">
        <f>'Flight Data'!$A993</f>
        <v>G992</v>
      </c>
      <c r="G995" s="68">
        <f>'Flight Data'!$B993</f>
        <v>1</v>
      </c>
      <c r="H995" s="68">
        <f ca="1">ROUND(NORMINV($M995,'Inputs and Outputs'!$C$19,'Inputs and Outputs'!$D$19),0)</f>
        <v>106</v>
      </c>
      <c r="I995" s="68">
        <f t="shared" si="300"/>
        <v>101</v>
      </c>
      <c r="J995" s="68">
        <f t="shared" ca="1" si="301"/>
        <v>101</v>
      </c>
      <c r="K995" s="68">
        <f ca="1">IF(J995-G995&gt;'Inputs and Outputs'!$D$4,One-G995,0)</f>
        <v>0</v>
      </c>
      <c r="L995" s="68">
        <f ca="1">J995*'Inputs and Outputs'!$D$5-K995*'Inputs and Outputs'!$D$6</f>
        <v>4040</v>
      </c>
      <c r="M995" s="70">
        <f t="shared" ca="1" si="315"/>
        <v>0.73627537972432255</v>
      </c>
      <c r="N995" s="68">
        <f t="shared" si="302"/>
        <v>25</v>
      </c>
      <c r="O995" s="75">
        <f ca="1">J995*'Inputs and Outputs'!$D$5-('Model Part B'!K995*'Model Part B'!N995+K995*Costperbumped)</f>
        <v>4040</v>
      </c>
      <c r="R995" s="74">
        <v>992</v>
      </c>
      <c r="S995" s="68" t="s">
        <v>4</v>
      </c>
      <c r="T995" s="69">
        <v>44527</v>
      </c>
      <c r="U995" s="67" t="s">
        <v>2</v>
      </c>
      <c r="V995" s="68" t="str">
        <f>'Flight Data'!$A993</f>
        <v>G992</v>
      </c>
      <c r="W995" s="68">
        <f>'Flight Data'!$B993</f>
        <v>1</v>
      </c>
      <c r="X995" s="68">
        <f ca="1">ROUND(NORMINV($AC995,'Inputs and Outputs'!$C$19,'Inputs and Outputs'!$D$19),0)</f>
        <v>110</v>
      </c>
      <c r="Y995" s="68">
        <f t="shared" si="303"/>
        <v>102</v>
      </c>
      <c r="Z995" s="68">
        <f t="shared" ca="1" si="304"/>
        <v>102</v>
      </c>
      <c r="AA995" s="68">
        <f ca="1">IF(Z995-W995&gt;'Inputs and Outputs'!$D$4,One-W995,0)</f>
        <v>0</v>
      </c>
      <c r="AB995" s="68">
        <f ca="1">Z995*'Inputs and Outputs'!$D$5-AA995*'Inputs and Outputs'!$D$6</f>
        <v>4080</v>
      </c>
      <c r="AC995" s="70">
        <f t="shared" ca="1" si="316"/>
        <v>0.90942696416209079</v>
      </c>
      <c r="AD995" s="68">
        <f t="shared" si="305"/>
        <v>25</v>
      </c>
      <c r="AE995" s="75">
        <f ca="1">Z995*'Inputs and Outputs'!$D$5-('Model Part B'!AA995*'Model Part B'!AD995+AA995*Costperbumped)</f>
        <v>4080</v>
      </c>
      <c r="AH995" s="74">
        <v>992</v>
      </c>
      <c r="AI995" s="68" t="s">
        <v>4</v>
      </c>
      <c r="AJ995" s="69">
        <v>44527</v>
      </c>
      <c r="AK995" s="67" t="s">
        <v>2</v>
      </c>
      <c r="AL995" s="68" t="str">
        <f>'Flight Data'!$A993</f>
        <v>G992</v>
      </c>
      <c r="AM995" s="68">
        <f>'Flight Data'!$B993</f>
        <v>1</v>
      </c>
      <c r="AN995" s="68">
        <f ca="1">ROUND(NORMINV($AS995,'Inputs and Outputs'!$C$19,'Inputs and Outputs'!$D$19),0)</f>
        <v>110</v>
      </c>
      <c r="AO995" s="68">
        <f t="shared" si="306"/>
        <v>103</v>
      </c>
      <c r="AP995" s="68">
        <f t="shared" ca="1" si="307"/>
        <v>103</v>
      </c>
      <c r="AQ995" s="68">
        <f ca="1">IF(AP995-AM995&gt;'Inputs and Outputs'!$D$4,Three-AM995,0)</f>
        <v>2</v>
      </c>
      <c r="AR995" s="68">
        <f ca="1">AP995*'Inputs and Outputs'!$D$5-AQ995*'Inputs and Outputs'!$D$6</f>
        <v>3920</v>
      </c>
      <c r="AS995" s="70">
        <f t="shared" ca="1" si="317"/>
        <v>0.93112131160592704</v>
      </c>
      <c r="AT995" s="68">
        <f t="shared" si="308"/>
        <v>25</v>
      </c>
      <c r="AU995" s="75">
        <f ca="1">AP995*'Inputs and Outputs'!$D$5-('Model Part B'!AQ995*'Model Part B'!AT995+AQ995*Costperbumped)</f>
        <v>3870</v>
      </c>
      <c r="AX995" s="74">
        <v>992</v>
      </c>
      <c r="AY995" s="68" t="s">
        <v>4</v>
      </c>
      <c r="AZ995" s="69">
        <v>44527</v>
      </c>
      <c r="BA995" s="67" t="s">
        <v>2</v>
      </c>
      <c r="BB995" s="68" t="str">
        <f>'Flight Data'!$A993</f>
        <v>G992</v>
      </c>
      <c r="BC995" s="68">
        <f>'Flight Data'!$B993</f>
        <v>1</v>
      </c>
      <c r="BD995" s="68">
        <f ca="1">ROUND(NORMINV($BI995,'Inputs and Outputs'!$C$19,'Inputs and Outputs'!$D$19),0)</f>
        <v>99</v>
      </c>
      <c r="BE995" s="68">
        <f t="shared" si="309"/>
        <v>104</v>
      </c>
      <c r="BF995" s="68">
        <f t="shared" ca="1" si="310"/>
        <v>99</v>
      </c>
      <c r="BG995" s="68">
        <f ca="1">IF(BF995-BC995&gt;'Inputs and Outputs'!$D$4,Four-BC995,0)</f>
        <v>0</v>
      </c>
      <c r="BH995" s="68">
        <f ca="1">BF995*'Inputs and Outputs'!$D$5-BG995*'Inputs and Outputs'!$D$6</f>
        <v>3960</v>
      </c>
      <c r="BI995" s="70">
        <f t="shared" ca="1" si="318"/>
        <v>0.19570529424409833</v>
      </c>
      <c r="BJ995" s="68">
        <f t="shared" si="311"/>
        <v>25</v>
      </c>
      <c r="BK995" s="75">
        <f ca="1">BF995*'Inputs and Outputs'!$D$5-('Model Part B'!BG995*'Model Part B'!BJ995+BG995*Costperbumped)</f>
        <v>3960</v>
      </c>
      <c r="BN995" s="74">
        <v>992</v>
      </c>
      <c r="BO995" s="68" t="s">
        <v>4</v>
      </c>
      <c r="BP995" s="69">
        <v>44527</v>
      </c>
      <c r="BQ995" s="67" t="s">
        <v>2</v>
      </c>
      <c r="BR995" s="68" t="str">
        <f>'Flight Data'!$A993</f>
        <v>G992</v>
      </c>
      <c r="BS995" s="68">
        <f>'Flight Data'!$B993</f>
        <v>1</v>
      </c>
      <c r="BT995" s="68">
        <f ca="1">ROUND(NORMINV($BY995,'Inputs and Outputs'!$C$18,'Inputs and Outputs'!$D$18),0)</f>
        <v>95</v>
      </c>
      <c r="BU995" s="68">
        <f t="shared" si="312"/>
        <v>105</v>
      </c>
      <c r="BV995" s="68">
        <f t="shared" ca="1" si="313"/>
        <v>95</v>
      </c>
      <c r="BW995" s="68">
        <f ca="1">IF(BV995-BS995&gt;'Inputs and Outputs'!$D$4,Five-BS995,0)</f>
        <v>0</v>
      </c>
      <c r="BX995" s="68">
        <f ca="1">BV995*'Inputs and Outputs'!$D$5-BW995*'Inputs and Outputs'!$D$6</f>
        <v>3800</v>
      </c>
      <c r="BY995" s="70">
        <f t="shared" ca="1" si="319"/>
        <v>0.16444415470539653</v>
      </c>
      <c r="BZ995" s="68">
        <f t="shared" si="314"/>
        <v>25</v>
      </c>
      <c r="CA995" s="75">
        <f ca="1">BV995*'Inputs and Outputs'!$D$5-('Model Part B'!BW995*'Model Part B'!BZ995+BW995*Costperbumped)</f>
        <v>3800</v>
      </c>
    </row>
    <row r="996" spans="2:79" x14ac:dyDescent="0.2">
      <c r="B996" s="74">
        <v>993</v>
      </c>
      <c r="C996" s="68" t="s">
        <v>4</v>
      </c>
      <c r="D996" s="69">
        <v>44527</v>
      </c>
      <c r="E996" s="67" t="s">
        <v>0</v>
      </c>
      <c r="F996" s="68" t="str">
        <f>'Flight Data'!$A994</f>
        <v>G993</v>
      </c>
      <c r="G996" s="68">
        <f>'Flight Data'!$B994</f>
        <v>1</v>
      </c>
      <c r="H996" s="68">
        <f ca="1">ROUND(NORMINV($M996,'Inputs and Outputs'!$C$20,'Inputs and Outputs'!$D$20),0)</f>
        <v>106</v>
      </c>
      <c r="I996" s="68">
        <f t="shared" si="300"/>
        <v>101</v>
      </c>
      <c r="J996" s="68">
        <f t="shared" ca="1" si="301"/>
        <v>101</v>
      </c>
      <c r="K996" s="68">
        <f ca="1">IF(J996-G996&gt;'Inputs and Outputs'!$D$4,One-G996,0)</f>
        <v>0</v>
      </c>
      <c r="L996" s="68">
        <f ca="1">J996*'Inputs and Outputs'!$D$5-K996*'Inputs and Outputs'!$D$6</f>
        <v>4040</v>
      </c>
      <c r="M996" s="70">
        <f t="shared" ca="1" si="315"/>
        <v>0.61463782572755499</v>
      </c>
      <c r="N996" s="68">
        <f t="shared" si="302"/>
        <v>200</v>
      </c>
      <c r="O996" s="75">
        <f ca="1">J996*'Inputs and Outputs'!$D$5-('Model Part B'!K996*'Model Part B'!N996+K996*Costperbumped)</f>
        <v>4040</v>
      </c>
      <c r="R996" s="74">
        <v>993</v>
      </c>
      <c r="S996" s="68" t="s">
        <v>4</v>
      </c>
      <c r="T996" s="69">
        <v>44527</v>
      </c>
      <c r="U996" s="67" t="s">
        <v>0</v>
      </c>
      <c r="V996" s="68" t="str">
        <f>'Flight Data'!$A994</f>
        <v>G993</v>
      </c>
      <c r="W996" s="68">
        <f>'Flight Data'!$B994</f>
        <v>1</v>
      </c>
      <c r="X996" s="68">
        <f ca="1">ROUND(NORMINV($AC996,'Inputs and Outputs'!$C$20,'Inputs and Outputs'!$D$20),0)</f>
        <v>100</v>
      </c>
      <c r="Y996" s="68">
        <f t="shared" si="303"/>
        <v>102</v>
      </c>
      <c r="Z996" s="68">
        <f t="shared" ca="1" si="304"/>
        <v>100</v>
      </c>
      <c r="AA996" s="68">
        <f ca="1">IF(Z996-W996&gt;'Inputs and Outputs'!$D$4,One-W996,0)</f>
        <v>0</v>
      </c>
      <c r="AB996" s="68">
        <f ca="1">Z996*'Inputs and Outputs'!$D$5-AA996*'Inputs and Outputs'!$D$6</f>
        <v>4000</v>
      </c>
      <c r="AC996" s="70">
        <f t="shared" ca="1" si="316"/>
        <v>0.14345725005922849</v>
      </c>
      <c r="AD996" s="68">
        <f t="shared" si="305"/>
        <v>200</v>
      </c>
      <c r="AE996" s="75">
        <f ca="1">Z996*'Inputs and Outputs'!$D$5-('Model Part B'!AA996*'Model Part B'!AD996+AA996*Costperbumped)</f>
        <v>4000</v>
      </c>
      <c r="AH996" s="74">
        <v>993</v>
      </c>
      <c r="AI996" s="68" t="s">
        <v>4</v>
      </c>
      <c r="AJ996" s="69">
        <v>44527</v>
      </c>
      <c r="AK996" s="67" t="s">
        <v>0</v>
      </c>
      <c r="AL996" s="68" t="str">
        <f>'Flight Data'!$A994</f>
        <v>G993</v>
      </c>
      <c r="AM996" s="68">
        <f>'Flight Data'!$B994</f>
        <v>1</v>
      </c>
      <c r="AN996" s="68">
        <f ca="1">ROUND(NORMINV($AS996,'Inputs and Outputs'!$C$20,'Inputs and Outputs'!$D$20),0)</f>
        <v>100</v>
      </c>
      <c r="AO996" s="68">
        <f t="shared" si="306"/>
        <v>103</v>
      </c>
      <c r="AP996" s="68">
        <f t="shared" ca="1" si="307"/>
        <v>100</v>
      </c>
      <c r="AQ996" s="68">
        <f ca="1">IF(AP996-AM996&gt;'Inputs and Outputs'!$D$4,Three-AM996,0)</f>
        <v>0</v>
      </c>
      <c r="AR996" s="68">
        <f ca="1">AP996*'Inputs and Outputs'!$D$5-AQ996*'Inputs and Outputs'!$D$6</f>
        <v>4000</v>
      </c>
      <c r="AS996" s="70">
        <f t="shared" ca="1" si="317"/>
        <v>0.14662360282663411</v>
      </c>
      <c r="AT996" s="68">
        <f t="shared" si="308"/>
        <v>200</v>
      </c>
      <c r="AU996" s="75">
        <f ca="1">AP996*'Inputs and Outputs'!$D$5-('Model Part B'!AQ996*'Model Part B'!AT996+AQ996*Costperbumped)</f>
        <v>4000</v>
      </c>
      <c r="AX996" s="74">
        <v>993</v>
      </c>
      <c r="AY996" s="68" t="s">
        <v>4</v>
      </c>
      <c r="AZ996" s="69">
        <v>44527</v>
      </c>
      <c r="BA996" s="67" t="s">
        <v>0</v>
      </c>
      <c r="BB996" s="68" t="str">
        <f>'Flight Data'!$A994</f>
        <v>G993</v>
      </c>
      <c r="BC996" s="68">
        <f>'Flight Data'!$B994</f>
        <v>1</v>
      </c>
      <c r="BD996" s="68">
        <f ca="1">ROUND(NORMINV($BI996,'Inputs and Outputs'!$C$20,'Inputs and Outputs'!$D$20),0)</f>
        <v>100</v>
      </c>
      <c r="BE996" s="68">
        <f t="shared" si="309"/>
        <v>104</v>
      </c>
      <c r="BF996" s="68">
        <f t="shared" ca="1" si="310"/>
        <v>100</v>
      </c>
      <c r="BG996" s="68">
        <f ca="1">IF(BF996-BC996&gt;'Inputs and Outputs'!$D$4,Four-BC996,0)</f>
        <v>0</v>
      </c>
      <c r="BH996" s="68">
        <f ca="1">BF996*'Inputs and Outputs'!$D$5-BG996*'Inputs and Outputs'!$D$6</f>
        <v>4000</v>
      </c>
      <c r="BI996" s="70">
        <f t="shared" ca="1" si="318"/>
        <v>0.17373783702219936</v>
      </c>
      <c r="BJ996" s="68">
        <f t="shared" si="311"/>
        <v>200</v>
      </c>
      <c r="BK996" s="75">
        <f ca="1">BF996*'Inputs and Outputs'!$D$5-('Model Part B'!BG996*'Model Part B'!BJ996+BG996*Costperbumped)</f>
        <v>4000</v>
      </c>
      <c r="BN996" s="74">
        <v>993</v>
      </c>
      <c r="BO996" s="68" t="s">
        <v>4</v>
      </c>
      <c r="BP996" s="69">
        <v>44527</v>
      </c>
      <c r="BQ996" s="67" t="s">
        <v>0</v>
      </c>
      <c r="BR996" s="68" t="str">
        <f>'Flight Data'!$A994</f>
        <v>G993</v>
      </c>
      <c r="BS996" s="68">
        <f>'Flight Data'!$B994</f>
        <v>1</v>
      </c>
      <c r="BT996" s="68">
        <f ca="1">ROUND(NORMINV($BY996,'Inputs and Outputs'!$C$18,'Inputs and Outputs'!$D$18),0)</f>
        <v>94</v>
      </c>
      <c r="BU996" s="68">
        <f t="shared" si="312"/>
        <v>105</v>
      </c>
      <c r="BV996" s="68">
        <f t="shared" ca="1" si="313"/>
        <v>94</v>
      </c>
      <c r="BW996" s="68">
        <f ca="1">IF(BV996-BS996&gt;'Inputs and Outputs'!$D$4,Five-BS996,0)</f>
        <v>0</v>
      </c>
      <c r="BX996" s="68">
        <f ca="1">BV996*'Inputs and Outputs'!$D$5-BW996*'Inputs and Outputs'!$D$6</f>
        <v>3760</v>
      </c>
      <c r="BY996" s="70">
        <f t="shared" ca="1" si="319"/>
        <v>0.12423524488619042</v>
      </c>
      <c r="BZ996" s="68">
        <f t="shared" si="314"/>
        <v>200</v>
      </c>
      <c r="CA996" s="75">
        <f ca="1">BV996*'Inputs and Outputs'!$D$5-('Model Part B'!BW996*'Model Part B'!BZ996+BW996*Costperbumped)</f>
        <v>3760</v>
      </c>
    </row>
    <row r="997" spans="2:79" x14ac:dyDescent="0.2">
      <c r="B997" s="74">
        <v>994</v>
      </c>
      <c r="C997" s="68" t="s">
        <v>1</v>
      </c>
      <c r="D997" s="69">
        <v>44528</v>
      </c>
      <c r="E997" s="67" t="s">
        <v>3</v>
      </c>
      <c r="F997" s="68" t="str">
        <f>'Flight Data'!$A995</f>
        <v>G994</v>
      </c>
      <c r="G997" s="68">
        <f>'Flight Data'!$B995</f>
        <v>3</v>
      </c>
      <c r="H997" s="68">
        <f ca="1">ROUND(NORMINV($M997,'Inputs and Outputs'!$C$18,'Inputs and Outputs'!$D$18),0)</f>
        <v>90</v>
      </c>
      <c r="I997" s="68">
        <f t="shared" si="300"/>
        <v>101</v>
      </c>
      <c r="J997" s="68">
        <f t="shared" ca="1" si="301"/>
        <v>90</v>
      </c>
      <c r="K997" s="68">
        <f ca="1">IF(J997-G997&gt;'Inputs and Outputs'!$D$4,One-G997,0)</f>
        <v>0</v>
      </c>
      <c r="L997" s="68">
        <f ca="1">J997*'Inputs and Outputs'!$D$5-K997*'Inputs and Outputs'!$D$6</f>
        <v>3600</v>
      </c>
      <c r="M997" s="70">
        <f t="shared" ca="1" si="315"/>
        <v>3.8259822316432768E-2</v>
      </c>
      <c r="N997" s="68">
        <f t="shared" si="302"/>
        <v>25</v>
      </c>
      <c r="O997" s="75">
        <f ca="1">J997*'Inputs and Outputs'!$D$5-('Model Part B'!K997*'Model Part B'!N997+K997*Costperbumped)</f>
        <v>3600</v>
      </c>
      <c r="R997" s="74">
        <v>994</v>
      </c>
      <c r="S997" s="68" t="s">
        <v>1</v>
      </c>
      <c r="T997" s="69">
        <v>44528</v>
      </c>
      <c r="U997" s="67" t="s">
        <v>3</v>
      </c>
      <c r="V997" s="68" t="str">
        <f>'Flight Data'!$A995</f>
        <v>G994</v>
      </c>
      <c r="W997" s="68">
        <f>'Flight Data'!$B995</f>
        <v>3</v>
      </c>
      <c r="X997" s="68">
        <f ca="1">ROUND(NORMINV($AC997,'Inputs and Outputs'!$C$18,'Inputs and Outputs'!$D$18),0)</f>
        <v>99</v>
      </c>
      <c r="Y997" s="68">
        <f t="shared" si="303"/>
        <v>102</v>
      </c>
      <c r="Z997" s="68">
        <f t="shared" ca="1" si="304"/>
        <v>99</v>
      </c>
      <c r="AA997" s="68">
        <f ca="1">IF(Z997-W997&gt;'Inputs and Outputs'!$D$4,One-W997,0)</f>
        <v>0</v>
      </c>
      <c r="AB997" s="68">
        <f ca="1">Z997*'Inputs and Outputs'!$D$5-AA997*'Inputs and Outputs'!$D$6</f>
        <v>3960</v>
      </c>
      <c r="AC997" s="70">
        <f t="shared" ca="1" si="316"/>
        <v>0.37154450458544341</v>
      </c>
      <c r="AD997" s="68">
        <f t="shared" si="305"/>
        <v>25</v>
      </c>
      <c r="AE997" s="75">
        <f ca="1">Z997*'Inputs and Outputs'!$D$5-('Model Part B'!AA997*'Model Part B'!AD997+AA997*Costperbumped)</f>
        <v>3960</v>
      </c>
      <c r="AH997" s="74">
        <v>994</v>
      </c>
      <c r="AI997" s="68" t="s">
        <v>1</v>
      </c>
      <c r="AJ997" s="69">
        <v>44528</v>
      </c>
      <c r="AK997" s="67" t="s">
        <v>3</v>
      </c>
      <c r="AL997" s="68" t="str">
        <f>'Flight Data'!$A995</f>
        <v>G994</v>
      </c>
      <c r="AM997" s="68">
        <f>'Flight Data'!$B995</f>
        <v>3</v>
      </c>
      <c r="AN997" s="68">
        <f ca="1">ROUND(NORMINV($AS997,'Inputs and Outputs'!$C$18,'Inputs and Outputs'!$D$18),0)</f>
        <v>109</v>
      </c>
      <c r="AO997" s="68">
        <f t="shared" si="306"/>
        <v>103</v>
      </c>
      <c r="AP997" s="68">
        <f t="shared" ca="1" si="307"/>
        <v>103</v>
      </c>
      <c r="AQ997" s="68">
        <f ca="1">IF(AP997-AM997&gt;'Inputs and Outputs'!$D$4,Three-AM997,0)</f>
        <v>0</v>
      </c>
      <c r="AR997" s="68">
        <f ca="1">AP997*'Inputs and Outputs'!$D$5-AQ997*'Inputs and Outputs'!$D$6</f>
        <v>4120</v>
      </c>
      <c r="AS997" s="70">
        <f t="shared" ca="1" si="317"/>
        <v>0.91001571338151932</v>
      </c>
      <c r="AT997" s="68">
        <f t="shared" si="308"/>
        <v>25</v>
      </c>
      <c r="AU997" s="75">
        <f ca="1">AP997*'Inputs and Outputs'!$D$5-('Model Part B'!AQ997*'Model Part B'!AT997+AQ997*Costperbumped)</f>
        <v>4120</v>
      </c>
      <c r="AX997" s="74">
        <v>994</v>
      </c>
      <c r="AY997" s="68" t="s">
        <v>1</v>
      </c>
      <c r="AZ997" s="69">
        <v>44528</v>
      </c>
      <c r="BA997" s="67" t="s">
        <v>3</v>
      </c>
      <c r="BB997" s="68" t="str">
        <f>'Flight Data'!$A995</f>
        <v>G994</v>
      </c>
      <c r="BC997" s="68">
        <f>'Flight Data'!$B995</f>
        <v>3</v>
      </c>
      <c r="BD997" s="68">
        <f ca="1">ROUND(NORMINV($BI997,'Inputs and Outputs'!$C$18,'Inputs and Outputs'!$D$18),0)</f>
        <v>100</v>
      </c>
      <c r="BE997" s="68">
        <f t="shared" si="309"/>
        <v>104</v>
      </c>
      <c r="BF997" s="68">
        <f t="shared" ca="1" si="310"/>
        <v>100</v>
      </c>
      <c r="BG997" s="68">
        <f ca="1">IF(BF997-BC997&gt;'Inputs and Outputs'!$D$4,Four-BC997,0)</f>
        <v>0</v>
      </c>
      <c r="BH997" s="68">
        <f ca="1">BF997*'Inputs and Outputs'!$D$5-BG997*'Inputs and Outputs'!$D$6</f>
        <v>4000</v>
      </c>
      <c r="BI997" s="70">
        <f t="shared" ca="1" si="318"/>
        <v>0.43430384915600495</v>
      </c>
      <c r="BJ997" s="68">
        <f t="shared" si="311"/>
        <v>25</v>
      </c>
      <c r="BK997" s="75">
        <f ca="1">BF997*'Inputs and Outputs'!$D$5-('Model Part B'!BG997*'Model Part B'!BJ997+BG997*Costperbumped)</f>
        <v>4000</v>
      </c>
      <c r="BN997" s="74">
        <v>994</v>
      </c>
      <c r="BO997" s="68" t="s">
        <v>1</v>
      </c>
      <c r="BP997" s="69">
        <v>44528</v>
      </c>
      <c r="BQ997" s="67" t="s">
        <v>3</v>
      </c>
      <c r="BR997" s="68" t="str">
        <f>'Flight Data'!$A995</f>
        <v>G994</v>
      </c>
      <c r="BS997" s="68">
        <f>'Flight Data'!$B995</f>
        <v>3</v>
      </c>
      <c r="BT997" s="68">
        <f ca="1">ROUND(NORMINV($BY997,'Inputs and Outputs'!$C$18,'Inputs and Outputs'!$D$18),0)</f>
        <v>95</v>
      </c>
      <c r="BU997" s="68">
        <f t="shared" si="312"/>
        <v>105</v>
      </c>
      <c r="BV997" s="68">
        <f t="shared" ca="1" si="313"/>
        <v>95</v>
      </c>
      <c r="BW997" s="68">
        <f ca="1">IF(BV997-BS997&gt;'Inputs and Outputs'!$D$4,Five-BS997,0)</f>
        <v>0</v>
      </c>
      <c r="BX997" s="68">
        <f ca="1">BV997*'Inputs and Outputs'!$D$5-BW997*'Inputs and Outputs'!$D$6</f>
        <v>3800</v>
      </c>
      <c r="BY997" s="70">
        <f t="shared" ca="1" si="319"/>
        <v>0.15869129659587089</v>
      </c>
      <c r="BZ997" s="68">
        <f t="shared" si="314"/>
        <v>25</v>
      </c>
      <c r="CA997" s="75">
        <f ca="1">BV997*'Inputs and Outputs'!$D$5-('Model Part B'!BW997*'Model Part B'!BZ997+BW997*Costperbumped)</f>
        <v>3800</v>
      </c>
    </row>
    <row r="998" spans="2:79" x14ac:dyDescent="0.2">
      <c r="B998" s="74">
        <v>995</v>
      </c>
      <c r="C998" s="68" t="s">
        <v>1</v>
      </c>
      <c r="D998" s="69">
        <v>44528</v>
      </c>
      <c r="E998" s="67" t="s">
        <v>2</v>
      </c>
      <c r="F998" s="68" t="str">
        <f>'Flight Data'!$A996</f>
        <v>G995</v>
      </c>
      <c r="G998" s="68">
        <f>'Flight Data'!$B996</f>
        <v>3</v>
      </c>
      <c r="H998" s="68">
        <f ca="1">ROUND(NORMINV($M998,'Inputs and Outputs'!$C$19,'Inputs and Outputs'!$D$19),0)</f>
        <v>106</v>
      </c>
      <c r="I998" s="68">
        <f t="shared" si="300"/>
        <v>101</v>
      </c>
      <c r="J998" s="68">
        <f t="shared" ca="1" si="301"/>
        <v>101</v>
      </c>
      <c r="K998" s="68">
        <f ca="1">IF(J998-G998&gt;'Inputs and Outputs'!$D$4,One-G998,0)</f>
        <v>0</v>
      </c>
      <c r="L998" s="68">
        <f ca="1">J998*'Inputs and Outputs'!$D$5-K998*'Inputs and Outputs'!$D$6</f>
        <v>4040</v>
      </c>
      <c r="M998" s="70">
        <f t="shared" ca="1" si="315"/>
        <v>0.74824683725426477</v>
      </c>
      <c r="N998" s="68">
        <f t="shared" si="302"/>
        <v>25</v>
      </c>
      <c r="O998" s="75">
        <f ca="1">J998*'Inputs and Outputs'!$D$5-('Model Part B'!K998*'Model Part B'!N998+K998*Costperbumped)</f>
        <v>4040</v>
      </c>
      <c r="R998" s="74">
        <v>995</v>
      </c>
      <c r="S998" s="68" t="s">
        <v>1</v>
      </c>
      <c r="T998" s="69">
        <v>44528</v>
      </c>
      <c r="U998" s="67" t="s">
        <v>2</v>
      </c>
      <c r="V998" s="68" t="str">
        <f>'Flight Data'!$A996</f>
        <v>G995</v>
      </c>
      <c r="W998" s="68">
        <f>'Flight Data'!$B996</f>
        <v>3</v>
      </c>
      <c r="X998" s="68">
        <f ca="1">ROUND(NORMINV($AC998,'Inputs and Outputs'!$C$19,'Inputs and Outputs'!$D$19),0)</f>
        <v>100</v>
      </c>
      <c r="Y998" s="68">
        <f t="shared" si="303"/>
        <v>102</v>
      </c>
      <c r="Z998" s="68">
        <f t="shared" ca="1" si="304"/>
        <v>100</v>
      </c>
      <c r="AA998" s="68">
        <f ca="1">IF(Z998-W998&gt;'Inputs and Outputs'!$D$4,One-W998,0)</f>
        <v>0</v>
      </c>
      <c r="AB998" s="68">
        <f ca="1">Z998*'Inputs and Outputs'!$D$5-AA998*'Inputs and Outputs'!$D$6</f>
        <v>4000</v>
      </c>
      <c r="AC998" s="70">
        <f t="shared" ca="1" si="316"/>
        <v>0.25562255804473188</v>
      </c>
      <c r="AD998" s="68">
        <f t="shared" si="305"/>
        <v>25</v>
      </c>
      <c r="AE998" s="75">
        <f ca="1">Z998*'Inputs and Outputs'!$D$5-('Model Part B'!AA998*'Model Part B'!AD998+AA998*Costperbumped)</f>
        <v>4000</v>
      </c>
      <c r="AH998" s="74">
        <v>995</v>
      </c>
      <c r="AI998" s="68" t="s">
        <v>1</v>
      </c>
      <c r="AJ998" s="69">
        <v>44528</v>
      </c>
      <c r="AK998" s="67" t="s">
        <v>2</v>
      </c>
      <c r="AL998" s="68" t="str">
        <f>'Flight Data'!$A996</f>
        <v>G995</v>
      </c>
      <c r="AM998" s="68">
        <f>'Flight Data'!$B996</f>
        <v>3</v>
      </c>
      <c r="AN998" s="68">
        <f ca="1">ROUND(NORMINV($AS998,'Inputs and Outputs'!$C$19,'Inputs and Outputs'!$D$19),0)</f>
        <v>98</v>
      </c>
      <c r="AO998" s="68">
        <f t="shared" si="306"/>
        <v>103</v>
      </c>
      <c r="AP998" s="68">
        <f t="shared" ca="1" si="307"/>
        <v>98</v>
      </c>
      <c r="AQ998" s="68">
        <f ca="1">IF(AP998-AM998&gt;'Inputs and Outputs'!$D$4,Three-AM998,0)</f>
        <v>0</v>
      </c>
      <c r="AR998" s="68">
        <f ca="1">AP998*'Inputs and Outputs'!$D$5-AQ998*'Inputs and Outputs'!$D$6</f>
        <v>3920</v>
      </c>
      <c r="AS998" s="70">
        <f t="shared" ca="1" si="317"/>
        <v>0.17599069050276162</v>
      </c>
      <c r="AT998" s="68">
        <f t="shared" si="308"/>
        <v>25</v>
      </c>
      <c r="AU998" s="75">
        <f ca="1">AP998*'Inputs and Outputs'!$D$5-('Model Part B'!AQ998*'Model Part B'!AT998+AQ998*Costperbumped)</f>
        <v>3920</v>
      </c>
      <c r="AX998" s="74">
        <v>995</v>
      </c>
      <c r="AY998" s="68" t="s">
        <v>1</v>
      </c>
      <c r="AZ998" s="69">
        <v>44528</v>
      </c>
      <c r="BA998" s="67" t="s">
        <v>2</v>
      </c>
      <c r="BB998" s="68" t="str">
        <f>'Flight Data'!$A996</f>
        <v>G995</v>
      </c>
      <c r="BC998" s="68">
        <f>'Flight Data'!$B996</f>
        <v>3</v>
      </c>
      <c r="BD998" s="68">
        <f ca="1">ROUND(NORMINV($BI998,'Inputs and Outputs'!$C$19,'Inputs and Outputs'!$D$19),0)</f>
        <v>97</v>
      </c>
      <c r="BE998" s="68">
        <f t="shared" si="309"/>
        <v>104</v>
      </c>
      <c r="BF998" s="68">
        <f t="shared" ca="1" si="310"/>
        <v>97</v>
      </c>
      <c r="BG998" s="68">
        <f ca="1">IF(BF998-BC998&gt;'Inputs and Outputs'!$D$4,Four-BC998,0)</f>
        <v>0</v>
      </c>
      <c r="BH998" s="68">
        <f ca="1">BF998*'Inputs and Outputs'!$D$5-BG998*'Inputs and Outputs'!$D$6</f>
        <v>3880</v>
      </c>
      <c r="BI998" s="70">
        <f t="shared" ca="1" si="318"/>
        <v>0.12869183263413053</v>
      </c>
      <c r="BJ998" s="68">
        <f t="shared" si="311"/>
        <v>25</v>
      </c>
      <c r="BK998" s="75">
        <f ca="1">BF998*'Inputs and Outputs'!$D$5-('Model Part B'!BG998*'Model Part B'!BJ998+BG998*Costperbumped)</f>
        <v>3880</v>
      </c>
      <c r="BN998" s="74">
        <v>995</v>
      </c>
      <c r="BO998" s="68" t="s">
        <v>1</v>
      </c>
      <c r="BP998" s="69">
        <v>44528</v>
      </c>
      <c r="BQ998" s="67" t="s">
        <v>2</v>
      </c>
      <c r="BR998" s="68" t="str">
        <f>'Flight Data'!$A996</f>
        <v>G995</v>
      </c>
      <c r="BS998" s="68">
        <f>'Flight Data'!$B996</f>
        <v>3</v>
      </c>
      <c r="BT998" s="68">
        <f ca="1">ROUND(NORMINV($BY998,'Inputs and Outputs'!$C$18,'Inputs and Outputs'!$D$18),0)</f>
        <v>94</v>
      </c>
      <c r="BU998" s="68">
        <f t="shared" si="312"/>
        <v>105</v>
      </c>
      <c r="BV998" s="68">
        <f t="shared" ca="1" si="313"/>
        <v>94</v>
      </c>
      <c r="BW998" s="68">
        <f ca="1">IF(BV998-BS998&gt;'Inputs and Outputs'!$D$4,Five-BS998,0)</f>
        <v>0</v>
      </c>
      <c r="BX998" s="68">
        <f ca="1">BV998*'Inputs and Outputs'!$D$5-BW998*'Inputs and Outputs'!$D$6</f>
        <v>3760</v>
      </c>
      <c r="BY998" s="70">
        <f t="shared" ca="1" si="319"/>
        <v>0.13083594025824941</v>
      </c>
      <c r="BZ998" s="68">
        <f t="shared" si="314"/>
        <v>25</v>
      </c>
      <c r="CA998" s="75">
        <f ca="1">BV998*'Inputs and Outputs'!$D$5-('Model Part B'!BW998*'Model Part B'!BZ998+BW998*Costperbumped)</f>
        <v>3760</v>
      </c>
    </row>
    <row r="999" spans="2:79" x14ac:dyDescent="0.2">
      <c r="B999" s="74">
        <v>996</v>
      </c>
      <c r="C999" s="68" t="s">
        <v>1</v>
      </c>
      <c r="D999" s="69">
        <v>44528</v>
      </c>
      <c r="E999" s="67" t="s">
        <v>0</v>
      </c>
      <c r="F999" s="68" t="str">
        <f>'Flight Data'!$A997</f>
        <v>G996</v>
      </c>
      <c r="G999" s="68">
        <f>'Flight Data'!$B997</f>
        <v>2</v>
      </c>
      <c r="H999" s="68">
        <f ca="1">ROUND(NORMINV($M999,'Inputs and Outputs'!$C$20,'Inputs and Outputs'!$D$20),0)</f>
        <v>101</v>
      </c>
      <c r="I999" s="68">
        <f t="shared" si="300"/>
        <v>101</v>
      </c>
      <c r="J999" s="68">
        <f t="shared" ca="1" si="301"/>
        <v>101</v>
      </c>
      <c r="K999" s="68">
        <f ca="1">IF(J999-G999&gt;'Inputs and Outputs'!$D$4,One-G999,0)</f>
        <v>0</v>
      </c>
      <c r="L999" s="68">
        <f ca="1">J999*'Inputs and Outputs'!$D$5-K999*'Inputs and Outputs'!$D$6</f>
        <v>4040</v>
      </c>
      <c r="M999" s="70">
        <f t="shared" ca="1" si="315"/>
        <v>0.20009061748020918</v>
      </c>
      <c r="N999" s="68">
        <f t="shared" si="302"/>
        <v>200</v>
      </c>
      <c r="O999" s="75">
        <f ca="1">J999*'Inputs and Outputs'!$D$5-('Model Part B'!K999*'Model Part B'!N999+K999*Costperbumped)</f>
        <v>4040</v>
      </c>
      <c r="R999" s="74">
        <v>996</v>
      </c>
      <c r="S999" s="68" t="s">
        <v>1</v>
      </c>
      <c r="T999" s="69">
        <v>44528</v>
      </c>
      <c r="U999" s="67" t="s">
        <v>0</v>
      </c>
      <c r="V999" s="68" t="str">
        <f>'Flight Data'!$A997</f>
        <v>G996</v>
      </c>
      <c r="W999" s="68">
        <f>'Flight Data'!$B997</f>
        <v>2</v>
      </c>
      <c r="X999" s="68">
        <f ca="1">ROUND(NORMINV($AC999,'Inputs and Outputs'!$C$20,'Inputs and Outputs'!$D$20),0)</f>
        <v>97</v>
      </c>
      <c r="Y999" s="68">
        <f t="shared" si="303"/>
        <v>102</v>
      </c>
      <c r="Z999" s="68">
        <f t="shared" ca="1" si="304"/>
        <v>97</v>
      </c>
      <c r="AA999" s="68">
        <f ca="1">IF(Z999-W999&gt;'Inputs and Outputs'!$D$4,One-W999,0)</f>
        <v>0</v>
      </c>
      <c r="AB999" s="68">
        <f ca="1">Z999*'Inputs and Outputs'!$D$5-AA999*'Inputs and Outputs'!$D$6</f>
        <v>3880</v>
      </c>
      <c r="AC999" s="70">
        <f t="shared" ca="1" si="316"/>
        <v>4.7655969799634823E-2</v>
      </c>
      <c r="AD999" s="68">
        <f t="shared" si="305"/>
        <v>200</v>
      </c>
      <c r="AE999" s="75">
        <f ca="1">Z999*'Inputs and Outputs'!$D$5-('Model Part B'!AA999*'Model Part B'!AD999+AA999*Costperbumped)</f>
        <v>3880</v>
      </c>
      <c r="AH999" s="74">
        <v>996</v>
      </c>
      <c r="AI999" s="68" t="s">
        <v>1</v>
      </c>
      <c r="AJ999" s="69">
        <v>44528</v>
      </c>
      <c r="AK999" s="67" t="s">
        <v>0</v>
      </c>
      <c r="AL999" s="68" t="str">
        <f>'Flight Data'!$A997</f>
        <v>G996</v>
      </c>
      <c r="AM999" s="68">
        <f>'Flight Data'!$B997</f>
        <v>2</v>
      </c>
      <c r="AN999" s="68">
        <f ca="1">ROUND(NORMINV($AS999,'Inputs and Outputs'!$C$20,'Inputs and Outputs'!$D$20),0)</f>
        <v>112</v>
      </c>
      <c r="AO999" s="68">
        <f t="shared" si="306"/>
        <v>103</v>
      </c>
      <c r="AP999" s="68">
        <f t="shared" ca="1" si="307"/>
        <v>103</v>
      </c>
      <c r="AQ999" s="68">
        <f ca="1">IF(AP999-AM999&gt;'Inputs and Outputs'!$D$4,Three-AM999,0)</f>
        <v>1</v>
      </c>
      <c r="AR999" s="68">
        <f ca="1">AP999*'Inputs and Outputs'!$D$5-AQ999*'Inputs and Outputs'!$D$6</f>
        <v>4020</v>
      </c>
      <c r="AS999" s="70">
        <f t="shared" ca="1" si="317"/>
        <v>0.92206405455885654</v>
      </c>
      <c r="AT999" s="68">
        <f t="shared" si="308"/>
        <v>200</v>
      </c>
      <c r="AU999" s="75">
        <f ca="1">AP999*'Inputs and Outputs'!$D$5-('Model Part B'!AQ999*'Model Part B'!AT999+AQ999*Costperbumped)</f>
        <v>3820</v>
      </c>
      <c r="AX999" s="74">
        <v>996</v>
      </c>
      <c r="AY999" s="68" t="s">
        <v>1</v>
      </c>
      <c r="AZ999" s="69">
        <v>44528</v>
      </c>
      <c r="BA999" s="67" t="s">
        <v>0</v>
      </c>
      <c r="BB999" s="68" t="str">
        <f>'Flight Data'!$A997</f>
        <v>G996</v>
      </c>
      <c r="BC999" s="68">
        <f>'Flight Data'!$B997</f>
        <v>2</v>
      </c>
      <c r="BD999" s="68">
        <f ca="1">ROUND(NORMINV($BI999,'Inputs and Outputs'!$C$20,'Inputs and Outputs'!$D$20),0)</f>
        <v>113</v>
      </c>
      <c r="BE999" s="68">
        <f t="shared" si="309"/>
        <v>104</v>
      </c>
      <c r="BF999" s="68">
        <f t="shared" ca="1" si="310"/>
        <v>104</v>
      </c>
      <c r="BG999" s="68">
        <f ca="1">IF(BF999-BC999&gt;'Inputs and Outputs'!$D$4,Four-BC999,0)</f>
        <v>2</v>
      </c>
      <c r="BH999" s="68">
        <f ca="1">BF999*'Inputs and Outputs'!$D$5-BG999*'Inputs and Outputs'!$D$6</f>
        <v>3960</v>
      </c>
      <c r="BI999" s="70">
        <f t="shared" ca="1" si="318"/>
        <v>0.94904280761203041</v>
      </c>
      <c r="BJ999" s="68">
        <f t="shared" si="311"/>
        <v>200</v>
      </c>
      <c r="BK999" s="75">
        <f ca="1">BF999*'Inputs and Outputs'!$D$5-('Model Part B'!BG999*'Model Part B'!BJ999+BG999*Costperbumped)</f>
        <v>3560</v>
      </c>
      <c r="BN999" s="74">
        <v>996</v>
      </c>
      <c r="BO999" s="68" t="s">
        <v>1</v>
      </c>
      <c r="BP999" s="69">
        <v>44528</v>
      </c>
      <c r="BQ999" s="67" t="s">
        <v>0</v>
      </c>
      <c r="BR999" s="68" t="str">
        <f>'Flight Data'!$A997</f>
        <v>G996</v>
      </c>
      <c r="BS999" s="68">
        <f>'Flight Data'!$B997</f>
        <v>2</v>
      </c>
      <c r="BT999" s="68">
        <f ca="1">ROUND(NORMINV($BY999,'Inputs and Outputs'!$C$18,'Inputs and Outputs'!$D$18),0)</f>
        <v>109</v>
      </c>
      <c r="BU999" s="68">
        <f t="shared" si="312"/>
        <v>105</v>
      </c>
      <c r="BV999" s="68">
        <f t="shared" ca="1" si="313"/>
        <v>105</v>
      </c>
      <c r="BW999" s="68">
        <f ca="1">IF(BV999-BS999&gt;'Inputs and Outputs'!$D$4,Five-BS999,0)</f>
        <v>3</v>
      </c>
      <c r="BX999" s="68">
        <f ca="1">BV999*'Inputs and Outputs'!$D$5-BW999*'Inputs and Outputs'!$D$6</f>
        <v>3900</v>
      </c>
      <c r="BY999" s="70">
        <f t="shared" ca="1" si="319"/>
        <v>0.90682627530626547</v>
      </c>
      <c r="BZ999" s="68">
        <f t="shared" si="314"/>
        <v>200</v>
      </c>
      <c r="CA999" s="75">
        <f ca="1">BV999*'Inputs and Outputs'!$D$5-('Model Part B'!BW999*'Model Part B'!BZ999+BW999*Costperbumped)</f>
        <v>3300</v>
      </c>
    </row>
    <row r="1000" spans="2:79" x14ac:dyDescent="0.2">
      <c r="B1000" s="74">
        <v>997</v>
      </c>
      <c r="C1000" s="68" t="s">
        <v>9</v>
      </c>
      <c r="D1000" s="69">
        <v>44529</v>
      </c>
      <c r="E1000" s="67" t="s">
        <v>3</v>
      </c>
      <c r="F1000" s="68" t="str">
        <f>'Flight Data'!$A998</f>
        <v>G997</v>
      </c>
      <c r="G1000" s="68">
        <f>'Flight Data'!$B998</f>
        <v>3</v>
      </c>
      <c r="H1000" s="68">
        <f ca="1">ROUND(NORMINV($M1000,'Inputs and Outputs'!$C$18,'Inputs and Outputs'!$D$18),0)</f>
        <v>98</v>
      </c>
      <c r="I1000" s="68">
        <f t="shared" si="300"/>
        <v>101</v>
      </c>
      <c r="J1000" s="68">
        <f t="shared" ca="1" si="301"/>
        <v>98</v>
      </c>
      <c r="K1000" s="68">
        <f ca="1">IF(J1000-G1000&gt;'Inputs and Outputs'!$D$4,One-G1000,0)</f>
        <v>0</v>
      </c>
      <c r="L1000" s="68">
        <f ca="1">J1000*'Inputs and Outputs'!$D$5-K1000*'Inputs and Outputs'!$D$6</f>
        <v>3920</v>
      </c>
      <c r="M1000" s="70">
        <f t="shared" ca="1" si="315"/>
        <v>0.31302064375357852</v>
      </c>
      <c r="N1000" s="68">
        <f t="shared" si="302"/>
        <v>25</v>
      </c>
      <c r="O1000" s="75">
        <f ca="1">J1000*'Inputs and Outputs'!$D$5-('Model Part B'!K1000*'Model Part B'!N1000+K1000*Costperbumped)</f>
        <v>3920</v>
      </c>
      <c r="R1000" s="74">
        <v>997</v>
      </c>
      <c r="S1000" s="68" t="s">
        <v>9</v>
      </c>
      <c r="T1000" s="69">
        <v>44529</v>
      </c>
      <c r="U1000" s="67" t="s">
        <v>3</v>
      </c>
      <c r="V1000" s="68" t="str">
        <f>'Flight Data'!$A998</f>
        <v>G997</v>
      </c>
      <c r="W1000" s="68">
        <f>'Flight Data'!$B998</f>
        <v>3</v>
      </c>
      <c r="X1000" s="68">
        <f ca="1">ROUND(NORMINV($AC1000,'Inputs and Outputs'!$C$18,'Inputs and Outputs'!$D$18),0)</f>
        <v>94</v>
      </c>
      <c r="Y1000" s="68">
        <f t="shared" si="303"/>
        <v>102</v>
      </c>
      <c r="Z1000" s="68">
        <f t="shared" ca="1" si="304"/>
        <v>94</v>
      </c>
      <c r="AA1000" s="68">
        <f ca="1">IF(Z1000-W1000&gt;'Inputs and Outputs'!$D$4,One-W1000,0)</f>
        <v>0</v>
      </c>
      <c r="AB1000" s="68">
        <f ca="1">Z1000*'Inputs and Outputs'!$D$5-AA1000*'Inputs and Outputs'!$D$6</f>
        <v>3760</v>
      </c>
      <c r="AC1000" s="70">
        <f t="shared" ca="1" si="316"/>
        <v>0.13142764743143742</v>
      </c>
      <c r="AD1000" s="68">
        <f t="shared" si="305"/>
        <v>25</v>
      </c>
      <c r="AE1000" s="75">
        <f ca="1">Z1000*'Inputs and Outputs'!$D$5-('Model Part B'!AA1000*'Model Part B'!AD1000+AA1000*Costperbumped)</f>
        <v>3760</v>
      </c>
      <c r="AH1000" s="74">
        <v>997</v>
      </c>
      <c r="AI1000" s="68" t="s">
        <v>9</v>
      </c>
      <c r="AJ1000" s="69">
        <v>44529</v>
      </c>
      <c r="AK1000" s="67" t="s">
        <v>3</v>
      </c>
      <c r="AL1000" s="68" t="str">
        <f>'Flight Data'!$A998</f>
        <v>G997</v>
      </c>
      <c r="AM1000" s="68">
        <f>'Flight Data'!$B998</f>
        <v>3</v>
      </c>
      <c r="AN1000" s="68">
        <f ca="1">ROUND(NORMINV($AS1000,'Inputs and Outputs'!$C$18,'Inputs and Outputs'!$D$18),0)</f>
        <v>99</v>
      </c>
      <c r="AO1000" s="68">
        <f t="shared" si="306"/>
        <v>103</v>
      </c>
      <c r="AP1000" s="68">
        <f t="shared" ca="1" si="307"/>
        <v>99</v>
      </c>
      <c r="AQ1000" s="68">
        <f ca="1">IF(AP1000-AM1000&gt;'Inputs and Outputs'!$D$4,Three-AM1000,0)</f>
        <v>0</v>
      </c>
      <c r="AR1000" s="68">
        <f ca="1">AP1000*'Inputs and Outputs'!$D$5-AQ1000*'Inputs and Outputs'!$D$6</f>
        <v>3960</v>
      </c>
      <c r="AS1000" s="70">
        <f t="shared" ca="1" si="317"/>
        <v>0.3455731672447262</v>
      </c>
      <c r="AT1000" s="68">
        <f t="shared" si="308"/>
        <v>25</v>
      </c>
      <c r="AU1000" s="75">
        <f ca="1">AP1000*'Inputs and Outputs'!$D$5-('Model Part B'!AQ1000*'Model Part B'!AT1000+AQ1000*Costperbumped)</f>
        <v>3960</v>
      </c>
      <c r="AX1000" s="74">
        <v>997</v>
      </c>
      <c r="AY1000" s="68" t="s">
        <v>9</v>
      </c>
      <c r="AZ1000" s="69">
        <v>44529</v>
      </c>
      <c r="BA1000" s="67" t="s">
        <v>3</v>
      </c>
      <c r="BB1000" s="68" t="str">
        <f>'Flight Data'!$A998</f>
        <v>G997</v>
      </c>
      <c r="BC1000" s="68">
        <f>'Flight Data'!$B998</f>
        <v>3</v>
      </c>
      <c r="BD1000" s="68">
        <f ca="1">ROUND(NORMINV($BI1000,'Inputs and Outputs'!$C$18,'Inputs and Outputs'!$D$18),0)</f>
        <v>99</v>
      </c>
      <c r="BE1000" s="68">
        <f t="shared" si="309"/>
        <v>104</v>
      </c>
      <c r="BF1000" s="68">
        <f t="shared" ca="1" si="310"/>
        <v>99</v>
      </c>
      <c r="BG1000" s="68">
        <f ca="1">IF(BF1000-BC1000&gt;'Inputs and Outputs'!$D$4,Four-BC1000,0)</f>
        <v>0</v>
      </c>
      <c r="BH1000" s="68">
        <f ca="1">BF1000*'Inputs and Outputs'!$D$5-BG1000*'Inputs and Outputs'!$D$6</f>
        <v>3960</v>
      </c>
      <c r="BI1000" s="70">
        <f t="shared" ca="1" si="318"/>
        <v>0.36315194935324446</v>
      </c>
      <c r="BJ1000" s="68">
        <f t="shared" si="311"/>
        <v>25</v>
      </c>
      <c r="BK1000" s="75">
        <f ca="1">BF1000*'Inputs and Outputs'!$D$5-('Model Part B'!BG1000*'Model Part B'!BJ1000+BG1000*Costperbumped)</f>
        <v>3960</v>
      </c>
      <c r="BN1000" s="74">
        <v>997</v>
      </c>
      <c r="BO1000" s="68" t="s">
        <v>9</v>
      </c>
      <c r="BP1000" s="69">
        <v>44529</v>
      </c>
      <c r="BQ1000" s="67" t="s">
        <v>3</v>
      </c>
      <c r="BR1000" s="68" t="str">
        <f>'Flight Data'!$A998</f>
        <v>G997</v>
      </c>
      <c r="BS1000" s="68">
        <f>'Flight Data'!$B998</f>
        <v>3</v>
      </c>
      <c r="BT1000" s="68">
        <f ca="1">ROUND(NORMINV($BY1000,'Inputs and Outputs'!$C$18,'Inputs and Outputs'!$D$18),0)</f>
        <v>102</v>
      </c>
      <c r="BU1000" s="68">
        <f t="shared" si="312"/>
        <v>105</v>
      </c>
      <c r="BV1000" s="68">
        <f t="shared" ca="1" si="313"/>
        <v>102</v>
      </c>
      <c r="BW1000" s="68">
        <f ca="1">IF(BV1000-BS1000&gt;'Inputs and Outputs'!$D$4,Five-BS1000,0)</f>
        <v>0</v>
      </c>
      <c r="BX1000" s="68">
        <f ca="1">BV1000*'Inputs and Outputs'!$D$5-BW1000*'Inputs and Outputs'!$D$6</f>
        <v>4080</v>
      </c>
      <c r="BY1000" s="70">
        <f t="shared" ca="1" si="319"/>
        <v>0.58689169569612121</v>
      </c>
      <c r="BZ1000" s="68">
        <f t="shared" si="314"/>
        <v>25</v>
      </c>
      <c r="CA1000" s="75">
        <f ca="1">BV1000*'Inputs and Outputs'!$D$5-('Model Part B'!BW1000*'Model Part B'!BZ1000+BW1000*Costperbumped)</f>
        <v>4080</v>
      </c>
    </row>
    <row r="1001" spans="2:79" x14ac:dyDescent="0.2">
      <c r="B1001" s="74">
        <v>998</v>
      </c>
      <c r="C1001" s="68" t="s">
        <v>9</v>
      </c>
      <c r="D1001" s="69">
        <v>44529</v>
      </c>
      <c r="E1001" s="67" t="s">
        <v>2</v>
      </c>
      <c r="F1001" s="68" t="str">
        <f>'Flight Data'!$A999</f>
        <v>G998</v>
      </c>
      <c r="G1001" s="68">
        <f>'Flight Data'!$B999</f>
        <v>1</v>
      </c>
      <c r="H1001" s="68">
        <f ca="1">ROUND(NORMINV($M1001,'Inputs and Outputs'!$C$19,'Inputs and Outputs'!$D$19),0)</f>
        <v>96</v>
      </c>
      <c r="I1001" s="68">
        <f t="shared" si="300"/>
        <v>101</v>
      </c>
      <c r="J1001" s="68">
        <f t="shared" ca="1" si="301"/>
        <v>96</v>
      </c>
      <c r="K1001" s="68">
        <f ca="1">IF(J1001-G1001&gt;'Inputs and Outputs'!$D$4,One-G1001,0)</f>
        <v>0</v>
      </c>
      <c r="L1001" s="68">
        <f ca="1">J1001*'Inputs and Outputs'!$D$5-K1001*'Inputs and Outputs'!$D$6</f>
        <v>3840</v>
      </c>
      <c r="M1001" s="70">
        <f t="shared" ca="1" si="315"/>
        <v>8.0357494644015537E-2</v>
      </c>
      <c r="N1001" s="68">
        <f t="shared" si="302"/>
        <v>25</v>
      </c>
      <c r="O1001" s="75">
        <f ca="1">J1001*'Inputs and Outputs'!$D$5-('Model Part B'!K1001*'Model Part B'!N1001+K1001*Costperbumped)</f>
        <v>3840</v>
      </c>
      <c r="R1001" s="74">
        <v>998</v>
      </c>
      <c r="S1001" s="68" t="s">
        <v>9</v>
      </c>
      <c r="T1001" s="69">
        <v>44529</v>
      </c>
      <c r="U1001" s="67" t="s">
        <v>2</v>
      </c>
      <c r="V1001" s="68" t="str">
        <f>'Flight Data'!$A999</f>
        <v>G998</v>
      </c>
      <c r="W1001" s="68">
        <f>'Flight Data'!$B999</f>
        <v>1</v>
      </c>
      <c r="X1001" s="68">
        <f ca="1">ROUND(NORMINV($AC1001,'Inputs and Outputs'!$C$19,'Inputs and Outputs'!$D$19),0)</f>
        <v>107</v>
      </c>
      <c r="Y1001" s="68">
        <f t="shared" si="303"/>
        <v>102</v>
      </c>
      <c r="Z1001" s="68">
        <f t="shared" ca="1" si="304"/>
        <v>102</v>
      </c>
      <c r="AA1001" s="68">
        <f ca="1">IF(Z1001-W1001&gt;'Inputs and Outputs'!$D$4,One-W1001,0)</f>
        <v>0</v>
      </c>
      <c r="AB1001" s="68">
        <f ca="1">Z1001*'Inputs and Outputs'!$D$5-AA1001*'Inputs and Outputs'!$D$6</f>
        <v>4080</v>
      </c>
      <c r="AC1001" s="70">
        <f t="shared" ca="1" si="316"/>
        <v>0.80837091341461609</v>
      </c>
      <c r="AD1001" s="68">
        <f t="shared" si="305"/>
        <v>25</v>
      </c>
      <c r="AE1001" s="75">
        <f ca="1">Z1001*'Inputs and Outputs'!$D$5-('Model Part B'!AA1001*'Model Part B'!AD1001+AA1001*Costperbumped)</f>
        <v>4080</v>
      </c>
      <c r="AH1001" s="74">
        <v>998</v>
      </c>
      <c r="AI1001" s="68" t="s">
        <v>9</v>
      </c>
      <c r="AJ1001" s="69">
        <v>44529</v>
      </c>
      <c r="AK1001" s="67" t="s">
        <v>2</v>
      </c>
      <c r="AL1001" s="68" t="str">
        <f>'Flight Data'!$A999</f>
        <v>G998</v>
      </c>
      <c r="AM1001" s="68">
        <f>'Flight Data'!$B999</f>
        <v>1</v>
      </c>
      <c r="AN1001" s="68">
        <f ca="1">ROUND(NORMINV($AS1001,'Inputs and Outputs'!$C$19,'Inputs and Outputs'!$D$19),0)</f>
        <v>100</v>
      </c>
      <c r="AO1001" s="68">
        <f t="shared" si="306"/>
        <v>103</v>
      </c>
      <c r="AP1001" s="68">
        <f t="shared" ca="1" si="307"/>
        <v>100</v>
      </c>
      <c r="AQ1001" s="68">
        <f ca="1">IF(AP1001-AM1001&gt;'Inputs and Outputs'!$D$4,Three-AM1001,0)</f>
        <v>0</v>
      </c>
      <c r="AR1001" s="68">
        <f ca="1">AP1001*'Inputs and Outputs'!$D$5-AQ1001*'Inputs and Outputs'!$D$6</f>
        <v>4000</v>
      </c>
      <c r="AS1001" s="70">
        <f t="shared" ca="1" si="317"/>
        <v>0.29689061035244824</v>
      </c>
      <c r="AT1001" s="68">
        <f t="shared" si="308"/>
        <v>25</v>
      </c>
      <c r="AU1001" s="75">
        <f ca="1">AP1001*'Inputs and Outputs'!$D$5-('Model Part B'!AQ1001*'Model Part B'!AT1001+AQ1001*Costperbumped)</f>
        <v>4000</v>
      </c>
      <c r="AX1001" s="74">
        <v>998</v>
      </c>
      <c r="AY1001" s="68" t="s">
        <v>9</v>
      </c>
      <c r="AZ1001" s="69">
        <v>44529</v>
      </c>
      <c r="BA1001" s="67" t="s">
        <v>2</v>
      </c>
      <c r="BB1001" s="68" t="str">
        <f>'Flight Data'!$A999</f>
        <v>G998</v>
      </c>
      <c r="BC1001" s="68">
        <f>'Flight Data'!$B999</f>
        <v>1</v>
      </c>
      <c r="BD1001" s="68">
        <f ca="1">ROUND(NORMINV($BI1001,'Inputs and Outputs'!$C$19,'Inputs and Outputs'!$D$19),0)</f>
        <v>95</v>
      </c>
      <c r="BE1001" s="68">
        <f t="shared" si="309"/>
        <v>104</v>
      </c>
      <c r="BF1001" s="68">
        <f t="shared" ca="1" si="310"/>
        <v>95</v>
      </c>
      <c r="BG1001" s="68">
        <f ca="1">IF(BF1001-BC1001&gt;'Inputs and Outputs'!$D$4,Four-BC1001,0)</f>
        <v>0</v>
      </c>
      <c r="BH1001" s="68">
        <f ca="1">BF1001*'Inputs and Outputs'!$D$5-BG1001*'Inputs and Outputs'!$D$6</f>
        <v>3800</v>
      </c>
      <c r="BI1001" s="70">
        <f t="shared" ca="1" si="318"/>
        <v>5.291344935286213E-2</v>
      </c>
      <c r="BJ1001" s="68">
        <f t="shared" si="311"/>
        <v>25</v>
      </c>
      <c r="BK1001" s="75">
        <f ca="1">BF1001*'Inputs and Outputs'!$D$5-('Model Part B'!BG1001*'Model Part B'!BJ1001+BG1001*Costperbumped)</f>
        <v>3800</v>
      </c>
      <c r="BN1001" s="74">
        <v>998</v>
      </c>
      <c r="BO1001" s="68" t="s">
        <v>9</v>
      </c>
      <c r="BP1001" s="69">
        <v>44529</v>
      </c>
      <c r="BQ1001" s="67" t="s">
        <v>2</v>
      </c>
      <c r="BR1001" s="68" t="str">
        <f>'Flight Data'!$A999</f>
        <v>G998</v>
      </c>
      <c r="BS1001" s="68">
        <f>'Flight Data'!$B999</f>
        <v>1</v>
      </c>
      <c r="BT1001" s="68">
        <f ca="1">ROUND(NORMINV($BY1001,'Inputs and Outputs'!$C$18,'Inputs and Outputs'!$D$18),0)</f>
        <v>106</v>
      </c>
      <c r="BU1001" s="68">
        <f t="shared" si="312"/>
        <v>105</v>
      </c>
      <c r="BV1001" s="68">
        <f t="shared" ca="1" si="313"/>
        <v>105</v>
      </c>
      <c r="BW1001" s="68">
        <f ca="1">IF(BV1001-BS1001&gt;'Inputs and Outputs'!$D$4,Five-BS1001,0)</f>
        <v>4</v>
      </c>
      <c r="BX1001" s="68">
        <f ca="1">BV1001*'Inputs and Outputs'!$D$5-BW1001*'Inputs and Outputs'!$D$6</f>
        <v>3800</v>
      </c>
      <c r="BY1001" s="70">
        <f t="shared" ca="1" si="319"/>
        <v>0.81383691077225562</v>
      </c>
      <c r="BZ1001" s="68">
        <f t="shared" si="314"/>
        <v>25</v>
      </c>
      <c r="CA1001" s="75">
        <f ca="1">BV1001*'Inputs and Outputs'!$D$5-('Model Part B'!BW1001*'Model Part B'!BZ1001+BW1001*Costperbumped)</f>
        <v>3700</v>
      </c>
    </row>
    <row r="1002" spans="2:79" x14ac:dyDescent="0.2">
      <c r="B1002" s="74">
        <v>999</v>
      </c>
      <c r="C1002" s="68" t="s">
        <v>9</v>
      </c>
      <c r="D1002" s="69">
        <v>44529</v>
      </c>
      <c r="E1002" s="67" t="s">
        <v>0</v>
      </c>
      <c r="F1002" s="68" t="str">
        <f>'Flight Data'!$A1000</f>
        <v>G999</v>
      </c>
      <c r="G1002" s="68">
        <f>'Flight Data'!$B1000</f>
        <v>4</v>
      </c>
      <c r="H1002" s="68">
        <f ca="1">ROUND(NORMINV($M1002,'Inputs and Outputs'!$C$20,'Inputs and Outputs'!$D$20),0)</f>
        <v>102</v>
      </c>
      <c r="I1002" s="68">
        <f t="shared" si="300"/>
        <v>101</v>
      </c>
      <c r="J1002" s="68">
        <f t="shared" ca="1" si="301"/>
        <v>101</v>
      </c>
      <c r="K1002" s="68">
        <f ca="1">IF(J1002-G1002&gt;'Inputs and Outputs'!$D$4,One-G1002,0)</f>
        <v>0</v>
      </c>
      <c r="L1002" s="68">
        <f ca="1">J1002*'Inputs and Outputs'!$D$5-K1002*'Inputs and Outputs'!$D$6</f>
        <v>4040</v>
      </c>
      <c r="M1002" s="70">
        <f t="shared" ca="1" si="315"/>
        <v>0.28813389808503354</v>
      </c>
      <c r="N1002" s="68">
        <f t="shared" si="302"/>
        <v>200</v>
      </c>
      <c r="O1002" s="75">
        <f ca="1">J1002*'Inputs and Outputs'!$D$5-('Model Part B'!K1002*'Model Part B'!N1002+K1002*Costperbumped)</f>
        <v>4040</v>
      </c>
      <c r="R1002" s="74">
        <v>999</v>
      </c>
      <c r="S1002" s="68" t="s">
        <v>9</v>
      </c>
      <c r="T1002" s="69">
        <v>44529</v>
      </c>
      <c r="U1002" s="67" t="s">
        <v>0</v>
      </c>
      <c r="V1002" s="68" t="str">
        <f>'Flight Data'!$A1000</f>
        <v>G999</v>
      </c>
      <c r="W1002" s="68">
        <f>'Flight Data'!$B1000</f>
        <v>4</v>
      </c>
      <c r="X1002" s="68">
        <f ca="1">ROUND(NORMINV($AC1002,'Inputs and Outputs'!$C$20,'Inputs and Outputs'!$D$20),0)</f>
        <v>105</v>
      </c>
      <c r="Y1002" s="68">
        <f t="shared" si="303"/>
        <v>102</v>
      </c>
      <c r="Z1002" s="68">
        <f t="shared" ca="1" si="304"/>
        <v>102</v>
      </c>
      <c r="AA1002" s="68">
        <f ca="1">IF(Z1002-W1002&gt;'Inputs and Outputs'!$D$4,One-W1002,0)</f>
        <v>0</v>
      </c>
      <c r="AB1002" s="68">
        <f ca="1">Z1002*'Inputs and Outputs'!$D$5-AA1002*'Inputs and Outputs'!$D$6</f>
        <v>4080</v>
      </c>
      <c r="AC1002" s="70">
        <f t="shared" ca="1" si="316"/>
        <v>0.4839757855283956</v>
      </c>
      <c r="AD1002" s="68">
        <f t="shared" si="305"/>
        <v>200</v>
      </c>
      <c r="AE1002" s="75">
        <f ca="1">Z1002*'Inputs and Outputs'!$D$5-('Model Part B'!AA1002*'Model Part B'!AD1002+AA1002*Costperbumped)</f>
        <v>4080</v>
      </c>
      <c r="AH1002" s="74">
        <v>999</v>
      </c>
      <c r="AI1002" s="68" t="s">
        <v>9</v>
      </c>
      <c r="AJ1002" s="69">
        <v>44529</v>
      </c>
      <c r="AK1002" s="67" t="s">
        <v>0</v>
      </c>
      <c r="AL1002" s="68" t="str">
        <f>'Flight Data'!$A1000</f>
        <v>G999</v>
      </c>
      <c r="AM1002" s="68">
        <f>'Flight Data'!$B1000</f>
        <v>4</v>
      </c>
      <c r="AN1002" s="68">
        <f ca="1">ROUND(NORMINV($AS1002,'Inputs and Outputs'!$C$20,'Inputs and Outputs'!$D$20),0)</f>
        <v>102</v>
      </c>
      <c r="AO1002" s="68">
        <f t="shared" si="306"/>
        <v>103</v>
      </c>
      <c r="AP1002" s="68">
        <f t="shared" ca="1" si="307"/>
        <v>102</v>
      </c>
      <c r="AQ1002" s="68">
        <f ca="1">IF(AP1002-AM1002&gt;'Inputs and Outputs'!$D$4,Three-AM1002,0)</f>
        <v>0</v>
      </c>
      <c r="AR1002" s="68">
        <f ca="1">AP1002*'Inputs and Outputs'!$D$5-AQ1002*'Inputs and Outputs'!$D$6</f>
        <v>4080</v>
      </c>
      <c r="AS1002" s="70">
        <f t="shared" ca="1" si="317"/>
        <v>0.26436965563809078</v>
      </c>
      <c r="AT1002" s="68">
        <f t="shared" si="308"/>
        <v>200</v>
      </c>
      <c r="AU1002" s="75">
        <f ca="1">AP1002*'Inputs and Outputs'!$D$5-('Model Part B'!AQ1002*'Model Part B'!AT1002+AQ1002*Costperbumped)</f>
        <v>4080</v>
      </c>
      <c r="AX1002" s="74">
        <v>999</v>
      </c>
      <c r="AY1002" s="68" t="s">
        <v>9</v>
      </c>
      <c r="AZ1002" s="69">
        <v>44529</v>
      </c>
      <c r="BA1002" s="67" t="s">
        <v>0</v>
      </c>
      <c r="BB1002" s="68" t="str">
        <f>'Flight Data'!$A1000</f>
        <v>G999</v>
      </c>
      <c r="BC1002" s="68">
        <f>'Flight Data'!$B1000</f>
        <v>4</v>
      </c>
      <c r="BD1002" s="68">
        <f ca="1">ROUND(NORMINV($BI1002,'Inputs and Outputs'!$C$20,'Inputs and Outputs'!$D$20),0)</f>
        <v>104</v>
      </c>
      <c r="BE1002" s="68">
        <f t="shared" si="309"/>
        <v>104</v>
      </c>
      <c r="BF1002" s="68">
        <f t="shared" ca="1" si="310"/>
        <v>104</v>
      </c>
      <c r="BG1002" s="68">
        <f ca="1">IF(BF1002-BC1002&gt;'Inputs and Outputs'!$D$4,Four-BC1002,0)</f>
        <v>0</v>
      </c>
      <c r="BH1002" s="68">
        <f ca="1">BF1002*'Inputs and Outputs'!$D$5-BG1002*'Inputs and Outputs'!$D$6</f>
        <v>4160</v>
      </c>
      <c r="BI1002" s="70">
        <f t="shared" ca="1" si="318"/>
        <v>0.43076569717961044</v>
      </c>
      <c r="BJ1002" s="68">
        <f t="shared" si="311"/>
        <v>200</v>
      </c>
      <c r="BK1002" s="75">
        <f ca="1">BF1002*'Inputs and Outputs'!$D$5-('Model Part B'!BG1002*'Model Part B'!BJ1002+BG1002*Costperbumped)</f>
        <v>4160</v>
      </c>
      <c r="BN1002" s="74">
        <v>999</v>
      </c>
      <c r="BO1002" s="68" t="s">
        <v>9</v>
      </c>
      <c r="BP1002" s="69">
        <v>44529</v>
      </c>
      <c r="BQ1002" s="67" t="s">
        <v>0</v>
      </c>
      <c r="BR1002" s="68" t="str">
        <f>'Flight Data'!$A1000</f>
        <v>G999</v>
      </c>
      <c r="BS1002" s="68">
        <f>'Flight Data'!$B1000</f>
        <v>4</v>
      </c>
      <c r="BT1002" s="68">
        <f ca="1">ROUND(NORMINV($BY1002,'Inputs and Outputs'!$C$18,'Inputs and Outputs'!$D$18),0)</f>
        <v>90</v>
      </c>
      <c r="BU1002" s="68">
        <f t="shared" si="312"/>
        <v>105</v>
      </c>
      <c r="BV1002" s="68">
        <f t="shared" ca="1" si="313"/>
        <v>90</v>
      </c>
      <c r="BW1002" s="68">
        <f ca="1">IF(BV1002-BS1002&gt;'Inputs and Outputs'!$D$4,Five-BS1002,0)</f>
        <v>0</v>
      </c>
      <c r="BX1002" s="68">
        <f ca="1">BV1002*'Inputs and Outputs'!$D$5-BW1002*'Inputs and Outputs'!$D$6</f>
        <v>3600</v>
      </c>
      <c r="BY1002" s="70">
        <f t="shared" ca="1" si="319"/>
        <v>3.8707478484984126E-2</v>
      </c>
      <c r="BZ1002" s="68">
        <f t="shared" si="314"/>
        <v>200</v>
      </c>
      <c r="CA1002" s="75">
        <f ca="1">BV1002*'Inputs and Outputs'!$D$5-('Model Part B'!BW1002*'Model Part B'!BZ1002+BW1002*Costperbumped)</f>
        <v>3600</v>
      </c>
    </row>
    <row r="1003" spans="2:79" x14ac:dyDescent="0.2">
      <c r="B1003" s="74">
        <v>1000</v>
      </c>
      <c r="C1003" s="68" t="s">
        <v>8</v>
      </c>
      <c r="D1003" s="69">
        <v>44530</v>
      </c>
      <c r="E1003" s="67" t="s">
        <v>3</v>
      </c>
      <c r="F1003" s="68" t="str">
        <f>'Flight Data'!$A1001</f>
        <v>G1000</v>
      </c>
      <c r="G1003" s="68">
        <f>'Flight Data'!$B1001</f>
        <v>4</v>
      </c>
      <c r="H1003" s="68">
        <f ca="1">ROUND(NORMINV($M1003,'Inputs and Outputs'!$C$18,'Inputs and Outputs'!$D$18),0)</f>
        <v>102</v>
      </c>
      <c r="I1003" s="68">
        <f t="shared" si="300"/>
        <v>101</v>
      </c>
      <c r="J1003" s="68">
        <f t="shared" ca="1" si="301"/>
        <v>101</v>
      </c>
      <c r="K1003" s="68">
        <f ca="1">IF(J1003-G1003&gt;'Inputs and Outputs'!$D$4,One-G1003,0)</f>
        <v>0</v>
      </c>
      <c r="L1003" s="68">
        <f ca="1">J1003*'Inputs and Outputs'!$D$5-K1003*'Inputs and Outputs'!$D$6</f>
        <v>4040</v>
      </c>
      <c r="M1003" s="70">
        <f t="shared" ca="1" si="315"/>
        <v>0.5872623337646774</v>
      </c>
      <c r="N1003" s="68">
        <f t="shared" si="302"/>
        <v>25</v>
      </c>
      <c r="O1003" s="75">
        <f ca="1">J1003*'Inputs and Outputs'!$D$5-('Model Part B'!K1003*'Model Part B'!N1003+K1003*Costperbumped)</f>
        <v>4040</v>
      </c>
      <c r="R1003" s="74">
        <v>1000</v>
      </c>
      <c r="S1003" s="68" t="s">
        <v>8</v>
      </c>
      <c r="T1003" s="69">
        <v>44530</v>
      </c>
      <c r="U1003" s="67" t="s">
        <v>3</v>
      </c>
      <c r="V1003" s="68" t="str">
        <f>'Flight Data'!$A1001</f>
        <v>G1000</v>
      </c>
      <c r="W1003" s="68">
        <f>'Flight Data'!$B1001</f>
        <v>4</v>
      </c>
      <c r="X1003" s="68">
        <f ca="1">ROUND(NORMINV($AC1003,'Inputs and Outputs'!$C$18,'Inputs and Outputs'!$D$18),0)</f>
        <v>116</v>
      </c>
      <c r="Y1003" s="68">
        <f t="shared" si="303"/>
        <v>102</v>
      </c>
      <c r="Z1003" s="68">
        <f t="shared" ca="1" si="304"/>
        <v>102</v>
      </c>
      <c r="AA1003" s="68">
        <f ca="1">IF(Z1003-W1003&gt;'Inputs and Outputs'!$D$4,One-W1003,0)</f>
        <v>0</v>
      </c>
      <c r="AB1003" s="68">
        <f ca="1">Z1003*'Inputs and Outputs'!$D$5-AA1003*'Inputs and Outputs'!$D$6</f>
        <v>4080</v>
      </c>
      <c r="AC1003" s="70">
        <f t="shared" ca="1" si="316"/>
        <v>0.99352614131674555</v>
      </c>
      <c r="AD1003" s="68">
        <f t="shared" si="305"/>
        <v>25</v>
      </c>
      <c r="AE1003" s="75">
        <f ca="1">Z1003*'Inputs and Outputs'!$D$5-('Model Part B'!AA1003*'Model Part B'!AD1003+AA1003*Costperbumped)</f>
        <v>4080</v>
      </c>
      <c r="AH1003" s="74">
        <v>1000</v>
      </c>
      <c r="AI1003" s="68" t="s">
        <v>8</v>
      </c>
      <c r="AJ1003" s="69">
        <v>44530</v>
      </c>
      <c r="AK1003" s="67" t="s">
        <v>3</v>
      </c>
      <c r="AL1003" s="68" t="str">
        <f>'Flight Data'!$A1001</f>
        <v>G1000</v>
      </c>
      <c r="AM1003" s="68">
        <f>'Flight Data'!$B1001</f>
        <v>4</v>
      </c>
      <c r="AN1003" s="68">
        <f ca="1">ROUND(NORMINV($AS1003,'Inputs and Outputs'!$C$18,'Inputs and Outputs'!$D$18),0)</f>
        <v>103</v>
      </c>
      <c r="AO1003" s="68">
        <f t="shared" si="306"/>
        <v>103</v>
      </c>
      <c r="AP1003" s="68">
        <f t="shared" ca="1" si="307"/>
        <v>103</v>
      </c>
      <c r="AQ1003" s="68">
        <f ca="1">IF(AP1003-AM1003&gt;'Inputs and Outputs'!$D$4,Three-AM1003,0)</f>
        <v>0</v>
      </c>
      <c r="AR1003" s="68">
        <f ca="1">AP1003*'Inputs and Outputs'!$D$5-AQ1003*'Inputs and Outputs'!$D$6</f>
        <v>4120</v>
      </c>
      <c r="AS1003" s="70">
        <f t="shared" ca="1" si="317"/>
        <v>0.646270823185635</v>
      </c>
      <c r="AT1003" s="68">
        <f t="shared" si="308"/>
        <v>25</v>
      </c>
      <c r="AU1003" s="75">
        <f ca="1">AP1003*'Inputs and Outputs'!$D$5-('Model Part B'!AQ1003*'Model Part B'!AT1003+AQ1003*Costperbumped)</f>
        <v>4120</v>
      </c>
      <c r="AX1003" s="74">
        <v>1000</v>
      </c>
      <c r="AY1003" s="68" t="s">
        <v>8</v>
      </c>
      <c r="AZ1003" s="69">
        <v>44530</v>
      </c>
      <c r="BA1003" s="67" t="s">
        <v>3</v>
      </c>
      <c r="BB1003" s="68" t="str">
        <f>'Flight Data'!$A1001</f>
        <v>G1000</v>
      </c>
      <c r="BC1003" s="68">
        <f>'Flight Data'!$B1001</f>
        <v>4</v>
      </c>
      <c r="BD1003" s="68">
        <f ca="1">ROUND(NORMINV($BI1003,'Inputs and Outputs'!$C$18,'Inputs and Outputs'!$D$18),0)</f>
        <v>99</v>
      </c>
      <c r="BE1003" s="68">
        <f t="shared" si="309"/>
        <v>104</v>
      </c>
      <c r="BF1003" s="68">
        <f t="shared" ca="1" si="310"/>
        <v>99</v>
      </c>
      <c r="BG1003" s="68">
        <f ca="1">IF(BF1003-BC1003&gt;'Inputs and Outputs'!$D$4,Four-BC1003,0)</f>
        <v>0</v>
      </c>
      <c r="BH1003" s="68">
        <f ca="1">BF1003*'Inputs and Outputs'!$D$5-BG1003*'Inputs and Outputs'!$D$6</f>
        <v>3960</v>
      </c>
      <c r="BI1003" s="70">
        <f t="shared" ca="1" si="318"/>
        <v>0.37643222938079446</v>
      </c>
      <c r="BJ1003" s="68">
        <f t="shared" si="311"/>
        <v>25</v>
      </c>
      <c r="BK1003" s="75">
        <f ca="1">BF1003*'Inputs and Outputs'!$D$5-('Model Part B'!BG1003*'Model Part B'!BJ1003+BG1003*Costperbumped)</f>
        <v>3960</v>
      </c>
      <c r="BN1003" s="74">
        <v>1000</v>
      </c>
      <c r="BO1003" s="68" t="s">
        <v>8</v>
      </c>
      <c r="BP1003" s="69">
        <v>44530</v>
      </c>
      <c r="BQ1003" s="67" t="s">
        <v>3</v>
      </c>
      <c r="BR1003" s="68" t="str">
        <f>'Flight Data'!$A1001</f>
        <v>G1000</v>
      </c>
      <c r="BS1003" s="68">
        <f>'Flight Data'!$B1001</f>
        <v>4</v>
      </c>
      <c r="BT1003" s="68">
        <f ca="1">ROUND(NORMINV($BY1003,'Inputs and Outputs'!$C$18,'Inputs and Outputs'!$D$18),0)</f>
        <v>104</v>
      </c>
      <c r="BU1003" s="68">
        <f t="shared" si="312"/>
        <v>105</v>
      </c>
      <c r="BV1003" s="68">
        <f t="shared" ca="1" si="313"/>
        <v>104</v>
      </c>
      <c r="BW1003" s="68">
        <f ca="1">IF(BV1003-BS1003&gt;'Inputs and Outputs'!$D$4,Five-BS1003,0)</f>
        <v>0</v>
      </c>
      <c r="BX1003" s="68">
        <f ca="1">BV1003*'Inputs and Outputs'!$D$5-BW1003*'Inputs and Outputs'!$D$6</f>
        <v>4160</v>
      </c>
      <c r="BY1003" s="70">
        <f t="shared" ca="1" si="319"/>
        <v>0.70925670621102332</v>
      </c>
      <c r="BZ1003" s="68">
        <f t="shared" si="314"/>
        <v>25</v>
      </c>
      <c r="CA1003" s="75">
        <f ca="1">BV1003*'Inputs and Outputs'!$D$5-('Model Part B'!BW1003*'Model Part B'!BZ1003+BW1003*Costperbumped)</f>
        <v>4160</v>
      </c>
    </row>
    <row r="1004" spans="2:79" x14ac:dyDescent="0.2">
      <c r="B1004" s="74">
        <v>1001</v>
      </c>
      <c r="C1004" s="68" t="s">
        <v>8</v>
      </c>
      <c r="D1004" s="69">
        <v>44530</v>
      </c>
      <c r="E1004" s="67" t="s">
        <v>2</v>
      </c>
      <c r="F1004" s="68" t="str">
        <f>'Flight Data'!$A1002</f>
        <v>G1001</v>
      </c>
      <c r="G1004" s="68">
        <f>'Flight Data'!$B1002</f>
        <v>3</v>
      </c>
      <c r="H1004" s="68">
        <f ca="1">ROUND(NORMINV($M1004,'Inputs and Outputs'!$C$19,'Inputs and Outputs'!$D$19),0)</f>
        <v>101</v>
      </c>
      <c r="I1004" s="68">
        <f t="shared" si="300"/>
        <v>101</v>
      </c>
      <c r="J1004" s="68">
        <f t="shared" ca="1" si="301"/>
        <v>101</v>
      </c>
      <c r="K1004" s="68">
        <f ca="1">IF(J1004-G1004&gt;'Inputs and Outputs'!$D$4,One-G1004,0)</f>
        <v>0</v>
      </c>
      <c r="L1004" s="68">
        <f ca="1">J1004*'Inputs and Outputs'!$D$5-K1004*'Inputs and Outputs'!$D$6</f>
        <v>4040</v>
      </c>
      <c r="M1004" s="70">
        <f t="shared" ca="1" si="315"/>
        <v>0.32279566309812124</v>
      </c>
      <c r="N1004" s="68">
        <f t="shared" si="302"/>
        <v>25</v>
      </c>
      <c r="O1004" s="75">
        <f ca="1">J1004*'Inputs and Outputs'!$D$5-('Model Part B'!K1004*'Model Part B'!N1004+K1004*Costperbumped)</f>
        <v>4040</v>
      </c>
      <c r="R1004" s="74">
        <v>1001</v>
      </c>
      <c r="S1004" s="68" t="s">
        <v>8</v>
      </c>
      <c r="T1004" s="69">
        <v>44530</v>
      </c>
      <c r="U1004" s="67" t="s">
        <v>2</v>
      </c>
      <c r="V1004" s="68" t="str">
        <f>'Flight Data'!$A1002</f>
        <v>G1001</v>
      </c>
      <c r="W1004" s="68">
        <f>'Flight Data'!$B1002</f>
        <v>3</v>
      </c>
      <c r="X1004" s="68">
        <f ca="1">ROUND(NORMINV($AC1004,'Inputs and Outputs'!$C$19,'Inputs and Outputs'!$D$19),0)</f>
        <v>105</v>
      </c>
      <c r="Y1004" s="68">
        <f t="shared" si="303"/>
        <v>102</v>
      </c>
      <c r="Z1004" s="68">
        <f t="shared" ca="1" si="304"/>
        <v>102</v>
      </c>
      <c r="AA1004" s="68">
        <f ca="1">IF(Z1004-W1004&gt;'Inputs and Outputs'!$D$4,One-W1004,0)</f>
        <v>0</v>
      </c>
      <c r="AB1004" s="68">
        <f ca="1">Z1004*'Inputs and Outputs'!$D$5-AA1004*'Inputs and Outputs'!$D$6</f>
        <v>4080</v>
      </c>
      <c r="AC1004" s="70">
        <f t="shared" ca="1" si="316"/>
        <v>0.66200900609542668</v>
      </c>
      <c r="AD1004" s="68">
        <f t="shared" si="305"/>
        <v>25</v>
      </c>
      <c r="AE1004" s="75">
        <f ca="1">Z1004*'Inputs and Outputs'!$D$5-('Model Part B'!AA1004*'Model Part B'!AD1004+AA1004*Costperbumped)</f>
        <v>4080</v>
      </c>
      <c r="AH1004" s="74">
        <v>1001</v>
      </c>
      <c r="AI1004" s="68" t="s">
        <v>8</v>
      </c>
      <c r="AJ1004" s="69">
        <v>44530</v>
      </c>
      <c r="AK1004" s="67" t="s">
        <v>2</v>
      </c>
      <c r="AL1004" s="68" t="str">
        <f>'Flight Data'!$A1002</f>
        <v>G1001</v>
      </c>
      <c r="AM1004" s="68">
        <f>'Flight Data'!$B1002</f>
        <v>3</v>
      </c>
      <c r="AN1004" s="68">
        <f ca="1">ROUND(NORMINV($AS1004,'Inputs and Outputs'!$C$19,'Inputs and Outputs'!$D$19),0)</f>
        <v>108</v>
      </c>
      <c r="AO1004" s="68">
        <f t="shared" si="306"/>
        <v>103</v>
      </c>
      <c r="AP1004" s="68">
        <f t="shared" ca="1" si="307"/>
        <v>103</v>
      </c>
      <c r="AQ1004" s="68">
        <f ca="1">IF(AP1004-AM1004&gt;'Inputs and Outputs'!$D$4,Three-AM1004,0)</f>
        <v>0</v>
      </c>
      <c r="AR1004" s="68">
        <f ca="1">AP1004*'Inputs and Outputs'!$D$5-AQ1004*'Inputs and Outputs'!$D$6</f>
        <v>4120</v>
      </c>
      <c r="AS1004" s="70">
        <f t="shared" ca="1" si="317"/>
        <v>0.84680977564314219</v>
      </c>
      <c r="AT1004" s="68">
        <f t="shared" si="308"/>
        <v>25</v>
      </c>
      <c r="AU1004" s="75">
        <f ca="1">AP1004*'Inputs and Outputs'!$D$5-('Model Part B'!AQ1004*'Model Part B'!AT1004+AQ1004*Costperbumped)</f>
        <v>4120</v>
      </c>
      <c r="AX1004" s="74">
        <v>1001</v>
      </c>
      <c r="AY1004" s="68" t="s">
        <v>8</v>
      </c>
      <c r="AZ1004" s="69">
        <v>44530</v>
      </c>
      <c r="BA1004" s="67" t="s">
        <v>2</v>
      </c>
      <c r="BB1004" s="68" t="str">
        <f>'Flight Data'!$A1002</f>
        <v>G1001</v>
      </c>
      <c r="BC1004" s="68">
        <f>'Flight Data'!$B1002</f>
        <v>3</v>
      </c>
      <c r="BD1004" s="68">
        <f ca="1">ROUND(NORMINV($BI1004,'Inputs and Outputs'!$C$19,'Inputs and Outputs'!$D$19),0)</f>
        <v>103</v>
      </c>
      <c r="BE1004" s="68">
        <f t="shared" si="309"/>
        <v>104</v>
      </c>
      <c r="BF1004" s="68">
        <f t="shared" ca="1" si="310"/>
        <v>103</v>
      </c>
      <c r="BG1004" s="68">
        <f ca="1">IF(BF1004-BC1004&gt;'Inputs and Outputs'!$D$4,Four-BC1004,0)</f>
        <v>0</v>
      </c>
      <c r="BH1004" s="68">
        <f ca="1">BF1004*'Inputs and Outputs'!$D$5-BG1004*'Inputs and Outputs'!$D$6</f>
        <v>4120</v>
      </c>
      <c r="BI1004" s="70">
        <f t="shared" ca="1" si="318"/>
        <v>0.49404816275879415</v>
      </c>
      <c r="BJ1004" s="68">
        <f t="shared" si="311"/>
        <v>25</v>
      </c>
      <c r="BK1004" s="75">
        <f ca="1">BF1004*'Inputs and Outputs'!$D$5-('Model Part B'!BG1004*'Model Part B'!BJ1004+BG1004*Costperbumped)</f>
        <v>4120</v>
      </c>
      <c r="BN1004" s="74">
        <v>1001</v>
      </c>
      <c r="BO1004" s="68" t="s">
        <v>8</v>
      </c>
      <c r="BP1004" s="69">
        <v>44530</v>
      </c>
      <c r="BQ1004" s="67" t="s">
        <v>2</v>
      </c>
      <c r="BR1004" s="68" t="str">
        <f>'Flight Data'!$A1002</f>
        <v>G1001</v>
      </c>
      <c r="BS1004" s="68">
        <f>'Flight Data'!$B1002</f>
        <v>3</v>
      </c>
      <c r="BT1004" s="68">
        <f ca="1">ROUND(NORMINV($BY1004,'Inputs and Outputs'!$C$18,'Inputs and Outputs'!$D$18),0)</f>
        <v>97</v>
      </c>
      <c r="BU1004" s="68">
        <f t="shared" si="312"/>
        <v>105</v>
      </c>
      <c r="BV1004" s="68">
        <f t="shared" ca="1" si="313"/>
        <v>97</v>
      </c>
      <c r="BW1004" s="68">
        <f ca="1">IF(BV1004-BS1004&gt;'Inputs and Outputs'!$D$4,Five-BS1004,0)</f>
        <v>0</v>
      </c>
      <c r="BX1004" s="68">
        <f ca="1">BV1004*'Inputs and Outputs'!$D$5-BW1004*'Inputs and Outputs'!$D$6</f>
        <v>3880</v>
      </c>
      <c r="BY1004" s="70">
        <f t="shared" ca="1" si="319"/>
        <v>0.27380246725796908</v>
      </c>
      <c r="BZ1004" s="68">
        <f t="shared" si="314"/>
        <v>25</v>
      </c>
      <c r="CA1004" s="75">
        <f ca="1">BV1004*'Inputs and Outputs'!$D$5-('Model Part B'!BW1004*'Model Part B'!BZ1004+BW1004*Costperbumped)</f>
        <v>3880</v>
      </c>
    </row>
    <row r="1005" spans="2:79" x14ac:dyDescent="0.2">
      <c r="B1005" s="74">
        <v>1002</v>
      </c>
      <c r="C1005" s="68" t="s">
        <v>8</v>
      </c>
      <c r="D1005" s="69">
        <v>44530</v>
      </c>
      <c r="E1005" s="67" t="s">
        <v>0</v>
      </c>
      <c r="F1005" s="68" t="str">
        <f>'Flight Data'!$A1003</f>
        <v>G1002</v>
      </c>
      <c r="G1005" s="68">
        <f>'Flight Data'!$B1003</f>
        <v>1</v>
      </c>
      <c r="H1005" s="68">
        <f ca="1">ROUND(NORMINV($M1005,'Inputs and Outputs'!$C$20,'Inputs and Outputs'!$D$20),0)</f>
        <v>106</v>
      </c>
      <c r="I1005" s="68">
        <f t="shared" si="300"/>
        <v>101</v>
      </c>
      <c r="J1005" s="68">
        <f t="shared" ca="1" si="301"/>
        <v>101</v>
      </c>
      <c r="K1005" s="68">
        <f ca="1">IF(J1005-G1005&gt;'Inputs and Outputs'!$D$4,One-G1005,0)</f>
        <v>0</v>
      </c>
      <c r="L1005" s="68">
        <f ca="1">J1005*'Inputs and Outputs'!$D$5-K1005*'Inputs and Outputs'!$D$6</f>
        <v>4040</v>
      </c>
      <c r="M1005" s="70">
        <f t="shared" ca="1" si="315"/>
        <v>0.59274629943005974</v>
      </c>
      <c r="N1005" s="68">
        <f t="shared" si="302"/>
        <v>200</v>
      </c>
      <c r="O1005" s="75">
        <f ca="1">J1005*'Inputs and Outputs'!$D$5-('Model Part B'!K1005*'Model Part B'!N1005+K1005*Costperbumped)</f>
        <v>4040</v>
      </c>
      <c r="R1005" s="74">
        <v>1002</v>
      </c>
      <c r="S1005" s="68" t="s">
        <v>8</v>
      </c>
      <c r="T1005" s="69">
        <v>44530</v>
      </c>
      <c r="U1005" s="67" t="s">
        <v>0</v>
      </c>
      <c r="V1005" s="68" t="str">
        <f>'Flight Data'!$A1003</f>
        <v>G1002</v>
      </c>
      <c r="W1005" s="68">
        <f>'Flight Data'!$B1003</f>
        <v>1</v>
      </c>
      <c r="X1005" s="68">
        <f ca="1">ROUND(NORMINV($AC1005,'Inputs and Outputs'!$C$20,'Inputs and Outputs'!$D$20),0)</f>
        <v>102</v>
      </c>
      <c r="Y1005" s="68">
        <f t="shared" si="303"/>
        <v>102</v>
      </c>
      <c r="Z1005" s="68">
        <f t="shared" ca="1" si="304"/>
        <v>102</v>
      </c>
      <c r="AA1005" s="68">
        <f ca="1">IF(Z1005-W1005&gt;'Inputs and Outputs'!$D$4,One-W1005,0)</f>
        <v>0</v>
      </c>
      <c r="AB1005" s="68">
        <f ca="1">Z1005*'Inputs and Outputs'!$D$5-AA1005*'Inputs and Outputs'!$D$6</f>
        <v>4080</v>
      </c>
      <c r="AC1005" s="70">
        <f t="shared" ca="1" si="316"/>
        <v>0.3041600291898503</v>
      </c>
      <c r="AD1005" s="68">
        <f t="shared" si="305"/>
        <v>200</v>
      </c>
      <c r="AE1005" s="75">
        <f ca="1">Z1005*'Inputs and Outputs'!$D$5-('Model Part B'!AA1005*'Model Part B'!AD1005+AA1005*Costperbumped)</f>
        <v>4080</v>
      </c>
      <c r="AH1005" s="74">
        <v>1002</v>
      </c>
      <c r="AI1005" s="68" t="s">
        <v>8</v>
      </c>
      <c r="AJ1005" s="69">
        <v>44530</v>
      </c>
      <c r="AK1005" s="67" t="s">
        <v>0</v>
      </c>
      <c r="AL1005" s="68" t="str">
        <f>'Flight Data'!$A1003</f>
        <v>G1002</v>
      </c>
      <c r="AM1005" s="68">
        <f>'Flight Data'!$B1003</f>
        <v>1</v>
      </c>
      <c r="AN1005" s="68">
        <f ca="1">ROUND(NORMINV($AS1005,'Inputs and Outputs'!$C$20,'Inputs and Outputs'!$D$20),0)</f>
        <v>109</v>
      </c>
      <c r="AO1005" s="68">
        <f t="shared" si="306"/>
        <v>103</v>
      </c>
      <c r="AP1005" s="68">
        <f t="shared" ca="1" si="307"/>
        <v>103</v>
      </c>
      <c r="AQ1005" s="68">
        <f ca="1">IF(AP1005-AM1005&gt;'Inputs and Outputs'!$D$4,Three-AM1005,0)</f>
        <v>2</v>
      </c>
      <c r="AR1005" s="68">
        <f ca="1">AP1005*'Inputs and Outputs'!$D$5-AQ1005*'Inputs and Outputs'!$D$6</f>
        <v>3920</v>
      </c>
      <c r="AS1005" s="70">
        <f t="shared" ca="1" si="317"/>
        <v>0.76332225434473</v>
      </c>
      <c r="AT1005" s="68">
        <f t="shared" si="308"/>
        <v>200</v>
      </c>
      <c r="AU1005" s="75">
        <f ca="1">AP1005*'Inputs and Outputs'!$D$5-('Model Part B'!AQ1005*'Model Part B'!AT1005+AQ1005*Costperbumped)</f>
        <v>3520</v>
      </c>
      <c r="AX1005" s="74">
        <v>1002</v>
      </c>
      <c r="AY1005" s="68" t="s">
        <v>8</v>
      </c>
      <c r="AZ1005" s="69">
        <v>44530</v>
      </c>
      <c r="BA1005" s="67" t="s">
        <v>0</v>
      </c>
      <c r="BB1005" s="68" t="str">
        <f>'Flight Data'!$A1003</f>
        <v>G1002</v>
      </c>
      <c r="BC1005" s="68">
        <f>'Flight Data'!$B1003</f>
        <v>1</v>
      </c>
      <c r="BD1005" s="68">
        <f ca="1">ROUND(NORMINV($BI1005,'Inputs and Outputs'!$C$20,'Inputs and Outputs'!$D$20),0)</f>
        <v>105</v>
      </c>
      <c r="BE1005" s="68">
        <f t="shared" si="309"/>
        <v>104</v>
      </c>
      <c r="BF1005" s="68">
        <f t="shared" ca="1" si="310"/>
        <v>104</v>
      </c>
      <c r="BG1005" s="68">
        <f ca="1">IF(BF1005-BC1005&gt;'Inputs and Outputs'!$D$4,Four-BC1005,0)</f>
        <v>3</v>
      </c>
      <c r="BH1005" s="68">
        <f ca="1">BF1005*'Inputs and Outputs'!$D$5-BG1005*'Inputs and Outputs'!$D$6</f>
        <v>3860</v>
      </c>
      <c r="BI1005" s="70">
        <f t="shared" ca="1" si="318"/>
        <v>0.52870914802489866</v>
      </c>
      <c r="BJ1005" s="68">
        <f t="shared" si="311"/>
        <v>200</v>
      </c>
      <c r="BK1005" s="75">
        <f ca="1">BF1005*'Inputs and Outputs'!$D$5-('Model Part B'!BG1005*'Model Part B'!BJ1005+BG1005*Costperbumped)</f>
        <v>3260</v>
      </c>
      <c r="BN1005" s="74">
        <v>1002</v>
      </c>
      <c r="BO1005" s="68" t="s">
        <v>8</v>
      </c>
      <c r="BP1005" s="69">
        <v>44530</v>
      </c>
      <c r="BQ1005" s="67" t="s">
        <v>0</v>
      </c>
      <c r="BR1005" s="68" t="str">
        <f>'Flight Data'!$A1003</f>
        <v>G1002</v>
      </c>
      <c r="BS1005" s="68">
        <f>'Flight Data'!$B1003</f>
        <v>1</v>
      </c>
      <c r="BT1005" s="68">
        <f ca="1">ROUND(NORMINV($BY1005,'Inputs and Outputs'!$C$18,'Inputs and Outputs'!$D$18),0)</f>
        <v>100</v>
      </c>
      <c r="BU1005" s="68">
        <f t="shared" si="312"/>
        <v>105</v>
      </c>
      <c r="BV1005" s="68">
        <f t="shared" ca="1" si="313"/>
        <v>100</v>
      </c>
      <c r="BW1005" s="68">
        <f ca="1">IF(BV1005-BS1005&gt;'Inputs and Outputs'!$D$4,Five-BS1005,0)</f>
        <v>0</v>
      </c>
      <c r="BX1005" s="68">
        <f ca="1">BV1005*'Inputs and Outputs'!$D$5-BW1005*'Inputs and Outputs'!$D$6</f>
        <v>4000</v>
      </c>
      <c r="BY1005" s="70">
        <f t="shared" ca="1" si="319"/>
        <v>0.40198556974067801</v>
      </c>
      <c r="BZ1005" s="68">
        <f t="shared" si="314"/>
        <v>200</v>
      </c>
      <c r="CA1005" s="75">
        <f ca="1">BV1005*'Inputs and Outputs'!$D$5-('Model Part B'!BW1005*'Model Part B'!BZ1005+BW1005*Costperbumped)</f>
        <v>4000</v>
      </c>
    </row>
    <row r="1006" spans="2:79" x14ac:dyDescent="0.2">
      <c r="B1006" s="74">
        <v>1003</v>
      </c>
      <c r="C1006" s="68" t="s">
        <v>7</v>
      </c>
      <c r="D1006" s="69">
        <v>44531</v>
      </c>
      <c r="E1006" s="67" t="s">
        <v>3</v>
      </c>
      <c r="F1006" s="68" t="str">
        <f>'Flight Data'!$A1004</f>
        <v>G1003</v>
      </c>
      <c r="G1006" s="68">
        <f>'Flight Data'!$B1004</f>
        <v>2</v>
      </c>
      <c r="H1006" s="68">
        <f ca="1">ROUND(NORMINV($M1006,'Inputs and Outputs'!$C$18,'Inputs and Outputs'!$D$18),0)</f>
        <v>113</v>
      </c>
      <c r="I1006" s="68">
        <f t="shared" si="300"/>
        <v>101</v>
      </c>
      <c r="J1006" s="68">
        <f t="shared" ca="1" si="301"/>
        <v>101</v>
      </c>
      <c r="K1006" s="68">
        <f ca="1">IF(J1006-G1006&gt;'Inputs and Outputs'!$D$4,One-G1006,0)</f>
        <v>0</v>
      </c>
      <c r="L1006" s="68">
        <f ca="1">J1006*'Inputs and Outputs'!$D$5-K1006*'Inputs and Outputs'!$D$6</f>
        <v>4040</v>
      </c>
      <c r="M1006" s="70">
        <f t="shared" ca="1" si="315"/>
        <v>0.98008012306813985</v>
      </c>
      <c r="N1006" s="68">
        <f t="shared" si="302"/>
        <v>25</v>
      </c>
      <c r="O1006" s="75">
        <f ca="1">J1006*'Inputs and Outputs'!$D$5-('Model Part B'!K1006*'Model Part B'!N1006+K1006*Costperbumped)</f>
        <v>4040</v>
      </c>
      <c r="R1006" s="74">
        <v>1003</v>
      </c>
      <c r="S1006" s="68" t="s">
        <v>7</v>
      </c>
      <c r="T1006" s="69">
        <v>44531</v>
      </c>
      <c r="U1006" s="67" t="s">
        <v>3</v>
      </c>
      <c r="V1006" s="68" t="str">
        <f>'Flight Data'!$A1004</f>
        <v>G1003</v>
      </c>
      <c r="W1006" s="68">
        <f>'Flight Data'!$B1004</f>
        <v>2</v>
      </c>
      <c r="X1006" s="68">
        <f ca="1">ROUND(NORMINV($AC1006,'Inputs and Outputs'!$C$18,'Inputs and Outputs'!$D$18),0)</f>
        <v>98</v>
      </c>
      <c r="Y1006" s="68">
        <f t="shared" si="303"/>
        <v>102</v>
      </c>
      <c r="Z1006" s="68">
        <f t="shared" ca="1" si="304"/>
        <v>98</v>
      </c>
      <c r="AA1006" s="68">
        <f ca="1">IF(Z1006-W1006&gt;'Inputs and Outputs'!$D$4,One-W1006,0)</f>
        <v>0</v>
      </c>
      <c r="AB1006" s="68">
        <f ca="1">Z1006*'Inputs and Outputs'!$D$5-AA1006*'Inputs and Outputs'!$D$6</f>
        <v>3920</v>
      </c>
      <c r="AC1006" s="70">
        <f t="shared" ca="1" si="316"/>
        <v>0.31855539650802589</v>
      </c>
      <c r="AD1006" s="68">
        <f t="shared" si="305"/>
        <v>25</v>
      </c>
      <c r="AE1006" s="75">
        <f ca="1">Z1006*'Inputs and Outputs'!$D$5-('Model Part B'!AA1006*'Model Part B'!AD1006+AA1006*Costperbumped)</f>
        <v>3920</v>
      </c>
      <c r="AH1006" s="74">
        <v>1003</v>
      </c>
      <c r="AI1006" s="68" t="s">
        <v>7</v>
      </c>
      <c r="AJ1006" s="69">
        <v>44531</v>
      </c>
      <c r="AK1006" s="67" t="s">
        <v>3</v>
      </c>
      <c r="AL1006" s="68" t="str">
        <f>'Flight Data'!$A1004</f>
        <v>G1003</v>
      </c>
      <c r="AM1006" s="68">
        <f>'Flight Data'!$B1004</f>
        <v>2</v>
      </c>
      <c r="AN1006" s="68">
        <f ca="1">ROUND(NORMINV($AS1006,'Inputs and Outputs'!$C$18,'Inputs and Outputs'!$D$18),0)</f>
        <v>93</v>
      </c>
      <c r="AO1006" s="68">
        <f t="shared" si="306"/>
        <v>103</v>
      </c>
      <c r="AP1006" s="68">
        <f t="shared" ca="1" si="307"/>
        <v>93</v>
      </c>
      <c r="AQ1006" s="68">
        <f ca="1">IF(AP1006-AM1006&gt;'Inputs and Outputs'!$D$4,Three-AM1006,0)</f>
        <v>0</v>
      </c>
      <c r="AR1006" s="68">
        <f ca="1">AP1006*'Inputs and Outputs'!$D$5-AQ1006*'Inputs and Outputs'!$D$6</f>
        <v>3720</v>
      </c>
      <c r="AS1006" s="70">
        <f t="shared" ca="1" si="317"/>
        <v>0.10111508739878838</v>
      </c>
      <c r="AT1006" s="68">
        <f t="shared" si="308"/>
        <v>25</v>
      </c>
      <c r="AU1006" s="75">
        <f ca="1">AP1006*'Inputs and Outputs'!$D$5-('Model Part B'!AQ1006*'Model Part B'!AT1006+AQ1006*Costperbumped)</f>
        <v>3720</v>
      </c>
      <c r="AX1006" s="74">
        <v>1003</v>
      </c>
      <c r="AY1006" s="68" t="s">
        <v>7</v>
      </c>
      <c r="AZ1006" s="69">
        <v>44531</v>
      </c>
      <c r="BA1006" s="67" t="s">
        <v>3</v>
      </c>
      <c r="BB1006" s="68" t="str">
        <f>'Flight Data'!$A1004</f>
        <v>G1003</v>
      </c>
      <c r="BC1006" s="68">
        <f>'Flight Data'!$B1004</f>
        <v>2</v>
      </c>
      <c r="BD1006" s="68">
        <f ca="1">ROUND(NORMINV($BI1006,'Inputs and Outputs'!$C$18,'Inputs and Outputs'!$D$18),0)</f>
        <v>93</v>
      </c>
      <c r="BE1006" s="68">
        <f t="shared" si="309"/>
        <v>104</v>
      </c>
      <c r="BF1006" s="68">
        <f t="shared" ca="1" si="310"/>
        <v>93</v>
      </c>
      <c r="BG1006" s="68">
        <f ca="1">IF(BF1006-BC1006&gt;'Inputs and Outputs'!$D$4,Four-BC1006,0)</f>
        <v>0</v>
      </c>
      <c r="BH1006" s="68">
        <f ca="1">BF1006*'Inputs and Outputs'!$D$5-BG1006*'Inputs and Outputs'!$D$6</f>
        <v>3720</v>
      </c>
      <c r="BI1006" s="70">
        <f t="shared" ca="1" si="318"/>
        <v>0.10060574112200982</v>
      </c>
      <c r="BJ1006" s="68">
        <f t="shared" si="311"/>
        <v>25</v>
      </c>
      <c r="BK1006" s="75">
        <f ca="1">BF1006*'Inputs and Outputs'!$D$5-('Model Part B'!BG1006*'Model Part B'!BJ1006+BG1006*Costperbumped)</f>
        <v>3720</v>
      </c>
      <c r="BN1006" s="74">
        <v>1003</v>
      </c>
      <c r="BO1006" s="68" t="s">
        <v>7</v>
      </c>
      <c r="BP1006" s="69">
        <v>44531</v>
      </c>
      <c r="BQ1006" s="67" t="s">
        <v>3</v>
      </c>
      <c r="BR1006" s="68" t="str">
        <f>'Flight Data'!$A1004</f>
        <v>G1003</v>
      </c>
      <c r="BS1006" s="68">
        <f>'Flight Data'!$B1004</f>
        <v>2</v>
      </c>
      <c r="BT1006" s="68">
        <f ca="1">ROUND(NORMINV($BY1006,'Inputs and Outputs'!$C$18,'Inputs and Outputs'!$D$18),0)</f>
        <v>104</v>
      </c>
      <c r="BU1006" s="68">
        <f t="shared" si="312"/>
        <v>105</v>
      </c>
      <c r="BV1006" s="68">
        <f t="shared" ca="1" si="313"/>
        <v>104</v>
      </c>
      <c r="BW1006" s="68">
        <f ca="1">IF(BV1006-BS1006&gt;'Inputs and Outputs'!$D$4,Five-BS1006,0)</f>
        <v>3</v>
      </c>
      <c r="BX1006" s="68">
        <f ca="1">BV1006*'Inputs and Outputs'!$D$5-BW1006*'Inputs and Outputs'!$D$6</f>
        <v>3860</v>
      </c>
      <c r="BY1006" s="70">
        <f t="shared" ca="1" si="319"/>
        <v>0.67853047139972578</v>
      </c>
      <c r="BZ1006" s="68">
        <f t="shared" si="314"/>
        <v>25</v>
      </c>
      <c r="CA1006" s="75">
        <f ca="1">BV1006*'Inputs and Outputs'!$D$5-('Model Part B'!BW1006*'Model Part B'!BZ1006+BW1006*Costperbumped)</f>
        <v>3785</v>
      </c>
    </row>
    <row r="1007" spans="2:79" x14ac:dyDescent="0.2">
      <c r="B1007" s="74">
        <v>1004</v>
      </c>
      <c r="C1007" s="68" t="s">
        <v>7</v>
      </c>
      <c r="D1007" s="69">
        <v>44531</v>
      </c>
      <c r="E1007" s="67" t="s">
        <v>2</v>
      </c>
      <c r="F1007" s="68" t="str">
        <f>'Flight Data'!$A1005</f>
        <v>G1004</v>
      </c>
      <c r="G1007" s="68">
        <f>'Flight Data'!$B1005</f>
        <v>1</v>
      </c>
      <c r="H1007" s="68">
        <f ca="1">ROUND(NORMINV($M1007,'Inputs and Outputs'!$C$19,'Inputs and Outputs'!$D$19),0)</f>
        <v>103</v>
      </c>
      <c r="I1007" s="68">
        <f t="shared" si="300"/>
        <v>101</v>
      </c>
      <c r="J1007" s="68">
        <f t="shared" ca="1" si="301"/>
        <v>101</v>
      </c>
      <c r="K1007" s="68">
        <f ca="1">IF(J1007-G1007&gt;'Inputs and Outputs'!$D$4,One-G1007,0)</f>
        <v>0</v>
      </c>
      <c r="L1007" s="68">
        <f ca="1">J1007*'Inputs and Outputs'!$D$5-K1007*'Inputs and Outputs'!$D$6</f>
        <v>4040</v>
      </c>
      <c r="M1007" s="70">
        <f t="shared" ca="1" si="315"/>
        <v>0.47403433700645181</v>
      </c>
      <c r="N1007" s="68">
        <f t="shared" si="302"/>
        <v>25</v>
      </c>
      <c r="O1007" s="75">
        <f ca="1">J1007*'Inputs and Outputs'!$D$5-('Model Part B'!K1007*'Model Part B'!N1007+K1007*Costperbumped)</f>
        <v>4040</v>
      </c>
      <c r="R1007" s="74">
        <v>1004</v>
      </c>
      <c r="S1007" s="68" t="s">
        <v>7</v>
      </c>
      <c r="T1007" s="69">
        <v>44531</v>
      </c>
      <c r="U1007" s="67" t="s">
        <v>2</v>
      </c>
      <c r="V1007" s="68" t="str">
        <f>'Flight Data'!$A1005</f>
        <v>G1004</v>
      </c>
      <c r="W1007" s="68">
        <f>'Flight Data'!$B1005</f>
        <v>1</v>
      </c>
      <c r="X1007" s="68">
        <f ca="1">ROUND(NORMINV($AC1007,'Inputs and Outputs'!$C$19,'Inputs and Outputs'!$D$19),0)</f>
        <v>106</v>
      </c>
      <c r="Y1007" s="68">
        <f t="shared" si="303"/>
        <v>102</v>
      </c>
      <c r="Z1007" s="68">
        <f t="shared" ca="1" si="304"/>
        <v>102</v>
      </c>
      <c r="AA1007" s="68">
        <f ca="1">IF(Z1007-W1007&gt;'Inputs and Outputs'!$D$4,One-W1007,0)</f>
        <v>0</v>
      </c>
      <c r="AB1007" s="68">
        <f ca="1">Z1007*'Inputs and Outputs'!$D$5-AA1007*'Inputs and Outputs'!$D$6</f>
        <v>4080</v>
      </c>
      <c r="AC1007" s="70">
        <f t="shared" ca="1" si="316"/>
        <v>0.73993056627628706</v>
      </c>
      <c r="AD1007" s="68">
        <f t="shared" si="305"/>
        <v>25</v>
      </c>
      <c r="AE1007" s="75">
        <f ca="1">Z1007*'Inputs and Outputs'!$D$5-('Model Part B'!AA1007*'Model Part B'!AD1007+AA1007*Costperbumped)</f>
        <v>4080</v>
      </c>
      <c r="AH1007" s="74">
        <v>1004</v>
      </c>
      <c r="AI1007" s="68" t="s">
        <v>7</v>
      </c>
      <c r="AJ1007" s="69">
        <v>44531</v>
      </c>
      <c r="AK1007" s="67" t="s">
        <v>2</v>
      </c>
      <c r="AL1007" s="68" t="str">
        <f>'Flight Data'!$A1005</f>
        <v>G1004</v>
      </c>
      <c r="AM1007" s="68">
        <f>'Flight Data'!$B1005</f>
        <v>1</v>
      </c>
      <c r="AN1007" s="68">
        <f ca="1">ROUND(NORMINV($AS1007,'Inputs and Outputs'!$C$19,'Inputs and Outputs'!$D$19),0)</f>
        <v>111</v>
      </c>
      <c r="AO1007" s="68">
        <f t="shared" si="306"/>
        <v>103</v>
      </c>
      <c r="AP1007" s="68">
        <f t="shared" ca="1" si="307"/>
        <v>103</v>
      </c>
      <c r="AQ1007" s="68">
        <f ca="1">IF(AP1007-AM1007&gt;'Inputs and Outputs'!$D$4,Three-AM1007,0)</f>
        <v>2</v>
      </c>
      <c r="AR1007" s="68">
        <f ca="1">AP1007*'Inputs and Outputs'!$D$5-AQ1007*'Inputs and Outputs'!$D$6</f>
        <v>3920</v>
      </c>
      <c r="AS1007" s="70">
        <f t="shared" ca="1" si="317"/>
        <v>0.94640269789875664</v>
      </c>
      <c r="AT1007" s="68">
        <f t="shared" si="308"/>
        <v>25</v>
      </c>
      <c r="AU1007" s="75">
        <f ca="1">AP1007*'Inputs and Outputs'!$D$5-('Model Part B'!AQ1007*'Model Part B'!AT1007+AQ1007*Costperbumped)</f>
        <v>3870</v>
      </c>
      <c r="AX1007" s="74">
        <v>1004</v>
      </c>
      <c r="AY1007" s="68" t="s">
        <v>7</v>
      </c>
      <c r="AZ1007" s="69">
        <v>44531</v>
      </c>
      <c r="BA1007" s="67" t="s">
        <v>2</v>
      </c>
      <c r="BB1007" s="68" t="str">
        <f>'Flight Data'!$A1005</f>
        <v>G1004</v>
      </c>
      <c r="BC1007" s="68">
        <f>'Flight Data'!$B1005</f>
        <v>1</v>
      </c>
      <c r="BD1007" s="68">
        <f ca="1">ROUND(NORMINV($BI1007,'Inputs and Outputs'!$C$19,'Inputs and Outputs'!$D$19),0)</f>
        <v>95</v>
      </c>
      <c r="BE1007" s="68">
        <f t="shared" si="309"/>
        <v>104</v>
      </c>
      <c r="BF1007" s="68">
        <f t="shared" ca="1" si="310"/>
        <v>95</v>
      </c>
      <c r="BG1007" s="68">
        <f ca="1">IF(BF1007-BC1007&gt;'Inputs and Outputs'!$D$4,Four-BC1007,0)</f>
        <v>0</v>
      </c>
      <c r="BH1007" s="68">
        <f ca="1">BF1007*'Inputs and Outputs'!$D$5-BG1007*'Inputs and Outputs'!$D$6</f>
        <v>3800</v>
      </c>
      <c r="BI1007" s="70">
        <f t="shared" ca="1" si="318"/>
        <v>4.4713868224101061E-2</v>
      </c>
      <c r="BJ1007" s="68">
        <f t="shared" si="311"/>
        <v>25</v>
      </c>
      <c r="BK1007" s="75">
        <f ca="1">BF1007*'Inputs and Outputs'!$D$5-('Model Part B'!BG1007*'Model Part B'!BJ1007+BG1007*Costperbumped)</f>
        <v>3800</v>
      </c>
      <c r="BN1007" s="74">
        <v>1004</v>
      </c>
      <c r="BO1007" s="68" t="s">
        <v>7</v>
      </c>
      <c r="BP1007" s="69">
        <v>44531</v>
      </c>
      <c r="BQ1007" s="67" t="s">
        <v>2</v>
      </c>
      <c r="BR1007" s="68" t="str">
        <f>'Flight Data'!$A1005</f>
        <v>G1004</v>
      </c>
      <c r="BS1007" s="68">
        <f>'Flight Data'!$B1005</f>
        <v>1</v>
      </c>
      <c r="BT1007" s="68">
        <f ca="1">ROUND(NORMINV($BY1007,'Inputs and Outputs'!$C$18,'Inputs and Outputs'!$D$18),0)</f>
        <v>103</v>
      </c>
      <c r="BU1007" s="68">
        <f t="shared" si="312"/>
        <v>105</v>
      </c>
      <c r="BV1007" s="68">
        <f t="shared" ca="1" si="313"/>
        <v>103</v>
      </c>
      <c r="BW1007" s="68">
        <f ca="1">IF(BV1007-BS1007&gt;'Inputs and Outputs'!$D$4,Five-BS1007,0)</f>
        <v>4</v>
      </c>
      <c r="BX1007" s="68">
        <f ca="1">BV1007*'Inputs and Outputs'!$D$5-BW1007*'Inputs and Outputs'!$D$6</f>
        <v>3720</v>
      </c>
      <c r="BY1007" s="70">
        <f t="shared" ca="1" si="319"/>
        <v>0.65029856983384338</v>
      </c>
      <c r="BZ1007" s="68">
        <f t="shared" si="314"/>
        <v>25</v>
      </c>
      <c r="CA1007" s="75">
        <f ca="1">BV1007*'Inputs and Outputs'!$D$5-('Model Part B'!BW1007*'Model Part B'!BZ1007+BW1007*Costperbumped)</f>
        <v>3620</v>
      </c>
    </row>
    <row r="1008" spans="2:79" x14ac:dyDescent="0.2">
      <c r="B1008" s="74">
        <v>1005</v>
      </c>
      <c r="C1008" s="68" t="s">
        <v>7</v>
      </c>
      <c r="D1008" s="69">
        <v>44531</v>
      </c>
      <c r="E1008" s="67" t="s">
        <v>0</v>
      </c>
      <c r="F1008" s="68" t="str">
        <f>'Flight Data'!$A1006</f>
        <v>G1005</v>
      </c>
      <c r="G1008" s="68">
        <f>'Flight Data'!$B1006</f>
        <v>2</v>
      </c>
      <c r="H1008" s="68">
        <f ca="1">ROUND(NORMINV($M1008,'Inputs and Outputs'!$C$20,'Inputs and Outputs'!$D$20),0)</f>
        <v>106</v>
      </c>
      <c r="I1008" s="68">
        <f t="shared" si="300"/>
        <v>101</v>
      </c>
      <c r="J1008" s="68">
        <f t="shared" ca="1" si="301"/>
        <v>101</v>
      </c>
      <c r="K1008" s="68">
        <f ca="1">IF(J1008-G1008&gt;'Inputs and Outputs'!$D$4,One-G1008,0)</f>
        <v>0</v>
      </c>
      <c r="L1008" s="68">
        <f ca="1">J1008*'Inputs and Outputs'!$D$5-K1008*'Inputs and Outputs'!$D$6</f>
        <v>4040</v>
      </c>
      <c r="M1008" s="70">
        <f t="shared" ca="1" si="315"/>
        <v>0.6097461877653223</v>
      </c>
      <c r="N1008" s="68">
        <f t="shared" si="302"/>
        <v>200</v>
      </c>
      <c r="O1008" s="75">
        <f ca="1">J1008*'Inputs and Outputs'!$D$5-('Model Part B'!K1008*'Model Part B'!N1008+K1008*Costperbumped)</f>
        <v>4040</v>
      </c>
      <c r="R1008" s="74">
        <v>1005</v>
      </c>
      <c r="S1008" s="68" t="s">
        <v>7</v>
      </c>
      <c r="T1008" s="69">
        <v>44531</v>
      </c>
      <c r="U1008" s="67" t="s">
        <v>0</v>
      </c>
      <c r="V1008" s="68" t="str">
        <f>'Flight Data'!$A1006</f>
        <v>G1005</v>
      </c>
      <c r="W1008" s="68">
        <f>'Flight Data'!$B1006</f>
        <v>2</v>
      </c>
      <c r="X1008" s="68">
        <f ca="1">ROUND(NORMINV($AC1008,'Inputs and Outputs'!$C$20,'Inputs and Outputs'!$D$20),0)</f>
        <v>102</v>
      </c>
      <c r="Y1008" s="68">
        <f t="shared" si="303"/>
        <v>102</v>
      </c>
      <c r="Z1008" s="68">
        <f t="shared" ca="1" si="304"/>
        <v>102</v>
      </c>
      <c r="AA1008" s="68">
        <f ca="1">IF(Z1008-W1008&gt;'Inputs and Outputs'!$D$4,One-W1008,0)</f>
        <v>0</v>
      </c>
      <c r="AB1008" s="68">
        <f ca="1">Z1008*'Inputs and Outputs'!$D$5-AA1008*'Inputs and Outputs'!$D$6</f>
        <v>4080</v>
      </c>
      <c r="AC1008" s="70">
        <f t="shared" ca="1" si="316"/>
        <v>0.28767373460720391</v>
      </c>
      <c r="AD1008" s="68">
        <f t="shared" si="305"/>
        <v>200</v>
      </c>
      <c r="AE1008" s="75">
        <f ca="1">Z1008*'Inputs and Outputs'!$D$5-('Model Part B'!AA1008*'Model Part B'!AD1008+AA1008*Costperbumped)</f>
        <v>4080</v>
      </c>
      <c r="AH1008" s="74">
        <v>1005</v>
      </c>
      <c r="AI1008" s="68" t="s">
        <v>7</v>
      </c>
      <c r="AJ1008" s="69">
        <v>44531</v>
      </c>
      <c r="AK1008" s="67" t="s">
        <v>0</v>
      </c>
      <c r="AL1008" s="68" t="str">
        <f>'Flight Data'!$A1006</f>
        <v>G1005</v>
      </c>
      <c r="AM1008" s="68">
        <f>'Flight Data'!$B1006</f>
        <v>2</v>
      </c>
      <c r="AN1008" s="68">
        <f ca="1">ROUND(NORMINV($AS1008,'Inputs and Outputs'!$C$20,'Inputs and Outputs'!$D$20),0)</f>
        <v>99</v>
      </c>
      <c r="AO1008" s="68">
        <f t="shared" si="306"/>
        <v>103</v>
      </c>
      <c r="AP1008" s="68">
        <f t="shared" ca="1" si="307"/>
        <v>99</v>
      </c>
      <c r="AQ1008" s="68">
        <f ca="1">IF(AP1008-AM1008&gt;'Inputs and Outputs'!$D$4,Three-AM1008,0)</f>
        <v>0</v>
      </c>
      <c r="AR1008" s="68">
        <f ca="1">AP1008*'Inputs and Outputs'!$D$5-AQ1008*'Inputs and Outputs'!$D$6</f>
        <v>3960</v>
      </c>
      <c r="AS1008" s="70">
        <f t="shared" ca="1" si="317"/>
        <v>0.11706266663644893</v>
      </c>
      <c r="AT1008" s="68">
        <f t="shared" si="308"/>
        <v>200</v>
      </c>
      <c r="AU1008" s="75">
        <f ca="1">AP1008*'Inputs and Outputs'!$D$5-('Model Part B'!AQ1008*'Model Part B'!AT1008+AQ1008*Costperbumped)</f>
        <v>3960</v>
      </c>
      <c r="AX1008" s="74">
        <v>1005</v>
      </c>
      <c r="AY1008" s="68" t="s">
        <v>7</v>
      </c>
      <c r="AZ1008" s="69">
        <v>44531</v>
      </c>
      <c r="BA1008" s="67" t="s">
        <v>0</v>
      </c>
      <c r="BB1008" s="68" t="str">
        <f>'Flight Data'!$A1006</f>
        <v>G1005</v>
      </c>
      <c r="BC1008" s="68">
        <f>'Flight Data'!$B1006</f>
        <v>2</v>
      </c>
      <c r="BD1008" s="68">
        <f ca="1">ROUND(NORMINV($BI1008,'Inputs and Outputs'!$C$20,'Inputs and Outputs'!$D$20),0)</f>
        <v>104</v>
      </c>
      <c r="BE1008" s="68">
        <f t="shared" si="309"/>
        <v>104</v>
      </c>
      <c r="BF1008" s="68">
        <f t="shared" ca="1" si="310"/>
        <v>104</v>
      </c>
      <c r="BG1008" s="68">
        <f ca="1">IF(BF1008-BC1008&gt;'Inputs and Outputs'!$D$4,Four-BC1008,0)</f>
        <v>2</v>
      </c>
      <c r="BH1008" s="68">
        <f ca="1">BF1008*'Inputs and Outputs'!$D$5-BG1008*'Inputs and Outputs'!$D$6</f>
        <v>3960</v>
      </c>
      <c r="BI1008" s="70">
        <f t="shared" ca="1" si="318"/>
        <v>0.42396802062738825</v>
      </c>
      <c r="BJ1008" s="68">
        <f t="shared" si="311"/>
        <v>200</v>
      </c>
      <c r="BK1008" s="75">
        <f ca="1">BF1008*'Inputs and Outputs'!$D$5-('Model Part B'!BG1008*'Model Part B'!BJ1008+BG1008*Costperbumped)</f>
        <v>3560</v>
      </c>
      <c r="BN1008" s="74">
        <v>1005</v>
      </c>
      <c r="BO1008" s="68" t="s">
        <v>7</v>
      </c>
      <c r="BP1008" s="69">
        <v>44531</v>
      </c>
      <c r="BQ1008" s="67" t="s">
        <v>0</v>
      </c>
      <c r="BR1008" s="68" t="str">
        <f>'Flight Data'!$A1006</f>
        <v>G1005</v>
      </c>
      <c r="BS1008" s="68">
        <f>'Flight Data'!$B1006</f>
        <v>2</v>
      </c>
      <c r="BT1008" s="68">
        <f ca="1">ROUND(NORMINV($BY1008,'Inputs and Outputs'!$C$18,'Inputs and Outputs'!$D$18),0)</f>
        <v>102</v>
      </c>
      <c r="BU1008" s="68">
        <f t="shared" si="312"/>
        <v>105</v>
      </c>
      <c r="BV1008" s="68">
        <f t="shared" ca="1" si="313"/>
        <v>102</v>
      </c>
      <c r="BW1008" s="68">
        <f ca="1">IF(BV1008-BS1008&gt;'Inputs and Outputs'!$D$4,Five-BS1008,0)</f>
        <v>0</v>
      </c>
      <c r="BX1008" s="68">
        <f ca="1">BV1008*'Inputs and Outputs'!$D$5-BW1008*'Inputs and Outputs'!$D$6</f>
        <v>4080</v>
      </c>
      <c r="BY1008" s="70">
        <f t="shared" ca="1" si="319"/>
        <v>0.59099856073379664</v>
      </c>
      <c r="BZ1008" s="68">
        <f t="shared" si="314"/>
        <v>200</v>
      </c>
      <c r="CA1008" s="75">
        <f ca="1">BV1008*'Inputs and Outputs'!$D$5-('Model Part B'!BW1008*'Model Part B'!BZ1008+BW1008*Costperbumped)</f>
        <v>4080</v>
      </c>
    </row>
    <row r="1009" spans="2:79" x14ac:dyDescent="0.2">
      <c r="B1009" s="74">
        <v>1006</v>
      </c>
      <c r="C1009" s="68" t="s">
        <v>6</v>
      </c>
      <c r="D1009" s="69">
        <v>44532</v>
      </c>
      <c r="E1009" s="67" t="s">
        <v>3</v>
      </c>
      <c r="F1009" s="68" t="str">
        <f>'Flight Data'!$A1007</f>
        <v>G1006</v>
      </c>
      <c r="G1009" s="68">
        <f>'Flight Data'!$B1007</f>
        <v>4</v>
      </c>
      <c r="H1009" s="68">
        <f ca="1">ROUND(NORMINV($M1009,'Inputs and Outputs'!$C$18,'Inputs and Outputs'!$D$18),0)</f>
        <v>109</v>
      </c>
      <c r="I1009" s="68">
        <f t="shared" si="300"/>
        <v>101</v>
      </c>
      <c r="J1009" s="68">
        <f t="shared" ca="1" si="301"/>
        <v>101</v>
      </c>
      <c r="K1009" s="68">
        <f ca="1">IF(J1009-G1009&gt;'Inputs and Outputs'!$D$4,One-G1009,0)</f>
        <v>0</v>
      </c>
      <c r="L1009" s="68">
        <f ca="1">J1009*'Inputs and Outputs'!$D$5-K1009*'Inputs and Outputs'!$D$6</f>
        <v>4040</v>
      </c>
      <c r="M1009" s="70">
        <f t="shared" ca="1" si="315"/>
        <v>0.91749577782996261</v>
      </c>
      <c r="N1009" s="68">
        <f t="shared" si="302"/>
        <v>25</v>
      </c>
      <c r="O1009" s="75">
        <f ca="1">J1009*'Inputs and Outputs'!$D$5-('Model Part B'!K1009*'Model Part B'!N1009+K1009*Costperbumped)</f>
        <v>4040</v>
      </c>
      <c r="R1009" s="74">
        <v>1006</v>
      </c>
      <c r="S1009" s="68" t="s">
        <v>6</v>
      </c>
      <c r="T1009" s="69">
        <v>44532</v>
      </c>
      <c r="U1009" s="67" t="s">
        <v>3</v>
      </c>
      <c r="V1009" s="68" t="str">
        <f>'Flight Data'!$A1007</f>
        <v>G1006</v>
      </c>
      <c r="W1009" s="68">
        <f>'Flight Data'!$B1007</f>
        <v>4</v>
      </c>
      <c r="X1009" s="68">
        <f ca="1">ROUND(NORMINV($AC1009,'Inputs and Outputs'!$C$18,'Inputs and Outputs'!$D$18),0)</f>
        <v>102</v>
      </c>
      <c r="Y1009" s="68">
        <f t="shared" si="303"/>
        <v>102</v>
      </c>
      <c r="Z1009" s="68">
        <f t="shared" ca="1" si="304"/>
        <v>102</v>
      </c>
      <c r="AA1009" s="68">
        <f ca="1">IF(Z1009-W1009&gt;'Inputs and Outputs'!$D$4,One-W1009,0)</f>
        <v>0</v>
      </c>
      <c r="AB1009" s="68">
        <f ca="1">Z1009*'Inputs and Outputs'!$D$5-AA1009*'Inputs and Outputs'!$D$6</f>
        <v>4080</v>
      </c>
      <c r="AC1009" s="70">
        <f t="shared" ca="1" si="316"/>
        <v>0.59141088336903258</v>
      </c>
      <c r="AD1009" s="68">
        <f t="shared" si="305"/>
        <v>25</v>
      </c>
      <c r="AE1009" s="75">
        <f ca="1">Z1009*'Inputs and Outputs'!$D$5-('Model Part B'!AA1009*'Model Part B'!AD1009+AA1009*Costperbumped)</f>
        <v>4080</v>
      </c>
      <c r="AH1009" s="74">
        <v>1006</v>
      </c>
      <c r="AI1009" s="68" t="s">
        <v>6</v>
      </c>
      <c r="AJ1009" s="69">
        <v>44532</v>
      </c>
      <c r="AK1009" s="67" t="s">
        <v>3</v>
      </c>
      <c r="AL1009" s="68" t="str">
        <f>'Flight Data'!$A1007</f>
        <v>G1006</v>
      </c>
      <c r="AM1009" s="68">
        <f>'Flight Data'!$B1007</f>
        <v>4</v>
      </c>
      <c r="AN1009" s="68">
        <f ca="1">ROUND(NORMINV($AS1009,'Inputs and Outputs'!$C$18,'Inputs and Outputs'!$D$18),0)</f>
        <v>104</v>
      </c>
      <c r="AO1009" s="68">
        <f t="shared" si="306"/>
        <v>103</v>
      </c>
      <c r="AP1009" s="68">
        <f t="shared" ca="1" si="307"/>
        <v>103</v>
      </c>
      <c r="AQ1009" s="68">
        <f ca="1">IF(AP1009-AM1009&gt;'Inputs and Outputs'!$D$4,Three-AM1009,0)</f>
        <v>0</v>
      </c>
      <c r="AR1009" s="68">
        <f ca="1">AP1009*'Inputs and Outputs'!$D$5-AQ1009*'Inputs and Outputs'!$D$6</f>
        <v>4120</v>
      </c>
      <c r="AS1009" s="70">
        <f t="shared" ca="1" si="317"/>
        <v>0.70757596752984953</v>
      </c>
      <c r="AT1009" s="68">
        <f t="shared" si="308"/>
        <v>25</v>
      </c>
      <c r="AU1009" s="75">
        <f ca="1">AP1009*'Inputs and Outputs'!$D$5-('Model Part B'!AQ1009*'Model Part B'!AT1009+AQ1009*Costperbumped)</f>
        <v>4120</v>
      </c>
      <c r="AX1009" s="74">
        <v>1006</v>
      </c>
      <c r="AY1009" s="68" t="s">
        <v>6</v>
      </c>
      <c r="AZ1009" s="69">
        <v>44532</v>
      </c>
      <c r="BA1009" s="67" t="s">
        <v>3</v>
      </c>
      <c r="BB1009" s="68" t="str">
        <f>'Flight Data'!$A1007</f>
        <v>G1006</v>
      </c>
      <c r="BC1009" s="68">
        <f>'Flight Data'!$B1007</f>
        <v>4</v>
      </c>
      <c r="BD1009" s="68">
        <f ca="1">ROUND(NORMINV($BI1009,'Inputs and Outputs'!$C$18,'Inputs and Outputs'!$D$18),0)</f>
        <v>109</v>
      </c>
      <c r="BE1009" s="68">
        <f t="shared" si="309"/>
        <v>104</v>
      </c>
      <c r="BF1009" s="68">
        <f t="shared" ca="1" si="310"/>
        <v>104</v>
      </c>
      <c r="BG1009" s="68">
        <f ca="1">IF(BF1009-BC1009&gt;'Inputs and Outputs'!$D$4,Four-BC1009,0)</f>
        <v>0</v>
      </c>
      <c r="BH1009" s="68">
        <f ca="1">BF1009*'Inputs and Outputs'!$D$5-BG1009*'Inputs and Outputs'!$D$6</f>
        <v>4160</v>
      </c>
      <c r="BI1009" s="70">
        <f t="shared" ca="1" si="318"/>
        <v>0.90068639488009283</v>
      </c>
      <c r="BJ1009" s="68">
        <f t="shared" si="311"/>
        <v>25</v>
      </c>
      <c r="BK1009" s="75">
        <f ca="1">BF1009*'Inputs and Outputs'!$D$5-('Model Part B'!BG1009*'Model Part B'!BJ1009+BG1009*Costperbumped)</f>
        <v>4160</v>
      </c>
      <c r="BN1009" s="74">
        <v>1006</v>
      </c>
      <c r="BO1009" s="68" t="s">
        <v>6</v>
      </c>
      <c r="BP1009" s="69">
        <v>44532</v>
      </c>
      <c r="BQ1009" s="67" t="s">
        <v>3</v>
      </c>
      <c r="BR1009" s="68" t="str">
        <f>'Flight Data'!$A1007</f>
        <v>G1006</v>
      </c>
      <c r="BS1009" s="68">
        <f>'Flight Data'!$B1007</f>
        <v>4</v>
      </c>
      <c r="BT1009" s="68">
        <f ca="1">ROUND(NORMINV($BY1009,'Inputs and Outputs'!$C$18,'Inputs and Outputs'!$D$18),0)</f>
        <v>97</v>
      </c>
      <c r="BU1009" s="68">
        <f t="shared" si="312"/>
        <v>105</v>
      </c>
      <c r="BV1009" s="68">
        <f t="shared" ca="1" si="313"/>
        <v>97</v>
      </c>
      <c r="BW1009" s="68">
        <f ca="1">IF(BV1009-BS1009&gt;'Inputs and Outputs'!$D$4,Five-BS1009,0)</f>
        <v>0</v>
      </c>
      <c r="BX1009" s="68">
        <f ca="1">BV1009*'Inputs and Outputs'!$D$5-BW1009*'Inputs and Outputs'!$D$6</f>
        <v>3880</v>
      </c>
      <c r="BY1009" s="70">
        <f t="shared" ca="1" si="319"/>
        <v>0.23479803884863493</v>
      </c>
      <c r="BZ1009" s="68">
        <f t="shared" si="314"/>
        <v>25</v>
      </c>
      <c r="CA1009" s="75">
        <f ca="1">BV1009*'Inputs and Outputs'!$D$5-('Model Part B'!BW1009*'Model Part B'!BZ1009+BW1009*Costperbumped)</f>
        <v>3880</v>
      </c>
    </row>
    <row r="1010" spans="2:79" x14ac:dyDescent="0.2">
      <c r="B1010" s="74">
        <v>1007</v>
      </c>
      <c r="C1010" s="68" t="s">
        <v>6</v>
      </c>
      <c r="D1010" s="69">
        <v>44532</v>
      </c>
      <c r="E1010" s="67" t="s">
        <v>2</v>
      </c>
      <c r="F1010" s="68" t="str">
        <f>'Flight Data'!$A1008</f>
        <v>G1007</v>
      </c>
      <c r="G1010" s="68">
        <f>'Flight Data'!$B1008</f>
        <v>1</v>
      </c>
      <c r="H1010" s="68">
        <f ca="1">ROUND(NORMINV($M1010,'Inputs and Outputs'!$C$19,'Inputs and Outputs'!$D$19),0)</f>
        <v>97</v>
      </c>
      <c r="I1010" s="68">
        <f t="shared" si="300"/>
        <v>101</v>
      </c>
      <c r="J1010" s="68">
        <f t="shared" ca="1" si="301"/>
        <v>97</v>
      </c>
      <c r="K1010" s="68">
        <f ca="1">IF(J1010-G1010&gt;'Inputs and Outputs'!$D$4,One-G1010,0)</f>
        <v>0</v>
      </c>
      <c r="L1010" s="68">
        <f ca="1">J1010*'Inputs and Outputs'!$D$5-K1010*'Inputs and Outputs'!$D$6</f>
        <v>3880</v>
      </c>
      <c r="M1010" s="70">
        <f t="shared" ca="1" si="315"/>
        <v>0.11090261241253907</v>
      </c>
      <c r="N1010" s="68">
        <f t="shared" si="302"/>
        <v>25</v>
      </c>
      <c r="O1010" s="75">
        <f ca="1">J1010*'Inputs and Outputs'!$D$5-('Model Part B'!K1010*'Model Part B'!N1010+K1010*Costperbumped)</f>
        <v>3880</v>
      </c>
      <c r="R1010" s="74">
        <v>1007</v>
      </c>
      <c r="S1010" s="68" t="s">
        <v>6</v>
      </c>
      <c r="T1010" s="69">
        <v>44532</v>
      </c>
      <c r="U1010" s="67" t="s">
        <v>2</v>
      </c>
      <c r="V1010" s="68" t="str">
        <f>'Flight Data'!$A1008</f>
        <v>G1007</v>
      </c>
      <c r="W1010" s="68">
        <f>'Flight Data'!$B1008</f>
        <v>1</v>
      </c>
      <c r="X1010" s="68">
        <f ca="1">ROUND(NORMINV($AC1010,'Inputs and Outputs'!$C$19,'Inputs and Outputs'!$D$19),0)</f>
        <v>107</v>
      </c>
      <c r="Y1010" s="68">
        <f t="shared" si="303"/>
        <v>102</v>
      </c>
      <c r="Z1010" s="68">
        <f t="shared" ca="1" si="304"/>
        <v>102</v>
      </c>
      <c r="AA1010" s="68">
        <f ca="1">IF(Z1010-W1010&gt;'Inputs and Outputs'!$D$4,One-W1010,0)</f>
        <v>0</v>
      </c>
      <c r="AB1010" s="68">
        <f ca="1">Z1010*'Inputs and Outputs'!$D$5-AA1010*'Inputs and Outputs'!$D$6</f>
        <v>4080</v>
      </c>
      <c r="AC1010" s="70">
        <f t="shared" ca="1" si="316"/>
        <v>0.76548419900608589</v>
      </c>
      <c r="AD1010" s="68">
        <f t="shared" si="305"/>
        <v>25</v>
      </c>
      <c r="AE1010" s="75">
        <f ca="1">Z1010*'Inputs and Outputs'!$D$5-('Model Part B'!AA1010*'Model Part B'!AD1010+AA1010*Costperbumped)</f>
        <v>4080</v>
      </c>
      <c r="AH1010" s="74">
        <v>1007</v>
      </c>
      <c r="AI1010" s="68" t="s">
        <v>6</v>
      </c>
      <c r="AJ1010" s="69">
        <v>44532</v>
      </c>
      <c r="AK1010" s="67" t="s">
        <v>2</v>
      </c>
      <c r="AL1010" s="68" t="str">
        <f>'Flight Data'!$A1008</f>
        <v>G1007</v>
      </c>
      <c r="AM1010" s="68">
        <f>'Flight Data'!$B1008</f>
        <v>1</v>
      </c>
      <c r="AN1010" s="68">
        <f ca="1">ROUND(NORMINV($AS1010,'Inputs and Outputs'!$C$19,'Inputs and Outputs'!$D$19),0)</f>
        <v>97</v>
      </c>
      <c r="AO1010" s="68">
        <f t="shared" si="306"/>
        <v>103</v>
      </c>
      <c r="AP1010" s="68">
        <f t="shared" ca="1" si="307"/>
        <v>97</v>
      </c>
      <c r="AQ1010" s="68">
        <f ca="1">IF(AP1010-AM1010&gt;'Inputs and Outputs'!$D$4,Three-AM1010,0)</f>
        <v>0</v>
      </c>
      <c r="AR1010" s="68">
        <f ca="1">AP1010*'Inputs and Outputs'!$D$5-AQ1010*'Inputs and Outputs'!$D$6</f>
        <v>3880</v>
      </c>
      <c r="AS1010" s="70">
        <f t="shared" ca="1" si="317"/>
        <v>0.11188503265825134</v>
      </c>
      <c r="AT1010" s="68">
        <f t="shared" si="308"/>
        <v>25</v>
      </c>
      <c r="AU1010" s="75">
        <f ca="1">AP1010*'Inputs and Outputs'!$D$5-('Model Part B'!AQ1010*'Model Part B'!AT1010+AQ1010*Costperbumped)</f>
        <v>3880</v>
      </c>
      <c r="AX1010" s="74">
        <v>1007</v>
      </c>
      <c r="AY1010" s="68" t="s">
        <v>6</v>
      </c>
      <c r="AZ1010" s="69">
        <v>44532</v>
      </c>
      <c r="BA1010" s="67" t="s">
        <v>2</v>
      </c>
      <c r="BB1010" s="68" t="str">
        <f>'Flight Data'!$A1008</f>
        <v>G1007</v>
      </c>
      <c r="BC1010" s="68">
        <f>'Flight Data'!$B1008</f>
        <v>1</v>
      </c>
      <c r="BD1010" s="68">
        <f ca="1">ROUND(NORMINV($BI1010,'Inputs and Outputs'!$C$19,'Inputs and Outputs'!$D$19),0)</f>
        <v>100</v>
      </c>
      <c r="BE1010" s="68">
        <f t="shared" si="309"/>
        <v>104</v>
      </c>
      <c r="BF1010" s="68">
        <f t="shared" ca="1" si="310"/>
        <v>100</v>
      </c>
      <c r="BG1010" s="68">
        <f ca="1">IF(BF1010-BC1010&gt;'Inputs and Outputs'!$D$4,Four-BC1010,0)</f>
        <v>0</v>
      </c>
      <c r="BH1010" s="68">
        <f ca="1">BF1010*'Inputs and Outputs'!$D$5-BG1010*'Inputs and Outputs'!$D$6</f>
        <v>4000</v>
      </c>
      <c r="BI1010" s="70">
        <f t="shared" ca="1" si="318"/>
        <v>0.25272469803905973</v>
      </c>
      <c r="BJ1010" s="68">
        <f t="shared" si="311"/>
        <v>25</v>
      </c>
      <c r="BK1010" s="75">
        <f ca="1">BF1010*'Inputs and Outputs'!$D$5-('Model Part B'!BG1010*'Model Part B'!BJ1010+BG1010*Costperbumped)</f>
        <v>4000</v>
      </c>
      <c r="BN1010" s="74">
        <v>1007</v>
      </c>
      <c r="BO1010" s="68" t="s">
        <v>6</v>
      </c>
      <c r="BP1010" s="69">
        <v>44532</v>
      </c>
      <c r="BQ1010" s="67" t="s">
        <v>2</v>
      </c>
      <c r="BR1010" s="68" t="str">
        <f>'Flight Data'!$A1008</f>
        <v>G1007</v>
      </c>
      <c r="BS1010" s="68">
        <f>'Flight Data'!$B1008</f>
        <v>1</v>
      </c>
      <c r="BT1010" s="68">
        <f ca="1">ROUND(NORMINV($BY1010,'Inputs and Outputs'!$C$18,'Inputs and Outputs'!$D$18),0)</f>
        <v>98</v>
      </c>
      <c r="BU1010" s="68">
        <f t="shared" si="312"/>
        <v>105</v>
      </c>
      <c r="BV1010" s="68">
        <f t="shared" ca="1" si="313"/>
        <v>98</v>
      </c>
      <c r="BW1010" s="68">
        <f ca="1">IF(BV1010-BS1010&gt;'Inputs and Outputs'!$D$4,Five-BS1010,0)</f>
        <v>0</v>
      </c>
      <c r="BX1010" s="68">
        <f ca="1">BV1010*'Inputs and Outputs'!$D$5-BW1010*'Inputs and Outputs'!$D$6</f>
        <v>3920</v>
      </c>
      <c r="BY1010" s="70">
        <f t="shared" ca="1" si="319"/>
        <v>0.30728272740507367</v>
      </c>
      <c r="BZ1010" s="68">
        <f t="shared" si="314"/>
        <v>25</v>
      </c>
      <c r="CA1010" s="75">
        <f ca="1">BV1010*'Inputs and Outputs'!$D$5-('Model Part B'!BW1010*'Model Part B'!BZ1010+BW1010*Costperbumped)</f>
        <v>3920</v>
      </c>
    </row>
    <row r="1011" spans="2:79" x14ac:dyDescent="0.2">
      <c r="B1011" s="74">
        <v>1008</v>
      </c>
      <c r="C1011" s="68" t="s">
        <v>6</v>
      </c>
      <c r="D1011" s="69">
        <v>44532</v>
      </c>
      <c r="E1011" s="67" t="s">
        <v>0</v>
      </c>
      <c r="F1011" s="68" t="str">
        <f>'Flight Data'!$A1009</f>
        <v>G1008</v>
      </c>
      <c r="G1011" s="68">
        <f>'Flight Data'!$B1009</f>
        <v>0</v>
      </c>
      <c r="H1011" s="68">
        <f ca="1">ROUND(NORMINV($M1011,'Inputs and Outputs'!$C$20,'Inputs and Outputs'!$D$20),0)</f>
        <v>96</v>
      </c>
      <c r="I1011" s="68">
        <f t="shared" si="300"/>
        <v>101</v>
      </c>
      <c r="J1011" s="68">
        <f t="shared" ca="1" si="301"/>
        <v>96</v>
      </c>
      <c r="K1011" s="68">
        <f ca="1">IF(J1011-G1011&gt;'Inputs and Outputs'!$D$4,One-G1011,0)</f>
        <v>0</v>
      </c>
      <c r="L1011" s="68">
        <f ca="1">J1011*'Inputs and Outputs'!$D$5-K1011*'Inputs and Outputs'!$D$6</f>
        <v>3840</v>
      </c>
      <c r="M1011" s="70">
        <f t="shared" ca="1" si="315"/>
        <v>3.8632677913857827E-2</v>
      </c>
      <c r="N1011" s="68">
        <f t="shared" si="302"/>
        <v>200</v>
      </c>
      <c r="O1011" s="75">
        <f ca="1">J1011*'Inputs and Outputs'!$D$5-('Model Part B'!K1011*'Model Part B'!N1011+K1011*Costperbumped)</f>
        <v>3840</v>
      </c>
      <c r="R1011" s="74">
        <v>1008</v>
      </c>
      <c r="S1011" s="68" t="s">
        <v>6</v>
      </c>
      <c r="T1011" s="69">
        <v>44532</v>
      </c>
      <c r="U1011" s="67" t="s">
        <v>0</v>
      </c>
      <c r="V1011" s="68" t="str">
        <f>'Flight Data'!$A1009</f>
        <v>G1008</v>
      </c>
      <c r="W1011" s="68">
        <f>'Flight Data'!$B1009</f>
        <v>0</v>
      </c>
      <c r="X1011" s="68">
        <f ca="1">ROUND(NORMINV($AC1011,'Inputs and Outputs'!$C$20,'Inputs and Outputs'!$D$20),0)</f>
        <v>100</v>
      </c>
      <c r="Y1011" s="68">
        <f t="shared" si="303"/>
        <v>102</v>
      </c>
      <c r="Z1011" s="68">
        <f t="shared" ca="1" si="304"/>
        <v>100</v>
      </c>
      <c r="AA1011" s="68">
        <f ca="1">IF(Z1011-W1011&gt;'Inputs and Outputs'!$D$4,One-W1011,0)</f>
        <v>0</v>
      </c>
      <c r="AB1011" s="68">
        <f ca="1">Z1011*'Inputs and Outputs'!$D$5-AA1011*'Inputs and Outputs'!$D$6</f>
        <v>4000</v>
      </c>
      <c r="AC1011" s="70">
        <f t="shared" ca="1" si="316"/>
        <v>0.14124869876445034</v>
      </c>
      <c r="AD1011" s="68">
        <f t="shared" si="305"/>
        <v>200</v>
      </c>
      <c r="AE1011" s="75">
        <f ca="1">Z1011*'Inputs and Outputs'!$D$5-('Model Part B'!AA1011*'Model Part B'!AD1011+AA1011*Costperbumped)</f>
        <v>4000</v>
      </c>
      <c r="AH1011" s="74">
        <v>1008</v>
      </c>
      <c r="AI1011" s="68" t="s">
        <v>6</v>
      </c>
      <c r="AJ1011" s="69">
        <v>44532</v>
      </c>
      <c r="AK1011" s="67" t="s">
        <v>0</v>
      </c>
      <c r="AL1011" s="68" t="str">
        <f>'Flight Data'!$A1009</f>
        <v>G1008</v>
      </c>
      <c r="AM1011" s="68">
        <f>'Flight Data'!$B1009</f>
        <v>0</v>
      </c>
      <c r="AN1011" s="68">
        <f ca="1">ROUND(NORMINV($AS1011,'Inputs and Outputs'!$C$20,'Inputs and Outputs'!$D$20),0)</f>
        <v>97</v>
      </c>
      <c r="AO1011" s="68">
        <f t="shared" si="306"/>
        <v>103</v>
      </c>
      <c r="AP1011" s="68">
        <f t="shared" ca="1" si="307"/>
        <v>97</v>
      </c>
      <c r="AQ1011" s="68">
        <f ca="1">IF(AP1011-AM1011&gt;'Inputs and Outputs'!$D$4,Three-AM1011,0)</f>
        <v>0</v>
      </c>
      <c r="AR1011" s="68">
        <f ca="1">AP1011*'Inputs and Outputs'!$D$5-AQ1011*'Inputs and Outputs'!$D$6</f>
        <v>3880</v>
      </c>
      <c r="AS1011" s="70">
        <f t="shared" ca="1" si="317"/>
        <v>4.6069123484646424E-2</v>
      </c>
      <c r="AT1011" s="68">
        <f t="shared" si="308"/>
        <v>200</v>
      </c>
      <c r="AU1011" s="75">
        <f ca="1">AP1011*'Inputs and Outputs'!$D$5-('Model Part B'!AQ1011*'Model Part B'!AT1011+AQ1011*Costperbumped)</f>
        <v>3880</v>
      </c>
      <c r="AX1011" s="74">
        <v>1008</v>
      </c>
      <c r="AY1011" s="68" t="s">
        <v>6</v>
      </c>
      <c r="AZ1011" s="69">
        <v>44532</v>
      </c>
      <c r="BA1011" s="67" t="s">
        <v>0</v>
      </c>
      <c r="BB1011" s="68" t="str">
        <f>'Flight Data'!$A1009</f>
        <v>G1008</v>
      </c>
      <c r="BC1011" s="68">
        <f>'Flight Data'!$B1009</f>
        <v>0</v>
      </c>
      <c r="BD1011" s="68">
        <f ca="1">ROUND(NORMINV($BI1011,'Inputs and Outputs'!$C$20,'Inputs and Outputs'!$D$20),0)</f>
        <v>108</v>
      </c>
      <c r="BE1011" s="68">
        <f t="shared" si="309"/>
        <v>104</v>
      </c>
      <c r="BF1011" s="68">
        <f t="shared" ca="1" si="310"/>
        <v>104</v>
      </c>
      <c r="BG1011" s="68">
        <f ca="1">IF(BF1011-BC1011&gt;'Inputs and Outputs'!$D$4,Four-BC1011,0)</f>
        <v>4</v>
      </c>
      <c r="BH1011" s="68">
        <f ca="1">BF1011*'Inputs and Outputs'!$D$5-BG1011*'Inputs and Outputs'!$D$6</f>
        <v>3760</v>
      </c>
      <c r="BI1011" s="70">
        <f t="shared" ca="1" si="318"/>
        <v>0.71233133939233373</v>
      </c>
      <c r="BJ1011" s="68">
        <f t="shared" si="311"/>
        <v>200</v>
      </c>
      <c r="BK1011" s="75">
        <f ca="1">BF1011*'Inputs and Outputs'!$D$5-('Model Part B'!BG1011*'Model Part B'!BJ1011+BG1011*Costperbumped)</f>
        <v>2960</v>
      </c>
      <c r="BN1011" s="74">
        <v>1008</v>
      </c>
      <c r="BO1011" s="68" t="s">
        <v>6</v>
      </c>
      <c r="BP1011" s="69">
        <v>44532</v>
      </c>
      <c r="BQ1011" s="67" t="s">
        <v>0</v>
      </c>
      <c r="BR1011" s="68" t="str">
        <f>'Flight Data'!$A1009</f>
        <v>G1008</v>
      </c>
      <c r="BS1011" s="68">
        <f>'Flight Data'!$B1009</f>
        <v>0</v>
      </c>
      <c r="BT1011" s="68">
        <f ca="1">ROUND(NORMINV($BY1011,'Inputs and Outputs'!$C$18,'Inputs and Outputs'!$D$18),0)</f>
        <v>104</v>
      </c>
      <c r="BU1011" s="68">
        <f t="shared" si="312"/>
        <v>105</v>
      </c>
      <c r="BV1011" s="68">
        <f t="shared" ca="1" si="313"/>
        <v>104</v>
      </c>
      <c r="BW1011" s="68">
        <f ca="1">IF(BV1011-BS1011&gt;'Inputs and Outputs'!$D$4,Five-BS1011,0)</f>
        <v>5</v>
      </c>
      <c r="BX1011" s="68">
        <f ca="1">BV1011*'Inputs and Outputs'!$D$5-BW1011*'Inputs and Outputs'!$D$6</f>
        <v>3660</v>
      </c>
      <c r="BY1011" s="70">
        <f t="shared" ca="1" si="319"/>
        <v>0.69757373069281992</v>
      </c>
      <c r="BZ1011" s="68">
        <f t="shared" si="314"/>
        <v>200</v>
      </c>
      <c r="CA1011" s="75">
        <f ca="1">BV1011*'Inputs and Outputs'!$D$5-('Model Part B'!BW1011*'Model Part B'!BZ1011+BW1011*Costperbumped)</f>
        <v>2660</v>
      </c>
    </row>
    <row r="1012" spans="2:79" x14ac:dyDescent="0.2">
      <c r="B1012" s="74">
        <v>1009</v>
      </c>
      <c r="C1012" s="68" t="s">
        <v>5</v>
      </c>
      <c r="D1012" s="69">
        <v>44533</v>
      </c>
      <c r="E1012" s="67" t="s">
        <v>3</v>
      </c>
      <c r="F1012" s="68" t="str">
        <f>'Flight Data'!$A1010</f>
        <v>G1009</v>
      </c>
      <c r="G1012" s="68">
        <f>'Flight Data'!$B1010</f>
        <v>2</v>
      </c>
      <c r="H1012" s="68">
        <f ca="1">ROUND(NORMINV($M1012,'Inputs and Outputs'!$C$18,'Inputs and Outputs'!$D$18),0)</f>
        <v>98</v>
      </c>
      <c r="I1012" s="68">
        <f t="shared" si="300"/>
        <v>101</v>
      </c>
      <c r="J1012" s="68">
        <f t="shared" ca="1" si="301"/>
        <v>98</v>
      </c>
      <c r="K1012" s="68">
        <f ca="1">IF(J1012-G1012&gt;'Inputs and Outputs'!$D$4,One-G1012,0)</f>
        <v>0</v>
      </c>
      <c r="L1012" s="68">
        <f ca="1">J1012*'Inputs and Outputs'!$D$5-K1012*'Inputs and Outputs'!$D$6</f>
        <v>3920</v>
      </c>
      <c r="M1012" s="70">
        <f t="shared" ca="1" si="315"/>
        <v>0.32582034713408159</v>
      </c>
      <c r="N1012" s="68">
        <f t="shared" si="302"/>
        <v>25</v>
      </c>
      <c r="O1012" s="75">
        <f ca="1">J1012*'Inputs and Outputs'!$D$5-('Model Part B'!K1012*'Model Part B'!N1012+K1012*Costperbumped)</f>
        <v>3920</v>
      </c>
      <c r="R1012" s="74">
        <v>1009</v>
      </c>
      <c r="S1012" s="68" t="s">
        <v>5</v>
      </c>
      <c r="T1012" s="69">
        <v>44533</v>
      </c>
      <c r="U1012" s="67" t="s">
        <v>3</v>
      </c>
      <c r="V1012" s="68" t="str">
        <f>'Flight Data'!$A1010</f>
        <v>G1009</v>
      </c>
      <c r="W1012" s="68">
        <f>'Flight Data'!$B1010</f>
        <v>2</v>
      </c>
      <c r="X1012" s="68">
        <f ca="1">ROUND(NORMINV($AC1012,'Inputs and Outputs'!$C$18,'Inputs and Outputs'!$D$18),0)</f>
        <v>93</v>
      </c>
      <c r="Y1012" s="68">
        <f t="shared" si="303"/>
        <v>102</v>
      </c>
      <c r="Z1012" s="68">
        <f t="shared" ca="1" si="304"/>
        <v>93</v>
      </c>
      <c r="AA1012" s="68">
        <f ca="1">IF(Z1012-W1012&gt;'Inputs and Outputs'!$D$4,One-W1012,0)</f>
        <v>0</v>
      </c>
      <c r="AB1012" s="68">
        <f ca="1">Z1012*'Inputs and Outputs'!$D$5-AA1012*'Inputs and Outputs'!$D$6</f>
        <v>3720</v>
      </c>
      <c r="AC1012" s="70">
        <f t="shared" ca="1" si="316"/>
        <v>7.969886989612962E-2</v>
      </c>
      <c r="AD1012" s="68">
        <f t="shared" si="305"/>
        <v>25</v>
      </c>
      <c r="AE1012" s="75">
        <f ca="1">Z1012*'Inputs and Outputs'!$D$5-('Model Part B'!AA1012*'Model Part B'!AD1012+AA1012*Costperbumped)</f>
        <v>3720</v>
      </c>
      <c r="AH1012" s="74">
        <v>1009</v>
      </c>
      <c r="AI1012" s="68" t="s">
        <v>5</v>
      </c>
      <c r="AJ1012" s="69">
        <v>44533</v>
      </c>
      <c r="AK1012" s="67" t="s">
        <v>3</v>
      </c>
      <c r="AL1012" s="68" t="str">
        <f>'Flight Data'!$A1010</f>
        <v>G1009</v>
      </c>
      <c r="AM1012" s="68">
        <f>'Flight Data'!$B1010</f>
        <v>2</v>
      </c>
      <c r="AN1012" s="68">
        <f ca="1">ROUND(NORMINV($AS1012,'Inputs and Outputs'!$C$18,'Inputs and Outputs'!$D$18),0)</f>
        <v>117</v>
      </c>
      <c r="AO1012" s="68">
        <f t="shared" si="306"/>
        <v>103</v>
      </c>
      <c r="AP1012" s="68">
        <f t="shared" ca="1" si="307"/>
        <v>103</v>
      </c>
      <c r="AQ1012" s="68">
        <f ca="1">IF(AP1012-AM1012&gt;'Inputs and Outputs'!$D$4,Three-AM1012,0)</f>
        <v>1</v>
      </c>
      <c r="AR1012" s="68">
        <f ca="1">AP1012*'Inputs and Outputs'!$D$5-AQ1012*'Inputs and Outputs'!$D$6</f>
        <v>4020</v>
      </c>
      <c r="AS1012" s="70">
        <f t="shared" ca="1" si="317"/>
        <v>0.99565551493191395</v>
      </c>
      <c r="AT1012" s="68">
        <f t="shared" si="308"/>
        <v>25</v>
      </c>
      <c r="AU1012" s="75">
        <f ca="1">AP1012*'Inputs and Outputs'!$D$5-('Model Part B'!AQ1012*'Model Part B'!AT1012+AQ1012*Costperbumped)</f>
        <v>3995</v>
      </c>
      <c r="AX1012" s="74">
        <v>1009</v>
      </c>
      <c r="AY1012" s="68" t="s">
        <v>5</v>
      </c>
      <c r="AZ1012" s="69">
        <v>44533</v>
      </c>
      <c r="BA1012" s="67" t="s">
        <v>3</v>
      </c>
      <c r="BB1012" s="68" t="str">
        <f>'Flight Data'!$A1010</f>
        <v>G1009</v>
      </c>
      <c r="BC1012" s="68">
        <f>'Flight Data'!$B1010</f>
        <v>2</v>
      </c>
      <c r="BD1012" s="68">
        <f ca="1">ROUND(NORMINV($BI1012,'Inputs and Outputs'!$C$18,'Inputs and Outputs'!$D$18),0)</f>
        <v>100</v>
      </c>
      <c r="BE1012" s="68">
        <f t="shared" si="309"/>
        <v>104</v>
      </c>
      <c r="BF1012" s="68">
        <f t="shared" ca="1" si="310"/>
        <v>100</v>
      </c>
      <c r="BG1012" s="68">
        <f ca="1">IF(BF1012-BC1012&gt;'Inputs and Outputs'!$D$4,Four-BC1012,0)</f>
        <v>0</v>
      </c>
      <c r="BH1012" s="68">
        <f ca="1">BF1012*'Inputs and Outputs'!$D$5-BG1012*'Inputs and Outputs'!$D$6</f>
        <v>4000</v>
      </c>
      <c r="BI1012" s="70">
        <f t="shared" ca="1" si="318"/>
        <v>0.4455493497720594</v>
      </c>
      <c r="BJ1012" s="68">
        <f t="shared" si="311"/>
        <v>25</v>
      </c>
      <c r="BK1012" s="75">
        <f ca="1">BF1012*'Inputs and Outputs'!$D$5-('Model Part B'!BG1012*'Model Part B'!BJ1012+BG1012*Costperbumped)</f>
        <v>4000</v>
      </c>
      <c r="BN1012" s="74">
        <v>1009</v>
      </c>
      <c r="BO1012" s="68" t="s">
        <v>5</v>
      </c>
      <c r="BP1012" s="69">
        <v>44533</v>
      </c>
      <c r="BQ1012" s="67" t="s">
        <v>3</v>
      </c>
      <c r="BR1012" s="68" t="str">
        <f>'Flight Data'!$A1010</f>
        <v>G1009</v>
      </c>
      <c r="BS1012" s="68">
        <f>'Flight Data'!$B1010</f>
        <v>2</v>
      </c>
      <c r="BT1012" s="68">
        <f ca="1">ROUND(NORMINV($BY1012,'Inputs and Outputs'!$C$18,'Inputs and Outputs'!$D$18),0)</f>
        <v>109</v>
      </c>
      <c r="BU1012" s="68">
        <f t="shared" si="312"/>
        <v>105</v>
      </c>
      <c r="BV1012" s="68">
        <f t="shared" ca="1" si="313"/>
        <v>105</v>
      </c>
      <c r="BW1012" s="68">
        <f ca="1">IF(BV1012-BS1012&gt;'Inputs and Outputs'!$D$4,Five-BS1012,0)</f>
        <v>3</v>
      </c>
      <c r="BX1012" s="68">
        <f ca="1">BV1012*'Inputs and Outputs'!$D$5-BW1012*'Inputs and Outputs'!$D$6</f>
        <v>3900</v>
      </c>
      <c r="BY1012" s="70">
        <f t="shared" ca="1" si="319"/>
        <v>0.90058469149722109</v>
      </c>
      <c r="BZ1012" s="68">
        <f t="shared" si="314"/>
        <v>25</v>
      </c>
      <c r="CA1012" s="75">
        <f ca="1">BV1012*'Inputs and Outputs'!$D$5-('Model Part B'!BW1012*'Model Part B'!BZ1012+BW1012*Costperbumped)</f>
        <v>3825</v>
      </c>
    </row>
    <row r="1013" spans="2:79" x14ac:dyDescent="0.2">
      <c r="B1013" s="74">
        <v>1010</v>
      </c>
      <c r="C1013" s="68" t="s">
        <v>5</v>
      </c>
      <c r="D1013" s="69">
        <v>44533</v>
      </c>
      <c r="E1013" s="67" t="s">
        <v>2</v>
      </c>
      <c r="F1013" s="68" t="str">
        <f>'Flight Data'!$A1011</f>
        <v>G1010</v>
      </c>
      <c r="G1013" s="68">
        <f>'Flight Data'!$B1011</f>
        <v>5</v>
      </c>
      <c r="H1013" s="68">
        <f ca="1">ROUND(NORMINV($M1013,'Inputs and Outputs'!$C$19,'Inputs and Outputs'!$D$19),0)</f>
        <v>105</v>
      </c>
      <c r="I1013" s="68">
        <f t="shared" si="300"/>
        <v>101</v>
      </c>
      <c r="J1013" s="68">
        <f t="shared" ca="1" si="301"/>
        <v>101</v>
      </c>
      <c r="K1013" s="68">
        <f ca="1">IF(J1013-G1013&gt;'Inputs and Outputs'!$D$4,One-G1013,0)</f>
        <v>0</v>
      </c>
      <c r="L1013" s="68">
        <f ca="1">J1013*'Inputs and Outputs'!$D$5-K1013*'Inputs and Outputs'!$D$6</f>
        <v>4040</v>
      </c>
      <c r="M1013" s="70">
        <f t="shared" ca="1" si="315"/>
        <v>0.64596067390824519</v>
      </c>
      <c r="N1013" s="68">
        <f t="shared" si="302"/>
        <v>25</v>
      </c>
      <c r="O1013" s="75">
        <f ca="1">J1013*'Inputs and Outputs'!$D$5-('Model Part B'!K1013*'Model Part B'!N1013+K1013*Costperbumped)</f>
        <v>4040</v>
      </c>
      <c r="R1013" s="74">
        <v>1010</v>
      </c>
      <c r="S1013" s="68" t="s">
        <v>5</v>
      </c>
      <c r="T1013" s="69">
        <v>44533</v>
      </c>
      <c r="U1013" s="67" t="s">
        <v>2</v>
      </c>
      <c r="V1013" s="68" t="str">
        <f>'Flight Data'!$A1011</f>
        <v>G1010</v>
      </c>
      <c r="W1013" s="68">
        <f>'Flight Data'!$B1011</f>
        <v>5</v>
      </c>
      <c r="X1013" s="68">
        <f ca="1">ROUND(NORMINV($AC1013,'Inputs and Outputs'!$C$19,'Inputs and Outputs'!$D$19),0)</f>
        <v>102</v>
      </c>
      <c r="Y1013" s="68">
        <f t="shared" si="303"/>
        <v>102</v>
      </c>
      <c r="Z1013" s="68">
        <f t="shared" ca="1" si="304"/>
        <v>102</v>
      </c>
      <c r="AA1013" s="68">
        <f ca="1">IF(Z1013-W1013&gt;'Inputs and Outputs'!$D$4,One-W1013,0)</f>
        <v>0</v>
      </c>
      <c r="AB1013" s="68">
        <f ca="1">Z1013*'Inputs and Outputs'!$D$5-AA1013*'Inputs and Outputs'!$D$6</f>
        <v>4080</v>
      </c>
      <c r="AC1013" s="70">
        <f t="shared" ca="1" si="316"/>
        <v>0.42518000469197048</v>
      </c>
      <c r="AD1013" s="68">
        <f t="shared" si="305"/>
        <v>25</v>
      </c>
      <c r="AE1013" s="75">
        <f ca="1">Z1013*'Inputs and Outputs'!$D$5-('Model Part B'!AA1013*'Model Part B'!AD1013+AA1013*Costperbumped)</f>
        <v>4080</v>
      </c>
      <c r="AH1013" s="74">
        <v>1010</v>
      </c>
      <c r="AI1013" s="68" t="s">
        <v>5</v>
      </c>
      <c r="AJ1013" s="69">
        <v>44533</v>
      </c>
      <c r="AK1013" s="67" t="s">
        <v>2</v>
      </c>
      <c r="AL1013" s="68" t="str">
        <f>'Flight Data'!$A1011</f>
        <v>G1010</v>
      </c>
      <c r="AM1013" s="68">
        <f>'Flight Data'!$B1011</f>
        <v>5</v>
      </c>
      <c r="AN1013" s="68">
        <f ca="1">ROUND(NORMINV($AS1013,'Inputs and Outputs'!$C$19,'Inputs and Outputs'!$D$19),0)</f>
        <v>104</v>
      </c>
      <c r="AO1013" s="68">
        <f t="shared" si="306"/>
        <v>103</v>
      </c>
      <c r="AP1013" s="68">
        <f t="shared" ca="1" si="307"/>
        <v>103</v>
      </c>
      <c r="AQ1013" s="68">
        <f ca="1">IF(AP1013-AM1013&gt;'Inputs and Outputs'!$D$4,Three-AM1013,0)</f>
        <v>0</v>
      </c>
      <c r="AR1013" s="68">
        <f ca="1">AP1013*'Inputs and Outputs'!$D$5-AQ1013*'Inputs and Outputs'!$D$6</f>
        <v>4120</v>
      </c>
      <c r="AS1013" s="70">
        <f t="shared" ca="1" si="317"/>
        <v>0.54531974699683572</v>
      </c>
      <c r="AT1013" s="68">
        <f t="shared" si="308"/>
        <v>25</v>
      </c>
      <c r="AU1013" s="75">
        <f ca="1">AP1013*'Inputs and Outputs'!$D$5-('Model Part B'!AQ1013*'Model Part B'!AT1013+AQ1013*Costperbumped)</f>
        <v>4120</v>
      </c>
      <c r="AX1013" s="74">
        <v>1010</v>
      </c>
      <c r="AY1013" s="68" t="s">
        <v>5</v>
      </c>
      <c r="AZ1013" s="69">
        <v>44533</v>
      </c>
      <c r="BA1013" s="67" t="s">
        <v>2</v>
      </c>
      <c r="BB1013" s="68" t="str">
        <f>'Flight Data'!$A1011</f>
        <v>G1010</v>
      </c>
      <c r="BC1013" s="68">
        <f>'Flight Data'!$B1011</f>
        <v>5</v>
      </c>
      <c r="BD1013" s="68">
        <f ca="1">ROUND(NORMINV($BI1013,'Inputs and Outputs'!$C$19,'Inputs and Outputs'!$D$19),0)</f>
        <v>111</v>
      </c>
      <c r="BE1013" s="68">
        <f t="shared" si="309"/>
        <v>104</v>
      </c>
      <c r="BF1013" s="68">
        <f t="shared" ca="1" si="310"/>
        <v>104</v>
      </c>
      <c r="BG1013" s="68">
        <f ca="1">IF(BF1013-BC1013&gt;'Inputs and Outputs'!$D$4,Four-BC1013,0)</f>
        <v>0</v>
      </c>
      <c r="BH1013" s="68">
        <f ca="1">BF1013*'Inputs and Outputs'!$D$5-BG1013*'Inputs and Outputs'!$D$6</f>
        <v>4160</v>
      </c>
      <c r="BI1013" s="70">
        <f t="shared" ca="1" si="318"/>
        <v>0.94511237761748679</v>
      </c>
      <c r="BJ1013" s="68">
        <f t="shared" si="311"/>
        <v>25</v>
      </c>
      <c r="BK1013" s="75">
        <f ca="1">BF1013*'Inputs and Outputs'!$D$5-('Model Part B'!BG1013*'Model Part B'!BJ1013+BG1013*Costperbumped)</f>
        <v>4160</v>
      </c>
      <c r="BN1013" s="74">
        <v>1010</v>
      </c>
      <c r="BO1013" s="68" t="s">
        <v>5</v>
      </c>
      <c r="BP1013" s="69">
        <v>44533</v>
      </c>
      <c r="BQ1013" s="67" t="s">
        <v>2</v>
      </c>
      <c r="BR1013" s="68" t="str">
        <f>'Flight Data'!$A1011</f>
        <v>G1010</v>
      </c>
      <c r="BS1013" s="68">
        <f>'Flight Data'!$B1011</f>
        <v>5</v>
      </c>
      <c r="BT1013" s="68">
        <f ca="1">ROUND(NORMINV($BY1013,'Inputs and Outputs'!$C$18,'Inputs and Outputs'!$D$18),0)</f>
        <v>99</v>
      </c>
      <c r="BU1013" s="68">
        <f t="shared" si="312"/>
        <v>105</v>
      </c>
      <c r="BV1013" s="68">
        <f t="shared" ca="1" si="313"/>
        <v>99</v>
      </c>
      <c r="BW1013" s="68">
        <f ca="1">IF(BV1013-BS1013&gt;'Inputs and Outputs'!$D$4,Five-BS1013,0)</f>
        <v>0</v>
      </c>
      <c r="BX1013" s="68">
        <f ca="1">BV1013*'Inputs and Outputs'!$D$5-BW1013*'Inputs and Outputs'!$D$6</f>
        <v>3960</v>
      </c>
      <c r="BY1013" s="70">
        <f t="shared" ca="1" si="319"/>
        <v>0.36853487803608731</v>
      </c>
      <c r="BZ1013" s="68">
        <f t="shared" si="314"/>
        <v>25</v>
      </c>
      <c r="CA1013" s="75">
        <f ca="1">BV1013*'Inputs and Outputs'!$D$5-('Model Part B'!BW1013*'Model Part B'!BZ1013+BW1013*Costperbumped)</f>
        <v>3960</v>
      </c>
    </row>
    <row r="1014" spans="2:79" x14ac:dyDescent="0.2">
      <c r="B1014" s="74">
        <v>1011</v>
      </c>
      <c r="C1014" s="68" t="s">
        <v>5</v>
      </c>
      <c r="D1014" s="69">
        <v>44533</v>
      </c>
      <c r="E1014" s="67" t="s">
        <v>0</v>
      </c>
      <c r="F1014" s="68" t="str">
        <f>'Flight Data'!$A1012</f>
        <v>G1011</v>
      </c>
      <c r="G1014" s="68">
        <f>'Flight Data'!$B1012</f>
        <v>2</v>
      </c>
      <c r="H1014" s="68">
        <f ca="1">ROUND(NORMINV($M1014,'Inputs and Outputs'!$C$20,'Inputs and Outputs'!$D$20),0)</f>
        <v>110</v>
      </c>
      <c r="I1014" s="68">
        <f t="shared" si="300"/>
        <v>101</v>
      </c>
      <c r="J1014" s="68">
        <f t="shared" ca="1" si="301"/>
        <v>101</v>
      </c>
      <c r="K1014" s="68">
        <f ca="1">IF(J1014-G1014&gt;'Inputs and Outputs'!$D$4,One-G1014,0)</f>
        <v>0</v>
      </c>
      <c r="L1014" s="68">
        <f ca="1">J1014*'Inputs and Outputs'!$D$5-K1014*'Inputs and Outputs'!$D$6</f>
        <v>4040</v>
      </c>
      <c r="M1014" s="70">
        <f t="shared" ca="1" si="315"/>
        <v>0.84013944455152656</v>
      </c>
      <c r="N1014" s="68">
        <f t="shared" si="302"/>
        <v>200</v>
      </c>
      <c r="O1014" s="75">
        <f ca="1">J1014*'Inputs and Outputs'!$D$5-('Model Part B'!K1014*'Model Part B'!N1014+K1014*Costperbumped)</f>
        <v>4040</v>
      </c>
      <c r="R1014" s="74">
        <v>1011</v>
      </c>
      <c r="S1014" s="68" t="s">
        <v>5</v>
      </c>
      <c r="T1014" s="69">
        <v>44533</v>
      </c>
      <c r="U1014" s="67" t="s">
        <v>0</v>
      </c>
      <c r="V1014" s="68" t="str">
        <f>'Flight Data'!$A1012</f>
        <v>G1011</v>
      </c>
      <c r="W1014" s="68">
        <f>'Flight Data'!$B1012</f>
        <v>2</v>
      </c>
      <c r="X1014" s="68">
        <f ca="1">ROUND(NORMINV($AC1014,'Inputs and Outputs'!$C$20,'Inputs and Outputs'!$D$20),0)</f>
        <v>100</v>
      </c>
      <c r="Y1014" s="68">
        <f t="shared" si="303"/>
        <v>102</v>
      </c>
      <c r="Z1014" s="68">
        <f t="shared" ca="1" si="304"/>
        <v>100</v>
      </c>
      <c r="AA1014" s="68">
        <f ca="1">IF(Z1014-W1014&gt;'Inputs and Outputs'!$D$4,One-W1014,0)</f>
        <v>0</v>
      </c>
      <c r="AB1014" s="68">
        <f ca="1">Z1014*'Inputs and Outputs'!$D$5-AA1014*'Inputs and Outputs'!$D$6</f>
        <v>4000</v>
      </c>
      <c r="AC1014" s="70">
        <f t="shared" ca="1" si="316"/>
        <v>0.15178926232835577</v>
      </c>
      <c r="AD1014" s="68">
        <f t="shared" si="305"/>
        <v>200</v>
      </c>
      <c r="AE1014" s="75">
        <f ca="1">Z1014*'Inputs and Outputs'!$D$5-('Model Part B'!AA1014*'Model Part B'!AD1014+AA1014*Costperbumped)</f>
        <v>4000</v>
      </c>
      <c r="AH1014" s="74">
        <v>1011</v>
      </c>
      <c r="AI1014" s="68" t="s">
        <v>5</v>
      </c>
      <c r="AJ1014" s="69">
        <v>44533</v>
      </c>
      <c r="AK1014" s="67" t="s">
        <v>0</v>
      </c>
      <c r="AL1014" s="68" t="str">
        <f>'Flight Data'!$A1012</f>
        <v>G1011</v>
      </c>
      <c r="AM1014" s="68">
        <f>'Flight Data'!$B1012</f>
        <v>2</v>
      </c>
      <c r="AN1014" s="68">
        <f ca="1">ROUND(NORMINV($AS1014,'Inputs and Outputs'!$C$20,'Inputs and Outputs'!$D$20),0)</f>
        <v>108</v>
      </c>
      <c r="AO1014" s="68">
        <f t="shared" si="306"/>
        <v>103</v>
      </c>
      <c r="AP1014" s="68">
        <f t="shared" ca="1" si="307"/>
        <v>103</v>
      </c>
      <c r="AQ1014" s="68">
        <f ca="1">IF(AP1014-AM1014&gt;'Inputs and Outputs'!$D$4,Three-AM1014,0)</f>
        <v>1</v>
      </c>
      <c r="AR1014" s="68">
        <f ca="1">AP1014*'Inputs and Outputs'!$D$5-AQ1014*'Inputs and Outputs'!$D$6</f>
        <v>4020</v>
      </c>
      <c r="AS1014" s="70">
        <f t="shared" ca="1" si="317"/>
        <v>0.74182463598675485</v>
      </c>
      <c r="AT1014" s="68">
        <f t="shared" si="308"/>
        <v>200</v>
      </c>
      <c r="AU1014" s="75">
        <f ca="1">AP1014*'Inputs and Outputs'!$D$5-('Model Part B'!AQ1014*'Model Part B'!AT1014+AQ1014*Costperbumped)</f>
        <v>3820</v>
      </c>
      <c r="AX1014" s="74">
        <v>1011</v>
      </c>
      <c r="AY1014" s="68" t="s">
        <v>5</v>
      </c>
      <c r="AZ1014" s="69">
        <v>44533</v>
      </c>
      <c r="BA1014" s="67" t="s">
        <v>0</v>
      </c>
      <c r="BB1014" s="68" t="str">
        <f>'Flight Data'!$A1012</f>
        <v>G1011</v>
      </c>
      <c r="BC1014" s="68">
        <f>'Flight Data'!$B1012</f>
        <v>2</v>
      </c>
      <c r="BD1014" s="68">
        <f ca="1">ROUND(NORMINV($BI1014,'Inputs and Outputs'!$C$20,'Inputs and Outputs'!$D$20),0)</f>
        <v>102</v>
      </c>
      <c r="BE1014" s="68">
        <f t="shared" si="309"/>
        <v>104</v>
      </c>
      <c r="BF1014" s="68">
        <f t="shared" ca="1" si="310"/>
        <v>102</v>
      </c>
      <c r="BG1014" s="68">
        <f ca="1">IF(BF1014-BC1014&gt;'Inputs and Outputs'!$D$4,Four-BC1014,0)</f>
        <v>0</v>
      </c>
      <c r="BH1014" s="68">
        <f ca="1">BF1014*'Inputs and Outputs'!$D$5-BG1014*'Inputs and Outputs'!$D$6</f>
        <v>4080</v>
      </c>
      <c r="BI1014" s="70">
        <f t="shared" ca="1" si="318"/>
        <v>0.26521636640289603</v>
      </c>
      <c r="BJ1014" s="68">
        <f t="shared" si="311"/>
        <v>200</v>
      </c>
      <c r="BK1014" s="75">
        <f ca="1">BF1014*'Inputs and Outputs'!$D$5-('Model Part B'!BG1014*'Model Part B'!BJ1014+BG1014*Costperbumped)</f>
        <v>4080</v>
      </c>
      <c r="BN1014" s="74">
        <v>1011</v>
      </c>
      <c r="BO1014" s="68" t="s">
        <v>5</v>
      </c>
      <c r="BP1014" s="69">
        <v>44533</v>
      </c>
      <c r="BQ1014" s="67" t="s">
        <v>0</v>
      </c>
      <c r="BR1014" s="68" t="str">
        <f>'Flight Data'!$A1012</f>
        <v>G1011</v>
      </c>
      <c r="BS1014" s="68">
        <f>'Flight Data'!$B1012</f>
        <v>2</v>
      </c>
      <c r="BT1014" s="68">
        <f ca="1">ROUND(NORMINV($BY1014,'Inputs and Outputs'!$C$18,'Inputs and Outputs'!$D$18),0)</f>
        <v>95</v>
      </c>
      <c r="BU1014" s="68">
        <f t="shared" si="312"/>
        <v>105</v>
      </c>
      <c r="BV1014" s="68">
        <f t="shared" ca="1" si="313"/>
        <v>95</v>
      </c>
      <c r="BW1014" s="68">
        <f ca="1">IF(BV1014-BS1014&gt;'Inputs and Outputs'!$D$4,Five-BS1014,0)</f>
        <v>0</v>
      </c>
      <c r="BX1014" s="68">
        <f ca="1">BV1014*'Inputs and Outputs'!$D$5-BW1014*'Inputs and Outputs'!$D$6</f>
        <v>3800</v>
      </c>
      <c r="BY1014" s="70">
        <f t="shared" ca="1" si="319"/>
        <v>0.14370204709403911</v>
      </c>
      <c r="BZ1014" s="68">
        <f t="shared" si="314"/>
        <v>200</v>
      </c>
      <c r="CA1014" s="75">
        <f ca="1">BV1014*'Inputs and Outputs'!$D$5-('Model Part B'!BW1014*'Model Part B'!BZ1014+BW1014*Costperbumped)</f>
        <v>3800</v>
      </c>
    </row>
    <row r="1015" spans="2:79" x14ac:dyDescent="0.2">
      <c r="B1015" s="74">
        <v>1012</v>
      </c>
      <c r="C1015" s="68" t="s">
        <v>4</v>
      </c>
      <c r="D1015" s="69">
        <v>44534</v>
      </c>
      <c r="E1015" s="67" t="s">
        <v>3</v>
      </c>
      <c r="F1015" s="68" t="str">
        <f>'Flight Data'!$A1013</f>
        <v>G1012</v>
      </c>
      <c r="G1015" s="68">
        <f>'Flight Data'!$B1013</f>
        <v>5</v>
      </c>
      <c r="H1015" s="68">
        <f ca="1">ROUND(NORMINV($M1015,'Inputs and Outputs'!$C$18,'Inputs and Outputs'!$D$18),0)</f>
        <v>94</v>
      </c>
      <c r="I1015" s="68">
        <f t="shared" si="300"/>
        <v>101</v>
      </c>
      <c r="J1015" s="68">
        <f t="shared" ca="1" si="301"/>
        <v>94</v>
      </c>
      <c r="K1015" s="68">
        <f ca="1">IF(J1015-G1015&gt;'Inputs and Outputs'!$D$4,One-G1015,0)</f>
        <v>0</v>
      </c>
      <c r="L1015" s="68">
        <f ca="1">J1015*'Inputs and Outputs'!$D$5-K1015*'Inputs and Outputs'!$D$6</f>
        <v>3760</v>
      </c>
      <c r="M1015" s="70">
        <f t="shared" ca="1" si="315"/>
        <v>0.13383398043956796</v>
      </c>
      <c r="N1015" s="68">
        <f t="shared" si="302"/>
        <v>25</v>
      </c>
      <c r="O1015" s="75">
        <f ca="1">J1015*'Inputs and Outputs'!$D$5-('Model Part B'!K1015*'Model Part B'!N1015+K1015*Costperbumped)</f>
        <v>3760</v>
      </c>
      <c r="R1015" s="74">
        <v>1012</v>
      </c>
      <c r="S1015" s="68" t="s">
        <v>4</v>
      </c>
      <c r="T1015" s="69">
        <v>44534</v>
      </c>
      <c r="U1015" s="67" t="s">
        <v>3</v>
      </c>
      <c r="V1015" s="68" t="str">
        <f>'Flight Data'!$A1013</f>
        <v>G1012</v>
      </c>
      <c r="W1015" s="68">
        <f>'Flight Data'!$B1013</f>
        <v>5</v>
      </c>
      <c r="X1015" s="68">
        <f ca="1">ROUND(NORMINV($AC1015,'Inputs and Outputs'!$C$18,'Inputs and Outputs'!$D$18),0)</f>
        <v>100</v>
      </c>
      <c r="Y1015" s="68">
        <f t="shared" si="303"/>
        <v>102</v>
      </c>
      <c r="Z1015" s="68">
        <f t="shared" ca="1" si="304"/>
        <v>100</v>
      </c>
      <c r="AA1015" s="68">
        <f ca="1">IF(Z1015-W1015&gt;'Inputs and Outputs'!$D$4,One-W1015,0)</f>
        <v>0</v>
      </c>
      <c r="AB1015" s="68">
        <f ca="1">Z1015*'Inputs and Outputs'!$D$5-AA1015*'Inputs and Outputs'!$D$6</f>
        <v>4000</v>
      </c>
      <c r="AC1015" s="70">
        <f t="shared" ca="1" si="316"/>
        <v>0.40758760041992625</v>
      </c>
      <c r="AD1015" s="68">
        <f t="shared" si="305"/>
        <v>25</v>
      </c>
      <c r="AE1015" s="75">
        <f ca="1">Z1015*'Inputs and Outputs'!$D$5-('Model Part B'!AA1015*'Model Part B'!AD1015+AA1015*Costperbumped)</f>
        <v>4000</v>
      </c>
      <c r="AH1015" s="74">
        <v>1012</v>
      </c>
      <c r="AI1015" s="68" t="s">
        <v>4</v>
      </c>
      <c r="AJ1015" s="69">
        <v>44534</v>
      </c>
      <c r="AK1015" s="67" t="s">
        <v>3</v>
      </c>
      <c r="AL1015" s="68" t="str">
        <f>'Flight Data'!$A1013</f>
        <v>G1012</v>
      </c>
      <c r="AM1015" s="68">
        <f>'Flight Data'!$B1013</f>
        <v>5</v>
      </c>
      <c r="AN1015" s="68">
        <f ca="1">ROUND(NORMINV($AS1015,'Inputs and Outputs'!$C$18,'Inputs and Outputs'!$D$18),0)</f>
        <v>103</v>
      </c>
      <c r="AO1015" s="68">
        <f t="shared" si="306"/>
        <v>103</v>
      </c>
      <c r="AP1015" s="68">
        <f t="shared" ca="1" si="307"/>
        <v>103</v>
      </c>
      <c r="AQ1015" s="68">
        <f ca="1">IF(AP1015-AM1015&gt;'Inputs and Outputs'!$D$4,Three-AM1015,0)</f>
        <v>0</v>
      </c>
      <c r="AR1015" s="68">
        <f ca="1">AP1015*'Inputs and Outputs'!$D$5-AQ1015*'Inputs and Outputs'!$D$6</f>
        <v>4120</v>
      </c>
      <c r="AS1015" s="70">
        <f t="shared" ca="1" si="317"/>
        <v>0.65158017376372301</v>
      </c>
      <c r="AT1015" s="68">
        <f t="shared" si="308"/>
        <v>25</v>
      </c>
      <c r="AU1015" s="75">
        <f ca="1">AP1015*'Inputs and Outputs'!$D$5-('Model Part B'!AQ1015*'Model Part B'!AT1015+AQ1015*Costperbumped)</f>
        <v>4120</v>
      </c>
      <c r="AX1015" s="74">
        <v>1012</v>
      </c>
      <c r="AY1015" s="68" t="s">
        <v>4</v>
      </c>
      <c r="AZ1015" s="69">
        <v>44534</v>
      </c>
      <c r="BA1015" s="67" t="s">
        <v>3</v>
      </c>
      <c r="BB1015" s="68" t="str">
        <f>'Flight Data'!$A1013</f>
        <v>G1012</v>
      </c>
      <c r="BC1015" s="68">
        <f>'Flight Data'!$B1013</f>
        <v>5</v>
      </c>
      <c r="BD1015" s="68">
        <f ca="1">ROUND(NORMINV($BI1015,'Inputs and Outputs'!$C$18,'Inputs and Outputs'!$D$18),0)</f>
        <v>110</v>
      </c>
      <c r="BE1015" s="68">
        <f t="shared" si="309"/>
        <v>104</v>
      </c>
      <c r="BF1015" s="68">
        <f t="shared" ca="1" si="310"/>
        <v>104</v>
      </c>
      <c r="BG1015" s="68">
        <f ca="1">IF(BF1015-BC1015&gt;'Inputs and Outputs'!$D$4,Four-BC1015,0)</f>
        <v>0</v>
      </c>
      <c r="BH1015" s="68">
        <f ca="1">BF1015*'Inputs and Outputs'!$D$5-BG1015*'Inputs and Outputs'!$D$6</f>
        <v>4160</v>
      </c>
      <c r="BI1015" s="70">
        <f t="shared" ca="1" si="318"/>
        <v>0.92863962351222173</v>
      </c>
      <c r="BJ1015" s="68">
        <f t="shared" si="311"/>
        <v>25</v>
      </c>
      <c r="BK1015" s="75">
        <f ca="1">BF1015*'Inputs and Outputs'!$D$5-('Model Part B'!BG1015*'Model Part B'!BJ1015+BG1015*Costperbumped)</f>
        <v>4160</v>
      </c>
      <c r="BN1015" s="74">
        <v>1012</v>
      </c>
      <c r="BO1015" s="68" t="s">
        <v>4</v>
      </c>
      <c r="BP1015" s="69">
        <v>44534</v>
      </c>
      <c r="BQ1015" s="67" t="s">
        <v>3</v>
      </c>
      <c r="BR1015" s="68" t="str">
        <f>'Flight Data'!$A1013</f>
        <v>G1012</v>
      </c>
      <c r="BS1015" s="68">
        <f>'Flight Data'!$B1013</f>
        <v>5</v>
      </c>
      <c r="BT1015" s="68">
        <f ca="1">ROUND(NORMINV($BY1015,'Inputs and Outputs'!$C$18,'Inputs and Outputs'!$D$18),0)</f>
        <v>100</v>
      </c>
      <c r="BU1015" s="68">
        <f t="shared" si="312"/>
        <v>105</v>
      </c>
      <c r="BV1015" s="68">
        <f t="shared" ca="1" si="313"/>
        <v>100</v>
      </c>
      <c r="BW1015" s="68">
        <f ca="1">IF(BV1015-BS1015&gt;'Inputs and Outputs'!$D$4,Five-BS1015,0)</f>
        <v>0</v>
      </c>
      <c r="BX1015" s="68">
        <f ca="1">BV1015*'Inputs and Outputs'!$D$5-BW1015*'Inputs and Outputs'!$D$6</f>
        <v>4000</v>
      </c>
      <c r="BY1015" s="70">
        <f t="shared" ca="1" si="319"/>
        <v>0.42858217592415682</v>
      </c>
      <c r="BZ1015" s="68">
        <f t="shared" si="314"/>
        <v>25</v>
      </c>
      <c r="CA1015" s="75">
        <f ca="1">BV1015*'Inputs and Outputs'!$D$5-('Model Part B'!BW1015*'Model Part B'!BZ1015+BW1015*Costperbumped)</f>
        <v>4000</v>
      </c>
    </row>
    <row r="1016" spans="2:79" x14ac:dyDescent="0.2">
      <c r="B1016" s="74">
        <v>1013</v>
      </c>
      <c r="C1016" s="68" t="s">
        <v>4</v>
      </c>
      <c r="D1016" s="69">
        <v>44534</v>
      </c>
      <c r="E1016" s="67" t="s">
        <v>2</v>
      </c>
      <c r="F1016" s="68" t="str">
        <f>'Flight Data'!$A1014</f>
        <v>G1013</v>
      </c>
      <c r="G1016" s="68">
        <f>'Flight Data'!$B1014</f>
        <v>4</v>
      </c>
      <c r="H1016" s="68">
        <f ca="1">ROUND(NORMINV($M1016,'Inputs and Outputs'!$C$19,'Inputs and Outputs'!$D$19),0)</f>
        <v>109</v>
      </c>
      <c r="I1016" s="68">
        <f t="shared" si="300"/>
        <v>101</v>
      </c>
      <c r="J1016" s="68">
        <f t="shared" ca="1" si="301"/>
        <v>101</v>
      </c>
      <c r="K1016" s="68">
        <f ca="1">IF(J1016-G1016&gt;'Inputs and Outputs'!$D$4,One-G1016,0)</f>
        <v>0</v>
      </c>
      <c r="L1016" s="68">
        <f ca="1">J1016*'Inputs and Outputs'!$D$5-K1016*'Inputs and Outputs'!$D$6</f>
        <v>4040</v>
      </c>
      <c r="M1016" s="70">
        <f t="shared" ca="1" si="315"/>
        <v>0.89723598034588403</v>
      </c>
      <c r="N1016" s="68">
        <f t="shared" si="302"/>
        <v>25</v>
      </c>
      <c r="O1016" s="75">
        <f ca="1">J1016*'Inputs and Outputs'!$D$5-('Model Part B'!K1016*'Model Part B'!N1016+K1016*Costperbumped)</f>
        <v>4040</v>
      </c>
      <c r="R1016" s="74">
        <v>1013</v>
      </c>
      <c r="S1016" s="68" t="s">
        <v>4</v>
      </c>
      <c r="T1016" s="69">
        <v>44534</v>
      </c>
      <c r="U1016" s="67" t="s">
        <v>2</v>
      </c>
      <c r="V1016" s="68" t="str">
        <f>'Flight Data'!$A1014</f>
        <v>G1013</v>
      </c>
      <c r="W1016" s="68">
        <f>'Flight Data'!$B1014</f>
        <v>4</v>
      </c>
      <c r="X1016" s="68">
        <f ca="1">ROUND(NORMINV($AC1016,'Inputs and Outputs'!$C$19,'Inputs and Outputs'!$D$19),0)</f>
        <v>94</v>
      </c>
      <c r="Y1016" s="68">
        <f t="shared" si="303"/>
        <v>102</v>
      </c>
      <c r="Z1016" s="68">
        <f t="shared" ca="1" si="304"/>
        <v>94</v>
      </c>
      <c r="AA1016" s="68">
        <f ca="1">IF(Z1016-W1016&gt;'Inputs and Outputs'!$D$4,One-W1016,0)</f>
        <v>0</v>
      </c>
      <c r="AB1016" s="68">
        <f ca="1">Z1016*'Inputs and Outputs'!$D$5-AA1016*'Inputs and Outputs'!$D$6</f>
        <v>3760</v>
      </c>
      <c r="AC1016" s="70">
        <f t="shared" ca="1" si="316"/>
        <v>4.0617147143737875E-2</v>
      </c>
      <c r="AD1016" s="68">
        <f t="shared" si="305"/>
        <v>25</v>
      </c>
      <c r="AE1016" s="75">
        <f ca="1">Z1016*'Inputs and Outputs'!$D$5-('Model Part B'!AA1016*'Model Part B'!AD1016+AA1016*Costperbumped)</f>
        <v>3760</v>
      </c>
      <c r="AH1016" s="74">
        <v>1013</v>
      </c>
      <c r="AI1016" s="68" t="s">
        <v>4</v>
      </c>
      <c r="AJ1016" s="69">
        <v>44534</v>
      </c>
      <c r="AK1016" s="67" t="s">
        <v>2</v>
      </c>
      <c r="AL1016" s="68" t="str">
        <f>'Flight Data'!$A1014</f>
        <v>G1013</v>
      </c>
      <c r="AM1016" s="68">
        <f>'Flight Data'!$B1014</f>
        <v>4</v>
      </c>
      <c r="AN1016" s="68">
        <f ca="1">ROUND(NORMINV($AS1016,'Inputs and Outputs'!$C$19,'Inputs and Outputs'!$D$19),0)</f>
        <v>111</v>
      </c>
      <c r="AO1016" s="68">
        <f t="shared" si="306"/>
        <v>103</v>
      </c>
      <c r="AP1016" s="68">
        <f t="shared" ca="1" si="307"/>
        <v>103</v>
      </c>
      <c r="AQ1016" s="68">
        <f ca="1">IF(AP1016-AM1016&gt;'Inputs and Outputs'!$D$4,Three-AM1016,0)</f>
        <v>0</v>
      </c>
      <c r="AR1016" s="68">
        <f ca="1">AP1016*'Inputs and Outputs'!$D$5-AQ1016*'Inputs and Outputs'!$D$6</f>
        <v>4120</v>
      </c>
      <c r="AS1016" s="70">
        <f t="shared" ca="1" si="317"/>
        <v>0.94679526829527783</v>
      </c>
      <c r="AT1016" s="68">
        <f t="shared" si="308"/>
        <v>25</v>
      </c>
      <c r="AU1016" s="75">
        <f ca="1">AP1016*'Inputs and Outputs'!$D$5-('Model Part B'!AQ1016*'Model Part B'!AT1016+AQ1016*Costperbumped)</f>
        <v>4120</v>
      </c>
      <c r="AX1016" s="74">
        <v>1013</v>
      </c>
      <c r="AY1016" s="68" t="s">
        <v>4</v>
      </c>
      <c r="AZ1016" s="69">
        <v>44534</v>
      </c>
      <c r="BA1016" s="67" t="s">
        <v>2</v>
      </c>
      <c r="BB1016" s="68" t="str">
        <f>'Flight Data'!$A1014</f>
        <v>G1013</v>
      </c>
      <c r="BC1016" s="68">
        <f>'Flight Data'!$B1014</f>
        <v>4</v>
      </c>
      <c r="BD1016" s="68">
        <f ca="1">ROUND(NORMINV($BI1016,'Inputs and Outputs'!$C$19,'Inputs and Outputs'!$D$19),0)</f>
        <v>111</v>
      </c>
      <c r="BE1016" s="68">
        <f t="shared" si="309"/>
        <v>104</v>
      </c>
      <c r="BF1016" s="68">
        <f t="shared" ca="1" si="310"/>
        <v>104</v>
      </c>
      <c r="BG1016" s="68">
        <f ca="1">IF(BF1016-BC1016&gt;'Inputs and Outputs'!$D$4,Four-BC1016,0)</f>
        <v>0</v>
      </c>
      <c r="BH1016" s="68">
        <f ca="1">BF1016*'Inputs and Outputs'!$D$5-BG1016*'Inputs and Outputs'!$D$6</f>
        <v>4160</v>
      </c>
      <c r="BI1016" s="70">
        <f t="shared" ca="1" si="318"/>
        <v>0.93914510706372489</v>
      </c>
      <c r="BJ1016" s="68">
        <f t="shared" si="311"/>
        <v>25</v>
      </c>
      <c r="BK1016" s="75">
        <f ca="1">BF1016*'Inputs and Outputs'!$D$5-('Model Part B'!BG1016*'Model Part B'!BJ1016+BG1016*Costperbumped)</f>
        <v>4160</v>
      </c>
      <c r="BN1016" s="74">
        <v>1013</v>
      </c>
      <c r="BO1016" s="68" t="s">
        <v>4</v>
      </c>
      <c r="BP1016" s="69">
        <v>44534</v>
      </c>
      <c r="BQ1016" s="67" t="s">
        <v>2</v>
      </c>
      <c r="BR1016" s="68" t="str">
        <f>'Flight Data'!$A1014</f>
        <v>G1013</v>
      </c>
      <c r="BS1016" s="68">
        <f>'Flight Data'!$B1014</f>
        <v>4</v>
      </c>
      <c r="BT1016" s="68">
        <f ca="1">ROUND(NORMINV($BY1016,'Inputs and Outputs'!$C$18,'Inputs and Outputs'!$D$18),0)</f>
        <v>100</v>
      </c>
      <c r="BU1016" s="68">
        <f t="shared" si="312"/>
        <v>105</v>
      </c>
      <c r="BV1016" s="68">
        <f t="shared" ca="1" si="313"/>
        <v>100</v>
      </c>
      <c r="BW1016" s="68">
        <f ca="1">IF(BV1016-BS1016&gt;'Inputs and Outputs'!$D$4,Five-BS1016,0)</f>
        <v>0</v>
      </c>
      <c r="BX1016" s="68">
        <f ca="1">BV1016*'Inputs and Outputs'!$D$5-BW1016*'Inputs and Outputs'!$D$6</f>
        <v>4000</v>
      </c>
      <c r="BY1016" s="70">
        <f t="shared" ca="1" si="319"/>
        <v>0.42545533492835719</v>
      </c>
      <c r="BZ1016" s="68">
        <f t="shared" si="314"/>
        <v>25</v>
      </c>
      <c r="CA1016" s="75">
        <f ca="1">BV1016*'Inputs and Outputs'!$D$5-('Model Part B'!BW1016*'Model Part B'!BZ1016+BW1016*Costperbumped)</f>
        <v>4000</v>
      </c>
    </row>
    <row r="1017" spans="2:79" x14ac:dyDescent="0.2">
      <c r="B1017" s="74">
        <v>1014</v>
      </c>
      <c r="C1017" s="68" t="s">
        <v>4</v>
      </c>
      <c r="D1017" s="69">
        <v>44534</v>
      </c>
      <c r="E1017" s="67" t="s">
        <v>0</v>
      </c>
      <c r="F1017" s="68" t="str">
        <f>'Flight Data'!$A1015</f>
        <v>G1014</v>
      </c>
      <c r="G1017" s="68">
        <f>'Flight Data'!$B1015</f>
        <v>1</v>
      </c>
      <c r="H1017" s="68">
        <f ca="1">ROUND(NORMINV($M1017,'Inputs and Outputs'!$C$20,'Inputs and Outputs'!$D$20),0)</f>
        <v>101</v>
      </c>
      <c r="I1017" s="68">
        <f t="shared" si="300"/>
        <v>101</v>
      </c>
      <c r="J1017" s="68">
        <f t="shared" ca="1" si="301"/>
        <v>101</v>
      </c>
      <c r="K1017" s="68">
        <f ca="1">IF(J1017-G1017&gt;'Inputs and Outputs'!$D$4,One-G1017,0)</f>
        <v>0</v>
      </c>
      <c r="L1017" s="68">
        <f ca="1">J1017*'Inputs and Outputs'!$D$5-K1017*'Inputs and Outputs'!$D$6</f>
        <v>4040</v>
      </c>
      <c r="M1017" s="70">
        <f t="shared" ca="1" si="315"/>
        <v>0.21060649499037176</v>
      </c>
      <c r="N1017" s="68">
        <f t="shared" si="302"/>
        <v>200</v>
      </c>
      <c r="O1017" s="75">
        <f ca="1">J1017*'Inputs and Outputs'!$D$5-('Model Part B'!K1017*'Model Part B'!N1017+K1017*Costperbumped)</f>
        <v>4040</v>
      </c>
      <c r="R1017" s="74">
        <v>1014</v>
      </c>
      <c r="S1017" s="68" t="s">
        <v>4</v>
      </c>
      <c r="T1017" s="69">
        <v>44534</v>
      </c>
      <c r="U1017" s="67" t="s">
        <v>0</v>
      </c>
      <c r="V1017" s="68" t="str">
        <f>'Flight Data'!$A1015</f>
        <v>G1014</v>
      </c>
      <c r="W1017" s="68">
        <f>'Flight Data'!$B1015</f>
        <v>1</v>
      </c>
      <c r="X1017" s="68">
        <f ca="1">ROUND(NORMINV($AC1017,'Inputs and Outputs'!$C$20,'Inputs and Outputs'!$D$20),0)</f>
        <v>104</v>
      </c>
      <c r="Y1017" s="68">
        <f t="shared" si="303"/>
        <v>102</v>
      </c>
      <c r="Z1017" s="68">
        <f t="shared" ca="1" si="304"/>
        <v>102</v>
      </c>
      <c r="AA1017" s="68">
        <f ca="1">IF(Z1017-W1017&gt;'Inputs and Outputs'!$D$4,One-W1017,0)</f>
        <v>0</v>
      </c>
      <c r="AB1017" s="68">
        <f ca="1">Z1017*'Inputs and Outputs'!$D$5-AA1017*'Inputs and Outputs'!$D$6</f>
        <v>4080</v>
      </c>
      <c r="AC1017" s="70">
        <f t="shared" ca="1" si="316"/>
        <v>0.44326991667109472</v>
      </c>
      <c r="AD1017" s="68">
        <f t="shared" si="305"/>
        <v>200</v>
      </c>
      <c r="AE1017" s="75">
        <f ca="1">Z1017*'Inputs and Outputs'!$D$5-('Model Part B'!AA1017*'Model Part B'!AD1017+AA1017*Costperbumped)</f>
        <v>4080</v>
      </c>
      <c r="AH1017" s="74">
        <v>1014</v>
      </c>
      <c r="AI1017" s="68" t="s">
        <v>4</v>
      </c>
      <c r="AJ1017" s="69">
        <v>44534</v>
      </c>
      <c r="AK1017" s="67" t="s">
        <v>0</v>
      </c>
      <c r="AL1017" s="68" t="str">
        <f>'Flight Data'!$A1015</f>
        <v>G1014</v>
      </c>
      <c r="AM1017" s="68">
        <f>'Flight Data'!$B1015</f>
        <v>1</v>
      </c>
      <c r="AN1017" s="68">
        <f ca="1">ROUND(NORMINV($AS1017,'Inputs and Outputs'!$C$20,'Inputs and Outputs'!$D$20),0)</f>
        <v>101</v>
      </c>
      <c r="AO1017" s="68">
        <f t="shared" si="306"/>
        <v>103</v>
      </c>
      <c r="AP1017" s="68">
        <f t="shared" ca="1" si="307"/>
        <v>101</v>
      </c>
      <c r="AQ1017" s="68">
        <f ca="1">IF(AP1017-AM1017&gt;'Inputs and Outputs'!$D$4,Three-AM1017,0)</f>
        <v>0</v>
      </c>
      <c r="AR1017" s="68">
        <f ca="1">AP1017*'Inputs and Outputs'!$D$5-AQ1017*'Inputs and Outputs'!$D$6</f>
        <v>4040</v>
      </c>
      <c r="AS1017" s="70">
        <f t="shared" ca="1" si="317"/>
        <v>0.19926884032543613</v>
      </c>
      <c r="AT1017" s="68">
        <f t="shared" si="308"/>
        <v>200</v>
      </c>
      <c r="AU1017" s="75">
        <f ca="1">AP1017*'Inputs and Outputs'!$D$5-('Model Part B'!AQ1017*'Model Part B'!AT1017+AQ1017*Costperbumped)</f>
        <v>4040</v>
      </c>
      <c r="AX1017" s="74">
        <v>1014</v>
      </c>
      <c r="AY1017" s="68" t="s">
        <v>4</v>
      </c>
      <c r="AZ1017" s="69">
        <v>44534</v>
      </c>
      <c r="BA1017" s="67" t="s">
        <v>0</v>
      </c>
      <c r="BB1017" s="68" t="str">
        <f>'Flight Data'!$A1015</f>
        <v>G1014</v>
      </c>
      <c r="BC1017" s="68">
        <f>'Flight Data'!$B1015</f>
        <v>1</v>
      </c>
      <c r="BD1017" s="68">
        <f ca="1">ROUND(NORMINV($BI1017,'Inputs and Outputs'!$C$20,'Inputs and Outputs'!$D$20),0)</f>
        <v>109</v>
      </c>
      <c r="BE1017" s="68">
        <f t="shared" si="309"/>
        <v>104</v>
      </c>
      <c r="BF1017" s="68">
        <f t="shared" ca="1" si="310"/>
        <v>104</v>
      </c>
      <c r="BG1017" s="68">
        <f ca="1">IF(BF1017-BC1017&gt;'Inputs and Outputs'!$D$4,Four-BC1017,0)</f>
        <v>3</v>
      </c>
      <c r="BH1017" s="68">
        <f ca="1">BF1017*'Inputs and Outputs'!$D$5-BG1017*'Inputs and Outputs'!$D$6</f>
        <v>3860</v>
      </c>
      <c r="BI1017" s="70">
        <f t="shared" ca="1" si="318"/>
        <v>0.7751111930681861</v>
      </c>
      <c r="BJ1017" s="68">
        <f t="shared" si="311"/>
        <v>200</v>
      </c>
      <c r="BK1017" s="75">
        <f ca="1">BF1017*'Inputs and Outputs'!$D$5-('Model Part B'!BG1017*'Model Part B'!BJ1017+BG1017*Costperbumped)</f>
        <v>3260</v>
      </c>
      <c r="BN1017" s="74">
        <v>1014</v>
      </c>
      <c r="BO1017" s="68" t="s">
        <v>4</v>
      </c>
      <c r="BP1017" s="69">
        <v>44534</v>
      </c>
      <c r="BQ1017" s="67" t="s">
        <v>0</v>
      </c>
      <c r="BR1017" s="68" t="str">
        <f>'Flight Data'!$A1015</f>
        <v>G1014</v>
      </c>
      <c r="BS1017" s="68">
        <f>'Flight Data'!$B1015</f>
        <v>1</v>
      </c>
      <c r="BT1017" s="68">
        <f ca="1">ROUND(NORMINV($BY1017,'Inputs and Outputs'!$C$18,'Inputs and Outputs'!$D$18),0)</f>
        <v>108</v>
      </c>
      <c r="BU1017" s="68">
        <f t="shared" si="312"/>
        <v>105</v>
      </c>
      <c r="BV1017" s="68">
        <f t="shared" ca="1" si="313"/>
        <v>105</v>
      </c>
      <c r="BW1017" s="68">
        <f ca="1">IF(BV1017-BS1017&gt;'Inputs and Outputs'!$D$4,Five-BS1017,0)</f>
        <v>4</v>
      </c>
      <c r="BX1017" s="68">
        <f ca="1">BV1017*'Inputs and Outputs'!$D$5-BW1017*'Inputs and Outputs'!$D$6</f>
        <v>3800</v>
      </c>
      <c r="BY1017" s="70">
        <f t="shared" ca="1" si="319"/>
        <v>0.86473689269816378</v>
      </c>
      <c r="BZ1017" s="68">
        <f t="shared" si="314"/>
        <v>200</v>
      </c>
      <c r="CA1017" s="75">
        <f ca="1">BV1017*'Inputs and Outputs'!$D$5-('Model Part B'!BW1017*'Model Part B'!BZ1017+BW1017*Costperbumped)</f>
        <v>3000</v>
      </c>
    </row>
    <row r="1018" spans="2:79" x14ac:dyDescent="0.2">
      <c r="B1018" s="74">
        <v>1015</v>
      </c>
      <c r="C1018" s="68" t="s">
        <v>1</v>
      </c>
      <c r="D1018" s="69">
        <v>44535</v>
      </c>
      <c r="E1018" s="67" t="s">
        <v>3</v>
      </c>
      <c r="F1018" s="68" t="str">
        <f>'Flight Data'!$A1016</f>
        <v>G1015</v>
      </c>
      <c r="G1018" s="68">
        <f>'Flight Data'!$B1016</f>
        <v>4</v>
      </c>
      <c r="H1018" s="68">
        <f ca="1">ROUND(NORMINV($M1018,'Inputs and Outputs'!$C$18,'Inputs and Outputs'!$D$18),0)</f>
        <v>98</v>
      </c>
      <c r="I1018" s="68">
        <f t="shared" si="300"/>
        <v>101</v>
      </c>
      <c r="J1018" s="68">
        <f t="shared" ca="1" si="301"/>
        <v>98</v>
      </c>
      <c r="K1018" s="68">
        <f ca="1">IF(J1018-G1018&gt;'Inputs and Outputs'!$D$4,One-G1018,0)</f>
        <v>0</v>
      </c>
      <c r="L1018" s="68">
        <f ca="1">J1018*'Inputs and Outputs'!$D$5-K1018*'Inputs and Outputs'!$D$6</f>
        <v>3920</v>
      </c>
      <c r="M1018" s="70">
        <f t="shared" ca="1" si="315"/>
        <v>0.28961135664930981</v>
      </c>
      <c r="N1018" s="68">
        <f t="shared" si="302"/>
        <v>25</v>
      </c>
      <c r="O1018" s="75">
        <f ca="1">J1018*'Inputs and Outputs'!$D$5-('Model Part B'!K1018*'Model Part B'!N1018+K1018*Costperbumped)</f>
        <v>3920</v>
      </c>
      <c r="R1018" s="74">
        <v>1015</v>
      </c>
      <c r="S1018" s="68" t="s">
        <v>1</v>
      </c>
      <c r="T1018" s="69">
        <v>44535</v>
      </c>
      <c r="U1018" s="67" t="s">
        <v>3</v>
      </c>
      <c r="V1018" s="68" t="str">
        <f>'Flight Data'!$A1016</f>
        <v>G1015</v>
      </c>
      <c r="W1018" s="68">
        <f>'Flight Data'!$B1016</f>
        <v>4</v>
      </c>
      <c r="X1018" s="68">
        <f ca="1">ROUND(NORMINV($AC1018,'Inputs and Outputs'!$C$18,'Inputs and Outputs'!$D$18),0)</f>
        <v>114</v>
      </c>
      <c r="Y1018" s="68">
        <f t="shared" si="303"/>
        <v>102</v>
      </c>
      <c r="Z1018" s="68">
        <f t="shared" ca="1" si="304"/>
        <v>102</v>
      </c>
      <c r="AA1018" s="68">
        <f ca="1">IF(Z1018-W1018&gt;'Inputs and Outputs'!$D$4,One-W1018,0)</f>
        <v>0</v>
      </c>
      <c r="AB1018" s="68">
        <f ca="1">Z1018*'Inputs and Outputs'!$D$5-AA1018*'Inputs and Outputs'!$D$6</f>
        <v>4080</v>
      </c>
      <c r="AC1018" s="70">
        <f t="shared" ca="1" si="316"/>
        <v>0.9830492819205543</v>
      </c>
      <c r="AD1018" s="68">
        <f t="shared" si="305"/>
        <v>25</v>
      </c>
      <c r="AE1018" s="75">
        <f ca="1">Z1018*'Inputs and Outputs'!$D$5-('Model Part B'!AA1018*'Model Part B'!AD1018+AA1018*Costperbumped)</f>
        <v>4080</v>
      </c>
      <c r="AH1018" s="74">
        <v>1015</v>
      </c>
      <c r="AI1018" s="68" t="s">
        <v>1</v>
      </c>
      <c r="AJ1018" s="69">
        <v>44535</v>
      </c>
      <c r="AK1018" s="67" t="s">
        <v>3</v>
      </c>
      <c r="AL1018" s="68" t="str">
        <f>'Flight Data'!$A1016</f>
        <v>G1015</v>
      </c>
      <c r="AM1018" s="68">
        <f>'Flight Data'!$B1016</f>
        <v>4</v>
      </c>
      <c r="AN1018" s="68">
        <f ca="1">ROUND(NORMINV($AS1018,'Inputs and Outputs'!$C$18,'Inputs and Outputs'!$D$18),0)</f>
        <v>104</v>
      </c>
      <c r="AO1018" s="68">
        <f t="shared" si="306"/>
        <v>103</v>
      </c>
      <c r="AP1018" s="68">
        <f t="shared" ca="1" si="307"/>
        <v>103</v>
      </c>
      <c r="AQ1018" s="68">
        <f ca="1">IF(AP1018-AM1018&gt;'Inputs and Outputs'!$D$4,Three-AM1018,0)</f>
        <v>0</v>
      </c>
      <c r="AR1018" s="68">
        <f ca="1">AP1018*'Inputs and Outputs'!$D$5-AQ1018*'Inputs and Outputs'!$D$6</f>
        <v>4120</v>
      </c>
      <c r="AS1018" s="70">
        <f t="shared" ca="1" si="317"/>
        <v>0.66499902961855983</v>
      </c>
      <c r="AT1018" s="68">
        <f t="shared" si="308"/>
        <v>25</v>
      </c>
      <c r="AU1018" s="75">
        <f ca="1">AP1018*'Inputs and Outputs'!$D$5-('Model Part B'!AQ1018*'Model Part B'!AT1018+AQ1018*Costperbumped)</f>
        <v>4120</v>
      </c>
      <c r="AX1018" s="74">
        <v>1015</v>
      </c>
      <c r="AY1018" s="68" t="s">
        <v>1</v>
      </c>
      <c r="AZ1018" s="69">
        <v>44535</v>
      </c>
      <c r="BA1018" s="67" t="s">
        <v>3</v>
      </c>
      <c r="BB1018" s="68" t="str">
        <f>'Flight Data'!$A1016</f>
        <v>G1015</v>
      </c>
      <c r="BC1018" s="68">
        <f>'Flight Data'!$B1016</f>
        <v>4</v>
      </c>
      <c r="BD1018" s="68">
        <f ca="1">ROUND(NORMINV($BI1018,'Inputs and Outputs'!$C$18,'Inputs and Outputs'!$D$18),0)</f>
        <v>90</v>
      </c>
      <c r="BE1018" s="68">
        <f t="shared" si="309"/>
        <v>104</v>
      </c>
      <c r="BF1018" s="68">
        <f t="shared" ca="1" si="310"/>
        <v>90</v>
      </c>
      <c r="BG1018" s="68">
        <f ca="1">IF(BF1018-BC1018&gt;'Inputs and Outputs'!$D$4,Four-BC1018,0)</f>
        <v>0</v>
      </c>
      <c r="BH1018" s="68">
        <f ca="1">BF1018*'Inputs and Outputs'!$D$5-BG1018*'Inputs and Outputs'!$D$6</f>
        <v>3600</v>
      </c>
      <c r="BI1018" s="70">
        <f t="shared" ca="1" si="318"/>
        <v>2.9568818895666982E-2</v>
      </c>
      <c r="BJ1018" s="68">
        <f t="shared" si="311"/>
        <v>25</v>
      </c>
      <c r="BK1018" s="75">
        <f ca="1">BF1018*'Inputs and Outputs'!$D$5-('Model Part B'!BG1018*'Model Part B'!BJ1018+BG1018*Costperbumped)</f>
        <v>3600</v>
      </c>
      <c r="BN1018" s="74">
        <v>1015</v>
      </c>
      <c r="BO1018" s="68" t="s">
        <v>1</v>
      </c>
      <c r="BP1018" s="69">
        <v>44535</v>
      </c>
      <c r="BQ1018" s="67" t="s">
        <v>3</v>
      </c>
      <c r="BR1018" s="68" t="str">
        <f>'Flight Data'!$A1016</f>
        <v>G1015</v>
      </c>
      <c r="BS1018" s="68">
        <f>'Flight Data'!$B1016</f>
        <v>4</v>
      </c>
      <c r="BT1018" s="68">
        <f ca="1">ROUND(NORMINV($BY1018,'Inputs and Outputs'!$C$18,'Inputs and Outputs'!$D$18),0)</f>
        <v>107</v>
      </c>
      <c r="BU1018" s="68">
        <f t="shared" si="312"/>
        <v>105</v>
      </c>
      <c r="BV1018" s="68">
        <f t="shared" ca="1" si="313"/>
        <v>105</v>
      </c>
      <c r="BW1018" s="68">
        <f ca="1">IF(BV1018-BS1018&gt;'Inputs and Outputs'!$D$4,Five-BS1018,0)</f>
        <v>1</v>
      </c>
      <c r="BX1018" s="68">
        <f ca="1">BV1018*'Inputs and Outputs'!$D$5-BW1018*'Inputs and Outputs'!$D$6</f>
        <v>4100</v>
      </c>
      <c r="BY1018" s="70">
        <f t="shared" ca="1" si="319"/>
        <v>0.85713757554565717</v>
      </c>
      <c r="BZ1018" s="68">
        <f t="shared" si="314"/>
        <v>25</v>
      </c>
      <c r="CA1018" s="75">
        <f ca="1">BV1018*'Inputs and Outputs'!$D$5-('Model Part B'!BW1018*'Model Part B'!BZ1018+BW1018*Costperbumped)</f>
        <v>4075</v>
      </c>
    </row>
    <row r="1019" spans="2:79" x14ac:dyDescent="0.2">
      <c r="B1019" s="74">
        <v>1016</v>
      </c>
      <c r="C1019" s="68" t="s">
        <v>1</v>
      </c>
      <c r="D1019" s="69">
        <v>44535</v>
      </c>
      <c r="E1019" s="67" t="s">
        <v>2</v>
      </c>
      <c r="F1019" s="68" t="str">
        <f>'Flight Data'!$A1017</f>
        <v>G1016</v>
      </c>
      <c r="G1019" s="68">
        <f>'Flight Data'!$B1017</f>
        <v>0</v>
      </c>
      <c r="H1019" s="68">
        <f ca="1">ROUND(NORMINV($M1019,'Inputs and Outputs'!$C$19,'Inputs and Outputs'!$D$19),0)</f>
        <v>101</v>
      </c>
      <c r="I1019" s="68">
        <f t="shared" si="300"/>
        <v>101</v>
      </c>
      <c r="J1019" s="68">
        <f t="shared" ca="1" si="301"/>
        <v>101</v>
      </c>
      <c r="K1019" s="68">
        <f ca="1">IF(J1019-G1019&gt;'Inputs and Outputs'!$D$4,One-G1019,0)</f>
        <v>1</v>
      </c>
      <c r="L1019" s="68">
        <f ca="1">J1019*'Inputs and Outputs'!$D$5-K1019*'Inputs and Outputs'!$D$6</f>
        <v>3940</v>
      </c>
      <c r="M1019" s="70">
        <f t="shared" ca="1" si="315"/>
        <v>0.37509268631452519</v>
      </c>
      <c r="N1019" s="68">
        <f t="shared" si="302"/>
        <v>25</v>
      </c>
      <c r="O1019" s="75">
        <f ca="1">J1019*'Inputs and Outputs'!$D$5-('Model Part B'!K1019*'Model Part B'!N1019+K1019*Costperbumped)</f>
        <v>3915</v>
      </c>
      <c r="R1019" s="74">
        <v>1016</v>
      </c>
      <c r="S1019" s="68" t="s">
        <v>1</v>
      </c>
      <c r="T1019" s="69">
        <v>44535</v>
      </c>
      <c r="U1019" s="67" t="s">
        <v>2</v>
      </c>
      <c r="V1019" s="68" t="str">
        <f>'Flight Data'!$A1017</f>
        <v>G1016</v>
      </c>
      <c r="W1019" s="68">
        <f>'Flight Data'!$B1017</f>
        <v>0</v>
      </c>
      <c r="X1019" s="68">
        <f ca="1">ROUND(NORMINV($AC1019,'Inputs and Outputs'!$C$19,'Inputs and Outputs'!$D$19),0)</f>
        <v>103</v>
      </c>
      <c r="Y1019" s="68">
        <f t="shared" si="303"/>
        <v>102</v>
      </c>
      <c r="Z1019" s="68">
        <f t="shared" ca="1" si="304"/>
        <v>102</v>
      </c>
      <c r="AA1019" s="68">
        <f ca="1">IF(Z1019-W1019&gt;'Inputs and Outputs'!$D$4,One-W1019,0)</f>
        <v>1</v>
      </c>
      <c r="AB1019" s="68">
        <f ca="1">Z1019*'Inputs and Outputs'!$D$5-AA1019*'Inputs and Outputs'!$D$6</f>
        <v>3980</v>
      </c>
      <c r="AC1019" s="70">
        <f t="shared" ca="1" si="316"/>
        <v>0.47575561727912674</v>
      </c>
      <c r="AD1019" s="68">
        <f t="shared" si="305"/>
        <v>25</v>
      </c>
      <c r="AE1019" s="75">
        <f ca="1">Z1019*'Inputs and Outputs'!$D$5-('Model Part B'!AA1019*'Model Part B'!AD1019+AA1019*Costperbumped)</f>
        <v>3955</v>
      </c>
      <c r="AH1019" s="74">
        <v>1016</v>
      </c>
      <c r="AI1019" s="68" t="s">
        <v>1</v>
      </c>
      <c r="AJ1019" s="69">
        <v>44535</v>
      </c>
      <c r="AK1019" s="67" t="s">
        <v>2</v>
      </c>
      <c r="AL1019" s="68" t="str">
        <f>'Flight Data'!$A1017</f>
        <v>G1016</v>
      </c>
      <c r="AM1019" s="68">
        <f>'Flight Data'!$B1017</f>
        <v>0</v>
      </c>
      <c r="AN1019" s="68">
        <f ca="1">ROUND(NORMINV($AS1019,'Inputs and Outputs'!$C$19,'Inputs and Outputs'!$D$19),0)</f>
        <v>101</v>
      </c>
      <c r="AO1019" s="68">
        <f t="shared" si="306"/>
        <v>103</v>
      </c>
      <c r="AP1019" s="68">
        <f t="shared" ca="1" si="307"/>
        <v>101</v>
      </c>
      <c r="AQ1019" s="68">
        <f ca="1">IF(AP1019-AM1019&gt;'Inputs and Outputs'!$D$4,Three-AM1019,0)</f>
        <v>3</v>
      </c>
      <c r="AR1019" s="68">
        <f ca="1">AP1019*'Inputs and Outputs'!$D$5-AQ1019*'Inputs and Outputs'!$D$6</f>
        <v>3740</v>
      </c>
      <c r="AS1019" s="70">
        <f t="shared" ca="1" si="317"/>
        <v>0.36288338387920249</v>
      </c>
      <c r="AT1019" s="68">
        <f t="shared" si="308"/>
        <v>25</v>
      </c>
      <c r="AU1019" s="75">
        <f ca="1">AP1019*'Inputs and Outputs'!$D$5-('Model Part B'!AQ1019*'Model Part B'!AT1019+AQ1019*Costperbumped)</f>
        <v>3665</v>
      </c>
      <c r="AX1019" s="74">
        <v>1016</v>
      </c>
      <c r="AY1019" s="68" t="s">
        <v>1</v>
      </c>
      <c r="AZ1019" s="69">
        <v>44535</v>
      </c>
      <c r="BA1019" s="67" t="s">
        <v>2</v>
      </c>
      <c r="BB1019" s="68" t="str">
        <f>'Flight Data'!$A1017</f>
        <v>G1016</v>
      </c>
      <c r="BC1019" s="68">
        <f>'Flight Data'!$B1017</f>
        <v>0</v>
      </c>
      <c r="BD1019" s="68">
        <f ca="1">ROUND(NORMINV($BI1019,'Inputs and Outputs'!$C$19,'Inputs and Outputs'!$D$19),0)</f>
        <v>104</v>
      </c>
      <c r="BE1019" s="68">
        <f t="shared" si="309"/>
        <v>104</v>
      </c>
      <c r="BF1019" s="68">
        <f t="shared" ca="1" si="310"/>
        <v>104</v>
      </c>
      <c r="BG1019" s="68">
        <f ca="1">IF(BF1019-BC1019&gt;'Inputs and Outputs'!$D$4,Four-BC1019,0)</f>
        <v>4</v>
      </c>
      <c r="BH1019" s="68">
        <f ca="1">BF1019*'Inputs and Outputs'!$D$5-BG1019*'Inputs and Outputs'!$D$6</f>
        <v>3760</v>
      </c>
      <c r="BI1019" s="70">
        <f t="shared" ca="1" si="318"/>
        <v>0.56006629631732641</v>
      </c>
      <c r="BJ1019" s="68">
        <f t="shared" si="311"/>
        <v>25</v>
      </c>
      <c r="BK1019" s="75">
        <f ca="1">BF1019*'Inputs and Outputs'!$D$5-('Model Part B'!BG1019*'Model Part B'!BJ1019+BG1019*Costperbumped)</f>
        <v>3660</v>
      </c>
      <c r="BN1019" s="74">
        <v>1016</v>
      </c>
      <c r="BO1019" s="68" t="s">
        <v>1</v>
      </c>
      <c r="BP1019" s="69">
        <v>44535</v>
      </c>
      <c r="BQ1019" s="67" t="s">
        <v>2</v>
      </c>
      <c r="BR1019" s="68" t="str">
        <f>'Flight Data'!$A1017</f>
        <v>G1016</v>
      </c>
      <c r="BS1019" s="68">
        <f>'Flight Data'!$B1017</f>
        <v>0</v>
      </c>
      <c r="BT1019" s="68">
        <f ca="1">ROUND(NORMINV($BY1019,'Inputs and Outputs'!$C$18,'Inputs and Outputs'!$D$18),0)</f>
        <v>107</v>
      </c>
      <c r="BU1019" s="68">
        <f t="shared" si="312"/>
        <v>105</v>
      </c>
      <c r="BV1019" s="68">
        <f t="shared" ca="1" si="313"/>
        <v>105</v>
      </c>
      <c r="BW1019" s="68">
        <f ca="1">IF(BV1019-BS1019&gt;'Inputs and Outputs'!$D$4,Five-BS1019,0)</f>
        <v>5</v>
      </c>
      <c r="BX1019" s="68">
        <f ca="1">BV1019*'Inputs and Outputs'!$D$5-BW1019*'Inputs and Outputs'!$D$6</f>
        <v>3700</v>
      </c>
      <c r="BY1019" s="70">
        <f t="shared" ca="1" si="319"/>
        <v>0.82888310022425815</v>
      </c>
      <c r="BZ1019" s="68">
        <f t="shared" si="314"/>
        <v>25</v>
      </c>
      <c r="CA1019" s="75">
        <f ca="1">BV1019*'Inputs and Outputs'!$D$5-('Model Part B'!BW1019*'Model Part B'!BZ1019+BW1019*Costperbumped)</f>
        <v>3575</v>
      </c>
    </row>
    <row r="1020" spans="2:79" x14ac:dyDescent="0.2">
      <c r="B1020" s="74">
        <v>1017</v>
      </c>
      <c r="C1020" s="68" t="s">
        <v>1</v>
      </c>
      <c r="D1020" s="69">
        <v>44535</v>
      </c>
      <c r="E1020" s="67" t="s">
        <v>0</v>
      </c>
      <c r="F1020" s="68" t="str">
        <f>'Flight Data'!$A1018</f>
        <v>G1017</v>
      </c>
      <c r="G1020" s="68">
        <f>'Flight Data'!$B1018</f>
        <v>0</v>
      </c>
      <c r="H1020" s="68">
        <f ca="1">ROUND(NORMINV($M1020,'Inputs and Outputs'!$C$20,'Inputs and Outputs'!$D$20),0)</f>
        <v>113</v>
      </c>
      <c r="I1020" s="68">
        <f t="shared" si="300"/>
        <v>101</v>
      </c>
      <c r="J1020" s="68">
        <f t="shared" ca="1" si="301"/>
        <v>101</v>
      </c>
      <c r="K1020" s="68">
        <f ca="1">IF(J1020-G1020&gt;'Inputs and Outputs'!$D$4,One-G1020,0)</f>
        <v>1</v>
      </c>
      <c r="L1020" s="68">
        <f ca="1">J1020*'Inputs and Outputs'!$D$5-K1020*'Inputs and Outputs'!$D$6</f>
        <v>3940</v>
      </c>
      <c r="M1020" s="70">
        <f t="shared" ca="1" si="315"/>
        <v>0.9472296269310071</v>
      </c>
      <c r="N1020" s="68">
        <f t="shared" si="302"/>
        <v>200</v>
      </c>
      <c r="O1020" s="75">
        <f ca="1">J1020*'Inputs and Outputs'!$D$5-('Model Part B'!K1020*'Model Part B'!N1020+K1020*Costperbumped)</f>
        <v>3740</v>
      </c>
      <c r="R1020" s="74">
        <v>1017</v>
      </c>
      <c r="S1020" s="68" t="s">
        <v>1</v>
      </c>
      <c r="T1020" s="69">
        <v>44535</v>
      </c>
      <c r="U1020" s="67" t="s">
        <v>0</v>
      </c>
      <c r="V1020" s="68" t="str">
        <f>'Flight Data'!$A1018</f>
        <v>G1017</v>
      </c>
      <c r="W1020" s="68">
        <f>'Flight Data'!$B1018</f>
        <v>0</v>
      </c>
      <c r="X1020" s="68">
        <f ca="1">ROUND(NORMINV($AC1020,'Inputs and Outputs'!$C$20,'Inputs and Outputs'!$D$20),0)</f>
        <v>105</v>
      </c>
      <c r="Y1020" s="68">
        <f t="shared" si="303"/>
        <v>102</v>
      </c>
      <c r="Z1020" s="68">
        <f t="shared" ca="1" si="304"/>
        <v>102</v>
      </c>
      <c r="AA1020" s="68">
        <f ca="1">IF(Z1020-W1020&gt;'Inputs and Outputs'!$D$4,One-W1020,0)</f>
        <v>1</v>
      </c>
      <c r="AB1020" s="68">
        <f ca="1">Z1020*'Inputs and Outputs'!$D$5-AA1020*'Inputs and Outputs'!$D$6</f>
        <v>3980</v>
      </c>
      <c r="AC1020" s="70">
        <f t="shared" ca="1" si="316"/>
        <v>0.47582365137257165</v>
      </c>
      <c r="AD1020" s="68">
        <f t="shared" si="305"/>
        <v>200</v>
      </c>
      <c r="AE1020" s="75">
        <f ca="1">Z1020*'Inputs and Outputs'!$D$5-('Model Part B'!AA1020*'Model Part B'!AD1020+AA1020*Costperbumped)</f>
        <v>3780</v>
      </c>
      <c r="AH1020" s="74">
        <v>1017</v>
      </c>
      <c r="AI1020" s="68" t="s">
        <v>1</v>
      </c>
      <c r="AJ1020" s="69">
        <v>44535</v>
      </c>
      <c r="AK1020" s="67" t="s">
        <v>0</v>
      </c>
      <c r="AL1020" s="68" t="str">
        <f>'Flight Data'!$A1018</f>
        <v>G1017</v>
      </c>
      <c r="AM1020" s="68">
        <f>'Flight Data'!$B1018</f>
        <v>0</v>
      </c>
      <c r="AN1020" s="68">
        <f ca="1">ROUND(NORMINV($AS1020,'Inputs and Outputs'!$C$20,'Inputs and Outputs'!$D$20),0)</f>
        <v>101</v>
      </c>
      <c r="AO1020" s="68">
        <f t="shared" si="306"/>
        <v>103</v>
      </c>
      <c r="AP1020" s="68">
        <f t="shared" ca="1" si="307"/>
        <v>101</v>
      </c>
      <c r="AQ1020" s="68">
        <f ca="1">IF(AP1020-AM1020&gt;'Inputs and Outputs'!$D$4,Three-AM1020,0)</f>
        <v>3</v>
      </c>
      <c r="AR1020" s="68">
        <f ca="1">AP1020*'Inputs and Outputs'!$D$5-AQ1020*'Inputs and Outputs'!$D$6</f>
        <v>3740</v>
      </c>
      <c r="AS1020" s="70">
        <f t="shared" ca="1" si="317"/>
        <v>0.22970285406938917</v>
      </c>
      <c r="AT1020" s="68">
        <f t="shared" si="308"/>
        <v>200</v>
      </c>
      <c r="AU1020" s="75">
        <f ca="1">AP1020*'Inputs and Outputs'!$D$5-('Model Part B'!AQ1020*'Model Part B'!AT1020+AQ1020*Costperbumped)</f>
        <v>3140</v>
      </c>
      <c r="AX1020" s="74">
        <v>1017</v>
      </c>
      <c r="AY1020" s="68" t="s">
        <v>1</v>
      </c>
      <c r="AZ1020" s="69">
        <v>44535</v>
      </c>
      <c r="BA1020" s="67" t="s">
        <v>0</v>
      </c>
      <c r="BB1020" s="68" t="str">
        <f>'Flight Data'!$A1018</f>
        <v>G1017</v>
      </c>
      <c r="BC1020" s="68">
        <f>'Flight Data'!$B1018</f>
        <v>0</v>
      </c>
      <c r="BD1020" s="68">
        <f ca="1">ROUND(NORMINV($BI1020,'Inputs and Outputs'!$C$20,'Inputs and Outputs'!$D$20),0)</f>
        <v>104</v>
      </c>
      <c r="BE1020" s="68">
        <f t="shared" si="309"/>
        <v>104</v>
      </c>
      <c r="BF1020" s="68">
        <f t="shared" ca="1" si="310"/>
        <v>104</v>
      </c>
      <c r="BG1020" s="68">
        <f ca="1">IF(BF1020-BC1020&gt;'Inputs and Outputs'!$D$4,Four-BC1020,0)</f>
        <v>4</v>
      </c>
      <c r="BH1020" s="68">
        <f ca="1">BF1020*'Inputs and Outputs'!$D$5-BG1020*'Inputs and Outputs'!$D$6</f>
        <v>3760</v>
      </c>
      <c r="BI1020" s="70">
        <f t="shared" ca="1" si="318"/>
        <v>0.45159776370769278</v>
      </c>
      <c r="BJ1020" s="68">
        <f t="shared" si="311"/>
        <v>200</v>
      </c>
      <c r="BK1020" s="75">
        <f ca="1">BF1020*'Inputs and Outputs'!$D$5-('Model Part B'!BG1020*'Model Part B'!BJ1020+BG1020*Costperbumped)</f>
        <v>2960</v>
      </c>
      <c r="BN1020" s="74">
        <v>1017</v>
      </c>
      <c r="BO1020" s="68" t="s">
        <v>1</v>
      </c>
      <c r="BP1020" s="69">
        <v>44535</v>
      </c>
      <c r="BQ1020" s="67" t="s">
        <v>0</v>
      </c>
      <c r="BR1020" s="68" t="str">
        <f>'Flight Data'!$A1018</f>
        <v>G1017</v>
      </c>
      <c r="BS1020" s="68">
        <f>'Flight Data'!$B1018</f>
        <v>0</v>
      </c>
      <c r="BT1020" s="68">
        <f ca="1">ROUND(NORMINV($BY1020,'Inputs and Outputs'!$C$18,'Inputs and Outputs'!$D$18),0)</f>
        <v>98</v>
      </c>
      <c r="BU1020" s="68">
        <f t="shared" si="312"/>
        <v>105</v>
      </c>
      <c r="BV1020" s="68">
        <f t="shared" ca="1" si="313"/>
        <v>98</v>
      </c>
      <c r="BW1020" s="68">
        <f ca="1">IF(BV1020-BS1020&gt;'Inputs and Outputs'!$D$4,Five-BS1020,0)</f>
        <v>0</v>
      </c>
      <c r="BX1020" s="68">
        <f ca="1">BV1020*'Inputs and Outputs'!$D$5-BW1020*'Inputs and Outputs'!$D$6</f>
        <v>3920</v>
      </c>
      <c r="BY1020" s="70">
        <f t="shared" ca="1" si="319"/>
        <v>0.33099734752091026</v>
      </c>
      <c r="BZ1020" s="68">
        <f t="shared" si="314"/>
        <v>200</v>
      </c>
      <c r="CA1020" s="75">
        <f ca="1">BV1020*'Inputs and Outputs'!$D$5-('Model Part B'!BW1020*'Model Part B'!BZ1020+BW1020*Costperbumped)</f>
        <v>3920</v>
      </c>
    </row>
    <row r="1021" spans="2:79" x14ac:dyDescent="0.2">
      <c r="B1021" s="74">
        <v>1018</v>
      </c>
      <c r="C1021" s="68" t="s">
        <v>9</v>
      </c>
      <c r="D1021" s="69">
        <v>44536</v>
      </c>
      <c r="E1021" s="67" t="s">
        <v>3</v>
      </c>
      <c r="F1021" s="68" t="str">
        <f>'Flight Data'!$A1019</f>
        <v>G1018</v>
      </c>
      <c r="G1021" s="68">
        <f>'Flight Data'!$B1019</f>
        <v>2</v>
      </c>
      <c r="H1021" s="68">
        <f ca="1">ROUND(NORMINV($M1021,'Inputs and Outputs'!$C$18,'Inputs and Outputs'!$D$18),0)</f>
        <v>99</v>
      </c>
      <c r="I1021" s="68">
        <f t="shared" si="300"/>
        <v>101</v>
      </c>
      <c r="J1021" s="68">
        <f t="shared" ca="1" si="301"/>
        <v>99</v>
      </c>
      <c r="K1021" s="68">
        <f ca="1">IF(J1021-G1021&gt;'Inputs and Outputs'!$D$4,One-G1021,0)</f>
        <v>0</v>
      </c>
      <c r="L1021" s="68">
        <f ca="1">J1021*'Inputs and Outputs'!$D$5-K1021*'Inputs and Outputs'!$D$6</f>
        <v>3960</v>
      </c>
      <c r="M1021" s="70">
        <f t="shared" ca="1" si="315"/>
        <v>0.34650797095413921</v>
      </c>
      <c r="N1021" s="68">
        <f t="shared" si="302"/>
        <v>25</v>
      </c>
      <c r="O1021" s="75">
        <f ca="1">J1021*'Inputs and Outputs'!$D$5-('Model Part B'!K1021*'Model Part B'!N1021+K1021*Costperbumped)</f>
        <v>3960</v>
      </c>
      <c r="R1021" s="74">
        <v>1018</v>
      </c>
      <c r="S1021" s="68" t="s">
        <v>9</v>
      </c>
      <c r="T1021" s="69">
        <v>44536</v>
      </c>
      <c r="U1021" s="67" t="s">
        <v>3</v>
      </c>
      <c r="V1021" s="68" t="str">
        <f>'Flight Data'!$A1019</f>
        <v>G1018</v>
      </c>
      <c r="W1021" s="68">
        <f>'Flight Data'!$B1019</f>
        <v>2</v>
      </c>
      <c r="X1021" s="68">
        <f ca="1">ROUND(NORMINV($AC1021,'Inputs and Outputs'!$C$18,'Inputs and Outputs'!$D$18),0)</f>
        <v>90</v>
      </c>
      <c r="Y1021" s="68">
        <f t="shared" si="303"/>
        <v>102</v>
      </c>
      <c r="Z1021" s="68">
        <f t="shared" ca="1" si="304"/>
        <v>90</v>
      </c>
      <c r="AA1021" s="68">
        <f ca="1">IF(Z1021-W1021&gt;'Inputs and Outputs'!$D$4,One-W1021,0)</f>
        <v>0</v>
      </c>
      <c r="AB1021" s="68">
        <f ca="1">Z1021*'Inputs and Outputs'!$D$5-AA1021*'Inputs and Outputs'!$D$6</f>
        <v>3600</v>
      </c>
      <c r="AC1021" s="70">
        <f t="shared" ca="1" si="316"/>
        <v>2.8883386585073278E-2</v>
      </c>
      <c r="AD1021" s="68">
        <f t="shared" si="305"/>
        <v>25</v>
      </c>
      <c r="AE1021" s="75">
        <f ca="1">Z1021*'Inputs and Outputs'!$D$5-('Model Part B'!AA1021*'Model Part B'!AD1021+AA1021*Costperbumped)</f>
        <v>3600</v>
      </c>
      <c r="AH1021" s="74">
        <v>1018</v>
      </c>
      <c r="AI1021" s="68" t="s">
        <v>9</v>
      </c>
      <c r="AJ1021" s="69">
        <v>44536</v>
      </c>
      <c r="AK1021" s="67" t="s">
        <v>3</v>
      </c>
      <c r="AL1021" s="68" t="str">
        <f>'Flight Data'!$A1019</f>
        <v>G1018</v>
      </c>
      <c r="AM1021" s="68">
        <f>'Flight Data'!$B1019</f>
        <v>2</v>
      </c>
      <c r="AN1021" s="68">
        <f ca="1">ROUND(NORMINV($AS1021,'Inputs and Outputs'!$C$18,'Inputs and Outputs'!$D$18),0)</f>
        <v>104</v>
      </c>
      <c r="AO1021" s="68">
        <f t="shared" si="306"/>
        <v>103</v>
      </c>
      <c r="AP1021" s="68">
        <f t="shared" ca="1" si="307"/>
        <v>103</v>
      </c>
      <c r="AQ1021" s="68">
        <f ca="1">IF(AP1021-AM1021&gt;'Inputs and Outputs'!$D$4,Three-AM1021,0)</f>
        <v>1</v>
      </c>
      <c r="AR1021" s="68">
        <f ca="1">AP1021*'Inputs and Outputs'!$D$5-AQ1021*'Inputs and Outputs'!$D$6</f>
        <v>4020</v>
      </c>
      <c r="AS1021" s="70">
        <f t="shared" ca="1" si="317"/>
        <v>0.66369361704078966</v>
      </c>
      <c r="AT1021" s="68">
        <f t="shared" si="308"/>
        <v>25</v>
      </c>
      <c r="AU1021" s="75">
        <f ca="1">AP1021*'Inputs and Outputs'!$D$5-('Model Part B'!AQ1021*'Model Part B'!AT1021+AQ1021*Costperbumped)</f>
        <v>3995</v>
      </c>
      <c r="AX1021" s="74">
        <v>1018</v>
      </c>
      <c r="AY1021" s="68" t="s">
        <v>9</v>
      </c>
      <c r="AZ1021" s="69">
        <v>44536</v>
      </c>
      <c r="BA1021" s="67" t="s">
        <v>3</v>
      </c>
      <c r="BB1021" s="68" t="str">
        <f>'Flight Data'!$A1019</f>
        <v>G1018</v>
      </c>
      <c r="BC1021" s="68">
        <f>'Flight Data'!$B1019</f>
        <v>2</v>
      </c>
      <c r="BD1021" s="68">
        <f ca="1">ROUND(NORMINV($BI1021,'Inputs and Outputs'!$C$18,'Inputs and Outputs'!$D$18),0)</f>
        <v>105</v>
      </c>
      <c r="BE1021" s="68">
        <f t="shared" si="309"/>
        <v>104</v>
      </c>
      <c r="BF1021" s="68">
        <f t="shared" ca="1" si="310"/>
        <v>104</v>
      </c>
      <c r="BG1021" s="68">
        <f ca="1">IF(BF1021-BC1021&gt;'Inputs and Outputs'!$D$4,Four-BC1021,0)</f>
        <v>2</v>
      </c>
      <c r="BH1021" s="68">
        <f ca="1">BF1021*'Inputs and Outputs'!$D$5-BG1021*'Inputs and Outputs'!$D$6</f>
        <v>3960</v>
      </c>
      <c r="BI1021" s="70">
        <f t="shared" ca="1" si="318"/>
        <v>0.73594031519528724</v>
      </c>
      <c r="BJ1021" s="68">
        <f t="shared" si="311"/>
        <v>25</v>
      </c>
      <c r="BK1021" s="75">
        <f ca="1">BF1021*'Inputs and Outputs'!$D$5-('Model Part B'!BG1021*'Model Part B'!BJ1021+BG1021*Costperbumped)</f>
        <v>3910</v>
      </c>
      <c r="BN1021" s="74">
        <v>1018</v>
      </c>
      <c r="BO1021" s="68" t="s">
        <v>9</v>
      </c>
      <c r="BP1021" s="69">
        <v>44536</v>
      </c>
      <c r="BQ1021" s="67" t="s">
        <v>3</v>
      </c>
      <c r="BR1021" s="68" t="str">
        <f>'Flight Data'!$A1019</f>
        <v>G1018</v>
      </c>
      <c r="BS1021" s="68">
        <f>'Flight Data'!$B1019</f>
        <v>2</v>
      </c>
      <c r="BT1021" s="68">
        <f ca="1">ROUND(NORMINV($BY1021,'Inputs and Outputs'!$C$18,'Inputs and Outputs'!$D$18),0)</f>
        <v>97</v>
      </c>
      <c r="BU1021" s="68">
        <f t="shared" si="312"/>
        <v>105</v>
      </c>
      <c r="BV1021" s="68">
        <f t="shared" ca="1" si="313"/>
        <v>97</v>
      </c>
      <c r="BW1021" s="68">
        <f ca="1">IF(BV1021-BS1021&gt;'Inputs and Outputs'!$D$4,Five-BS1021,0)</f>
        <v>0</v>
      </c>
      <c r="BX1021" s="68">
        <f ca="1">BV1021*'Inputs and Outputs'!$D$5-BW1021*'Inputs and Outputs'!$D$6</f>
        <v>3880</v>
      </c>
      <c r="BY1021" s="70">
        <f t="shared" ca="1" si="319"/>
        <v>0.22849523072834532</v>
      </c>
      <c r="BZ1021" s="68">
        <f t="shared" si="314"/>
        <v>25</v>
      </c>
      <c r="CA1021" s="75">
        <f ca="1">BV1021*'Inputs and Outputs'!$D$5-('Model Part B'!BW1021*'Model Part B'!BZ1021+BW1021*Costperbumped)</f>
        <v>3880</v>
      </c>
    </row>
    <row r="1022" spans="2:79" x14ac:dyDescent="0.2">
      <c r="B1022" s="74">
        <v>1019</v>
      </c>
      <c r="C1022" s="68" t="s">
        <v>9</v>
      </c>
      <c r="D1022" s="69">
        <v>44536</v>
      </c>
      <c r="E1022" s="67" t="s">
        <v>2</v>
      </c>
      <c r="F1022" s="68" t="str">
        <f>'Flight Data'!$A1020</f>
        <v>G1019</v>
      </c>
      <c r="G1022" s="68">
        <f>'Flight Data'!$B1020</f>
        <v>2</v>
      </c>
      <c r="H1022" s="68">
        <f ca="1">ROUND(NORMINV($M1022,'Inputs and Outputs'!$C$19,'Inputs and Outputs'!$D$19),0)</f>
        <v>98</v>
      </c>
      <c r="I1022" s="68">
        <f t="shared" si="300"/>
        <v>101</v>
      </c>
      <c r="J1022" s="68">
        <f t="shared" ca="1" si="301"/>
        <v>98</v>
      </c>
      <c r="K1022" s="68">
        <f ca="1">IF(J1022-G1022&gt;'Inputs and Outputs'!$D$4,One-G1022,0)</f>
        <v>0</v>
      </c>
      <c r="L1022" s="68">
        <f ca="1">J1022*'Inputs and Outputs'!$D$5-K1022*'Inputs and Outputs'!$D$6</f>
        <v>3920</v>
      </c>
      <c r="M1022" s="70">
        <f t="shared" ca="1" si="315"/>
        <v>0.16729032947906108</v>
      </c>
      <c r="N1022" s="68">
        <f t="shared" si="302"/>
        <v>25</v>
      </c>
      <c r="O1022" s="75">
        <f ca="1">J1022*'Inputs and Outputs'!$D$5-('Model Part B'!K1022*'Model Part B'!N1022+K1022*Costperbumped)</f>
        <v>3920</v>
      </c>
      <c r="R1022" s="74">
        <v>1019</v>
      </c>
      <c r="S1022" s="68" t="s">
        <v>9</v>
      </c>
      <c r="T1022" s="69">
        <v>44536</v>
      </c>
      <c r="U1022" s="67" t="s">
        <v>2</v>
      </c>
      <c r="V1022" s="68" t="str">
        <f>'Flight Data'!$A1020</f>
        <v>G1019</v>
      </c>
      <c r="W1022" s="68">
        <f>'Flight Data'!$B1020</f>
        <v>2</v>
      </c>
      <c r="X1022" s="68">
        <f ca="1">ROUND(NORMINV($AC1022,'Inputs and Outputs'!$C$19,'Inputs and Outputs'!$D$19),0)</f>
        <v>106</v>
      </c>
      <c r="Y1022" s="68">
        <f t="shared" si="303"/>
        <v>102</v>
      </c>
      <c r="Z1022" s="68">
        <f t="shared" ca="1" si="304"/>
        <v>102</v>
      </c>
      <c r="AA1022" s="68">
        <f ca="1">IF(Z1022-W1022&gt;'Inputs and Outputs'!$D$4,One-W1022,0)</f>
        <v>0</v>
      </c>
      <c r="AB1022" s="68">
        <f ca="1">Z1022*'Inputs and Outputs'!$D$5-AA1022*'Inputs and Outputs'!$D$6</f>
        <v>4080</v>
      </c>
      <c r="AC1022" s="70">
        <f t="shared" ca="1" si="316"/>
        <v>0.75230247410609141</v>
      </c>
      <c r="AD1022" s="68">
        <f t="shared" si="305"/>
        <v>25</v>
      </c>
      <c r="AE1022" s="75">
        <f ca="1">Z1022*'Inputs and Outputs'!$D$5-('Model Part B'!AA1022*'Model Part B'!AD1022+AA1022*Costperbumped)</f>
        <v>4080</v>
      </c>
      <c r="AH1022" s="74">
        <v>1019</v>
      </c>
      <c r="AI1022" s="68" t="s">
        <v>9</v>
      </c>
      <c r="AJ1022" s="69">
        <v>44536</v>
      </c>
      <c r="AK1022" s="67" t="s">
        <v>2</v>
      </c>
      <c r="AL1022" s="68" t="str">
        <f>'Flight Data'!$A1020</f>
        <v>G1019</v>
      </c>
      <c r="AM1022" s="68">
        <f>'Flight Data'!$B1020</f>
        <v>2</v>
      </c>
      <c r="AN1022" s="68">
        <f ca="1">ROUND(NORMINV($AS1022,'Inputs and Outputs'!$C$19,'Inputs and Outputs'!$D$19),0)</f>
        <v>112</v>
      </c>
      <c r="AO1022" s="68">
        <f t="shared" si="306"/>
        <v>103</v>
      </c>
      <c r="AP1022" s="68">
        <f t="shared" ca="1" si="307"/>
        <v>103</v>
      </c>
      <c r="AQ1022" s="68">
        <f ca="1">IF(AP1022-AM1022&gt;'Inputs and Outputs'!$D$4,Three-AM1022,0)</f>
        <v>1</v>
      </c>
      <c r="AR1022" s="68">
        <f ca="1">AP1022*'Inputs and Outputs'!$D$5-AQ1022*'Inputs and Outputs'!$D$6</f>
        <v>4020</v>
      </c>
      <c r="AS1022" s="70">
        <f t="shared" ca="1" si="317"/>
        <v>0.96417510587841415</v>
      </c>
      <c r="AT1022" s="68">
        <f t="shared" si="308"/>
        <v>25</v>
      </c>
      <c r="AU1022" s="75">
        <f ca="1">AP1022*'Inputs and Outputs'!$D$5-('Model Part B'!AQ1022*'Model Part B'!AT1022+AQ1022*Costperbumped)</f>
        <v>3995</v>
      </c>
      <c r="AX1022" s="74">
        <v>1019</v>
      </c>
      <c r="AY1022" s="68" t="s">
        <v>9</v>
      </c>
      <c r="AZ1022" s="69">
        <v>44536</v>
      </c>
      <c r="BA1022" s="67" t="s">
        <v>2</v>
      </c>
      <c r="BB1022" s="68" t="str">
        <f>'Flight Data'!$A1020</f>
        <v>G1019</v>
      </c>
      <c r="BC1022" s="68">
        <f>'Flight Data'!$B1020</f>
        <v>2</v>
      </c>
      <c r="BD1022" s="68">
        <f ca="1">ROUND(NORMINV($BI1022,'Inputs and Outputs'!$C$19,'Inputs and Outputs'!$D$19),0)</f>
        <v>96</v>
      </c>
      <c r="BE1022" s="68">
        <f t="shared" si="309"/>
        <v>104</v>
      </c>
      <c r="BF1022" s="68">
        <f t="shared" ca="1" si="310"/>
        <v>96</v>
      </c>
      <c r="BG1022" s="68">
        <f ca="1">IF(BF1022-BC1022&gt;'Inputs and Outputs'!$D$4,Four-BC1022,0)</f>
        <v>0</v>
      </c>
      <c r="BH1022" s="68">
        <f ca="1">BF1022*'Inputs and Outputs'!$D$5-BG1022*'Inputs and Outputs'!$D$6</f>
        <v>3840</v>
      </c>
      <c r="BI1022" s="70">
        <f t="shared" ca="1" si="318"/>
        <v>7.4022736089874086E-2</v>
      </c>
      <c r="BJ1022" s="68">
        <f t="shared" si="311"/>
        <v>25</v>
      </c>
      <c r="BK1022" s="75">
        <f ca="1">BF1022*'Inputs and Outputs'!$D$5-('Model Part B'!BG1022*'Model Part B'!BJ1022+BG1022*Costperbumped)</f>
        <v>3840</v>
      </c>
      <c r="BN1022" s="74">
        <v>1019</v>
      </c>
      <c r="BO1022" s="68" t="s">
        <v>9</v>
      </c>
      <c r="BP1022" s="69">
        <v>44536</v>
      </c>
      <c r="BQ1022" s="67" t="s">
        <v>2</v>
      </c>
      <c r="BR1022" s="68" t="str">
        <f>'Flight Data'!$A1020</f>
        <v>G1019</v>
      </c>
      <c r="BS1022" s="68">
        <f>'Flight Data'!$B1020</f>
        <v>2</v>
      </c>
      <c r="BT1022" s="68">
        <f ca="1">ROUND(NORMINV($BY1022,'Inputs and Outputs'!$C$18,'Inputs and Outputs'!$D$18),0)</f>
        <v>98</v>
      </c>
      <c r="BU1022" s="68">
        <f t="shared" si="312"/>
        <v>105</v>
      </c>
      <c r="BV1022" s="68">
        <f t="shared" ca="1" si="313"/>
        <v>98</v>
      </c>
      <c r="BW1022" s="68">
        <f ca="1">IF(BV1022-BS1022&gt;'Inputs and Outputs'!$D$4,Five-BS1022,0)</f>
        <v>0</v>
      </c>
      <c r="BX1022" s="68">
        <f ca="1">BV1022*'Inputs and Outputs'!$D$5-BW1022*'Inputs and Outputs'!$D$6</f>
        <v>3920</v>
      </c>
      <c r="BY1022" s="70">
        <f t="shared" ca="1" si="319"/>
        <v>0.323650064056066</v>
      </c>
      <c r="BZ1022" s="68">
        <f t="shared" si="314"/>
        <v>25</v>
      </c>
      <c r="CA1022" s="75">
        <f ca="1">BV1022*'Inputs and Outputs'!$D$5-('Model Part B'!BW1022*'Model Part B'!BZ1022+BW1022*Costperbumped)</f>
        <v>3920</v>
      </c>
    </row>
    <row r="1023" spans="2:79" x14ac:dyDescent="0.2">
      <c r="B1023" s="74">
        <v>1020</v>
      </c>
      <c r="C1023" s="68" t="s">
        <v>9</v>
      </c>
      <c r="D1023" s="69">
        <v>44536</v>
      </c>
      <c r="E1023" s="67" t="s">
        <v>0</v>
      </c>
      <c r="F1023" s="68" t="str">
        <f>'Flight Data'!$A1021</f>
        <v>G1020</v>
      </c>
      <c r="G1023" s="68">
        <f>'Flight Data'!$B1021</f>
        <v>1</v>
      </c>
      <c r="H1023" s="68">
        <f ca="1">ROUND(NORMINV($M1023,'Inputs and Outputs'!$C$20,'Inputs and Outputs'!$D$20),0)</f>
        <v>109</v>
      </c>
      <c r="I1023" s="68">
        <f t="shared" si="300"/>
        <v>101</v>
      </c>
      <c r="J1023" s="68">
        <f t="shared" ca="1" si="301"/>
        <v>101</v>
      </c>
      <c r="K1023" s="68">
        <f ca="1">IF(J1023-G1023&gt;'Inputs and Outputs'!$D$4,One-G1023,0)</f>
        <v>0</v>
      </c>
      <c r="L1023" s="68">
        <f ca="1">J1023*'Inputs and Outputs'!$D$5-K1023*'Inputs and Outputs'!$D$6</f>
        <v>4040</v>
      </c>
      <c r="M1023" s="70">
        <f t="shared" ca="1" si="315"/>
        <v>0.80926695698710638</v>
      </c>
      <c r="N1023" s="68">
        <f t="shared" si="302"/>
        <v>200</v>
      </c>
      <c r="O1023" s="75">
        <f ca="1">J1023*'Inputs and Outputs'!$D$5-('Model Part B'!K1023*'Model Part B'!N1023+K1023*Costperbumped)</f>
        <v>4040</v>
      </c>
      <c r="R1023" s="74">
        <v>1020</v>
      </c>
      <c r="S1023" s="68" t="s">
        <v>9</v>
      </c>
      <c r="T1023" s="69">
        <v>44536</v>
      </c>
      <c r="U1023" s="67" t="s">
        <v>0</v>
      </c>
      <c r="V1023" s="68" t="str">
        <f>'Flight Data'!$A1021</f>
        <v>G1020</v>
      </c>
      <c r="W1023" s="68">
        <f>'Flight Data'!$B1021</f>
        <v>1</v>
      </c>
      <c r="X1023" s="68">
        <f ca="1">ROUND(NORMINV($AC1023,'Inputs and Outputs'!$C$20,'Inputs and Outputs'!$D$20),0)</f>
        <v>108</v>
      </c>
      <c r="Y1023" s="68">
        <f t="shared" si="303"/>
        <v>102</v>
      </c>
      <c r="Z1023" s="68">
        <f t="shared" ca="1" si="304"/>
        <v>102</v>
      </c>
      <c r="AA1023" s="68">
        <f ca="1">IF(Z1023-W1023&gt;'Inputs and Outputs'!$D$4,One-W1023,0)</f>
        <v>0</v>
      </c>
      <c r="AB1023" s="68">
        <f ca="1">Z1023*'Inputs and Outputs'!$D$5-AA1023*'Inputs and Outputs'!$D$6</f>
        <v>4080</v>
      </c>
      <c r="AC1023" s="70">
        <f t="shared" ca="1" si="316"/>
        <v>0.75595730226093205</v>
      </c>
      <c r="AD1023" s="68">
        <f t="shared" si="305"/>
        <v>200</v>
      </c>
      <c r="AE1023" s="75">
        <f ca="1">Z1023*'Inputs and Outputs'!$D$5-('Model Part B'!AA1023*'Model Part B'!AD1023+AA1023*Costperbumped)</f>
        <v>4080</v>
      </c>
      <c r="AH1023" s="74">
        <v>1020</v>
      </c>
      <c r="AI1023" s="68" t="s">
        <v>9</v>
      </c>
      <c r="AJ1023" s="69">
        <v>44536</v>
      </c>
      <c r="AK1023" s="67" t="s">
        <v>0</v>
      </c>
      <c r="AL1023" s="68" t="str">
        <f>'Flight Data'!$A1021</f>
        <v>G1020</v>
      </c>
      <c r="AM1023" s="68">
        <f>'Flight Data'!$B1021</f>
        <v>1</v>
      </c>
      <c r="AN1023" s="68">
        <f ca="1">ROUND(NORMINV($AS1023,'Inputs and Outputs'!$C$20,'Inputs and Outputs'!$D$20),0)</f>
        <v>103</v>
      </c>
      <c r="AO1023" s="68">
        <f t="shared" si="306"/>
        <v>103</v>
      </c>
      <c r="AP1023" s="68">
        <f t="shared" ca="1" si="307"/>
        <v>103</v>
      </c>
      <c r="AQ1023" s="68">
        <f ca="1">IF(AP1023-AM1023&gt;'Inputs and Outputs'!$D$4,Three-AM1023,0)</f>
        <v>2</v>
      </c>
      <c r="AR1023" s="68">
        <f ca="1">AP1023*'Inputs and Outputs'!$D$5-AQ1023*'Inputs and Outputs'!$D$6</f>
        <v>3920</v>
      </c>
      <c r="AS1023" s="70">
        <f t="shared" ca="1" si="317"/>
        <v>0.33682563832033108</v>
      </c>
      <c r="AT1023" s="68">
        <f t="shared" si="308"/>
        <v>200</v>
      </c>
      <c r="AU1023" s="75">
        <f ca="1">AP1023*'Inputs and Outputs'!$D$5-('Model Part B'!AQ1023*'Model Part B'!AT1023+AQ1023*Costperbumped)</f>
        <v>3520</v>
      </c>
      <c r="AX1023" s="74">
        <v>1020</v>
      </c>
      <c r="AY1023" s="68" t="s">
        <v>9</v>
      </c>
      <c r="AZ1023" s="69">
        <v>44536</v>
      </c>
      <c r="BA1023" s="67" t="s">
        <v>0</v>
      </c>
      <c r="BB1023" s="68" t="str">
        <f>'Flight Data'!$A1021</f>
        <v>G1020</v>
      </c>
      <c r="BC1023" s="68">
        <f>'Flight Data'!$B1021</f>
        <v>1</v>
      </c>
      <c r="BD1023" s="68">
        <f ca="1">ROUND(NORMINV($BI1023,'Inputs and Outputs'!$C$20,'Inputs and Outputs'!$D$20),0)</f>
        <v>111</v>
      </c>
      <c r="BE1023" s="68">
        <f t="shared" si="309"/>
        <v>104</v>
      </c>
      <c r="BF1023" s="68">
        <f t="shared" ca="1" si="310"/>
        <v>104</v>
      </c>
      <c r="BG1023" s="68">
        <f ca="1">IF(BF1023-BC1023&gt;'Inputs and Outputs'!$D$4,Four-BC1023,0)</f>
        <v>3</v>
      </c>
      <c r="BH1023" s="68">
        <f ca="1">BF1023*'Inputs and Outputs'!$D$5-BG1023*'Inputs and Outputs'!$D$6</f>
        <v>3860</v>
      </c>
      <c r="BI1023" s="70">
        <f t="shared" ca="1" si="318"/>
        <v>0.87180007248118507</v>
      </c>
      <c r="BJ1023" s="68">
        <f t="shared" si="311"/>
        <v>200</v>
      </c>
      <c r="BK1023" s="75">
        <f ca="1">BF1023*'Inputs and Outputs'!$D$5-('Model Part B'!BG1023*'Model Part B'!BJ1023+BG1023*Costperbumped)</f>
        <v>3260</v>
      </c>
      <c r="BN1023" s="74">
        <v>1020</v>
      </c>
      <c r="BO1023" s="68" t="s">
        <v>9</v>
      </c>
      <c r="BP1023" s="69">
        <v>44536</v>
      </c>
      <c r="BQ1023" s="67" t="s">
        <v>0</v>
      </c>
      <c r="BR1023" s="68" t="str">
        <f>'Flight Data'!$A1021</f>
        <v>G1020</v>
      </c>
      <c r="BS1023" s="68">
        <f>'Flight Data'!$B1021</f>
        <v>1</v>
      </c>
      <c r="BT1023" s="68">
        <f ca="1">ROUND(NORMINV($BY1023,'Inputs and Outputs'!$C$18,'Inputs and Outputs'!$D$18),0)</f>
        <v>87</v>
      </c>
      <c r="BU1023" s="68">
        <f t="shared" si="312"/>
        <v>105</v>
      </c>
      <c r="BV1023" s="68">
        <f t="shared" ca="1" si="313"/>
        <v>87</v>
      </c>
      <c r="BW1023" s="68">
        <f ca="1">IF(BV1023-BS1023&gt;'Inputs and Outputs'!$D$4,Five-BS1023,0)</f>
        <v>0</v>
      </c>
      <c r="BX1023" s="68">
        <f ca="1">BV1023*'Inputs and Outputs'!$D$5-BW1023*'Inputs and Outputs'!$D$6</f>
        <v>3480</v>
      </c>
      <c r="BY1023" s="70">
        <f t="shared" ca="1" si="319"/>
        <v>8.353650873100249E-3</v>
      </c>
      <c r="BZ1023" s="68">
        <f t="shared" si="314"/>
        <v>200</v>
      </c>
      <c r="CA1023" s="75">
        <f ca="1">BV1023*'Inputs and Outputs'!$D$5-('Model Part B'!BW1023*'Model Part B'!BZ1023+BW1023*Costperbumped)</f>
        <v>3480</v>
      </c>
    </row>
    <row r="1024" spans="2:79" x14ac:dyDescent="0.2">
      <c r="B1024" s="74">
        <v>1021</v>
      </c>
      <c r="C1024" s="68" t="s">
        <v>8</v>
      </c>
      <c r="D1024" s="69">
        <v>44537</v>
      </c>
      <c r="E1024" s="67" t="s">
        <v>3</v>
      </c>
      <c r="F1024" s="68" t="str">
        <f>'Flight Data'!$A1022</f>
        <v>G1021</v>
      </c>
      <c r="G1024" s="68">
        <f>'Flight Data'!$B1022</f>
        <v>2</v>
      </c>
      <c r="H1024" s="68">
        <f ca="1">ROUND(NORMINV($M1024,'Inputs and Outputs'!$C$18,'Inputs and Outputs'!$D$18),0)</f>
        <v>103</v>
      </c>
      <c r="I1024" s="68">
        <f t="shared" si="300"/>
        <v>101</v>
      </c>
      <c r="J1024" s="68">
        <f t="shared" ca="1" si="301"/>
        <v>101</v>
      </c>
      <c r="K1024" s="68">
        <f ca="1">IF(J1024-G1024&gt;'Inputs and Outputs'!$D$4,One-G1024,0)</f>
        <v>0</v>
      </c>
      <c r="L1024" s="68">
        <f ca="1">J1024*'Inputs and Outputs'!$D$5-K1024*'Inputs and Outputs'!$D$6</f>
        <v>4040</v>
      </c>
      <c r="M1024" s="70">
        <f t="shared" ca="1" si="315"/>
        <v>0.61058166841592065</v>
      </c>
      <c r="N1024" s="68">
        <f t="shared" si="302"/>
        <v>25</v>
      </c>
      <c r="O1024" s="75">
        <f ca="1">J1024*'Inputs and Outputs'!$D$5-('Model Part B'!K1024*'Model Part B'!N1024+K1024*Costperbumped)</f>
        <v>4040</v>
      </c>
      <c r="R1024" s="74">
        <v>1021</v>
      </c>
      <c r="S1024" s="68" t="s">
        <v>8</v>
      </c>
      <c r="T1024" s="69">
        <v>44537</v>
      </c>
      <c r="U1024" s="67" t="s">
        <v>3</v>
      </c>
      <c r="V1024" s="68" t="str">
        <f>'Flight Data'!$A1022</f>
        <v>G1021</v>
      </c>
      <c r="W1024" s="68">
        <f>'Flight Data'!$B1022</f>
        <v>2</v>
      </c>
      <c r="X1024" s="68">
        <f ca="1">ROUND(NORMINV($AC1024,'Inputs and Outputs'!$C$18,'Inputs and Outputs'!$D$18),0)</f>
        <v>112</v>
      </c>
      <c r="Y1024" s="68">
        <f t="shared" si="303"/>
        <v>102</v>
      </c>
      <c r="Z1024" s="68">
        <f t="shared" ca="1" si="304"/>
        <v>102</v>
      </c>
      <c r="AA1024" s="68">
        <f ca="1">IF(Z1024-W1024&gt;'Inputs and Outputs'!$D$4,One-W1024,0)</f>
        <v>0</v>
      </c>
      <c r="AB1024" s="68">
        <f ca="1">Z1024*'Inputs and Outputs'!$D$5-AA1024*'Inputs and Outputs'!$D$6</f>
        <v>4080</v>
      </c>
      <c r="AC1024" s="70">
        <f t="shared" ca="1" si="316"/>
        <v>0.96710123476232546</v>
      </c>
      <c r="AD1024" s="68">
        <f t="shared" si="305"/>
        <v>25</v>
      </c>
      <c r="AE1024" s="75">
        <f ca="1">Z1024*'Inputs and Outputs'!$D$5-('Model Part B'!AA1024*'Model Part B'!AD1024+AA1024*Costperbumped)</f>
        <v>4080</v>
      </c>
      <c r="AH1024" s="74">
        <v>1021</v>
      </c>
      <c r="AI1024" s="68" t="s">
        <v>8</v>
      </c>
      <c r="AJ1024" s="69">
        <v>44537</v>
      </c>
      <c r="AK1024" s="67" t="s">
        <v>3</v>
      </c>
      <c r="AL1024" s="68" t="str">
        <f>'Flight Data'!$A1022</f>
        <v>G1021</v>
      </c>
      <c r="AM1024" s="68">
        <f>'Flight Data'!$B1022</f>
        <v>2</v>
      </c>
      <c r="AN1024" s="68">
        <f ca="1">ROUND(NORMINV($AS1024,'Inputs and Outputs'!$C$18,'Inputs and Outputs'!$D$18),0)</f>
        <v>102</v>
      </c>
      <c r="AO1024" s="68">
        <f t="shared" si="306"/>
        <v>103</v>
      </c>
      <c r="AP1024" s="68">
        <f t="shared" ca="1" si="307"/>
        <v>102</v>
      </c>
      <c r="AQ1024" s="68">
        <f ca="1">IF(AP1024-AM1024&gt;'Inputs and Outputs'!$D$4,Three-AM1024,0)</f>
        <v>0</v>
      </c>
      <c r="AR1024" s="68">
        <f ca="1">AP1024*'Inputs and Outputs'!$D$5-AQ1024*'Inputs and Outputs'!$D$6</f>
        <v>4080</v>
      </c>
      <c r="AS1024" s="70">
        <f t="shared" ca="1" si="317"/>
        <v>0.58971112934135483</v>
      </c>
      <c r="AT1024" s="68">
        <f t="shared" si="308"/>
        <v>25</v>
      </c>
      <c r="AU1024" s="75">
        <f ca="1">AP1024*'Inputs and Outputs'!$D$5-('Model Part B'!AQ1024*'Model Part B'!AT1024+AQ1024*Costperbumped)</f>
        <v>4080</v>
      </c>
      <c r="AX1024" s="74">
        <v>1021</v>
      </c>
      <c r="AY1024" s="68" t="s">
        <v>8</v>
      </c>
      <c r="AZ1024" s="69">
        <v>44537</v>
      </c>
      <c r="BA1024" s="67" t="s">
        <v>3</v>
      </c>
      <c r="BB1024" s="68" t="str">
        <f>'Flight Data'!$A1022</f>
        <v>G1021</v>
      </c>
      <c r="BC1024" s="68">
        <f>'Flight Data'!$B1022</f>
        <v>2</v>
      </c>
      <c r="BD1024" s="68">
        <f ca="1">ROUND(NORMINV($BI1024,'Inputs and Outputs'!$C$18,'Inputs and Outputs'!$D$18),0)</f>
        <v>103</v>
      </c>
      <c r="BE1024" s="68">
        <f t="shared" si="309"/>
        <v>104</v>
      </c>
      <c r="BF1024" s="68">
        <f t="shared" ca="1" si="310"/>
        <v>103</v>
      </c>
      <c r="BG1024" s="68">
        <f ca="1">IF(BF1024-BC1024&gt;'Inputs and Outputs'!$D$4,Four-BC1024,0)</f>
        <v>2</v>
      </c>
      <c r="BH1024" s="68">
        <f ca="1">BF1024*'Inputs and Outputs'!$D$5-BG1024*'Inputs and Outputs'!$D$6</f>
        <v>3920</v>
      </c>
      <c r="BI1024" s="70">
        <f t="shared" ca="1" si="318"/>
        <v>0.61330018498647954</v>
      </c>
      <c r="BJ1024" s="68">
        <f t="shared" si="311"/>
        <v>25</v>
      </c>
      <c r="BK1024" s="75">
        <f ca="1">BF1024*'Inputs and Outputs'!$D$5-('Model Part B'!BG1024*'Model Part B'!BJ1024+BG1024*Costperbumped)</f>
        <v>3870</v>
      </c>
      <c r="BN1024" s="74">
        <v>1021</v>
      </c>
      <c r="BO1024" s="68" t="s">
        <v>8</v>
      </c>
      <c r="BP1024" s="69">
        <v>44537</v>
      </c>
      <c r="BQ1024" s="67" t="s">
        <v>3</v>
      </c>
      <c r="BR1024" s="68" t="str">
        <f>'Flight Data'!$A1022</f>
        <v>G1021</v>
      </c>
      <c r="BS1024" s="68">
        <f>'Flight Data'!$B1022</f>
        <v>2</v>
      </c>
      <c r="BT1024" s="68">
        <f ca="1">ROUND(NORMINV($BY1024,'Inputs and Outputs'!$C$18,'Inputs and Outputs'!$D$18),0)</f>
        <v>97</v>
      </c>
      <c r="BU1024" s="68">
        <f t="shared" si="312"/>
        <v>105</v>
      </c>
      <c r="BV1024" s="68">
        <f t="shared" ca="1" si="313"/>
        <v>97</v>
      </c>
      <c r="BW1024" s="68">
        <f ca="1">IF(BV1024-BS1024&gt;'Inputs and Outputs'!$D$4,Five-BS1024,0)</f>
        <v>0</v>
      </c>
      <c r="BX1024" s="68">
        <f ca="1">BV1024*'Inputs and Outputs'!$D$5-BW1024*'Inputs and Outputs'!$D$6</f>
        <v>3880</v>
      </c>
      <c r="BY1024" s="70">
        <f t="shared" ca="1" si="319"/>
        <v>0.26927797125300912</v>
      </c>
      <c r="BZ1024" s="68">
        <f t="shared" si="314"/>
        <v>25</v>
      </c>
      <c r="CA1024" s="75">
        <f ca="1">BV1024*'Inputs and Outputs'!$D$5-('Model Part B'!BW1024*'Model Part B'!BZ1024+BW1024*Costperbumped)</f>
        <v>3880</v>
      </c>
    </row>
    <row r="1025" spans="2:79" x14ac:dyDescent="0.2">
      <c r="B1025" s="74">
        <v>1022</v>
      </c>
      <c r="C1025" s="68" t="s">
        <v>8</v>
      </c>
      <c r="D1025" s="69">
        <v>44537</v>
      </c>
      <c r="E1025" s="67" t="s">
        <v>2</v>
      </c>
      <c r="F1025" s="68" t="str">
        <f>'Flight Data'!$A1023</f>
        <v>G1022</v>
      </c>
      <c r="G1025" s="68">
        <f>'Flight Data'!$B1023</f>
        <v>4</v>
      </c>
      <c r="H1025" s="68">
        <f ca="1">ROUND(NORMINV($M1025,'Inputs and Outputs'!$C$19,'Inputs and Outputs'!$D$19),0)</f>
        <v>99</v>
      </c>
      <c r="I1025" s="68">
        <f t="shared" si="300"/>
        <v>101</v>
      </c>
      <c r="J1025" s="68">
        <f t="shared" ca="1" si="301"/>
        <v>99</v>
      </c>
      <c r="K1025" s="68">
        <f ca="1">IF(J1025-G1025&gt;'Inputs and Outputs'!$D$4,One-G1025,0)</f>
        <v>0</v>
      </c>
      <c r="L1025" s="68">
        <f ca="1">J1025*'Inputs and Outputs'!$D$5-K1025*'Inputs and Outputs'!$D$6</f>
        <v>3960</v>
      </c>
      <c r="M1025" s="70">
        <f t="shared" ca="1" si="315"/>
        <v>0.20002634323626978</v>
      </c>
      <c r="N1025" s="68">
        <f t="shared" si="302"/>
        <v>25</v>
      </c>
      <c r="O1025" s="75">
        <f ca="1">J1025*'Inputs and Outputs'!$D$5-('Model Part B'!K1025*'Model Part B'!N1025+K1025*Costperbumped)</f>
        <v>3960</v>
      </c>
      <c r="R1025" s="74">
        <v>1022</v>
      </c>
      <c r="S1025" s="68" t="s">
        <v>8</v>
      </c>
      <c r="T1025" s="69">
        <v>44537</v>
      </c>
      <c r="U1025" s="67" t="s">
        <v>2</v>
      </c>
      <c r="V1025" s="68" t="str">
        <f>'Flight Data'!$A1023</f>
        <v>G1022</v>
      </c>
      <c r="W1025" s="68">
        <f>'Flight Data'!$B1023</f>
        <v>4</v>
      </c>
      <c r="X1025" s="68">
        <f ca="1">ROUND(NORMINV($AC1025,'Inputs and Outputs'!$C$19,'Inputs and Outputs'!$D$19),0)</f>
        <v>102</v>
      </c>
      <c r="Y1025" s="68">
        <f t="shared" si="303"/>
        <v>102</v>
      </c>
      <c r="Z1025" s="68">
        <f t="shared" ca="1" si="304"/>
        <v>102</v>
      </c>
      <c r="AA1025" s="68">
        <f ca="1">IF(Z1025-W1025&gt;'Inputs and Outputs'!$D$4,One-W1025,0)</f>
        <v>0</v>
      </c>
      <c r="AB1025" s="68">
        <f ca="1">Z1025*'Inputs and Outputs'!$D$5-AA1025*'Inputs and Outputs'!$D$6</f>
        <v>4080</v>
      </c>
      <c r="AC1025" s="70">
        <f t="shared" ca="1" si="316"/>
        <v>0.41467856688044114</v>
      </c>
      <c r="AD1025" s="68">
        <f t="shared" si="305"/>
        <v>25</v>
      </c>
      <c r="AE1025" s="75">
        <f ca="1">Z1025*'Inputs and Outputs'!$D$5-('Model Part B'!AA1025*'Model Part B'!AD1025+AA1025*Costperbumped)</f>
        <v>4080</v>
      </c>
      <c r="AH1025" s="74">
        <v>1022</v>
      </c>
      <c r="AI1025" s="68" t="s">
        <v>8</v>
      </c>
      <c r="AJ1025" s="69">
        <v>44537</v>
      </c>
      <c r="AK1025" s="67" t="s">
        <v>2</v>
      </c>
      <c r="AL1025" s="68" t="str">
        <f>'Flight Data'!$A1023</f>
        <v>G1022</v>
      </c>
      <c r="AM1025" s="68">
        <f>'Flight Data'!$B1023</f>
        <v>4</v>
      </c>
      <c r="AN1025" s="68">
        <f ca="1">ROUND(NORMINV($AS1025,'Inputs and Outputs'!$C$19,'Inputs and Outputs'!$D$19),0)</f>
        <v>109</v>
      </c>
      <c r="AO1025" s="68">
        <f t="shared" si="306"/>
        <v>103</v>
      </c>
      <c r="AP1025" s="68">
        <f t="shared" ca="1" si="307"/>
        <v>103</v>
      </c>
      <c r="AQ1025" s="68">
        <f ca="1">IF(AP1025-AM1025&gt;'Inputs and Outputs'!$D$4,Three-AM1025,0)</f>
        <v>0</v>
      </c>
      <c r="AR1025" s="68">
        <f ca="1">AP1025*'Inputs and Outputs'!$D$5-AQ1025*'Inputs and Outputs'!$D$6</f>
        <v>4120</v>
      </c>
      <c r="AS1025" s="70">
        <f t="shared" ca="1" si="317"/>
        <v>0.8801437197274955</v>
      </c>
      <c r="AT1025" s="68">
        <f t="shared" si="308"/>
        <v>25</v>
      </c>
      <c r="AU1025" s="75">
        <f ca="1">AP1025*'Inputs and Outputs'!$D$5-('Model Part B'!AQ1025*'Model Part B'!AT1025+AQ1025*Costperbumped)</f>
        <v>4120</v>
      </c>
      <c r="AX1025" s="74">
        <v>1022</v>
      </c>
      <c r="AY1025" s="68" t="s">
        <v>8</v>
      </c>
      <c r="AZ1025" s="69">
        <v>44537</v>
      </c>
      <c r="BA1025" s="67" t="s">
        <v>2</v>
      </c>
      <c r="BB1025" s="68" t="str">
        <f>'Flight Data'!$A1023</f>
        <v>G1022</v>
      </c>
      <c r="BC1025" s="68">
        <f>'Flight Data'!$B1023</f>
        <v>4</v>
      </c>
      <c r="BD1025" s="68">
        <f ca="1">ROUND(NORMINV($BI1025,'Inputs and Outputs'!$C$19,'Inputs and Outputs'!$D$19),0)</f>
        <v>101</v>
      </c>
      <c r="BE1025" s="68">
        <f t="shared" si="309"/>
        <v>104</v>
      </c>
      <c r="BF1025" s="68">
        <f t="shared" ca="1" si="310"/>
        <v>101</v>
      </c>
      <c r="BG1025" s="68">
        <f ca="1">IF(BF1025-BC1025&gt;'Inputs and Outputs'!$D$4,Four-BC1025,0)</f>
        <v>0</v>
      </c>
      <c r="BH1025" s="68">
        <f ca="1">BF1025*'Inputs and Outputs'!$D$5-BG1025*'Inputs and Outputs'!$D$6</f>
        <v>4040</v>
      </c>
      <c r="BI1025" s="70">
        <f t="shared" ca="1" si="318"/>
        <v>0.3403745117053768</v>
      </c>
      <c r="BJ1025" s="68">
        <f t="shared" si="311"/>
        <v>25</v>
      </c>
      <c r="BK1025" s="75">
        <f ca="1">BF1025*'Inputs and Outputs'!$D$5-('Model Part B'!BG1025*'Model Part B'!BJ1025+BG1025*Costperbumped)</f>
        <v>4040</v>
      </c>
      <c r="BN1025" s="74">
        <v>1022</v>
      </c>
      <c r="BO1025" s="68" t="s">
        <v>8</v>
      </c>
      <c r="BP1025" s="69">
        <v>44537</v>
      </c>
      <c r="BQ1025" s="67" t="s">
        <v>2</v>
      </c>
      <c r="BR1025" s="68" t="str">
        <f>'Flight Data'!$A1023</f>
        <v>G1022</v>
      </c>
      <c r="BS1025" s="68">
        <f>'Flight Data'!$B1023</f>
        <v>4</v>
      </c>
      <c r="BT1025" s="68">
        <f ca="1">ROUND(NORMINV($BY1025,'Inputs and Outputs'!$C$18,'Inputs and Outputs'!$D$18),0)</f>
        <v>101</v>
      </c>
      <c r="BU1025" s="68">
        <f t="shared" si="312"/>
        <v>105</v>
      </c>
      <c r="BV1025" s="68">
        <f t="shared" ca="1" si="313"/>
        <v>101</v>
      </c>
      <c r="BW1025" s="68">
        <f ca="1">IF(BV1025-BS1025&gt;'Inputs and Outputs'!$D$4,Five-BS1025,0)</f>
        <v>0</v>
      </c>
      <c r="BX1025" s="68">
        <f ca="1">BV1025*'Inputs and Outputs'!$D$5-BW1025*'Inputs and Outputs'!$D$6</f>
        <v>4040</v>
      </c>
      <c r="BY1025" s="70">
        <f t="shared" ca="1" si="319"/>
        <v>0.52869811404502776</v>
      </c>
      <c r="BZ1025" s="68">
        <f t="shared" si="314"/>
        <v>25</v>
      </c>
      <c r="CA1025" s="75">
        <f ca="1">BV1025*'Inputs and Outputs'!$D$5-('Model Part B'!BW1025*'Model Part B'!BZ1025+BW1025*Costperbumped)</f>
        <v>4040</v>
      </c>
    </row>
    <row r="1026" spans="2:79" x14ac:dyDescent="0.2">
      <c r="B1026" s="74">
        <v>1023</v>
      </c>
      <c r="C1026" s="68" t="s">
        <v>8</v>
      </c>
      <c r="D1026" s="69">
        <v>44537</v>
      </c>
      <c r="E1026" s="67" t="s">
        <v>0</v>
      </c>
      <c r="F1026" s="68" t="str">
        <f>'Flight Data'!$A1024</f>
        <v>G1023</v>
      </c>
      <c r="G1026" s="68">
        <f>'Flight Data'!$B1024</f>
        <v>1</v>
      </c>
      <c r="H1026" s="68">
        <f ca="1">ROUND(NORMINV($M1026,'Inputs and Outputs'!$C$20,'Inputs and Outputs'!$D$20),0)</f>
        <v>108</v>
      </c>
      <c r="I1026" s="68">
        <f t="shared" si="300"/>
        <v>101</v>
      </c>
      <c r="J1026" s="68">
        <f t="shared" ca="1" si="301"/>
        <v>101</v>
      </c>
      <c r="K1026" s="68">
        <f ca="1">IF(J1026-G1026&gt;'Inputs and Outputs'!$D$4,One-G1026,0)</f>
        <v>0</v>
      </c>
      <c r="L1026" s="68">
        <f ca="1">J1026*'Inputs and Outputs'!$D$5-K1026*'Inputs and Outputs'!$D$6</f>
        <v>4040</v>
      </c>
      <c r="M1026" s="70">
        <f t="shared" ca="1" si="315"/>
        <v>0.69724611013819693</v>
      </c>
      <c r="N1026" s="68">
        <f t="shared" si="302"/>
        <v>200</v>
      </c>
      <c r="O1026" s="75">
        <f ca="1">J1026*'Inputs and Outputs'!$D$5-('Model Part B'!K1026*'Model Part B'!N1026+K1026*Costperbumped)</f>
        <v>4040</v>
      </c>
      <c r="R1026" s="74">
        <v>1023</v>
      </c>
      <c r="S1026" s="68" t="s">
        <v>8</v>
      </c>
      <c r="T1026" s="69">
        <v>44537</v>
      </c>
      <c r="U1026" s="67" t="s">
        <v>0</v>
      </c>
      <c r="V1026" s="68" t="str">
        <f>'Flight Data'!$A1024</f>
        <v>G1023</v>
      </c>
      <c r="W1026" s="68">
        <f>'Flight Data'!$B1024</f>
        <v>1</v>
      </c>
      <c r="X1026" s="68">
        <f ca="1">ROUND(NORMINV($AC1026,'Inputs and Outputs'!$C$20,'Inputs and Outputs'!$D$20),0)</f>
        <v>100</v>
      </c>
      <c r="Y1026" s="68">
        <f t="shared" si="303"/>
        <v>102</v>
      </c>
      <c r="Z1026" s="68">
        <f t="shared" ca="1" si="304"/>
        <v>100</v>
      </c>
      <c r="AA1026" s="68">
        <f ca="1">IF(Z1026-W1026&gt;'Inputs and Outputs'!$D$4,One-W1026,0)</f>
        <v>0</v>
      </c>
      <c r="AB1026" s="68">
        <f ca="1">Z1026*'Inputs and Outputs'!$D$5-AA1026*'Inputs and Outputs'!$D$6</f>
        <v>4000</v>
      </c>
      <c r="AC1026" s="70">
        <f t="shared" ca="1" si="316"/>
        <v>0.1725219326042231</v>
      </c>
      <c r="AD1026" s="68">
        <f t="shared" si="305"/>
        <v>200</v>
      </c>
      <c r="AE1026" s="75">
        <f ca="1">Z1026*'Inputs and Outputs'!$D$5-('Model Part B'!AA1026*'Model Part B'!AD1026+AA1026*Costperbumped)</f>
        <v>4000</v>
      </c>
      <c r="AH1026" s="74">
        <v>1023</v>
      </c>
      <c r="AI1026" s="68" t="s">
        <v>8</v>
      </c>
      <c r="AJ1026" s="69">
        <v>44537</v>
      </c>
      <c r="AK1026" s="67" t="s">
        <v>0</v>
      </c>
      <c r="AL1026" s="68" t="str">
        <f>'Flight Data'!$A1024</f>
        <v>G1023</v>
      </c>
      <c r="AM1026" s="68">
        <f>'Flight Data'!$B1024</f>
        <v>1</v>
      </c>
      <c r="AN1026" s="68">
        <f ca="1">ROUND(NORMINV($AS1026,'Inputs and Outputs'!$C$20,'Inputs and Outputs'!$D$20),0)</f>
        <v>109</v>
      </c>
      <c r="AO1026" s="68">
        <f t="shared" si="306"/>
        <v>103</v>
      </c>
      <c r="AP1026" s="68">
        <f t="shared" ca="1" si="307"/>
        <v>103</v>
      </c>
      <c r="AQ1026" s="68">
        <f ca="1">IF(AP1026-AM1026&gt;'Inputs and Outputs'!$D$4,Three-AM1026,0)</f>
        <v>2</v>
      </c>
      <c r="AR1026" s="68">
        <f ca="1">AP1026*'Inputs and Outputs'!$D$5-AQ1026*'Inputs and Outputs'!$D$6</f>
        <v>3920</v>
      </c>
      <c r="AS1026" s="70">
        <f t="shared" ca="1" si="317"/>
        <v>0.76449492832961885</v>
      </c>
      <c r="AT1026" s="68">
        <f t="shared" si="308"/>
        <v>200</v>
      </c>
      <c r="AU1026" s="75">
        <f ca="1">AP1026*'Inputs and Outputs'!$D$5-('Model Part B'!AQ1026*'Model Part B'!AT1026+AQ1026*Costperbumped)</f>
        <v>3520</v>
      </c>
      <c r="AX1026" s="74">
        <v>1023</v>
      </c>
      <c r="AY1026" s="68" t="s">
        <v>8</v>
      </c>
      <c r="AZ1026" s="69">
        <v>44537</v>
      </c>
      <c r="BA1026" s="67" t="s">
        <v>0</v>
      </c>
      <c r="BB1026" s="68" t="str">
        <f>'Flight Data'!$A1024</f>
        <v>G1023</v>
      </c>
      <c r="BC1026" s="68">
        <f>'Flight Data'!$B1024</f>
        <v>1</v>
      </c>
      <c r="BD1026" s="68">
        <f ca="1">ROUND(NORMINV($BI1026,'Inputs and Outputs'!$C$20,'Inputs and Outputs'!$D$20),0)</f>
        <v>101</v>
      </c>
      <c r="BE1026" s="68">
        <f t="shared" si="309"/>
        <v>104</v>
      </c>
      <c r="BF1026" s="68">
        <f t="shared" ca="1" si="310"/>
        <v>101</v>
      </c>
      <c r="BG1026" s="68">
        <f ca="1">IF(BF1026-BC1026&gt;'Inputs and Outputs'!$D$4,Four-BC1026,0)</f>
        <v>0</v>
      </c>
      <c r="BH1026" s="68">
        <f ca="1">BF1026*'Inputs and Outputs'!$D$5-BG1026*'Inputs and Outputs'!$D$6</f>
        <v>4040</v>
      </c>
      <c r="BI1026" s="70">
        <f t="shared" ca="1" si="318"/>
        <v>0.23857871118906271</v>
      </c>
      <c r="BJ1026" s="68">
        <f t="shared" si="311"/>
        <v>200</v>
      </c>
      <c r="BK1026" s="75">
        <f ca="1">BF1026*'Inputs and Outputs'!$D$5-('Model Part B'!BG1026*'Model Part B'!BJ1026+BG1026*Costperbumped)</f>
        <v>4040</v>
      </c>
      <c r="BN1026" s="74">
        <v>1023</v>
      </c>
      <c r="BO1026" s="68" t="s">
        <v>8</v>
      </c>
      <c r="BP1026" s="69">
        <v>44537</v>
      </c>
      <c r="BQ1026" s="67" t="s">
        <v>0</v>
      </c>
      <c r="BR1026" s="68" t="str">
        <f>'Flight Data'!$A1024</f>
        <v>G1023</v>
      </c>
      <c r="BS1026" s="68">
        <f>'Flight Data'!$B1024</f>
        <v>1</v>
      </c>
      <c r="BT1026" s="68">
        <f ca="1">ROUND(NORMINV($BY1026,'Inputs and Outputs'!$C$18,'Inputs and Outputs'!$D$18),0)</f>
        <v>106</v>
      </c>
      <c r="BU1026" s="68">
        <f t="shared" si="312"/>
        <v>105</v>
      </c>
      <c r="BV1026" s="68">
        <f t="shared" ca="1" si="313"/>
        <v>105</v>
      </c>
      <c r="BW1026" s="68">
        <f ca="1">IF(BV1026-BS1026&gt;'Inputs and Outputs'!$D$4,Five-BS1026,0)</f>
        <v>4</v>
      </c>
      <c r="BX1026" s="68">
        <f ca="1">BV1026*'Inputs and Outputs'!$D$5-BW1026*'Inputs and Outputs'!$D$6</f>
        <v>3800</v>
      </c>
      <c r="BY1026" s="70">
        <f t="shared" ca="1" si="319"/>
        <v>0.77778598514191621</v>
      </c>
      <c r="BZ1026" s="68">
        <f t="shared" si="314"/>
        <v>200</v>
      </c>
      <c r="CA1026" s="75">
        <f ca="1">BV1026*'Inputs and Outputs'!$D$5-('Model Part B'!BW1026*'Model Part B'!BZ1026+BW1026*Costperbumped)</f>
        <v>3000</v>
      </c>
    </row>
    <row r="1027" spans="2:79" x14ac:dyDescent="0.2">
      <c r="B1027" s="74">
        <v>1024</v>
      </c>
      <c r="C1027" s="68" t="s">
        <v>7</v>
      </c>
      <c r="D1027" s="69">
        <v>44538</v>
      </c>
      <c r="E1027" s="67" t="s">
        <v>3</v>
      </c>
      <c r="F1027" s="68" t="str">
        <f>'Flight Data'!$A1025</f>
        <v>G1024</v>
      </c>
      <c r="G1027" s="68">
        <f>'Flight Data'!$B1025</f>
        <v>1</v>
      </c>
      <c r="H1027" s="68">
        <f ca="1">ROUND(NORMINV($M1027,'Inputs and Outputs'!$C$18,'Inputs and Outputs'!$D$18),0)</f>
        <v>112</v>
      </c>
      <c r="I1027" s="68">
        <f t="shared" si="300"/>
        <v>101</v>
      </c>
      <c r="J1027" s="68">
        <f t="shared" ca="1" si="301"/>
        <v>101</v>
      </c>
      <c r="K1027" s="68">
        <f ca="1">IF(J1027-G1027&gt;'Inputs and Outputs'!$D$4,One-G1027,0)</f>
        <v>0</v>
      </c>
      <c r="L1027" s="68">
        <f ca="1">J1027*'Inputs and Outputs'!$D$5-K1027*'Inputs and Outputs'!$D$6</f>
        <v>4040</v>
      </c>
      <c r="M1027" s="70">
        <f t="shared" ca="1" si="315"/>
        <v>0.97218880438986188</v>
      </c>
      <c r="N1027" s="68">
        <f t="shared" si="302"/>
        <v>25</v>
      </c>
      <c r="O1027" s="75">
        <f ca="1">J1027*'Inputs and Outputs'!$D$5-('Model Part B'!K1027*'Model Part B'!N1027+K1027*Costperbumped)</f>
        <v>4040</v>
      </c>
      <c r="R1027" s="74">
        <v>1024</v>
      </c>
      <c r="S1027" s="68" t="s">
        <v>7</v>
      </c>
      <c r="T1027" s="69">
        <v>44538</v>
      </c>
      <c r="U1027" s="67" t="s">
        <v>3</v>
      </c>
      <c r="V1027" s="68" t="str">
        <f>'Flight Data'!$A1025</f>
        <v>G1024</v>
      </c>
      <c r="W1027" s="68">
        <f>'Flight Data'!$B1025</f>
        <v>1</v>
      </c>
      <c r="X1027" s="68">
        <f ca="1">ROUND(NORMINV($AC1027,'Inputs and Outputs'!$C$18,'Inputs and Outputs'!$D$18),0)</f>
        <v>107</v>
      </c>
      <c r="Y1027" s="68">
        <f t="shared" si="303"/>
        <v>102</v>
      </c>
      <c r="Z1027" s="68">
        <f t="shared" ca="1" si="304"/>
        <v>102</v>
      </c>
      <c r="AA1027" s="68">
        <f ca="1">IF(Z1027-W1027&gt;'Inputs and Outputs'!$D$4,One-W1027,0)</f>
        <v>0</v>
      </c>
      <c r="AB1027" s="68">
        <f ca="1">Z1027*'Inputs and Outputs'!$D$5-AA1027*'Inputs and Outputs'!$D$6</f>
        <v>4080</v>
      </c>
      <c r="AC1027" s="70">
        <f t="shared" ca="1" si="316"/>
        <v>0.85931814553245178</v>
      </c>
      <c r="AD1027" s="68">
        <f t="shared" si="305"/>
        <v>25</v>
      </c>
      <c r="AE1027" s="75">
        <f ca="1">Z1027*'Inputs and Outputs'!$D$5-('Model Part B'!AA1027*'Model Part B'!AD1027+AA1027*Costperbumped)</f>
        <v>4080</v>
      </c>
      <c r="AH1027" s="74">
        <v>1024</v>
      </c>
      <c r="AI1027" s="68" t="s">
        <v>7</v>
      </c>
      <c r="AJ1027" s="69">
        <v>44538</v>
      </c>
      <c r="AK1027" s="67" t="s">
        <v>3</v>
      </c>
      <c r="AL1027" s="68" t="str">
        <f>'Flight Data'!$A1025</f>
        <v>G1024</v>
      </c>
      <c r="AM1027" s="68">
        <f>'Flight Data'!$B1025</f>
        <v>1</v>
      </c>
      <c r="AN1027" s="68">
        <f ca="1">ROUND(NORMINV($AS1027,'Inputs and Outputs'!$C$18,'Inputs and Outputs'!$D$18),0)</f>
        <v>109</v>
      </c>
      <c r="AO1027" s="68">
        <f t="shared" si="306"/>
        <v>103</v>
      </c>
      <c r="AP1027" s="68">
        <f t="shared" ca="1" si="307"/>
        <v>103</v>
      </c>
      <c r="AQ1027" s="68">
        <f ca="1">IF(AP1027-AM1027&gt;'Inputs and Outputs'!$D$4,Three-AM1027,0)</f>
        <v>2</v>
      </c>
      <c r="AR1027" s="68">
        <f ca="1">AP1027*'Inputs and Outputs'!$D$5-AQ1027*'Inputs and Outputs'!$D$6</f>
        <v>3920</v>
      </c>
      <c r="AS1027" s="70">
        <f t="shared" ca="1" si="317"/>
        <v>0.89706938137869308</v>
      </c>
      <c r="AT1027" s="68">
        <f t="shared" si="308"/>
        <v>25</v>
      </c>
      <c r="AU1027" s="75">
        <f ca="1">AP1027*'Inputs and Outputs'!$D$5-('Model Part B'!AQ1027*'Model Part B'!AT1027+AQ1027*Costperbumped)</f>
        <v>3870</v>
      </c>
      <c r="AX1027" s="74">
        <v>1024</v>
      </c>
      <c r="AY1027" s="68" t="s">
        <v>7</v>
      </c>
      <c r="AZ1027" s="69">
        <v>44538</v>
      </c>
      <c r="BA1027" s="67" t="s">
        <v>3</v>
      </c>
      <c r="BB1027" s="68" t="str">
        <f>'Flight Data'!$A1025</f>
        <v>G1024</v>
      </c>
      <c r="BC1027" s="68">
        <f>'Flight Data'!$B1025</f>
        <v>1</v>
      </c>
      <c r="BD1027" s="68">
        <f ca="1">ROUND(NORMINV($BI1027,'Inputs and Outputs'!$C$18,'Inputs and Outputs'!$D$18),0)</f>
        <v>108</v>
      </c>
      <c r="BE1027" s="68">
        <f t="shared" si="309"/>
        <v>104</v>
      </c>
      <c r="BF1027" s="68">
        <f t="shared" ca="1" si="310"/>
        <v>104</v>
      </c>
      <c r="BG1027" s="68">
        <f ca="1">IF(BF1027-BC1027&gt;'Inputs and Outputs'!$D$4,Four-BC1027,0)</f>
        <v>3</v>
      </c>
      <c r="BH1027" s="68">
        <f ca="1">BF1027*'Inputs and Outputs'!$D$5-BG1027*'Inputs and Outputs'!$D$6</f>
        <v>3860</v>
      </c>
      <c r="BI1027" s="70">
        <f t="shared" ca="1" si="318"/>
        <v>0.89256034286246311</v>
      </c>
      <c r="BJ1027" s="68">
        <f t="shared" si="311"/>
        <v>25</v>
      </c>
      <c r="BK1027" s="75">
        <f ca="1">BF1027*'Inputs and Outputs'!$D$5-('Model Part B'!BG1027*'Model Part B'!BJ1027+BG1027*Costperbumped)</f>
        <v>3785</v>
      </c>
      <c r="BN1027" s="74">
        <v>1024</v>
      </c>
      <c r="BO1027" s="68" t="s">
        <v>7</v>
      </c>
      <c r="BP1027" s="69">
        <v>44538</v>
      </c>
      <c r="BQ1027" s="67" t="s">
        <v>3</v>
      </c>
      <c r="BR1027" s="68" t="str">
        <f>'Flight Data'!$A1025</f>
        <v>G1024</v>
      </c>
      <c r="BS1027" s="68">
        <f>'Flight Data'!$B1025</f>
        <v>1</v>
      </c>
      <c r="BT1027" s="68">
        <f ca="1">ROUND(NORMINV($BY1027,'Inputs and Outputs'!$C$18,'Inputs and Outputs'!$D$18),0)</f>
        <v>99</v>
      </c>
      <c r="BU1027" s="68">
        <f t="shared" si="312"/>
        <v>105</v>
      </c>
      <c r="BV1027" s="68">
        <f t="shared" ca="1" si="313"/>
        <v>99</v>
      </c>
      <c r="BW1027" s="68">
        <f ca="1">IF(BV1027-BS1027&gt;'Inputs and Outputs'!$D$4,Five-BS1027,0)</f>
        <v>0</v>
      </c>
      <c r="BX1027" s="68">
        <f ca="1">BV1027*'Inputs and Outputs'!$D$5-BW1027*'Inputs and Outputs'!$D$6</f>
        <v>3960</v>
      </c>
      <c r="BY1027" s="70">
        <f t="shared" ca="1" si="319"/>
        <v>0.40084882762308782</v>
      </c>
      <c r="BZ1027" s="68">
        <f t="shared" si="314"/>
        <v>25</v>
      </c>
      <c r="CA1027" s="75">
        <f ca="1">BV1027*'Inputs and Outputs'!$D$5-('Model Part B'!BW1027*'Model Part B'!BZ1027+BW1027*Costperbumped)</f>
        <v>3960</v>
      </c>
    </row>
    <row r="1028" spans="2:79" x14ac:dyDescent="0.2">
      <c r="B1028" s="74">
        <v>1025</v>
      </c>
      <c r="C1028" s="68" t="s">
        <v>7</v>
      </c>
      <c r="D1028" s="69">
        <v>44538</v>
      </c>
      <c r="E1028" s="67" t="s">
        <v>2</v>
      </c>
      <c r="F1028" s="68" t="str">
        <f>'Flight Data'!$A1026</f>
        <v>G1025</v>
      </c>
      <c r="G1028" s="68">
        <f>'Flight Data'!$B1026</f>
        <v>0</v>
      </c>
      <c r="H1028" s="68">
        <f ca="1">ROUND(NORMINV($M1028,'Inputs and Outputs'!$C$19,'Inputs and Outputs'!$D$19),0)</f>
        <v>101</v>
      </c>
      <c r="I1028" s="68">
        <f t="shared" ref="I1028:I1091" si="320">Capacity+One</f>
        <v>101</v>
      </c>
      <c r="J1028" s="68">
        <f t="shared" ref="J1028:J1091" ca="1" si="321">MIN(H1028,I1028)</f>
        <v>101</v>
      </c>
      <c r="K1028" s="68">
        <f ca="1">IF(J1028-G1028&gt;'Inputs and Outputs'!$D$4,One-G1028,0)</f>
        <v>1</v>
      </c>
      <c r="L1028" s="68">
        <f ca="1">J1028*'Inputs and Outputs'!$D$5-K1028*'Inputs and Outputs'!$D$6</f>
        <v>3940</v>
      </c>
      <c r="M1028" s="70">
        <f t="shared" ca="1" si="315"/>
        <v>0.32878397906094714</v>
      </c>
      <c r="N1028" s="68">
        <f t="shared" ref="N1028:N1091" si="322">IF(E1028="7pm",200,25)</f>
        <v>25</v>
      </c>
      <c r="O1028" s="75">
        <f ca="1">J1028*'Inputs and Outputs'!$D$5-('Model Part B'!K1028*'Model Part B'!N1028+K1028*Costperbumped)</f>
        <v>3915</v>
      </c>
      <c r="R1028" s="74">
        <v>1025</v>
      </c>
      <c r="S1028" s="68" t="s">
        <v>7</v>
      </c>
      <c r="T1028" s="69">
        <v>44538</v>
      </c>
      <c r="U1028" s="67" t="s">
        <v>2</v>
      </c>
      <c r="V1028" s="68" t="str">
        <f>'Flight Data'!$A1026</f>
        <v>G1025</v>
      </c>
      <c r="W1028" s="68">
        <f>'Flight Data'!$B1026</f>
        <v>0</v>
      </c>
      <c r="X1028" s="68">
        <f ca="1">ROUND(NORMINV($AC1028,'Inputs and Outputs'!$C$19,'Inputs and Outputs'!$D$19),0)</f>
        <v>104</v>
      </c>
      <c r="Y1028" s="68">
        <f t="shared" ref="Y1028:Y1091" si="323">Capacity+Two</f>
        <v>102</v>
      </c>
      <c r="Z1028" s="68">
        <f t="shared" ref="Z1028:Z1091" ca="1" si="324">MIN(X1028,Y1028)</f>
        <v>102</v>
      </c>
      <c r="AA1028" s="68">
        <f ca="1">IF(Z1028-W1028&gt;'Inputs and Outputs'!$D$4,One-W1028,0)</f>
        <v>1</v>
      </c>
      <c r="AB1028" s="68">
        <f ca="1">Z1028*'Inputs and Outputs'!$D$5-AA1028*'Inputs and Outputs'!$D$6</f>
        <v>3980</v>
      </c>
      <c r="AC1028" s="70">
        <f t="shared" ca="1" si="316"/>
        <v>0.60353499747012529</v>
      </c>
      <c r="AD1028" s="68">
        <f t="shared" ref="AD1028:AD1091" si="325">IF(U1028="7pm",200,25)</f>
        <v>25</v>
      </c>
      <c r="AE1028" s="75">
        <f ca="1">Z1028*'Inputs and Outputs'!$D$5-('Model Part B'!AA1028*'Model Part B'!AD1028+AA1028*Costperbumped)</f>
        <v>3955</v>
      </c>
      <c r="AH1028" s="74">
        <v>1025</v>
      </c>
      <c r="AI1028" s="68" t="s">
        <v>7</v>
      </c>
      <c r="AJ1028" s="69">
        <v>44538</v>
      </c>
      <c r="AK1028" s="67" t="s">
        <v>2</v>
      </c>
      <c r="AL1028" s="68" t="str">
        <f>'Flight Data'!$A1026</f>
        <v>G1025</v>
      </c>
      <c r="AM1028" s="68">
        <f>'Flight Data'!$B1026</f>
        <v>0</v>
      </c>
      <c r="AN1028" s="68">
        <f ca="1">ROUND(NORMINV($AS1028,'Inputs and Outputs'!$C$19,'Inputs and Outputs'!$D$19),0)</f>
        <v>106</v>
      </c>
      <c r="AO1028" s="68">
        <f t="shared" ref="AO1028:AO1091" si="326">Capacity+Three</f>
        <v>103</v>
      </c>
      <c r="AP1028" s="68">
        <f t="shared" ref="AP1028:AP1091" ca="1" si="327">MIN(AN1028,AO1028)</f>
        <v>103</v>
      </c>
      <c r="AQ1028" s="68">
        <f ca="1">IF(AP1028-AM1028&gt;'Inputs and Outputs'!$D$4,Three-AM1028,0)</f>
        <v>3</v>
      </c>
      <c r="AR1028" s="68">
        <f ca="1">AP1028*'Inputs and Outputs'!$D$5-AQ1028*'Inputs and Outputs'!$D$6</f>
        <v>3820</v>
      </c>
      <c r="AS1028" s="70">
        <f t="shared" ca="1" si="317"/>
        <v>0.71299225728014726</v>
      </c>
      <c r="AT1028" s="68">
        <f t="shared" ref="AT1028:AT1091" si="328">IF(AK1028="7pm",200,25)</f>
        <v>25</v>
      </c>
      <c r="AU1028" s="75">
        <f ca="1">AP1028*'Inputs and Outputs'!$D$5-('Model Part B'!AQ1028*'Model Part B'!AT1028+AQ1028*Costperbumped)</f>
        <v>3745</v>
      </c>
      <c r="AX1028" s="74">
        <v>1025</v>
      </c>
      <c r="AY1028" s="68" t="s">
        <v>7</v>
      </c>
      <c r="AZ1028" s="69">
        <v>44538</v>
      </c>
      <c r="BA1028" s="67" t="s">
        <v>2</v>
      </c>
      <c r="BB1028" s="68" t="str">
        <f>'Flight Data'!$A1026</f>
        <v>G1025</v>
      </c>
      <c r="BC1028" s="68">
        <f>'Flight Data'!$B1026</f>
        <v>0</v>
      </c>
      <c r="BD1028" s="68">
        <f ca="1">ROUND(NORMINV($BI1028,'Inputs and Outputs'!$C$19,'Inputs and Outputs'!$D$19),0)</f>
        <v>110</v>
      </c>
      <c r="BE1028" s="68">
        <f t="shared" ref="BE1028:BE1091" si="329">Capacity+Four</f>
        <v>104</v>
      </c>
      <c r="BF1028" s="68">
        <f t="shared" ref="BF1028:BF1091" ca="1" si="330">MIN(BD1028,BE1028)</f>
        <v>104</v>
      </c>
      <c r="BG1028" s="68">
        <f ca="1">IF(BF1028-BC1028&gt;'Inputs and Outputs'!$D$4,Four-BC1028,0)</f>
        <v>4</v>
      </c>
      <c r="BH1028" s="68">
        <f ca="1">BF1028*'Inputs and Outputs'!$D$5-BG1028*'Inputs and Outputs'!$D$6</f>
        <v>3760</v>
      </c>
      <c r="BI1028" s="70">
        <f t="shared" ca="1" si="318"/>
        <v>0.91519848943896964</v>
      </c>
      <c r="BJ1028" s="68">
        <f t="shared" ref="BJ1028:BJ1091" si="331">IF(BA1028="7pm",200,25)</f>
        <v>25</v>
      </c>
      <c r="BK1028" s="75">
        <f ca="1">BF1028*'Inputs and Outputs'!$D$5-('Model Part B'!BG1028*'Model Part B'!BJ1028+BG1028*Costperbumped)</f>
        <v>3660</v>
      </c>
      <c r="BN1028" s="74">
        <v>1025</v>
      </c>
      <c r="BO1028" s="68" t="s">
        <v>7</v>
      </c>
      <c r="BP1028" s="69">
        <v>44538</v>
      </c>
      <c r="BQ1028" s="67" t="s">
        <v>2</v>
      </c>
      <c r="BR1028" s="68" t="str">
        <f>'Flight Data'!$A1026</f>
        <v>G1025</v>
      </c>
      <c r="BS1028" s="68">
        <f>'Flight Data'!$B1026</f>
        <v>0</v>
      </c>
      <c r="BT1028" s="68">
        <f ca="1">ROUND(NORMINV($BY1028,'Inputs and Outputs'!$C$18,'Inputs and Outputs'!$D$18),0)</f>
        <v>100</v>
      </c>
      <c r="BU1028" s="68">
        <f t="shared" ref="BU1028:BU1091" si="332">Capacity+Five</f>
        <v>105</v>
      </c>
      <c r="BV1028" s="68">
        <f t="shared" ref="BV1028:BV1091" ca="1" si="333">MIN(BT1028,BU1028)</f>
        <v>100</v>
      </c>
      <c r="BW1028" s="68">
        <f ca="1">IF(BV1028-BS1028&gt;'Inputs and Outputs'!$D$4,Five-BS1028,0)</f>
        <v>0</v>
      </c>
      <c r="BX1028" s="68">
        <f ca="1">BV1028*'Inputs and Outputs'!$D$5-BW1028*'Inputs and Outputs'!$D$6</f>
        <v>4000</v>
      </c>
      <c r="BY1028" s="70">
        <f t="shared" ca="1" si="319"/>
        <v>0.46512453635487561</v>
      </c>
      <c r="BZ1028" s="68">
        <f t="shared" ref="BZ1028:BZ1091" si="334">IF(BQ1028="7pm",200,25)</f>
        <v>25</v>
      </c>
      <c r="CA1028" s="75">
        <f ca="1">BV1028*'Inputs and Outputs'!$D$5-('Model Part B'!BW1028*'Model Part B'!BZ1028+BW1028*Costperbumped)</f>
        <v>4000</v>
      </c>
    </row>
    <row r="1029" spans="2:79" x14ac:dyDescent="0.2">
      <c r="B1029" s="74">
        <v>1026</v>
      </c>
      <c r="C1029" s="68" t="s">
        <v>7</v>
      </c>
      <c r="D1029" s="69">
        <v>44538</v>
      </c>
      <c r="E1029" s="67" t="s">
        <v>0</v>
      </c>
      <c r="F1029" s="68" t="str">
        <f>'Flight Data'!$A1027</f>
        <v>G1026</v>
      </c>
      <c r="G1029" s="68">
        <f>'Flight Data'!$B1027</f>
        <v>0</v>
      </c>
      <c r="H1029" s="68">
        <f ca="1">ROUND(NORMINV($M1029,'Inputs and Outputs'!$C$20,'Inputs and Outputs'!$D$20),0)</f>
        <v>111</v>
      </c>
      <c r="I1029" s="68">
        <f t="shared" si="320"/>
        <v>101</v>
      </c>
      <c r="J1029" s="68">
        <f t="shared" ca="1" si="321"/>
        <v>101</v>
      </c>
      <c r="K1029" s="68">
        <f ca="1">IF(J1029-G1029&gt;'Inputs and Outputs'!$D$4,One-G1029,0)</f>
        <v>1</v>
      </c>
      <c r="L1029" s="68">
        <f ca="1">J1029*'Inputs and Outputs'!$D$5-K1029*'Inputs and Outputs'!$D$6</f>
        <v>3940</v>
      </c>
      <c r="M1029" s="70">
        <f t="shared" ref="M1029:M1092" ca="1" si="335">RAND()</f>
        <v>0.86834616052245839</v>
      </c>
      <c r="N1029" s="68">
        <f t="shared" si="322"/>
        <v>200</v>
      </c>
      <c r="O1029" s="75">
        <f ca="1">J1029*'Inputs and Outputs'!$D$5-('Model Part B'!K1029*'Model Part B'!N1029+K1029*Costperbumped)</f>
        <v>3740</v>
      </c>
      <c r="R1029" s="74">
        <v>1026</v>
      </c>
      <c r="S1029" s="68" t="s">
        <v>7</v>
      </c>
      <c r="T1029" s="69">
        <v>44538</v>
      </c>
      <c r="U1029" s="67" t="s">
        <v>0</v>
      </c>
      <c r="V1029" s="68" t="str">
        <f>'Flight Data'!$A1027</f>
        <v>G1026</v>
      </c>
      <c r="W1029" s="68">
        <f>'Flight Data'!$B1027</f>
        <v>0</v>
      </c>
      <c r="X1029" s="68">
        <f ca="1">ROUND(NORMINV($AC1029,'Inputs and Outputs'!$C$20,'Inputs and Outputs'!$D$20),0)</f>
        <v>107</v>
      </c>
      <c r="Y1029" s="68">
        <f t="shared" si="323"/>
        <v>102</v>
      </c>
      <c r="Z1029" s="68">
        <f t="shared" ca="1" si="324"/>
        <v>102</v>
      </c>
      <c r="AA1029" s="68">
        <f ca="1">IF(Z1029-W1029&gt;'Inputs and Outputs'!$D$4,One-W1029,0)</f>
        <v>1</v>
      </c>
      <c r="AB1029" s="68">
        <f ca="1">Z1029*'Inputs and Outputs'!$D$5-AA1029*'Inputs and Outputs'!$D$6</f>
        <v>3980</v>
      </c>
      <c r="AC1029" s="70">
        <f t="shared" ref="AC1029:AC1092" ca="1" si="336">RAND()</f>
        <v>0.62356602512926085</v>
      </c>
      <c r="AD1029" s="68">
        <f t="shared" si="325"/>
        <v>200</v>
      </c>
      <c r="AE1029" s="75">
        <f ca="1">Z1029*'Inputs and Outputs'!$D$5-('Model Part B'!AA1029*'Model Part B'!AD1029+AA1029*Costperbumped)</f>
        <v>3780</v>
      </c>
      <c r="AH1029" s="74">
        <v>1026</v>
      </c>
      <c r="AI1029" s="68" t="s">
        <v>7</v>
      </c>
      <c r="AJ1029" s="69">
        <v>44538</v>
      </c>
      <c r="AK1029" s="67" t="s">
        <v>0</v>
      </c>
      <c r="AL1029" s="68" t="str">
        <f>'Flight Data'!$A1027</f>
        <v>G1026</v>
      </c>
      <c r="AM1029" s="68">
        <f>'Flight Data'!$B1027</f>
        <v>0</v>
      </c>
      <c r="AN1029" s="68">
        <f ca="1">ROUND(NORMINV($AS1029,'Inputs and Outputs'!$C$20,'Inputs and Outputs'!$D$20),0)</f>
        <v>104</v>
      </c>
      <c r="AO1029" s="68">
        <f t="shared" si="326"/>
        <v>103</v>
      </c>
      <c r="AP1029" s="68">
        <f t="shared" ca="1" si="327"/>
        <v>103</v>
      </c>
      <c r="AQ1029" s="68">
        <f ca="1">IF(AP1029-AM1029&gt;'Inputs and Outputs'!$D$4,Three-AM1029,0)</f>
        <v>3</v>
      </c>
      <c r="AR1029" s="68">
        <f ca="1">AP1029*'Inputs and Outputs'!$D$5-AQ1029*'Inputs and Outputs'!$D$6</f>
        <v>3820</v>
      </c>
      <c r="AS1029" s="70">
        <f t="shared" ref="AS1029:AS1092" ca="1" si="337">RAND()</f>
        <v>0.44765471693318748</v>
      </c>
      <c r="AT1029" s="68">
        <f t="shared" si="328"/>
        <v>200</v>
      </c>
      <c r="AU1029" s="75">
        <f ca="1">AP1029*'Inputs and Outputs'!$D$5-('Model Part B'!AQ1029*'Model Part B'!AT1029+AQ1029*Costperbumped)</f>
        <v>3220</v>
      </c>
      <c r="AX1029" s="74">
        <v>1026</v>
      </c>
      <c r="AY1029" s="68" t="s">
        <v>7</v>
      </c>
      <c r="AZ1029" s="69">
        <v>44538</v>
      </c>
      <c r="BA1029" s="67" t="s">
        <v>0</v>
      </c>
      <c r="BB1029" s="68" t="str">
        <f>'Flight Data'!$A1027</f>
        <v>G1026</v>
      </c>
      <c r="BC1029" s="68">
        <f>'Flight Data'!$B1027</f>
        <v>0</v>
      </c>
      <c r="BD1029" s="68">
        <f ca="1">ROUND(NORMINV($BI1029,'Inputs and Outputs'!$C$20,'Inputs and Outputs'!$D$20),0)</f>
        <v>111</v>
      </c>
      <c r="BE1029" s="68">
        <f t="shared" si="329"/>
        <v>104</v>
      </c>
      <c r="BF1029" s="68">
        <f t="shared" ca="1" si="330"/>
        <v>104</v>
      </c>
      <c r="BG1029" s="68">
        <f ca="1">IF(BF1029-BC1029&gt;'Inputs and Outputs'!$D$4,Four-BC1029,0)</f>
        <v>4</v>
      </c>
      <c r="BH1029" s="68">
        <f ca="1">BF1029*'Inputs and Outputs'!$D$5-BG1029*'Inputs and Outputs'!$D$6</f>
        <v>3760</v>
      </c>
      <c r="BI1029" s="70">
        <f t="shared" ref="BI1029:BI1092" ca="1" si="338">RAND()</f>
        <v>0.87402123861430281</v>
      </c>
      <c r="BJ1029" s="68">
        <f t="shared" si="331"/>
        <v>200</v>
      </c>
      <c r="BK1029" s="75">
        <f ca="1">BF1029*'Inputs and Outputs'!$D$5-('Model Part B'!BG1029*'Model Part B'!BJ1029+BG1029*Costperbumped)</f>
        <v>2960</v>
      </c>
      <c r="BN1029" s="74">
        <v>1026</v>
      </c>
      <c r="BO1029" s="68" t="s">
        <v>7</v>
      </c>
      <c r="BP1029" s="69">
        <v>44538</v>
      </c>
      <c r="BQ1029" s="67" t="s">
        <v>0</v>
      </c>
      <c r="BR1029" s="68" t="str">
        <f>'Flight Data'!$A1027</f>
        <v>G1026</v>
      </c>
      <c r="BS1029" s="68">
        <f>'Flight Data'!$B1027</f>
        <v>0</v>
      </c>
      <c r="BT1029" s="68">
        <f ca="1">ROUND(NORMINV($BY1029,'Inputs and Outputs'!$C$18,'Inputs and Outputs'!$D$18),0)</f>
        <v>96</v>
      </c>
      <c r="BU1029" s="68">
        <f t="shared" si="332"/>
        <v>105</v>
      </c>
      <c r="BV1029" s="68">
        <f t="shared" ca="1" si="333"/>
        <v>96</v>
      </c>
      <c r="BW1029" s="68">
        <f ca="1">IF(BV1029-BS1029&gt;'Inputs and Outputs'!$D$4,Five-BS1029,0)</f>
        <v>0</v>
      </c>
      <c r="BX1029" s="68">
        <f ca="1">BV1029*'Inputs and Outputs'!$D$5-BW1029*'Inputs and Outputs'!$D$6</f>
        <v>3840</v>
      </c>
      <c r="BY1029" s="70">
        <f t="shared" ref="BY1029:BY1092" ca="1" si="339">RAND()</f>
        <v>0.21550873279996807</v>
      </c>
      <c r="BZ1029" s="68">
        <f t="shared" si="334"/>
        <v>200</v>
      </c>
      <c r="CA1029" s="75">
        <f ca="1">BV1029*'Inputs and Outputs'!$D$5-('Model Part B'!BW1029*'Model Part B'!BZ1029+BW1029*Costperbumped)</f>
        <v>3840</v>
      </c>
    </row>
    <row r="1030" spans="2:79" x14ac:dyDescent="0.2">
      <c r="B1030" s="74">
        <v>1027</v>
      </c>
      <c r="C1030" s="68" t="s">
        <v>6</v>
      </c>
      <c r="D1030" s="69">
        <v>44539</v>
      </c>
      <c r="E1030" s="67" t="s">
        <v>3</v>
      </c>
      <c r="F1030" s="68" t="str">
        <f>'Flight Data'!$A1028</f>
        <v>G1027</v>
      </c>
      <c r="G1030" s="68">
        <f>'Flight Data'!$B1028</f>
        <v>1</v>
      </c>
      <c r="H1030" s="68">
        <f ca="1">ROUND(NORMINV($M1030,'Inputs and Outputs'!$C$18,'Inputs and Outputs'!$D$18),0)</f>
        <v>106</v>
      </c>
      <c r="I1030" s="68">
        <f t="shared" si="320"/>
        <v>101</v>
      </c>
      <c r="J1030" s="68">
        <f t="shared" ca="1" si="321"/>
        <v>101</v>
      </c>
      <c r="K1030" s="68">
        <f ca="1">IF(J1030-G1030&gt;'Inputs and Outputs'!$D$4,One-G1030,0)</f>
        <v>0</v>
      </c>
      <c r="L1030" s="68">
        <f ca="1">J1030*'Inputs and Outputs'!$D$5-K1030*'Inputs and Outputs'!$D$6</f>
        <v>4040</v>
      </c>
      <c r="M1030" s="70">
        <f t="shared" ca="1" si="335"/>
        <v>0.77751411403900084</v>
      </c>
      <c r="N1030" s="68">
        <f t="shared" si="322"/>
        <v>25</v>
      </c>
      <c r="O1030" s="75">
        <f ca="1">J1030*'Inputs and Outputs'!$D$5-('Model Part B'!K1030*'Model Part B'!N1030+K1030*Costperbumped)</f>
        <v>4040</v>
      </c>
      <c r="R1030" s="74">
        <v>1027</v>
      </c>
      <c r="S1030" s="68" t="s">
        <v>6</v>
      </c>
      <c r="T1030" s="69">
        <v>44539</v>
      </c>
      <c r="U1030" s="67" t="s">
        <v>3</v>
      </c>
      <c r="V1030" s="68" t="str">
        <f>'Flight Data'!$A1028</f>
        <v>G1027</v>
      </c>
      <c r="W1030" s="68">
        <f>'Flight Data'!$B1028</f>
        <v>1</v>
      </c>
      <c r="X1030" s="68">
        <f ca="1">ROUND(NORMINV($AC1030,'Inputs and Outputs'!$C$18,'Inputs and Outputs'!$D$18),0)</f>
        <v>83</v>
      </c>
      <c r="Y1030" s="68">
        <f t="shared" si="323"/>
        <v>102</v>
      </c>
      <c r="Z1030" s="68">
        <f t="shared" ca="1" si="324"/>
        <v>83</v>
      </c>
      <c r="AA1030" s="68">
        <f ca="1">IF(Z1030-W1030&gt;'Inputs and Outputs'!$D$4,One-W1030,0)</f>
        <v>0</v>
      </c>
      <c r="AB1030" s="68">
        <f ca="1">Z1030*'Inputs and Outputs'!$D$5-AA1030*'Inputs and Outputs'!$D$6</f>
        <v>3320</v>
      </c>
      <c r="AC1030" s="70">
        <f t="shared" ca="1" si="336"/>
        <v>1.345923140187999E-3</v>
      </c>
      <c r="AD1030" s="68">
        <f t="shared" si="325"/>
        <v>25</v>
      </c>
      <c r="AE1030" s="75">
        <f ca="1">Z1030*'Inputs and Outputs'!$D$5-('Model Part B'!AA1030*'Model Part B'!AD1030+AA1030*Costperbumped)</f>
        <v>3320</v>
      </c>
      <c r="AH1030" s="74">
        <v>1027</v>
      </c>
      <c r="AI1030" s="68" t="s">
        <v>6</v>
      </c>
      <c r="AJ1030" s="69">
        <v>44539</v>
      </c>
      <c r="AK1030" s="67" t="s">
        <v>3</v>
      </c>
      <c r="AL1030" s="68" t="str">
        <f>'Flight Data'!$A1028</f>
        <v>G1027</v>
      </c>
      <c r="AM1030" s="68">
        <f>'Flight Data'!$B1028</f>
        <v>1</v>
      </c>
      <c r="AN1030" s="68">
        <f ca="1">ROUND(NORMINV($AS1030,'Inputs and Outputs'!$C$18,'Inputs and Outputs'!$D$18),0)</f>
        <v>91</v>
      </c>
      <c r="AO1030" s="68">
        <f t="shared" si="326"/>
        <v>103</v>
      </c>
      <c r="AP1030" s="68">
        <f t="shared" ca="1" si="327"/>
        <v>91</v>
      </c>
      <c r="AQ1030" s="68">
        <f ca="1">IF(AP1030-AM1030&gt;'Inputs and Outputs'!$D$4,Three-AM1030,0)</f>
        <v>0</v>
      </c>
      <c r="AR1030" s="68">
        <f ca="1">AP1030*'Inputs and Outputs'!$D$5-AQ1030*'Inputs and Outputs'!$D$6</f>
        <v>3640</v>
      </c>
      <c r="AS1030" s="70">
        <f t="shared" ca="1" si="337"/>
        <v>5.0236904673913507E-2</v>
      </c>
      <c r="AT1030" s="68">
        <f t="shared" si="328"/>
        <v>25</v>
      </c>
      <c r="AU1030" s="75">
        <f ca="1">AP1030*'Inputs and Outputs'!$D$5-('Model Part B'!AQ1030*'Model Part B'!AT1030+AQ1030*Costperbumped)</f>
        <v>3640</v>
      </c>
      <c r="AX1030" s="74">
        <v>1027</v>
      </c>
      <c r="AY1030" s="68" t="s">
        <v>6</v>
      </c>
      <c r="AZ1030" s="69">
        <v>44539</v>
      </c>
      <c r="BA1030" s="67" t="s">
        <v>3</v>
      </c>
      <c r="BB1030" s="68" t="str">
        <f>'Flight Data'!$A1028</f>
        <v>G1027</v>
      </c>
      <c r="BC1030" s="68">
        <f>'Flight Data'!$B1028</f>
        <v>1</v>
      </c>
      <c r="BD1030" s="68">
        <f ca="1">ROUND(NORMINV($BI1030,'Inputs and Outputs'!$C$18,'Inputs and Outputs'!$D$18),0)</f>
        <v>99</v>
      </c>
      <c r="BE1030" s="68">
        <f t="shared" si="329"/>
        <v>104</v>
      </c>
      <c r="BF1030" s="68">
        <f t="shared" ca="1" si="330"/>
        <v>99</v>
      </c>
      <c r="BG1030" s="68">
        <f ca="1">IF(BF1030-BC1030&gt;'Inputs and Outputs'!$D$4,Four-BC1030,0)</f>
        <v>0</v>
      </c>
      <c r="BH1030" s="68">
        <f ca="1">BF1030*'Inputs and Outputs'!$D$5-BG1030*'Inputs and Outputs'!$D$6</f>
        <v>3960</v>
      </c>
      <c r="BI1030" s="70">
        <f t="shared" ca="1" si="338"/>
        <v>0.39326678706574814</v>
      </c>
      <c r="BJ1030" s="68">
        <f t="shared" si="331"/>
        <v>25</v>
      </c>
      <c r="BK1030" s="75">
        <f ca="1">BF1030*'Inputs and Outputs'!$D$5-('Model Part B'!BG1030*'Model Part B'!BJ1030+BG1030*Costperbumped)</f>
        <v>3960</v>
      </c>
      <c r="BN1030" s="74">
        <v>1027</v>
      </c>
      <c r="BO1030" s="68" t="s">
        <v>6</v>
      </c>
      <c r="BP1030" s="69">
        <v>44539</v>
      </c>
      <c r="BQ1030" s="67" t="s">
        <v>3</v>
      </c>
      <c r="BR1030" s="68" t="str">
        <f>'Flight Data'!$A1028</f>
        <v>G1027</v>
      </c>
      <c r="BS1030" s="68">
        <f>'Flight Data'!$B1028</f>
        <v>1</v>
      </c>
      <c r="BT1030" s="68">
        <f ca="1">ROUND(NORMINV($BY1030,'Inputs and Outputs'!$C$18,'Inputs and Outputs'!$D$18),0)</f>
        <v>100</v>
      </c>
      <c r="BU1030" s="68">
        <f t="shared" si="332"/>
        <v>105</v>
      </c>
      <c r="BV1030" s="68">
        <f t="shared" ca="1" si="333"/>
        <v>100</v>
      </c>
      <c r="BW1030" s="68">
        <f ca="1">IF(BV1030-BS1030&gt;'Inputs and Outputs'!$D$4,Five-BS1030,0)</f>
        <v>0</v>
      </c>
      <c r="BX1030" s="68">
        <f ca="1">BV1030*'Inputs and Outputs'!$D$5-BW1030*'Inputs and Outputs'!$D$6</f>
        <v>4000</v>
      </c>
      <c r="BY1030" s="70">
        <f t="shared" ca="1" si="339"/>
        <v>0.40752099277319875</v>
      </c>
      <c r="BZ1030" s="68">
        <f t="shared" si="334"/>
        <v>25</v>
      </c>
      <c r="CA1030" s="75">
        <f ca="1">BV1030*'Inputs and Outputs'!$D$5-('Model Part B'!BW1030*'Model Part B'!BZ1030+BW1030*Costperbumped)</f>
        <v>4000</v>
      </c>
    </row>
    <row r="1031" spans="2:79" x14ac:dyDescent="0.2">
      <c r="B1031" s="74">
        <v>1028</v>
      </c>
      <c r="C1031" s="68" t="s">
        <v>6</v>
      </c>
      <c r="D1031" s="69">
        <v>44539</v>
      </c>
      <c r="E1031" s="67" t="s">
        <v>2</v>
      </c>
      <c r="F1031" s="68" t="str">
        <f>'Flight Data'!$A1029</f>
        <v>G1028</v>
      </c>
      <c r="G1031" s="68">
        <f>'Flight Data'!$B1029</f>
        <v>2</v>
      </c>
      <c r="H1031" s="68">
        <f ca="1">ROUND(NORMINV($M1031,'Inputs and Outputs'!$C$19,'Inputs and Outputs'!$D$19),0)</f>
        <v>105</v>
      </c>
      <c r="I1031" s="68">
        <f t="shared" si="320"/>
        <v>101</v>
      </c>
      <c r="J1031" s="68">
        <f t="shared" ca="1" si="321"/>
        <v>101</v>
      </c>
      <c r="K1031" s="68">
        <f ca="1">IF(J1031-G1031&gt;'Inputs and Outputs'!$D$4,One-G1031,0)</f>
        <v>0</v>
      </c>
      <c r="L1031" s="68">
        <f ca="1">J1031*'Inputs and Outputs'!$D$5-K1031*'Inputs and Outputs'!$D$6</f>
        <v>4040</v>
      </c>
      <c r="M1031" s="70">
        <f t="shared" ca="1" si="335"/>
        <v>0.6470430870666255</v>
      </c>
      <c r="N1031" s="68">
        <f t="shared" si="322"/>
        <v>25</v>
      </c>
      <c r="O1031" s="75">
        <f ca="1">J1031*'Inputs and Outputs'!$D$5-('Model Part B'!K1031*'Model Part B'!N1031+K1031*Costperbumped)</f>
        <v>4040</v>
      </c>
      <c r="R1031" s="74">
        <v>1028</v>
      </c>
      <c r="S1031" s="68" t="s">
        <v>6</v>
      </c>
      <c r="T1031" s="69">
        <v>44539</v>
      </c>
      <c r="U1031" s="67" t="s">
        <v>2</v>
      </c>
      <c r="V1031" s="68" t="str">
        <f>'Flight Data'!$A1029</f>
        <v>G1028</v>
      </c>
      <c r="W1031" s="68">
        <f>'Flight Data'!$B1029</f>
        <v>2</v>
      </c>
      <c r="X1031" s="68">
        <f ca="1">ROUND(NORMINV($AC1031,'Inputs and Outputs'!$C$19,'Inputs and Outputs'!$D$19),0)</f>
        <v>101</v>
      </c>
      <c r="Y1031" s="68">
        <f t="shared" si="323"/>
        <v>102</v>
      </c>
      <c r="Z1031" s="68">
        <f t="shared" ca="1" si="324"/>
        <v>101</v>
      </c>
      <c r="AA1031" s="68">
        <f ca="1">IF(Z1031-W1031&gt;'Inputs and Outputs'!$D$4,One-W1031,0)</f>
        <v>0</v>
      </c>
      <c r="AB1031" s="68">
        <f ca="1">Z1031*'Inputs and Outputs'!$D$5-AA1031*'Inputs and Outputs'!$D$6</f>
        <v>4040</v>
      </c>
      <c r="AC1031" s="70">
        <f t="shared" ca="1" si="336"/>
        <v>0.32549438529041896</v>
      </c>
      <c r="AD1031" s="68">
        <f t="shared" si="325"/>
        <v>25</v>
      </c>
      <c r="AE1031" s="75">
        <f ca="1">Z1031*'Inputs and Outputs'!$D$5-('Model Part B'!AA1031*'Model Part B'!AD1031+AA1031*Costperbumped)</f>
        <v>4040</v>
      </c>
      <c r="AH1031" s="74">
        <v>1028</v>
      </c>
      <c r="AI1031" s="68" t="s">
        <v>6</v>
      </c>
      <c r="AJ1031" s="69">
        <v>44539</v>
      </c>
      <c r="AK1031" s="67" t="s">
        <v>2</v>
      </c>
      <c r="AL1031" s="68" t="str">
        <f>'Flight Data'!$A1029</f>
        <v>G1028</v>
      </c>
      <c r="AM1031" s="68">
        <f>'Flight Data'!$B1029</f>
        <v>2</v>
      </c>
      <c r="AN1031" s="68">
        <f ca="1">ROUND(NORMINV($AS1031,'Inputs and Outputs'!$C$19,'Inputs and Outputs'!$D$19),0)</f>
        <v>99</v>
      </c>
      <c r="AO1031" s="68">
        <f t="shared" si="326"/>
        <v>103</v>
      </c>
      <c r="AP1031" s="68">
        <f t="shared" ca="1" si="327"/>
        <v>99</v>
      </c>
      <c r="AQ1031" s="68">
        <f ca="1">IF(AP1031-AM1031&gt;'Inputs and Outputs'!$D$4,Three-AM1031,0)</f>
        <v>0</v>
      </c>
      <c r="AR1031" s="68">
        <f ca="1">AP1031*'Inputs and Outputs'!$D$5-AQ1031*'Inputs and Outputs'!$D$6</f>
        <v>3960</v>
      </c>
      <c r="AS1031" s="70">
        <f t="shared" ca="1" si="337"/>
        <v>0.21292659879099984</v>
      </c>
      <c r="AT1031" s="68">
        <f t="shared" si="328"/>
        <v>25</v>
      </c>
      <c r="AU1031" s="75">
        <f ca="1">AP1031*'Inputs and Outputs'!$D$5-('Model Part B'!AQ1031*'Model Part B'!AT1031+AQ1031*Costperbumped)</f>
        <v>3960</v>
      </c>
      <c r="AX1031" s="74">
        <v>1028</v>
      </c>
      <c r="AY1031" s="68" t="s">
        <v>6</v>
      </c>
      <c r="AZ1031" s="69">
        <v>44539</v>
      </c>
      <c r="BA1031" s="67" t="s">
        <v>2</v>
      </c>
      <c r="BB1031" s="68" t="str">
        <f>'Flight Data'!$A1029</f>
        <v>G1028</v>
      </c>
      <c r="BC1031" s="68">
        <f>'Flight Data'!$B1029</f>
        <v>2</v>
      </c>
      <c r="BD1031" s="68">
        <f ca="1">ROUND(NORMINV($BI1031,'Inputs and Outputs'!$C$19,'Inputs and Outputs'!$D$19),0)</f>
        <v>101</v>
      </c>
      <c r="BE1031" s="68">
        <f t="shared" si="329"/>
        <v>104</v>
      </c>
      <c r="BF1031" s="68">
        <f t="shared" ca="1" si="330"/>
        <v>101</v>
      </c>
      <c r="BG1031" s="68">
        <f ca="1">IF(BF1031-BC1031&gt;'Inputs and Outputs'!$D$4,Four-BC1031,0)</f>
        <v>0</v>
      </c>
      <c r="BH1031" s="68">
        <f ca="1">BF1031*'Inputs and Outputs'!$D$5-BG1031*'Inputs and Outputs'!$D$6</f>
        <v>4040</v>
      </c>
      <c r="BI1031" s="70">
        <f t="shared" ca="1" si="338"/>
        <v>0.34220193463732995</v>
      </c>
      <c r="BJ1031" s="68">
        <f t="shared" si="331"/>
        <v>25</v>
      </c>
      <c r="BK1031" s="75">
        <f ca="1">BF1031*'Inputs and Outputs'!$D$5-('Model Part B'!BG1031*'Model Part B'!BJ1031+BG1031*Costperbumped)</f>
        <v>4040</v>
      </c>
      <c r="BN1031" s="74">
        <v>1028</v>
      </c>
      <c r="BO1031" s="68" t="s">
        <v>6</v>
      </c>
      <c r="BP1031" s="69">
        <v>44539</v>
      </c>
      <c r="BQ1031" s="67" t="s">
        <v>2</v>
      </c>
      <c r="BR1031" s="68" t="str">
        <f>'Flight Data'!$A1029</f>
        <v>G1028</v>
      </c>
      <c r="BS1031" s="68">
        <f>'Flight Data'!$B1029</f>
        <v>2</v>
      </c>
      <c r="BT1031" s="68">
        <f ca="1">ROUND(NORMINV($BY1031,'Inputs and Outputs'!$C$18,'Inputs and Outputs'!$D$18),0)</f>
        <v>94</v>
      </c>
      <c r="BU1031" s="68">
        <f t="shared" si="332"/>
        <v>105</v>
      </c>
      <c r="BV1031" s="68">
        <f t="shared" ca="1" si="333"/>
        <v>94</v>
      </c>
      <c r="BW1031" s="68">
        <f ca="1">IF(BV1031-BS1031&gt;'Inputs and Outputs'!$D$4,Five-BS1031,0)</f>
        <v>0</v>
      </c>
      <c r="BX1031" s="68">
        <f ca="1">BV1031*'Inputs and Outputs'!$D$5-BW1031*'Inputs and Outputs'!$D$6</f>
        <v>3760</v>
      </c>
      <c r="BY1031" s="70">
        <f t="shared" ca="1" si="339"/>
        <v>0.13329172660129074</v>
      </c>
      <c r="BZ1031" s="68">
        <f t="shared" si="334"/>
        <v>25</v>
      </c>
      <c r="CA1031" s="75">
        <f ca="1">BV1031*'Inputs and Outputs'!$D$5-('Model Part B'!BW1031*'Model Part B'!BZ1031+BW1031*Costperbumped)</f>
        <v>3760</v>
      </c>
    </row>
    <row r="1032" spans="2:79" x14ac:dyDescent="0.2">
      <c r="B1032" s="74">
        <v>1029</v>
      </c>
      <c r="C1032" s="68" t="s">
        <v>6</v>
      </c>
      <c r="D1032" s="69">
        <v>44539</v>
      </c>
      <c r="E1032" s="67" t="s">
        <v>0</v>
      </c>
      <c r="F1032" s="68" t="str">
        <f>'Flight Data'!$A1030</f>
        <v>G1029</v>
      </c>
      <c r="G1032" s="68">
        <f>'Flight Data'!$B1030</f>
        <v>0</v>
      </c>
      <c r="H1032" s="68">
        <f ca="1">ROUND(NORMINV($M1032,'Inputs and Outputs'!$C$20,'Inputs and Outputs'!$D$20),0)</f>
        <v>107</v>
      </c>
      <c r="I1032" s="68">
        <f t="shared" si="320"/>
        <v>101</v>
      </c>
      <c r="J1032" s="68">
        <f t="shared" ca="1" si="321"/>
        <v>101</v>
      </c>
      <c r="K1032" s="68">
        <f ca="1">IF(J1032-G1032&gt;'Inputs and Outputs'!$D$4,One-G1032,0)</f>
        <v>1</v>
      </c>
      <c r="L1032" s="68">
        <f ca="1">J1032*'Inputs and Outputs'!$D$5-K1032*'Inputs and Outputs'!$D$6</f>
        <v>3940</v>
      </c>
      <c r="M1032" s="70">
        <f t="shared" ca="1" si="335"/>
        <v>0.62906591179379245</v>
      </c>
      <c r="N1032" s="68">
        <f t="shared" si="322"/>
        <v>200</v>
      </c>
      <c r="O1032" s="75">
        <f ca="1">J1032*'Inputs and Outputs'!$D$5-('Model Part B'!K1032*'Model Part B'!N1032+K1032*Costperbumped)</f>
        <v>3740</v>
      </c>
      <c r="R1032" s="74">
        <v>1029</v>
      </c>
      <c r="S1032" s="68" t="s">
        <v>6</v>
      </c>
      <c r="T1032" s="69">
        <v>44539</v>
      </c>
      <c r="U1032" s="67" t="s">
        <v>0</v>
      </c>
      <c r="V1032" s="68" t="str">
        <f>'Flight Data'!$A1030</f>
        <v>G1029</v>
      </c>
      <c r="W1032" s="68">
        <f>'Flight Data'!$B1030</f>
        <v>0</v>
      </c>
      <c r="X1032" s="68">
        <f ca="1">ROUND(NORMINV($AC1032,'Inputs and Outputs'!$C$20,'Inputs and Outputs'!$D$20),0)</f>
        <v>106</v>
      </c>
      <c r="Y1032" s="68">
        <f t="shared" si="323"/>
        <v>102</v>
      </c>
      <c r="Z1032" s="68">
        <f t="shared" ca="1" si="324"/>
        <v>102</v>
      </c>
      <c r="AA1032" s="68">
        <f ca="1">IF(Z1032-W1032&gt;'Inputs and Outputs'!$D$4,One-W1032,0)</f>
        <v>1</v>
      </c>
      <c r="AB1032" s="68">
        <f ca="1">Z1032*'Inputs and Outputs'!$D$5-AA1032*'Inputs and Outputs'!$D$6</f>
        <v>3980</v>
      </c>
      <c r="AC1032" s="70">
        <f t="shared" ca="1" si="336"/>
        <v>0.58508916781836184</v>
      </c>
      <c r="AD1032" s="68">
        <f t="shared" si="325"/>
        <v>200</v>
      </c>
      <c r="AE1032" s="75">
        <f ca="1">Z1032*'Inputs and Outputs'!$D$5-('Model Part B'!AA1032*'Model Part B'!AD1032+AA1032*Costperbumped)</f>
        <v>3780</v>
      </c>
      <c r="AH1032" s="74">
        <v>1029</v>
      </c>
      <c r="AI1032" s="68" t="s">
        <v>6</v>
      </c>
      <c r="AJ1032" s="69">
        <v>44539</v>
      </c>
      <c r="AK1032" s="67" t="s">
        <v>0</v>
      </c>
      <c r="AL1032" s="68" t="str">
        <f>'Flight Data'!$A1030</f>
        <v>G1029</v>
      </c>
      <c r="AM1032" s="68">
        <f>'Flight Data'!$B1030</f>
        <v>0</v>
      </c>
      <c r="AN1032" s="68">
        <f ca="1">ROUND(NORMINV($AS1032,'Inputs and Outputs'!$C$20,'Inputs and Outputs'!$D$20),0)</f>
        <v>97</v>
      </c>
      <c r="AO1032" s="68">
        <f t="shared" si="326"/>
        <v>103</v>
      </c>
      <c r="AP1032" s="68">
        <f t="shared" ca="1" si="327"/>
        <v>97</v>
      </c>
      <c r="AQ1032" s="68">
        <f ca="1">IF(AP1032-AM1032&gt;'Inputs and Outputs'!$D$4,Three-AM1032,0)</f>
        <v>0</v>
      </c>
      <c r="AR1032" s="68">
        <f ca="1">AP1032*'Inputs and Outputs'!$D$5-AQ1032*'Inputs and Outputs'!$D$6</f>
        <v>3880</v>
      </c>
      <c r="AS1032" s="70">
        <f t="shared" ca="1" si="337"/>
        <v>4.5267830718605184E-2</v>
      </c>
      <c r="AT1032" s="68">
        <f t="shared" si="328"/>
        <v>200</v>
      </c>
      <c r="AU1032" s="75">
        <f ca="1">AP1032*'Inputs and Outputs'!$D$5-('Model Part B'!AQ1032*'Model Part B'!AT1032+AQ1032*Costperbumped)</f>
        <v>3880</v>
      </c>
      <c r="AX1032" s="74">
        <v>1029</v>
      </c>
      <c r="AY1032" s="68" t="s">
        <v>6</v>
      </c>
      <c r="AZ1032" s="69">
        <v>44539</v>
      </c>
      <c r="BA1032" s="67" t="s">
        <v>0</v>
      </c>
      <c r="BB1032" s="68" t="str">
        <f>'Flight Data'!$A1030</f>
        <v>G1029</v>
      </c>
      <c r="BC1032" s="68">
        <f>'Flight Data'!$B1030</f>
        <v>0</v>
      </c>
      <c r="BD1032" s="68">
        <f ca="1">ROUND(NORMINV($BI1032,'Inputs and Outputs'!$C$20,'Inputs and Outputs'!$D$20),0)</f>
        <v>106</v>
      </c>
      <c r="BE1032" s="68">
        <f t="shared" si="329"/>
        <v>104</v>
      </c>
      <c r="BF1032" s="68">
        <f t="shared" ca="1" si="330"/>
        <v>104</v>
      </c>
      <c r="BG1032" s="68">
        <f ca="1">IF(BF1032-BC1032&gt;'Inputs and Outputs'!$D$4,Four-BC1032,0)</f>
        <v>4</v>
      </c>
      <c r="BH1032" s="68">
        <f ca="1">BF1032*'Inputs and Outputs'!$D$5-BG1032*'Inputs and Outputs'!$D$6</f>
        <v>3760</v>
      </c>
      <c r="BI1032" s="70">
        <f t="shared" ca="1" si="338"/>
        <v>0.56515716930398252</v>
      </c>
      <c r="BJ1032" s="68">
        <f t="shared" si="331"/>
        <v>200</v>
      </c>
      <c r="BK1032" s="75">
        <f ca="1">BF1032*'Inputs and Outputs'!$D$5-('Model Part B'!BG1032*'Model Part B'!BJ1032+BG1032*Costperbumped)</f>
        <v>2960</v>
      </c>
      <c r="BN1032" s="74">
        <v>1029</v>
      </c>
      <c r="BO1032" s="68" t="s">
        <v>6</v>
      </c>
      <c r="BP1032" s="69">
        <v>44539</v>
      </c>
      <c r="BQ1032" s="67" t="s">
        <v>0</v>
      </c>
      <c r="BR1032" s="68" t="str">
        <f>'Flight Data'!$A1030</f>
        <v>G1029</v>
      </c>
      <c r="BS1032" s="68">
        <f>'Flight Data'!$B1030</f>
        <v>0</v>
      </c>
      <c r="BT1032" s="68">
        <f ca="1">ROUND(NORMINV($BY1032,'Inputs and Outputs'!$C$18,'Inputs and Outputs'!$D$18),0)</f>
        <v>111</v>
      </c>
      <c r="BU1032" s="68">
        <f t="shared" si="332"/>
        <v>105</v>
      </c>
      <c r="BV1032" s="68">
        <f t="shared" ca="1" si="333"/>
        <v>105</v>
      </c>
      <c r="BW1032" s="68">
        <f ca="1">IF(BV1032-BS1032&gt;'Inputs and Outputs'!$D$4,Five-BS1032,0)</f>
        <v>5</v>
      </c>
      <c r="BX1032" s="68">
        <f ca="1">BV1032*'Inputs and Outputs'!$D$5-BW1032*'Inputs and Outputs'!$D$6</f>
        <v>3700</v>
      </c>
      <c r="BY1032" s="70">
        <f t="shared" ca="1" si="339"/>
        <v>0.94813813114887424</v>
      </c>
      <c r="BZ1032" s="68">
        <f t="shared" si="334"/>
        <v>200</v>
      </c>
      <c r="CA1032" s="75">
        <f ca="1">BV1032*'Inputs and Outputs'!$D$5-('Model Part B'!BW1032*'Model Part B'!BZ1032+BW1032*Costperbumped)</f>
        <v>2700</v>
      </c>
    </row>
    <row r="1033" spans="2:79" x14ac:dyDescent="0.2">
      <c r="B1033" s="74">
        <v>1030</v>
      </c>
      <c r="C1033" s="68" t="s">
        <v>5</v>
      </c>
      <c r="D1033" s="69">
        <v>44540</v>
      </c>
      <c r="E1033" s="67" t="s">
        <v>3</v>
      </c>
      <c r="F1033" s="68" t="str">
        <f>'Flight Data'!$A1031</f>
        <v>G1030</v>
      </c>
      <c r="G1033" s="68">
        <f>'Flight Data'!$B1031</f>
        <v>1</v>
      </c>
      <c r="H1033" s="68">
        <f ca="1">ROUND(NORMINV($M1033,'Inputs and Outputs'!$C$18,'Inputs and Outputs'!$D$18),0)</f>
        <v>112</v>
      </c>
      <c r="I1033" s="68">
        <f t="shared" si="320"/>
        <v>101</v>
      </c>
      <c r="J1033" s="68">
        <f t="shared" ca="1" si="321"/>
        <v>101</v>
      </c>
      <c r="K1033" s="68">
        <f ca="1">IF(J1033-G1033&gt;'Inputs and Outputs'!$D$4,One-G1033,0)</f>
        <v>0</v>
      </c>
      <c r="L1033" s="68">
        <f ca="1">J1033*'Inputs and Outputs'!$D$5-K1033*'Inputs and Outputs'!$D$6</f>
        <v>4040</v>
      </c>
      <c r="M1033" s="70">
        <f t="shared" ca="1" si="335"/>
        <v>0.960638205193036</v>
      </c>
      <c r="N1033" s="68">
        <f t="shared" si="322"/>
        <v>25</v>
      </c>
      <c r="O1033" s="75">
        <f ca="1">J1033*'Inputs and Outputs'!$D$5-('Model Part B'!K1033*'Model Part B'!N1033+K1033*Costperbumped)</f>
        <v>4040</v>
      </c>
      <c r="R1033" s="74">
        <v>1030</v>
      </c>
      <c r="S1033" s="68" t="s">
        <v>5</v>
      </c>
      <c r="T1033" s="69">
        <v>44540</v>
      </c>
      <c r="U1033" s="67" t="s">
        <v>3</v>
      </c>
      <c r="V1033" s="68" t="str">
        <f>'Flight Data'!$A1031</f>
        <v>G1030</v>
      </c>
      <c r="W1033" s="68">
        <f>'Flight Data'!$B1031</f>
        <v>1</v>
      </c>
      <c r="X1033" s="68">
        <f ca="1">ROUND(NORMINV($AC1033,'Inputs and Outputs'!$C$18,'Inputs and Outputs'!$D$18),0)</f>
        <v>108</v>
      </c>
      <c r="Y1033" s="68">
        <f t="shared" si="323"/>
        <v>102</v>
      </c>
      <c r="Z1033" s="68">
        <f t="shared" ca="1" si="324"/>
        <v>102</v>
      </c>
      <c r="AA1033" s="68">
        <f ca="1">IF(Z1033-W1033&gt;'Inputs and Outputs'!$D$4,One-W1033,0)</f>
        <v>0</v>
      </c>
      <c r="AB1033" s="68">
        <f ca="1">Z1033*'Inputs and Outputs'!$D$5-AA1033*'Inputs and Outputs'!$D$6</f>
        <v>4080</v>
      </c>
      <c r="AC1033" s="70">
        <f t="shared" ca="1" si="336"/>
        <v>0.86754733486257318</v>
      </c>
      <c r="AD1033" s="68">
        <f t="shared" si="325"/>
        <v>25</v>
      </c>
      <c r="AE1033" s="75">
        <f ca="1">Z1033*'Inputs and Outputs'!$D$5-('Model Part B'!AA1033*'Model Part B'!AD1033+AA1033*Costperbumped)</f>
        <v>4080</v>
      </c>
      <c r="AH1033" s="74">
        <v>1030</v>
      </c>
      <c r="AI1033" s="68" t="s">
        <v>5</v>
      </c>
      <c r="AJ1033" s="69">
        <v>44540</v>
      </c>
      <c r="AK1033" s="67" t="s">
        <v>3</v>
      </c>
      <c r="AL1033" s="68" t="str">
        <f>'Flight Data'!$A1031</f>
        <v>G1030</v>
      </c>
      <c r="AM1033" s="68">
        <f>'Flight Data'!$B1031</f>
        <v>1</v>
      </c>
      <c r="AN1033" s="68">
        <f ca="1">ROUND(NORMINV($AS1033,'Inputs and Outputs'!$C$18,'Inputs and Outputs'!$D$18),0)</f>
        <v>101</v>
      </c>
      <c r="AO1033" s="68">
        <f t="shared" si="326"/>
        <v>103</v>
      </c>
      <c r="AP1033" s="68">
        <f t="shared" ca="1" si="327"/>
        <v>101</v>
      </c>
      <c r="AQ1033" s="68">
        <f ca="1">IF(AP1033-AM1033&gt;'Inputs and Outputs'!$D$4,Three-AM1033,0)</f>
        <v>0</v>
      </c>
      <c r="AR1033" s="68">
        <f ca="1">AP1033*'Inputs and Outputs'!$D$5-AQ1033*'Inputs and Outputs'!$D$6</f>
        <v>4040</v>
      </c>
      <c r="AS1033" s="70">
        <f t="shared" ca="1" si="337"/>
        <v>0.49913997901927076</v>
      </c>
      <c r="AT1033" s="68">
        <f t="shared" si="328"/>
        <v>25</v>
      </c>
      <c r="AU1033" s="75">
        <f ca="1">AP1033*'Inputs and Outputs'!$D$5-('Model Part B'!AQ1033*'Model Part B'!AT1033+AQ1033*Costperbumped)</f>
        <v>4040</v>
      </c>
      <c r="AX1033" s="74">
        <v>1030</v>
      </c>
      <c r="AY1033" s="68" t="s">
        <v>5</v>
      </c>
      <c r="AZ1033" s="69">
        <v>44540</v>
      </c>
      <c r="BA1033" s="67" t="s">
        <v>3</v>
      </c>
      <c r="BB1033" s="68" t="str">
        <f>'Flight Data'!$A1031</f>
        <v>G1030</v>
      </c>
      <c r="BC1033" s="68">
        <f>'Flight Data'!$B1031</f>
        <v>1</v>
      </c>
      <c r="BD1033" s="68">
        <f ca="1">ROUND(NORMINV($BI1033,'Inputs and Outputs'!$C$18,'Inputs and Outputs'!$D$18),0)</f>
        <v>108</v>
      </c>
      <c r="BE1033" s="68">
        <f t="shared" si="329"/>
        <v>104</v>
      </c>
      <c r="BF1033" s="68">
        <f t="shared" ca="1" si="330"/>
        <v>104</v>
      </c>
      <c r="BG1033" s="68">
        <f ca="1">IF(BF1033-BC1033&gt;'Inputs and Outputs'!$D$4,Four-BC1033,0)</f>
        <v>3</v>
      </c>
      <c r="BH1033" s="68">
        <f ca="1">BF1033*'Inputs and Outputs'!$D$5-BG1033*'Inputs and Outputs'!$D$6</f>
        <v>3860</v>
      </c>
      <c r="BI1033" s="70">
        <f t="shared" ca="1" si="338"/>
        <v>0.86678388320600075</v>
      </c>
      <c r="BJ1033" s="68">
        <f t="shared" si="331"/>
        <v>25</v>
      </c>
      <c r="BK1033" s="75">
        <f ca="1">BF1033*'Inputs and Outputs'!$D$5-('Model Part B'!BG1033*'Model Part B'!BJ1033+BG1033*Costperbumped)</f>
        <v>3785</v>
      </c>
      <c r="BN1033" s="74">
        <v>1030</v>
      </c>
      <c r="BO1033" s="68" t="s">
        <v>5</v>
      </c>
      <c r="BP1033" s="69">
        <v>44540</v>
      </c>
      <c r="BQ1033" s="67" t="s">
        <v>3</v>
      </c>
      <c r="BR1033" s="68" t="str">
        <f>'Flight Data'!$A1031</f>
        <v>G1030</v>
      </c>
      <c r="BS1033" s="68">
        <f>'Flight Data'!$B1031</f>
        <v>1</v>
      </c>
      <c r="BT1033" s="68">
        <f ca="1">ROUND(NORMINV($BY1033,'Inputs and Outputs'!$C$18,'Inputs and Outputs'!$D$18),0)</f>
        <v>89</v>
      </c>
      <c r="BU1033" s="68">
        <f t="shared" si="332"/>
        <v>105</v>
      </c>
      <c r="BV1033" s="68">
        <f t="shared" ca="1" si="333"/>
        <v>89</v>
      </c>
      <c r="BW1033" s="68">
        <f ca="1">IF(BV1033-BS1033&gt;'Inputs and Outputs'!$D$4,Five-BS1033,0)</f>
        <v>0</v>
      </c>
      <c r="BX1033" s="68">
        <f ca="1">BV1033*'Inputs and Outputs'!$D$5-BW1033*'Inputs and Outputs'!$D$6</f>
        <v>3560</v>
      </c>
      <c r="BY1033" s="70">
        <f t="shared" ca="1" si="339"/>
        <v>2.2947832097360288E-2</v>
      </c>
      <c r="BZ1033" s="68">
        <f t="shared" si="334"/>
        <v>25</v>
      </c>
      <c r="CA1033" s="75">
        <f ca="1">BV1033*'Inputs and Outputs'!$D$5-('Model Part B'!BW1033*'Model Part B'!BZ1033+BW1033*Costperbumped)</f>
        <v>3560</v>
      </c>
    </row>
    <row r="1034" spans="2:79" x14ac:dyDescent="0.2">
      <c r="B1034" s="74">
        <v>1031</v>
      </c>
      <c r="C1034" s="68" t="s">
        <v>5</v>
      </c>
      <c r="D1034" s="69">
        <v>44540</v>
      </c>
      <c r="E1034" s="67" t="s">
        <v>2</v>
      </c>
      <c r="F1034" s="68" t="str">
        <f>'Flight Data'!$A1032</f>
        <v>G1031</v>
      </c>
      <c r="G1034" s="68">
        <f>'Flight Data'!$B1032</f>
        <v>2</v>
      </c>
      <c r="H1034" s="68">
        <f ca="1">ROUND(NORMINV($M1034,'Inputs and Outputs'!$C$19,'Inputs and Outputs'!$D$19),0)</f>
        <v>102</v>
      </c>
      <c r="I1034" s="68">
        <f t="shared" si="320"/>
        <v>101</v>
      </c>
      <c r="J1034" s="68">
        <f t="shared" ca="1" si="321"/>
        <v>101</v>
      </c>
      <c r="K1034" s="68">
        <f ca="1">IF(J1034-G1034&gt;'Inputs and Outputs'!$D$4,One-G1034,0)</f>
        <v>0</v>
      </c>
      <c r="L1034" s="68">
        <f ca="1">J1034*'Inputs and Outputs'!$D$5-K1034*'Inputs and Outputs'!$D$6</f>
        <v>4040</v>
      </c>
      <c r="M1034" s="70">
        <f t="shared" ca="1" si="335"/>
        <v>0.41446633189314031</v>
      </c>
      <c r="N1034" s="68">
        <f t="shared" si="322"/>
        <v>25</v>
      </c>
      <c r="O1034" s="75">
        <f ca="1">J1034*'Inputs and Outputs'!$D$5-('Model Part B'!K1034*'Model Part B'!N1034+K1034*Costperbumped)</f>
        <v>4040</v>
      </c>
      <c r="R1034" s="74">
        <v>1031</v>
      </c>
      <c r="S1034" s="68" t="s">
        <v>5</v>
      </c>
      <c r="T1034" s="69">
        <v>44540</v>
      </c>
      <c r="U1034" s="67" t="s">
        <v>2</v>
      </c>
      <c r="V1034" s="68" t="str">
        <f>'Flight Data'!$A1032</f>
        <v>G1031</v>
      </c>
      <c r="W1034" s="68">
        <f>'Flight Data'!$B1032</f>
        <v>2</v>
      </c>
      <c r="X1034" s="68">
        <f ca="1">ROUND(NORMINV($AC1034,'Inputs and Outputs'!$C$19,'Inputs and Outputs'!$D$19),0)</f>
        <v>107</v>
      </c>
      <c r="Y1034" s="68">
        <f t="shared" si="323"/>
        <v>102</v>
      </c>
      <c r="Z1034" s="68">
        <f t="shared" ca="1" si="324"/>
        <v>102</v>
      </c>
      <c r="AA1034" s="68">
        <f ca="1">IF(Z1034-W1034&gt;'Inputs and Outputs'!$D$4,One-W1034,0)</f>
        <v>0</v>
      </c>
      <c r="AB1034" s="68">
        <f ca="1">Z1034*'Inputs and Outputs'!$D$5-AA1034*'Inputs and Outputs'!$D$6</f>
        <v>4080</v>
      </c>
      <c r="AC1034" s="70">
        <f t="shared" ca="1" si="336"/>
        <v>0.79023394954754123</v>
      </c>
      <c r="AD1034" s="68">
        <f t="shared" si="325"/>
        <v>25</v>
      </c>
      <c r="AE1034" s="75">
        <f ca="1">Z1034*'Inputs and Outputs'!$D$5-('Model Part B'!AA1034*'Model Part B'!AD1034+AA1034*Costperbumped)</f>
        <v>4080</v>
      </c>
      <c r="AH1034" s="74">
        <v>1031</v>
      </c>
      <c r="AI1034" s="68" t="s">
        <v>5</v>
      </c>
      <c r="AJ1034" s="69">
        <v>44540</v>
      </c>
      <c r="AK1034" s="67" t="s">
        <v>2</v>
      </c>
      <c r="AL1034" s="68" t="str">
        <f>'Flight Data'!$A1032</f>
        <v>G1031</v>
      </c>
      <c r="AM1034" s="68">
        <f>'Flight Data'!$B1032</f>
        <v>2</v>
      </c>
      <c r="AN1034" s="68">
        <f ca="1">ROUND(NORMINV($AS1034,'Inputs and Outputs'!$C$19,'Inputs and Outputs'!$D$19),0)</f>
        <v>110</v>
      </c>
      <c r="AO1034" s="68">
        <f t="shared" si="326"/>
        <v>103</v>
      </c>
      <c r="AP1034" s="68">
        <f t="shared" ca="1" si="327"/>
        <v>103</v>
      </c>
      <c r="AQ1034" s="68">
        <f ca="1">IF(AP1034-AM1034&gt;'Inputs and Outputs'!$D$4,Three-AM1034,0)</f>
        <v>1</v>
      </c>
      <c r="AR1034" s="68">
        <f ca="1">AP1034*'Inputs and Outputs'!$D$5-AQ1034*'Inputs and Outputs'!$D$6</f>
        <v>4020</v>
      </c>
      <c r="AS1034" s="70">
        <f t="shared" ca="1" si="337"/>
        <v>0.90365010011688274</v>
      </c>
      <c r="AT1034" s="68">
        <f t="shared" si="328"/>
        <v>25</v>
      </c>
      <c r="AU1034" s="75">
        <f ca="1">AP1034*'Inputs and Outputs'!$D$5-('Model Part B'!AQ1034*'Model Part B'!AT1034+AQ1034*Costperbumped)</f>
        <v>3995</v>
      </c>
      <c r="AX1034" s="74">
        <v>1031</v>
      </c>
      <c r="AY1034" s="68" t="s">
        <v>5</v>
      </c>
      <c r="AZ1034" s="69">
        <v>44540</v>
      </c>
      <c r="BA1034" s="67" t="s">
        <v>2</v>
      </c>
      <c r="BB1034" s="68" t="str">
        <f>'Flight Data'!$A1032</f>
        <v>G1031</v>
      </c>
      <c r="BC1034" s="68">
        <f>'Flight Data'!$B1032</f>
        <v>2</v>
      </c>
      <c r="BD1034" s="68">
        <f ca="1">ROUND(NORMINV($BI1034,'Inputs and Outputs'!$C$19,'Inputs and Outputs'!$D$19),0)</f>
        <v>103</v>
      </c>
      <c r="BE1034" s="68">
        <f t="shared" si="329"/>
        <v>104</v>
      </c>
      <c r="BF1034" s="68">
        <f t="shared" ca="1" si="330"/>
        <v>103</v>
      </c>
      <c r="BG1034" s="68">
        <f ca="1">IF(BF1034-BC1034&gt;'Inputs and Outputs'!$D$4,Four-BC1034,0)</f>
        <v>2</v>
      </c>
      <c r="BH1034" s="68">
        <f ca="1">BF1034*'Inputs and Outputs'!$D$5-BG1034*'Inputs and Outputs'!$D$6</f>
        <v>3920</v>
      </c>
      <c r="BI1034" s="70">
        <f t="shared" ca="1" si="338"/>
        <v>0.49917853915845523</v>
      </c>
      <c r="BJ1034" s="68">
        <f t="shared" si="331"/>
        <v>25</v>
      </c>
      <c r="BK1034" s="75">
        <f ca="1">BF1034*'Inputs and Outputs'!$D$5-('Model Part B'!BG1034*'Model Part B'!BJ1034+BG1034*Costperbumped)</f>
        <v>3870</v>
      </c>
      <c r="BN1034" s="74">
        <v>1031</v>
      </c>
      <c r="BO1034" s="68" t="s">
        <v>5</v>
      </c>
      <c r="BP1034" s="69">
        <v>44540</v>
      </c>
      <c r="BQ1034" s="67" t="s">
        <v>2</v>
      </c>
      <c r="BR1034" s="68" t="str">
        <f>'Flight Data'!$A1032</f>
        <v>G1031</v>
      </c>
      <c r="BS1034" s="68">
        <f>'Flight Data'!$B1032</f>
        <v>2</v>
      </c>
      <c r="BT1034" s="68">
        <f ca="1">ROUND(NORMINV($BY1034,'Inputs and Outputs'!$C$18,'Inputs and Outputs'!$D$18),0)</f>
        <v>101</v>
      </c>
      <c r="BU1034" s="68">
        <f t="shared" si="332"/>
        <v>105</v>
      </c>
      <c r="BV1034" s="68">
        <f t="shared" ca="1" si="333"/>
        <v>101</v>
      </c>
      <c r="BW1034" s="68">
        <f ca="1">IF(BV1034-BS1034&gt;'Inputs and Outputs'!$D$4,Five-BS1034,0)</f>
        <v>0</v>
      </c>
      <c r="BX1034" s="68">
        <f ca="1">BV1034*'Inputs and Outputs'!$D$5-BW1034*'Inputs and Outputs'!$D$6</f>
        <v>4040</v>
      </c>
      <c r="BY1034" s="70">
        <f t="shared" ca="1" si="339"/>
        <v>0.49258966445358732</v>
      </c>
      <c r="BZ1034" s="68">
        <f t="shared" si="334"/>
        <v>25</v>
      </c>
      <c r="CA1034" s="75">
        <f ca="1">BV1034*'Inputs and Outputs'!$D$5-('Model Part B'!BW1034*'Model Part B'!BZ1034+BW1034*Costperbumped)</f>
        <v>4040</v>
      </c>
    </row>
    <row r="1035" spans="2:79" x14ac:dyDescent="0.2">
      <c r="B1035" s="74">
        <v>1032</v>
      </c>
      <c r="C1035" s="68" t="s">
        <v>5</v>
      </c>
      <c r="D1035" s="69">
        <v>44540</v>
      </c>
      <c r="E1035" s="67" t="s">
        <v>0</v>
      </c>
      <c r="F1035" s="68" t="str">
        <f>'Flight Data'!$A1033</f>
        <v>G1032</v>
      </c>
      <c r="G1035" s="68">
        <f>'Flight Data'!$B1033</f>
        <v>1</v>
      </c>
      <c r="H1035" s="68">
        <f ca="1">ROUND(NORMINV($M1035,'Inputs and Outputs'!$C$20,'Inputs and Outputs'!$D$20),0)</f>
        <v>94</v>
      </c>
      <c r="I1035" s="68">
        <f t="shared" si="320"/>
        <v>101</v>
      </c>
      <c r="J1035" s="68">
        <f t="shared" ca="1" si="321"/>
        <v>94</v>
      </c>
      <c r="K1035" s="68">
        <f ca="1">IF(J1035-G1035&gt;'Inputs and Outputs'!$D$4,One-G1035,0)</f>
        <v>0</v>
      </c>
      <c r="L1035" s="68">
        <f ca="1">J1035*'Inputs and Outputs'!$D$5-K1035*'Inputs and Outputs'!$D$6</f>
        <v>3760</v>
      </c>
      <c r="M1035" s="70">
        <f t="shared" ca="1" si="335"/>
        <v>1.2391426394751881E-2</v>
      </c>
      <c r="N1035" s="68">
        <f t="shared" si="322"/>
        <v>200</v>
      </c>
      <c r="O1035" s="75">
        <f ca="1">J1035*'Inputs and Outputs'!$D$5-('Model Part B'!K1035*'Model Part B'!N1035+K1035*Costperbumped)</f>
        <v>3760</v>
      </c>
      <c r="R1035" s="74">
        <v>1032</v>
      </c>
      <c r="S1035" s="68" t="s">
        <v>5</v>
      </c>
      <c r="T1035" s="69">
        <v>44540</v>
      </c>
      <c r="U1035" s="67" t="s">
        <v>0</v>
      </c>
      <c r="V1035" s="68" t="str">
        <f>'Flight Data'!$A1033</f>
        <v>G1032</v>
      </c>
      <c r="W1035" s="68">
        <f>'Flight Data'!$B1033</f>
        <v>1</v>
      </c>
      <c r="X1035" s="68">
        <f ca="1">ROUND(NORMINV($AC1035,'Inputs and Outputs'!$C$20,'Inputs and Outputs'!$D$20),0)</f>
        <v>101</v>
      </c>
      <c r="Y1035" s="68">
        <f t="shared" si="323"/>
        <v>102</v>
      </c>
      <c r="Z1035" s="68">
        <f t="shared" ca="1" si="324"/>
        <v>101</v>
      </c>
      <c r="AA1035" s="68">
        <f ca="1">IF(Z1035-W1035&gt;'Inputs and Outputs'!$D$4,One-W1035,0)</f>
        <v>0</v>
      </c>
      <c r="AB1035" s="68">
        <f ca="1">Z1035*'Inputs and Outputs'!$D$5-AA1035*'Inputs and Outputs'!$D$6</f>
        <v>4040</v>
      </c>
      <c r="AC1035" s="70">
        <f t="shared" ca="1" si="336"/>
        <v>0.20040062038457573</v>
      </c>
      <c r="AD1035" s="68">
        <f t="shared" si="325"/>
        <v>200</v>
      </c>
      <c r="AE1035" s="75">
        <f ca="1">Z1035*'Inputs and Outputs'!$D$5-('Model Part B'!AA1035*'Model Part B'!AD1035+AA1035*Costperbumped)</f>
        <v>4040</v>
      </c>
      <c r="AH1035" s="74">
        <v>1032</v>
      </c>
      <c r="AI1035" s="68" t="s">
        <v>5</v>
      </c>
      <c r="AJ1035" s="69">
        <v>44540</v>
      </c>
      <c r="AK1035" s="67" t="s">
        <v>0</v>
      </c>
      <c r="AL1035" s="68" t="str">
        <f>'Flight Data'!$A1033</f>
        <v>G1032</v>
      </c>
      <c r="AM1035" s="68">
        <f>'Flight Data'!$B1033</f>
        <v>1</v>
      </c>
      <c r="AN1035" s="68">
        <f ca="1">ROUND(NORMINV($AS1035,'Inputs and Outputs'!$C$20,'Inputs and Outputs'!$D$20),0)</f>
        <v>108</v>
      </c>
      <c r="AO1035" s="68">
        <f t="shared" si="326"/>
        <v>103</v>
      </c>
      <c r="AP1035" s="68">
        <f t="shared" ca="1" si="327"/>
        <v>103</v>
      </c>
      <c r="AQ1035" s="68">
        <f ca="1">IF(AP1035-AM1035&gt;'Inputs and Outputs'!$D$4,Three-AM1035,0)</f>
        <v>2</v>
      </c>
      <c r="AR1035" s="68">
        <f ca="1">AP1035*'Inputs and Outputs'!$D$5-AQ1035*'Inputs and Outputs'!$D$6</f>
        <v>3920</v>
      </c>
      <c r="AS1035" s="70">
        <f t="shared" ca="1" si="337"/>
        <v>0.72595387548043611</v>
      </c>
      <c r="AT1035" s="68">
        <f t="shared" si="328"/>
        <v>200</v>
      </c>
      <c r="AU1035" s="75">
        <f ca="1">AP1035*'Inputs and Outputs'!$D$5-('Model Part B'!AQ1035*'Model Part B'!AT1035+AQ1035*Costperbumped)</f>
        <v>3520</v>
      </c>
      <c r="AX1035" s="74">
        <v>1032</v>
      </c>
      <c r="AY1035" s="68" t="s">
        <v>5</v>
      </c>
      <c r="AZ1035" s="69">
        <v>44540</v>
      </c>
      <c r="BA1035" s="67" t="s">
        <v>0</v>
      </c>
      <c r="BB1035" s="68" t="str">
        <f>'Flight Data'!$A1033</f>
        <v>G1032</v>
      </c>
      <c r="BC1035" s="68">
        <f>'Flight Data'!$B1033</f>
        <v>1</v>
      </c>
      <c r="BD1035" s="68">
        <f ca="1">ROUND(NORMINV($BI1035,'Inputs and Outputs'!$C$20,'Inputs and Outputs'!$D$20),0)</f>
        <v>112</v>
      </c>
      <c r="BE1035" s="68">
        <f t="shared" si="329"/>
        <v>104</v>
      </c>
      <c r="BF1035" s="68">
        <f t="shared" ca="1" si="330"/>
        <v>104</v>
      </c>
      <c r="BG1035" s="68">
        <f ca="1">IF(BF1035-BC1035&gt;'Inputs and Outputs'!$D$4,Four-BC1035,0)</f>
        <v>3</v>
      </c>
      <c r="BH1035" s="68">
        <f ca="1">BF1035*'Inputs and Outputs'!$D$5-BG1035*'Inputs and Outputs'!$D$6</f>
        <v>3860</v>
      </c>
      <c r="BI1035" s="70">
        <f t="shared" ca="1" si="338"/>
        <v>0.91455113008086664</v>
      </c>
      <c r="BJ1035" s="68">
        <f t="shared" si="331"/>
        <v>200</v>
      </c>
      <c r="BK1035" s="75">
        <f ca="1">BF1035*'Inputs and Outputs'!$D$5-('Model Part B'!BG1035*'Model Part B'!BJ1035+BG1035*Costperbumped)</f>
        <v>3260</v>
      </c>
      <c r="BN1035" s="74">
        <v>1032</v>
      </c>
      <c r="BO1035" s="68" t="s">
        <v>5</v>
      </c>
      <c r="BP1035" s="69">
        <v>44540</v>
      </c>
      <c r="BQ1035" s="67" t="s">
        <v>0</v>
      </c>
      <c r="BR1035" s="68" t="str">
        <f>'Flight Data'!$A1033</f>
        <v>G1032</v>
      </c>
      <c r="BS1035" s="68">
        <f>'Flight Data'!$B1033</f>
        <v>1</v>
      </c>
      <c r="BT1035" s="68">
        <f ca="1">ROUND(NORMINV($BY1035,'Inputs and Outputs'!$C$18,'Inputs and Outputs'!$D$18),0)</f>
        <v>111</v>
      </c>
      <c r="BU1035" s="68">
        <f t="shared" si="332"/>
        <v>105</v>
      </c>
      <c r="BV1035" s="68">
        <f t="shared" ca="1" si="333"/>
        <v>105</v>
      </c>
      <c r="BW1035" s="68">
        <f ca="1">IF(BV1035-BS1035&gt;'Inputs and Outputs'!$D$4,Five-BS1035,0)</f>
        <v>4</v>
      </c>
      <c r="BX1035" s="68">
        <f ca="1">BV1035*'Inputs and Outputs'!$D$5-BW1035*'Inputs and Outputs'!$D$6</f>
        <v>3800</v>
      </c>
      <c r="BY1035" s="70">
        <f t="shared" ca="1" si="339"/>
        <v>0.94474426728390914</v>
      </c>
      <c r="BZ1035" s="68">
        <f t="shared" si="334"/>
        <v>200</v>
      </c>
      <c r="CA1035" s="75">
        <f ca="1">BV1035*'Inputs and Outputs'!$D$5-('Model Part B'!BW1035*'Model Part B'!BZ1035+BW1035*Costperbumped)</f>
        <v>3000</v>
      </c>
    </row>
    <row r="1036" spans="2:79" x14ac:dyDescent="0.2">
      <c r="B1036" s="74">
        <v>1033</v>
      </c>
      <c r="C1036" s="68" t="s">
        <v>4</v>
      </c>
      <c r="D1036" s="69">
        <v>44541</v>
      </c>
      <c r="E1036" s="67" t="s">
        <v>3</v>
      </c>
      <c r="F1036" s="68" t="str">
        <f>'Flight Data'!$A1034</f>
        <v>G1033</v>
      </c>
      <c r="G1036" s="68">
        <f>'Flight Data'!$B1034</f>
        <v>3</v>
      </c>
      <c r="H1036" s="68">
        <f ca="1">ROUND(NORMINV($M1036,'Inputs and Outputs'!$C$18,'Inputs and Outputs'!$D$18),0)</f>
        <v>96</v>
      </c>
      <c r="I1036" s="68">
        <f t="shared" si="320"/>
        <v>101</v>
      </c>
      <c r="J1036" s="68">
        <f t="shared" ca="1" si="321"/>
        <v>96</v>
      </c>
      <c r="K1036" s="68">
        <f ca="1">IF(J1036-G1036&gt;'Inputs and Outputs'!$D$4,One-G1036,0)</f>
        <v>0</v>
      </c>
      <c r="L1036" s="68">
        <f ca="1">J1036*'Inputs and Outputs'!$D$5-K1036*'Inputs and Outputs'!$D$6</f>
        <v>3840</v>
      </c>
      <c r="M1036" s="70">
        <f t="shared" ca="1" si="335"/>
        <v>0.18862428029666256</v>
      </c>
      <c r="N1036" s="68">
        <f t="shared" si="322"/>
        <v>25</v>
      </c>
      <c r="O1036" s="75">
        <f ca="1">J1036*'Inputs and Outputs'!$D$5-('Model Part B'!K1036*'Model Part B'!N1036+K1036*Costperbumped)</f>
        <v>3840</v>
      </c>
      <c r="R1036" s="74">
        <v>1033</v>
      </c>
      <c r="S1036" s="68" t="s">
        <v>4</v>
      </c>
      <c r="T1036" s="69">
        <v>44541</v>
      </c>
      <c r="U1036" s="67" t="s">
        <v>3</v>
      </c>
      <c r="V1036" s="68" t="str">
        <f>'Flight Data'!$A1034</f>
        <v>G1033</v>
      </c>
      <c r="W1036" s="68">
        <f>'Flight Data'!$B1034</f>
        <v>3</v>
      </c>
      <c r="X1036" s="68">
        <f ca="1">ROUND(NORMINV($AC1036,'Inputs and Outputs'!$C$18,'Inputs and Outputs'!$D$18),0)</f>
        <v>103</v>
      </c>
      <c r="Y1036" s="68">
        <f t="shared" si="323"/>
        <v>102</v>
      </c>
      <c r="Z1036" s="68">
        <f t="shared" ca="1" si="324"/>
        <v>102</v>
      </c>
      <c r="AA1036" s="68">
        <f ca="1">IF(Z1036-W1036&gt;'Inputs and Outputs'!$D$4,One-W1036,0)</f>
        <v>0</v>
      </c>
      <c r="AB1036" s="68">
        <f ca="1">Z1036*'Inputs and Outputs'!$D$5-AA1036*'Inputs and Outputs'!$D$6</f>
        <v>4080</v>
      </c>
      <c r="AC1036" s="70">
        <f t="shared" ca="1" si="336"/>
        <v>0.61892362797199052</v>
      </c>
      <c r="AD1036" s="68">
        <f t="shared" si="325"/>
        <v>25</v>
      </c>
      <c r="AE1036" s="75">
        <f ca="1">Z1036*'Inputs and Outputs'!$D$5-('Model Part B'!AA1036*'Model Part B'!AD1036+AA1036*Costperbumped)</f>
        <v>4080</v>
      </c>
      <c r="AH1036" s="74">
        <v>1033</v>
      </c>
      <c r="AI1036" s="68" t="s">
        <v>4</v>
      </c>
      <c r="AJ1036" s="69">
        <v>44541</v>
      </c>
      <c r="AK1036" s="67" t="s">
        <v>3</v>
      </c>
      <c r="AL1036" s="68" t="str">
        <f>'Flight Data'!$A1034</f>
        <v>G1033</v>
      </c>
      <c r="AM1036" s="68">
        <f>'Flight Data'!$B1034</f>
        <v>3</v>
      </c>
      <c r="AN1036" s="68">
        <f ca="1">ROUND(NORMINV($AS1036,'Inputs and Outputs'!$C$18,'Inputs and Outputs'!$D$18),0)</f>
        <v>99</v>
      </c>
      <c r="AO1036" s="68">
        <f t="shared" si="326"/>
        <v>103</v>
      </c>
      <c r="AP1036" s="68">
        <f t="shared" ca="1" si="327"/>
        <v>99</v>
      </c>
      <c r="AQ1036" s="68">
        <f ca="1">IF(AP1036-AM1036&gt;'Inputs and Outputs'!$D$4,Three-AM1036,0)</f>
        <v>0</v>
      </c>
      <c r="AR1036" s="68">
        <f ca="1">AP1036*'Inputs and Outputs'!$D$5-AQ1036*'Inputs and Outputs'!$D$6</f>
        <v>3960</v>
      </c>
      <c r="AS1036" s="70">
        <f t="shared" ca="1" si="337"/>
        <v>0.3479268910910932</v>
      </c>
      <c r="AT1036" s="68">
        <f t="shared" si="328"/>
        <v>25</v>
      </c>
      <c r="AU1036" s="75">
        <f ca="1">AP1036*'Inputs and Outputs'!$D$5-('Model Part B'!AQ1036*'Model Part B'!AT1036+AQ1036*Costperbumped)</f>
        <v>3960</v>
      </c>
      <c r="AX1036" s="74">
        <v>1033</v>
      </c>
      <c r="AY1036" s="68" t="s">
        <v>4</v>
      </c>
      <c r="AZ1036" s="69">
        <v>44541</v>
      </c>
      <c r="BA1036" s="67" t="s">
        <v>3</v>
      </c>
      <c r="BB1036" s="68" t="str">
        <f>'Flight Data'!$A1034</f>
        <v>G1033</v>
      </c>
      <c r="BC1036" s="68">
        <f>'Flight Data'!$B1034</f>
        <v>3</v>
      </c>
      <c r="BD1036" s="68">
        <f ca="1">ROUND(NORMINV($BI1036,'Inputs and Outputs'!$C$18,'Inputs and Outputs'!$D$18),0)</f>
        <v>106</v>
      </c>
      <c r="BE1036" s="68">
        <f t="shared" si="329"/>
        <v>104</v>
      </c>
      <c r="BF1036" s="68">
        <f t="shared" ca="1" si="330"/>
        <v>104</v>
      </c>
      <c r="BG1036" s="68">
        <f ca="1">IF(BF1036-BC1036&gt;'Inputs and Outputs'!$D$4,Four-BC1036,0)</f>
        <v>1</v>
      </c>
      <c r="BH1036" s="68">
        <f ca="1">BF1036*'Inputs and Outputs'!$D$5-BG1036*'Inputs and Outputs'!$D$6</f>
        <v>4060</v>
      </c>
      <c r="BI1036" s="70">
        <f t="shared" ca="1" si="338"/>
        <v>0.81852025885155999</v>
      </c>
      <c r="BJ1036" s="68">
        <f t="shared" si="331"/>
        <v>25</v>
      </c>
      <c r="BK1036" s="75">
        <f ca="1">BF1036*'Inputs and Outputs'!$D$5-('Model Part B'!BG1036*'Model Part B'!BJ1036+BG1036*Costperbumped)</f>
        <v>4035</v>
      </c>
      <c r="BN1036" s="74">
        <v>1033</v>
      </c>
      <c r="BO1036" s="68" t="s">
        <v>4</v>
      </c>
      <c r="BP1036" s="69">
        <v>44541</v>
      </c>
      <c r="BQ1036" s="67" t="s">
        <v>3</v>
      </c>
      <c r="BR1036" s="68" t="str">
        <f>'Flight Data'!$A1034</f>
        <v>G1033</v>
      </c>
      <c r="BS1036" s="68">
        <f>'Flight Data'!$B1034</f>
        <v>3</v>
      </c>
      <c r="BT1036" s="68">
        <f ca="1">ROUND(NORMINV($BY1036,'Inputs and Outputs'!$C$18,'Inputs and Outputs'!$D$18),0)</f>
        <v>105</v>
      </c>
      <c r="BU1036" s="68">
        <f t="shared" si="332"/>
        <v>105</v>
      </c>
      <c r="BV1036" s="68">
        <f t="shared" ca="1" si="333"/>
        <v>105</v>
      </c>
      <c r="BW1036" s="68">
        <f ca="1">IF(BV1036-BS1036&gt;'Inputs and Outputs'!$D$4,Five-BS1036,0)</f>
        <v>2</v>
      </c>
      <c r="BX1036" s="68">
        <f ca="1">BV1036*'Inputs and Outputs'!$D$5-BW1036*'Inputs and Outputs'!$D$6</f>
        <v>4000</v>
      </c>
      <c r="BY1036" s="70">
        <f t="shared" ca="1" si="339"/>
        <v>0.72585970469616889</v>
      </c>
      <c r="BZ1036" s="68">
        <f t="shared" si="334"/>
        <v>25</v>
      </c>
      <c r="CA1036" s="75">
        <f ca="1">BV1036*'Inputs and Outputs'!$D$5-('Model Part B'!BW1036*'Model Part B'!BZ1036+BW1036*Costperbumped)</f>
        <v>3950</v>
      </c>
    </row>
    <row r="1037" spans="2:79" x14ac:dyDescent="0.2">
      <c r="B1037" s="74">
        <v>1034</v>
      </c>
      <c r="C1037" s="68" t="s">
        <v>4</v>
      </c>
      <c r="D1037" s="69">
        <v>44541</v>
      </c>
      <c r="E1037" s="67" t="s">
        <v>2</v>
      </c>
      <c r="F1037" s="68" t="str">
        <f>'Flight Data'!$A1035</f>
        <v>G1034</v>
      </c>
      <c r="G1037" s="68">
        <f>'Flight Data'!$B1035</f>
        <v>3</v>
      </c>
      <c r="H1037" s="68">
        <f ca="1">ROUND(NORMINV($M1037,'Inputs and Outputs'!$C$19,'Inputs and Outputs'!$D$19),0)</f>
        <v>112</v>
      </c>
      <c r="I1037" s="68">
        <f t="shared" si="320"/>
        <v>101</v>
      </c>
      <c r="J1037" s="68">
        <f t="shared" ca="1" si="321"/>
        <v>101</v>
      </c>
      <c r="K1037" s="68">
        <f ca="1">IF(J1037-G1037&gt;'Inputs and Outputs'!$D$4,One-G1037,0)</f>
        <v>0</v>
      </c>
      <c r="L1037" s="68">
        <f ca="1">J1037*'Inputs and Outputs'!$D$5-K1037*'Inputs and Outputs'!$D$6</f>
        <v>4040</v>
      </c>
      <c r="M1037" s="70">
        <f t="shared" ca="1" si="335"/>
        <v>0.95964085190542037</v>
      </c>
      <c r="N1037" s="68">
        <f t="shared" si="322"/>
        <v>25</v>
      </c>
      <c r="O1037" s="75">
        <f ca="1">J1037*'Inputs and Outputs'!$D$5-('Model Part B'!K1037*'Model Part B'!N1037+K1037*Costperbumped)</f>
        <v>4040</v>
      </c>
      <c r="R1037" s="74">
        <v>1034</v>
      </c>
      <c r="S1037" s="68" t="s">
        <v>4</v>
      </c>
      <c r="T1037" s="69">
        <v>44541</v>
      </c>
      <c r="U1037" s="67" t="s">
        <v>2</v>
      </c>
      <c r="V1037" s="68" t="str">
        <f>'Flight Data'!$A1035</f>
        <v>G1034</v>
      </c>
      <c r="W1037" s="68">
        <f>'Flight Data'!$B1035</f>
        <v>3</v>
      </c>
      <c r="X1037" s="68">
        <f ca="1">ROUND(NORMINV($AC1037,'Inputs and Outputs'!$C$19,'Inputs and Outputs'!$D$19),0)</f>
        <v>104</v>
      </c>
      <c r="Y1037" s="68">
        <f t="shared" si="323"/>
        <v>102</v>
      </c>
      <c r="Z1037" s="68">
        <f t="shared" ca="1" si="324"/>
        <v>102</v>
      </c>
      <c r="AA1037" s="68">
        <f ca="1">IF(Z1037-W1037&gt;'Inputs and Outputs'!$D$4,One-W1037,0)</f>
        <v>0</v>
      </c>
      <c r="AB1037" s="68">
        <f ca="1">Z1037*'Inputs and Outputs'!$D$5-AA1037*'Inputs and Outputs'!$D$6</f>
        <v>4080</v>
      </c>
      <c r="AC1037" s="70">
        <f t="shared" ca="1" si="336"/>
        <v>0.61276457306066956</v>
      </c>
      <c r="AD1037" s="68">
        <f t="shared" si="325"/>
        <v>25</v>
      </c>
      <c r="AE1037" s="75">
        <f ca="1">Z1037*'Inputs and Outputs'!$D$5-('Model Part B'!AA1037*'Model Part B'!AD1037+AA1037*Costperbumped)</f>
        <v>4080</v>
      </c>
      <c r="AH1037" s="74">
        <v>1034</v>
      </c>
      <c r="AI1037" s="68" t="s">
        <v>4</v>
      </c>
      <c r="AJ1037" s="69">
        <v>44541</v>
      </c>
      <c r="AK1037" s="67" t="s">
        <v>2</v>
      </c>
      <c r="AL1037" s="68" t="str">
        <f>'Flight Data'!$A1035</f>
        <v>G1034</v>
      </c>
      <c r="AM1037" s="68">
        <f>'Flight Data'!$B1035</f>
        <v>3</v>
      </c>
      <c r="AN1037" s="68">
        <f ca="1">ROUND(NORMINV($AS1037,'Inputs and Outputs'!$C$19,'Inputs and Outputs'!$D$19),0)</f>
        <v>92</v>
      </c>
      <c r="AO1037" s="68">
        <f t="shared" si="326"/>
        <v>103</v>
      </c>
      <c r="AP1037" s="68">
        <f t="shared" ca="1" si="327"/>
        <v>92</v>
      </c>
      <c r="AQ1037" s="68">
        <f ca="1">IF(AP1037-AM1037&gt;'Inputs and Outputs'!$D$4,Three-AM1037,0)</f>
        <v>0</v>
      </c>
      <c r="AR1037" s="68">
        <f ca="1">AP1037*'Inputs and Outputs'!$D$5-AQ1037*'Inputs and Outputs'!$D$6</f>
        <v>3680</v>
      </c>
      <c r="AS1037" s="70">
        <f t="shared" ca="1" si="337"/>
        <v>1.3097517244560986E-2</v>
      </c>
      <c r="AT1037" s="68">
        <f t="shared" si="328"/>
        <v>25</v>
      </c>
      <c r="AU1037" s="75">
        <f ca="1">AP1037*'Inputs and Outputs'!$D$5-('Model Part B'!AQ1037*'Model Part B'!AT1037+AQ1037*Costperbumped)</f>
        <v>3680</v>
      </c>
      <c r="AX1037" s="74">
        <v>1034</v>
      </c>
      <c r="AY1037" s="68" t="s">
        <v>4</v>
      </c>
      <c r="AZ1037" s="69">
        <v>44541</v>
      </c>
      <c r="BA1037" s="67" t="s">
        <v>2</v>
      </c>
      <c r="BB1037" s="68" t="str">
        <f>'Flight Data'!$A1035</f>
        <v>G1034</v>
      </c>
      <c r="BC1037" s="68">
        <f>'Flight Data'!$B1035</f>
        <v>3</v>
      </c>
      <c r="BD1037" s="68">
        <f ca="1">ROUND(NORMINV($BI1037,'Inputs and Outputs'!$C$19,'Inputs and Outputs'!$D$19),0)</f>
        <v>104</v>
      </c>
      <c r="BE1037" s="68">
        <f t="shared" si="329"/>
        <v>104</v>
      </c>
      <c r="BF1037" s="68">
        <f t="shared" ca="1" si="330"/>
        <v>104</v>
      </c>
      <c r="BG1037" s="68">
        <f ca="1">IF(BF1037-BC1037&gt;'Inputs and Outputs'!$D$4,Four-BC1037,0)</f>
        <v>1</v>
      </c>
      <c r="BH1037" s="68">
        <f ca="1">BF1037*'Inputs and Outputs'!$D$5-BG1037*'Inputs and Outputs'!$D$6</f>
        <v>4060</v>
      </c>
      <c r="BI1037" s="70">
        <f t="shared" ca="1" si="338"/>
        <v>0.59599577795500747</v>
      </c>
      <c r="BJ1037" s="68">
        <f t="shared" si="331"/>
        <v>25</v>
      </c>
      <c r="BK1037" s="75">
        <f ca="1">BF1037*'Inputs and Outputs'!$D$5-('Model Part B'!BG1037*'Model Part B'!BJ1037+BG1037*Costperbumped)</f>
        <v>4035</v>
      </c>
      <c r="BN1037" s="74">
        <v>1034</v>
      </c>
      <c r="BO1037" s="68" t="s">
        <v>4</v>
      </c>
      <c r="BP1037" s="69">
        <v>44541</v>
      </c>
      <c r="BQ1037" s="67" t="s">
        <v>2</v>
      </c>
      <c r="BR1037" s="68" t="str">
        <f>'Flight Data'!$A1035</f>
        <v>G1034</v>
      </c>
      <c r="BS1037" s="68">
        <f>'Flight Data'!$B1035</f>
        <v>3</v>
      </c>
      <c r="BT1037" s="68">
        <f ca="1">ROUND(NORMINV($BY1037,'Inputs and Outputs'!$C$18,'Inputs and Outputs'!$D$18),0)</f>
        <v>103</v>
      </c>
      <c r="BU1037" s="68">
        <f t="shared" si="332"/>
        <v>105</v>
      </c>
      <c r="BV1037" s="68">
        <f t="shared" ca="1" si="333"/>
        <v>103</v>
      </c>
      <c r="BW1037" s="68">
        <f ca="1">IF(BV1037-BS1037&gt;'Inputs and Outputs'!$D$4,Five-BS1037,0)</f>
        <v>0</v>
      </c>
      <c r="BX1037" s="68">
        <f ca="1">BV1037*'Inputs and Outputs'!$D$5-BW1037*'Inputs and Outputs'!$D$6</f>
        <v>4120</v>
      </c>
      <c r="BY1037" s="70">
        <f t="shared" ca="1" si="339"/>
        <v>0.60077642222249317</v>
      </c>
      <c r="BZ1037" s="68">
        <f t="shared" si="334"/>
        <v>25</v>
      </c>
      <c r="CA1037" s="75">
        <f ca="1">BV1037*'Inputs and Outputs'!$D$5-('Model Part B'!BW1037*'Model Part B'!BZ1037+BW1037*Costperbumped)</f>
        <v>4120</v>
      </c>
    </row>
    <row r="1038" spans="2:79" x14ac:dyDescent="0.2">
      <c r="B1038" s="74">
        <v>1035</v>
      </c>
      <c r="C1038" s="68" t="s">
        <v>4</v>
      </c>
      <c r="D1038" s="69">
        <v>44541</v>
      </c>
      <c r="E1038" s="67" t="s">
        <v>0</v>
      </c>
      <c r="F1038" s="68" t="str">
        <f>'Flight Data'!$A1036</f>
        <v>G1035</v>
      </c>
      <c r="G1038" s="68">
        <f>'Flight Data'!$B1036</f>
        <v>1</v>
      </c>
      <c r="H1038" s="68">
        <f ca="1">ROUND(NORMINV($M1038,'Inputs and Outputs'!$C$20,'Inputs and Outputs'!$D$20),0)</f>
        <v>104</v>
      </c>
      <c r="I1038" s="68">
        <f t="shared" si="320"/>
        <v>101</v>
      </c>
      <c r="J1038" s="68">
        <f t="shared" ca="1" si="321"/>
        <v>101</v>
      </c>
      <c r="K1038" s="68">
        <f ca="1">IF(J1038-G1038&gt;'Inputs and Outputs'!$D$4,One-G1038,0)</f>
        <v>0</v>
      </c>
      <c r="L1038" s="68">
        <f ca="1">J1038*'Inputs and Outputs'!$D$5-K1038*'Inputs and Outputs'!$D$6</f>
        <v>4040</v>
      </c>
      <c r="M1038" s="70">
        <f t="shared" ca="1" si="335"/>
        <v>0.4332936968184834</v>
      </c>
      <c r="N1038" s="68">
        <f t="shared" si="322"/>
        <v>200</v>
      </c>
      <c r="O1038" s="75">
        <f ca="1">J1038*'Inputs and Outputs'!$D$5-('Model Part B'!K1038*'Model Part B'!N1038+K1038*Costperbumped)</f>
        <v>4040</v>
      </c>
      <c r="R1038" s="74">
        <v>1035</v>
      </c>
      <c r="S1038" s="68" t="s">
        <v>4</v>
      </c>
      <c r="T1038" s="69">
        <v>44541</v>
      </c>
      <c r="U1038" s="67" t="s">
        <v>0</v>
      </c>
      <c r="V1038" s="68" t="str">
        <f>'Flight Data'!$A1036</f>
        <v>G1035</v>
      </c>
      <c r="W1038" s="68">
        <f>'Flight Data'!$B1036</f>
        <v>1</v>
      </c>
      <c r="X1038" s="68">
        <f ca="1">ROUND(NORMINV($AC1038,'Inputs and Outputs'!$C$20,'Inputs and Outputs'!$D$20),0)</f>
        <v>99</v>
      </c>
      <c r="Y1038" s="68">
        <f t="shared" si="323"/>
        <v>102</v>
      </c>
      <c r="Z1038" s="68">
        <f t="shared" ca="1" si="324"/>
        <v>99</v>
      </c>
      <c r="AA1038" s="68">
        <f ca="1">IF(Z1038-W1038&gt;'Inputs and Outputs'!$D$4,One-W1038,0)</f>
        <v>0</v>
      </c>
      <c r="AB1038" s="68">
        <f ca="1">Z1038*'Inputs and Outputs'!$D$5-AA1038*'Inputs and Outputs'!$D$6</f>
        <v>3960</v>
      </c>
      <c r="AC1038" s="70">
        <f t="shared" ca="1" si="336"/>
        <v>0.13512480945190131</v>
      </c>
      <c r="AD1038" s="68">
        <f t="shared" si="325"/>
        <v>200</v>
      </c>
      <c r="AE1038" s="75">
        <f ca="1">Z1038*'Inputs and Outputs'!$D$5-('Model Part B'!AA1038*'Model Part B'!AD1038+AA1038*Costperbumped)</f>
        <v>3960</v>
      </c>
      <c r="AH1038" s="74">
        <v>1035</v>
      </c>
      <c r="AI1038" s="68" t="s">
        <v>4</v>
      </c>
      <c r="AJ1038" s="69">
        <v>44541</v>
      </c>
      <c r="AK1038" s="67" t="s">
        <v>0</v>
      </c>
      <c r="AL1038" s="68" t="str">
        <f>'Flight Data'!$A1036</f>
        <v>G1035</v>
      </c>
      <c r="AM1038" s="68">
        <f>'Flight Data'!$B1036</f>
        <v>1</v>
      </c>
      <c r="AN1038" s="68">
        <f ca="1">ROUND(NORMINV($AS1038,'Inputs and Outputs'!$C$20,'Inputs and Outputs'!$D$20),0)</f>
        <v>104</v>
      </c>
      <c r="AO1038" s="68">
        <f t="shared" si="326"/>
        <v>103</v>
      </c>
      <c r="AP1038" s="68">
        <f t="shared" ca="1" si="327"/>
        <v>103</v>
      </c>
      <c r="AQ1038" s="68">
        <f ca="1">IF(AP1038-AM1038&gt;'Inputs and Outputs'!$D$4,Three-AM1038,0)</f>
        <v>2</v>
      </c>
      <c r="AR1038" s="68">
        <f ca="1">AP1038*'Inputs and Outputs'!$D$5-AQ1038*'Inputs and Outputs'!$D$6</f>
        <v>3920</v>
      </c>
      <c r="AS1038" s="70">
        <f t="shared" ca="1" si="337"/>
        <v>0.42029050436375903</v>
      </c>
      <c r="AT1038" s="68">
        <f t="shared" si="328"/>
        <v>200</v>
      </c>
      <c r="AU1038" s="75">
        <f ca="1">AP1038*'Inputs and Outputs'!$D$5-('Model Part B'!AQ1038*'Model Part B'!AT1038+AQ1038*Costperbumped)</f>
        <v>3520</v>
      </c>
      <c r="AX1038" s="74">
        <v>1035</v>
      </c>
      <c r="AY1038" s="68" t="s">
        <v>4</v>
      </c>
      <c r="AZ1038" s="69">
        <v>44541</v>
      </c>
      <c r="BA1038" s="67" t="s">
        <v>0</v>
      </c>
      <c r="BB1038" s="68" t="str">
        <f>'Flight Data'!$A1036</f>
        <v>G1035</v>
      </c>
      <c r="BC1038" s="68">
        <f>'Flight Data'!$B1036</f>
        <v>1</v>
      </c>
      <c r="BD1038" s="68">
        <f ca="1">ROUND(NORMINV($BI1038,'Inputs and Outputs'!$C$20,'Inputs and Outputs'!$D$20),0)</f>
        <v>109</v>
      </c>
      <c r="BE1038" s="68">
        <f t="shared" si="329"/>
        <v>104</v>
      </c>
      <c r="BF1038" s="68">
        <f t="shared" ca="1" si="330"/>
        <v>104</v>
      </c>
      <c r="BG1038" s="68">
        <f ca="1">IF(BF1038-BC1038&gt;'Inputs and Outputs'!$D$4,Four-BC1038,0)</f>
        <v>3</v>
      </c>
      <c r="BH1038" s="68">
        <f ca="1">BF1038*'Inputs and Outputs'!$D$5-BG1038*'Inputs and Outputs'!$D$6</f>
        <v>3860</v>
      </c>
      <c r="BI1038" s="70">
        <f t="shared" ca="1" si="338"/>
        <v>0.77200940508131188</v>
      </c>
      <c r="BJ1038" s="68">
        <f t="shared" si="331"/>
        <v>200</v>
      </c>
      <c r="BK1038" s="75">
        <f ca="1">BF1038*'Inputs and Outputs'!$D$5-('Model Part B'!BG1038*'Model Part B'!BJ1038+BG1038*Costperbumped)</f>
        <v>3260</v>
      </c>
      <c r="BN1038" s="74">
        <v>1035</v>
      </c>
      <c r="BO1038" s="68" t="s">
        <v>4</v>
      </c>
      <c r="BP1038" s="69">
        <v>44541</v>
      </c>
      <c r="BQ1038" s="67" t="s">
        <v>0</v>
      </c>
      <c r="BR1038" s="68" t="str">
        <f>'Flight Data'!$A1036</f>
        <v>G1035</v>
      </c>
      <c r="BS1038" s="68">
        <f>'Flight Data'!$B1036</f>
        <v>1</v>
      </c>
      <c r="BT1038" s="68">
        <f ca="1">ROUND(NORMINV($BY1038,'Inputs and Outputs'!$C$18,'Inputs and Outputs'!$D$18),0)</f>
        <v>105</v>
      </c>
      <c r="BU1038" s="68">
        <f t="shared" si="332"/>
        <v>105</v>
      </c>
      <c r="BV1038" s="68">
        <f t="shared" ca="1" si="333"/>
        <v>105</v>
      </c>
      <c r="BW1038" s="68">
        <f ca="1">IF(BV1038-BS1038&gt;'Inputs and Outputs'!$D$4,Five-BS1038,0)</f>
        <v>4</v>
      </c>
      <c r="BX1038" s="68">
        <f ca="1">BV1038*'Inputs and Outputs'!$D$5-BW1038*'Inputs and Outputs'!$D$6</f>
        <v>3800</v>
      </c>
      <c r="BY1038" s="70">
        <f t="shared" ca="1" si="339"/>
        <v>0.75563167167122602</v>
      </c>
      <c r="BZ1038" s="68">
        <f t="shared" si="334"/>
        <v>200</v>
      </c>
      <c r="CA1038" s="75">
        <f ca="1">BV1038*'Inputs and Outputs'!$D$5-('Model Part B'!BW1038*'Model Part B'!BZ1038+BW1038*Costperbumped)</f>
        <v>3000</v>
      </c>
    </row>
    <row r="1039" spans="2:79" x14ac:dyDescent="0.2">
      <c r="B1039" s="74">
        <v>1036</v>
      </c>
      <c r="C1039" s="68" t="s">
        <v>1</v>
      </c>
      <c r="D1039" s="69">
        <v>44542</v>
      </c>
      <c r="E1039" s="67" t="s">
        <v>3</v>
      </c>
      <c r="F1039" s="68" t="str">
        <f>'Flight Data'!$A1037</f>
        <v>G1036</v>
      </c>
      <c r="G1039" s="68">
        <f>'Flight Data'!$B1037</f>
        <v>2</v>
      </c>
      <c r="H1039" s="68">
        <f ca="1">ROUND(NORMINV($M1039,'Inputs and Outputs'!$C$18,'Inputs and Outputs'!$D$18),0)</f>
        <v>99</v>
      </c>
      <c r="I1039" s="68">
        <f t="shared" si="320"/>
        <v>101</v>
      </c>
      <c r="J1039" s="68">
        <f t="shared" ca="1" si="321"/>
        <v>99</v>
      </c>
      <c r="K1039" s="68">
        <f ca="1">IF(J1039-G1039&gt;'Inputs and Outputs'!$D$4,One-G1039,0)</f>
        <v>0</v>
      </c>
      <c r="L1039" s="68">
        <f ca="1">J1039*'Inputs and Outputs'!$D$5-K1039*'Inputs and Outputs'!$D$6</f>
        <v>3960</v>
      </c>
      <c r="M1039" s="70">
        <f t="shared" ca="1" si="335"/>
        <v>0.39306627113793702</v>
      </c>
      <c r="N1039" s="68">
        <f t="shared" si="322"/>
        <v>25</v>
      </c>
      <c r="O1039" s="75">
        <f ca="1">J1039*'Inputs and Outputs'!$D$5-('Model Part B'!K1039*'Model Part B'!N1039+K1039*Costperbumped)</f>
        <v>3960</v>
      </c>
      <c r="R1039" s="74">
        <v>1036</v>
      </c>
      <c r="S1039" s="68" t="s">
        <v>1</v>
      </c>
      <c r="T1039" s="69">
        <v>44542</v>
      </c>
      <c r="U1039" s="67" t="s">
        <v>3</v>
      </c>
      <c r="V1039" s="68" t="str">
        <f>'Flight Data'!$A1037</f>
        <v>G1036</v>
      </c>
      <c r="W1039" s="68">
        <f>'Flight Data'!$B1037</f>
        <v>2</v>
      </c>
      <c r="X1039" s="68">
        <f ca="1">ROUND(NORMINV($AC1039,'Inputs and Outputs'!$C$18,'Inputs and Outputs'!$D$18),0)</f>
        <v>104</v>
      </c>
      <c r="Y1039" s="68">
        <f t="shared" si="323"/>
        <v>102</v>
      </c>
      <c r="Z1039" s="68">
        <f t="shared" ca="1" si="324"/>
        <v>102</v>
      </c>
      <c r="AA1039" s="68">
        <f ca="1">IF(Z1039-W1039&gt;'Inputs and Outputs'!$D$4,One-W1039,0)</f>
        <v>0</v>
      </c>
      <c r="AB1039" s="68">
        <f ca="1">Z1039*'Inputs and Outputs'!$D$5-AA1039*'Inputs and Outputs'!$D$6</f>
        <v>4080</v>
      </c>
      <c r="AC1039" s="70">
        <f t="shared" ca="1" si="336"/>
        <v>0.69831834547921012</v>
      </c>
      <c r="AD1039" s="68">
        <f t="shared" si="325"/>
        <v>25</v>
      </c>
      <c r="AE1039" s="75">
        <f ca="1">Z1039*'Inputs and Outputs'!$D$5-('Model Part B'!AA1039*'Model Part B'!AD1039+AA1039*Costperbumped)</f>
        <v>4080</v>
      </c>
      <c r="AH1039" s="74">
        <v>1036</v>
      </c>
      <c r="AI1039" s="68" t="s">
        <v>1</v>
      </c>
      <c r="AJ1039" s="69">
        <v>44542</v>
      </c>
      <c r="AK1039" s="67" t="s">
        <v>3</v>
      </c>
      <c r="AL1039" s="68" t="str">
        <f>'Flight Data'!$A1037</f>
        <v>G1036</v>
      </c>
      <c r="AM1039" s="68">
        <f>'Flight Data'!$B1037</f>
        <v>2</v>
      </c>
      <c r="AN1039" s="68">
        <f ca="1">ROUND(NORMINV($AS1039,'Inputs and Outputs'!$C$18,'Inputs and Outputs'!$D$18),0)</f>
        <v>99</v>
      </c>
      <c r="AO1039" s="68">
        <f t="shared" si="326"/>
        <v>103</v>
      </c>
      <c r="AP1039" s="68">
        <f t="shared" ca="1" si="327"/>
        <v>99</v>
      </c>
      <c r="AQ1039" s="68">
        <f ca="1">IF(AP1039-AM1039&gt;'Inputs and Outputs'!$D$4,Three-AM1039,0)</f>
        <v>0</v>
      </c>
      <c r="AR1039" s="68">
        <f ca="1">AP1039*'Inputs and Outputs'!$D$5-AQ1039*'Inputs and Outputs'!$D$6</f>
        <v>3960</v>
      </c>
      <c r="AS1039" s="70">
        <f t="shared" ca="1" si="337"/>
        <v>0.34531316304550042</v>
      </c>
      <c r="AT1039" s="68">
        <f t="shared" si="328"/>
        <v>25</v>
      </c>
      <c r="AU1039" s="75">
        <f ca="1">AP1039*'Inputs and Outputs'!$D$5-('Model Part B'!AQ1039*'Model Part B'!AT1039+AQ1039*Costperbumped)</f>
        <v>3960</v>
      </c>
      <c r="AX1039" s="74">
        <v>1036</v>
      </c>
      <c r="AY1039" s="68" t="s">
        <v>1</v>
      </c>
      <c r="AZ1039" s="69">
        <v>44542</v>
      </c>
      <c r="BA1039" s="67" t="s">
        <v>3</v>
      </c>
      <c r="BB1039" s="68" t="str">
        <f>'Flight Data'!$A1037</f>
        <v>G1036</v>
      </c>
      <c r="BC1039" s="68">
        <f>'Flight Data'!$B1037</f>
        <v>2</v>
      </c>
      <c r="BD1039" s="68">
        <f ca="1">ROUND(NORMINV($BI1039,'Inputs and Outputs'!$C$18,'Inputs and Outputs'!$D$18),0)</f>
        <v>103</v>
      </c>
      <c r="BE1039" s="68">
        <f t="shared" si="329"/>
        <v>104</v>
      </c>
      <c r="BF1039" s="68">
        <f t="shared" ca="1" si="330"/>
        <v>103</v>
      </c>
      <c r="BG1039" s="68">
        <f ca="1">IF(BF1039-BC1039&gt;'Inputs and Outputs'!$D$4,Four-BC1039,0)</f>
        <v>2</v>
      </c>
      <c r="BH1039" s="68">
        <f ca="1">BF1039*'Inputs and Outputs'!$D$5-BG1039*'Inputs and Outputs'!$D$6</f>
        <v>3920</v>
      </c>
      <c r="BI1039" s="70">
        <f t="shared" ca="1" si="338"/>
        <v>0.60759731090589764</v>
      </c>
      <c r="BJ1039" s="68">
        <f t="shared" si="331"/>
        <v>25</v>
      </c>
      <c r="BK1039" s="75">
        <f ca="1">BF1039*'Inputs and Outputs'!$D$5-('Model Part B'!BG1039*'Model Part B'!BJ1039+BG1039*Costperbumped)</f>
        <v>3870</v>
      </c>
      <c r="BN1039" s="74">
        <v>1036</v>
      </c>
      <c r="BO1039" s="68" t="s">
        <v>1</v>
      </c>
      <c r="BP1039" s="69">
        <v>44542</v>
      </c>
      <c r="BQ1039" s="67" t="s">
        <v>3</v>
      </c>
      <c r="BR1039" s="68" t="str">
        <f>'Flight Data'!$A1037</f>
        <v>G1036</v>
      </c>
      <c r="BS1039" s="68">
        <f>'Flight Data'!$B1037</f>
        <v>2</v>
      </c>
      <c r="BT1039" s="68">
        <f ca="1">ROUND(NORMINV($BY1039,'Inputs and Outputs'!$C$18,'Inputs and Outputs'!$D$18),0)</f>
        <v>99</v>
      </c>
      <c r="BU1039" s="68">
        <f t="shared" si="332"/>
        <v>105</v>
      </c>
      <c r="BV1039" s="68">
        <f t="shared" ca="1" si="333"/>
        <v>99</v>
      </c>
      <c r="BW1039" s="68">
        <f ca="1">IF(BV1039-BS1039&gt;'Inputs and Outputs'!$D$4,Five-BS1039,0)</f>
        <v>0</v>
      </c>
      <c r="BX1039" s="68">
        <f ca="1">BV1039*'Inputs and Outputs'!$D$5-BW1039*'Inputs and Outputs'!$D$6</f>
        <v>3960</v>
      </c>
      <c r="BY1039" s="70">
        <f t="shared" ca="1" si="339"/>
        <v>0.34554132443288443</v>
      </c>
      <c r="BZ1039" s="68">
        <f t="shared" si="334"/>
        <v>25</v>
      </c>
      <c r="CA1039" s="75">
        <f ca="1">BV1039*'Inputs and Outputs'!$D$5-('Model Part B'!BW1039*'Model Part B'!BZ1039+BW1039*Costperbumped)</f>
        <v>3960</v>
      </c>
    </row>
    <row r="1040" spans="2:79" x14ac:dyDescent="0.2">
      <c r="B1040" s="74">
        <v>1037</v>
      </c>
      <c r="C1040" s="68" t="s">
        <v>1</v>
      </c>
      <c r="D1040" s="69">
        <v>44542</v>
      </c>
      <c r="E1040" s="67" t="s">
        <v>2</v>
      </c>
      <c r="F1040" s="68" t="str">
        <f>'Flight Data'!$A1038</f>
        <v>G1037</v>
      </c>
      <c r="G1040" s="68">
        <f>'Flight Data'!$B1038</f>
        <v>4</v>
      </c>
      <c r="H1040" s="68">
        <f ca="1">ROUND(NORMINV($M1040,'Inputs and Outputs'!$C$19,'Inputs and Outputs'!$D$19),0)</f>
        <v>97</v>
      </c>
      <c r="I1040" s="68">
        <f t="shared" si="320"/>
        <v>101</v>
      </c>
      <c r="J1040" s="68">
        <f t="shared" ca="1" si="321"/>
        <v>97</v>
      </c>
      <c r="K1040" s="68">
        <f ca="1">IF(J1040-G1040&gt;'Inputs and Outputs'!$D$4,One-G1040,0)</f>
        <v>0</v>
      </c>
      <c r="L1040" s="68">
        <f ca="1">J1040*'Inputs and Outputs'!$D$5-K1040*'Inputs and Outputs'!$D$6</f>
        <v>3880</v>
      </c>
      <c r="M1040" s="70">
        <f t="shared" ca="1" si="335"/>
        <v>0.10971565603739175</v>
      </c>
      <c r="N1040" s="68">
        <f t="shared" si="322"/>
        <v>25</v>
      </c>
      <c r="O1040" s="75">
        <f ca="1">J1040*'Inputs and Outputs'!$D$5-('Model Part B'!K1040*'Model Part B'!N1040+K1040*Costperbumped)</f>
        <v>3880</v>
      </c>
      <c r="R1040" s="74">
        <v>1037</v>
      </c>
      <c r="S1040" s="68" t="s">
        <v>1</v>
      </c>
      <c r="T1040" s="69">
        <v>44542</v>
      </c>
      <c r="U1040" s="67" t="s">
        <v>2</v>
      </c>
      <c r="V1040" s="68" t="str">
        <f>'Flight Data'!$A1038</f>
        <v>G1037</v>
      </c>
      <c r="W1040" s="68">
        <f>'Flight Data'!$B1038</f>
        <v>4</v>
      </c>
      <c r="X1040" s="68">
        <f ca="1">ROUND(NORMINV($AC1040,'Inputs and Outputs'!$C$19,'Inputs and Outputs'!$D$19),0)</f>
        <v>101</v>
      </c>
      <c r="Y1040" s="68">
        <f t="shared" si="323"/>
        <v>102</v>
      </c>
      <c r="Z1040" s="68">
        <f t="shared" ca="1" si="324"/>
        <v>101</v>
      </c>
      <c r="AA1040" s="68">
        <f ca="1">IF(Z1040-W1040&gt;'Inputs and Outputs'!$D$4,One-W1040,0)</f>
        <v>0</v>
      </c>
      <c r="AB1040" s="68">
        <f ca="1">Z1040*'Inputs and Outputs'!$D$5-AA1040*'Inputs and Outputs'!$D$6</f>
        <v>4040</v>
      </c>
      <c r="AC1040" s="70">
        <f t="shared" ca="1" si="336"/>
        <v>0.37554553566801252</v>
      </c>
      <c r="AD1040" s="68">
        <f t="shared" si="325"/>
        <v>25</v>
      </c>
      <c r="AE1040" s="75">
        <f ca="1">Z1040*'Inputs and Outputs'!$D$5-('Model Part B'!AA1040*'Model Part B'!AD1040+AA1040*Costperbumped)</f>
        <v>4040</v>
      </c>
      <c r="AH1040" s="74">
        <v>1037</v>
      </c>
      <c r="AI1040" s="68" t="s">
        <v>1</v>
      </c>
      <c r="AJ1040" s="69">
        <v>44542</v>
      </c>
      <c r="AK1040" s="67" t="s">
        <v>2</v>
      </c>
      <c r="AL1040" s="68" t="str">
        <f>'Flight Data'!$A1038</f>
        <v>G1037</v>
      </c>
      <c r="AM1040" s="68">
        <f>'Flight Data'!$B1038</f>
        <v>4</v>
      </c>
      <c r="AN1040" s="68">
        <f ca="1">ROUND(NORMINV($AS1040,'Inputs and Outputs'!$C$19,'Inputs and Outputs'!$D$19),0)</f>
        <v>96</v>
      </c>
      <c r="AO1040" s="68">
        <f t="shared" si="326"/>
        <v>103</v>
      </c>
      <c r="AP1040" s="68">
        <f t="shared" ca="1" si="327"/>
        <v>96</v>
      </c>
      <c r="AQ1040" s="68">
        <f ca="1">IF(AP1040-AM1040&gt;'Inputs and Outputs'!$D$4,Three-AM1040,0)</f>
        <v>0</v>
      </c>
      <c r="AR1040" s="68">
        <f ca="1">AP1040*'Inputs and Outputs'!$D$5-AQ1040*'Inputs and Outputs'!$D$6</f>
        <v>3840</v>
      </c>
      <c r="AS1040" s="70">
        <f t="shared" ca="1" si="337"/>
        <v>7.4910103149006702E-2</v>
      </c>
      <c r="AT1040" s="68">
        <f t="shared" si="328"/>
        <v>25</v>
      </c>
      <c r="AU1040" s="75">
        <f ca="1">AP1040*'Inputs and Outputs'!$D$5-('Model Part B'!AQ1040*'Model Part B'!AT1040+AQ1040*Costperbumped)</f>
        <v>3840</v>
      </c>
      <c r="AX1040" s="74">
        <v>1037</v>
      </c>
      <c r="AY1040" s="68" t="s">
        <v>1</v>
      </c>
      <c r="AZ1040" s="69">
        <v>44542</v>
      </c>
      <c r="BA1040" s="67" t="s">
        <v>2</v>
      </c>
      <c r="BB1040" s="68" t="str">
        <f>'Flight Data'!$A1038</f>
        <v>G1037</v>
      </c>
      <c r="BC1040" s="68">
        <f>'Flight Data'!$B1038</f>
        <v>4</v>
      </c>
      <c r="BD1040" s="68">
        <f ca="1">ROUND(NORMINV($BI1040,'Inputs and Outputs'!$C$19,'Inputs and Outputs'!$D$19),0)</f>
        <v>107</v>
      </c>
      <c r="BE1040" s="68">
        <f t="shared" si="329"/>
        <v>104</v>
      </c>
      <c r="BF1040" s="68">
        <f t="shared" ca="1" si="330"/>
        <v>104</v>
      </c>
      <c r="BG1040" s="68">
        <f ca="1">IF(BF1040-BC1040&gt;'Inputs and Outputs'!$D$4,Four-BC1040,0)</f>
        <v>0</v>
      </c>
      <c r="BH1040" s="68">
        <f ca="1">BF1040*'Inputs and Outputs'!$D$5-BG1040*'Inputs and Outputs'!$D$6</f>
        <v>4160</v>
      </c>
      <c r="BI1040" s="70">
        <f t="shared" ca="1" si="338"/>
        <v>0.80400908074969324</v>
      </c>
      <c r="BJ1040" s="68">
        <f t="shared" si="331"/>
        <v>25</v>
      </c>
      <c r="BK1040" s="75">
        <f ca="1">BF1040*'Inputs and Outputs'!$D$5-('Model Part B'!BG1040*'Model Part B'!BJ1040+BG1040*Costperbumped)</f>
        <v>4160</v>
      </c>
      <c r="BN1040" s="74">
        <v>1037</v>
      </c>
      <c r="BO1040" s="68" t="s">
        <v>1</v>
      </c>
      <c r="BP1040" s="69">
        <v>44542</v>
      </c>
      <c r="BQ1040" s="67" t="s">
        <v>2</v>
      </c>
      <c r="BR1040" s="68" t="str">
        <f>'Flight Data'!$A1038</f>
        <v>G1037</v>
      </c>
      <c r="BS1040" s="68">
        <f>'Flight Data'!$B1038</f>
        <v>4</v>
      </c>
      <c r="BT1040" s="68">
        <f ca="1">ROUND(NORMINV($BY1040,'Inputs and Outputs'!$C$18,'Inputs and Outputs'!$D$18),0)</f>
        <v>102</v>
      </c>
      <c r="BU1040" s="68">
        <f t="shared" si="332"/>
        <v>105</v>
      </c>
      <c r="BV1040" s="68">
        <f t="shared" ca="1" si="333"/>
        <v>102</v>
      </c>
      <c r="BW1040" s="68">
        <f ca="1">IF(BV1040-BS1040&gt;'Inputs and Outputs'!$D$4,Five-BS1040,0)</f>
        <v>0</v>
      </c>
      <c r="BX1040" s="68">
        <f ca="1">BV1040*'Inputs and Outputs'!$D$5-BW1040*'Inputs and Outputs'!$D$6</f>
        <v>4080</v>
      </c>
      <c r="BY1040" s="70">
        <f t="shared" ca="1" si="339"/>
        <v>0.5579197803866871</v>
      </c>
      <c r="BZ1040" s="68">
        <f t="shared" si="334"/>
        <v>25</v>
      </c>
      <c r="CA1040" s="75">
        <f ca="1">BV1040*'Inputs and Outputs'!$D$5-('Model Part B'!BW1040*'Model Part B'!BZ1040+BW1040*Costperbumped)</f>
        <v>4080</v>
      </c>
    </row>
    <row r="1041" spans="2:79" x14ac:dyDescent="0.2">
      <c r="B1041" s="74">
        <v>1038</v>
      </c>
      <c r="C1041" s="68" t="s">
        <v>1</v>
      </c>
      <c r="D1041" s="69">
        <v>44542</v>
      </c>
      <c r="E1041" s="67" t="s">
        <v>0</v>
      </c>
      <c r="F1041" s="68" t="str">
        <f>'Flight Data'!$A1039</f>
        <v>G1038</v>
      </c>
      <c r="G1041" s="68">
        <f>'Flight Data'!$B1039</f>
        <v>0</v>
      </c>
      <c r="H1041" s="68">
        <f ca="1">ROUND(NORMINV($M1041,'Inputs and Outputs'!$C$20,'Inputs and Outputs'!$D$20),0)</f>
        <v>103</v>
      </c>
      <c r="I1041" s="68">
        <f t="shared" si="320"/>
        <v>101</v>
      </c>
      <c r="J1041" s="68">
        <f t="shared" ca="1" si="321"/>
        <v>101</v>
      </c>
      <c r="K1041" s="68">
        <f ca="1">IF(J1041-G1041&gt;'Inputs and Outputs'!$D$4,One-G1041,0)</f>
        <v>1</v>
      </c>
      <c r="L1041" s="68">
        <f ca="1">J1041*'Inputs and Outputs'!$D$5-K1041*'Inputs and Outputs'!$D$6</f>
        <v>3940</v>
      </c>
      <c r="M1041" s="70">
        <f t="shared" ca="1" si="335"/>
        <v>0.36349161030134802</v>
      </c>
      <c r="N1041" s="68">
        <f t="shared" si="322"/>
        <v>200</v>
      </c>
      <c r="O1041" s="75">
        <f ca="1">J1041*'Inputs and Outputs'!$D$5-('Model Part B'!K1041*'Model Part B'!N1041+K1041*Costperbumped)</f>
        <v>3740</v>
      </c>
      <c r="R1041" s="74">
        <v>1038</v>
      </c>
      <c r="S1041" s="68" t="s">
        <v>1</v>
      </c>
      <c r="T1041" s="69">
        <v>44542</v>
      </c>
      <c r="U1041" s="67" t="s">
        <v>0</v>
      </c>
      <c r="V1041" s="68" t="str">
        <f>'Flight Data'!$A1039</f>
        <v>G1038</v>
      </c>
      <c r="W1041" s="68">
        <f>'Flight Data'!$B1039</f>
        <v>0</v>
      </c>
      <c r="X1041" s="68">
        <f ca="1">ROUND(NORMINV($AC1041,'Inputs and Outputs'!$C$20,'Inputs and Outputs'!$D$20),0)</f>
        <v>107</v>
      </c>
      <c r="Y1041" s="68">
        <f t="shared" si="323"/>
        <v>102</v>
      </c>
      <c r="Z1041" s="68">
        <f t="shared" ca="1" si="324"/>
        <v>102</v>
      </c>
      <c r="AA1041" s="68">
        <f ca="1">IF(Z1041-W1041&gt;'Inputs and Outputs'!$D$4,One-W1041,0)</f>
        <v>1</v>
      </c>
      <c r="AB1041" s="68">
        <f ca="1">Z1041*'Inputs and Outputs'!$D$5-AA1041*'Inputs and Outputs'!$D$6</f>
        <v>3980</v>
      </c>
      <c r="AC1041" s="70">
        <f t="shared" ca="1" si="336"/>
        <v>0.67097000368796389</v>
      </c>
      <c r="AD1041" s="68">
        <f t="shared" si="325"/>
        <v>200</v>
      </c>
      <c r="AE1041" s="75">
        <f ca="1">Z1041*'Inputs and Outputs'!$D$5-('Model Part B'!AA1041*'Model Part B'!AD1041+AA1041*Costperbumped)</f>
        <v>3780</v>
      </c>
      <c r="AH1041" s="74">
        <v>1038</v>
      </c>
      <c r="AI1041" s="68" t="s">
        <v>1</v>
      </c>
      <c r="AJ1041" s="69">
        <v>44542</v>
      </c>
      <c r="AK1041" s="67" t="s">
        <v>0</v>
      </c>
      <c r="AL1041" s="68" t="str">
        <f>'Flight Data'!$A1039</f>
        <v>G1038</v>
      </c>
      <c r="AM1041" s="68">
        <f>'Flight Data'!$B1039</f>
        <v>0</v>
      </c>
      <c r="AN1041" s="68">
        <f ca="1">ROUND(NORMINV($AS1041,'Inputs and Outputs'!$C$20,'Inputs and Outputs'!$D$20),0)</f>
        <v>107</v>
      </c>
      <c r="AO1041" s="68">
        <f t="shared" si="326"/>
        <v>103</v>
      </c>
      <c r="AP1041" s="68">
        <f t="shared" ca="1" si="327"/>
        <v>103</v>
      </c>
      <c r="AQ1041" s="68">
        <f ca="1">IF(AP1041-AM1041&gt;'Inputs and Outputs'!$D$4,Three-AM1041,0)</f>
        <v>3</v>
      </c>
      <c r="AR1041" s="68">
        <f ca="1">AP1041*'Inputs and Outputs'!$D$5-AQ1041*'Inputs and Outputs'!$D$6</f>
        <v>3820</v>
      </c>
      <c r="AS1041" s="70">
        <f t="shared" ca="1" si="337"/>
        <v>0.65444372509547877</v>
      </c>
      <c r="AT1041" s="68">
        <f t="shared" si="328"/>
        <v>200</v>
      </c>
      <c r="AU1041" s="75">
        <f ca="1">AP1041*'Inputs and Outputs'!$D$5-('Model Part B'!AQ1041*'Model Part B'!AT1041+AQ1041*Costperbumped)</f>
        <v>3220</v>
      </c>
      <c r="AX1041" s="74">
        <v>1038</v>
      </c>
      <c r="AY1041" s="68" t="s">
        <v>1</v>
      </c>
      <c r="AZ1041" s="69">
        <v>44542</v>
      </c>
      <c r="BA1041" s="67" t="s">
        <v>0</v>
      </c>
      <c r="BB1041" s="68" t="str">
        <f>'Flight Data'!$A1039</f>
        <v>G1038</v>
      </c>
      <c r="BC1041" s="68">
        <f>'Flight Data'!$B1039</f>
        <v>0</v>
      </c>
      <c r="BD1041" s="68">
        <f ca="1">ROUND(NORMINV($BI1041,'Inputs and Outputs'!$C$20,'Inputs and Outputs'!$D$20),0)</f>
        <v>102</v>
      </c>
      <c r="BE1041" s="68">
        <f t="shared" si="329"/>
        <v>104</v>
      </c>
      <c r="BF1041" s="68">
        <f t="shared" ca="1" si="330"/>
        <v>102</v>
      </c>
      <c r="BG1041" s="68">
        <f ca="1">IF(BF1041-BC1041&gt;'Inputs and Outputs'!$D$4,Four-BC1041,0)</f>
        <v>4</v>
      </c>
      <c r="BH1041" s="68">
        <f ca="1">BF1041*'Inputs and Outputs'!$D$5-BG1041*'Inputs and Outputs'!$D$6</f>
        <v>3680</v>
      </c>
      <c r="BI1041" s="70">
        <f t="shared" ca="1" si="338"/>
        <v>0.27173588417977002</v>
      </c>
      <c r="BJ1041" s="68">
        <f t="shared" si="331"/>
        <v>200</v>
      </c>
      <c r="BK1041" s="75">
        <f ca="1">BF1041*'Inputs and Outputs'!$D$5-('Model Part B'!BG1041*'Model Part B'!BJ1041+BG1041*Costperbumped)</f>
        <v>2880</v>
      </c>
      <c r="BN1041" s="74">
        <v>1038</v>
      </c>
      <c r="BO1041" s="68" t="s">
        <v>1</v>
      </c>
      <c r="BP1041" s="69">
        <v>44542</v>
      </c>
      <c r="BQ1041" s="67" t="s">
        <v>0</v>
      </c>
      <c r="BR1041" s="68" t="str">
        <f>'Flight Data'!$A1039</f>
        <v>G1038</v>
      </c>
      <c r="BS1041" s="68">
        <f>'Flight Data'!$B1039</f>
        <v>0</v>
      </c>
      <c r="BT1041" s="68">
        <f ca="1">ROUND(NORMINV($BY1041,'Inputs and Outputs'!$C$18,'Inputs and Outputs'!$D$18),0)</f>
        <v>96</v>
      </c>
      <c r="BU1041" s="68">
        <f t="shared" si="332"/>
        <v>105</v>
      </c>
      <c r="BV1041" s="68">
        <f t="shared" ca="1" si="333"/>
        <v>96</v>
      </c>
      <c r="BW1041" s="68">
        <f ca="1">IF(BV1041-BS1041&gt;'Inputs and Outputs'!$D$4,Five-BS1041,0)</f>
        <v>0</v>
      </c>
      <c r="BX1041" s="68">
        <f ca="1">BV1041*'Inputs and Outputs'!$D$5-BW1041*'Inputs and Outputs'!$D$6</f>
        <v>3840</v>
      </c>
      <c r="BY1041" s="70">
        <f t="shared" ca="1" si="339"/>
        <v>0.18586950181878759</v>
      </c>
      <c r="BZ1041" s="68">
        <f t="shared" si="334"/>
        <v>200</v>
      </c>
      <c r="CA1041" s="75">
        <f ca="1">BV1041*'Inputs and Outputs'!$D$5-('Model Part B'!BW1041*'Model Part B'!BZ1041+BW1041*Costperbumped)</f>
        <v>3840</v>
      </c>
    </row>
    <row r="1042" spans="2:79" x14ac:dyDescent="0.2">
      <c r="B1042" s="74">
        <v>1039</v>
      </c>
      <c r="C1042" s="68" t="s">
        <v>9</v>
      </c>
      <c r="D1042" s="69">
        <v>44543</v>
      </c>
      <c r="E1042" s="67" t="s">
        <v>3</v>
      </c>
      <c r="F1042" s="68" t="str">
        <f>'Flight Data'!$A1040</f>
        <v>G1039</v>
      </c>
      <c r="G1042" s="68">
        <f>'Flight Data'!$B1040</f>
        <v>7</v>
      </c>
      <c r="H1042" s="68">
        <f ca="1">ROUND(NORMINV($M1042,'Inputs and Outputs'!$C$18,'Inputs and Outputs'!$D$18),0)</f>
        <v>106</v>
      </c>
      <c r="I1042" s="68">
        <f t="shared" si="320"/>
        <v>101</v>
      </c>
      <c r="J1042" s="68">
        <f t="shared" ca="1" si="321"/>
        <v>101</v>
      </c>
      <c r="K1042" s="68">
        <f ca="1">IF(J1042-G1042&gt;'Inputs and Outputs'!$D$4,One-G1042,0)</f>
        <v>0</v>
      </c>
      <c r="L1042" s="68">
        <f ca="1">J1042*'Inputs and Outputs'!$D$5-K1042*'Inputs and Outputs'!$D$6</f>
        <v>4040</v>
      </c>
      <c r="M1042" s="70">
        <f t="shared" ca="1" si="335"/>
        <v>0.78461940544264153</v>
      </c>
      <c r="N1042" s="68">
        <f t="shared" si="322"/>
        <v>25</v>
      </c>
      <c r="O1042" s="75">
        <f ca="1">J1042*'Inputs and Outputs'!$D$5-('Model Part B'!K1042*'Model Part B'!N1042+K1042*Costperbumped)</f>
        <v>4040</v>
      </c>
      <c r="R1042" s="74">
        <v>1039</v>
      </c>
      <c r="S1042" s="68" t="s">
        <v>9</v>
      </c>
      <c r="T1042" s="69">
        <v>44543</v>
      </c>
      <c r="U1042" s="67" t="s">
        <v>3</v>
      </c>
      <c r="V1042" s="68" t="str">
        <f>'Flight Data'!$A1040</f>
        <v>G1039</v>
      </c>
      <c r="W1042" s="68">
        <f>'Flight Data'!$B1040</f>
        <v>7</v>
      </c>
      <c r="X1042" s="68">
        <f ca="1">ROUND(NORMINV($AC1042,'Inputs and Outputs'!$C$18,'Inputs and Outputs'!$D$18),0)</f>
        <v>94</v>
      </c>
      <c r="Y1042" s="68">
        <f t="shared" si="323"/>
        <v>102</v>
      </c>
      <c r="Z1042" s="68">
        <f t="shared" ca="1" si="324"/>
        <v>94</v>
      </c>
      <c r="AA1042" s="68">
        <f ca="1">IF(Z1042-W1042&gt;'Inputs and Outputs'!$D$4,One-W1042,0)</f>
        <v>0</v>
      </c>
      <c r="AB1042" s="68">
        <f ca="1">Z1042*'Inputs and Outputs'!$D$5-AA1042*'Inputs and Outputs'!$D$6</f>
        <v>3760</v>
      </c>
      <c r="AC1042" s="70">
        <f t="shared" ca="1" si="336"/>
        <v>0.11925949436213823</v>
      </c>
      <c r="AD1042" s="68">
        <f t="shared" si="325"/>
        <v>25</v>
      </c>
      <c r="AE1042" s="75">
        <f ca="1">Z1042*'Inputs and Outputs'!$D$5-('Model Part B'!AA1042*'Model Part B'!AD1042+AA1042*Costperbumped)</f>
        <v>3760</v>
      </c>
      <c r="AH1042" s="74">
        <v>1039</v>
      </c>
      <c r="AI1042" s="68" t="s">
        <v>9</v>
      </c>
      <c r="AJ1042" s="69">
        <v>44543</v>
      </c>
      <c r="AK1042" s="67" t="s">
        <v>3</v>
      </c>
      <c r="AL1042" s="68" t="str">
        <f>'Flight Data'!$A1040</f>
        <v>G1039</v>
      </c>
      <c r="AM1042" s="68">
        <f>'Flight Data'!$B1040</f>
        <v>7</v>
      </c>
      <c r="AN1042" s="68">
        <f ca="1">ROUND(NORMINV($AS1042,'Inputs and Outputs'!$C$18,'Inputs and Outputs'!$D$18),0)</f>
        <v>110</v>
      </c>
      <c r="AO1042" s="68">
        <f t="shared" si="326"/>
        <v>103</v>
      </c>
      <c r="AP1042" s="68">
        <f t="shared" ca="1" si="327"/>
        <v>103</v>
      </c>
      <c r="AQ1042" s="68">
        <f ca="1">IF(AP1042-AM1042&gt;'Inputs and Outputs'!$D$4,Three-AM1042,0)</f>
        <v>0</v>
      </c>
      <c r="AR1042" s="68">
        <f ca="1">AP1042*'Inputs and Outputs'!$D$5-AQ1042*'Inputs and Outputs'!$D$6</f>
        <v>4120</v>
      </c>
      <c r="AS1042" s="70">
        <f t="shared" ca="1" si="337"/>
        <v>0.92324991143760071</v>
      </c>
      <c r="AT1042" s="68">
        <f t="shared" si="328"/>
        <v>25</v>
      </c>
      <c r="AU1042" s="75">
        <f ca="1">AP1042*'Inputs and Outputs'!$D$5-('Model Part B'!AQ1042*'Model Part B'!AT1042+AQ1042*Costperbumped)</f>
        <v>4120</v>
      </c>
      <c r="AX1042" s="74">
        <v>1039</v>
      </c>
      <c r="AY1042" s="68" t="s">
        <v>9</v>
      </c>
      <c r="AZ1042" s="69">
        <v>44543</v>
      </c>
      <c r="BA1042" s="67" t="s">
        <v>3</v>
      </c>
      <c r="BB1042" s="68" t="str">
        <f>'Flight Data'!$A1040</f>
        <v>G1039</v>
      </c>
      <c r="BC1042" s="68">
        <f>'Flight Data'!$B1040</f>
        <v>7</v>
      </c>
      <c r="BD1042" s="68">
        <f ca="1">ROUND(NORMINV($BI1042,'Inputs and Outputs'!$C$18,'Inputs and Outputs'!$D$18),0)</f>
        <v>94</v>
      </c>
      <c r="BE1042" s="68">
        <f t="shared" si="329"/>
        <v>104</v>
      </c>
      <c r="BF1042" s="68">
        <f t="shared" ca="1" si="330"/>
        <v>94</v>
      </c>
      <c r="BG1042" s="68">
        <f ca="1">IF(BF1042-BC1042&gt;'Inputs and Outputs'!$D$4,Four-BC1042,0)</f>
        <v>0</v>
      </c>
      <c r="BH1042" s="68">
        <f ca="1">BF1042*'Inputs and Outputs'!$D$5-BG1042*'Inputs and Outputs'!$D$6</f>
        <v>3760</v>
      </c>
      <c r="BI1042" s="70">
        <f t="shared" ca="1" si="338"/>
        <v>0.1150023286227545</v>
      </c>
      <c r="BJ1042" s="68">
        <f t="shared" si="331"/>
        <v>25</v>
      </c>
      <c r="BK1042" s="75">
        <f ca="1">BF1042*'Inputs and Outputs'!$D$5-('Model Part B'!BG1042*'Model Part B'!BJ1042+BG1042*Costperbumped)</f>
        <v>3760</v>
      </c>
      <c r="BN1042" s="74">
        <v>1039</v>
      </c>
      <c r="BO1042" s="68" t="s">
        <v>9</v>
      </c>
      <c r="BP1042" s="69">
        <v>44543</v>
      </c>
      <c r="BQ1042" s="67" t="s">
        <v>3</v>
      </c>
      <c r="BR1042" s="68" t="str">
        <f>'Flight Data'!$A1040</f>
        <v>G1039</v>
      </c>
      <c r="BS1042" s="68">
        <f>'Flight Data'!$B1040</f>
        <v>7</v>
      </c>
      <c r="BT1042" s="68">
        <f ca="1">ROUND(NORMINV($BY1042,'Inputs and Outputs'!$C$18,'Inputs and Outputs'!$D$18),0)</f>
        <v>110</v>
      </c>
      <c r="BU1042" s="68">
        <f t="shared" si="332"/>
        <v>105</v>
      </c>
      <c r="BV1042" s="68">
        <f t="shared" ca="1" si="333"/>
        <v>105</v>
      </c>
      <c r="BW1042" s="68">
        <f ca="1">IF(BV1042-BS1042&gt;'Inputs and Outputs'!$D$4,Five-BS1042,0)</f>
        <v>0</v>
      </c>
      <c r="BX1042" s="68">
        <f ca="1">BV1042*'Inputs and Outputs'!$D$5-BW1042*'Inputs and Outputs'!$D$6</f>
        <v>4200</v>
      </c>
      <c r="BY1042" s="70">
        <f t="shared" ca="1" si="339"/>
        <v>0.93938011330035365</v>
      </c>
      <c r="BZ1042" s="68">
        <f t="shared" si="334"/>
        <v>25</v>
      </c>
      <c r="CA1042" s="75">
        <f ca="1">BV1042*'Inputs and Outputs'!$D$5-('Model Part B'!BW1042*'Model Part B'!BZ1042+BW1042*Costperbumped)</f>
        <v>4200</v>
      </c>
    </row>
    <row r="1043" spans="2:79" x14ac:dyDescent="0.2">
      <c r="B1043" s="74">
        <v>1040</v>
      </c>
      <c r="C1043" s="68" t="s">
        <v>9</v>
      </c>
      <c r="D1043" s="69">
        <v>44543</v>
      </c>
      <c r="E1043" s="67" t="s">
        <v>2</v>
      </c>
      <c r="F1043" s="68" t="str">
        <f>'Flight Data'!$A1041</f>
        <v>G1040</v>
      </c>
      <c r="G1043" s="68">
        <f>'Flight Data'!$B1041</f>
        <v>7</v>
      </c>
      <c r="H1043" s="68">
        <f ca="1">ROUND(NORMINV($M1043,'Inputs and Outputs'!$C$19,'Inputs and Outputs'!$D$19),0)</f>
        <v>102</v>
      </c>
      <c r="I1043" s="68">
        <f t="shared" si="320"/>
        <v>101</v>
      </c>
      <c r="J1043" s="68">
        <f t="shared" ca="1" si="321"/>
        <v>101</v>
      </c>
      <c r="K1043" s="68">
        <f ca="1">IF(J1043-G1043&gt;'Inputs and Outputs'!$D$4,One-G1043,0)</f>
        <v>0</v>
      </c>
      <c r="L1043" s="68">
        <f ca="1">J1043*'Inputs and Outputs'!$D$5-K1043*'Inputs and Outputs'!$D$6</f>
        <v>4040</v>
      </c>
      <c r="M1043" s="70">
        <f t="shared" ca="1" si="335"/>
        <v>0.42504983883687841</v>
      </c>
      <c r="N1043" s="68">
        <f t="shared" si="322"/>
        <v>25</v>
      </c>
      <c r="O1043" s="75">
        <f ca="1">J1043*'Inputs and Outputs'!$D$5-('Model Part B'!K1043*'Model Part B'!N1043+K1043*Costperbumped)</f>
        <v>4040</v>
      </c>
      <c r="R1043" s="74">
        <v>1040</v>
      </c>
      <c r="S1043" s="68" t="s">
        <v>9</v>
      </c>
      <c r="T1043" s="69">
        <v>44543</v>
      </c>
      <c r="U1043" s="67" t="s">
        <v>2</v>
      </c>
      <c r="V1043" s="68" t="str">
        <f>'Flight Data'!$A1041</f>
        <v>G1040</v>
      </c>
      <c r="W1043" s="68">
        <f>'Flight Data'!$B1041</f>
        <v>7</v>
      </c>
      <c r="X1043" s="68">
        <f ca="1">ROUND(NORMINV($AC1043,'Inputs and Outputs'!$C$19,'Inputs and Outputs'!$D$19),0)</f>
        <v>98</v>
      </c>
      <c r="Y1043" s="68">
        <f t="shared" si="323"/>
        <v>102</v>
      </c>
      <c r="Z1043" s="68">
        <f t="shared" ca="1" si="324"/>
        <v>98</v>
      </c>
      <c r="AA1043" s="68">
        <f ca="1">IF(Z1043-W1043&gt;'Inputs and Outputs'!$D$4,One-W1043,0)</f>
        <v>0</v>
      </c>
      <c r="AB1043" s="68">
        <f ca="1">Z1043*'Inputs and Outputs'!$D$5-AA1043*'Inputs and Outputs'!$D$6</f>
        <v>3920</v>
      </c>
      <c r="AC1043" s="70">
        <f t="shared" ca="1" si="336"/>
        <v>0.14870820919960537</v>
      </c>
      <c r="AD1043" s="68">
        <f t="shared" si="325"/>
        <v>25</v>
      </c>
      <c r="AE1043" s="75">
        <f ca="1">Z1043*'Inputs and Outputs'!$D$5-('Model Part B'!AA1043*'Model Part B'!AD1043+AA1043*Costperbumped)</f>
        <v>3920</v>
      </c>
      <c r="AH1043" s="74">
        <v>1040</v>
      </c>
      <c r="AI1043" s="68" t="s">
        <v>9</v>
      </c>
      <c r="AJ1043" s="69">
        <v>44543</v>
      </c>
      <c r="AK1043" s="67" t="s">
        <v>2</v>
      </c>
      <c r="AL1043" s="68" t="str">
        <f>'Flight Data'!$A1041</f>
        <v>G1040</v>
      </c>
      <c r="AM1043" s="68">
        <f>'Flight Data'!$B1041</f>
        <v>7</v>
      </c>
      <c r="AN1043" s="68">
        <f ca="1">ROUND(NORMINV($AS1043,'Inputs and Outputs'!$C$19,'Inputs and Outputs'!$D$19),0)</f>
        <v>102</v>
      </c>
      <c r="AO1043" s="68">
        <f t="shared" si="326"/>
        <v>103</v>
      </c>
      <c r="AP1043" s="68">
        <f t="shared" ca="1" si="327"/>
        <v>102</v>
      </c>
      <c r="AQ1043" s="68">
        <f ca="1">IF(AP1043-AM1043&gt;'Inputs and Outputs'!$D$4,Three-AM1043,0)</f>
        <v>0</v>
      </c>
      <c r="AR1043" s="68">
        <f ca="1">AP1043*'Inputs and Outputs'!$D$5-AQ1043*'Inputs and Outputs'!$D$6</f>
        <v>4080</v>
      </c>
      <c r="AS1043" s="70">
        <f t="shared" ca="1" si="337"/>
        <v>0.40204126686196873</v>
      </c>
      <c r="AT1043" s="68">
        <f t="shared" si="328"/>
        <v>25</v>
      </c>
      <c r="AU1043" s="75">
        <f ca="1">AP1043*'Inputs and Outputs'!$D$5-('Model Part B'!AQ1043*'Model Part B'!AT1043+AQ1043*Costperbumped)</f>
        <v>4080</v>
      </c>
      <c r="AX1043" s="74">
        <v>1040</v>
      </c>
      <c r="AY1043" s="68" t="s">
        <v>9</v>
      </c>
      <c r="AZ1043" s="69">
        <v>44543</v>
      </c>
      <c r="BA1043" s="67" t="s">
        <v>2</v>
      </c>
      <c r="BB1043" s="68" t="str">
        <f>'Flight Data'!$A1041</f>
        <v>G1040</v>
      </c>
      <c r="BC1043" s="68">
        <f>'Flight Data'!$B1041</f>
        <v>7</v>
      </c>
      <c r="BD1043" s="68">
        <f ca="1">ROUND(NORMINV($BI1043,'Inputs and Outputs'!$C$19,'Inputs and Outputs'!$D$19),0)</f>
        <v>107</v>
      </c>
      <c r="BE1043" s="68">
        <f t="shared" si="329"/>
        <v>104</v>
      </c>
      <c r="BF1043" s="68">
        <f t="shared" ca="1" si="330"/>
        <v>104</v>
      </c>
      <c r="BG1043" s="68">
        <f ca="1">IF(BF1043-BC1043&gt;'Inputs and Outputs'!$D$4,Four-BC1043,0)</f>
        <v>0</v>
      </c>
      <c r="BH1043" s="68">
        <f ca="1">BF1043*'Inputs and Outputs'!$D$5-BG1043*'Inputs and Outputs'!$D$6</f>
        <v>4160</v>
      </c>
      <c r="BI1043" s="70">
        <f t="shared" ca="1" si="338"/>
        <v>0.75871927885309609</v>
      </c>
      <c r="BJ1043" s="68">
        <f t="shared" si="331"/>
        <v>25</v>
      </c>
      <c r="BK1043" s="75">
        <f ca="1">BF1043*'Inputs and Outputs'!$D$5-('Model Part B'!BG1043*'Model Part B'!BJ1043+BG1043*Costperbumped)</f>
        <v>4160</v>
      </c>
      <c r="BN1043" s="74">
        <v>1040</v>
      </c>
      <c r="BO1043" s="68" t="s">
        <v>9</v>
      </c>
      <c r="BP1043" s="69">
        <v>44543</v>
      </c>
      <c r="BQ1043" s="67" t="s">
        <v>2</v>
      </c>
      <c r="BR1043" s="68" t="str">
        <f>'Flight Data'!$A1041</f>
        <v>G1040</v>
      </c>
      <c r="BS1043" s="68">
        <f>'Flight Data'!$B1041</f>
        <v>7</v>
      </c>
      <c r="BT1043" s="68">
        <f ca="1">ROUND(NORMINV($BY1043,'Inputs and Outputs'!$C$18,'Inputs and Outputs'!$D$18),0)</f>
        <v>100</v>
      </c>
      <c r="BU1043" s="68">
        <f t="shared" si="332"/>
        <v>105</v>
      </c>
      <c r="BV1043" s="68">
        <f t="shared" ca="1" si="333"/>
        <v>100</v>
      </c>
      <c r="BW1043" s="68">
        <f ca="1">IF(BV1043-BS1043&gt;'Inputs and Outputs'!$D$4,Five-BS1043,0)</f>
        <v>0</v>
      </c>
      <c r="BX1043" s="68">
        <f ca="1">BV1043*'Inputs and Outputs'!$D$5-BW1043*'Inputs and Outputs'!$D$6</f>
        <v>4000</v>
      </c>
      <c r="BY1043" s="70">
        <f t="shared" ca="1" si="339"/>
        <v>0.41646708253993159</v>
      </c>
      <c r="BZ1043" s="68">
        <f t="shared" si="334"/>
        <v>25</v>
      </c>
      <c r="CA1043" s="75">
        <f ca="1">BV1043*'Inputs and Outputs'!$D$5-('Model Part B'!BW1043*'Model Part B'!BZ1043+BW1043*Costperbumped)</f>
        <v>4000</v>
      </c>
    </row>
    <row r="1044" spans="2:79" x14ac:dyDescent="0.2">
      <c r="B1044" s="74">
        <v>1041</v>
      </c>
      <c r="C1044" s="68" t="s">
        <v>9</v>
      </c>
      <c r="D1044" s="69">
        <v>44543</v>
      </c>
      <c r="E1044" s="67" t="s">
        <v>0</v>
      </c>
      <c r="F1044" s="68" t="str">
        <f>'Flight Data'!$A1042</f>
        <v>G1041</v>
      </c>
      <c r="G1044" s="68">
        <f>'Flight Data'!$B1042</f>
        <v>3</v>
      </c>
      <c r="H1044" s="68">
        <f ca="1">ROUND(NORMINV($M1044,'Inputs and Outputs'!$C$20,'Inputs and Outputs'!$D$20),0)</f>
        <v>105</v>
      </c>
      <c r="I1044" s="68">
        <f t="shared" si="320"/>
        <v>101</v>
      </c>
      <c r="J1044" s="68">
        <f t="shared" ca="1" si="321"/>
        <v>101</v>
      </c>
      <c r="K1044" s="68">
        <f ca="1">IF(J1044-G1044&gt;'Inputs and Outputs'!$D$4,One-G1044,0)</f>
        <v>0</v>
      </c>
      <c r="L1044" s="68">
        <f ca="1">J1044*'Inputs and Outputs'!$D$5-K1044*'Inputs and Outputs'!$D$6</f>
        <v>4040</v>
      </c>
      <c r="M1044" s="70">
        <f t="shared" ca="1" si="335"/>
        <v>0.46800782320346557</v>
      </c>
      <c r="N1044" s="68">
        <f t="shared" si="322"/>
        <v>200</v>
      </c>
      <c r="O1044" s="75">
        <f ca="1">J1044*'Inputs and Outputs'!$D$5-('Model Part B'!K1044*'Model Part B'!N1044+K1044*Costperbumped)</f>
        <v>4040</v>
      </c>
      <c r="R1044" s="74">
        <v>1041</v>
      </c>
      <c r="S1044" s="68" t="s">
        <v>9</v>
      </c>
      <c r="T1044" s="69">
        <v>44543</v>
      </c>
      <c r="U1044" s="67" t="s">
        <v>0</v>
      </c>
      <c r="V1044" s="68" t="str">
        <f>'Flight Data'!$A1042</f>
        <v>G1041</v>
      </c>
      <c r="W1044" s="68">
        <f>'Flight Data'!$B1042</f>
        <v>3</v>
      </c>
      <c r="X1044" s="68">
        <f ca="1">ROUND(NORMINV($AC1044,'Inputs and Outputs'!$C$20,'Inputs and Outputs'!$D$20),0)</f>
        <v>96</v>
      </c>
      <c r="Y1044" s="68">
        <f t="shared" si="323"/>
        <v>102</v>
      </c>
      <c r="Z1044" s="68">
        <f t="shared" ca="1" si="324"/>
        <v>96</v>
      </c>
      <c r="AA1044" s="68">
        <f ca="1">IF(Z1044-W1044&gt;'Inputs and Outputs'!$D$4,One-W1044,0)</f>
        <v>0</v>
      </c>
      <c r="AB1044" s="68">
        <f ca="1">Z1044*'Inputs and Outputs'!$D$5-AA1044*'Inputs and Outputs'!$D$6</f>
        <v>3840</v>
      </c>
      <c r="AC1044" s="70">
        <f t="shared" ca="1" si="336"/>
        <v>3.3906071840629659E-2</v>
      </c>
      <c r="AD1044" s="68">
        <f t="shared" si="325"/>
        <v>200</v>
      </c>
      <c r="AE1044" s="75">
        <f ca="1">Z1044*'Inputs and Outputs'!$D$5-('Model Part B'!AA1044*'Model Part B'!AD1044+AA1044*Costperbumped)</f>
        <v>3840</v>
      </c>
      <c r="AH1044" s="74">
        <v>1041</v>
      </c>
      <c r="AI1044" s="68" t="s">
        <v>9</v>
      </c>
      <c r="AJ1044" s="69">
        <v>44543</v>
      </c>
      <c r="AK1044" s="67" t="s">
        <v>0</v>
      </c>
      <c r="AL1044" s="68" t="str">
        <f>'Flight Data'!$A1042</f>
        <v>G1041</v>
      </c>
      <c r="AM1044" s="68">
        <f>'Flight Data'!$B1042</f>
        <v>3</v>
      </c>
      <c r="AN1044" s="68">
        <f ca="1">ROUND(NORMINV($AS1044,'Inputs and Outputs'!$C$20,'Inputs and Outputs'!$D$20),0)</f>
        <v>103</v>
      </c>
      <c r="AO1044" s="68">
        <f t="shared" si="326"/>
        <v>103</v>
      </c>
      <c r="AP1044" s="68">
        <f t="shared" ca="1" si="327"/>
        <v>103</v>
      </c>
      <c r="AQ1044" s="68">
        <f ca="1">IF(AP1044-AM1044&gt;'Inputs and Outputs'!$D$4,Three-AM1044,0)</f>
        <v>0</v>
      </c>
      <c r="AR1044" s="68">
        <f ca="1">AP1044*'Inputs and Outputs'!$D$5-AQ1044*'Inputs and Outputs'!$D$6</f>
        <v>4120</v>
      </c>
      <c r="AS1044" s="70">
        <f t="shared" ca="1" si="337"/>
        <v>0.33349671183339391</v>
      </c>
      <c r="AT1044" s="68">
        <f t="shared" si="328"/>
        <v>200</v>
      </c>
      <c r="AU1044" s="75">
        <f ca="1">AP1044*'Inputs and Outputs'!$D$5-('Model Part B'!AQ1044*'Model Part B'!AT1044+AQ1044*Costperbumped)</f>
        <v>4120</v>
      </c>
      <c r="AX1044" s="74">
        <v>1041</v>
      </c>
      <c r="AY1044" s="68" t="s">
        <v>9</v>
      </c>
      <c r="AZ1044" s="69">
        <v>44543</v>
      </c>
      <c r="BA1044" s="67" t="s">
        <v>0</v>
      </c>
      <c r="BB1044" s="68" t="str">
        <f>'Flight Data'!$A1042</f>
        <v>G1041</v>
      </c>
      <c r="BC1044" s="68">
        <f>'Flight Data'!$B1042</f>
        <v>3</v>
      </c>
      <c r="BD1044" s="68">
        <f ca="1">ROUND(NORMINV($BI1044,'Inputs and Outputs'!$C$20,'Inputs and Outputs'!$D$20),0)</f>
        <v>108</v>
      </c>
      <c r="BE1044" s="68">
        <f t="shared" si="329"/>
        <v>104</v>
      </c>
      <c r="BF1044" s="68">
        <f t="shared" ca="1" si="330"/>
        <v>104</v>
      </c>
      <c r="BG1044" s="68">
        <f ca="1">IF(BF1044-BC1044&gt;'Inputs and Outputs'!$D$4,Four-BC1044,0)</f>
        <v>1</v>
      </c>
      <c r="BH1044" s="68">
        <f ca="1">BF1044*'Inputs and Outputs'!$D$5-BG1044*'Inputs and Outputs'!$D$6</f>
        <v>4060</v>
      </c>
      <c r="BI1044" s="70">
        <f t="shared" ca="1" si="338"/>
        <v>0.74906279568559331</v>
      </c>
      <c r="BJ1044" s="68">
        <f t="shared" si="331"/>
        <v>200</v>
      </c>
      <c r="BK1044" s="75">
        <f ca="1">BF1044*'Inputs and Outputs'!$D$5-('Model Part B'!BG1044*'Model Part B'!BJ1044+BG1044*Costperbumped)</f>
        <v>3860</v>
      </c>
      <c r="BN1044" s="74">
        <v>1041</v>
      </c>
      <c r="BO1044" s="68" t="s">
        <v>9</v>
      </c>
      <c r="BP1044" s="69">
        <v>44543</v>
      </c>
      <c r="BQ1044" s="67" t="s">
        <v>0</v>
      </c>
      <c r="BR1044" s="68" t="str">
        <f>'Flight Data'!$A1042</f>
        <v>G1041</v>
      </c>
      <c r="BS1044" s="68">
        <f>'Flight Data'!$B1042</f>
        <v>3</v>
      </c>
      <c r="BT1044" s="68">
        <f ca="1">ROUND(NORMINV($BY1044,'Inputs and Outputs'!$C$18,'Inputs and Outputs'!$D$18),0)</f>
        <v>98</v>
      </c>
      <c r="BU1044" s="68">
        <f t="shared" si="332"/>
        <v>105</v>
      </c>
      <c r="BV1044" s="68">
        <f t="shared" ca="1" si="333"/>
        <v>98</v>
      </c>
      <c r="BW1044" s="68">
        <f ca="1">IF(BV1044-BS1044&gt;'Inputs and Outputs'!$D$4,Five-BS1044,0)</f>
        <v>0</v>
      </c>
      <c r="BX1044" s="68">
        <f ca="1">BV1044*'Inputs and Outputs'!$D$5-BW1044*'Inputs and Outputs'!$D$6</f>
        <v>3920</v>
      </c>
      <c r="BY1044" s="70">
        <f t="shared" ca="1" si="339"/>
        <v>0.30321400536554244</v>
      </c>
      <c r="BZ1044" s="68">
        <f t="shared" si="334"/>
        <v>200</v>
      </c>
      <c r="CA1044" s="75">
        <f ca="1">BV1044*'Inputs and Outputs'!$D$5-('Model Part B'!BW1044*'Model Part B'!BZ1044+BW1044*Costperbumped)</f>
        <v>3920</v>
      </c>
    </row>
    <row r="1045" spans="2:79" x14ac:dyDescent="0.2">
      <c r="B1045" s="74">
        <v>1042</v>
      </c>
      <c r="C1045" s="68" t="s">
        <v>8</v>
      </c>
      <c r="D1045" s="69">
        <v>44544</v>
      </c>
      <c r="E1045" s="67" t="s">
        <v>3</v>
      </c>
      <c r="F1045" s="68" t="str">
        <f>'Flight Data'!$A1043</f>
        <v>G1042</v>
      </c>
      <c r="G1045" s="68">
        <f>'Flight Data'!$B1043</f>
        <v>3</v>
      </c>
      <c r="H1045" s="68">
        <f ca="1">ROUND(NORMINV($M1045,'Inputs and Outputs'!$C$18,'Inputs and Outputs'!$D$18),0)</f>
        <v>96</v>
      </c>
      <c r="I1045" s="68">
        <f t="shared" si="320"/>
        <v>101</v>
      </c>
      <c r="J1045" s="68">
        <f t="shared" ca="1" si="321"/>
        <v>96</v>
      </c>
      <c r="K1045" s="68">
        <f ca="1">IF(J1045-G1045&gt;'Inputs and Outputs'!$D$4,One-G1045,0)</f>
        <v>0</v>
      </c>
      <c r="L1045" s="68">
        <f ca="1">J1045*'Inputs and Outputs'!$D$5-K1045*'Inputs and Outputs'!$D$6</f>
        <v>3840</v>
      </c>
      <c r="M1045" s="70">
        <f t="shared" ca="1" si="335"/>
        <v>0.20576635459913262</v>
      </c>
      <c r="N1045" s="68">
        <f t="shared" si="322"/>
        <v>25</v>
      </c>
      <c r="O1045" s="75">
        <f ca="1">J1045*'Inputs and Outputs'!$D$5-('Model Part B'!K1045*'Model Part B'!N1045+K1045*Costperbumped)</f>
        <v>3840</v>
      </c>
      <c r="R1045" s="74">
        <v>1042</v>
      </c>
      <c r="S1045" s="68" t="s">
        <v>8</v>
      </c>
      <c r="T1045" s="69">
        <v>44544</v>
      </c>
      <c r="U1045" s="67" t="s">
        <v>3</v>
      </c>
      <c r="V1045" s="68" t="str">
        <f>'Flight Data'!$A1043</f>
        <v>G1042</v>
      </c>
      <c r="W1045" s="68">
        <f>'Flight Data'!$B1043</f>
        <v>3</v>
      </c>
      <c r="X1045" s="68">
        <f ca="1">ROUND(NORMINV($AC1045,'Inputs and Outputs'!$C$18,'Inputs and Outputs'!$D$18),0)</f>
        <v>105</v>
      </c>
      <c r="Y1045" s="68">
        <f t="shared" si="323"/>
        <v>102</v>
      </c>
      <c r="Z1045" s="68">
        <f t="shared" ca="1" si="324"/>
        <v>102</v>
      </c>
      <c r="AA1045" s="68">
        <f ca="1">IF(Z1045-W1045&gt;'Inputs and Outputs'!$D$4,One-W1045,0)</f>
        <v>0</v>
      </c>
      <c r="AB1045" s="68">
        <f ca="1">Z1045*'Inputs and Outputs'!$D$5-AA1045*'Inputs and Outputs'!$D$6</f>
        <v>4080</v>
      </c>
      <c r="AC1045" s="70">
        <f t="shared" ca="1" si="336"/>
        <v>0.76867570803611773</v>
      </c>
      <c r="AD1045" s="68">
        <f t="shared" si="325"/>
        <v>25</v>
      </c>
      <c r="AE1045" s="75">
        <f ca="1">Z1045*'Inputs and Outputs'!$D$5-('Model Part B'!AA1045*'Model Part B'!AD1045+AA1045*Costperbumped)</f>
        <v>4080</v>
      </c>
      <c r="AH1045" s="74">
        <v>1042</v>
      </c>
      <c r="AI1045" s="68" t="s">
        <v>8</v>
      </c>
      <c r="AJ1045" s="69">
        <v>44544</v>
      </c>
      <c r="AK1045" s="67" t="s">
        <v>3</v>
      </c>
      <c r="AL1045" s="68" t="str">
        <f>'Flight Data'!$A1043</f>
        <v>G1042</v>
      </c>
      <c r="AM1045" s="68">
        <f>'Flight Data'!$B1043</f>
        <v>3</v>
      </c>
      <c r="AN1045" s="68">
        <f ca="1">ROUND(NORMINV($AS1045,'Inputs and Outputs'!$C$18,'Inputs and Outputs'!$D$18),0)</f>
        <v>94</v>
      </c>
      <c r="AO1045" s="68">
        <f t="shared" si="326"/>
        <v>103</v>
      </c>
      <c r="AP1045" s="68">
        <f t="shared" ca="1" si="327"/>
        <v>94</v>
      </c>
      <c r="AQ1045" s="68">
        <f ca="1">IF(AP1045-AM1045&gt;'Inputs and Outputs'!$D$4,Three-AM1045,0)</f>
        <v>0</v>
      </c>
      <c r="AR1045" s="68">
        <f ca="1">AP1045*'Inputs and Outputs'!$D$5-AQ1045*'Inputs and Outputs'!$D$6</f>
        <v>3760</v>
      </c>
      <c r="AS1045" s="70">
        <f t="shared" ca="1" si="337"/>
        <v>0.13408431218647587</v>
      </c>
      <c r="AT1045" s="68">
        <f t="shared" si="328"/>
        <v>25</v>
      </c>
      <c r="AU1045" s="75">
        <f ca="1">AP1045*'Inputs and Outputs'!$D$5-('Model Part B'!AQ1045*'Model Part B'!AT1045+AQ1045*Costperbumped)</f>
        <v>3760</v>
      </c>
      <c r="AX1045" s="74">
        <v>1042</v>
      </c>
      <c r="AY1045" s="68" t="s">
        <v>8</v>
      </c>
      <c r="AZ1045" s="69">
        <v>44544</v>
      </c>
      <c r="BA1045" s="67" t="s">
        <v>3</v>
      </c>
      <c r="BB1045" s="68" t="str">
        <f>'Flight Data'!$A1043</f>
        <v>G1042</v>
      </c>
      <c r="BC1045" s="68">
        <f>'Flight Data'!$B1043</f>
        <v>3</v>
      </c>
      <c r="BD1045" s="68">
        <f ca="1">ROUND(NORMINV($BI1045,'Inputs and Outputs'!$C$18,'Inputs and Outputs'!$D$18),0)</f>
        <v>98</v>
      </c>
      <c r="BE1045" s="68">
        <f t="shared" si="329"/>
        <v>104</v>
      </c>
      <c r="BF1045" s="68">
        <f t="shared" ca="1" si="330"/>
        <v>98</v>
      </c>
      <c r="BG1045" s="68">
        <f ca="1">IF(BF1045-BC1045&gt;'Inputs and Outputs'!$D$4,Four-BC1045,0)</f>
        <v>0</v>
      </c>
      <c r="BH1045" s="68">
        <f ca="1">BF1045*'Inputs and Outputs'!$D$5-BG1045*'Inputs and Outputs'!$D$6</f>
        <v>3920</v>
      </c>
      <c r="BI1045" s="70">
        <f t="shared" ca="1" si="338"/>
        <v>0.29726183996332367</v>
      </c>
      <c r="BJ1045" s="68">
        <f t="shared" si="331"/>
        <v>25</v>
      </c>
      <c r="BK1045" s="75">
        <f ca="1">BF1045*'Inputs and Outputs'!$D$5-('Model Part B'!BG1045*'Model Part B'!BJ1045+BG1045*Costperbumped)</f>
        <v>3920</v>
      </c>
      <c r="BN1045" s="74">
        <v>1042</v>
      </c>
      <c r="BO1045" s="68" t="s">
        <v>8</v>
      </c>
      <c r="BP1045" s="69">
        <v>44544</v>
      </c>
      <c r="BQ1045" s="67" t="s">
        <v>3</v>
      </c>
      <c r="BR1045" s="68" t="str">
        <f>'Flight Data'!$A1043</f>
        <v>G1042</v>
      </c>
      <c r="BS1045" s="68">
        <f>'Flight Data'!$B1043</f>
        <v>3</v>
      </c>
      <c r="BT1045" s="68">
        <f ca="1">ROUND(NORMINV($BY1045,'Inputs and Outputs'!$C$18,'Inputs and Outputs'!$D$18),0)</f>
        <v>102</v>
      </c>
      <c r="BU1045" s="68">
        <f t="shared" si="332"/>
        <v>105</v>
      </c>
      <c r="BV1045" s="68">
        <f t="shared" ca="1" si="333"/>
        <v>102</v>
      </c>
      <c r="BW1045" s="68">
        <f ca="1">IF(BV1045-BS1045&gt;'Inputs and Outputs'!$D$4,Five-BS1045,0)</f>
        <v>0</v>
      </c>
      <c r="BX1045" s="68">
        <f ca="1">BV1045*'Inputs and Outputs'!$D$5-BW1045*'Inputs and Outputs'!$D$6</f>
        <v>4080</v>
      </c>
      <c r="BY1045" s="70">
        <f t="shared" ca="1" si="339"/>
        <v>0.56744980008948154</v>
      </c>
      <c r="BZ1045" s="68">
        <f t="shared" si="334"/>
        <v>25</v>
      </c>
      <c r="CA1045" s="75">
        <f ca="1">BV1045*'Inputs and Outputs'!$D$5-('Model Part B'!BW1045*'Model Part B'!BZ1045+BW1045*Costperbumped)</f>
        <v>4080</v>
      </c>
    </row>
    <row r="1046" spans="2:79" x14ac:dyDescent="0.2">
      <c r="B1046" s="74">
        <v>1043</v>
      </c>
      <c r="C1046" s="68" t="s">
        <v>8</v>
      </c>
      <c r="D1046" s="69">
        <v>44544</v>
      </c>
      <c r="E1046" s="67" t="s">
        <v>2</v>
      </c>
      <c r="F1046" s="68" t="str">
        <f>'Flight Data'!$A1044</f>
        <v>G1043</v>
      </c>
      <c r="G1046" s="68">
        <f>'Flight Data'!$B1044</f>
        <v>3</v>
      </c>
      <c r="H1046" s="68">
        <f ca="1">ROUND(NORMINV($M1046,'Inputs and Outputs'!$C$19,'Inputs and Outputs'!$D$19),0)</f>
        <v>101</v>
      </c>
      <c r="I1046" s="68">
        <f t="shared" si="320"/>
        <v>101</v>
      </c>
      <c r="J1046" s="68">
        <f t="shared" ca="1" si="321"/>
        <v>101</v>
      </c>
      <c r="K1046" s="68">
        <f ca="1">IF(J1046-G1046&gt;'Inputs and Outputs'!$D$4,One-G1046,0)</f>
        <v>0</v>
      </c>
      <c r="L1046" s="68">
        <f ca="1">J1046*'Inputs and Outputs'!$D$5-K1046*'Inputs and Outputs'!$D$6</f>
        <v>4040</v>
      </c>
      <c r="M1046" s="70">
        <f t="shared" ca="1" si="335"/>
        <v>0.33796139696731198</v>
      </c>
      <c r="N1046" s="68">
        <f t="shared" si="322"/>
        <v>25</v>
      </c>
      <c r="O1046" s="75">
        <f ca="1">J1046*'Inputs and Outputs'!$D$5-('Model Part B'!K1046*'Model Part B'!N1046+K1046*Costperbumped)</f>
        <v>4040</v>
      </c>
      <c r="R1046" s="74">
        <v>1043</v>
      </c>
      <c r="S1046" s="68" t="s">
        <v>8</v>
      </c>
      <c r="T1046" s="69">
        <v>44544</v>
      </c>
      <c r="U1046" s="67" t="s">
        <v>2</v>
      </c>
      <c r="V1046" s="68" t="str">
        <f>'Flight Data'!$A1044</f>
        <v>G1043</v>
      </c>
      <c r="W1046" s="68">
        <f>'Flight Data'!$B1044</f>
        <v>3</v>
      </c>
      <c r="X1046" s="68">
        <f ca="1">ROUND(NORMINV($AC1046,'Inputs and Outputs'!$C$19,'Inputs and Outputs'!$D$19),0)</f>
        <v>111</v>
      </c>
      <c r="Y1046" s="68">
        <f t="shared" si="323"/>
        <v>102</v>
      </c>
      <c r="Z1046" s="68">
        <f t="shared" ca="1" si="324"/>
        <v>102</v>
      </c>
      <c r="AA1046" s="68">
        <f ca="1">IF(Z1046-W1046&gt;'Inputs and Outputs'!$D$4,One-W1046,0)</f>
        <v>0</v>
      </c>
      <c r="AB1046" s="68">
        <f ca="1">Z1046*'Inputs and Outputs'!$D$5-AA1046*'Inputs and Outputs'!$D$6</f>
        <v>4080</v>
      </c>
      <c r="AC1046" s="70">
        <f t="shared" ca="1" si="336"/>
        <v>0.93715586568635956</v>
      </c>
      <c r="AD1046" s="68">
        <f t="shared" si="325"/>
        <v>25</v>
      </c>
      <c r="AE1046" s="75">
        <f ca="1">Z1046*'Inputs and Outputs'!$D$5-('Model Part B'!AA1046*'Model Part B'!AD1046+AA1046*Costperbumped)</f>
        <v>4080</v>
      </c>
      <c r="AH1046" s="74">
        <v>1043</v>
      </c>
      <c r="AI1046" s="68" t="s">
        <v>8</v>
      </c>
      <c r="AJ1046" s="69">
        <v>44544</v>
      </c>
      <c r="AK1046" s="67" t="s">
        <v>2</v>
      </c>
      <c r="AL1046" s="68" t="str">
        <f>'Flight Data'!$A1044</f>
        <v>G1043</v>
      </c>
      <c r="AM1046" s="68">
        <f>'Flight Data'!$B1044</f>
        <v>3</v>
      </c>
      <c r="AN1046" s="68">
        <f ca="1">ROUND(NORMINV($AS1046,'Inputs and Outputs'!$C$19,'Inputs and Outputs'!$D$19),0)</f>
        <v>101</v>
      </c>
      <c r="AO1046" s="68">
        <f t="shared" si="326"/>
        <v>103</v>
      </c>
      <c r="AP1046" s="68">
        <f t="shared" ca="1" si="327"/>
        <v>101</v>
      </c>
      <c r="AQ1046" s="68">
        <f ca="1">IF(AP1046-AM1046&gt;'Inputs and Outputs'!$D$4,Three-AM1046,0)</f>
        <v>0</v>
      </c>
      <c r="AR1046" s="68">
        <f ca="1">AP1046*'Inputs and Outputs'!$D$5-AQ1046*'Inputs and Outputs'!$D$6</f>
        <v>4040</v>
      </c>
      <c r="AS1046" s="70">
        <f t="shared" ca="1" si="337"/>
        <v>0.32482041613441703</v>
      </c>
      <c r="AT1046" s="68">
        <f t="shared" si="328"/>
        <v>25</v>
      </c>
      <c r="AU1046" s="75">
        <f ca="1">AP1046*'Inputs and Outputs'!$D$5-('Model Part B'!AQ1046*'Model Part B'!AT1046+AQ1046*Costperbumped)</f>
        <v>4040</v>
      </c>
      <c r="AX1046" s="74">
        <v>1043</v>
      </c>
      <c r="AY1046" s="68" t="s">
        <v>8</v>
      </c>
      <c r="AZ1046" s="69">
        <v>44544</v>
      </c>
      <c r="BA1046" s="67" t="s">
        <v>2</v>
      </c>
      <c r="BB1046" s="68" t="str">
        <f>'Flight Data'!$A1044</f>
        <v>G1043</v>
      </c>
      <c r="BC1046" s="68">
        <f>'Flight Data'!$B1044</f>
        <v>3</v>
      </c>
      <c r="BD1046" s="68">
        <f ca="1">ROUND(NORMINV($BI1046,'Inputs and Outputs'!$C$19,'Inputs and Outputs'!$D$19),0)</f>
        <v>97</v>
      </c>
      <c r="BE1046" s="68">
        <f t="shared" si="329"/>
        <v>104</v>
      </c>
      <c r="BF1046" s="68">
        <f t="shared" ca="1" si="330"/>
        <v>97</v>
      </c>
      <c r="BG1046" s="68">
        <f ca="1">IF(BF1046-BC1046&gt;'Inputs and Outputs'!$D$4,Four-BC1046,0)</f>
        <v>0</v>
      </c>
      <c r="BH1046" s="68">
        <f ca="1">BF1046*'Inputs and Outputs'!$D$5-BG1046*'Inputs and Outputs'!$D$6</f>
        <v>3880</v>
      </c>
      <c r="BI1046" s="70">
        <f t="shared" ca="1" si="338"/>
        <v>0.10410317422875959</v>
      </c>
      <c r="BJ1046" s="68">
        <f t="shared" si="331"/>
        <v>25</v>
      </c>
      <c r="BK1046" s="75">
        <f ca="1">BF1046*'Inputs and Outputs'!$D$5-('Model Part B'!BG1046*'Model Part B'!BJ1046+BG1046*Costperbumped)</f>
        <v>3880</v>
      </c>
      <c r="BN1046" s="74">
        <v>1043</v>
      </c>
      <c r="BO1046" s="68" t="s">
        <v>8</v>
      </c>
      <c r="BP1046" s="69">
        <v>44544</v>
      </c>
      <c r="BQ1046" s="67" t="s">
        <v>2</v>
      </c>
      <c r="BR1046" s="68" t="str">
        <f>'Flight Data'!$A1044</f>
        <v>G1043</v>
      </c>
      <c r="BS1046" s="68">
        <f>'Flight Data'!$B1044</f>
        <v>3</v>
      </c>
      <c r="BT1046" s="68">
        <f ca="1">ROUND(NORMINV($BY1046,'Inputs and Outputs'!$C$18,'Inputs and Outputs'!$D$18),0)</f>
        <v>102</v>
      </c>
      <c r="BU1046" s="68">
        <f t="shared" si="332"/>
        <v>105</v>
      </c>
      <c r="BV1046" s="68">
        <f t="shared" ca="1" si="333"/>
        <v>102</v>
      </c>
      <c r="BW1046" s="68">
        <f ca="1">IF(BV1046-BS1046&gt;'Inputs and Outputs'!$D$4,Five-BS1046,0)</f>
        <v>0</v>
      </c>
      <c r="BX1046" s="68">
        <f ca="1">BV1046*'Inputs and Outputs'!$D$5-BW1046*'Inputs and Outputs'!$D$6</f>
        <v>4080</v>
      </c>
      <c r="BY1046" s="70">
        <f t="shared" ca="1" si="339"/>
        <v>0.56304600934187399</v>
      </c>
      <c r="BZ1046" s="68">
        <f t="shared" si="334"/>
        <v>25</v>
      </c>
      <c r="CA1046" s="75">
        <f ca="1">BV1046*'Inputs and Outputs'!$D$5-('Model Part B'!BW1046*'Model Part B'!BZ1046+BW1046*Costperbumped)</f>
        <v>4080</v>
      </c>
    </row>
    <row r="1047" spans="2:79" x14ac:dyDescent="0.2">
      <c r="B1047" s="74">
        <v>1044</v>
      </c>
      <c r="C1047" s="68" t="s">
        <v>8</v>
      </c>
      <c r="D1047" s="69">
        <v>44544</v>
      </c>
      <c r="E1047" s="67" t="s">
        <v>0</v>
      </c>
      <c r="F1047" s="68" t="str">
        <f>'Flight Data'!$A1045</f>
        <v>G1044</v>
      </c>
      <c r="G1047" s="68">
        <f>'Flight Data'!$B1045</f>
        <v>4</v>
      </c>
      <c r="H1047" s="68">
        <f ca="1">ROUND(NORMINV($M1047,'Inputs and Outputs'!$C$20,'Inputs and Outputs'!$D$20),0)</f>
        <v>94</v>
      </c>
      <c r="I1047" s="68">
        <f t="shared" si="320"/>
        <v>101</v>
      </c>
      <c r="J1047" s="68">
        <f t="shared" ca="1" si="321"/>
        <v>94</v>
      </c>
      <c r="K1047" s="68">
        <f ca="1">IF(J1047-G1047&gt;'Inputs and Outputs'!$D$4,One-G1047,0)</f>
        <v>0</v>
      </c>
      <c r="L1047" s="68">
        <f ca="1">J1047*'Inputs and Outputs'!$D$5-K1047*'Inputs and Outputs'!$D$6</f>
        <v>3760</v>
      </c>
      <c r="M1047" s="70">
        <f t="shared" ca="1" si="335"/>
        <v>1.5118007430206748E-2</v>
      </c>
      <c r="N1047" s="68">
        <f t="shared" si="322"/>
        <v>200</v>
      </c>
      <c r="O1047" s="75">
        <f ca="1">J1047*'Inputs and Outputs'!$D$5-('Model Part B'!K1047*'Model Part B'!N1047+K1047*Costperbumped)</f>
        <v>3760</v>
      </c>
      <c r="R1047" s="74">
        <v>1044</v>
      </c>
      <c r="S1047" s="68" t="s">
        <v>8</v>
      </c>
      <c r="T1047" s="69">
        <v>44544</v>
      </c>
      <c r="U1047" s="67" t="s">
        <v>0</v>
      </c>
      <c r="V1047" s="68" t="str">
        <f>'Flight Data'!$A1045</f>
        <v>G1044</v>
      </c>
      <c r="W1047" s="68">
        <f>'Flight Data'!$B1045</f>
        <v>4</v>
      </c>
      <c r="X1047" s="68">
        <f ca="1">ROUND(NORMINV($AC1047,'Inputs and Outputs'!$C$20,'Inputs and Outputs'!$D$20),0)</f>
        <v>105</v>
      </c>
      <c r="Y1047" s="68">
        <f t="shared" si="323"/>
        <v>102</v>
      </c>
      <c r="Z1047" s="68">
        <f t="shared" ca="1" si="324"/>
        <v>102</v>
      </c>
      <c r="AA1047" s="68">
        <f ca="1">IF(Z1047-W1047&gt;'Inputs and Outputs'!$D$4,One-W1047,0)</f>
        <v>0</v>
      </c>
      <c r="AB1047" s="68">
        <f ca="1">Z1047*'Inputs and Outputs'!$D$5-AA1047*'Inputs and Outputs'!$D$6</f>
        <v>4080</v>
      </c>
      <c r="AC1047" s="70">
        <f t="shared" ca="1" si="336"/>
        <v>0.53143473830752574</v>
      </c>
      <c r="AD1047" s="68">
        <f t="shared" si="325"/>
        <v>200</v>
      </c>
      <c r="AE1047" s="75">
        <f ca="1">Z1047*'Inputs and Outputs'!$D$5-('Model Part B'!AA1047*'Model Part B'!AD1047+AA1047*Costperbumped)</f>
        <v>4080</v>
      </c>
      <c r="AH1047" s="74">
        <v>1044</v>
      </c>
      <c r="AI1047" s="68" t="s">
        <v>8</v>
      </c>
      <c r="AJ1047" s="69">
        <v>44544</v>
      </c>
      <c r="AK1047" s="67" t="s">
        <v>0</v>
      </c>
      <c r="AL1047" s="68" t="str">
        <f>'Flight Data'!$A1045</f>
        <v>G1044</v>
      </c>
      <c r="AM1047" s="68">
        <f>'Flight Data'!$B1045</f>
        <v>4</v>
      </c>
      <c r="AN1047" s="68">
        <f ca="1">ROUND(NORMINV($AS1047,'Inputs and Outputs'!$C$20,'Inputs and Outputs'!$D$20),0)</f>
        <v>115</v>
      </c>
      <c r="AO1047" s="68">
        <f t="shared" si="326"/>
        <v>103</v>
      </c>
      <c r="AP1047" s="68">
        <f t="shared" ca="1" si="327"/>
        <v>103</v>
      </c>
      <c r="AQ1047" s="68">
        <f ca="1">IF(AP1047-AM1047&gt;'Inputs and Outputs'!$D$4,Three-AM1047,0)</f>
        <v>0</v>
      </c>
      <c r="AR1047" s="68">
        <f ca="1">AP1047*'Inputs and Outputs'!$D$5-AQ1047*'Inputs and Outputs'!$D$6</f>
        <v>4120</v>
      </c>
      <c r="AS1047" s="70">
        <f t="shared" ca="1" si="337"/>
        <v>0.98101890015917348</v>
      </c>
      <c r="AT1047" s="68">
        <f t="shared" si="328"/>
        <v>200</v>
      </c>
      <c r="AU1047" s="75">
        <f ca="1">AP1047*'Inputs and Outputs'!$D$5-('Model Part B'!AQ1047*'Model Part B'!AT1047+AQ1047*Costperbumped)</f>
        <v>4120</v>
      </c>
      <c r="AX1047" s="74">
        <v>1044</v>
      </c>
      <c r="AY1047" s="68" t="s">
        <v>8</v>
      </c>
      <c r="AZ1047" s="69">
        <v>44544</v>
      </c>
      <c r="BA1047" s="67" t="s">
        <v>0</v>
      </c>
      <c r="BB1047" s="68" t="str">
        <f>'Flight Data'!$A1045</f>
        <v>G1044</v>
      </c>
      <c r="BC1047" s="68">
        <f>'Flight Data'!$B1045</f>
        <v>4</v>
      </c>
      <c r="BD1047" s="68">
        <f ca="1">ROUND(NORMINV($BI1047,'Inputs and Outputs'!$C$20,'Inputs and Outputs'!$D$20),0)</f>
        <v>114</v>
      </c>
      <c r="BE1047" s="68">
        <f t="shared" si="329"/>
        <v>104</v>
      </c>
      <c r="BF1047" s="68">
        <f t="shared" ca="1" si="330"/>
        <v>104</v>
      </c>
      <c r="BG1047" s="68">
        <f ca="1">IF(BF1047-BC1047&gt;'Inputs and Outputs'!$D$4,Four-BC1047,0)</f>
        <v>0</v>
      </c>
      <c r="BH1047" s="68">
        <f ca="1">BF1047*'Inputs and Outputs'!$D$5-BG1047*'Inputs and Outputs'!$D$6</f>
        <v>4160</v>
      </c>
      <c r="BI1047" s="70">
        <f t="shared" ca="1" si="338"/>
        <v>0.96265863381143746</v>
      </c>
      <c r="BJ1047" s="68">
        <f t="shared" si="331"/>
        <v>200</v>
      </c>
      <c r="BK1047" s="75">
        <f ca="1">BF1047*'Inputs and Outputs'!$D$5-('Model Part B'!BG1047*'Model Part B'!BJ1047+BG1047*Costperbumped)</f>
        <v>4160</v>
      </c>
      <c r="BN1047" s="74">
        <v>1044</v>
      </c>
      <c r="BO1047" s="68" t="s">
        <v>8</v>
      </c>
      <c r="BP1047" s="69">
        <v>44544</v>
      </c>
      <c r="BQ1047" s="67" t="s">
        <v>0</v>
      </c>
      <c r="BR1047" s="68" t="str">
        <f>'Flight Data'!$A1045</f>
        <v>G1044</v>
      </c>
      <c r="BS1047" s="68">
        <f>'Flight Data'!$B1045</f>
        <v>4</v>
      </c>
      <c r="BT1047" s="68">
        <f ca="1">ROUND(NORMINV($BY1047,'Inputs and Outputs'!$C$18,'Inputs and Outputs'!$D$18),0)</f>
        <v>96</v>
      </c>
      <c r="BU1047" s="68">
        <f t="shared" si="332"/>
        <v>105</v>
      </c>
      <c r="BV1047" s="68">
        <f t="shared" ca="1" si="333"/>
        <v>96</v>
      </c>
      <c r="BW1047" s="68">
        <f ca="1">IF(BV1047-BS1047&gt;'Inputs and Outputs'!$D$4,Five-BS1047,0)</f>
        <v>0</v>
      </c>
      <c r="BX1047" s="68">
        <f ca="1">BV1047*'Inputs and Outputs'!$D$5-BW1047*'Inputs and Outputs'!$D$6</f>
        <v>3840</v>
      </c>
      <c r="BY1047" s="70">
        <f t="shared" ca="1" si="339"/>
        <v>0.20567539527889345</v>
      </c>
      <c r="BZ1047" s="68">
        <f t="shared" si="334"/>
        <v>200</v>
      </c>
      <c r="CA1047" s="75">
        <f ca="1">BV1047*'Inputs and Outputs'!$D$5-('Model Part B'!BW1047*'Model Part B'!BZ1047+BW1047*Costperbumped)</f>
        <v>3840</v>
      </c>
    </row>
    <row r="1048" spans="2:79" x14ac:dyDescent="0.2">
      <c r="B1048" s="74">
        <v>1045</v>
      </c>
      <c r="C1048" s="68" t="s">
        <v>7</v>
      </c>
      <c r="D1048" s="69">
        <v>44545</v>
      </c>
      <c r="E1048" s="67" t="s">
        <v>3</v>
      </c>
      <c r="F1048" s="68" t="str">
        <f>'Flight Data'!$A1046</f>
        <v>G1045</v>
      </c>
      <c r="G1048" s="68">
        <f>'Flight Data'!$B1046</f>
        <v>3</v>
      </c>
      <c r="H1048" s="68">
        <f ca="1">ROUND(NORMINV($M1048,'Inputs and Outputs'!$C$18,'Inputs and Outputs'!$D$18),0)</f>
        <v>103</v>
      </c>
      <c r="I1048" s="68">
        <f t="shared" si="320"/>
        <v>101</v>
      </c>
      <c r="J1048" s="68">
        <f t="shared" ca="1" si="321"/>
        <v>101</v>
      </c>
      <c r="K1048" s="68">
        <f ca="1">IF(J1048-G1048&gt;'Inputs and Outputs'!$D$4,One-G1048,0)</f>
        <v>0</v>
      </c>
      <c r="L1048" s="68">
        <f ca="1">J1048*'Inputs and Outputs'!$D$5-K1048*'Inputs and Outputs'!$D$6</f>
        <v>4040</v>
      </c>
      <c r="M1048" s="70">
        <f t="shared" ca="1" si="335"/>
        <v>0.63520154912383475</v>
      </c>
      <c r="N1048" s="68">
        <f t="shared" si="322"/>
        <v>25</v>
      </c>
      <c r="O1048" s="75">
        <f ca="1">J1048*'Inputs and Outputs'!$D$5-('Model Part B'!K1048*'Model Part B'!N1048+K1048*Costperbumped)</f>
        <v>4040</v>
      </c>
      <c r="R1048" s="74">
        <v>1045</v>
      </c>
      <c r="S1048" s="68" t="s">
        <v>7</v>
      </c>
      <c r="T1048" s="69">
        <v>44545</v>
      </c>
      <c r="U1048" s="67" t="s">
        <v>3</v>
      </c>
      <c r="V1048" s="68" t="str">
        <f>'Flight Data'!$A1046</f>
        <v>G1045</v>
      </c>
      <c r="W1048" s="68">
        <f>'Flight Data'!$B1046</f>
        <v>3</v>
      </c>
      <c r="X1048" s="68">
        <f ca="1">ROUND(NORMINV($AC1048,'Inputs and Outputs'!$C$18,'Inputs and Outputs'!$D$18),0)</f>
        <v>93</v>
      </c>
      <c r="Y1048" s="68">
        <f t="shared" si="323"/>
        <v>102</v>
      </c>
      <c r="Z1048" s="68">
        <f t="shared" ca="1" si="324"/>
        <v>93</v>
      </c>
      <c r="AA1048" s="68">
        <f ca="1">IF(Z1048-W1048&gt;'Inputs and Outputs'!$D$4,One-W1048,0)</f>
        <v>0</v>
      </c>
      <c r="AB1048" s="68">
        <f ca="1">Z1048*'Inputs and Outputs'!$D$5-AA1048*'Inputs and Outputs'!$D$6</f>
        <v>3720</v>
      </c>
      <c r="AC1048" s="70">
        <f t="shared" ca="1" si="336"/>
        <v>8.4655328832595078E-2</v>
      </c>
      <c r="AD1048" s="68">
        <f t="shared" si="325"/>
        <v>25</v>
      </c>
      <c r="AE1048" s="75">
        <f ca="1">Z1048*'Inputs and Outputs'!$D$5-('Model Part B'!AA1048*'Model Part B'!AD1048+AA1048*Costperbumped)</f>
        <v>3720</v>
      </c>
      <c r="AH1048" s="74">
        <v>1045</v>
      </c>
      <c r="AI1048" s="68" t="s">
        <v>7</v>
      </c>
      <c r="AJ1048" s="69">
        <v>44545</v>
      </c>
      <c r="AK1048" s="67" t="s">
        <v>3</v>
      </c>
      <c r="AL1048" s="68" t="str">
        <f>'Flight Data'!$A1046</f>
        <v>G1045</v>
      </c>
      <c r="AM1048" s="68">
        <f>'Flight Data'!$B1046</f>
        <v>3</v>
      </c>
      <c r="AN1048" s="68">
        <f ca="1">ROUND(NORMINV($AS1048,'Inputs and Outputs'!$C$18,'Inputs and Outputs'!$D$18),0)</f>
        <v>110</v>
      </c>
      <c r="AO1048" s="68">
        <f t="shared" si="326"/>
        <v>103</v>
      </c>
      <c r="AP1048" s="68">
        <f t="shared" ca="1" si="327"/>
        <v>103</v>
      </c>
      <c r="AQ1048" s="68">
        <f ca="1">IF(AP1048-AM1048&gt;'Inputs and Outputs'!$D$4,Three-AM1048,0)</f>
        <v>0</v>
      </c>
      <c r="AR1048" s="68">
        <f ca="1">AP1048*'Inputs and Outputs'!$D$5-AQ1048*'Inputs and Outputs'!$D$6</f>
        <v>4120</v>
      </c>
      <c r="AS1048" s="70">
        <f t="shared" ca="1" si="337"/>
        <v>0.94314876127034808</v>
      </c>
      <c r="AT1048" s="68">
        <f t="shared" si="328"/>
        <v>25</v>
      </c>
      <c r="AU1048" s="75">
        <f ca="1">AP1048*'Inputs and Outputs'!$D$5-('Model Part B'!AQ1048*'Model Part B'!AT1048+AQ1048*Costperbumped)</f>
        <v>4120</v>
      </c>
      <c r="AX1048" s="74">
        <v>1045</v>
      </c>
      <c r="AY1048" s="68" t="s">
        <v>7</v>
      </c>
      <c r="AZ1048" s="69">
        <v>44545</v>
      </c>
      <c r="BA1048" s="67" t="s">
        <v>3</v>
      </c>
      <c r="BB1048" s="68" t="str">
        <f>'Flight Data'!$A1046</f>
        <v>G1045</v>
      </c>
      <c r="BC1048" s="68">
        <f>'Flight Data'!$B1046</f>
        <v>3</v>
      </c>
      <c r="BD1048" s="68">
        <f ca="1">ROUND(NORMINV($BI1048,'Inputs and Outputs'!$C$18,'Inputs and Outputs'!$D$18),0)</f>
        <v>109</v>
      </c>
      <c r="BE1048" s="68">
        <f t="shared" si="329"/>
        <v>104</v>
      </c>
      <c r="BF1048" s="68">
        <f t="shared" ca="1" si="330"/>
        <v>104</v>
      </c>
      <c r="BG1048" s="68">
        <f ca="1">IF(BF1048-BC1048&gt;'Inputs and Outputs'!$D$4,Four-BC1048,0)</f>
        <v>1</v>
      </c>
      <c r="BH1048" s="68">
        <f ca="1">BF1048*'Inputs and Outputs'!$D$5-BG1048*'Inputs and Outputs'!$D$6</f>
        <v>4060</v>
      </c>
      <c r="BI1048" s="70">
        <f t="shared" ca="1" si="338"/>
        <v>0.89643779361786402</v>
      </c>
      <c r="BJ1048" s="68">
        <f t="shared" si="331"/>
        <v>25</v>
      </c>
      <c r="BK1048" s="75">
        <f ca="1">BF1048*'Inputs and Outputs'!$D$5-('Model Part B'!BG1048*'Model Part B'!BJ1048+BG1048*Costperbumped)</f>
        <v>4035</v>
      </c>
      <c r="BN1048" s="74">
        <v>1045</v>
      </c>
      <c r="BO1048" s="68" t="s">
        <v>7</v>
      </c>
      <c r="BP1048" s="69">
        <v>44545</v>
      </c>
      <c r="BQ1048" s="67" t="s">
        <v>3</v>
      </c>
      <c r="BR1048" s="68" t="str">
        <f>'Flight Data'!$A1046</f>
        <v>G1045</v>
      </c>
      <c r="BS1048" s="68">
        <f>'Flight Data'!$B1046</f>
        <v>3</v>
      </c>
      <c r="BT1048" s="68">
        <f ca="1">ROUND(NORMINV($BY1048,'Inputs and Outputs'!$C$18,'Inputs and Outputs'!$D$18),0)</f>
        <v>97</v>
      </c>
      <c r="BU1048" s="68">
        <f t="shared" si="332"/>
        <v>105</v>
      </c>
      <c r="BV1048" s="68">
        <f t="shared" ca="1" si="333"/>
        <v>97</v>
      </c>
      <c r="BW1048" s="68">
        <f ca="1">IF(BV1048-BS1048&gt;'Inputs and Outputs'!$D$4,Five-BS1048,0)</f>
        <v>0</v>
      </c>
      <c r="BX1048" s="68">
        <f ca="1">BV1048*'Inputs and Outputs'!$D$5-BW1048*'Inputs and Outputs'!$D$6</f>
        <v>3880</v>
      </c>
      <c r="BY1048" s="70">
        <f t="shared" ca="1" si="339"/>
        <v>0.22882453457381435</v>
      </c>
      <c r="BZ1048" s="68">
        <f t="shared" si="334"/>
        <v>25</v>
      </c>
      <c r="CA1048" s="75">
        <f ca="1">BV1048*'Inputs and Outputs'!$D$5-('Model Part B'!BW1048*'Model Part B'!BZ1048+BW1048*Costperbumped)</f>
        <v>3880</v>
      </c>
    </row>
    <row r="1049" spans="2:79" x14ac:dyDescent="0.2">
      <c r="B1049" s="74">
        <v>1046</v>
      </c>
      <c r="C1049" s="68" t="s">
        <v>7</v>
      </c>
      <c r="D1049" s="69">
        <v>44545</v>
      </c>
      <c r="E1049" s="67" t="s">
        <v>2</v>
      </c>
      <c r="F1049" s="68" t="str">
        <f>'Flight Data'!$A1047</f>
        <v>G1046</v>
      </c>
      <c r="G1049" s="68">
        <f>'Flight Data'!$B1047</f>
        <v>2</v>
      </c>
      <c r="H1049" s="68">
        <f ca="1">ROUND(NORMINV($M1049,'Inputs and Outputs'!$C$19,'Inputs and Outputs'!$D$19),0)</f>
        <v>103</v>
      </c>
      <c r="I1049" s="68">
        <f t="shared" si="320"/>
        <v>101</v>
      </c>
      <c r="J1049" s="68">
        <f t="shared" ca="1" si="321"/>
        <v>101</v>
      </c>
      <c r="K1049" s="68">
        <f ca="1">IF(J1049-G1049&gt;'Inputs and Outputs'!$D$4,One-G1049,0)</f>
        <v>0</v>
      </c>
      <c r="L1049" s="68">
        <f ca="1">J1049*'Inputs and Outputs'!$D$5-K1049*'Inputs and Outputs'!$D$6</f>
        <v>4040</v>
      </c>
      <c r="M1049" s="70">
        <f t="shared" ca="1" si="335"/>
        <v>0.49790386901897177</v>
      </c>
      <c r="N1049" s="68">
        <f t="shared" si="322"/>
        <v>25</v>
      </c>
      <c r="O1049" s="75">
        <f ca="1">J1049*'Inputs and Outputs'!$D$5-('Model Part B'!K1049*'Model Part B'!N1049+K1049*Costperbumped)</f>
        <v>4040</v>
      </c>
      <c r="R1049" s="74">
        <v>1046</v>
      </c>
      <c r="S1049" s="68" t="s">
        <v>7</v>
      </c>
      <c r="T1049" s="69">
        <v>44545</v>
      </c>
      <c r="U1049" s="67" t="s">
        <v>2</v>
      </c>
      <c r="V1049" s="68" t="str">
        <f>'Flight Data'!$A1047</f>
        <v>G1046</v>
      </c>
      <c r="W1049" s="68">
        <f>'Flight Data'!$B1047</f>
        <v>2</v>
      </c>
      <c r="X1049" s="68">
        <f ca="1">ROUND(NORMINV($AC1049,'Inputs and Outputs'!$C$19,'Inputs and Outputs'!$D$19),0)</f>
        <v>106</v>
      </c>
      <c r="Y1049" s="68">
        <f t="shared" si="323"/>
        <v>102</v>
      </c>
      <c r="Z1049" s="68">
        <f t="shared" ca="1" si="324"/>
        <v>102</v>
      </c>
      <c r="AA1049" s="68">
        <f ca="1">IF(Z1049-W1049&gt;'Inputs and Outputs'!$D$4,One-W1049,0)</f>
        <v>0</v>
      </c>
      <c r="AB1049" s="68">
        <f ca="1">Z1049*'Inputs and Outputs'!$D$5-AA1049*'Inputs and Outputs'!$D$6</f>
        <v>4080</v>
      </c>
      <c r="AC1049" s="70">
        <f t="shared" ca="1" si="336"/>
        <v>0.71846220366913327</v>
      </c>
      <c r="AD1049" s="68">
        <f t="shared" si="325"/>
        <v>25</v>
      </c>
      <c r="AE1049" s="75">
        <f ca="1">Z1049*'Inputs and Outputs'!$D$5-('Model Part B'!AA1049*'Model Part B'!AD1049+AA1049*Costperbumped)</f>
        <v>4080</v>
      </c>
      <c r="AH1049" s="74">
        <v>1046</v>
      </c>
      <c r="AI1049" s="68" t="s">
        <v>7</v>
      </c>
      <c r="AJ1049" s="69">
        <v>44545</v>
      </c>
      <c r="AK1049" s="67" t="s">
        <v>2</v>
      </c>
      <c r="AL1049" s="68" t="str">
        <f>'Flight Data'!$A1047</f>
        <v>G1046</v>
      </c>
      <c r="AM1049" s="68">
        <f>'Flight Data'!$B1047</f>
        <v>2</v>
      </c>
      <c r="AN1049" s="68">
        <f ca="1">ROUND(NORMINV($AS1049,'Inputs and Outputs'!$C$19,'Inputs and Outputs'!$D$19),0)</f>
        <v>105</v>
      </c>
      <c r="AO1049" s="68">
        <f t="shared" si="326"/>
        <v>103</v>
      </c>
      <c r="AP1049" s="68">
        <f t="shared" ca="1" si="327"/>
        <v>103</v>
      </c>
      <c r="AQ1049" s="68">
        <f ca="1">IF(AP1049-AM1049&gt;'Inputs and Outputs'!$D$4,Three-AM1049,0)</f>
        <v>1</v>
      </c>
      <c r="AR1049" s="68">
        <f ca="1">AP1049*'Inputs and Outputs'!$D$5-AQ1049*'Inputs and Outputs'!$D$6</f>
        <v>4020</v>
      </c>
      <c r="AS1049" s="70">
        <f t="shared" ca="1" si="337"/>
        <v>0.68116923316198763</v>
      </c>
      <c r="AT1049" s="68">
        <f t="shared" si="328"/>
        <v>25</v>
      </c>
      <c r="AU1049" s="75">
        <f ca="1">AP1049*'Inputs and Outputs'!$D$5-('Model Part B'!AQ1049*'Model Part B'!AT1049+AQ1049*Costperbumped)</f>
        <v>3995</v>
      </c>
      <c r="AX1049" s="74">
        <v>1046</v>
      </c>
      <c r="AY1049" s="68" t="s">
        <v>7</v>
      </c>
      <c r="AZ1049" s="69">
        <v>44545</v>
      </c>
      <c r="BA1049" s="67" t="s">
        <v>2</v>
      </c>
      <c r="BB1049" s="68" t="str">
        <f>'Flight Data'!$A1047</f>
        <v>G1046</v>
      </c>
      <c r="BC1049" s="68">
        <f>'Flight Data'!$B1047</f>
        <v>2</v>
      </c>
      <c r="BD1049" s="68">
        <f ca="1">ROUND(NORMINV($BI1049,'Inputs and Outputs'!$C$19,'Inputs and Outputs'!$D$19),0)</f>
        <v>110</v>
      </c>
      <c r="BE1049" s="68">
        <f t="shared" si="329"/>
        <v>104</v>
      </c>
      <c r="BF1049" s="68">
        <f t="shared" ca="1" si="330"/>
        <v>104</v>
      </c>
      <c r="BG1049" s="68">
        <f ca="1">IF(BF1049-BC1049&gt;'Inputs and Outputs'!$D$4,Four-BC1049,0)</f>
        <v>2</v>
      </c>
      <c r="BH1049" s="68">
        <f ca="1">BF1049*'Inputs and Outputs'!$D$5-BG1049*'Inputs and Outputs'!$D$6</f>
        <v>3960</v>
      </c>
      <c r="BI1049" s="70">
        <f t="shared" ca="1" si="338"/>
        <v>0.92674579388576817</v>
      </c>
      <c r="BJ1049" s="68">
        <f t="shared" si="331"/>
        <v>25</v>
      </c>
      <c r="BK1049" s="75">
        <f ca="1">BF1049*'Inputs and Outputs'!$D$5-('Model Part B'!BG1049*'Model Part B'!BJ1049+BG1049*Costperbumped)</f>
        <v>3910</v>
      </c>
      <c r="BN1049" s="74">
        <v>1046</v>
      </c>
      <c r="BO1049" s="68" t="s">
        <v>7</v>
      </c>
      <c r="BP1049" s="69">
        <v>44545</v>
      </c>
      <c r="BQ1049" s="67" t="s">
        <v>2</v>
      </c>
      <c r="BR1049" s="68" t="str">
        <f>'Flight Data'!$A1047</f>
        <v>G1046</v>
      </c>
      <c r="BS1049" s="68">
        <f>'Flight Data'!$B1047</f>
        <v>2</v>
      </c>
      <c r="BT1049" s="68">
        <f ca="1">ROUND(NORMINV($BY1049,'Inputs and Outputs'!$C$18,'Inputs and Outputs'!$D$18),0)</f>
        <v>94</v>
      </c>
      <c r="BU1049" s="68">
        <f t="shared" si="332"/>
        <v>105</v>
      </c>
      <c r="BV1049" s="68">
        <f t="shared" ca="1" si="333"/>
        <v>94</v>
      </c>
      <c r="BW1049" s="68">
        <f ca="1">IF(BV1049-BS1049&gt;'Inputs and Outputs'!$D$4,Five-BS1049,0)</f>
        <v>0</v>
      </c>
      <c r="BX1049" s="68">
        <f ca="1">BV1049*'Inputs and Outputs'!$D$5-BW1049*'Inputs and Outputs'!$D$6</f>
        <v>3760</v>
      </c>
      <c r="BY1049" s="70">
        <f t="shared" ca="1" si="339"/>
        <v>0.1093891921725556</v>
      </c>
      <c r="BZ1049" s="68">
        <f t="shared" si="334"/>
        <v>25</v>
      </c>
      <c r="CA1049" s="75">
        <f ca="1">BV1049*'Inputs and Outputs'!$D$5-('Model Part B'!BW1049*'Model Part B'!BZ1049+BW1049*Costperbumped)</f>
        <v>3760</v>
      </c>
    </row>
    <row r="1050" spans="2:79" x14ac:dyDescent="0.2">
      <c r="B1050" s="74">
        <v>1047</v>
      </c>
      <c r="C1050" s="68" t="s">
        <v>7</v>
      </c>
      <c r="D1050" s="69">
        <v>44545</v>
      </c>
      <c r="E1050" s="67" t="s">
        <v>0</v>
      </c>
      <c r="F1050" s="68" t="str">
        <f>'Flight Data'!$A1048</f>
        <v>G1047</v>
      </c>
      <c r="G1050" s="68">
        <f>'Flight Data'!$B1048</f>
        <v>0</v>
      </c>
      <c r="H1050" s="68">
        <f ca="1">ROUND(NORMINV($M1050,'Inputs and Outputs'!$C$20,'Inputs and Outputs'!$D$20),0)</f>
        <v>104</v>
      </c>
      <c r="I1050" s="68">
        <f t="shared" si="320"/>
        <v>101</v>
      </c>
      <c r="J1050" s="68">
        <f t="shared" ca="1" si="321"/>
        <v>101</v>
      </c>
      <c r="K1050" s="68">
        <f ca="1">IF(J1050-G1050&gt;'Inputs and Outputs'!$D$4,One-G1050,0)</f>
        <v>1</v>
      </c>
      <c r="L1050" s="68">
        <f ca="1">J1050*'Inputs and Outputs'!$D$5-K1050*'Inputs and Outputs'!$D$6</f>
        <v>3940</v>
      </c>
      <c r="M1050" s="70">
        <f t="shared" ca="1" si="335"/>
        <v>0.43975408951496697</v>
      </c>
      <c r="N1050" s="68">
        <f t="shared" si="322"/>
        <v>200</v>
      </c>
      <c r="O1050" s="75">
        <f ca="1">J1050*'Inputs and Outputs'!$D$5-('Model Part B'!K1050*'Model Part B'!N1050+K1050*Costperbumped)</f>
        <v>3740</v>
      </c>
      <c r="R1050" s="74">
        <v>1047</v>
      </c>
      <c r="S1050" s="68" t="s">
        <v>7</v>
      </c>
      <c r="T1050" s="69">
        <v>44545</v>
      </c>
      <c r="U1050" s="67" t="s">
        <v>0</v>
      </c>
      <c r="V1050" s="68" t="str">
        <f>'Flight Data'!$A1048</f>
        <v>G1047</v>
      </c>
      <c r="W1050" s="68">
        <f>'Flight Data'!$B1048</f>
        <v>0</v>
      </c>
      <c r="X1050" s="68">
        <f ca="1">ROUND(NORMINV($AC1050,'Inputs and Outputs'!$C$20,'Inputs and Outputs'!$D$20),0)</f>
        <v>108</v>
      </c>
      <c r="Y1050" s="68">
        <f t="shared" si="323"/>
        <v>102</v>
      </c>
      <c r="Z1050" s="68">
        <f t="shared" ca="1" si="324"/>
        <v>102</v>
      </c>
      <c r="AA1050" s="68">
        <f ca="1">IF(Z1050-W1050&gt;'Inputs and Outputs'!$D$4,One-W1050,0)</f>
        <v>1</v>
      </c>
      <c r="AB1050" s="68">
        <f ca="1">Z1050*'Inputs and Outputs'!$D$5-AA1050*'Inputs and Outputs'!$D$6</f>
        <v>3980</v>
      </c>
      <c r="AC1050" s="70">
        <f t="shared" ca="1" si="336"/>
        <v>0.74504081565464053</v>
      </c>
      <c r="AD1050" s="68">
        <f t="shared" si="325"/>
        <v>200</v>
      </c>
      <c r="AE1050" s="75">
        <f ca="1">Z1050*'Inputs and Outputs'!$D$5-('Model Part B'!AA1050*'Model Part B'!AD1050+AA1050*Costperbumped)</f>
        <v>3780</v>
      </c>
      <c r="AH1050" s="74">
        <v>1047</v>
      </c>
      <c r="AI1050" s="68" t="s">
        <v>7</v>
      </c>
      <c r="AJ1050" s="69">
        <v>44545</v>
      </c>
      <c r="AK1050" s="67" t="s">
        <v>0</v>
      </c>
      <c r="AL1050" s="68" t="str">
        <f>'Flight Data'!$A1048</f>
        <v>G1047</v>
      </c>
      <c r="AM1050" s="68">
        <f>'Flight Data'!$B1048</f>
        <v>0</v>
      </c>
      <c r="AN1050" s="68">
        <f ca="1">ROUND(NORMINV($AS1050,'Inputs and Outputs'!$C$20,'Inputs and Outputs'!$D$20),0)</f>
        <v>104</v>
      </c>
      <c r="AO1050" s="68">
        <f t="shared" si="326"/>
        <v>103</v>
      </c>
      <c r="AP1050" s="68">
        <f t="shared" ca="1" si="327"/>
        <v>103</v>
      </c>
      <c r="AQ1050" s="68">
        <f ca="1">IF(AP1050-AM1050&gt;'Inputs and Outputs'!$D$4,Three-AM1050,0)</f>
        <v>3</v>
      </c>
      <c r="AR1050" s="68">
        <f ca="1">AP1050*'Inputs and Outputs'!$D$5-AQ1050*'Inputs and Outputs'!$D$6</f>
        <v>3820</v>
      </c>
      <c r="AS1050" s="70">
        <f t="shared" ca="1" si="337"/>
        <v>0.40616389756106364</v>
      </c>
      <c r="AT1050" s="68">
        <f t="shared" si="328"/>
        <v>200</v>
      </c>
      <c r="AU1050" s="75">
        <f ca="1">AP1050*'Inputs and Outputs'!$D$5-('Model Part B'!AQ1050*'Model Part B'!AT1050+AQ1050*Costperbumped)</f>
        <v>3220</v>
      </c>
      <c r="AX1050" s="74">
        <v>1047</v>
      </c>
      <c r="AY1050" s="68" t="s">
        <v>7</v>
      </c>
      <c r="AZ1050" s="69">
        <v>44545</v>
      </c>
      <c r="BA1050" s="67" t="s">
        <v>0</v>
      </c>
      <c r="BB1050" s="68" t="str">
        <f>'Flight Data'!$A1048</f>
        <v>G1047</v>
      </c>
      <c r="BC1050" s="68">
        <f>'Flight Data'!$B1048</f>
        <v>0</v>
      </c>
      <c r="BD1050" s="68">
        <f ca="1">ROUND(NORMINV($BI1050,'Inputs and Outputs'!$C$20,'Inputs and Outputs'!$D$20),0)</f>
        <v>98</v>
      </c>
      <c r="BE1050" s="68">
        <f t="shared" si="329"/>
        <v>104</v>
      </c>
      <c r="BF1050" s="68">
        <f t="shared" ca="1" si="330"/>
        <v>98</v>
      </c>
      <c r="BG1050" s="68">
        <f ca="1">IF(BF1050-BC1050&gt;'Inputs and Outputs'!$D$4,Four-BC1050,0)</f>
        <v>0</v>
      </c>
      <c r="BH1050" s="68">
        <f ca="1">BF1050*'Inputs and Outputs'!$D$5-BG1050*'Inputs and Outputs'!$D$6</f>
        <v>3920</v>
      </c>
      <c r="BI1050" s="70">
        <f t="shared" ca="1" si="338"/>
        <v>7.7977640982720531E-2</v>
      </c>
      <c r="BJ1050" s="68">
        <f t="shared" si="331"/>
        <v>200</v>
      </c>
      <c r="BK1050" s="75">
        <f ca="1">BF1050*'Inputs and Outputs'!$D$5-('Model Part B'!BG1050*'Model Part B'!BJ1050+BG1050*Costperbumped)</f>
        <v>3920</v>
      </c>
      <c r="BN1050" s="74">
        <v>1047</v>
      </c>
      <c r="BO1050" s="68" t="s">
        <v>7</v>
      </c>
      <c r="BP1050" s="69">
        <v>44545</v>
      </c>
      <c r="BQ1050" s="67" t="s">
        <v>0</v>
      </c>
      <c r="BR1050" s="68" t="str">
        <f>'Flight Data'!$A1048</f>
        <v>G1047</v>
      </c>
      <c r="BS1050" s="68">
        <f>'Flight Data'!$B1048</f>
        <v>0</v>
      </c>
      <c r="BT1050" s="68">
        <f ca="1">ROUND(NORMINV($BY1050,'Inputs and Outputs'!$C$18,'Inputs and Outputs'!$D$18),0)</f>
        <v>91</v>
      </c>
      <c r="BU1050" s="68">
        <f t="shared" si="332"/>
        <v>105</v>
      </c>
      <c r="BV1050" s="68">
        <f t="shared" ca="1" si="333"/>
        <v>91</v>
      </c>
      <c r="BW1050" s="68">
        <f ca="1">IF(BV1050-BS1050&gt;'Inputs and Outputs'!$D$4,Five-BS1050,0)</f>
        <v>0</v>
      </c>
      <c r="BX1050" s="68">
        <f ca="1">BV1050*'Inputs and Outputs'!$D$5-BW1050*'Inputs and Outputs'!$D$6</f>
        <v>3640</v>
      </c>
      <c r="BY1050" s="70">
        <f t="shared" ca="1" si="339"/>
        <v>4.7911731985765482E-2</v>
      </c>
      <c r="BZ1050" s="68">
        <f t="shared" si="334"/>
        <v>200</v>
      </c>
      <c r="CA1050" s="75">
        <f ca="1">BV1050*'Inputs and Outputs'!$D$5-('Model Part B'!BW1050*'Model Part B'!BZ1050+BW1050*Costperbumped)</f>
        <v>3640</v>
      </c>
    </row>
    <row r="1051" spans="2:79" x14ac:dyDescent="0.2">
      <c r="B1051" s="74">
        <v>1048</v>
      </c>
      <c r="C1051" s="68" t="s">
        <v>6</v>
      </c>
      <c r="D1051" s="69">
        <v>44546</v>
      </c>
      <c r="E1051" s="67" t="s">
        <v>3</v>
      </c>
      <c r="F1051" s="68" t="str">
        <f>'Flight Data'!$A1049</f>
        <v>G1048</v>
      </c>
      <c r="G1051" s="68">
        <f>'Flight Data'!$B1049</f>
        <v>4</v>
      </c>
      <c r="H1051" s="68">
        <f ca="1">ROUND(NORMINV($M1051,'Inputs and Outputs'!$C$18,'Inputs and Outputs'!$D$18),0)</f>
        <v>99</v>
      </c>
      <c r="I1051" s="68">
        <f t="shared" si="320"/>
        <v>101</v>
      </c>
      <c r="J1051" s="68">
        <f t="shared" ca="1" si="321"/>
        <v>99</v>
      </c>
      <c r="K1051" s="68">
        <f ca="1">IF(J1051-G1051&gt;'Inputs and Outputs'!$D$4,One-G1051,0)</f>
        <v>0</v>
      </c>
      <c r="L1051" s="68">
        <f ca="1">J1051*'Inputs and Outputs'!$D$5-K1051*'Inputs and Outputs'!$D$6</f>
        <v>3960</v>
      </c>
      <c r="M1051" s="70">
        <f t="shared" ca="1" si="335"/>
        <v>0.35282046221643382</v>
      </c>
      <c r="N1051" s="68">
        <f t="shared" si="322"/>
        <v>25</v>
      </c>
      <c r="O1051" s="75">
        <f ca="1">J1051*'Inputs and Outputs'!$D$5-('Model Part B'!K1051*'Model Part B'!N1051+K1051*Costperbumped)</f>
        <v>3960</v>
      </c>
      <c r="R1051" s="74">
        <v>1048</v>
      </c>
      <c r="S1051" s="68" t="s">
        <v>6</v>
      </c>
      <c r="T1051" s="69">
        <v>44546</v>
      </c>
      <c r="U1051" s="67" t="s">
        <v>3</v>
      </c>
      <c r="V1051" s="68" t="str">
        <f>'Flight Data'!$A1049</f>
        <v>G1048</v>
      </c>
      <c r="W1051" s="68">
        <f>'Flight Data'!$B1049</f>
        <v>4</v>
      </c>
      <c r="X1051" s="68">
        <f ca="1">ROUND(NORMINV($AC1051,'Inputs and Outputs'!$C$18,'Inputs and Outputs'!$D$18),0)</f>
        <v>95</v>
      </c>
      <c r="Y1051" s="68">
        <f t="shared" si="323"/>
        <v>102</v>
      </c>
      <c r="Z1051" s="68">
        <f t="shared" ca="1" si="324"/>
        <v>95</v>
      </c>
      <c r="AA1051" s="68">
        <f ca="1">IF(Z1051-W1051&gt;'Inputs and Outputs'!$D$4,One-W1051,0)</f>
        <v>0</v>
      </c>
      <c r="AB1051" s="68">
        <f ca="1">Z1051*'Inputs and Outputs'!$D$5-AA1051*'Inputs and Outputs'!$D$6</f>
        <v>3800</v>
      </c>
      <c r="AC1051" s="70">
        <f t="shared" ca="1" si="336"/>
        <v>0.17693577337445354</v>
      </c>
      <c r="AD1051" s="68">
        <f t="shared" si="325"/>
        <v>25</v>
      </c>
      <c r="AE1051" s="75">
        <f ca="1">Z1051*'Inputs and Outputs'!$D$5-('Model Part B'!AA1051*'Model Part B'!AD1051+AA1051*Costperbumped)</f>
        <v>3800</v>
      </c>
      <c r="AH1051" s="74">
        <v>1048</v>
      </c>
      <c r="AI1051" s="68" t="s">
        <v>6</v>
      </c>
      <c r="AJ1051" s="69">
        <v>44546</v>
      </c>
      <c r="AK1051" s="67" t="s">
        <v>3</v>
      </c>
      <c r="AL1051" s="68" t="str">
        <f>'Flight Data'!$A1049</f>
        <v>G1048</v>
      </c>
      <c r="AM1051" s="68">
        <f>'Flight Data'!$B1049</f>
        <v>4</v>
      </c>
      <c r="AN1051" s="68">
        <f ca="1">ROUND(NORMINV($AS1051,'Inputs and Outputs'!$C$18,'Inputs and Outputs'!$D$18),0)</f>
        <v>88</v>
      </c>
      <c r="AO1051" s="68">
        <f t="shared" si="326"/>
        <v>103</v>
      </c>
      <c r="AP1051" s="68">
        <f t="shared" ca="1" si="327"/>
        <v>88</v>
      </c>
      <c r="AQ1051" s="68">
        <f ca="1">IF(AP1051-AM1051&gt;'Inputs and Outputs'!$D$4,Three-AM1051,0)</f>
        <v>0</v>
      </c>
      <c r="AR1051" s="68">
        <f ca="1">AP1051*'Inputs and Outputs'!$D$5-AQ1051*'Inputs and Outputs'!$D$6</f>
        <v>3520</v>
      </c>
      <c r="AS1051" s="70">
        <f t="shared" ca="1" si="337"/>
        <v>1.4208722409651875E-2</v>
      </c>
      <c r="AT1051" s="68">
        <f t="shared" si="328"/>
        <v>25</v>
      </c>
      <c r="AU1051" s="75">
        <f ca="1">AP1051*'Inputs and Outputs'!$D$5-('Model Part B'!AQ1051*'Model Part B'!AT1051+AQ1051*Costperbumped)</f>
        <v>3520</v>
      </c>
      <c r="AX1051" s="74">
        <v>1048</v>
      </c>
      <c r="AY1051" s="68" t="s">
        <v>6</v>
      </c>
      <c r="AZ1051" s="69">
        <v>44546</v>
      </c>
      <c r="BA1051" s="67" t="s">
        <v>3</v>
      </c>
      <c r="BB1051" s="68" t="str">
        <f>'Flight Data'!$A1049</f>
        <v>G1048</v>
      </c>
      <c r="BC1051" s="68">
        <f>'Flight Data'!$B1049</f>
        <v>4</v>
      </c>
      <c r="BD1051" s="68">
        <f ca="1">ROUND(NORMINV($BI1051,'Inputs and Outputs'!$C$18,'Inputs and Outputs'!$D$18),0)</f>
        <v>106</v>
      </c>
      <c r="BE1051" s="68">
        <f t="shared" si="329"/>
        <v>104</v>
      </c>
      <c r="BF1051" s="68">
        <f t="shared" ca="1" si="330"/>
        <v>104</v>
      </c>
      <c r="BG1051" s="68">
        <f ca="1">IF(BF1051-BC1051&gt;'Inputs and Outputs'!$D$4,Four-BC1051,0)</f>
        <v>0</v>
      </c>
      <c r="BH1051" s="68">
        <f ca="1">BF1051*'Inputs and Outputs'!$D$5-BG1051*'Inputs and Outputs'!$D$6</f>
        <v>4160</v>
      </c>
      <c r="BI1051" s="70">
        <f t="shared" ca="1" si="338"/>
        <v>0.78746589160436375</v>
      </c>
      <c r="BJ1051" s="68">
        <f t="shared" si="331"/>
        <v>25</v>
      </c>
      <c r="BK1051" s="75">
        <f ca="1">BF1051*'Inputs and Outputs'!$D$5-('Model Part B'!BG1051*'Model Part B'!BJ1051+BG1051*Costperbumped)</f>
        <v>4160</v>
      </c>
      <c r="BN1051" s="74">
        <v>1048</v>
      </c>
      <c r="BO1051" s="68" t="s">
        <v>6</v>
      </c>
      <c r="BP1051" s="69">
        <v>44546</v>
      </c>
      <c r="BQ1051" s="67" t="s">
        <v>3</v>
      </c>
      <c r="BR1051" s="68" t="str">
        <f>'Flight Data'!$A1049</f>
        <v>G1048</v>
      </c>
      <c r="BS1051" s="68">
        <f>'Flight Data'!$B1049</f>
        <v>4</v>
      </c>
      <c r="BT1051" s="68">
        <f ca="1">ROUND(NORMINV($BY1051,'Inputs and Outputs'!$C$18,'Inputs and Outputs'!$D$18),0)</f>
        <v>105</v>
      </c>
      <c r="BU1051" s="68">
        <f t="shared" si="332"/>
        <v>105</v>
      </c>
      <c r="BV1051" s="68">
        <f t="shared" ca="1" si="333"/>
        <v>105</v>
      </c>
      <c r="BW1051" s="68">
        <f ca="1">IF(BV1051-BS1051&gt;'Inputs and Outputs'!$D$4,Five-BS1051,0)</f>
        <v>1</v>
      </c>
      <c r="BX1051" s="68">
        <f ca="1">BV1051*'Inputs and Outputs'!$D$5-BW1051*'Inputs and Outputs'!$D$6</f>
        <v>4100</v>
      </c>
      <c r="BY1051" s="70">
        <f t="shared" ca="1" si="339"/>
        <v>0.75643047861662149</v>
      </c>
      <c r="BZ1051" s="68">
        <f t="shared" si="334"/>
        <v>25</v>
      </c>
      <c r="CA1051" s="75">
        <f ca="1">BV1051*'Inputs and Outputs'!$D$5-('Model Part B'!BW1051*'Model Part B'!BZ1051+BW1051*Costperbumped)</f>
        <v>4075</v>
      </c>
    </row>
    <row r="1052" spans="2:79" x14ac:dyDescent="0.2">
      <c r="B1052" s="74">
        <v>1049</v>
      </c>
      <c r="C1052" s="68" t="s">
        <v>6</v>
      </c>
      <c r="D1052" s="69">
        <v>44546</v>
      </c>
      <c r="E1052" s="67" t="s">
        <v>2</v>
      </c>
      <c r="F1052" s="68" t="str">
        <f>'Flight Data'!$A1050</f>
        <v>G1049</v>
      </c>
      <c r="G1052" s="68">
        <f>'Flight Data'!$B1050</f>
        <v>6</v>
      </c>
      <c r="H1052" s="68">
        <f ca="1">ROUND(NORMINV($M1052,'Inputs and Outputs'!$C$19,'Inputs and Outputs'!$D$19),0)</f>
        <v>107</v>
      </c>
      <c r="I1052" s="68">
        <f t="shared" si="320"/>
        <v>101</v>
      </c>
      <c r="J1052" s="68">
        <f t="shared" ca="1" si="321"/>
        <v>101</v>
      </c>
      <c r="K1052" s="68">
        <f ca="1">IF(J1052-G1052&gt;'Inputs and Outputs'!$D$4,One-G1052,0)</f>
        <v>0</v>
      </c>
      <c r="L1052" s="68">
        <f ca="1">J1052*'Inputs and Outputs'!$D$5-K1052*'Inputs and Outputs'!$D$6</f>
        <v>4040</v>
      </c>
      <c r="M1052" s="70">
        <f t="shared" ca="1" si="335"/>
        <v>0.79034888440280038</v>
      </c>
      <c r="N1052" s="68">
        <f t="shared" si="322"/>
        <v>25</v>
      </c>
      <c r="O1052" s="75">
        <f ca="1">J1052*'Inputs and Outputs'!$D$5-('Model Part B'!K1052*'Model Part B'!N1052+K1052*Costperbumped)</f>
        <v>4040</v>
      </c>
      <c r="R1052" s="74">
        <v>1049</v>
      </c>
      <c r="S1052" s="68" t="s">
        <v>6</v>
      </c>
      <c r="T1052" s="69">
        <v>44546</v>
      </c>
      <c r="U1052" s="67" t="s">
        <v>2</v>
      </c>
      <c r="V1052" s="68" t="str">
        <f>'Flight Data'!$A1050</f>
        <v>G1049</v>
      </c>
      <c r="W1052" s="68">
        <f>'Flight Data'!$B1050</f>
        <v>6</v>
      </c>
      <c r="X1052" s="68">
        <f ca="1">ROUND(NORMINV($AC1052,'Inputs and Outputs'!$C$19,'Inputs and Outputs'!$D$19),0)</f>
        <v>96</v>
      </c>
      <c r="Y1052" s="68">
        <f t="shared" si="323"/>
        <v>102</v>
      </c>
      <c r="Z1052" s="68">
        <f t="shared" ca="1" si="324"/>
        <v>96</v>
      </c>
      <c r="AA1052" s="68">
        <f ca="1">IF(Z1052-W1052&gt;'Inputs and Outputs'!$D$4,One-W1052,0)</f>
        <v>0</v>
      </c>
      <c r="AB1052" s="68">
        <f ca="1">Z1052*'Inputs and Outputs'!$D$5-AA1052*'Inputs and Outputs'!$D$6</f>
        <v>3840</v>
      </c>
      <c r="AC1052" s="70">
        <f t="shared" ca="1" si="336"/>
        <v>7.6580110382416078E-2</v>
      </c>
      <c r="AD1052" s="68">
        <f t="shared" si="325"/>
        <v>25</v>
      </c>
      <c r="AE1052" s="75">
        <f ca="1">Z1052*'Inputs and Outputs'!$D$5-('Model Part B'!AA1052*'Model Part B'!AD1052+AA1052*Costperbumped)</f>
        <v>3840</v>
      </c>
      <c r="AH1052" s="74">
        <v>1049</v>
      </c>
      <c r="AI1052" s="68" t="s">
        <v>6</v>
      </c>
      <c r="AJ1052" s="69">
        <v>44546</v>
      </c>
      <c r="AK1052" s="67" t="s">
        <v>2</v>
      </c>
      <c r="AL1052" s="68" t="str">
        <f>'Flight Data'!$A1050</f>
        <v>G1049</v>
      </c>
      <c r="AM1052" s="68">
        <f>'Flight Data'!$B1050</f>
        <v>6</v>
      </c>
      <c r="AN1052" s="68">
        <f ca="1">ROUND(NORMINV($AS1052,'Inputs and Outputs'!$C$19,'Inputs and Outputs'!$D$19),0)</f>
        <v>100</v>
      </c>
      <c r="AO1052" s="68">
        <f t="shared" si="326"/>
        <v>103</v>
      </c>
      <c r="AP1052" s="68">
        <f t="shared" ca="1" si="327"/>
        <v>100</v>
      </c>
      <c r="AQ1052" s="68">
        <f ca="1">IF(AP1052-AM1052&gt;'Inputs and Outputs'!$D$4,Three-AM1052,0)</f>
        <v>0</v>
      </c>
      <c r="AR1052" s="68">
        <f ca="1">AP1052*'Inputs and Outputs'!$D$5-AQ1052*'Inputs and Outputs'!$D$6</f>
        <v>4000</v>
      </c>
      <c r="AS1052" s="70">
        <f t="shared" ca="1" si="337"/>
        <v>0.24277266451633495</v>
      </c>
      <c r="AT1052" s="68">
        <f t="shared" si="328"/>
        <v>25</v>
      </c>
      <c r="AU1052" s="75">
        <f ca="1">AP1052*'Inputs and Outputs'!$D$5-('Model Part B'!AQ1052*'Model Part B'!AT1052+AQ1052*Costperbumped)</f>
        <v>4000</v>
      </c>
      <c r="AX1052" s="74">
        <v>1049</v>
      </c>
      <c r="AY1052" s="68" t="s">
        <v>6</v>
      </c>
      <c r="AZ1052" s="69">
        <v>44546</v>
      </c>
      <c r="BA1052" s="67" t="s">
        <v>2</v>
      </c>
      <c r="BB1052" s="68" t="str">
        <f>'Flight Data'!$A1050</f>
        <v>G1049</v>
      </c>
      <c r="BC1052" s="68">
        <f>'Flight Data'!$B1050</f>
        <v>6</v>
      </c>
      <c r="BD1052" s="68">
        <f ca="1">ROUND(NORMINV($BI1052,'Inputs and Outputs'!$C$19,'Inputs and Outputs'!$D$19),0)</f>
        <v>112</v>
      </c>
      <c r="BE1052" s="68">
        <f t="shared" si="329"/>
        <v>104</v>
      </c>
      <c r="BF1052" s="68">
        <f t="shared" ca="1" si="330"/>
        <v>104</v>
      </c>
      <c r="BG1052" s="68">
        <f ca="1">IF(BF1052-BC1052&gt;'Inputs and Outputs'!$D$4,Four-BC1052,0)</f>
        <v>0</v>
      </c>
      <c r="BH1052" s="68">
        <f ca="1">BF1052*'Inputs and Outputs'!$D$5-BG1052*'Inputs and Outputs'!$D$6</f>
        <v>4160</v>
      </c>
      <c r="BI1052" s="70">
        <f t="shared" ca="1" si="338"/>
        <v>0.96225488079361532</v>
      </c>
      <c r="BJ1052" s="68">
        <f t="shared" si="331"/>
        <v>25</v>
      </c>
      <c r="BK1052" s="75">
        <f ca="1">BF1052*'Inputs and Outputs'!$D$5-('Model Part B'!BG1052*'Model Part B'!BJ1052+BG1052*Costperbumped)</f>
        <v>4160</v>
      </c>
      <c r="BN1052" s="74">
        <v>1049</v>
      </c>
      <c r="BO1052" s="68" t="s">
        <v>6</v>
      </c>
      <c r="BP1052" s="69">
        <v>44546</v>
      </c>
      <c r="BQ1052" s="67" t="s">
        <v>2</v>
      </c>
      <c r="BR1052" s="68" t="str">
        <f>'Flight Data'!$A1050</f>
        <v>G1049</v>
      </c>
      <c r="BS1052" s="68">
        <f>'Flight Data'!$B1050</f>
        <v>6</v>
      </c>
      <c r="BT1052" s="68">
        <f ca="1">ROUND(NORMINV($BY1052,'Inputs and Outputs'!$C$18,'Inputs and Outputs'!$D$18),0)</f>
        <v>103</v>
      </c>
      <c r="BU1052" s="68">
        <f t="shared" si="332"/>
        <v>105</v>
      </c>
      <c r="BV1052" s="68">
        <f t="shared" ca="1" si="333"/>
        <v>103</v>
      </c>
      <c r="BW1052" s="68">
        <f ca="1">IF(BV1052-BS1052&gt;'Inputs and Outputs'!$D$4,Five-BS1052,0)</f>
        <v>0</v>
      </c>
      <c r="BX1052" s="68">
        <f ca="1">BV1052*'Inputs and Outputs'!$D$5-BW1052*'Inputs and Outputs'!$D$6</f>
        <v>4120</v>
      </c>
      <c r="BY1052" s="70">
        <f t="shared" ca="1" si="339"/>
        <v>0.63272947264660551</v>
      </c>
      <c r="BZ1052" s="68">
        <f t="shared" si="334"/>
        <v>25</v>
      </c>
      <c r="CA1052" s="75">
        <f ca="1">BV1052*'Inputs and Outputs'!$D$5-('Model Part B'!BW1052*'Model Part B'!BZ1052+BW1052*Costperbumped)</f>
        <v>4120</v>
      </c>
    </row>
    <row r="1053" spans="2:79" x14ac:dyDescent="0.2">
      <c r="B1053" s="74">
        <v>1050</v>
      </c>
      <c r="C1053" s="68" t="s">
        <v>6</v>
      </c>
      <c r="D1053" s="69">
        <v>44546</v>
      </c>
      <c r="E1053" s="67" t="s">
        <v>0</v>
      </c>
      <c r="F1053" s="68" t="str">
        <f>'Flight Data'!$A1051</f>
        <v>G1050</v>
      </c>
      <c r="G1053" s="68">
        <f>'Flight Data'!$B1051</f>
        <v>2</v>
      </c>
      <c r="H1053" s="68">
        <f ca="1">ROUND(NORMINV($M1053,'Inputs and Outputs'!$C$20,'Inputs and Outputs'!$D$20),0)</f>
        <v>108</v>
      </c>
      <c r="I1053" s="68">
        <f t="shared" si="320"/>
        <v>101</v>
      </c>
      <c r="J1053" s="68">
        <f t="shared" ca="1" si="321"/>
        <v>101</v>
      </c>
      <c r="K1053" s="68">
        <f ca="1">IF(J1053-G1053&gt;'Inputs and Outputs'!$D$4,One-G1053,0)</f>
        <v>0</v>
      </c>
      <c r="L1053" s="68">
        <f ca="1">J1053*'Inputs and Outputs'!$D$5-K1053*'Inputs and Outputs'!$D$6</f>
        <v>4040</v>
      </c>
      <c r="M1053" s="70">
        <f t="shared" ca="1" si="335"/>
        <v>0.69271499416358684</v>
      </c>
      <c r="N1053" s="68">
        <f t="shared" si="322"/>
        <v>200</v>
      </c>
      <c r="O1053" s="75">
        <f ca="1">J1053*'Inputs and Outputs'!$D$5-('Model Part B'!K1053*'Model Part B'!N1053+K1053*Costperbumped)</f>
        <v>4040</v>
      </c>
      <c r="R1053" s="74">
        <v>1050</v>
      </c>
      <c r="S1053" s="68" t="s">
        <v>6</v>
      </c>
      <c r="T1053" s="69">
        <v>44546</v>
      </c>
      <c r="U1053" s="67" t="s">
        <v>0</v>
      </c>
      <c r="V1053" s="68" t="str">
        <f>'Flight Data'!$A1051</f>
        <v>G1050</v>
      </c>
      <c r="W1053" s="68">
        <f>'Flight Data'!$B1051</f>
        <v>2</v>
      </c>
      <c r="X1053" s="68">
        <f ca="1">ROUND(NORMINV($AC1053,'Inputs and Outputs'!$C$20,'Inputs and Outputs'!$D$20),0)</f>
        <v>113</v>
      </c>
      <c r="Y1053" s="68">
        <f t="shared" si="323"/>
        <v>102</v>
      </c>
      <c r="Z1053" s="68">
        <f t="shared" ca="1" si="324"/>
        <v>102</v>
      </c>
      <c r="AA1053" s="68">
        <f ca="1">IF(Z1053-W1053&gt;'Inputs and Outputs'!$D$4,One-W1053,0)</f>
        <v>0</v>
      </c>
      <c r="AB1053" s="68">
        <f ca="1">Z1053*'Inputs and Outputs'!$D$5-AA1053*'Inputs and Outputs'!$D$6</f>
        <v>4080</v>
      </c>
      <c r="AC1053" s="70">
        <f t="shared" ca="1" si="336"/>
        <v>0.94955492039831868</v>
      </c>
      <c r="AD1053" s="68">
        <f t="shared" si="325"/>
        <v>200</v>
      </c>
      <c r="AE1053" s="75">
        <f ca="1">Z1053*'Inputs and Outputs'!$D$5-('Model Part B'!AA1053*'Model Part B'!AD1053+AA1053*Costperbumped)</f>
        <v>4080</v>
      </c>
      <c r="AH1053" s="74">
        <v>1050</v>
      </c>
      <c r="AI1053" s="68" t="s">
        <v>6</v>
      </c>
      <c r="AJ1053" s="69">
        <v>44546</v>
      </c>
      <c r="AK1053" s="67" t="s">
        <v>0</v>
      </c>
      <c r="AL1053" s="68" t="str">
        <f>'Flight Data'!$A1051</f>
        <v>G1050</v>
      </c>
      <c r="AM1053" s="68">
        <f>'Flight Data'!$B1051</f>
        <v>2</v>
      </c>
      <c r="AN1053" s="68">
        <f ca="1">ROUND(NORMINV($AS1053,'Inputs and Outputs'!$C$20,'Inputs and Outputs'!$D$20),0)</f>
        <v>107</v>
      </c>
      <c r="AO1053" s="68">
        <f t="shared" si="326"/>
        <v>103</v>
      </c>
      <c r="AP1053" s="68">
        <f t="shared" ca="1" si="327"/>
        <v>103</v>
      </c>
      <c r="AQ1053" s="68">
        <f ca="1">IF(AP1053-AM1053&gt;'Inputs and Outputs'!$D$4,Three-AM1053,0)</f>
        <v>1</v>
      </c>
      <c r="AR1053" s="68">
        <f ca="1">AP1053*'Inputs and Outputs'!$D$5-AQ1053*'Inputs and Outputs'!$D$6</f>
        <v>4020</v>
      </c>
      <c r="AS1053" s="70">
        <f t="shared" ca="1" si="337"/>
        <v>0.65297728474739958</v>
      </c>
      <c r="AT1053" s="68">
        <f t="shared" si="328"/>
        <v>200</v>
      </c>
      <c r="AU1053" s="75">
        <f ca="1">AP1053*'Inputs and Outputs'!$D$5-('Model Part B'!AQ1053*'Model Part B'!AT1053+AQ1053*Costperbumped)</f>
        <v>3820</v>
      </c>
      <c r="AX1053" s="74">
        <v>1050</v>
      </c>
      <c r="AY1053" s="68" t="s">
        <v>6</v>
      </c>
      <c r="AZ1053" s="69">
        <v>44546</v>
      </c>
      <c r="BA1053" s="67" t="s">
        <v>0</v>
      </c>
      <c r="BB1053" s="68" t="str">
        <f>'Flight Data'!$A1051</f>
        <v>G1050</v>
      </c>
      <c r="BC1053" s="68">
        <f>'Flight Data'!$B1051</f>
        <v>2</v>
      </c>
      <c r="BD1053" s="68">
        <f ca="1">ROUND(NORMINV($BI1053,'Inputs and Outputs'!$C$20,'Inputs and Outputs'!$D$20),0)</f>
        <v>101</v>
      </c>
      <c r="BE1053" s="68">
        <f t="shared" si="329"/>
        <v>104</v>
      </c>
      <c r="BF1053" s="68">
        <f t="shared" ca="1" si="330"/>
        <v>101</v>
      </c>
      <c r="BG1053" s="68">
        <f ca="1">IF(BF1053-BC1053&gt;'Inputs and Outputs'!$D$4,Four-BC1053,0)</f>
        <v>0</v>
      </c>
      <c r="BH1053" s="68">
        <f ca="1">BF1053*'Inputs and Outputs'!$D$5-BG1053*'Inputs and Outputs'!$D$6</f>
        <v>4040</v>
      </c>
      <c r="BI1053" s="70">
        <f t="shared" ca="1" si="338"/>
        <v>0.18534717436775139</v>
      </c>
      <c r="BJ1053" s="68">
        <f t="shared" si="331"/>
        <v>200</v>
      </c>
      <c r="BK1053" s="75">
        <f ca="1">BF1053*'Inputs and Outputs'!$D$5-('Model Part B'!BG1053*'Model Part B'!BJ1053+BG1053*Costperbumped)</f>
        <v>4040</v>
      </c>
      <c r="BN1053" s="74">
        <v>1050</v>
      </c>
      <c r="BO1053" s="68" t="s">
        <v>6</v>
      </c>
      <c r="BP1053" s="69">
        <v>44546</v>
      </c>
      <c r="BQ1053" s="67" t="s">
        <v>0</v>
      </c>
      <c r="BR1053" s="68" t="str">
        <f>'Flight Data'!$A1051</f>
        <v>G1050</v>
      </c>
      <c r="BS1053" s="68">
        <f>'Flight Data'!$B1051</f>
        <v>2</v>
      </c>
      <c r="BT1053" s="68">
        <f ca="1">ROUND(NORMINV($BY1053,'Inputs and Outputs'!$C$18,'Inputs and Outputs'!$D$18),0)</f>
        <v>102</v>
      </c>
      <c r="BU1053" s="68">
        <f t="shared" si="332"/>
        <v>105</v>
      </c>
      <c r="BV1053" s="68">
        <f t="shared" ca="1" si="333"/>
        <v>102</v>
      </c>
      <c r="BW1053" s="68">
        <f ca="1">IF(BV1053-BS1053&gt;'Inputs and Outputs'!$D$4,Five-BS1053,0)</f>
        <v>0</v>
      </c>
      <c r="BX1053" s="68">
        <f ca="1">BV1053*'Inputs and Outputs'!$D$5-BW1053*'Inputs and Outputs'!$D$6</f>
        <v>4080</v>
      </c>
      <c r="BY1053" s="70">
        <f t="shared" ca="1" si="339"/>
        <v>0.57926539951690958</v>
      </c>
      <c r="BZ1053" s="68">
        <f t="shared" si="334"/>
        <v>200</v>
      </c>
      <c r="CA1053" s="75">
        <f ca="1">BV1053*'Inputs and Outputs'!$D$5-('Model Part B'!BW1053*'Model Part B'!BZ1053+BW1053*Costperbumped)</f>
        <v>4080</v>
      </c>
    </row>
    <row r="1054" spans="2:79" x14ac:dyDescent="0.2">
      <c r="B1054" s="74">
        <v>1051</v>
      </c>
      <c r="C1054" s="68" t="s">
        <v>5</v>
      </c>
      <c r="D1054" s="69">
        <v>44547</v>
      </c>
      <c r="E1054" s="67" t="s">
        <v>3</v>
      </c>
      <c r="F1054" s="68" t="str">
        <f>'Flight Data'!$A1052</f>
        <v>G1051</v>
      </c>
      <c r="G1054" s="68">
        <f>'Flight Data'!$B1052</f>
        <v>5</v>
      </c>
      <c r="H1054" s="68">
        <f ca="1">ROUND(NORMINV($M1054,'Inputs and Outputs'!$C$18,'Inputs and Outputs'!$D$18),0)</f>
        <v>100</v>
      </c>
      <c r="I1054" s="68">
        <f t="shared" si="320"/>
        <v>101</v>
      </c>
      <c r="J1054" s="68">
        <f t="shared" ca="1" si="321"/>
        <v>100</v>
      </c>
      <c r="K1054" s="68">
        <f ca="1">IF(J1054-G1054&gt;'Inputs and Outputs'!$D$4,One-G1054,0)</f>
        <v>0</v>
      </c>
      <c r="L1054" s="68">
        <f ca="1">J1054*'Inputs and Outputs'!$D$5-K1054*'Inputs and Outputs'!$D$6</f>
        <v>4000</v>
      </c>
      <c r="M1054" s="70">
        <f t="shared" ca="1" si="335"/>
        <v>0.43206905883250346</v>
      </c>
      <c r="N1054" s="68">
        <f t="shared" si="322"/>
        <v>25</v>
      </c>
      <c r="O1054" s="75">
        <f ca="1">J1054*'Inputs and Outputs'!$D$5-('Model Part B'!K1054*'Model Part B'!N1054+K1054*Costperbumped)</f>
        <v>4000</v>
      </c>
      <c r="R1054" s="74">
        <v>1051</v>
      </c>
      <c r="S1054" s="68" t="s">
        <v>5</v>
      </c>
      <c r="T1054" s="69">
        <v>44547</v>
      </c>
      <c r="U1054" s="67" t="s">
        <v>3</v>
      </c>
      <c r="V1054" s="68" t="str">
        <f>'Flight Data'!$A1052</f>
        <v>G1051</v>
      </c>
      <c r="W1054" s="68">
        <f>'Flight Data'!$B1052</f>
        <v>5</v>
      </c>
      <c r="X1054" s="68">
        <f ca="1">ROUND(NORMINV($AC1054,'Inputs and Outputs'!$C$18,'Inputs and Outputs'!$D$18),0)</f>
        <v>89</v>
      </c>
      <c r="Y1054" s="68">
        <f t="shared" si="323"/>
        <v>102</v>
      </c>
      <c r="Z1054" s="68">
        <f t="shared" ca="1" si="324"/>
        <v>89</v>
      </c>
      <c r="AA1054" s="68">
        <f ca="1">IF(Z1054-W1054&gt;'Inputs and Outputs'!$D$4,One-W1054,0)</f>
        <v>0</v>
      </c>
      <c r="AB1054" s="68">
        <f ca="1">Z1054*'Inputs and Outputs'!$D$5-AA1054*'Inputs and Outputs'!$D$6</f>
        <v>3560</v>
      </c>
      <c r="AC1054" s="70">
        <f t="shared" ca="1" si="336"/>
        <v>1.8944444683706929E-2</v>
      </c>
      <c r="AD1054" s="68">
        <f t="shared" si="325"/>
        <v>25</v>
      </c>
      <c r="AE1054" s="75">
        <f ca="1">Z1054*'Inputs and Outputs'!$D$5-('Model Part B'!AA1054*'Model Part B'!AD1054+AA1054*Costperbumped)</f>
        <v>3560</v>
      </c>
      <c r="AH1054" s="74">
        <v>1051</v>
      </c>
      <c r="AI1054" s="68" t="s">
        <v>5</v>
      </c>
      <c r="AJ1054" s="69">
        <v>44547</v>
      </c>
      <c r="AK1054" s="67" t="s">
        <v>3</v>
      </c>
      <c r="AL1054" s="68" t="str">
        <f>'Flight Data'!$A1052</f>
        <v>G1051</v>
      </c>
      <c r="AM1054" s="68">
        <f>'Flight Data'!$B1052</f>
        <v>5</v>
      </c>
      <c r="AN1054" s="68">
        <f ca="1">ROUND(NORMINV($AS1054,'Inputs and Outputs'!$C$18,'Inputs and Outputs'!$D$18),0)</f>
        <v>107</v>
      </c>
      <c r="AO1054" s="68">
        <f t="shared" si="326"/>
        <v>103</v>
      </c>
      <c r="AP1054" s="68">
        <f t="shared" ca="1" si="327"/>
        <v>103</v>
      </c>
      <c r="AQ1054" s="68">
        <f ca="1">IF(AP1054-AM1054&gt;'Inputs and Outputs'!$D$4,Three-AM1054,0)</f>
        <v>0</v>
      </c>
      <c r="AR1054" s="68">
        <f ca="1">AP1054*'Inputs and Outputs'!$D$5-AQ1054*'Inputs and Outputs'!$D$6</f>
        <v>4120</v>
      </c>
      <c r="AS1054" s="70">
        <f t="shared" ca="1" si="337"/>
        <v>0.83864796379556672</v>
      </c>
      <c r="AT1054" s="68">
        <f t="shared" si="328"/>
        <v>25</v>
      </c>
      <c r="AU1054" s="75">
        <f ca="1">AP1054*'Inputs and Outputs'!$D$5-('Model Part B'!AQ1054*'Model Part B'!AT1054+AQ1054*Costperbumped)</f>
        <v>4120</v>
      </c>
      <c r="AX1054" s="74">
        <v>1051</v>
      </c>
      <c r="AY1054" s="68" t="s">
        <v>5</v>
      </c>
      <c r="AZ1054" s="69">
        <v>44547</v>
      </c>
      <c r="BA1054" s="67" t="s">
        <v>3</v>
      </c>
      <c r="BB1054" s="68" t="str">
        <f>'Flight Data'!$A1052</f>
        <v>G1051</v>
      </c>
      <c r="BC1054" s="68">
        <f>'Flight Data'!$B1052</f>
        <v>5</v>
      </c>
      <c r="BD1054" s="68">
        <f ca="1">ROUND(NORMINV($BI1054,'Inputs and Outputs'!$C$18,'Inputs and Outputs'!$D$18),0)</f>
        <v>108</v>
      </c>
      <c r="BE1054" s="68">
        <f t="shared" si="329"/>
        <v>104</v>
      </c>
      <c r="BF1054" s="68">
        <f t="shared" ca="1" si="330"/>
        <v>104</v>
      </c>
      <c r="BG1054" s="68">
        <f ca="1">IF(BF1054-BC1054&gt;'Inputs and Outputs'!$D$4,Four-BC1054,0)</f>
        <v>0</v>
      </c>
      <c r="BH1054" s="68">
        <f ca="1">BF1054*'Inputs and Outputs'!$D$5-BG1054*'Inputs and Outputs'!$D$6</f>
        <v>4160</v>
      </c>
      <c r="BI1054" s="70">
        <f t="shared" ca="1" si="338"/>
        <v>0.86959487206633967</v>
      </c>
      <c r="BJ1054" s="68">
        <f t="shared" si="331"/>
        <v>25</v>
      </c>
      <c r="BK1054" s="75">
        <f ca="1">BF1054*'Inputs and Outputs'!$D$5-('Model Part B'!BG1054*'Model Part B'!BJ1054+BG1054*Costperbumped)</f>
        <v>4160</v>
      </c>
      <c r="BN1054" s="74">
        <v>1051</v>
      </c>
      <c r="BO1054" s="68" t="s">
        <v>5</v>
      </c>
      <c r="BP1054" s="69">
        <v>44547</v>
      </c>
      <c r="BQ1054" s="67" t="s">
        <v>3</v>
      </c>
      <c r="BR1054" s="68" t="str">
        <f>'Flight Data'!$A1052</f>
        <v>G1051</v>
      </c>
      <c r="BS1054" s="68">
        <f>'Flight Data'!$B1052</f>
        <v>5</v>
      </c>
      <c r="BT1054" s="68">
        <f ca="1">ROUND(NORMINV($BY1054,'Inputs and Outputs'!$C$18,'Inputs and Outputs'!$D$18),0)</f>
        <v>93</v>
      </c>
      <c r="BU1054" s="68">
        <f t="shared" si="332"/>
        <v>105</v>
      </c>
      <c r="BV1054" s="68">
        <f t="shared" ca="1" si="333"/>
        <v>93</v>
      </c>
      <c r="BW1054" s="68">
        <f ca="1">IF(BV1054-BS1054&gt;'Inputs and Outputs'!$D$4,Five-BS1054,0)</f>
        <v>0</v>
      </c>
      <c r="BX1054" s="68">
        <f ca="1">BV1054*'Inputs and Outputs'!$D$5-BW1054*'Inputs and Outputs'!$D$6</f>
        <v>3720</v>
      </c>
      <c r="BY1054" s="70">
        <f t="shared" ca="1" si="339"/>
        <v>8.7950703818069687E-2</v>
      </c>
      <c r="BZ1054" s="68">
        <f t="shared" si="334"/>
        <v>25</v>
      </c>
      <c r="CA1054" s="75">
        <f ca="1">BV1054*'Inputs and Outputs'!$D$5-('Model Part B'!BW1054*'Model Part B'!BZ1054+BW1054*Costperbumped)</f>
        <v>3720</v>
      </c>
    </row>
    <row r="1055" spans="2:79" x14ac:dyDescent="0.2">
      <c r="B1055" s="74">
        <v>1052</v>
      </c>
      <c r="C1055" s="68" t="s">
        <v>5</v>
      </c>
      <c r="D1055" s="69">
        <v>44547</v>
      </c>
      <c r="E1055" s="67" t="s">
        <v>2</v>
      </c>
      <c r="F1055" s="68" t="str">
        <f>'Flight Data'!$A1053</f>
        <v>G1052</v>
      </c>
      <c r="G1055" s="68">
        <f>'Flight Data'!$B1053</f>
        <v>4</v>
      </c>
      <c r="H1055" s="68">
        <f ca="1">ROUND(NORMINV($M1055,'Inputs and Outputs'!$C$19,'Inputs and Outputs'!$D$19),0)</f>
        <v>104</v>
      </c>
      <c r="I1055" s="68">
        <f t="shared" si="320"/>
        <v>101</v>
      </c>
      <c r="J1055" s="68">
        <f t="shared" ca="1" si="321"/>
        <v>101</v>
      </c>
      <c r="K1055" s="68">
        <f ca="1">IF(J1055-G1055&gt;'Inputs and Outputs'!$D$4,One-G1055,0)</f>
        <v>0</v>
      </c>
      <c r="L1055" s="68">
        <f ca="1">J1055*'Inputs and Outputs'!$D$5-K1055*'Inputs and Outputs'!$D$6</f>
        <v>4040</v>
      </c>
      <c r="M1055" s="70">
        <f t="shared" ca="1" si="335"/>
        <v>0.60138780568962469</v>
      </c>
      <c r="N1055" s="68">
        <f t="shared" si="322"/>
        <v>25</v>
      </c>
      <c r="O1055" s="75">
        <f ca="1">J1055*'Inputs and Outputs'!$D$5-('Model Part B'!K1055*'Model Part B'!N1055+K1055*Costperbumped)</f>
        <v>4040</v>
      </c>
      <c r="R1055" s="74">
        <v>1052</v>
      </c>
      <c r="S1055" s="68" t="s">
        <v>5</v>
      </c>
      <c r="T1055" s="69">
        <v>44547</v>
      </c>
      <c r="U1055" s="67" t="s">
        <v>2</v>
      </c>
      <c r="V1055" s="68" t="str">
        <f>'Flight Data'!$A1053</f>
        <v>G1052</v>
      </c>
      <c r="W1055" s="68">
        <f>'Flight Data'!$B1053</f>
        <v>4</v>
      </c>
      <c r="X1055" s="68">
        <f ca="1">ROUND(NORMINV($AC1055,'Inputs and Outputs'!$C$19,'Inputs and Outputs'!$D$19),0)</f>
        <v>96</v>
      </c>
      <c r="Y1055" s="68">
        <f t="shared" si="323"/>
        <v>102</v>
      </c>
      <c r="Z1055" s="68">
        <f t="shared" ca="1" si="324"/>
        <v>96</v>
      </c>
      <c r="AA1055" s="68">
        <f ca="1">IF(Z1055-W1055&gt;'Inputs and Outputs'!$D$4,One-W1055,0)</f>
        <v>0</v>
      </c>
      <c r="AB1055" s="68">
        <f ca="1">Z1055*'Inputs and Outputs'!$D$5-AA1055*'Inputs and Outputs'!$D$6</f>
        <v>3840</v>
      </c>
      <c r="AC1055" s="70">
        <f t="shared" ca="1" si="336"/>
        <v>9.2253165247204283E-2</v>
      </c>
      <c r="AD1055" s="68">
        <f t="shared" si="325"/>
        <v>25</v>
      </c>
      <c r="AE1055" s="75">
        <f ca="1">Z1055*'Inputs and Outputs'!$D$5-('Model Part B'!AA1055*'Model Part B'!AD1055+AA1055*Costperbumped)</f>
        <v>3840</v>
      </c>
      <c r="AH1055" s="74">
        <v>1052</v>
      </c>
      <c r="AI1055" s="68" t="s">
        <v>5</v>
      </c>
      <c r="AJ1055" s="69">
        <v>44547</v>
      </c>
      <c r="AK1055" s="67" t="s">
        <v>2</v>
      </c>
      <c r="AL1055" s="68" t="str">
        <f>'Flight Data'!$A1053</f>
        <v>G1052</v>
      </c>
      <c r="AM1055" s="68">
        <f>'Flight Data'!$B1053</f>
        <v>4</v>
      </c>
      <c r="AN1055" s="68">
        <f ca="1">ROUND(NORMINV($AS1055,'Inputs and Outputs'!$C$19,'Inputs and Outputs'!$D$19),0)</f>
        <v>95</v>
      </c>
      <c r="AO1055" s="68">
        <f t="shared" si="326"/>
        <v>103</v>
      </c>
      <c r="AP1055" s="68">
        <f t="shared" ca="1" si="327"/>
        <v>95</v>
      </c>
      <c r="AQ1055" s="68">
        <f ca="1">IF(AP1055-AM1055&gt;'Inputs and Outputs'!$D$4,Three-AM1055,0)</f>
        <v>0</v>
      </c>
      <c r="AR1055" s="68">
        <f ca="1">AP1055*'Inputs and Outputs'!$D$5-AQ1055*'Inputs and Outputs'!$D$6</f>
        <v>3800</v>
      </c>
      <c r="AS1055" s="70">
        <f t="shared" ca="1" si="337"/>
        <v>5.3317116733930914E-2</v>
      </c>
      <c r="AT1055" s="68">
        <f t="shared" si="328"/>
        <v>25</v>
      </c>
      <c r="AU1055" s="75">
        <f ca="1">AP1055*'Inputs and Outputs'!$D$5-('Model Part B'!AQ1055*'Model Part B'!AT1055+AQ1055*Costperbumped)</f>
        <v>3800</v>
      </c>
      <c r="AX1055" s="74">
        <v>1052</v>
      </c>
      <c r="AY1055" s="68" t="s">
        <v>5</v>
      </c>
      <c r="AZ1055" s="69">
        <v>44547</v>
      </c>
      <c r="BA1055" s="67" t="s">
        <v>2</v>
      </c>
      <c r="BB1055" s="68" t="str">
        <f>'Flight Data'!$A1053</f>
        <v>G1052</v>
      </c>
      <c r="BC1055" s="68">
        <f>'Flight Data'!$B1053</f>
        <v>4</v>
      </c>
      <c r="BD1055" s="68">
        <f ca="1">ROUND(NORMINV($BI1055,'Inputs and Outputs'!$C$19,'Inputs and Outputs'!$D$19),0)</f>
        <v>101</v>
      </c>
      <c r="BE1055" s="68">
        <f t="shared" si="329"/>
        <v>104</v>
      </c>
      <c r="BF1055" s="68">
        <f t="shared" ca="1" si="330"/>
        <v>101</v>
      </c>
      <c r="BG1055" s="68">
        <f ca="1">IF(BF1055-BC1055&gt;'Inputs and Outputs'!$D$4,Four-BC1055,0)</f>
        <v>0</v>
      </c>
      <c r="BH1055" s="68">
        <f ca="1">BF1055*'Inputs and Outputs'!$D$5-BG1055*'Inputs and Outputs'!$D$6</f>
        <v>4040</v>
      </c>
      <c r="BI1055" s="70">
        <f t="shared" ca="1" si="338"/>
        <v>0.31409797260532302</v>
      </c>
      <c r="BJ1055" s="68">
        <f t="shared" si="331"/>
        <v>25</v>
      </c>
      <c r="BK1055" s="75">
        <f ca="1">BF1055*'Inputs and Outputs'!$D$5-('Model Part B'!BG1055*'Model Part B'!BJ1055+BG1055*Costperbumped)</f>
        <v>4040</v>
      </c>
      <c r="BN1055" s="74">
        <v>1052</v>
      </c>
      <c r="BO1055" s="68" t="s">
        <v>5</v>
      </c>
      <c r="BP1055" s="69">
        <v>44547</v>
      </c>
      <c r="BQ1055" s="67" t="s">
        <v>2</v>
      </c>
      <c r="BR1055" s="68" t="str">
        <f>'Flight Data'!$A1053</f>
        <v>G1052</v>
      </c>
      <c r="BS1055" s="68">
        <f>'Flight Data'!$B1053</f>
        <v>4</v>
      </c>
      <c r="BT1055" s="68">
        <f ca="1">ROUND(NORMINV($BY1055,'Inputs and Outputs'!$C$18,'Inputs and Outputs'!$D$18),0)</f>
        <v>105</v>
      </c>
      <c r="BU1055" s="68">
        <f t="shared" si="332"/>
        <v>105</v>
      </c>
      <c r="BV1055" s="68">
        <f t="shared" ca="1" si="333"/>
        <v>105</v>
      </c>
      <c r="BW1055" s="68">
        <f ca="1">IF(BV1055-BS1055&gt;'Inputs and Outputs'!$D$4,Five-BS1055,0)</f>
        <v>1</v>
      </c>
      <c r="BX1055" s="68">
        <f ca="1">BV1055*'Inputs and Outputs'!$D$5-BW1055*'Inputs and Outputs'!$D$6</f>
        <v>4100</v>
      </c>
      <c r="BY1055" s="70">
        <f t="shared" ca="1" si="339"/>
        <v>0.76664225104526518</v>
      </c>
      <c r="BZ1055" s="68">
        <f t="shared" si="334"/>
        <v>25</v>
      </c>
      <c r="CA1055" s="75">
        <f ca="1">BV1055*'Inputs and Outputs'!$D$5-('Model Part B'!BW1055*'Model Part B'!BZ1055+BW1055*Costperbumped)</f>
        <v>4075</v>
      </c>
    </row>
    <row r="1056" spans="2:79" x14ac:dyDescent="0.2">
      <c r="B1056" s="74">
        <v>1053</v>
      </c>
      <c r="C1056" s="68" t="s">
        <v>5</v>
      </c>
      <c r="D1056" s="69">
        <v>44547</v>
      </c>
      <c r="E1056" s="67" t="s">
        <v>0</v>
      </c>
      <c r="F1056" s="68" t="str">
        <f>'Flight Data'!$A1054</f>
        <v>G1053</v>
      </c>
      <c r="G1056" s="68">
        <f>'Flight Data'!$B1054</f>
        <v>1</v>
      </c>
      <c r="H1056" s="68">
        <f ca="1">ROUND(NORMINV($M1056,'Inputs and Outputs'!$C$20,'Inputs and Outputs'!$D$20),0)</f>
        <v>104</v>
      </c>
      <c r="I1056" s="68">
        <f t="shared" si="320"/>
        <v>101</v>
      </c>
      <c r="J1056" s="68">
        <f t="shared" ca="1" si="321"/>
        <v>101</v>
      </c>
      <c r="K1056" s="68">
        <f ca="1">IF(J1056-G1056&gt;'Inputs and Outputs'!$D$4,One-G1056,0)</f>
        <v>0</v>
      </c>
      <c r="L1056" s="68">
        <f ca="1">J1056*'Inputs and Outputs'!$D$5-K1056*'Inputs and Outputs'!$D$6</f>
        <v>4040</v>
      </c>
      <c r="M1056" s="70">
        <f t="shared" ca="1" si="335"/>
        <v>0.41559667401600109</v>
      </c>
      <c r="N1056" s="68">
        <f t="shared" si="322"/>
        <v>200</v>
      </c>
      <c r="O1056" s="75">
        <f ca="1">J1056*'Inputs and Outputs'!$D$5-('Model Part B'!K1056*'Model Part B'!N1056+K1056*Costperbumped)</f>
        <v>4040</v>
      </c>
      <c r="R1056" s="74">
        <v>1053</v>
      </c>
      <c r="S1056" s="68" t="s">
        <v>5</v>
      </c>
      <c r="T1056" s="69">
        <v>44547</v>
      </c>
      <c r="U1056" s="67" t="s">
        <v>0</v>
      </c>
      <c r="V1056" s="68" t="str">
        <f>'Flight Data'!$A1054</f>
        <v>G1053</v>
      </c>
      <c r="W1056" s="68">
        <f>'Flight Data'!$B1054</f>
        <v>1</v>
      </c>
      <c r="X1056" s="68">
        <f ca="1">ROUND(NORMINV($AC1056,'Inputs and Outputs'!$C$20,'Inputs and Outputs'!$D$20),0)</f>
        <v>110</v>
      </c>
      <c r="Y1056" s="68">
        <f t="shared" si="323"/>
        <v>102</v>
      </c>
      <c r="Z1056" s="68">
        <f t="shared" ca="1" si="324"/>
        <v>102</v>
      </c>
      <c r="AA1056" s="68">
        <f ca="1">IF(Z1056-W1056&gt;'Inputs and Outputs'!$D$4,One-W1056,0)</f>
        <v>0</v>
      </c>
      <c r="AB1056" s="68">
        <f ca="1">Z1056*'Inputs and Outputs'!$D$5-AA1056*'Inputs and Outputs'!$D$6</f>
        <v>4080</v>
      </c>
      <c r="AC1056" s="70">
        <f t="shared" ca="1" si="336"/>
        <v>0.83850706745010117</v>
      </c>
      <c r="AD1056" s="68">
        <f t="shared" si="325"/>
        <v>200</v>
      </c>
      <c r="AE1056" s="75">
        <f ca="1">Z1056*'Inputs and Outputs'!$D$5-('Model Part B'!AA1056*'Model Part B'!AD1056+AA1056*Costperbumped)</f>
        <v>4080</v>
      </c>
      <c r="AH1056" s="74">
        <v>1053</v>
      </c>
      <c r="AI1056" s="68" t="s">
        <v>5</v>
      </c>
      <c r="AJ1056" s="69">
        <v>44547</v>
      </c>
      <c r="AK1056" s="67" t="s">
        <v>0</v>
      </c>
      <c r="AL1056" s="68" t="str">
        <f>'Flight Data'!$A1054</f>
        <v>G1053</v>
      </c>
      <c r="AM1056" s="68">
        <f>'Flight Data'!$B1054</f>
        <v>1</v>
      </c>
      <c r="AN1056" s="68">
        <f ca="1">ROUND(NORMINV($AS1056,'Inputs and Outputs'!$C$20,'Inputs and Outputs'!$D$20),0)</f>
        <v>102</v>
      </c>
      <c r="AO1056" s="68">
        <f t="shared" si="326"/>
        <v>103</v>
      </c>
      <c r="AP1056" s="68">
        <f t="shared" ca="1" si="327"/>
        <v>102</v>
      </c>
      <c r="AQ1056" s="68">
        <f ca="1">IF(AP1056-AM1056&gt;'Inputs and Outputs'!$D$4,Three-AM1056,0)</f>
        <v>2</v>
      </c>
      <c r="AR1056" s="68">
        <f ca="1">AP1056*'Inputs and Outputs'!$D$5-AQ1056*'Inputs and Outputs'!$D$6</f>
        <v>3880</v>
      </c>
      <c r="AS1056" s="70">
        <f t="shared" ca="1" si="337"/>
        <v>0.30151407676644693</v>
      </c>
      <c r="AT1056" s="68">
        <f t="shared" si="328"/>
        <v>200</v>
      </c>
      <c r="AU1056" s="75">
        <f ca="1">AP1056*'Inputs and Outputs'!$D$5-('Model Part B'!AQ1056*'Model Part B'!AT1056+AQ1056*Costperbumped)</f>
        <v>3480</v>
      </c>
      <c r="AX1056" s="74">
        <v>1053</v>
      </c>
      <c r="AY1056" s="68" t="s">
        <v>5</v>
      </c>
      <c r="AZ1056" s="69">
        <v>44547</v>
      </c>
      <c r="BA1056" s="67" t="s">
        <v>0</v>
      </c>
      <c r="BB1056" s="68" t="str">
        <f>'Flight Data'!$A1054</f>
        <v>G1053</v>
      </c>
      <c r="BC1056" s="68">
        <f>'Flight Data'!$B1054</f>
        <v>1</v>
      </c>
      <c r="BD1056" s="68">
        <f ca="1">ROUND(NORMINV($BI1056,'Inputs and Outputs'!$C$20,'Inputs and Outputs'!$D$20),0)</f>
        <v>93</v>
      </c>
      <c r="BE1056" s="68">
        <f t="shared" si="329"/>
        <v>104</v>
      </c>
      <c r="BF1056" s="68">
        <f t="shared" ca="1" si="330"/>
        <v>93</v>
      </c>
      <c r="BG1056" s="68">
        <f ca="1">IF(BF1056-BC1056&gt;'Inputs and Outputs'!$D$4,Four-BC1056,0)</f>
        <v>0</v>
      </c>
      <c r="BH1056" s="68">
        <f ca="1">BF1056*'Inputs and Outputs'!$D$5-BG1056*'Inputs and Outputs'!$D$6</f>
        <v>3720</v>
      </c>
      <c r="BI1056" s="70">
        <f t="shared" ca="1" si="338"/>
        <v>8.4068198892878199E-3</v>
      </c>
      <c r="BJ1056" s="68">
        <f t="shared" si="331"/>
        <v>200</v>
      </c>
      <c r="BK1056" s="75">
        <f ca="1">BF1056*'Inputs and Outputs'!$D$5-('Model Part B'!BG1056*'Model Part B'!BJ1056+BG1056*Costperbumped)</f>
        <v>3720</v>
      </c>
      <c r="BN1056" s="74">
        <v>1053</v>
      </c>
      <c r="BO1056" s="68" t="s">
        <v>5</v>
      </c>
      <c r="BP1056" s="69">
        <v>44547</v>
      </c>
      <c r="BQ1056" s="67" t="s">
        <v>0</v>
      </c>
      <c r="BR1056" s="68" t="str">
        <f>'Flight Data'!$A1054</f>
        <v>G1053</v>
      </c>
      <c r="BS1056" s="68">
        <f>'Flight Data'!$B1054</f>
        <v>1</v>
      </c>
      <c r="BT1056" s="68">
        <f ca="1">ROUND(NORMINV($BY1056,'Inputs and Outputs'!$C$18,'Inputs and Outputs'!$D$18),0)</f>
        <v>101</v>
      </c>
      <c r="BU1056" s="68">
        <f t="shared" si="332"/>
        <v>105</v>
      </c>
      <c r="BV1056" s="68">
        <f t="shared" ca="1" si="333"/>
        <v>101</v>
      </c>
      <c r="BW1056" s="68">
        <f ca="1">IF(BV1056-BS1056&gt;'Inputs and Outputs'!$D$4,Five-BS1056,0)</f>
        <v>0</v>
      </c>
      <c r="BX1056" s="68">
        <f ca="1">BV1056*'Inputs and Outputs'!$D$5-BW1056*'Inputs and Outputs'!$D$6</f>
        <v>4040</v>
      </c>
      <c r="BY1056" s="70">
        <f t="shared" ca="1" si="339"/>
        <v>0.4870407200842678</v>
      </c>
      <c r="BZ1056" s="68">
        <f t="shared" si="334"/>
        <v>200</v>
      </c>
      <c r="CA1056" s="75">
        <f ca="1">BV1056*'Inputs and Outputs'!$D$5-('Model Part B'!BW1056*'Model Part B'!BZ1056+BW1056*Costperbumped)</f>
        <v>4040</v>
      </c>
    </row>
    <row r="1057" spans="2:79" x14ac:dyDescent="0.2">
      <c r="B1057" s="74">
        <v>1054</v>
      </c>
      <c r="C1057" s="68" t="s">
        <v>4</v>
      </c>
      <c r="D1057" s="69">
        <v>44548</v>
      </c>
      <c r="E1057" s="67" t="s">
        <v>3</v>
      </c>
      <c r="F1057" s="68" t="str">
        <f>'Flight Data'!$A1055</f>
        <v>G1054</v>
      </c>
      <c r="G1057" s="68">
        <f>'Flight Data'!$B1055</f>
        <v>5</v>
      </c>
      <c r="H1057" s="68">
        <f ca="1">ROUND(NORMINV($M1057,'Inputs and Outputs'!$C$18,'Inputs and Outputs'!$D$18),0)</f>
        <v>101</v>
      </c>
      <c r="I1057" s="68">
        <f t="shared" si="320"/>
        <v>101</v>
      </c>
      <c r="J1057" s="68">
        <f t="shared" ca="1" si="321"/>
        <v>101</v>
      </c>
      <c r="K1057" s="68">
        <f ca="1">IF(J1057-G1057&gt;'Inputs and Outputs'!$D$4,One-G1057,0)</f>
        <v>0</v>
      </c>
      <c r="L1057" s="68">
        <f ca="1">J1057*'Inputs and Outputs'!$D$5-K1057*'Inputs and Outputs'!$D$6</f>
        <v>4040</v>
      </c>
      <c r="M1057" s="70">
        <f t="shared" ca="1" si="335"/>
        <v>0.49360510141453418</v>
      </c>
      <c r="N1057" s="68">
        <f t="shared" si="322"/>
        <v>25</v>
      </c>
      <c r="O1057" s="75">
        <f ca="1">J1057*'Inputs and Outputs'!$D$5-('Model Part B'!K1057*'Model Part B'!N1057+K1057*Costperbumped)</f>
        <v>4040</v>
      </c>
      <c r="R1057" s="74">
        <v>1054</v>
      </c>
      <c r="S1057" s="68" t="s">
        <v>4</v>
      </c>
      <c r="T1057" s="69">
        <v>44548</v>
      </c>
      <c r="U1057" s="67" t="s">
        <v>3</v>
      </c>
      <c r="V1057" s="68" t="str">
        <f>'Flight Data'!$A1055</f>
        <v>G1054</v>
      </c>
      <c r="W1057" s="68">
        <f>'Flight Data'!$B1055</f>
        <v>5</v>
      </c>
      <c r="X1057" s="68">
        <f ca="1">ROUND(NORMINV($AC1057,'Inputs and Outputs'!$C$18,'Inputs and Outputs'!$D$18),0)</f>
        <v>104</v>
      </c>
      <c r="Y1057" s="68">
        <f t="shared" si="323"/>
        <v>102</v>
      </c>
      <c r="Z1057" s="68">
        <f t="shared" ca="1" si="324"/>
        <v>102</v>
      </c>
      <c r="AA1057" s="68">
        <f ca="1">IF(Z1057-W1057&gt;'Inputs and Outputs'!$D$4,One-W1057,0)</f>
        <v>0</v>
      </c>
      <c r="AB1057" s="68">
        <f ca="1">Z1057*'Inputs and Outputs'!$D$5-AA1057*'Inputs and Outputs'!$D$6</f>
        <v>4080</v>
      </c>
      <c r="AC1057" s="70">
        <f t="shared" ca="1" si="336"/>
        <v>0.68163468988366716</v>
      </c>
      <c r="AD1057" s="68">
        <f t="shared" si="325"/>
        <v>25</v>
      </c>
      <c r="AE1057" s="75">
        <f ca="1">Z1057*'Inputs and Outputs'!$D$5-('Model Part B'!AA1057*'Model Part B'!AD1057+AA1057*Costperbumped)</f>
        <v>4080</v>
      </c>
      <c r="AH1057" s="74">
        <v>1054</v>
      </c>
      <c r="AI1057" s="68" t="s">
        <v>4</v>
      </c>
      <c r="AJ1057" s="69">
        <v>44548</v>
      </c>
      <c r="AK1057" s="67" t="s">
        <v>3</v>
      </c>
      <c r="AL1057" s="68" t="str">
        <f>'Flight Data'!$A1055</f>
        <v>G1054</v>
      </c>
      <c r="AM1057" s="68">
        <f>'Flight Data'!$B1055</f>
        <v>5</v>
      </c>
      <c r="AN1057" s="68">
        <f ca="1">ROUND(NORMINV($AS1057,'Inputs and Outputs'!$C$18,'Inputs and Outputs'!$D$18),0)</f>
        <v>101</v>
      </c>
      <c r="AO1057" s="68">
        <f t="shared" si="326"/>
        <v>103</v>
      </c>
      <c r="AP1057" s="68">
        <f t="shared" ca="1" si="327"/>
        <v>101</v>
      </c>
      <c r="AQ1057" s="68">
        <f ca="1">IF(AP1057-AM1057&gt;'Inputs and Outputs'!$D$4,Three-AM1057,0)</f>
        <v>0</v>
      </c>
      <c r="AR1057" s="68">
        <f ca="1">AP1057*'Inputs and Outputs'!$D$5-AQ1057*'Inputs and Outputs'!$D$6</f>
        <v>4040</v>
      </c>
      <c r="AS1057" s="70">
        <f t="shared" ca="1" si="337"/>
        <v>0.5326310206806355</v>
      </c>
      <c r="AT1057" s="68">
        <f t="shared" si="328"/>
        <v>25</v>
      </c>
      <c r="AU1057" s="75">
        <f ca="1">AP1057*'Inputs and Outputs'!$D$5-('Model Part B'!AQ1057*'Model Part B'!AT1057+AQ1057*Costperbumped)</f>
        <v>4040</v>
      </c>
      <c r="AX1057" s="74">
        <v>1054</v>
      </c>
      <c r="AY1057" s="68" t="s">
        <v>4</v>
      </c>
      <c r="AZ1057" s="69">
        <v>44548</v>
      </c>
      <c r="BA1057" s="67" t="s">
        <v>3</v>
      </c>
      <c r="BB1057" s="68" t="str">
        <f>'Flight Data'!$A1055</f>
        <v>G1054</v>
      </c>
      <c r="BC1057" s="68">
        <f>'Flight Data'!$B1055</f>
        <v>5</v>
      </c>
      <c r="BD1057" s="68">
        <f ca="1">ROUND(NORMINV($BI1057,'Inputs and Outputs'!$C$18,'Inputs and Outputs'!$D$18),0)</f>
        <v>102</v>
      </c>
      <c r="BE1057" s="68">
        <f t="shared" si="329"/>
        <v>104</v>
      </c>
      <c r="BF1057" s="68">
        <f t="shared" ca="1" si="330"/>
        <v>102</v>
      </c>
      <c r="BG1057" s="68">
        <f ca="1">IF(BF1057-BC1057&gt;'Inputs and Outputs'!$D$4,Four-BC1057,0)</f>
        <v>0</v>
      </c>
      <c r="BH1057" s="68">
        <f ca="1">BF1057*'Inputs and Outputs'!$D$5-BG1057*'Inputs and Outputs'!$D$6</f>
        <v>4080</v>
      </c>
      <c r="BI1057" s="70">
        <f t="shared" ca="1" si="338"/>
        <v>0.58015679402759901</v>
      </c>
      <c r="BJ1057" s="68">
        <f t="shared" si="331"/>
        <v>25</v>
      </c>
      <c r="BK1057" s="75">
        <f ca="1">BF1057*'Inputs and Outputs'!$D$5-('Model Part B'!BG1057*'Model Part B'!BJ1057+BG1057*Costperbumped)</f>
        <v>4080</v>
      </c>
      <c r="BN1057" s="74">
        <v>1054</v>
      </c>
      <c r="BO1057" s="68" t="s">
        <v>4</v>
      </c>
      <c r="BP1057" s="69">
        <v>44548</v>
      </c>
      <c r="BQ1057" s="67" t="s">
        <v>3</v>
      </c>
      <c r="BR1057" s="68" t="str">
        <f>'Flight Data'!$A1055</f>
        <v>G1054</v>
      </c>
      <c r="BS1057" s="68">
        <f>'Flight Data'!$B1055</f>
        <v>5</v>
      </c>
      <c r="BT1057" s="68">
        <f ca="1">ROUND(NORMINV($BY1057,'Inputs and Outputs'!$C$18,'Inputs and Outputs'!$D$18),0)</f>
        <v>104</v>
      </c>
      <c r="BU1057" s="68">
        <f t="shared" si="332"/>
        <v>105</v>
      </c>
      <c r="BV1057" s="68">
        <f t="shared" ca="1" si="333"/>
        <v>104</v>
      </c>
      <c r="BW1057" s="68">
        <f ca="1">IF(BV1057-BS1057&gt;'Inputs and Outputs'!$D$4,Five-BS1057,0)</f>
        <v>0</v>
      </c>
      <c r="BX1057" s="68">
        <f ca="1">BV1057*'Inputs and Outputs'!$D$5-BW1057*'Inputs and Outputs'!$D$6</f>
        <v>4160</v>
      </c>
      <c r="BY1057" s="70">
        <f t="shared" ca="1" si="339"/>
        <v>0.67962386779566897</v>
      </c>
      <c r="BZ1057" s="68">
        <f t="shared" si="334"/>
        <v>25</v>
      </c>
      <c r="CA1057" s="75">
        <f ca="1">BV1057*'Inputs and Outputs'!$D$5-('Model Part B'!BW1057*'Model Part B'!BZ1057+BW1057*Costperbumped)</f>
        <v>4160</v>
      </c>
    </row>
    <row r="1058" spans="2:79" x14ac:dyDescent="0.2">
      <c r="B1058" s="74">
        <v>1055</v>
      </c>
      <c r="C1058" s="68" t="s">
        <v>4</v>
      </c>
      <c r="D1058" s="69">
        <v>44548</v>
      </c>
      <c r="E1058" s="67" t="s">
        <v>2</v>
      </c>
      <c r="F1058" s="68" t="str">
        <f>'Flight Data'!$A1056</f>
        <v>G1055</v>
      </c>
      <c r="G1058" s="68">
        <f>'Flight Data'!$B1056</f>
        <v>5</v>
      </c>
      <c r="H1058" s="68">
        <f ca="1">ROUND(NORMINV($M1058,'Inputs and Outputs'!$C$19,'Inputs and Outputs'!$D$19),0)</f>
        <v>108</v>
      </c>
      <c r="I1058" s="68">
        <f t="shared" si="320"/>
        <v>101</v>
      </c>
      <c r="J1058" s="68">
        <f t="shared" ca="1" si="321"/>
        <v>101</v>
      </c>
      <c r="K1058" s="68">
        <f ca="1">IF(J1058-G1058&gt;'Inputs and Outputs'!$D$4,One-G1058,0)</f>
        <v>0</v>
      </c>
      <c r="L1058" s="68">
        <f ca="1">J1058*'Inputs and Outputs'!$D$5-K1058*'Inputs and Outputs'!$D$6</f>
        <v>4040</v>
      </c>
      <c r="M1058" s="70">
        <f t="shared" ca="1" si="335"/>
        <v>0.83101869022039387</v>
      </c>
      <c r="N1058" s="68">
        <f t="shared" si="322"/>
        <v>25</v>
      </c>
      <c r="O1058" s="75">
        <f ca="1">J1058*'Inputs and Outputs'!$D$5-('Model Part B'!K1058*'Model Part B'!N1058+K1058*Costperbumped)</f>
        <v>4040</v>
      </c>
      <c r="R1058" s="74">
        <v>1055</v>
      </c>
      <c r="S1058" s="68" t="s">
        <v>4</v>
      </c>
      <c r="T1058" s="69">
        <v>44548</v>
      </c>
      <c r="U1058" s="67" t="s">
        <v>2</v>
      </c>
      <c r="V1058" s="68" t="str">
        <f>'Flight Data'!$A1056</f>
        <v>G1055</v>
      </c>
      <c r="W1058" s="68">
        <f>'Flight Data'!$B1056</f>
        <v>5</v>
      </c>
      <c r="X1058" s="68">
        <f ca="1">ROUND(NORMINV($AC1058,'Inputs and Outputs'!$C$19,'Inputs and Outputs'!$D$19),0)</f>
        <v>110</v>
      </c>
      <c r="Y1058" s="68">
        <f t="shared" si="323"/>
        <v>102</v>
      </c>
      <c r="Z1058" s="68">
        <f t="shared" ca="1" si="324"/>
        <v>102</v>
      </c>
      <c r="AA1058" s="68">
        <f ca="1">IF(Z1058-W1058&gt;'Inputs and Outputs'!$D$4,One-W1058,0)</f>
        <v>0</v>
      </c>
      <c r="AB1058" s="68">
        <f ca="1">Z1058*'Inputs and Outputs'!$D$5-AA1058*'Inputs and Outputs'!$D$6</f>
        <v>4080</v>
      </c>
      <c r="AC1058" s="70">
        <f t="shared" ca="1" si="336"/>
        <v>0.92200049089142821</v>
      </c>
      <c r="AD1058" s="68">
        <f t="shared" si="325"/>
        <v>25</v>
      </c>
      <c r="AE1058" s="75">
        <f ca="1">Z1058*'Inputs and Outputs'!$D$5-('Model Part B'!AA1058*'Model Part B'!AD1058+AA1058*Costperbumped)</f>
        <v>4080</v>
      </c>
      <c r="AH1058" s="74">
        <v>1055</v>
      </c>
      <c r="AI1058" s="68" t="s">
        <v>4</v>
      </c>
      <c r="AJ1058" s="69">
        <v>44548</v>
      </c>
      <c r="AK1058" s="67" t="s">
        <v>2</v>
      </c>
      <c r="AL1058" s="68" t="str">
        <f>'Flight Data'!$A1056</f>
        <v>G1055</v>
      </c>
      <c r="AM1058" s="68">
        <f>'Flight Data'!$B1056</f>
        <v>5</v>
      </c>
      <c r="AN1058" s="68">
        <f ca="1">ROUND(NORMINV($AS1058,'Inputs and Outputs'!$C$19,'Inputs and Outputs'!$D$19),0)</f>
        <v>94</v>
      </c>
      <c r="AO1058" s="68">
        <f t="shared" si="326"/>
        <v>103</v>
      </c>
      <c r="AP1058" s="68">
        <f t="shared" ca="1" si="327"/>
        <v>94</v>
      </c>
      <c r="AQ1058" s="68">
        <f ca="1">IF(AP1058-AM1058&gt;'Inputs and Outputs'!$D$4,Three-AM1058,0)</f>
        <v>0</v>
      </c>
      <c r="AR1058" s="68">
        <f ca="1">AP1058*'Inputs and Outputs'!$D$5-AQ1058*'Inputs and Outputs'!$D$6</f>
        <v>3760</v>
      </c>
      <c r="AS1058" s="70">
        <f t="shared" ca="1" si="337"/>
        <v>2.982765607053961E-2</v>
      </c>
      <c r="AT1058" s="68">
        <f t="shared" si="328"/>
        <v>25</v>
      </c>
      <c r="AU1058" s="75">
        <f ca="1">AP1058*'Inputs and Outputs'!$D$5-('Model Part B'!AQ1058*'Model Part B'!AT1058+AQ1058*Costperbumped)</f>
        <v>3760</v>
      </c>
      <c r="AX1058" s="74">
        <v>1055</v>
      </c>
      <c r="AY1058" s="68" t="s">
        <v>4</v>
      </c>
      <c r="AZ1058" s="69">
        <v>44548</v>
      </c>
      <c r="BA1058" s="67" t="s">
        <v>2</v>
      </c>
      <c r="BB1058" s="68" t="str">
        <f>'Flight Data'!$A1056</f>
        <v>G1055</v>
      </c>
      <c r="BC1058" s="68">
        <f>'Flight Data'!$B1056</f>
        <v>5</v>
      </c>
      <c r="BD1058" s="68">
        <f ca="1">ROUND(NORMINV($BI1058,'Inputs and Outputs'!$C$19,'Inputs and Outputs'!$D$19),0)</f>
        <v>98</v>
      </c>
      <c r="BE1058" s="68">
        <f t="shared" si="329"/>
        <v>104</v>
      </c>
      <c r="BF1058" s="68">
        <f t="shared" ca="1" si="330"/>
        <v>98</v>
      </c>
      <c r="BG1058" s="68">
        <f ca="1">IF(BF1058-BC1058&gt;'Inputs and Outputs'!$D$4,Four-BC1058,0)</f>
        <v>0</v>
      </c>
      <c r="BH1058" s="68">
        <f ca="1">BF1058*'Inputs and Outputs'!$D$5-BG1058*'Inputs and Outputs'!$D$6</f>
        <v>3920</v>
      </c>
      <c r="BI1058" s="70">
        <f t="shared" ca="1" si="338"/>
        <v>0.16929019992608163</v>
      </c>
      <c r="BJ1058" s="68">
        <f t="shared" si="331"/>
        <v>25</v>
      </c>
      <c r="BK1058" s="75">
        <f ca="1">BF1058*'Inputs and Outputs'!$D$5-('Model Part B'!BG1058*'Model Part B'!BJ1058+BG1058*Costperbumped)</f>
        <v>3920</v>
      </c>
      <c r="BN1058" s="74">
        <v>1055</v>
      </c>
      <c r="BO1058" s="68" t="s">
        <v>4</v>
      </c>
      <c r="BP1058" s="69">
        <v>44548</v>
      </c>
      <c r="BQ1058" s="67" t="s">
        <v>2</v>
      </c>
      <c r="BR1058" s="68" t="str">
        <f>'Flight Data'!$A1056</f>
        <v>G1055</v>
      </c>
      <c r="BS1058" s="68">
        <f>'Flight Data'!$B1056</f>
        <v>5</v>
      </c>
      <c r="BT1058" s="68">
        <f ca="1">ROUND(NORMINV($BY1058,'Inputs and Outputs'!$C$18,'Inputs and Outputs'!$D$18),0)</f>
        <v>104</v>
      </c>
      <c r="BU1058" s="68">
        <f t="shared" si="332"/>
        <v>105</v>
      </c>
      <c r="BV1058" s="68">
        <f t="shared" ca="1" si="333"/>
        <v>104</v>
      </c>
      <c r="BW1058" s="68">
        <f ca="1">IF(BV1058-BS1058&gt;'Inputs and Outputs'!$D$4,Five-BS1058,0)</f>
        <v>0</v>
      </c>
      <c r="BX1058" s="68">
        <f ca="1">BV1058*'Inputs and Outputs'!$D$5-BW1058*'Inputs and Outputs'!$D$6</f>
        <v>4160</v>
      </c>
      <c r="BY1058" s="70">
        <f t="shared" ca="1" si="339"/>
        <v>0.70157012279005071</v>
      </c>
      <c r="BZ1058" s="68">
        <f t="shared" si="334"/>
        <v>25</v>
      </c>
      <c r="CA1058" s="75">
        <f ca="1">BV1058*'Inputs and Outputs'!$D$5-('Model Part B'!BW1058*'Model Part B'!BZ1058+BW1058*Costperbumped)</f>
        <v>4160</v>
      </c>
    </row>
    <row r="1059" spans="2:79" x14ac:dyDescent="0.2">
      <c r="B1059" s="74">
        <v>1056</v>
      </c>
      <c r="C1059" s="68" t="s">
        <v>4</v>
      </c>
      <c r="D1059" s="69">
        <v>44548</v>
      </c>
      <c r="E1059" s="67" t="s">
        <v>0</v>
      </c>
      <c r="F1059" s="68" t="str">
        <f>'Flight Data'!$A1057</f>
        <v>G1056</v>
      </c>
      <c r="G1059" s="68">
        <f>'Flight Data'!$B1057</f>
        <v>0</v>
      </c>
      <c r="H1059" s="68">
        <f ca="1">ROUND(NORMINV($M1059,'Inputs and Outputs'!$C$20,'Inputs and Outputs'!$D$20),0)</f>
        <v>108</v>
      </c>
      <c r="I1059" s="68">
        <f t="shared" si="320"/>
        <v>101</v>
      </c>
      <c r="J1059" s="68">
        <f t="shared" ca="1" si="321"/>
        <v>101</v>
      </c>
      <c r="K1059" s="68">
        <f ca="1">IF(J1059-G1059&gt;'Inputs and Outputs'!$D$4,One-G1059,0)</f>
        <v>1</v>
      </c>
      <c r="L1059" s="68">
        <f ca="1">J1059*'Inputs and Outputs'!$D$5-K1059*'Inputs and Outputs'!$D$6</f>
        <v>3940</v>
      </c>
      <c r="M1059" s="70">
        <f t="shared" ca="1" si="335"/>
        <v>0.72119504592676464</v>
      </c>
      <c r="N1059" s="68">
        <f t="shared" si="322"/>
        <v>200</v>
      </c>
      <c r="O1059" s="75">
        <f ca="1">J1059*'Inputs and Outputs'!$D$5-('Model Part B'!K1059*'Model Part B'!N1059+K1059*Costperbumped)</f>
        <v>3740</v>
      </c>
      <c r="R1059" s="74">
        <v>1056</v>
      </c>
      <c r="S1059" s="68" t="s">
        <v>4</v>
      </c>
      <c r="T1059" s="69">
        <v>44548</v>
      </c>
      <c r="U1059" s="67" t="s">
        <v>0</v>
      </c>
      <c r="V1059" s="68" t="str">
        <f>'Flight Data'!$A1057</f>
        <v>G1056</v>
      </c>
      <c r="W1059" s="68">
        <f>'Flight Data'!$B1057</f>
        <v>0</v>
      </c>
      <c r="X1059" s="68">
        <f ca="1">ROUND(NORMINV($AC1059,'Inputs and Outputs'!$C$20,'Inputs and Outputs'!$D$20),0)</f>
        <v>109</v>
      </c>
      <c r="Y1059" s="68">
        <f t="shared" si="323"/>
        <v>102</v>
      </c>
      <c r="Z1059" s="68">
        <f t="shared" ca="1" si="324"/>
        <v>102</v>
      </c>
      <c r="AA1059" s="68">
        <f ca="1">IF(Z1059-W1059&gt;'Inputs and Outputs'!$D$4,One-W1059,0)</f>
        <v>1</v>
      </c>
      <c r="AB1059" s="68">
        <f ca="1">Z1059*'Inputs and Outputs'!$D$5-AA1059*'Inputs and Outputs'!$D$6</f>
        <v>3980</v>
      </c>
      <c r="AC1059" s="70">
        <f t="shared" ca="1" si="336"/>
        <v>0.80654413437699013</v>
      </c>
      <c r="AD1059" s="68">
        <f t="shared" si="325"/>
        <v>200</v>
      </c>
      <c r="AE1059" s="75">
        <f ca="1">Z1059*'Inputs and Outputs'!$D$5-('Model Part B'!AA1059*'Model Part B'!AD1059+AA1059*Costperbumped)</f>
        <v>3780</v>
      </c>
      <c r="AH1059" s="74">
        <v>1056</v>
      </c>
      <c r="AI1059" s="68" t="s">
        <v>4</v>
      </c>
      <c r="AJ1059" s="69">
        <v>44548</v>
      </c>
      <c r="AK1059" s="67" t="s">
        <v>0</v>
      </c>
      <c r="AL1059" s="68" t="str">
        <f>'Flight Data'!$A1057</f>
        <v>G1056</v>
      </c>
      <c r="AM1059" s="68">
        <f>'Flight Data'!$B1057</f>
        <v>0</v>
      </c>
      <c r="AN1059" s="68">
        <f ca="1">ROUND(NORMINV($AS1059,'Inputs and Outputs'!$C$20,'Inputs and Outputs'!$D$20),0)</f>
        <v>98</v>
      </c>
      <c r="AO1059" s="68">
        <f t="shared" si="326"/>
        <v>103</v>
      </c>
      <c r="AP1059" s="68">
        <f t="shared" ca="1" si="327"/>
        <v>98</v>
      </c>
      <c r="AQ1059" s="68">
        <f ca="1">IF(AP1059-AM1059&gt;'Inputs and Outputs'!$D$4,Three-AM1059,0)</f>
        <v>0</v>
      </c>
      <c r="AR1059" s="68">
        <f ca="1">AP1059*'Inputs and Outputs'!$D$5-AQ1059*'Inputs and Outputs'!$D$6</f>
        <v>3920</v>
      </c>
      <c r="AS1059" s="70">
        <f t="shared" ca="1" si="337"/>
        <v>7.1297224792383651E-2</v>
      </c>
      <c r="AT1059" s="68">
        <f t="shared" si="328"/>
        <v>200</v>
      </c>
      <c r="AU1059" s="75">
        <f ca="1">AP1059*'Inputs and Outputs'!$D$5-('Model Part B'!AQ1059*'Model Part B'!AT1059+AQ1059*Costperbumped)</f>
        <v>3920</v>
      </c>
      <c r="AX1059" s="74">
        <v>1056</v>
      </c>
      <c r="AY1059" s="68" t="s">
        <v>4</v>
      </c>
      <c r="AZ1059" s="69">
        <v>44548</v>
      </c>
      <c r="BA1059" s="67" t="s">
        <v>0</v>
      </c>
      <c r="BB1059" s="68" t="str">
        <f>'Flight Data'!$A1057</f>
        <v>G1056</v>
      </c>
      <c r="BC1059" s="68">
        <f>'Flight Data'!$B1057</f>
        <v>0</v>
      </c>
      <c r="BD1059" s="68">
        <f ca="1">ROUND(NORMINV($BI1059,'Inputs and Outputs'!$C$20,'Inputs and Outputs'!$D$20),0)</f>
        <v>102</v>
      </c>
      <c r="BE1059" s="68">
        <f t="shared" si="329"/>
        <v>104</v>
      </c>
      <c r="BF1059" s="68">
        <f t="shared" ca="1" si="330"/>
        <v>102</v>
      </c>
      <c r="BG1059" s="68">
        <f ca="1">IF(BF1059-BC1059&gt;'Inputs and Outputs'!$D$4,Four-BC1059,0)</f>
        <v>4</v>
      </c>
      <c r="BH1059" s="68">
        <f ca="1">BF1059*'Inputs and Outputs'!$D$5-BG1059*'Inputs and Outputs'!$D$6</f>
        <v>3680</v>
      </c>
      <c r="BI1059" s="70">
        <f t="shared" ca="1" si="338"/>
        <v>0.25083081048446954</v>
      </c>
      <c r="BJ1059" s="68">
        <f t="shared" si="331"/>
        <v>200</v>
      </c>
      <c r="BK1059" s="75">
        <f ca="1">BF1059*'Inputs and Outputs'!$D$5-('Model Part B'!BG1059*'Model Part B'!BJ1059+BG1059*Costperbumped)</f>
        <v>2880</v>
      </c>
      <c r="BN1059" s="74">
        <v>1056</v>
      </c>
      <c r="BO1059" s="68" t="s">
        <v>4</v>
      </c>
      <c r="BP1059" s="69">
        <v>44548</v>
      </c>
      <c r="BQ1059" s="67" t="s">
        <v>0</v>
      </c>
      <c r="BR1059" s="68" t="str">
        <f>'Flight Data'!$A1057</f>
        <v>G1056</v>
      </c>
      <c r="BS1059" s="68">
        <f>'Flight Data'!$B1057</f>
        <v>0</v>
      </c>
      <c r="BT1059" s="68">
        <f ca="1">ROUND(NORMINV($BY1059,'Inputs and Outputs'!$C$18,'Inputs and Outputs'!$D$18),0)</f>
        <v>98</v>
      </c>
      <c r="BU1059" s="68">
        <f t="shared" si="332"/>
        <v>105</v>
      </c>
      <c r="BV1059" s="68">
        <f t="shared" ca="1" si="333"/>
        <v>98</v>
      </c>
      <c r="BW1059" s="68">
        <f ca="1">IF(BV1059-BS1059&gt;'Inputs and Outputs'!$D$4,Five-BS1059,0)</f>
        <v>0</v>
      </c>
      <c r="BX1059" s="68">
        <f ca="1">BV1059*'Inputs and Outputs'!$D$5-BW1059*'Inputs and Outputs'!$D$6</f>
        <v>3920</v>
      </c>
      <c r="BY1059" s="70">
        <f t="shared" ca="1" si="339"/>
        <v>0.31348872452721044</v>
      </c>
      <c r="BZ1059" s="68">
        <f t="shared" si="334"/>
        <v>200</v>
      </c>
      <c r="CA1059" s="75">
        <f ca="1">BV1059*'Inputs and Outputs'!$D$5-('Model Part B'!BW1059*'Model Part B'!BZ1059+BW1059*Costperbumped)</f>
        <v>3920</v>
      </c>
    </row>
    <row r="1060" spans="2:79" x14ac:dyDescent="0.2">
      <c r="B1060" s="74">
        <v>1057</v>
      </c>
      <c r="C1060" s="68" t="s">
        <v>1</v>
      </c>
      <c r="D1060" s="69">
        <v>44549</v>
      </c>
      <c r="E1060" s="67" t="s">
        <v>3</v>
      </c>
      <c r="F1060" s="68" t="str">
        <f>'Flight Data'!$A1058</f>
        <v>G1057</v>
      </c>
      <c r="G1060" s="68">
        <f>'Flight Data'!$B1058</f>
        <v>3</v>
      </c>
      <c r="H1060" s="68">
        <f ca="1">ROUND(NORMINV($M1060,'Inputs and Outputs'!$C$18,'Inputs and Outputs'!$D$18),0)</f>
        <v>104</v>
      </c>
      <c r="I1060" s="68">
        <f t="shared" si="320"/>
        <v>101</v>
      </c>
      <c r="J1060" s="68">
        <f t="shared" ca="1" si="321"/>
        <v>101</v>
      </c>
      <c r="K1060" s="68">
        <f ca="1">IF(J1060-G1060&gt;'Inputs and Outputs'!$D$4,One-G1060,0)</f>
        <v>0</v>
      </c>
      <c r="L1060" s="68">
        <f ca="1">J1060*'Inputs and Outputs'!$D$5-K1060*'Inputs and Outputs'!$D$6</f>
        <v>4040</v>
      </c>
      <c r="M1060" s="70">
        <f t="shared" ca="1" si="335"/>
        <v>0.66516502724249271</v>
      </c>
      <c r="N1060" s="68">
        <f t="shared" si="322"/>
        <v>25</v>
      </c>
      <c r="O1060" s="75">
        <f ca="1">J1060*'Inputs and Outputs'!$D$5-('Model Part B'!K1060*'Model Part B'!N1060+K1060*Costperbumped)</f>
        <v>4040</v>
      </c>
      <c r="R1060" s="74">
        <v>1057</v>
      </c>
      <c r="S1060" s="68" t="s">
        <v>1</v>
      </c>
      <c r="T1060" s="69">
        <v>44549</v>
      </c>
      <c r="U1060" s="67" t="s">
        <v>3</v>
      </c>
      <c r="V1060" s="68" t="str">
        <f>'Flight Data'!$A1058</f>
        <v>G1057</v>
      </c>
      <c r="W1060" s="68">
        <f>'Flight Data'!$B1058</f>
        <v>3</v>
      </c>
      <c r="X1060" s="68">
        <f ca="1">ROUND(NORMINV($AC1060,'Inputs and Outputs'!$C$18,'Inputs and Outputs'!$D$18),0)</f>
        <v>101</v>
      </c>
      <c r="Y1060" s="68">
        <f t="shared" si="323"/>
        <v>102</v>
      </c>
      <c r="Z1060" s="68">
        <f t="shared" ca="1" si="324"/>
        <v>101</v>
      </c>
      <c r="AA1060" s="68">
        <f ca="1">IF(Z1060-W1060&gt;'Inputs and Outputs'!$D$4,One-W1060,0)</f>
        <v>0</v>
      </c>
      <c r="AB1060" s="68">
        <f ca="1">Z1060*'Inputs and Outputs'!$D$5-AA1060*'Inputs and Outputs'!$D$6</f>
        <v>4040</v>
      </c>
      <c r="AC1060" s="70">
        <f t="shared" ca="1" si="336"/>
        <v>0.52730254884323757</v>
      </c>
      <c r="AD1060" s="68">
        <f t="shared" si="325"/>
        <v>25</v>
      </c>
      <c r="AE1060" s="75">
        <f ca="1">Z1060*'Inputs and Outputs'!$D$5-('Model Part B'!AA1060*'Model Part B'!AD1060+AA1060*Costperbumped)</f>
        <v>4040</v>
      </c>
      <c r="AH1060" s="74">
        <v>1057</v>
      </c>
      <c r="AI1060" s="68" t="s">
        <v>1</v>
      </c>
      <c r="AJ1060" s="69">
        <v>44549</v>
      </c>
      <c r="AK1060" s="67" t="s">
        <v>3</v>
      </c>
      <c r="AL1060" s="68" t="str">
        <f>'Flight Data'!$A1058</f>
        <v>G1057</v>
      </c>
      <c r="AM1060" s="68">
        <f>'Flight Data'!$B1058</f>
        <v>3</v>
      </c>
      <c r="AN1060" s="68">
        <f ca="1">ROUND(NORMINV($AS1060,'Inputs and Outputs'!$C$18,'Inputs and Outputs'!$D$18),0)</f>
        <v>97</v>
      </c>
      <c r="AO1060" s="68">
        <f t="shared" si="326"/>
        <v>103</v>
      </c>
      <c r="AP1060" s="68">
        <f t="shared" ca="1" si="327"/>
        <v>97</v>
      </c>
      <c r="AQ1060" s="68">
        <f ca="1">IF(AP1060-AM1060&gt;'Inputs and Outputs'!$D$4,Three-AM1060,0)</f>
        <v>0</v>
      </c>
      <c r="AR1060" s="68">
        <f ca="1">AP1060*'Inputs and Outputs'!$D$5-AQ1060*'Inputs and Outputs'!$D$6</f>
        <v>3880</v>
      </c>
      <c r="AS1060" s="70">
        <f t="shared" ca="1" si="337"/>
        <v>0.24935371791152428</v>
      </c>
      <c r="AT1060" s="68">
        <f t="shared" si="328"/>
        <v>25</v>
      </c>
      <c r="AU1060" s="75">
        <f ca="1">AP1060*'Inputs and Outputs'!$D$5-('Model Part B'!AQ1060*'Model Part B'!AT1060+AQ1060*Costperbumped)</f>
        <v>3880</v>
      </c>
      <c r="AX1060" s="74">
        <v>1057</v>
      </c>
      <c r="AY1060" s="68" t="s">
        <v>1</v>
      </c>
      <c r="AZ1060" s="69">
        <v>44549</v>
      </c>
      <c r="BA1060" s="67" t="s">
        <v>3</v>
      </c>
      <c r="BB1060" s="68" t="str">
        <f>'Flight Data'!$A1058</f>
        <v>G1057</v>
      </c>
      <c r="BC1060" s="68">
        <f>'Flight Data'!$B1058</f>
        <v>3</v>
      </c>
      <c r="BD1060" s="68">
        <f ca="1">ROUND(NORMINV($BI1060,'Inputs and Outputs'!$C$18,'Inputs and Outputs'!$D$18),0)</f>
        <v>90</v>
      </c>
      <c r="BE1060" s="68">
        <f t="shared" si="329"/>
        <v>104</v>
      </c>
      <c r="BF1060" s="68">
        <f t="shared" ca="1" si="330"/>
        <v>90</v>
      </c>
      <c r="BG1060" s="68">
        <f ca="1">IF(BF1060-BC1060&gt;'Inputs and Outputs'!$D$4,Four-BC1060,0)</f>
        <v>0</v>
      </c>
      <c r="BH1060" s="68">
        <f ca="1">BF1060*'Inputs and Outputs'!$D$5-BG1060*'Inputs and Outputs'!$D$6</f>
        <v>3600</v>
      </c>
      <c r="BI1060" s="70">
        <f t="shared" ca="1" si="338"/>
        <v>2.8326097655846261E-2</v>
      </c>
      <c r="BJ1060" s="68">
        <f t="shared" si="331"/>
        <v>25</v>
      </c>
      <c r="BK1060" s="75">
        <f ca="1">BF1060*'Inputs and Outputs'!$D$5-('Model Part B'!BG1060*'Model Part B'!BJ1060+BG1060*Costperbumped)</f>
        <v>3600</v>
      </c>
      <c r="BN1060" s="74">
        <v>1057</v>
      </c>
      <c r="BO1060" s="68" t="s">
        <v>1</v>
      </c>
      <c r="BP1060" s="69">
        <v>44549</v>
      </c>
      <c r="BQ1060" s="67" t="s">
        <v>3</v>
      </c>
      <c r="BR1060" s="68" t="str">
        <f>'Flight Data'!$A1058</f>
        <v>G1057</v>
      </c>
      <c r="BS1060" s="68">
        <f>'Flight Data'!$B1058</f>
        <v>3</v>
      </c>
      <c r="BT1060" s="68">
        <f ca="1">ROUND(NORMINV($BY1060,'Inputs and Outputs'!$C$18,'Inputs and Outputs'!$D$18),0)</f>
        <v>108</v>
      </c>
      <c r="BU1060" s="68">
        <f t="shared" si="332"/>
        <v>105</v>
      </c>
      <c r="BV1060" s="68">
        <f t="shared" ca="1" si="333"/>
        <v>105</v>
      </c>
      <c r="BW1060" s="68">
        <f ca="1">IF(BV1060-BS1060&gt;'Inputs and Outputs'!$D$4,Five-BS1060,0)</f>
        <v>2</v>
      </c>
      <c r="BX1060" s="68">
        <f ca="1">BV1060*'Inputs and Outputs'!$D$5-BW1060*'Inputs and Outputs'!$D$6</f>
        <v>4000</v>
      </c>
      <c r="BY1060" s="70">
        <f t="shared" ca="1" si="339"/>
        <v>0.88939680807836796</v>
      </c>
      <c r="BZ1060" s="68">
        <f t="shared" si="334"/>
        <v>25</v>
      </c>
      <c r="CA1060" s="75">
        <f ca="1">BV1060*'Inputs and Outputs'!$D$5-('Model Part B'!BW1060*'Model Part B'!BZ1060+BW1060*Costperbumped)</f>
        <v>3950</v>
      </c>
    </row>
    <row r="1061" spans="2:79" x14ac:dyDescent="0.2">
      <c r="B1061" s="74">
        <v>1058</v>
      </c>
      <c r="C1061" s="68" t="s">
        <v>1</v>
      </c>
      <c r="D1061" s="69">
        <v>44549</v>
      </c>
      <c r="E1061" s="67" t="s">
        <v>2</v>
      </c>
      <c r="F1061" s="68" t="str">
        <f>'Flight Data'!$A1059</f>
        <v>G1058</v>
      </c>
      <c r="G1061" s="68">
        <f>'Flight Data'!$B1059</f>
        <v>5</v>
      </c>
      <c r="H1061" s="68">
        <f ca="1">ROUND(NORMINV($M1061,'Inputs and Outputs'!$C$19,'Inputs and Outputs'!$D$19),0)</f>
        <v>106</v>
      </c>
      <c r="I1061" s="68">
        <f t="shared" si="320"/>
        <v>101</v>
      </c>
      <c r="J1061" s="68">
        <f t="shared" ca="1" si="321"/>
        <v>101</v>
      </c>
      <c r="K1061" s="68">
        <f ca="1">IF(J1061-G1061&gt;'Inputs and Outputs'!$D$4,One-G1061,0)</f>
        <v>0</v>
      </c>
      <c r="L1061" s="68">
        <f ca="1">J1061*'Inputs and Outputs'!$D$5-K1061*'Inputs and Outputs'!$D$6</f>
        <v>4040</v>
      </c>
      <c r="M1061" s="70">
        <f t="shared" ca="1" si="335"/>
        <v>0.69256175878539472</v>
      </c>
      <c r="N1061" s="68">
        <f t="shared" si="322"/>
        <v>25</v>
      </c>
      <c r="O1061" s="75">
        <f ca="1">J1061*'Inputs and Outputs'!$D$5-('Model Part B'!K1061*'Model Part B'!N1061+K1061*Costperbumped)</f>
        <v>4040</v>
      </c>
      <c r="R1061" s="74">
        <v>1058</v>
      </c>
      <c r="S1061" s="68" t="s">
        <v>1</v>
      </c>
      <c r="T1061" s="69">
        <v>44549</v>
      </c>
      <c r="U1061" s="67" t="s">
        <v>2</v>
      </c>
      <c r="V1061" s="68" t="str">
        <f>'Flight Data'!$A1059</f>
        <v>G1058</v>
      </c>
      <c r="W1061" s="68">
        <f>'Flight Data'!$B1059</f>
        <v>5</v>
      </c>
      <c r="X1061" s="68">
        <f ca="1">ROUND(NORMINV($AC1061,'Inputs and Outputs'!$C$19,'Inputs and Outputs'!$D$19),0)</f>
        <v>110</v>
      </c>
      <c r="Y1061" s="68">
        <f t="shared" si="323"/>
        <v>102</v>
      </c>
      <c r="Z1061" s="68">
        <f t="shared" ca="1" si="324"/>
        <v>102</v>
      </c>
      <c r="AA1061" s="68">
        <f ca="1">IF(Z1061-W1061&gt;'Inputs and Outputs'!$D$4,One-W1061,0)</f>
        <v>0</v>
      </c>
      <c r="AB1061" s="68">
        <f ca="1">Z1061*'Inputs and Outputs'!$D$5-AA1061*'Inputs and Outputs'!$D$6</f>
        <v>4080</v>
      </c>
      <c r="AC1061" s="70">
        <f t="shared" ca="1" si="336"/>
        <v>0.91649862766055545</v>
      </c>
      <c r="AD1061" s="68">
        <f t="shared" si="325"/>
        <v>25</v>
      </c>
      <c r="AE1061" s="75">
        <f ca="1">Z1061*'Inputs and Outputs'!$D$5-('Model Part B'!AA1061*'Model Part B'!AD1061+AA1061*Costperbumped)</f>
        <v>4080</v>
      </c>
      <c r="AH1061" s="74">
        <v>1058</v>
      </c>
      <c r="AI1061" s="68" t="s">
        <v>1</v>
      </c>
      <c r="AJ1061" s="69">
        <v>44549</v>
      </c>
      <c r="AK1061" s="67" t="s">
        <v>2</v>
      </c>
      <c r="AL1061" s="68" t="str">
        <f>'Flight Data'!$A1059</f>
        <v>G1058</v>
      </c>
      <c r="AM1061" s="68">
        <f>'Flight Data'!$B1059</f>
        <v>5</v>
      </c>
      <c r="AN1061" s="68">
        <f ca="1">ROUND(NORMINV($AS1061,'Inputs and Outputs'!$C$19,'Inputs and Outputs'!$D$19),0)</f>
        <v>102</v>
      </c>
      <c r="AO1061" s="68">
        <f t="shared" si="326"/>
        <v>103</v>
      </c>
      <c r="AP1061" s="68">
        <f t="shared" ca="1" si="327"/>
        <v>102</v>
      </c>
      <c r="AQ1061" s="68">
        <f ca="1">IF(AP1061-AM1061&gt;'Inputs and Outputs'!$D$4,Three-AM1061,0)</f>
        <v>0</v>
      </c>
      <c r="AR1061" s="68">
        <f ca="1">AP1061*'Inputs and Outputs'!$D$5-AQ1061*'Inputs and Outputs'!$D$6</f>
        <v>4080</v>
      </c>
      <c r="AS1061" s="70">
        <f t="shared" ca="1" si="337"/>
        <v>0.3894893503257133</v>
      </c>
      <c r="AT1061" s="68">
        <f t="shared" si="328"/>
        <v>25</v>
      </c>
      <c r="AU1061" s="75">
        <f ca="1">AP1061*'Inputs and Outputs'!$D$5-('Model Part B'!AQ1061*'Model Part B'!AT1061+AQ1061*Costperbumped)</f>
        <v>4080</v>
      </c>
      <c r="AX1061" s="74">
        <v>1058</v>
      </c>
      <c r="AY1061" s="68" t="s">
        <v>1</v>
      </c>
      <c r="AZ1061" s="69">
        <v>44549</v>
      </c>
      <c r="BA1061" s="67" t="s">
        <v>2</v>
      </c>
      <c r="BB1061" s="68" t="str">
        <f>'Flight Data'!$A1059</f>
        <v>G1058</v>
      </c>
      <c r="BC1061" s="68">
        <f>'Flight Data'!$B1059</f>
        <v>5</v>
      </c>
      <c r="BD1061" s="68">
        <f ca="1">ROUND(NORMINV($BI1061,'Inputs and Outputs'!$C$19,'Inputs and Outputs'!$D$19),0)</f>
        <v>105</v>
      </c>
      <c r="BE1061" s="68">
        <f t="shared" si="329"/>
        <v>104</v>
      </c>
      <c r="BF1061" s="68">
        <f t="shared" ca="1" si="330"/>
        <v>104</v>
      </c>
      <c r="BG1061" s="68">
        <f ca="1">IF(BF1061-BC1061&gt;'Inputs and Outputs'!$D$4,Four-BC1061,0)</f>
        <v>0</v>
      </c>
      <c r="BH1061" s="68">
        <f ca="1">BF1061*'Inputs and Outputs'!$D$5-BG1061*'Inputs and Outputs'!$D$6</f>
        <v>4160</v>
      </c>
      <c r="BI1061" s="70">
        <f t="shared" ca="1" si="338"/>
        <v>0.66655895018534472</v>
      </c>
      <c r="BJ1061" s="68">
        <f t="shared" si="331"/>
        <v>25</v>
      </c>
      <c r="BK1061" s="75">
        <f ca="1">BF1061*'Inputs and Outputs'!$D$5-('Model Part B'!BG1061*'Model Part B'!BJ1061+BG1061*Costperbumped)</f>
        <v>4160</v>
      </c>
      <c r="BN1061" s="74">
        <v>1058</v>
      </c>
      <c r="BO1061" s="68" t="s">
        <v>1</v>
      </c>
      <c r="BP1061" s="69">
        <v>44549</v>
      </c>
      <c r="BQ1061" s="67" t="s">
        <v>2</v>
      </c>
      <c r="BR1061" s="68" t="str">
        <f>'Flight Data'!$A1059</f>
        <v>G1058</v>
      </c>
      <c r="BS1061" s="68">
        <f>'Flight Data'!$B1059</f>
        <v>5</v>
      </c>
      <c r="BT1061" s="68">
        <f ca="1">ROUND(NORMINV($BY1061,'Inputs and Outputs'!$C$18,'Inputs and Outputs'!$D$18),0)</f>
        <v>105</v>
      </c>
      <c r="BU1061" s="68">
        <f t="shared" si="332"/>
        <v>105</v>
      </c>
      <c r="BV1061" s="68">
        <f t="shared" ca="1" si="333"/>
        <v>105</v>
      </c>
      <c r="BW1061" s="68">
        <f ca="1">IF(BV1061-BS1061&gt;'Inputs and Outputs'!$D$4,Five-BS1061,0)</f>
        <v>0</v>
      </c>
      <c r="BX1061" s="68">
        <f ca="1">BV1061*'Inputs and Outputs'!$D$5-BW1061*'Inputs and Outputs'!$D$6</f>
        <v>4200</v>
      </c>
      <c r="BY1061" s="70">
        <f t="shared" ca="1" si="339"/>
        <v>0.72174865558535539</v>
      </c>
      <c r="BZ1061" s="68">
        <f t="shared" si="334"/>
        <v>25</v>
      </c>
      <c r="CA1061" s="75">
        <f ca="1">BV1061*'Inputs and Outputs'!$D$5-('Model Part B'!BW1061*'Model Part B'!BZ1061+BW1061*Costperbumped)</f>
        <v>4200</v>
      </c>
    </row>
    <row r="1062" spans="2:79" x14ac:dyDescent="0.2">
      <c r="B1062" s="74">
        <v>1059</v>
      </c>
      <c r="C1062" s="68" t="s">
        <v>1</v>
      </c>
      <c r="D1062" s="69">
        <v>44549</v>
      </c>
      <c r="E1062" s="67" t="s">
        <v>0</v>
      </c>
      <c r="F1062" s="68" t="str">
        <f>'Flight Data'!$A1060</f>
        <v>G1059</v>
      </c>
      <c r="G1062" s="68">
        <f>'Flight Data'!$B1060</f>
        <v>0</v>
      </c>
      <c r="H1062" s="68">
        <f ca="1">ROUND(NORMINV($M1062,'Inputs and Outputs'!$C$20,'Inputs and Outputs'!$D$20),0)</f>
        <v>99</v>
      </c>
      <c r="I1062" s="68">
        <f t="shared" si="320"/>
        <v>101</v>
      </c>
      <c r="J1062" s="68">
        <f t="shared" ca="1" si="321"/>
        <v>99</v>
      </c>
      <c r="K1062" s="68">
        <f ca="1">IF(J1062-G1062&gt;'Inputs and Outputs'!$D$4,One-G1062,0)</f>
        <v>0</v>
      </c>
      <c r="L1062" s="68">
        <f ca="1">J1062*'Inputs and Outputs'!$D$5-K1062*'Inputs and Outputs'!$D$6</f>
        <v>3960</v>
      </c>
      <c r="M1062" s="70">
        <f t="shared" ca="1" si="335"/>
        <v>0.10249281560402501</v>
      </c>
      <c r="N1062" s="68">
        <f t="shared" si="322"/>
        <v>200</v>
      </c>
      <c r="O1062" s="75">
        <f ca="1">J1062*'Inputs and Outputs'!$D$5-('Model Part B'!K1062*'Model Part B'!N1062+K1062*Costperbumped)</f>
        <v>3960</v>
      </c>
      <c r="R1062" s="74">
        <v>1059</v>
      </c>
      <c r="S1062" s="68" t="s">
        <v>1</v>
      </c>
      <c r="T1062" s="69">
        <v>44549</v>
      </c>
      <c r="U1062" s="67" t="s">
        <v>0</v>
      </c>
      <c r="V1062" s="68" t="str">
        <f>'Flight Data'!$A1060</f>
        <v>G1059</v>
      </c>
      <c r="W1062" s="68">
        <f>'Flight Data'!$B1060</f>
        <v>0</v>
      </c>
      <c r="X1062" s="68">
        <f ca="1">ROUND(NORMINV($AC1062,'Inputs and Outputs'!$C$20,'Inputs and Outputs'!$D$20),0)</f>
        <v>103</v>
      </c>
      <c r="Y1062" s="68">
        <f t="shared" si="323"/>
        <v>102</v>
      </c>
      <c r="Z1062" s="68">
        <f t="shared" ca="1" si="324"/>
        <v>102</v>
      </c>
      <c r="AA1062" s="68">
        <f ca="1">IF(Z1062-W1062&gt;'Inputs and Outputs'!$D$4,One-W1062,0)</f>
        <v>1</v>
      </c>
      <c r="AB1062" s="68">
        <f ca="1">Z1062*'Inputs and Outputs'!$D$5-AA1062*'Inputs and Outputs'!$D$6</f>
        <v>3980</v>
      </c>
      <c r="AC1062" s="70">
        <f t="shared" ca="1" si="336"/>
        <v>0.31823996391671783</v>
      </c>
      <c r="AD1062" s="68">
        <f t="shared" si="325"/>
        <v>200</v>
      </c>
      <c r="AE1062" s="75">
        <f ca="1">Z1062*'Inputs and Outputs'!$D$5-('Model Part B'!AA1062*'Model Part B'!AD1062+AA1062*Costperbumped)</f>
        <v>3780</v>
      </c>
      <c r="AH1062" s="74">
        <v>1059</v>
      </c>
      <c r="AI1062" s="68" t="s">
        <v>1</v>
      </c>
      <c r="AJ1062" s="69">
        <v>44549</v>
      </c>
      <c r="AK1062" s="67" t="s">
        <v>0</v>
      </c>
      <c r="AL1062" s="68" t="str">
        <f>'Flight Data'!$A1060</f>
        <v>G1059</v>
      </c>
      <c r="AM1062" s="68">
        <f>'Flight Data'!$B1060</f>
        <v>0</v>
      </c>
      <c r="AN1062" s="68">
        <f ca="1">ROUND(NORMINV($AS1062,'Inputs and Outputs'!$C$20,'Inputs and Outputs'!$D$20),0)</f>
        <v>97</v>
      </c>
      <c r="AO1062" s="68">
        <f t="shared" si="326"/>
        <v>103</v>
      </c>
      <c r="AP1062" s="68">
        <f t="shared" ca="1" si="327"/>
        <v>97</v>
      </c>
      <c r="AQ1062" s="68">
        <f ca="1">IF(AP1062-AM1062&gt;'Inputs and Outputs'!$D$4,Three-AM1062,0)</f>
        <v>0</v>
      </c>
      <c r="AR1062" s="68">
        <f ca="1">AP1062*'Inputs and Outputs'!$D$5-AQ1062*'Inputs and Outputs'!$D$6</f>
        <v>3880</v>
      </c>
      <c r="AS1062" s="70">
        <f t="shared" ca="1" si="337"/>
        <v>4.6579824453336194E-2</v>
      </c>
      <c r="AT1062" s="68">
        <f t="shared" si="328"/>
        <v>200</v>
      </c>
      <c r="AU1062" s="75">
        <f ca="1">AP1062*'Inputs and Outputs'!$D$5-('Model Part B'!AQ1062*'Model Part B'!AT1062+AQ1062*Costperbumped)</f>
        <v>3880</v>
      </c>
      <c r="AX1062" s="74">
        <v>1059</v>
      </c>
      <c r="AY1062" s="68" t="s">
        <v>1</v>
      </c>
      <c r="AZ1062" s="69">
        <v>44549</v>
      </c>
      <c r="BA1062" s="67" t="s">
        <v>0</v>
      </c>
      <c r="BB1062" s="68" t="str">
        <f>'Flight Data'!$A1060</f>
        <v>G1059</v>
      </c>
      <c r="BC1062" s="68">
        <f>'Flight Data'!$B1060</f>
        <v>0</v>
      </c>
      <c r="BD1062" s="68">
        <f ca="1">ROUND(NORMINV($BI1062,'Inputs and Outputs'!$C$20,'Inputs and Outputs'!$D$20),0)</f>
        <v>110</v>
      </c>
      <c r="BE1062" s="68">
        <f t="shared" si="329"/>
        <v>104</v>
      </c>
      <c r="BF1062" s="68">
        <f t="shared" ca="1" si="330"/>
        <v>104</v>
      </c>
      <c r="BG1062" s="68">
        <f ca="1">IF(BF1062-BC1062&gt;'Inputs and Outputs'!$D$4,Four-BC1062,0)</f>
        <v>4</v>
      </c>
      <c r="BH1062" s="68">
        <f ca="1">BF1062*'Inputs and Outputs'!$D$5-BG1062*'Inputs and Outputs'!$D$6</f>
        <v>3760</v>
      </c>
      <c r="BI1062" s="70">
        <f t="shared" ca="1" si="338"/>
        <v>0.86312576751429437</v>
      </c>
      <c r="BJ1062" s="68">
        <f t="shared" si="331"/>
        <v>200</v>
      </c>
      <c r="BK1062" s="75">
        <f ca="1">BF1062*'Inputs and Outputs'!$D$5-('Model Part B'!BG1062*'Model Part B'!BJ1062+BG1062*Costperbumped)</f>
        <v>2960</v>
      </c>
      <c r="BN1062" s="74">
        <v>1059</v>
      </c>
      <c r="BO1062" s="68" t="s">
        <v>1</v>
      </c>
      <c r="BP1062" s="69">
        <v>44549</v>
      </c>
      <c r="BQ1062" s="67" t="s">
        <v>0</v>
      </c>
      <c r="BR1062" s="68" t="str">
        <f>'Flight Data'!$A1060</f>
        <v>G1059</v>
      </c>
      <c r="BS1062" s="68">
        <f>'Flight Data'!$B1060</f>
        <v>0</v>
      </c>
      <c r="BT1062" s="68">
        <f ca="1">ROUND(NORMINV($BY1062,'Inputs and Outputs'!$C$18,'Inputs and Outputs'!$D$18),0)</f>
        <v>101</v>
      </c>
      <c r="BU1062" s="68">
        <f t="shared" si="332"/>
        <v>105</v>
      </c>
      <c r="BV1062" s="68">
        <f t="shared" ca="1" si="333"/>
        <v>101</v>
      </c>
      <c r="BW1062" s="68">
        <f ca="1">IF(BV1062-BS1062&gt;'Inputs and Outputs'!$D$4,Five-BS1062,0)</f>
        <v>5</v>
      </c>
      <c r="BX1062" s="68">
        <f ca="1">BV1062*'Inputs and Outputs'!$D$5-BW1062*'Inputs and Outputs'!$D$6</f>
        <v>3540</v>
      </c>
      <c r="BY1062" s="70">
        <f t="shared" ca="1" si="339"/>
        <v>0.47018093300210917</v>
      </c>
      <c r="BZ1062" s="68">
        <f t="shared" si="334"/>
        <v>200</v>
      </c>
      <c r="CA1062" s="75">
        <f ca="1">BV1062*'Inputs and Outputs'!$D$5-('Model Part B'!BW1062*'Model Part B'!BZ1062+BW1062*Costperbumped)</f>
        <v>2540</v>
      </c>
    </row>
    <row r="1063" spans="2:79" x14ac:dyDescent="0.2">
      <c r="B1063" s="74">
        <v>1060</v>
      </c>
      <c r="C1063" s="68" t="s">
        <v>9</v>
      </c>
      <c r="D1063" s="69">
        <v>44550</v>
      </c>
      <c r="E1063" s="67" t="s">
        <v>3</v>
      </c>
      <c r="F1063" s="68" t="str">
        <f>'Flight Data'!$A1061</f>
        <v>G1060</v>
      </c>
      <c r="G1063" s="68">
        <f>'Flight Data'!$B1061</f>
        <v>2</v>
      </c>
      <c r="H1063" s="68">
        <f ca="1">ROUND(NORMINV($M1063,'Inputs and Outputs'!$C$18,'Inputs and Outputs'!$D$18),0)</f>
        <v>105</v>
      </c>
      <c r="I1063" s="68">
        <f t="shared" si="320"/>
        <v>101</v>
      </c>
      <c r="J1063" s="68">
        <f t="shared" ca="1" si="321"/>
        <v>101</v>
      </c>
      <c r="K1063" s="68">
        <f ca="1">IF(J1063-G1063&gt;'Inputs and Outputs'!$D$4,One-G1063,0)</f>
        <v>0</v>
      </c>
      <c r="L1063" s="68">
        <f ca="1">J1063*'Inputs and Outputs'!$D$5-K1063*'Inputs and Outputs'!$D$6</f>
        <v>4040</v>
      </c>
      <c r="M1063" s="70">
        <f t="shared" ca="1" si="335"/>
        <v>0.72569440425605192</v>
      </c>
      <c r="N1063" s="68">
        <f t="shared" si="322"/>
        <v>25</v>
      </c>
      <c r="O1063" s="75">
        <f ca="1">J1063*'Inputs and Outputs'!$D$5-('Model Part B'!K1063*'Model Part B'!N1063+K1063*Costperbumped)</f>
        <v>4040</v>
      </c>
      <c r="R1063" s="74">
        <v>1060</v>
      </c>
      <c r="S1063" s="68" t="s">
        <v>9</v>
      </c>
      <c r="T1063" s="69">
        <v>44550</v>
      </c>
      <c r="U1063" s="67" t="s">
        <v>3</v>
      </c>
      <c r="V1063" s="68" t="str">
        <f>'Flight Data'!$A1061</f>
        <v>G1060</v>
      </c>
      <c r="W1063" s="68">
        <f>'Flight Data'!$B1061</f>
        <v>2</v>
      </c>
      <c r="X1063" s="68">
        <f ca="1">ROUND(NORMINV($AC1063,'Inputs and Outputs'!$C$18,'Inputs and Outputs'!$D$18),0)</f>
        <v>88</v>
      </c>
      <c r="Y1063" s="68">
        <f t="shared" si="323"/>
        <v>102</v>
      </c>
      <c r="Z1063" s="68">
        <f t="shared" ca="1" si="324"/>
        <v>88</v>
      </c>
      <c r="AA1063" s="68">
        <f ca="1">IF(Z1063-W1063&gt;'Inputs and Outputs'!$D$4,One-W1063,0)</f>
        <v>0</v>
      </c>
      <c r="AB1063" s="68">
        <f ca="1">Z1063*'Inputs and Outputs'!$D$5-AA1063*'Inputs and Outputs'!$D$6</f>
        <v>3520</v>
      </c>
      <c r="AC1063" s="70">
        <f t="shared" ca="1" si="336"/>
        <v>1.5187522469951031E-2</v>
      </c>
      <c r="AD1063" s="68">
        <f t="shared" si="325"/>
        <v>25</v>
      </c>
      <c r="AE1063" s="75">
        <f ca="1">Z1063*'Inputs and Outputs'!$D$5-('Model Part B'!AA1063*'Model Part B'!AD1063+AA1063*Costperbumped)</f>
        <v>3520</v>
      </c>
      <c r="AH1063" s="74">
        <v>1060</v>
      </c>
      <c r="AI1063" s="68" t="s">
        <v>9</v>
      </c>
      <c r="AJ1063" s="69">
        <v>44550</v>
      </c>
      <c r="AK1063" s="67" t="s">
        <v>3</v>
      </c>
      <c r="AL1063" s="68" t="str">
        <f>'Flight Data'!$A1061</f>
        <v>G1060</v>
      </c>
      <c r="AM1063" s="68">
        <f>'Flight Data'!$B1061</f>
        <v>2</v>
      </c>
      <c r="AN1063" s="68">
        <f ca="1">ROUND(NORMINV($AS1063,'Inputs and Outputs'!$C$18,'Inputs and Outputs'!$D$18),0)</f>
        <v>100</v>
      </c>
      <c r="AO1063" s="68">
        <f t="shared" si="326"/>
        <v>103</v>
      </c>
      <c r="AP1063" s="68">
        <f t="shared" ca="1" si="327"/>
        <v>100</v>
      </c>
      <c r="AQ1063" s="68">
        <f ca="1">IF(AP1063-AM1063&gt;'Inputs and Outputs'!$D$4,Three-AM1063,0)</f>
        <v>0</v>
      </c>
      <c r="AR1063" s="68">
        <f ca="1">AP1063*'Inputs and Outputs'!$D$5-AQ1063*'Inputs and Outputs'!$D$6</f>
        <v>4000</v>
      </c>
      <c r="AS1063" s="70">
        <f t="shared" ca="1" si="337"/>
        <v>0.42701053050932469</v>
      </c>
      <c r="AT1063" s="68">
        <f t="shared" si="328"/>
        <v>25</v>
      </c>
      <c r="AU1063" s="75">
        <f ca="1">AP1063*'Inputs and Outputs'!$D$5-('Model Part B'!AQ1063*'Model Part B'!AT1063+AQ1063*Costperbumped)</f>
        <v>4000</v>
      </c>
      <c r="AX1063" s="74">
        <v>1060</v>
      </c>
      <c r="AY1063" s="68" t="s">
        <v>9</v>
      </c>
      <c r="AZ1063" s="69">
        <v>44550</v>
      </c>
      <c r="BA1063" s="67" t="s">
        <v>3</v>
      </c>
      <c r="BB1063" s="68" t="str">
        <f>'Flight Data'!$A1061</f>
        <v>G1060</v>
      </c>
      <c r="BC1063" s="68">
        <f>'Flight Data'!$B1061</f>
        <v>2</v>
      </c>
      <c r="BD1063" s="68">
        <f ca="1">ROUND(NORMINV($BI1063,'Inputs and Outputs'!$C$18,'Inputs and Outputs'!$D$18),0)</f>
        <v>106</v>
      </c>
      <c r="BE1063" s="68">
        <f t="shared" si="329"/>
        <v>104</v>
      </c>
      <c r="BF1063" s="68">
        <f t="shared" ca="1" si="330"/>
        <v>104</v>
      </c>
      <c r="BG1063" s="68">
        <f ca="1">IF(BF1063-BC1063&gt;'Inputs and Outputs'!$D$4,Four-BC1063,0)</f>
        <v>2</v>
      </c>
      <c r="BH1063" s="68">
        <f ca="1">BF1063*'Inputs and Outputs'!$D$5-BG1063*'Inputs and Outputs'!$D$6</f>
        <v>3960</v>
      </c>
      <c r="BI1063" s="70">
        <f t="shared" ca="1" si="338"/>
        <v>0.77422504117703694</v>
      </c>
      <c r="BJ1063" s="68">
        <f t="shared" si="331"/>
        <v>25</v>
      </c>
      <c r="BK1063" s="75">
        <f ca="1">BF1063*'Inputs and Outputs'!$D$5-('Model Part B'!BG1063*'Model Part B'!BJ1063+BG1063*Costperbumped)</f>
        <v>3910</v>
      </c>
      <c r="BN1063" s="74">
        <v>1060</v>
      </c>
      <c r="BO1063" s="68" t="s">
        <v>9</v>
      </c>
      <c r="BP1063" s="69">
        <v>44550</v>
      </c>
      <c r="BQ1063" s="67" t="s">
        <v>3</v>
      </c>
      <c r="BR1063" s="68" t="str">
        <f>'Flight Data'!$A1061</f>
        <v>G1060</v>
      </c>
      <c r="BS1063" s="68">
        <f>'Flight Data'!$B1061</f>
        <v>2</v>
      </c>
      <c r="BT1063" s="68">
        <f ca="1">ROUND(NORMINV($BY1063,'Inputs and Outputs'!$C$18,'Inputs and Outputs'!$D$18),0)</f>
        <v>96</v>
      </c>
      <c r="BU1063" s="68">
        <f t="shared" si="332"/>
        <v>105</v>
      </c>
      <c r="BV1063" s="68">
        <f t="shared" ca="1" si="333"/>
        <v>96</v>
      </c>
      <c r="BW1063" s="68">
        <f ca="1">IF(BV1063-BS1063&gt;'Inputs and Outputs'!$D$4,Five-BS1063,0)</f>
        <v>0</v>
      </c>
      <c r="BX1063" s="68">
        <f ca="1">BV1063*'Inputs and Outputs'!$D$5-BW1063*'Inputs and Outputs'!$D$6</f>
        <v>3840</v>
      </c>
      <c r="BY1063" s="70">
        <f t="shared" ca="1" si="339"/>
        <v>0.21712124730890492</v>
      </c>
      <c r="BZ1063" s="68">
        <f t="shared" si="334"/>
        <v>25</v>
      </c>
      <c r="CA1063" s="75">
        <f ca="1">BV1063*'Inputs and Outputs'!$D$5-('Model Part B'!BW1063*'Model Part B'!BZ1063+BW1063*Costperbumped)</f>
        <v>3840</v>
      </c>
    </row>
    <row r="1064" spans="2:79" x14ac:dyDescent="0.2">
      <c r="B1064" s="74">
        <v>1061</v>
      </c>
      <c r="C1064" s="68" t="s">
        <v>9</v>
      </c>
      <c r="D1064" s="69">
        <v>44550</v>
      </c>
      <c r="E1064" s="67" t="s">
        <v>2</v>
      </c>
      <c r="F1064" s="68" t="str">
        <f>'Flight Data'!$A1062</f>
        <v>G1061</v>
      </c>
      <c r="G1064" s="68">
        <f>'Flight Data'!$B1062</f>
        <v>1</v>
      </c>
      <c r="H1064" s="68">
        <f ca="1">ROUND(NORMINV($M1064,'Inputs and Outputs'!$C$19,'Inputs and Outputs'!$D$19),0)</f>
        <v>114</v>
      </c>
      <c r="I1064" s="68">
        <f t="shared" si="320"/>
        <v>101</v>
      </c>
      <c r="J1064" s="68">
        <f t="shared" ca="1" si="321"/>
        <v>101</v>
      </c>
      <c r="K1064" s="68">
        <f ca="1">IF(J1064-G1064&gt;'Inputs and Outputs'!$D$4,One-G1064,0)</f>
        <v>0</v>
      </c>
      <c r="L1064" s="68">
        <f ca="1">J1064*'Inputs and Outputs'!$D$5-K1064*'Inputs and Outputs'!$D$6</f>
        <v>4040</v>
      </c>
      <c r="M1064" s="70">
        <f t="shared" ca="1" si="335"/>
        <v>0.98786071369542516</v>
      </c>
      <c r="N1064" s="68">
        <f t="shared" si="322"/>
        <v>25</v>
      </c>
      <c r="O1064" s="75">
        <f ca="1">J1064*'Inputs and Outputs'!$D$5-('Model Part B'!K1064*'Model Part B'!N1064+K1064*Costperbumped)</f>
        <v>4040</v>
      </c>
      <c r="R1064" s="74">
        <v>1061</v>
      </c>
      <c r="S1064" s="68" t="s">
        <v>9</v>
      </c>
      <c r="T1064" s="69">
        <v>44550</v>
      </c>
      <c r="U1064" s="67" t="s">
        <v>2</v>
      </c>
      <c r="V1064" s="68" t="str">
        <f>'Flight Data'!$A1062</f>
        <v>G1061</v>
      </c>
      <c r="W1064" s="68">
        <f>'Flight Data'!$B1062</f>
        <v>1</v>
      </c>
      <c r="X1064" s="68">
        <f ca="1">ROUND(NORMINV($AC1064,'Inputs and Outputs'!$C$19,'Inputs and Outputs'!$D$19),0)</f>
        <v>98</v>
      </c>
      <c r="Y1064" s="68">
        <f t="shared" si="323"/>
        <v>102</v>
      </c>
      <c r="Z1064" s="68">
        <f t="shared" ca="1" si="324"/>
        <v>98</v>
      </c>
      <c r="AA1064" s="68">
        <f ca="1">IF(Z1064-W1064&gt;'Inputs and Outputs'!$D$4,One-W1064,0)</f>
        <v>0</v>
      </c>
      <c r="AB1064" s="68">
        <f ca="1">Z1064*'Inputs and Outputs'!$D$5-AA1064*'Inputs and Outputs'!$D$6</f>
        <v>3920</v>
      </c>
      <c r="AC1064" s="70">
        <f t="shared" ca="1" si="336"/>
        <v>0.16240216078501035</v>
      </c>
      <c r="AD1064" s="68">
        <f t="shared" si="325"/>
        <v>25</v>
      </c>
      <c r="AE1064" s="75">
        <f ca="1">Z1064*'Inputs and Outputs'!$D$5-('Model Part B'!AA1064*'Model Part B'!AD1064+AA1064*Costperbumped)</f>
        <v>3920</v>
      </c>
      <c r="AH1064" s="74">
        <v>1061</v>
      </c>
      <c r="AI1064" s="68" t="s">
        <v>9</v>
      </c>
      <c r="AJ1064" s="69">
        <v>44550</v>
      </c>
      <c r="AK1064" s="67" t="s">
        <v>2</v>
      </c>
      <c r="AL1064" s="68" t="str">
        <f>'Flight Data'!$A1062</f>
        <v>G1061</v>
      </c>
      <c r="AM1064" s="68">
        <f>'Flight Data'!$B1062</f>
        <v>1</v>
      </c>
      <c r="AN1064" s="68">
        <f ca="1">ROUND(NORMINV($AS1064,'Inputs and Outputs'!$C$19,'Inputs and Outputs'!$D$19),0)</f>
        <v>91</v>
      </c>
      <c r="AO1064" s="68">
        <f t="shared" si="326"/>
        <v>103</v>
      </c>
      <c r="AP1064" s="68">
        <f t="shared" ca="1" si="327"/>
        <v>91</v>
      </c>
      <c r="AQ1064" s="68">
        <f ca="1">IF(AP1064-AM1064&gt;'Inputs and Outputs'!$D$4,Three-AM1064,0)</f>
        <v>0</v>
      </c>
      <c r="AR1064" s="68">
        <f ca="1">AP1064*'Inputs and Outputs'!$D$5-AQ1064*'Inputs and Outputs'!$D$6</f>
        <v>3640</v>
      </c>
      <c r="AS1064" s="70">
        <f t="shared" ca="1" si="337"/>
        <v>9.1142771228567288E-3</v>
      </c>
      <c r="AT1064" s="68">
        <f t="shared" si="328"/>
        <v>25</v>
      </c>
      <c r="AU1064" s="75">
        <f ca="1">AP1064*'Inputs and Outputs'!$D$5-('Model Part B'!AQ1064*'Model Part B'!AT1064+AQ1064*Costperbumped)</f>
        <v>3640</v>
      </c>
      <c r="AX1064" s="74">
        <v>1061</v>
      </c>
      <c r="AY1064" s="68" t="s">
        <v>9</v>
      </c>
      <c r="AZ1064" s="69">
        <v>44550</v>
      </c>
      <c r="BA1064" s="67" t="s">
        <v>2</v>
      </c>
      <c r="BB1064" s="68" t="str">
        <f>'Flight Data'!$A1062</f>
        <v>G1061</v>
      </c>
      <c r="BC1064" s="68">
        <f>'Flight Data'!$B1062</f>
        <v>1</v>
      </c>
      <c r="BD1064" s="68">
        <f ca="1">ROUND(NORMINV($BI1064,'Inputs and Outputs'!$C$19,'Inputs and Outputs'!$D$19),0)</f>
        <v>108</v>
      </c>
      <c r="BE1064" s="68">
        <f t="shared" si="329"/>
        <v>104</v>
      </c>
      <c r="BF1064" s="68">
        <f t="shared" ca="1" si="330"/>
        <v>104</v>
      </c>
      <c r="BG1064" s="68">
        <f ca="1">IF(BF1064-BC1064&gt;'Inputs and Outputs'!$D$4,Four-BC1064,0)</f>
        <v>3</v>
      </c>
      <c r="BH1064" s="68">
        <f ca="1">BF1064*'Inputs and Outputs'!$D$5-BG1064*'Inputs and Outputs'!$D$6</f>
        <v>3860</v>
      </c>
      <c r="BI1064" s="70">
        <f t="shared" ca="1" si="338"/>
        <v>0.84251625496167792</v>
      </c>
      <c r="BJ1064" s="68">
        <f t="shared" si="331"/>
        <v>25</v>
      </c>
      <c r="BK1064" s="75">
        <f ca="1">BF1064*'Inputs and Outputs'!$D$5-('Model Part B'!BG1064*'Model Part B'!BJ1064+BG1064*Costperbumped)</f>
        <v>3785</v>
      </c>
      <c r="BN1064" s="74">
        <v>1061</v>
      </c>
      <c r="BO1064" s="68" t="s">
        <v>9</v>
      </c>
      <c r="BP1064" s="69">
        <v>44550</v>
      </c>
      <c r="BQ1064" s="67" t="s">
        <v>2</v>
      </c>
      <c r="BR1064" s="68" t="str">
        <f>'Flight Data'!$A1062</f>
        <v>G1061</v>
      </c>
      <c r="BS1064" s="68">
        <f>'Flight Data'!$B1062</f>
        <v>1</v>
      </c>
      <c r="BT1064" s="68">
        <f ca="1">ROUND(NORMINV($BY1064,'Inputs and Outputs'!$C$18,'Inputs and Outputs'!$D$18),0)</f>
        <v>106</v>
      </c>
      <c r="BU1064" s="68">
        <f t="shared" si="332"/>
        <v>105</v>
      </c>
      <c r="BV1064" s="68">
        <f t="shared" ca="1" si="333"/>
        <v>105</v>
      </c>
      <c r="BW1064" s="68">
        <f ca="1">IF(BV1064-BS1064&gt;'Inputs and Outputs'!$D$4,Five-BS1064,0)</f>
        <v>4</v>
      </c>
      <c r="BX1064" s="68">
        <f ca="1">BV1064*'Inputs and Outputs'!$D$5-BW1064*'Inputs and Outputs'!$D$6</f>
        <v>3800</v>
      </c>
      <c r="BY1064" s="70">
        <f t="shared" ca="1" si="339"/>
        <v>0.77766064819550318</v>
      </c>
      <c r="BZ1064" s="68">
        <f t="shared" si="334"/>
        <v>25</v>
      </c>
      <c r="CA1064" s="75">
        <f ca="1">BV1064*'Inputs and Outputs'!$D$5-('Model Part B'!BW1064*'Model Part B'!BZ1064+BW1064*Costperbumped)</f>
        <v>3700</v>
      </c>
    </row>
    <row r="1065" spans="2:79" x14ac:dyDescent="0.2">
      <c r="B1065" s="74">
        <v>1062</v>
      </c>
      <c r="C1065" s="68" t="s">
        <v>9</v>
      </c>
      <c r="D1065" s="69">
        <v>44550</v>
      </c>
      <c r="E1065" s="67" t="s">
        <v>0</v>
      </c>
      <c r="F1065" s="68" t="str">
        <f>'Flight Data'!$A1063</f>
        <v>G1062</v>
      </c>
      <c r="G1065" s="68">
        <f>'Flight Data'!$B1063</f>
        <v>1</v>
      </c>
      <c r="H1065" s="68">
        <f ca="1">ROUND(NORMINV($M1065,'Inputs and Outputs'!$C$20,'Inputs and Outputs'!$D$20),0)</f>
        <v>100</v>
      </c>
      <c r="I1065" s="68">
        <f t="shared" si="320"/>
        <v>101</v>
      </c>
      <c r="J1065" s="68">
        <f t="shared" ca="1" si="321"/>
        <v>100</v>
      </c>
      <c r="K1065" s="68">
        <f ca="1">IF(J1065-G1065&gt;'Inputs and Outputs'!$D$4,One-G1065,0)</f>
        <v>0</v>
      </c>
      <c r="L1065" s="68">
        <f ca="1">J1065*'Inputs and Outputs'!$D$5-K1065*'Inputs and Outputs'!$D$6</f>
        <v>4000</v>
      </c>
      <c r="M1065" s="70">
        <f t="shared" ca="1" si="335"/>
        <v>0.17184400030821145</v>
      </c>
      <c r="N1065" s="68">
        <f t="shared" si="322"/>
        <v>200</v>
      </c>
      <c r="O1065" s="75">
        <f ca="1">J1065*'Inputs and Outputs'!$D$5-('Model Part B'!K1065*'Model Part B'!N1065+K1065*Costperbumped)</f>
        <v>4000</v>
      </c>
      <c r="R1065" s="74">
        <v>1062</v>
      </c>
      <c r="S1065" s="68" t="s">
        <v>9</v>
      </c>
      <c r="T1065" s="69">
        <v>44550</v>
      </c>
      <c r="U1065" s="67" t="s">
        <v>0</v>
      </c>
      <c r="V1065" s="68" t="str">
        <f>'Flight Data'!$A1063</f>
        <v>G1062</v>
      </c>
      <c r="W1065" s="68">
        <f>'Flight Data'!$B1063</f>
        <v>1</v>
      </c>
      <c r="X1065" s="68">
        <f ca="1">ROUND(NORMINV($AC1065,'Inputs and Outputs'!$C$20,'Inputs and Outputs'!$D$20),0)</f>
        <v>113</v>
      </c>
      <c r="Y1065" s="68">
        <f t="shared" si="323"/>
        <v>102</v>
      </c>
      <c r="Z1065" s="68">
        <f t="shared" ca="1" si="324"/>
        <v>102</v>
      </c>
      <c r="AA1065" s="68">
        <f ca="1">IF(Z1065-W1065&gt;'Inputs and Outputs'!$D$4,One-W1065,0)</f>
        <v>0</v>
      </c>
      <c r="AB1065" s="68">
        <f ca="1">Z1065*'Inputs and Outputs'!$D$5-AA1065*'Inputs and Outputs'!$D$6</f>
        <v>4080</v>
      </c>
      <c r="AC1065" s="70">
        <f t="shared" ca="1" si="336"/>
        <v>0.95443569417098817</v>
      </c>
      <c r="AD1065" s="68">
        <f t="shared" si="325"/>
        <v>200</v>
      </c>
      <c r="AE1065" s="75">
        <f ca="1">Z1065*'Inputs and Outputs'!$D$5-('Model Part B'!AA1065*'Model Part B'!AD1065+AA1065*Costperbumped)</f>
        <v>4080</v>
      </c>
      <c r="AH1065" s="74">
        <v>1062</v>
      </c>
      <c r="AI1065" s="68" t="s">
        <v>9</v>
      </c>
      <c r="AJ1065" s="69">
        <v>44550</v>
      </c>
      <c r="AK1065" s="67" t="s">
        <v>0</v>
      </c>
      <c r="AL1065" s="68" t="str">
        <f>'Flight Data'!$A1063</f>
        <v>G1062</v>
      </c>
      <c r="AM1065" s="68">
        <f>'Flight Data'!$B1063</f>
        <v>1</v>
      </c>
      <c r="AN1065" s="68">
        <f ca="1">ROUND(NORMINV($AS1065,'Inputs and Outputs'!$C$20,'Inputs and Outputs'!$D$20),0)</f>
        <v>100</v>
      </c>
      <c r="AO1065" s="68">
        <f t="shared" si="326"/>
        <v>103</v>
      </c>
      <c r="AP1065" s="68">
        <f t="shared" ca="1" si="327"/>
        <v>100</v>
      </c>
      <c r="AQ1065" s="68">
        <f ca="1">IF(AP1065-AM1065&gt;'Inputs and Outputs'!$D$4,Three-AM1065,0)</f>
        <v>0</v>
      </c>
      <c r="AR1065" s="68">
        <f ca="1">AP1065*'Inputs and Outputs'!$D$5-AQ1065*'Inputs and Outputs'!$D$6</f>
        <v>4000</v>
      </c>
      <c r="AS1065" s="70">
        <f t="shared" ca="1" si="337"/>
        <v>0.16282982648135569</v>
      </c>
      <c r="AT1065" s="68">
        <f t="shared" si="328"/>
        <v>200</v>
      </c>
      <c r="AU1065" s="75">
        <f ca="1">AP1065*'Inputs and Outputs'!$D$5-('Model Part B'!AQ1065*'Model Part B'!AT1065+AQ1065*Costperbumped)</f>
        <v>4000</v>
      </c>
      <c r="AX1065" s="74">
        <v>1062</v>
      </c>
      <c r="AY1065" s="68" t="s">
        <v>9</v>
      </c>
      <c r="AZ1065" s="69">
        <v>44550</v>
      </c>
      <c r="BA1065" s="67" t="s">
        <v>0</v>
      </c>
      <c r="BB1065" s="68" t="str">
        <f>'Flight Data'!$A1063</f>
        <v>G1062</v>
      </c>
      <c r="BC1065" s="68">
        <f>'Flight Data'!$B1063</f>
        <v>1</v>
      </c>
      <c r="BD1065" s="68">
        <f ca="1">ROUND(NORMINV($BI1065,'Inputs and Outputs'!$C$20,'Inputs and Outputs'!$D$20),0)</f>
        <v>107</v>
      </c>
      <c r="BE1065" s="68">
        <f t="shared" si="329"/>
        <v>104</v>
      </c>
      <c r="BF1065" s="68">
        <f t="shared" ca="1" si="330"/>
        <v>104</v>
      </c>
      <c r="BG1065" s="68">
        <f ca="1">IF(BF1065-BC1065&gt;'Inputs and Outputs'!$D$4,Four-BC1065,0)</f>
        <v>3</v>
      </c>
      <c r="BH1065" s="68">
        <f ca="1">BF1065*'Inputs and Outputs'!$D$5-BG1065*'Inputs and Outputs'!$D$6</f>
        <v>3860</v>
      </c>
      <c r="BI1065" s="70">
        <f t="shared" ca="1" si="338"/>
        <v>0.62377316413178419</v>
      </c>
      <c r="BJ1065" s="68">
        <f t="shared" si="331"/>
        <v>200</v>
      </c>
      <c r="BK1065" s="75">
        <f ca="1">BF1065*'Inputs and Outputs'!$D$5-('Model Part B'!BG1065*'Model Part B'!BJ1065+BG1065*Costperbumped)</f>
        <v>3260</v>
      </c>
      <c r="BN1065" s="74">
        <v>1062</v>
      </c>
      <c r="BO1065" s="68" t="s">
        <v>9</v>
      </c>
      <c r="BP1065" s="69">
        <v>44550</v>
      </c>
      <c r="BQ1065" s="67" t="s">
        <v>0</v>
      </c>
      <c r="BR1065" s="68" t="str">
        <f>'Flight Data'!$A1063</f>
        <v>G1062</v>
      </c>
      <c r="BS1065" s="68">
        <f>'Flight Data'!$B1063</f>
        <v>1</v>
      </c>
      <c r="BT1065" s="68">
        <f ca="1">ROUND(NORMINV($BY1065,'Inputs and Outputs'!$C$18,'Inputs and Outputs'!$D$18),0)</f>
        <v>100</v>
      </c>
      <c r="BU1065" s="68">
        <f t="shared" si="332"/>
        <v>105</v>
      </c>
      <c r="BV1065" s="68">
        <f t="shared" ca="1" si="333"/>
        <v>100</v>
      </c>
      <c r="BW1065" s="68">
        <f ca="1">IF(BV1065-BS1065&gt;'Inputs and Outputs'!$D$4,Five-BS1065,0)</f>
        <v>0</v>
      </c>
      <c r="BX1065" s="68">
        <f ca="1">BV1065*'Inputs and Outputs'!$D$5-BW1065*'Inputs and Outputs'!$D$6</f>
        <v>4000</v>
      </c>
      <c r="BY1065" s="70">
        <f t="shared" ca="1" si="339"/>
        <v>0.43480117765486082</v>
      </c>
      <c r="BZ1065" s="68">
        <f t="shared" si="334"/>
        <v>200</v>
      </c>
      <c r="CA1065" s="75">
        <f ca="1">BV1065*'Inputs and Outputs'!$D$5-('Model Part B'!BW1065*'Model Part B'!BZ1065+BW1065*Costperbumped)</f>
        <v>4000</v>
      </c>
    </row>
    <row r="1066" spans="2:79" x14ac:dyDescent="0.2">
      <c r="B1066" s="74">
        <v>1063</v>
      </c>
      <c r="C1066" s="68" t="s">
        <v>8</v>
      </c>
      <c r="D1066" s="69">
        <v>44551</v>
      </c>
      <c r="E1066" s="67" t="s">
        <v>3</v>
      </c>
      <c r="F1066" s="68" t="str">
        <f>'Flight Data'!$A1064</f>
        <v>G1063</v>
      </c>
      <c r="G1066" s="68">
        <f>'Flight Data'!$B1064</f>
        <v>6</v>
      </c>
      <c r="H1066" s="68">
        <f ca="1">ROUND(NORMINV($M1066,'Inputs and Outputs'!$C$18,'Inputs and Outputs'!$D$18),0)</f>
        <v>93</v>
      </c>
      <c r="I1066" s="68">
        <f t="shared" si="320"/>
        <v>101</v>
      </c>
      <c r="J1066" s="68">
        <f t="shared" ca="1" si="321"/>
        <v>93</v>
      </c>
      <c r="K1066" s="68">
        <f ca="1">IF(J1066-G1066&gt;'Inputs and Outputs'!$D$4,One-G1066,0)</f>
        <v>0</v>
      </c>
      <c r="L1066" s="68">
        <f ca="1">J1066*'Inputs and Outputs'!$D$5-K1066*'Inputs and Outputs'!$D$6</f>
        <v>3720</v>
      </c>
      <c r="M1066" s="70">
        <f t="shared" ca="1" si="335"/>
        <v>9.536666302311525E-2</v>
      </c>
      <c r="N1066" s="68">
        <f t="shared" si="322"/>
        <v>25</v>
      </c>
      <c r="O1066" s="75">
        <f ca="1">J1066*'Inputs and Outputs'!$D$5-('Model Part B'!K1066*'Model Part B'!N1066+K1066*Costperbumped)</f>
        <v>3720</v>
      </c>
      <c r="R1066" s="74">
        <v>1063</v>
      </c>
      <c r="S1066" s="68" t="s">
        <v>8</v>
      </c>
      <c r="T1066" s="69">
        <v>44551</v>
      </c>
      <c r="U1066" s="67" t="s">
        <v>3</v>
      </c>
      <c r="V1066" s="68" t="str">
        <f>'Flight Data'!$A1064</f>
        <v>G1063</v>
      </c>
      <c r="W1066" s="68">
        <f>'Flight Data'!$B1064</f>
        <v>6</v>
      </c>
      <c r="X1066" s="68">
        <f ca="1">ROUND(NORMINV($AC1066,'Inputs and Outputs'!$C$18,'Inputs and Outputs'!$D$18),0)</f>
        <v>94</v>
      </c>
      <c r="Y1066" s="68">
        <f t="shared" si="323"/>
        <v>102</v>
      </c>
      <c r="Z1066" s="68">
        <f t="shared" ca="1" si="324"/>
        <v>94</v>
      </c>
      <c r="AA1066" s="68">
        <f ca="1">IF(Z1066-W1066&gt;'Inputs and Outputs'!$D$4,One-W1066,0)</f>
        <v>0</v>
      </c>
      <c r="AB1066" s="68">
        <f ca="1">Z1066*'Inputs and Outputs'!$D$5-AA1066*'Inputs and Outputs'!$D$6</f>
        <v>3760</v>
      </c>
      <c r="AC1066" s="70">
        <f t="shared" ca="1" si="336"/>
        <v>0.12073119434483326</v>
      </c>
      <c r="AD1066" s="68">
        <f t="shared" si="325"/>
        <v>25</v>
      </c>
      <c r="AE1066" s="75">
        <f ca="1">Z1066*'Inputs and Outputs'!$D$5-('Model Part B'!AA1066*'Model Part B'!AD1066+AA1066*Costperbumped)</f>
        <v>3760</v>
      </c>
      <c r="AH1066" s="74">
        <v>1063</v>
      </c>
      <c r="AI1066" s="68" t="s">
        <v>8</v>
      </c>
      <c r="AJ1066" s="69">
        <v>44551</v>
      </c>
      <c r="AK1066" s="67" t="s">
        <v>3</v>
      </c>
      <c r="AL1066" s="68" t="str">
        <f>'Flight Data'!$A1064</f>
        <v>G1063</v>
      </c>
      <c r="AM1066" s="68">
        <f>'Flight Data'!$B1064</f>
        <v>6</v>
      </c>
      <c r="AN1066" s="68">
        <f ca="1">ROUND(NORMINV($AS1066,'Inputs and Outputs'!$C$18,'Inputs and Outputs'!$D$18),0)</f>
        <v>101</v>
      </c>
      <c r="AO1066" s="68">
        <f t="shared" si="326"/>
        <v>103</v>
      </c>
      <c r="AP1066" s="68">
        <f t="shared" ca="1" si="327"/>
        <v>101</v>
      </c>
      <c r="AQ1066" s="68">
        <f ca="1">IF(AP1066-AM1066&gt;'Inputs and Outputs'!$D$4,Three-AM1066,0)</f>
        <v>0</v>
      </c>
      <c r="AR1066" s="68">
        <f ca="1">AP1066*'Inputs and Outputs'!$D$5-AQ1066*'Inputs and Outputs'!$D$6</f>
        <v>4040</v>
      </c>
      <c r="AS1066" s="70">
        <f t="shared" ca="1" si="337"/>
        <v>0.51876586842953087</v>
      </c>
      <c r="AT1066" s="68">
        <f t="shared" si="328"/>
        <v>25</v>
      </c>
      <c r="AU1066" s="75">
        <f ca="1">AP1066*'Inputs and Outputs'!$D$5-('Model Part B'!AQ1066*'Model Part B'!AT1066+AQ1066*Costperbumped)</f>
        <v>4040</v>
      </c>
      <c r="AX1066" s="74">
        <v>1063</v>
      </c>
      <c r="AY1066" s="68" t="s">
        <v>8</v>
      </c>
      <c r="AZ1066" s="69">
        <v>44551</v>
      </c>
      <c r="BA1066" s="67" t="s">
        <v>3</v>
      </c>
      <c r="BB1066" s="68" t="str">
        <f>'Flight Data'!$A1064</f>
        <v>G1063</v>
      </c>
      <c r="BC1066" s="68">
        <f>'Flight Data'!$B1064</f>
        <v>6</v>
      </c>
      <c r="BD1066" s="68">
        <f ca="1">ROUND(NORMINV($BI1066,'Inputs and Outputs'!$C$18,'Inputs and Outputs'!$D$18),0)</f>
        <v>101</v>
      </c>
      <c r="BE1066" s="68">
        <f t="shared" si="329"/>
        <v>104</v>
      </c>
      <c r="BF1066" s="68">
        <f t="shared" ca="1" si="330"/>
        <v>101</v>
      </c>
      <c r="BG1066" s="68">
        <f ca="1">IF(BF1066-BC1066&gt;'Inputs and Outputs'!$D$4,Four-BC1066,0)</f>
        <v>0</v>
      </c>
      <c r="BH1066" s="68">
        <f ca="1">BF1066*'Inputs and Outputs'!$D$5-BG1066*'Inputs and Outputs'!$D$6</f>
        <v>4040</v>
      </c>
      <c r="BI1066" s="70">
        <f t="shared" ca="1" si="338"/>
        <v>0.47476245410005935</v>
      </c>
      <c r="BJ1066" s="68">
        <f t="shared" si="331"/>
        <v>25</v>
      </c>
      <c r="BK1066" s="75">
        <f ca="1">BF1066*'Inputs and Outputs'!$D$5-('Model Part B'!BG1066*'Model Part B'!BJ1066+BG1066*Costperbumped)</f>
        <v>4040</v>
      </c>
      <c r="BN1066" s="74">
        <v>1063</v>
      </c>
      <c r="BO1066" s="68" t="s">
        <v>8</v>
      </c>
      <c r="BP1066" s="69">
        <v>44551</v>
      </c>
      <c r="BQ1066" s="67" t="s">
        <v>3</v>
      </c>
      <c r="BR1066" s="68" t="str">
        <f>'Flight Data'!$A1064</f>
        <v>G1063</v>
      </c>
      <c r="BS1066" s="68">
        <f>'Flight Data'!$B1064</f>
        <v>6</v>
      </c>
      <c r="BT1066" s="68">
        <f ca="1">ROUND(NORMINV($BY1066,'Inputs and Outputs'!$C$18,'Inputs and Outputs'!$D$18),0)</f>
        <v>97</v>
      </c>
      <c r="BU1066" s="68">
        <f t="shared" si="332"/>
        <v>105</v>
      </c>
      <c r="BV1066" s="68">
        <f t="shared" ca="1" si="333"/>
        <v>97</v>
      </c>
      <c r="BW1066" s="68">
        <f ca="1">IF(BV1066-BS1066&gt;'Inputs and Outputs'!$D$4,Five-BS1066,0)</f>
        <v>0</v>
      </c>
      <c r="BX1066" s="68">
        <f ca="1">BV1066*'Inputs and Outputs'!$D$5-BW1066*'Inputs and Outputs'!$D$6</f>
        <v>3880</v>
      </c>
      <c r="BY1066" s="70">
        <f t="shared" ca="1" si="339"/>
        <v>0.23013634522770665</v>
      </c>
      <c r="BZ1066" s="68">
        <f t="shared" si="334"/>
        <v>25</v>
      </c>
      <c r="CA1066" s="75">
        <f ca="1">BV1066*'Inputs and Outputs'!$D$5-('Model Part B'!BW1066*'Model Part B'!BZ1066+BW1066*Costperbumped)</f>
        <v>3880</v>
      </c>
    </row>
    <row r="1067" spans="2:79" x14ac:dyDescent="0.2">
      <c r="B1067" s="74">
        <v>1064</v>
      </c>
      <c r="C1067" s="68" t="s">
        <v>8</v>
      </c>
      <c r="D1067" s="69">
        <v>44551</v>
      </c>
      <c r="E1067" s="67" t="s">
        <v>2</v>
      </c>
      <c r="F1067" s="68" t="str">
        <f>'Flight Data'!$A1065</f>
        <v>G1064</v>
      </c>
      <c r="G1067" s="68">
        <f>'Flight Data'!$B1065</f>
        <v>3</v>
      </c>
      <c r="H1067" s="68">
        <f ca="1">ROUND(NORMINV($M1067,'Inputs and Outputs'!$C$19,'Inputs and Outputs'!$D$19),0)</f>
        <v>103</v>
      </c>
      <c r="I1067" s="68">
        <f t="shared" si="320"/>
        <v>101</v>
      </c>
      <c r="J1067" s="68">
        <f t="shared" ca="1" si="321"/>
        <v>101</v>
      </c>
      <c r="K1067" s="68">
        <f ca="1">IF(J1067-G1067&gt;'Inputs and Outputs'!$D$4,One-G1067,0)</f>
        <v>0</v>
      </c>
      <c r="L1067" s="68">
        <f ca="1">J1067*'Inputs and Outputs'!$D$5-K1067*'Inputs and Outputs'!$D$6</f>
        <v>4040</v>
      </c>
      <c r="M1067" s="70">
        <f t="shared" ca="1" si="335"/>
        <v>0.53176874870042079</v>
      </c>
      <c r="N1067" s="68">
        <f t="shared" si="322"/>
        <v>25</v>
      </c>
      <c r="O1067" s="75">
        <f ca="1">J1067*'Inputs and Outputs'!$D$5-('Model Part B'!K1067*'Model Part B'!N1067+K1067*Costperbumped)</f>
        <v>4040</v>
      </c>
      <c r="R1067" s="74">
        <v>1064</v>
      </c>
      <c r="S1067" s="68" t="s">
        <v>8</v>
      </c>
      <c r="T1067" s="69">
        <v>44551</v>
      </c>
      <c r="U1067" s="67" t="s">
        <v>2</v>
      </c>
      <c r="V1067" s="68" t="str">
        <f>'Flight Data'!$A1065</f>
        <v>G1064</v>
      </c>
      <c r="W1067" s="68">
        <f>'Flight Data'!$B1065</f>
        <v>3</v>
      </c>
      <c r="X1067" s="68">
        <f ca="1">ROUND(NORMINV($AC1067,'Inputs and Outputs'!$C$19,'Inputs and Outputs'!$D$19),0)</f>
        <v>107</v>
      </c>
      <c r="Y1067" s="68">
        <f t="shared" si="323"/>
        <v>102</v>
      </c>
      <c r="Z1067" s="68">
        <f t="shared" ca="1" si="324"/>
        <v>102</v>
      </c>
      <c r="AA1067" s="68">
        <f ca="1">IF(Z1067-W1067&gt;'Inputs and Outputs'!$D$4,One-W1067,0)</f>
        <v>0</v>
      </c>
      <c r="AB1067" s="68">
        <f ca="1">Z1067*'Inputs and Outputs'!$D$5-AA1067*'Inputs and Outputs'!$D$6</f>
        <v>4080</v>
      </c>
      <c r="AC1067" s="70">
        <f t="shared" ca="1" si="336"/>
        <v>0.80626615102865939</v>
      </c>
      <c r="AD1067" s="68">
        <f t="shared" si="325"/>
        <v>25</v>
      </c>
      <c r="AE1067" s="75">
        <f ca="1">Z1067*'Inputs and Outputs'!$D$5-('Model Part B'!AA1067*'Model Part B'!AD1067+AA1067*Costperbumped)</f>
        <v>4080</v>
      </c>
      <c r="AH1067" s="74">
        <v>1064</v>
      </c>
      <c r="AI1067" s="68" t="s">
        <v>8</v>
      </c>
      <c r="AJ1067" s="69">
        <v>44551</v>
      </c>
      <c r="AK1067" s="67" t="s">
        <v>2</v>
      </c>
      <c r="AL1067" s="68" t="str">
        <f>'Flight Data'!$A1065</f>
        <v>G1064</v>
      </c>
      <c r="AM1067" s="68">
        <f>'Flight Data'!$B1065</f>
        <v>3</v>
      </c>
      <c r="AN1067" s="68">
        <f ca="1">ROUND(NORMINV($AS1067,'Inputs and Outputs'!$C$19,'Inputs and Outputs'!$D$19),0)</f>
        <v>99</v>
      </c>
      <c r="AO1067" s="68">
        <f t="shared" si="326"/>
        <v>103</v>
      </c>
      <c r="AP1067" s="68">
        <f t="shared" ca="1" si="327"/>
        <v>99</v>
      </c>
      <c r="AQ1067" s="68">
        <f ca="1">IF(AP1067-AM1067&gt;'Inputs and Outputs'!$D$4,Three-AM1067,0)</f>
        <v>0</v>
      </c>
      <c r="AR1067" s="68">
        <f ca="1">AP1067*'Inputs and Outputs'!$D$5-AQ1067*'Inputs and Outputs'!$D$6</f>
        <v>3960</v>
      </c>
      <c r="AS1067" s="70">
        <f t="shared" ca="1" si="337"/>
        <v>0.20150864164097138</v>
      </c>
      <c r="AT1067" s="68">
        <f t="shared" si="328"/>
        <v>25</v>
      </c>
      <c r="AU1067" s="75">
        <f ca="1">AP1067*'Inputs and Outputs'!$D$5-('Model Part B'!AQ1067*'Model Part B'!AT1067+AQ1067*Costperbumped)</f>
        <v>3960</v>
      </c>
      <c r="AX1067" s="74">
        <v>1064</v>
      </c>
      <c r="AY1067" s="68" t="s">
        <v>8</v>
      </c>
      <c r="AZ1067" s="69">
        <v>44551</v>
      </c>
      <c r="BA1067" s="67" t="s">
        <v>2</v>
      </c>
      <c r="BB1067" s="68" t="str">
        <f>'Flight Data'!$A1065</f>
        <v>G1064</v>
      </c>
      <c r="BC1067" s="68">
        <f>'Flight Data'!$B1065</f>
        <v>3</v>
      </c>
      <c r="BD1067" s="68">
        <f ca="1">ROUND(NORMINV($BI1067,'Inputs and Outputs'!$C$19,'Inputs and Outputs'!$D$19),0)</f>
        <v>104</v>
      </c>
      <c r="BE1067" s="68">
        <f t="shared" si="329"/>
        <v>104</v>
      </c>
      <c r="BF1067" s="68">
        <f t="shared" ca="1" si="330"/>
        <v>104</v>
      </c>
      <c r="BG1067" s="68">
        <f ca="1">IF(BF1067-BC1067&gt;'Inputs and Outputs'!$D$4,Four-BC1067,0)</f>
        <v>1</v>
      </c>
      <c r="BH1067" s="68">
        <f ca="1">BF1067*'Inputs and Outputs'!$D$5-BG1067*'Inputs and Outputs'!$D$6</f>
        <v>4060</v>
      </c>
      <c r="BI1067" s="70">
        <f t="shared" ca="1" si="338"/>
        <v>0.5791784706350197</v>
      </c>
      <c r="BJ1067" s="68">
        <f t="shared" si="331"/>
        <v>25</v>
      </c>
      <c r="BK1067" s="75">
        <f ca="1">BF1067*'Inputs and Outputs'!$D$5-('Model Part B'!BG1067*'Model Part B'!BJ1067+BG1067*Costperbumped)</f>
        <v>4035</v>
      </c>
      <c r="BN1067" s="74">
        <v>1064</v>
      </c>
      <c r="BO1067" s="68" t="s">
        <v>8</v>
      </c>
      <c r="BP1067" s="69">
        <v>44551</v>
      </c>
      <c r="BQ1067" s="67" t="s">
        <v>2</v>
      </c>
      <c r="BR1067" s="68" t="str">
        <f>'Flight Data'!$A1065</f>
        <v>G1064</v>
      </c>
      <c r="BS1067" s="68">
        <f>'Flight Data'!$B1065</f>
        <v>3</v>
      </c>
      <c r="BT1067" s="68">
        <f ca="1">ROUND(NORMINV($BY1067,'Inputs and Outputs'!$C$18,'Inputs and Outputs'!$D$18),0)</f>
        <v>104</v>
      </c>
      <c r="BU1067" s="68">
        <f t="shared" si="332"/>
        <v>105</v>
      </c>
      <c r="BV1067" s="68">
        <f t="shared" ca="1" si="333"/>
        <v>104</v>
      </c>
      <c r="BW1067" s="68">
        <f ca="1">IF(BV1067-BS1067&gt;'Inputs and Outputs'!$D$4,Five-BS1067,0)</f>
        <v>2</v>
      </c>
      <c r="BX1067" s="68">
        <f ca="1">BV1067*'Inputs and Outputs'!$D$5-BW1067*'Inputs and Outputs'!$D$6</f>
        <v>3960</v>
      </c>
      <c r="BY1067" s="70">
        <f t="shared" ca="1" si="339"/>
        <v>0.70858509518038193</v>
      </c>
      <c r="BZ1067" s="68">
        <f t="shared" si="334"/>
        <v>25</v>
      </c>
      <c r="CA1067" s="75">
        <f ca="1">BV1067*'Inputs and Outputs'!$D$5-('Model Part B'!BW1067*'Model Part B'!BZ1067+BW1067*Costperbumped)</f>
        <v>3910</v>
      </c>
    </row>
    <row r="1068" spans="2:79" x14ac:dyDescent="0.2">
      <c r="B1068" s="74">
        <v>1065</v>
      </c>
      <c r="C1068" s="68" t="s">
        <v>8</v>
      </c>
      <c r="D1068" s="69">
        <v>44551</v>
      </c>
      <c r="E1068" s="67" t="s">
        <v>0</v>
      </c>
      <c r="F1068" s="68" t="str">
        <f>'Flight Data'!$A1066</f>
        <v>G1065</v>
      </c>
      <c r="G1068" s="68">
        <f>'Flight Data'!$B1066</f>
        <v>1</v>
      </c>
      <c r="H1068" s="68">
        <f ca="1">ROUND(NORMINV($M1068,'Inputs and Outputs'!$C$20,'Inputs and Outputs'!$D$20),0)</f>
        <v>106</v>
      </c>
      <c r="I1068" s="68">
        <f t="shared" si="320"/>
        <v>101</v>
      </c>
      <c r="J1068" s="68">
        <f t="shared" ca="1" si="321"/>
        <v>101</v>
      </c>
      <c r="K1068" s="68">
        <f ca="1">IF(J1068-G1068&gt;'Inputs and Outputs'!$D$4,One-G1068,0)</f>
        <v>0</v>
      </c>
      <c r="L1068" s="68">
        <f ca="1">J1068*'Inputs and Outputs'!$D$5-K1068*'Inputs and Outputs'!$D$6</f>
        <v>4040</v>
      </c>
      <c r="M1068" s="70">
        <f t="shared" ca="1" si="335"/>
        <v>0.56988659135648601</v>
      </c>
      <c r="N1068" s="68">
        <f t="shared" si="322"/>
        <v>200</v>
      </c>
      <c r="O1068" s="75">
        <f ca="1">J1068*'Inputs and Outputs'!$D$5-('Model Part B'!K1068*'Model Part B'!N1068+K1068*Costperbumped)</f>
        <v>4040</v>
      </c>
      <c r="R1068" s="74">
        <v>1065</v>
      </c>
      <c r="S1068" s="68" t="s">
        <v>8</v>
      </c>
      <c r="T1068" s="69">
        <v>44551</v>
      </c>
      <c r="U1068" s="67" t="s">
        <v>0</v>
      </c>
      <c r="V1068" s="68" t="str">
        <f>'Flight Data'!$A1066</f>
        <v>G1065</v>
      </c>
      <c r="W1068" s="68">
        <f>'Flight Data'!$B1066</f>
        <v>1</v>
      </c>
      <c r="X1068" s="68">
        <f ca="1">ROUND(NORMINV($AC1068,'Inputs and Outputs'!$C$20,'Inputs and Outputs'!$D$20),0)</f>
        <v>103</v>
      </c>
      <c r="Y1068" s="68">
        <f t="shared" si="323"/>
        <v>102</v>
      </c>
      <c r="Z1068" s="68">
        <f t="shared" ca="1" si="324"/>
        <v>102</v>
      </c>
      <c r="AA1068" s="68">
        <f ca="1">IF(Z1068-W1068&gt;'Inputs and Outputs'!$D$4,One-W1068,0)</f>
        <v>0</v>
      </c>
      <c r="AB1068" s="68">
        <f ca="1">Z1068*'Inputs and Outputs'!$D$5-AA1068*'Inputs and Outputs'!$D$6</f>
        <v>4080</v>
      </c>
      <c r="AC1068" s="70">
        <f t="shared" ca="1" si="336"/>
        <v>0.36909238837484037</v>
      </c>
      <c r="AD1068" s="68">
        <f t="shared" si="325"/>
        <v>200</v>
      </c>
      <c r="AE1068" s="75">
        <f ca="1">Z1068*'Inputs and Outputs'!$D$5-('Model Part B'!AA1068*'Model Part B'!AD1068+AA1068*Costperbumped)</f>
        <v>4080</v>
      </c>
      <c r="AH1068" s="74">
        <v>1065</v>
      </c>
      <c r="AI1068" s="68" t="s">
        <v>8</v>
      </c>
      <c r="AJ1068" s="69">
        <v>44551</v>
      </c>
      <c r="AK1068" s="67" t="s">
        <v>0</v>
      </c>
      <c r="AL1068" s="68" t="str">
        <f>'Flight Data'!$A1066</f>
        <v>G1065</v>
      </c>
      <c r="AM1068" s="68">
        <f>'Flight Data'!$B1066</f>
        <v>1</v>
      </c>
      <c r="AN1068" s="68">
        <f ca="1">ROUND(NORMINV($AS1068,'Inputs and Outputs'!$C$20,'Inputs and Outputs'!$D$20),0)</f>
        <v>102</v>
      </c>
      <c r="AO1068" s="68">
        <f t="shared" si="326"/>
        <v>103</v>
      </c>
      <c r="AP1068" s="68">
        <f t="shared" ca="1" si="327"/>
        <v>102</v>
      </c>
      <c r="AQ1068" s="68">
        <f ca="1">IF(AP1068-AM1068&gt;'Inputs and Outputs'!$D$4,Three-AM1068,0)</f>
        <v>2</v>
      </c>
      <c r="AR1068" s="68">
        <f ca="1">AP1068*'Inputs and Outputs'!$D$5-AQ1068*'Inputs and Outputs'!$D$6</f>
        <v>3880</v>
      </c>
      <c r="AS1068" s="70">
        <f t="shared" ca="1" si="337"/>
        <v>0.29840578114103689</v>
      </c>
      <c r="AT1068" s="68">
        <f t="shared" si="328"/>
        <v>200</v>
      </c>
      <c r="AU1068" s="75">
        <f ca="1">AP1068*'Inputs and Outputs'!$D$5-('Model Part B'!AQ1068*'Model Part B'!AT1068+AQ1068*Costperbumped)</f>
        <v>3480</v>
      </c>
      <c r="AX1068" s="74">
        <v>1065</v>
      </c>
      <c r="AY1068" s="68" t="s">
        <v>8</v>
      </c>
      <c r="AZ1068" s="69">
        <v>44551</v>
      </c>
      <c r="BA1068" s="67" t="s">
        <v>0</v>
      </c>
      <c r="BB1068" s="68" t="str">
        <f>'Flight Data'!$A1066</f>
        <v>G1065</v>
      </c>
      <c r="BC1068" s="68">
        <f>'Flight Data'!$B1066</f>
        <v>1</v>
      </c>
      <c r="BD1068" s="68">
        <f ca="1">ROUND(NORMINV($BI1068,'Inputs and Outputs'!$C$20,'Inputs and Outputs'!$D$20),0)</f>
        <v>102</v>
      </c>
      <c r="BE1068" s="68">
        <f t="shared" si="329"/>
        <v>104</v>
      </c>
      <c r="BF1068" s="68">
        <f t="shared" ca="1" si="330"/>
        <v>102</v>
      </c>
      <c r="BG1068" s="68">
        <f ca="1">IF(BF1068-BC1068&gt;'Inputs and Outputs'!$D$4,Four-BC1068,0)</f>
        <v>3</v>
      </c>
      <c r="BH1068" s="68">
        <f ca="1">BF1068*'Inputs and Outputs'!$D$5-BG1068*'Inputs and Outputs'!$D$6</f>
        <v>3780</v>
      </c>
      <c r="BI1068" s="70">
        <f t="shared" ca="1" si="338"/>
        <v>0.29665184160349745</v>
      </c>
      <c r="BJ1068" s="68">
        <f t="shared" si="331"/>
        <v>200</v>
      </c>
      <c r="BK1068" s="75">
        <f ca="1">BF1068*'Inputs and Outputs'!$D$5-('Model Part B'!BG1068*'Model Part B'!BJ1068+BG1068*Costperbumped)</f>
        <v>3180</v>
      </c>
      <c r="BN1068" s="74">
        <v>1065</v>
      </c>
      <c r="BO1068" s="68" t="s">
        <v>8</v>
      </c>
      <c r="BP1068" s="69">
        <v>44551</v>
      </c>
      <c r="BQ1068" s="67" t="s">
        <v>0</v>
      </c>
      <c r="BR1068" s="68" t="str">
        <f>'Flight Data'!$A1066</f>
        <v>G1065</v>
      </c>
      <c r="BS1068" s="68">
        <f>'Flight Data'!$B1066</f>
        <v>1</v>
      </c>
      <c r="BT1068" s="68">
        <f ca="1">ROUND(NORMINV($BY1068,'Inputs and Outputs'!$C$18,'Inputs and Outputs'!$D$18),0)</f>
        <v>104</v>
      </c>
      <c r="BU1068" s="68">
        <f t="shared" si="332"/>
        <v>105</v>
      </c>
      <c r="BV1068" s="68">
        <f t="shared" ca="1" si="333"/>
        <v>104</v>
      </c>
      <c r="BW1068" s="68">
        <f ca="1">IF(BV1068-BS1068&gt;'Inputs and Outputs'!$D$4,Five-BS1068,0)</f>
        <v>4</v>
      </c>
      <c r="BX1068" s="68">
        <f ca="1">BV1068*'Inputs and Outputs'!$D$5-BW1068*'Inputs and Outputs'!$D$6</f>
        <v>3760</v>
      </c>
      <c r="BY1068" s="70">
        <f t="shared" ca="1" si="339"/>
        <v>0.67786707607962682</v>
      </c>
      <c r="BZ1068" s="68">
        <f t="shared" si="334"/>
        <v>200</v>
      </c>
      <c r="CA1068" s="75">
        <f ca="1">BV1068*'Inputs and Outputs'!$D$5-('Model Part B'!BW1068*'Model Part B'!BZ1068+BW1068*Costperbumped)</f>
        <v>2960</v>
      </c>
    </row>
    <row r="1069" spans="2:79" x14ac:dyDescent="0.2">
      <c r="B1069" s="74">
        <v>1066</v>
      </c>
      <c r="C1069" s="68" t="s">
        <v>7</v>
      </c>
      <c r="D1069" s="69">
        <v>44552</v>
      </c>
      <c r="E1069" s="67" t="s">
        <v>3</v>
      </c>
      <c r="F1069" s="68" t="str">
        <f>'Flight Data'!$A1067</f>
        <v>G1066</v>
      </c>
      <c r="G1069" s="68">
        <f>'Flight Data'!$B1067</f>
        <v>1</v>
      </c>
      <c r="H1069" s="68">
        <f ca="1">ROUND(NORMINV($M1069,'Inputs and Outputs'!$C$18,'Inputs and Outputs'!$D$18),0)</f>
        <v>108</v>
      </c>
      <c r="I1069" s="68">
        <f t="shared" si="320"/>
        <v>101</v>
      </c>
      <c r="J1069" s="68">
        <f t="shared" ca="1" si="321"/>
        <v>101</v>
      </c>
      <c r="K1069" s="68">
        <f ca="1">IF(J1069-G1069&gt;'Inputs and Outputs'!$D$4,One-G1069,0)</f>
        <v>0</v>
      </c>
      <c r="L1069" s="68">
        <f ca="1">J1069*'Inputs and Outputs'!$D$5-K1069*'Inputs and Outputs'!$D$6</f>
        <v>4040</v>
      </c>
      <c r="M1069" s="70">
        <f t="shared" ca="1" si="335"/>
        <v>0.86954909168162453</v>
      </c>
      <c r="N1069" s="68">
        <f t="shared" si="322"/>
        <v>25</v>
      </c>
      <c r="O1069" s="75">
        <f ca="1">J1069*'Inputs and Outputs'!$D$5-('Model Part B'!K1069*'Model Part B'!N1069+K1069*Costperbumped)</f>
        <v>4040</v>
      </c>
      <c r="R1069" s="74">
        <v>1066</v>
      </c>
      <c r="S1069" s="68" t="s">
        <v>7</v>
      </c>
      <c r="T1069" s="69">
        <v>44552</v>
      </c>
      <c r="U1069" s="67" t="s">
        <v>3</v>
      </c>
      <c r="V1069" s="68" t="str">
        <f>'Flight Data'!$A1067</f>
        <v>G1066</v>
      </c>
      <c r="W1069" s="68">
        <f>'Flight Data'!$B1067</f>
        <v>1</v>
      </c>
      <c r="X1069" s="68">
        <f ca="1">ROUND(NORMINV($AC1069,'Inputs and Outputs'!$C$18,'Inputs and Outputs'!$D$18),0)</f>
        <v>91</v>
      </c>
      <c r="Y1069" s="68">
        <f t="shared" si="323"/>
        <v>102</v>
      </c>
      <c r="Z1069" s="68">
        <f t="shared" ca="1" si="324"/>
        <v>91</v>
      </c>
      <c r="AA1069" s="68">
        <f ca="1">IF(Z1069-W1069&gt;'Inputs and Outputs'!$D$4,One-W1069,0)</f>
        <v>0</v>
      </c>
      <c r="AB1069" s="68">
        <f ca="1">Z1069*'Inputs and Outputs'!$D$5-AA1069*'Inputs and Outputs'!$D$6</f>
        <v>3640</v>
      </c>
      <c r="AC1069" s="70">
        <f t="shared" ca="1" si="336"/>
        <v>4.4915664079507533E-2</v>
      </c>
      <c r="AD1069" s="68">
        <f t="shared" si="325"/>
        <v>25</v>
      </c>
      <c r="AE1069" s="75">
        <f ca="1">Z1069*'Inputs and Outputs'!$D$5-('Model Part B'!AA1069*'Model Part B'!AD1069+AA1069*Costperbumped)</f>
        <v>3640</v>
      </c>
      <c r="AH1069" s="74">
        <v>1066</v>
      </c>
      <c r="AI1069" s="68" t="s">
        <v>7</v>
      </c>
      <c r="AJ1069" s="69">
        <v>44552</v>
      </c>
      <c r="AK1069" s="67" t="s">
        <v>3</v>
      </c>
      <c r="AL1069" s="68" t="str">
        <f>'Flight Data'!$A1067</f>
        <v>G1066</v>
      </c>
      <c r="AM1069" s="68">
        <f>'Flight Data'!$B1067</f>
        <v>1</v>
      </c>
      <c r="AN1069" s="68">
        <f ca="1">ROUND(NORMINV($AS1069,'Inputs and Outputs'!$C$18,'Inputs and Outputs'!$D$18),0)</f>
        <v>110</v>
      </c>
      <c r="AO1069" s="68">
        <f t="shared" si="326"/>
        <v>103</v>
      </c>
      <c r="AP1069" s="68">
        <f t="shared" ca="1" si="327"/>
        <v>103</v>
      </c>
      <c r="AQ1069" s="68">
        <f ca="1">IF(AP1069-AM1069&gt;'Inputs and Outputs'!$D$4,Three-AM1069,0)</f>
        <v>2</v>
      </c>
      <c r="AR1069" s="68">
        <f ca="1">AP1069*'Inputs and Outputs'!$D$5-AQ1069*'Inputs and Outputs'!$D$6</f>
        <v>3920</v>
      </c>
      <c r="AS1069" s="70">
        <f t="shared" ca="1" si="337"/>
        <v>0.9230020366349394</v>
      </c>
      <c r="AT1069" s="68">
        <f t="shared" si="328"/>
        <v>25</v>
      </c>
      <c r="AU1069" s="75">
        <f ca="1">AP1069*'Inputs and Outputs'!$D$5-('Model Part B'!AQ1069*'Model Part B'!AT1069+AQ1069*Costperbumped)</f>
        <v>3870</v>
      </c>
      <c r="AX1069" s="74">
        <v>1066</v>
      </c>
      <c r="AY1069" s="68" t="s">
        <v>7</v>
      </c>
      <c r="AZ1069" s="69">
        <v>44552</v>
      </c>
      <c r="BA1069" s="67" t="s">
        <v>3</v>
      </c>
      <c r="BB1069" s="68" t="str">
        <f>'Flight Data'!$A1067</f>
        <v>G1066</v>
      </c>
      <c r="BC1069" s="68">
        <f>'Flight Data'!$B1067</f>
        <v>1</v>
      </c>
      <c r="BD1069" s="68">
        <f ca="1">ROUND(NORMINV($BI1069,'Inputs and Outputs'!$C$18,'Inputs and Outputs'!$D$18),0)</f>
        <v>107</v>
      </c>
      <c r="BE1069" s="68">
        <f t="shared" si="329"/>
        <v>104</v>
      </c>
      <c r="BF1069" s="68">
        <f t="shared" ca="1" si="330"/>
        <v>104</v>
      </c>
      <c r="BG1069" s="68">
        <f ca="1">IF(BF1069-BC1069&gt;'Inputs and Outputs'!$D$4,Four-BC1069,0)</f>
        <v>3</v>
      </c>
      <c r="BH1069" s="68">
        <f ca="1">BF1069*'Inputs and Outputs'!$D$5-BG1069*'Inputs and Outputs'!$D$6</f>
        <v>3860</v>
      </c>
      <c r="BI1069" s="70">
        <f t="shared" ca="1" si="338"/>
        <v>0.85771714307561064</v>
      </c>
      <c r="BJ1069" s="68">
        <f t="shared" si="331"/>
        <v>25</v>
      </c>
      <c r="BK1069" s="75">
        <f ca="1">BF1069*'Inputs and Outputs'!$D$5-('Model Part B'!BG1069*'Model Part B'!BJ1069+BG1069*Costperbumped)</f>
        <v>3785</v>
      </c>
      <c r="BN1069" s="74">
        <v>1066</v>
      </c>
      <c r="BO1069" s="68" t="s">
        <v>7</v>
      </c>
      <c r="BP1069" s="69">
        <v>44552</v>
      </c>
      <c r="BQ1069" s="67" t="s">
        <v>3</v>
      </c>
      <c r="BR1069" s="68" t="str">
        <f>'Flight Data'!$A1067</f>
        <v>G1066</v>
      </c>
      <c r="BS1069" s="68">
        <f>'Flight Data'!$B1067</f>
        <v>1</v>
      </c>
      <c r="BT1069" s="68">
        <f ca="1">ROUND(NORMINV($BY1069,'Inputs and Outputs'!$C$18,'Inputs and Outputs'!$D$18),0)</f>
        <v>97</v>
      </c>
      <c r="BU1069" s="68">
        <f t="shared" si="332"/>
        <v>105</v>
      </c>
      <c r="BV1069" s="68">
        <f t="shared" ca="1" si="333"/>
        <v>97</v>
      </c>
      <c r="BW1069" s="68">
        <f ca="1">IF(BV1069-BS1069&gt;'Inputs and Outputs'!$D$4,Five-BS1069,0)</f>
        <v>0</v>
      </c>
      <c r="BX1069" s="68">
        <f ca="1">BV1069*'Inputs and Outputs'!$D$5-BW1069*'Inputs and Outputs'!$D$6</f>
        <v>3880</v>
      </c>
      <c r="BY1069" s="70">
        <f t="shared" ca="1" si="339"/>
        <v>0.26775286654949471</v>
      </c>
      <c r="BZ1069" s="68">
        <f t="shared" si="334"/>
        <v>25</v>
      </c>
      <c r="CA1069" s="75">
        <f ca="1">BV1069*'Inputs and Outputs'!$D$5-('Model Part B'!BW1069*'Model Part B'!BZ1069+BW1069*Costperbumped)</f>
        <v>3880</v>
      </c>
    </row>
    <row r="1070" spans="2:79" x14ac:dyDescent="0.2">
      <c r="B1070" s="74">
        <v>1067</v>
      </c>
      <c r="C1070" s="68" t="s">
        <v>7</v>
      </c>
      <c r="D1070" s="69">
        <v>44552</v>
      </c>
      <c r="E1070" s="67" t="s">
        <v>2</v>
      </c>
      <c r="F1070" s="68" t="str">
        <f>'Flight Data'!$A1068</f>
        <v>G1067</v>
      </c>
      <c r="G1070" s="68">
        <f>'Flight Data'!$B1068</f>
        <v>2</v>
      </c>
      <c r="H1070" s="68">
        <f ca="1">ROUND(NORMINV($M1070,'Inputs and Outputs'!$C$19,'Inputs and Outputs'!$D$19),0)</f>
        <v>106</v>
      </c>
      <c r="I1070" s="68">
        <f t="shared" si="320"/>
        <v>101</v>
      </c>
      <c r="J1070" s="68">
        <f t="shared" ca="1" si="321"/>
        <v>101</v>
      </c>
      <c r="K1070" s="68">
        <f ca="1">IF(J1070-G1070&gt;'Inputs and Outputs'!$D$4,One-G1070,0)</f>
        <v>0</v>
      </c>
      <c r="L1070" s="68">
        <f ca="1">J1070*'Inputs and Outputs'!$D$5-K1070*'Inputs and Outputs'!$D$6</f>
        <v>4040</v>
      </c>
      <c r="M1070" s="70">
        <f t="shared" ca="1" si="335"/>
        <v>0.74489965413537917</v>
      </c>
      <c r="N1070" s="68">
        <f t="shared" si="322"/>
        <v>25</v>
      </c>
      <c r="O1070" s="75">
        <f ca="1">J1070*'Inputs and Outputs'!$D$5-('Model Part B'!K1070*'Model Part B'!N1070+K1070*Costperbumped)</f>
        <v>4040</v>
      </c>
      <c r="R1070" s="74">
        <v>1067</v>
      </c>
      <c r="S1070" s="68" t="s">
        <v>7</v>
      </c>
      <c r="T1070" s="69">
        <v>44552</v>
      </c>
      <c r="U1070" s="67" t="s">
        <v>2</v>
      </c>
      <c r="V1070" s="68" t="str">
        <f>'Flight Data'!$A1068</f>
        <v>G1067</v>
      </c>
      <c r="W1070" s="68">
        <f>'Flight Data'!$B1068</f>
        <v>2</v>
      </c>
      <c r="X1070" s="68">
        <f ca="1">ROUND(NORMINV($AC1070,'Inputs and Outputs'!$C$19,'Inputs and Outputs'!$D$19),0)</f>
        <v>110</v>
      </c>
      <c r="Y1070" s="68">
        <f t="shared" si="323"/>
        <v>102</v>
      </c>
      <c r="Z1070" s="68">
        <f t="shared" ca="1" si="324"/>
        <v>102</v>
      </c>
      <c r="AA1070" s="68">
        <f ca="1">IF(Z1070-W1070&gt;'Inputs and Outputs'!$D$4,One-W1070,0)</f>
        <v>0</v>
      </c>
      <c r="AB1070" s="68">
        <f ca="1">Z1070*'Inputs and Outputs'!$D$5-AA1070*'Inputs and Outputs'!$D$6</f>
        <v>4080</v>
      </c>
      <c r="AC1070" s="70">
        <f t="shared" ca="1" si="336"/>
        <v>0.92194630044794124</v>
      </c>
      <c r="AD1070" s="68">
        <f t="shared" si="325"/>
        <v>25</v>
      </c>
      <c r="AE1070" s="75">
        <f ca="1">Z1070*'Inputs and Outputs'!$D$5-('Model Part B'!AA1070*'Model Part B'!AD1070+AA1070*Costperbumped)</f>
        <v>4080</v>
      </c>
      <c r="AH1070" s="74">
        <v>1067</v>
      </c>
      <c r="AI1070" s="68" t="s">
        <v>7</v>
      </c>
      <c r="AJ1070" s="69">
        <v>44552</v>
      </c>
      <c r="AK1070" s="67" t="s">
        <v>2</v>
      </c>
      <c r="AL1070" s="68" t="str">
        <f>'Flight Data'!$A1068</f>
        <v>G1067</v>
      </c>
      <c r="AM1070" s="68">
        <f>'Flight Data'!$B1068</f>
        <v>2</v>
      </c>
      <c r="AN1070" s="68">
        <f ca="1">ROUND(NORMINV($AS1070,'Inputs and Outputs'!$C$19,'Inputs and Outputs'!$D$19),0)</f>
        <v>101</v>
      </c>
      <c r="AO1070" s="68">
        <f t="shared" si="326"/>
        <v>103</v>
      </c>
      <c r="AP1070" s="68">
        <f t="shared" ca="1" si="327"/>
        <v>101</v>
      </c>
      <c r="AQ1070" s="68">
        <f ca="1">IF(AP1070-AM1070&gt;'Inputs and Outputs'!$D$4,Three-AM1070,0)</f>
        <v>0</v>
      </c>
      <c r="AR1070" s="68">
        <f ca="1">AP1070*'Inputs and Outputs'!$D$5-AQ1070*'Inputs and Outputs'!$D$6</f>
        <v>4040</v>
      </c>
      <c r="AS1070" s="70">
        <f t="shared" ca="1" si="337"/>
        <v>0.32576647974978756</v>
      </c>
      <c r="AT1070" s="68">
        <f t="shared" si="328"/>
        <v>25</v>
      </c>
      <c r="AU1070" s="75">
        <f ca="1">AP1070*'Inputs and Outputs'!$D$5-('Model Part B'!AQ1070*'Model Part B'!AT1070+AQ1070*Costperbumped)</f>
        <v>4040</v>
      </c>
      <c r="AX1070" s="74">
        <v>1067</v>
      </c>
      <c r="AY1070" s="68" t="s">
        <v>7</v>
      </c>
      <c r="AZ1070" s="69">
        <v>44552</v>
      </c>
      <c r="BA1070" s="67" t="s">
        <v>2</v>
      </c>
      <c r="BB1070" s="68" t="str">
        <f>'Flight Data'!$A1068</f>
        <v>G1067</v>
      </c>
      <c r="BC1070" s="68">
        <f>'Flight Data'!$B1068</f>
        <v>2</v>
      </c>
      <c r="BD1070" s="68">
        <f ca="1">ROUND(NORMINV($BI1070,'Inputs and Outputs'!$C$19,'Inputs and Outputs'!$D$19),0)</f>
        <v>108</v>
      </c>
      <c r="BE1070" s="68">
        <f t="shared" si="329"/>
        <v>104</v>
      </c>
      <c r="BF1070" s="68">
        <f t="shared" ca="1" si="330"/>
        <v>104</v>
      </c>
      <c r="BG1070" s="68">
        <f ca="1">IF(BF1070-BC1070&gt;'Inputs and Outputs'!$D$4,Four-BC1070,0)</f>
        <v>2</v>
      </c>
      <c r="BH1070" s="68">
        <f ca="1">BF1070*'Inputs and Outputs'!$D$5-BG1070*'Inputs and Outputs'!$D$6</f>
        <v>3960</v>
      </c>
      <c r="BI1070" s="70">
        <f t="shared" ca="1" si="338"/>
        <v>0.85344026222769065</v>
      </c>
      <c r="BJ1070" s="68">
        <f t="shared" si="331"/>
        <v>25</v>
      </c>
      <c r="BK1070" s="75">
        <f ca="1">BF1070*'Inputs and Outputs'!$D$5-('Model Part B'!BG1070*'Model Part B'!BJ1070+BG1070*Costperbumped)</f>
        <v>3910</v>
      </c>
      <c r="BN1070" s="74">
        <v>1067</v>
      </c>
      <c r="BO1070" s="68" t="s">
        <v>7</v>
      </c>
      <c r="BP1070" s="69">
        <v>44552</v>
      </c>
      <c r="BQ1070" s="67" t="s">
        <v>2</v>
      </c>
      <c r="BR1070" s="68" t="str">
        <f>'Flight Data'!$A1068</f>
        <v>G1067</v>
      </c>
      <c r="BS1070" s="68">
        <f>'Flight Data'!$B1068</f>
        <v>2</v>
      </c>
      <c r="BT1070" s="68">
        <f ca="1">ROUND(NORMINV($BY1070,'Inputs and Outputs'!$C$18,'Inputs and Outputs'!$D$18),0)</f>
        <v>108</v>
      </c>
      <c r="BU1070" s="68">
        <f t="shared" si="332"/>
        <v>105</v>
      </c>
      <c r="BV1070" s="68">
        <f t="shared" ca="1" si="333"/>
        <v>105</v>
      </c>
      <c r="BW1070" s="68">
        <f ca="1">IF(BV1070-BS1070&gt;'Inputs and Outputs'!$D$4,Five-BS1070,0)</f>
        <v>3</v>
      </c>
      <c r="BX1070" s="68">
        <f ca="1">BV1070*'Inputs and Outputs'!$D$5-BW1070*'Inputs and Outputs'!$D$6</f>
        <v>3900</v>
      </c>
      <c r="BY1070" s="70">
        <f t="shared" ca="1" si="339"/>
        <v>0.88022853207776885</v>
      </c>
      <c r="BZ1070" s="68">
        <f t="shared" si="334"/>
        <v>25</v>
      </c>
      <c r="CA1070" s="75">
        <f ca="1">BV1070*'Inputs and Outputs'!$D$5-('Model Part B'!BW1070*'Model Part B'!BZ1070+BW1070*Costperbumped)</f>
        <v>3825</v>
      </c>
    </row>
    <row r="1071" spans="2:79" x14ac:dyDescent="0.2">
      <c r="B1071" s="74">
        <v>1068</v>
      </c>
      <c r="C1071" s="68" t="s">
        <v>7</v>
      </c>
      <c r="D1071" s="69">
        <v>44552</v>
      </c>
      <c r="E1071" s="67" t="s">
        <v>0</v>
      </c>
      <c r="F1071" s="68" t="str">
        <f>'Flight Data'!$A1069</f>
        <v>G1068</v>
      </c>
      <c r="G1071" s="68">
        <f>'Flight Data'!$B1069</f>
        <v>1</v>
      </c>
      <c r="H1071" s="68">
        <f ca="1">ROUND(NORMINV($M1071,'Inputs and Outputs'!$C$20,'Inputs and Outputs'!$D$20),0)</f>
        <v>105</v>
      </c>
      <c r="I1071" s="68">
        <f t="shared" si="320"/>
        <v>101</v>
      </c>
      <c r="J1071" s="68">
        <f t="shared" ca="1" si="321"/>
        <v>101</v>
      </c>
      <c r="K1071" s="68">
        <f ca="1">IF(J1071-G1071&gt;'Inputs and Outputs'!$D$4,One-G1071,0)</f>
        <v>0</v>
      </c>
      <c r="L1071" s="68">
        <f ca="1">J1071*'Inputs and Outputs'!$D$5-K1071*'Inputs and Outputs'!$D$6</f>
        <v>4040</v>
      </c>
      <c r="M1071" s="70">
        <f t="shared" ca="1" si="335"/>
        <v>0.53833305769265938</v>
      </c>
      <c r="N1071" s="68">
        <f t="shared" si="322"/>
        <v>200</v>
      </c>
      <c r="O1071" s="75">
        <f ca="1">J1071*'Inputs and Outputs'!$D$5-('Model Part B'!K1071*'Model Part B'!N1071+K1071*Costperbumped)</f>
        <v>4040</v>
      </c>
      <c r="R1071" s="74">
        <v>1068</v>
      </c>
      <c r="S1071" s="68" t="s">
        <v>7</v>
      </c>
      <c r="T1071" s="69">
        <v>44552</v>
      </c>
      <c r="U1071" s="67" t="s">
        <v>0</v>
      </c>
      <c r="V1071" s="68" t="str">
        <f>'Flight Data'!$A1069</f>
        <v>G1068</v>
      </c>
      <c r="W1071" s="68">
        <f>'Flight Data'!$B1069</f>
        <v>1</v>
      </c>
      <c r="X1071" s="68">
        <f ca="1">ROUND(NORMINV($AC1071,'Inputs and Outputs'!$C$20,'Inputs and Outputs'!$D$20),0)</f>
        <v>106</v>
      </c>
      <c r="Y1071" s="68">
        <f t="shared" si="323"/>
        <v>102</v>
      </c>
      <c r="Z1071" s="68">
        <f t="shared" ca="1" si="324"/>
        <v>102</v>
      </c>
      <c r="AA1071" s="68">
        <f ca="1">IF(Z1071-W1071&gt;'Inputs and Outputs'!$D$4,One-W1071,0)</f>
        <v>0</v>
      </c>
      <c r="AB1071" s="68">
        <f ca="1">Z1071*'Inputs and Outputs'!$D$5-AA1071*'Inputs and Outputs'!$D$6</f>
        <v>4080</v>
      </c>
      <c r="AC1071" s="70">
        <f t="shared" ca="1" si="336"/>
        <v>0.55887250554780343</v>
      </c>
      <c r="AD1071" s="68">
        <f t="shared" si="325"/>
        <v>200</v>
      </c>
      <c r="AE1071" s="75">
        <f ca="1">Z1071*'Inputs and Outputs'!$D$5-('Model Part B'!AA1071*'Model Part B'!AD1071+AA1071*Costperbumped)</f>
        <v>4080</v>
      </c>
      <c r="AH1071" s="74">
        <v>1068</v>
      </c>
      <c r="AI1071" s="68" t="s">
        <v>7</v>
      </c>
      <c r="AJ1071" s="69">
        <v>44552</v>
      </c>
      <c r="AK1071" s="67" t="s">
        <v>0</v>
      </c>
      <c r="AL1071" s="68" t="str">
        <f>'Flight Data'!$A1069</f>
        <v>G1068</v>
      </c>
      <c r="AM1071" s="68">
        <f>'Flight Data'!$B1069</f>
        <v>1</v>
      </c>
      <c r="AN1071" s="68">
        <f ca="1">ROUND(NORMINV($AS1071,'Inputs and Outputs'!$C$20,'Inputs and Outputs'!$D$20),0)</f>
        <v>101</v>
      </c>
      <c r="AO1071" s="68">
        <f t="shared" si="326"/>
        <v>103</v>
      </c>
      <c r="AP1071" s="68">
        <f t="shared" ca="1" si="327"/>
        <v>101</v>
      </c>
      <c r="AQ1071" s="68">
        <f ca="1">IF(AP1071-AM1071&gt;'Inputs and Outputs'!$D$4,Three-AM1071,0)</f>
        <v>0</v>
      </c>
      <c r="AR1071" s="68">
        <f ca="1">AP1071*'Inputs and Outputs'!$D$5-AQ1071*'Inputs and Outputs'!$D$6</f>
        <v>4040</v>
      </c>
      <c r="AS1071" s="70">
        <f t="shared" ca="1" si="337"/>
        <v>0.20923355532577959</v>
      </c>
      <c r="AT1071" s="68">
        <f t="shared" si="328"/>
        <v>200</v>
      </c>
      <c r="AU1071" s="75">
        <f ca="1">AP1071*'Inputs and Outputs'!$D$5-('Model Part B'!AQ1071*'Model Part B'!AT1071+AQ1071*Costperbumped)</f>
        <v>4040</v>
      </c>
      <c r="AX1071" s="74">
        <v>1068</v>
      </c>
      <c r="AY1071" s="68" t="s">
        <v>7</v>
      </c>
      <c r="AZ1071" s="69">
        <v>44552</v>
      </c>
      <c r="BA1071" s="67" t="s">
        <v>0</v>
      </c>
      <c r="BB1071" s="68" t="str">
        <f>'Flight Data'!$A1069</f>
        <v>G1068</v>
      </c>
      <c r="BC1071" s="68">
        <f>'Flight Data'!$B1069</f>
        <v>1</v>
      </c>
      <c r="BD1071" s="68">
        <f ca="1">ROUND(NORMINV($BI1071,'Inputs and Outputs'!$C$20,'Inputs and Outputs'!$D$20),0)</f>
        <v>102</v>
      </c>
      <c r="BE1071" s="68">
        <f t="shared" si="329"/>
        <v>104</v>
      </c>
      <c r="BF1071" s="68">
        <f t="shared" ca="1" si="330"/>
        <v>102</v>
      </c>
      <c r="BG1071" s="68">
        <f ca="1">IF(BF1071-BC1071&gt;'Inputs and Outputs'!$D$4,Four-BC1071,0)</f>
        <v>3</v>
      </c>
      <c r="BH1071" s="68">
        <f ca="1">BF1071*'Inputs and Outputs'!$D$5-BG1071*'Inputs and Outputs'!$D$6</f>
        <v>3780</v>
      </c>
      <c r="BI1071" s="70">
        <f t="shared" ca="1" si="338"/>
        <v>0.29758721231593221</v>
      </c>
      <c r="BJ1071" s="68">
        <f t="shared" si="331"/>
        <v>200</v>
      </c>
      <c r="BK1071" s="75">
        <f ca="1">BF1071*'Inputs and Outputs'!$D$5-('Model Part B'!BG1071*'Model Part B'!BJ1071+BG1071*Costperbumped)</f>
        <v>3180</v>
      </c>
      <c r="BN1071" s="74">
        <v>1068</v>
      </c>
      <c r="BO1071" s="68" t="s">
        <v>7</v>
      </c>
      <c r="BP1071" s="69">
        <v>44552</v>
      </c>
      <c r="BQ1071" s="67" t="s">
        <v>0</v>
      </c>
      <c r="BR1071" s="68" t="str">
        <f>'Flight Data'!$A1069</f>
        <v>G1068</v>
      </c>
      <c r="BS1071" s="68">
        <f>'Flight Data'!$B1069</f>
        <v>1</v>
      </c>
      <c r="BT1071" s="68">
        <f ca="1">ROUND(NORMINV($BY1071,'Inputs and Outputs'!$C$18,'Inputs and Outputs'!$D$18),0)</f>
        <v>101</v>
      </c>
      <c r="BU1071" s="68">
        <f t="shared" si="332"/>
        <v>105</v>
      </c>
      <c r="BV1071" s="68">
        <f t="shared" ca="1" si="333"/>
        <v>101</v>
      </c>
      <c r="BW1071" s="68">
        <f ca="1">IF(BV1071-BS1071&gt;'Inputs and Outputs'!$D$4,Five-BS1071,0)</f>
        <v>0</v>
      </c>
      <c r="BX1071" s="68">
        <f ca="1">BV1071*'Inputs and Outputs'!$D$5-BW1071*'Inputs and Outputs'!$D$6</f>
        <v>4040</v>
      </c>
      <c r="BY1071" s="70">
        <f t="shared" ca="1" si="339"/>
        <v>0.47842326031414861</v>
      </c>
      <c r="BZ1071" s="68">
        <f t="shared" si="334"/>
        <v>200</v>
      </c>
      <c r="CA1071" s="75">
        <f ca="1">BV1071*'Inputs and Outputs'!$D$5-('Model Part B'!BW1071*'Model Part B'!BZ1071+BW1071*Costperbumped)</f>
        <v>4040</v>
      </c>
    </row>
    <row r="1072" spans="2:79" x14ac:dyDescent="0.2">
      <c r="B1072" s="74">
        <v>1069</v>
      </c>
      <c r="C1072" s="68" t="s">
        <v>6</v>
      </c>
      <c r="D1072" s="69">
        <v>44553</v>
      </c>
      <c r="E1072" s="67" t="s">
        <v>3</v>
      </c>
      <c r="F1072" s="68" t="str">
        <f>'Flight Data'!$A1070</f>
        <v>G1069</v>
      </c>
      <c r="G1072" s="68">
        <f>'Flight Data'!$B1070</f>
        <v>2</v>
      </c>
      <c r="H1072" s="68">
        <f ca="1">ROUND(NORMINV($M1072,'Inputs and Outputs'!$C$18,'Inputs and Outputs'!$D$18),0)</f>
        <v>105</v>
      </c>
      <c r="I1072" s="68">
        <f t="shared" si="320"/>
        <v>101</v>
      </c>
      <c r="J1072" s="68">
        <f t="shared" ca="1" si="321"/>
        <v>101</v>
      </c>
      <c r="K1072" s="68">
        <f ca="1">IF(J1072-G1072&gt;'Inputs and Outputs'!$D$4,One-G1072,0)</f>
        <v>0</v>
      </c>
      <c r="L1072" s="68">
        <f ca="1">J1072*'Inputs and Outputs'!$D$5-K1072*'Inputs and Outputs'!$D$6</f>
        <v>4040</v>
      </c>
      <c r="M1072" s="70">
        <f t="shared" ca="1" si="335"/>
        <v>0.7625981959167919</v>
      </c>
      <c r="N1072" s="68">
        <f t="shared" si="322"/>
        <v>25</v>
      </c>
      <c r="O1072" s="75">
        <f ca="1">J1072*'Inputs and Outputs'!$D$5-('Model Part B'!K1072*'Model Part B'!N1072+K1072*Costperbumped)</f>
        <v>4040</v>
      </c>
      <c r="R1072" s="74">
        <v>1069</v>
      </c>
      <c r="S1072" s="68" t="s">
        <v>6</v>
      </c>
      <c r="T1072" s="69">
        <v>44553</v>
      </c>
      <c r="U1072" s="67" t="s">
        <v>3</v>
      </c>
      <c r="V1072" s="68" t="str">
        <f>'Flight Data'!$A1070</f>
        <v>G1069</v>
      </c>
      <c r="W1072" s="68">
        <f>'Flight Data'!$B1070</f>
        <v>2</v>
      </c>
      <c r="X1072" s="68">
        <f ca="1">ROUND(NORMINV($AC1072,'Inputs and Outputs'!$C$18,'Inputs and Outputs'!$D$18),0)</f>
        <v>92</v>
      </c>
      <c r="Y1072" s="68">
        <f t="shared" si="323"/>
        <v>102</v>
      </c>
      <c r="Z1072" s="68">
        <f t="shared" ca="1" si="324"/>
        <v>92</v>
      </c>
      <c r="AA1072" s="68">
        <f ca="1">IF(Z1072-W1072&gt;'Inputs and Outputs'!$D$4,One-W1072,0)</f>
        <v>0</v>
      </c>
      <c r="AB1072" s="68">
        <f ca="1">Z1072*'Inputs and Outputs'!$D$5-AA1072*'Inputs and Outputs'!$D$6</f>
        <v>3680</v>
      </c>
      <c r="AC1072" s="70">
        <f t="shared" ca="1" si="336"/>
        <v>5.9932137130507934E-2</v>
      </c>
      <c r="AD1072" s="68">
        <f t="shared" si="325"/>
        <v>25</v>
      </c>
      <c r="AE1072" s="75">
        <f ca="1">Z1072*'Inputs and Outputs'!$D$5-('Model Part B'!AA1072*'Model Part B'!AD1072+AA1072*Costperbumped)</f>
        <v>3680</v>
      </c>
      <c r="AH1072" s="74">
        <v>1069</v>
      </c>
      <c r="AI1072" s="68" t="s">
        <v>6</v>
      </c>
      <c r="AJ1072" s="69">
        <v>44553</v>
      </c>
      <c r="AK1072" s="67" t="s">
        <v>3</v>
      </c>
      <c r="AL1072" s="68" t="str">
        <f>'Flight Data'!$A1070</f>
        <v>G1069</v>
      </c>
      <c r="AM1072" s="68">
        <f>'Flight Data'!$B1070</f>
        <v>2</v>
      </c>
      <c r="AN1072" s="68">
        <f ca="1">ROUND(NORMINV($AS1072,'Inputs and Outputs'!$C$18,'Inputs and Outputs'!$D$18),0)</f>
        <v>92</v>
      </c>
      <c r="AO1072" s="68">
        <f t="shared" si="326"/>
        <v>103</v>
      </c>
      <c r="AP1072" s="68">
        <f t="shared" ca="1" si="327"/>
        <v>92</v>
      </c>
      <c r="AQ1072" s="68">
        <f ca="1">IF(AP1072-AM1072&gt;'Inputs and Outputs'!$D$4,Three-AM1072,0)</f>
        <v>0</v>
      </c>
      <c r="AR1072" s="68">
        <f ca="1">AP1072*'Inputs and Outputs'!$D$5-AQ1072*'Inputs and Outputs'!$D$6</f>
        <v>3680</v>
      </c>
      <c r="AS1072" s="70">
        <f t="shared" ca="1" si="337"/>
        <v>7.1995471672921307E-2</v>
      </c>
      <c r="AT1072" s="68">
        <f t="shared" si="328"/>
        <v>25</v>
      </c>
      <c r="AU1072" s="75">
        <f ca="1">AP1072*'Inputs and Outputs'!$D$5-('Model Part B'!AQ1072*'Model Part B'!AT1072+AQ1072*Costperbumped)</f>
        <v>3680</v>
      </c>
      <c r="AX1072" s="74">
        <v>1069</v>
      </c>
      <c r="AY1072" s="68" t="s">
        <v>6</v>
      </c>
      <c r="AZ1072" s="69">
        <v>44553</v>
      </c>
      <c r="BA1072" s="67" t="s">
        <v>3</v>
      </c>
      <c r="BB1072" s="68" t="str">
        <f>'Flight Data'!$A1070</f>
        <v>G1069</v>
      </c>
      <c r="BC1072" s="68">
        <f>'Flight Data'!$B1070</f>
        <v>2</v>
      </c>
      <c r="BD1072" s="68">
        <f ca="1">ROUND(NORMINV($BI1072,'Inputs and Outputs'!$C$18,'Inputs and Outputs'!$D$18),0)</f>
        <v>97</v>
      </c>
      <c r="BE1072" s="68">
        <f t="shared" si="329"/>
        <v>104</v>
      </c>
      <c r="BF1072" s="68">
        <f t="shared" ca="1" si="330"/>
        <v>97</v>
      </c>
      <c r="BG1072" s="68">
        <f ca="1">IF(BF1072-BC1072&gt;'Inputs and Outputs'!$D$4,Four-BC1072,0)</f>
        <v>0</v>
      </c>
      <c r="BH1072" s="68">
        <f ca="1">BF1072*'Inputs and Outputs'!$D$5-BG1072*'Inputs and Outputs'!$D$6</f>
        <v>3880</v>
      </c>
      <c r="BI1072" s="70">
        <f t="shared" ca="1" si="338"/>
        <v>0.23949426963809095</v>
      </c>
      <c r="BJ1072" s="68">
        <f t="shared" si="331"/>
        <v>25</v>
      </c>
      <c r="BK1072" s="75">
        <f ca="1">BF1072*'Inputs and Outputs'!$D$5-('Model Part B'!BG1072*'Model Part B'!BJ1072+BG1072*Costperbumped)</f>
        <v>3880</v>
      </c>
      <c r="BN1072" s="74">
        <v>1069</v>
      </c>
      <c r="BO1072" s="68" t="s">
        <v>6</v>
      </c>
      <c r="BP1072" s="69">
        <v>44553</v>
      </c>
      <c r="BQ1072" s="67" t="s">
        <v>3</v>
      </c>
      <c r="BR1072" s="68" t="str">
        <f>'Flight Data'!$A1070</f>
        <v>G1069</v>
      </c>
      <c r="BS1072" s="68">
        <f>'Flight Data'!$B1070</f>
        <v>2</v>
      </c>
      <c r="BT1072" s="68">
        <f ca="1">ROUND(NORMINV($BY1072,'Inputs and Outputs'!$C$18,'Inputs and Outputs'!$D$18),0)</f>
        <v>96</v>
      </c>
      <c r="BU1072" s="68">
        <f t="shared" si="332"/>
        <v>105</v>
      </c>
      <c r="BV1072" s="68">
        <f t="shared" ca="1" si="333"/>
        <v>96</v>
      </c>
      <c r="BW1072" s="68">
        <f ca="1">IF(BV1072-BS1072&gt;'Inputs and Outputs'!$D$4,Five-BS1072,0)</f>
        <v>0</v>
      </c>
      <c r="BX1072" s="68">
        <f ca="1">BV1072*'Inputs and Outputs'!$D$5-BW1072*'Inputs and Outputs'!$D$6</f>
        <v>3840</v>
      </c>
      <c r="BY1072" s="70">
        <f t="shared" ca="1" si="339"/>
        <v>0.18058673662438141</v>
      </c>
      <c r="BZ1072" s="68">
        <f t="shared" si="334"/>
        <v>25</v>
      </c>
      <c r="CA1072" s="75">
        <f ca="1">BV1072*'Inputs and Outputs'!$D$5-('Model Part B'!BW1072*'Model Part B'!BZ1072+BW1072*Costperbumped)</f>
        <v>3840</v>
      </c>
    </row>
    <row r="1073" spans="2:79" x14ac:dyDescent="0.2">
      <c r="B1073" s="74">
        <v>1070</v>
      </c>
      <c r="C1073" s="68" t="s">
        <v>6</v>
      </c>
      <c r="D1073" s="69">
        <v>44553</v>
      </c>
      <c r="E1073" s="67" t="s">
        <v>2</v>
      </c>
      <c r="F1073" s="68" t="str">
        <f>'Flight Data'!$A1071</f>
        <v>G1070</v>
      </c>
      <c r="G1073" s="68">
        <f>'Flight Data'!$B1071</f>
        <v>2</v>
      </c>
      <c r="H1073" s="68">
        <f ca="1">ROUND(NORMINV($M1073,'Inputs and Outputs'!$C$19,'Inputs and Outputs'!$D$19),0)</f>
        <v>107</v>
      </c>
      <c r="I1073" s="68">
        <f t="shared" si="320"/>
        <v>101</v>
      </c>
      <c r="J1073" s="68">
        <f t="shared" ca="1" si="321"/>
        <v>101</v>
      </c>
      <c r="K1073" s="68">
        <f ca="1">IF(J1073-G1073&gt;'Inputs and Outputs'!$D$4,One-G1073,0)</f>
        <v>0</v>
      </c>
      <c r="L1073" s="68">
        <f ca="1">J1073*'Inputs and Outputs'!$D$5-K1073*'Inputs and Outputs'!$D$6</f>
        <v>4040</v>
      </c>
      <c r="M1073" s="70">
        <f t="shared" ca="1" si="335"/>
        <v>0.81412872844514605</v>
      </c>
      <c r="N1073" s="68">
        <f t="shared" si="322"/>
        <v>25</v>
      </c>
      <c r="O1073" s="75">
        <f ca="1">J1073*'Inputs and Outputs'!$D$5-('Model Part B'!K1073*'Model Part B'!N1073+K1073*Costperbumped)</f>
        <v>4040</v>
      </c>
      <c r="R1073" s="74">
        <v>1070</v>
      </c>
      <c r="S1073" s="68" t="s">
        <v>6</v>
      </c>
      <c r="T1073" s="69">
        <v>44553</v>
      </c>
      <c r="U1073" s="67" t="s">
        <v>2</v>
      </c>
      <c r="V1073" s="68" t="str">
        <f>'Flight Data'!$A1071</f>
        <v>G1070</v>
      </c>
      <c r="W1073" s="68">
        <f>'Flight Data'!$B1071</f>
        <v>2</v>
      </c>
      <c r="X1073" s="68">
        <f ca="1">ROUND(NORMINV($AC1073,'Inputs and Outputs'!$C$19,'Inputs and Outputs'!$D$19),0)</f>
        <v>108</v>
      </c>
      <c r="Y1073" s="68">
        <f t="shared" si="323"/>
        <v>102</v>
      </c>
      <c r="Z1073" s="68">
        <f t="shared" ca="1" si="324"/>
        <v>102</v>
      </c>
      <c r="AA1073" s="68">
        <f ca="1">IF(Z1073-W1073&gt;'Inputs and Outputs'!$D$4,One-W1073,0)</f>
        <v>0</v>
      </c>
      <c r="AB1073" s="68">
        <f ca="1">Z1073*'Inputs and Outputs'!$D$5-AA1073*'Inputs and Outputs'!$D$6</f>
        <v>4080</v>
      </c>
      <c r="AC1073" s="70">
        <f t="shared" ca="1" si="336"/>
        <v>0.83029588031292711</v>
      </c>
      <c r="AD1073" s="68">
        <f t="shared" si="325"/>
        <v>25</v>
      </c>
      <c r="AE1073" s="75">
        <f ca="1">Z1073*'Inputs and Outputs'!$D$5-('Model Part B'!AA1073*'Model Part B'!AD1073+AA1073*Costperbumped)</f>
        <v>4080</v>
      </c>
      <c r="AH1073" s="74">
        <v>1070</v>
      </c>
      <c r="AI1073" s="68" t="s">
        <v>6</v>
      </c>
      <c r="AJ1073" s="69">
        <v>44553</v>
      </c>
      <c r="AK1073" s="67" t="s">
        <v>2</v>
      </c>
      <c r="AL1073" s="68" t="str">
        <f>'Flight Data'!$A1071</f>
        <v>G1070</v>
      </c>
      <c r="AM1073" s="68">
        <f>'Flight Data'!$B1071</f>
        <v>2</v>
      </c>
      <c r="AN1073" s="68">
        <f ca="1">ROUND(NORMINV($AS1073,'Inputs and Outputs'!$C$19,'Inputs and Outputs'!$D$19),0)</f>
        <v>102</v>
      </c>
      <c r="AO1073" s="68">
        <f t="shared" si="326"/>
        <v>103</v>
      </c>
      <c r="AP1073" s="68">
        <f t="shared" ca="1" si="327"/>
        <v>102</v>
      </c>
      <c r="AQ1073" s="68">
        <f ca="1">IF(AP1073-AM1073&gt;'Inputs and Outputs'!$D$4,Three-AM1073,0)</f>
        <v>0</v>
      </c>
      <c r="AR1073" s="68">
        <f ca="1">AP1073*'Inputs and Outputs'!$D$5-AQ1073*'Inputs and Outputs'!$D$6</f>
        <v>4080</v>
      </c>
      <c r="AS1073" s="70">
        <f t="shared" ca="1" si="337"/>
        <v>0.43224449530112274</v>
      </c>
      <c r="AT1073" s="68">
        <f t="shared" si="328"/>
        <v>25</v>
      </c>
      <c r="AU1073" s="75">
        <f ca="1">AP1073*'Inputs and Outputs'!$D$5-('Model Part B'!AQ1073*'Model Part B'!AT1073+AQ1073*Costperbumped)</f>
        <v>4080</v>
      </c>
      <c r="AX1073" s="74">
        <v>1070</v>
      </c>
      <c r="AY1073" s="68" t="s">
        <v>6</v>
      </c>
      <c r="AZ1073" s="69">
        <v>44553</v>
      </c>
      <c r="BA1073" s="67" t="s">
        <v>2</v>
      </c>
      <c r="BB1073" s="68" t="str">
        <f>'Flight Data'!$A1071</f>
        <v>G1070</v>
      </c>
      <c r="BC1073" s="68">
        <f>'Flight Data'!$B1071</f>
        <v>2</v>
      </c>
      <c r="BD1073" s="68">
        <f ca="1">ROUND(NORMINV($BI1073,'Inputs and Outputs'!$C$19,'Inputs and Outputs'!$D$19),0)</f>
        <v>103</v>
      </c>
      <c r="BE1073" s="68">
        <f t="shared" si="329"/>
        <v>104</v>
      </c>
      <c r="BF1073" s="68">
        <f t="shared" ca="1" si="330"/>
        <v>103</v>
      </c>
      <c r="BG1073" s="68">
        <f ca="1">IF(BF1073-BC1073&gt;'Inputs and Outputs'!$D$4,Four-BC1073,0)</f>
        <v>2</v>
      </c>
      <c r="BH1073" s="68">
        <f ca="1">BF1073*'Inputs and Outputs'!$D$5-BG1073*'Inputs and Outputs'!$D$6</f>
        <v>3920</v>
      </c>
      <c r="BI1073" s="70">
        <f t="shared" ca="1" si="338"/>
        <v>0.52090534417030299</v>
      </c>
      <c r="BJ1073" s="68">
        <f t="shared" si="331"/>
        <v>25</v>
      </c>
      <c r="BK1073" s="75">
        <f ca="1">BF1073*'Inputs and Outputs'!$D$5-('Model Part B'!BG1073*'Model Part B'!BJ1073+BG1073*Costperbumped)</f>
        <v>3870</v>
      </c>
      <c r="BN1073" s="74">
        <v>1070</v>
      </c>
      <c r="BO1073" s="68" t="s">
        <v>6</v>
      </c>
      <c r="BP1073" s="69">
        <v>44553</v>
      </c>
      <c r="BQ1073" s="67" t="s">
        <v>2</v>
      </c>
      <c r="BR1073" s="68" t="str">
        <f>'Flight Data'!$A1071</f>
        <v>G1070</v>
      </c>
      <c r="BS1073" s="68">
        <f>'Flight Data'!$B1071</f>
        <v>2</v>
      </c>
      <c r="BT1073" s="68">
        <f ca="1">ROUND(NORMINV($BY1073,'Inputs and Outputs'!$C$18,'Inputs and Outputs'!$D$18),0)</f>
        <v>105</v>
      </c>
      <c r="BU1073" s="68">
        <f t="shared" si="332"/>
        <v>105</v>
      </c>
      <c r="BV1073" s="68">
        <f t="shared" ca="1" si="333"/>
        <v>105</v>
      </c>
      <c r="BW1073" s="68">
        <f ca="1">IF(BV1073-BS1073&gt;'Inputs and Outputs'!$D$4,Five-BS1073,0)</f>
        <v>3</v>
      </c>
      <c r="BX1073" s="68">
        <f ca="1">BV1073*'Inputs and Outputs'!$D$5-BW1073*'Inputs and Outputs'!$D$6</f>
        <v>3900</v>
      </c>
      <c r="BY1073" s="70">
        <f t="shared" ca="1" si="339"/>
        <v>0.75834181224405006</v>
      </c>
      <c r="BZ1073" s="68">
        <f t="shared" si="334"/>
        <v>25</v>
      </c>
      <c r="CA1073" s="75">
        <f ca="1">BV1073*'Inputs and Outputs'!$D$5-('Model Part B'!BW1073*'Model Part B'!BZ1073+BW1073*Costperbumped)</f>
        <v>3825</v>
      </c>
    </row>
    <row r="1074" spans="2:79" x14ac:dyDescent="0.2">
      <c r="B1074" s="74">
        <v>1071</v>
      </c>
      <c r="C1074" s="68" t="s">
        <v>6</v>
      </c>
      <c r="D1074" s="69">
        <v>44553</v>
      </c>
      <c r="E1074" s="67" t="s">
        <v>0</v>
      </c>
      <c r="F1074" s="68" t="str">
        <f>'Flight Data'!$A1072</f>
        <v>G1071</v>
      </c>
      <c r="G1074" s="68">
        <f>'Flight Data'!$B1072</f>
        <v>0</v>
      </c>
      <c r="H1074" s="68">
        <f ca="1">ROUND(NORMINV($M1074,'Inputs and Outputs'!$C$20,'Inputs and Outputs'!$D$20),0)</f>
        <v>103</v>
      </c>
      <c r="I1074" s="68">
        <f t="shared" si="320"/>
        <v>101</v>
      </c>
      <c r="J1074" s="68">
        <f t="shared" ca="1" si="321"/>
        <v>101</v>
      </c>
      <c r="K1074" s="68">
        <f ca="1">IF(J1074-G1074&gt;'Inputs and Outputs'!$D$4,One-G1074,0)</f>
        <v>1</v>
      </c>
      <c r="L1074" s="68">
        <f ca="1">J1074*'Inputs and Outputs'!$D$5-K1074*'Inputs and Outputs'!$D$6</f>
        <v>3940</v>
      </c>
      <c r="M1074" s="70">
        <f t="shared" ca="1" si="335"/>
        <v>0.35175941331895721</v>
      </c>
      <c r="N1074" s="68">
        <f t="shared" si="322"/>
        <v>200</v>
      </c>
      <c r="O1074" s="75">
        <f ca="1">J1074*'Inputs and Outputs'!$D$5-('Model Part B'!K1074*'Model Part B'!N1074+K1074*Costperbumped)</f>
        <v>3740</v>
      </c>
      <c r="R1074" s="74">
        <v>1071</v>
      </c>
      <c r="S1074" s="68" t="s">
        <v>6</v>
      </c>
      <c r="T1074" s="69">
        <v>44553</v>
      </c>
      <c r="U1074" s="67" t="s">
        <v>0</v>
      </c>
      <c r="V1074" s="68" t="str">
        <f>'Flight Data'!$A1072</f>
        <v>G1071</v>
      </c>
      <c r="W1074" s="68">
        <f>'Flight Data'!$B1072</f>
        <v>0</v>
      </c>
      <c r="X1074" s="68">
        <f ca="1">ROUND(NORMINV($AC1074,'Inputs and Outputs'!$C$20,'Inputs and Outputs'!$D$20),0)</f>
        <v>112</v>
      </c>
      <c r="Y1074" s="68">
        <f t="shared" si="323"/>
        <v>102</v>
      </c>
      <c r="Z1074" s="68">
        <f t="shared" ca="1" si="324"/>
        <v>102</v>
      </c>
      <c r="AA1074" s="68">
        <f ca="1">IF(Z1074-W1074&gt;'Inputs and Outputs'!$D$4,One-W1074,0)</f>
        <v>1</v>
      </c>
      <c r="AB1074" s="68">
        <f ca="1">Z1074*'Inputs and Outputs'!$D$5-AA1074*'Inputs and Outputs'!$D$6</f>
        <v>3980</v>
      </c>
      <c r="AC1074" s="70">
        <f t="shared" ca="1" si="336"/>
        <v>0.93171476280053456</v>
      </c>
      <c r="AD1074" s="68">
        <f t="shared" si="325"/>
        <v>200</v>
      </c>
      <c r="AE1074" s="75">
        <f ca="1">Z1074*'Inputs and Outputs'!$D$5-('Model Part B'!AA1074*'Model Part B'!AD1074+AA1074*Costperbumped)</f>
        <v>3780</v>
      </c>
      <c r="AH1074" s="74">
        <v>1071</v>
      </c>
      <c r="AI1074" s="68" t="s">
        <v>6</v>
      </c>
      <c r="AJ1074" s="69">
        <v>44553</v>
      </c>
      <c r="AK1074" s="67" t="s">
        <v>0</v>
      </c>
      <c r="AL1074" s="68" t="str">
        <f>'Flight Data'!$A1072</f>
        <v>G1071</v>
      </c>
      <c r="AM1074" s="68">
        <f>'Flight Data'!$B1072</f>
        <v>0</v>
      </c>
      <c r="AN1074" s="68">
        <f ca="1">ROUND(NORMINV($AS1074,'Inputs and Outputs'!$C$20,'Inputs and Outputs'!$D$20),0)</f>
        <v>109</v>
      </c>
      <c r="AO1074" s="68">
        <f t="shared" si="326"/>
        <v>103</v>
      </c>
      <c r="AP1074" s="68">
        <f t="shared" ca="1" si="327"/>
        <v>103</v>
      </c>
      <c r="AQ1074" s="68">
        <f ca="1">IF(AP1074-AM1074&gt;'Inputs and Outputs'!$D$4,Three-AM1074,0)</f>
        <v>3</v>
      </c>
      <c r="AR1074" s="68">
        <f ca="1">AP1074*'Inputs and Outputs'!$D$5-AQ1074*'Inputs and Outputs'!$D$6</f>
        <v>3820</v>
      </c>
      <c r="AS1074" s="70">
        <f t="shared" ca="1" si="337"/>
        <v>0.80122849247303518</v>
      </c>
      <c r="AT1074" s="68">
        <f t="shared" si="328"/>
        <v>200</v>
      </c>
      <c r="AU1074" s="75">
        <f ca="1">AP1074*'Inputs and Outputs'!$D$5-('Model Part B'!AQ1074*'Model Part B'!AT1074+AQ1074*Costperbumped)</f>
        <v>3220</v>
      </c>
      <c r="AX1074" s="74">
        <v>1071</v>
      </c>
      <c r="AY1074" s="68" t="s">
        <v>6</v>
      </c>
      <c r="AZ1074" s="69">
        <v>44553</v>
      </c>
      <c r="BA1074" s="67" t="s">
        <v>0</v>
      </c>
      <c r="BB1074" s="68" t="str">
        <f>'Flight Data'!$A1072</f>
        <v>G1071</v>
      </c>
      <c r="BC1074" s="68">
        <f>'Flight Data'!$B1072</f>
        <v>0</v>
      </c>
      <c r="BD1074" s="68">
        <f ca="1">ROUND(NORMINV($BI1074,'Inputs and Outputs'!$C$20,'Inputs and Outputs'!$D$20),0)</f>
        <v>110</v>
      </c>
      <c r="BE1074" s="68">
        <f t="shared" si="329"/>
        <v>104</v>
      </c>
      <c r="BF1074" s="68">
        <f t="shared" ca="1" si="330"/>
        <v>104</v>
      </c>
      <c r="BG1074" s="68">
        <f ca="1">IF(BF1074-BC1074&gt;'Inputs and Outputs'!$D$4,Four-BC1074,0)</f>
        <v>4</v>
      </c>
      <c r="BH1074" s="68">
        <f ca="1">BF1074*'Inputs and Outputs'!$D$5-BG1074*'Inputs and Outputs'!$D$6</f>
        <v>3760</v>
      </c>
      <c r="BI1074" s="70">
        <f t="shared" ca="1" si="338"/>
        <v>0.84027458717794312</v>
      </c>
      <c r="BJ1074" s="68">
        <f t="shared" si="331"/>
        <v>200</v>
      </c>
      <c r="BK1074" s="75">
        <f ca="1">BF1074*'Inputs and Outputs'!$D$5-('Model Part B'!BG1074*'Model Part B'!BJ1074+BG1074*Costperbumped)</f>
        <v>2960</v>
      </c>
      <c r="BN1074" s="74">
        <v>1071</v>
      </c>
      <c r="BO1074" s="68" t="s">
        <v>6</v>
      </c>
      <c r="BP1074" s="69">
        <v>44553</v>
      </c>
      <c r="BQ1074" s="67" t="s">
        <v>0</v>
      </c>
      <c r="BR1074" s="68" t="str">
        <f>'Flight Data'!$A1072</f>
        <v>G1071</v>
      </c>
      <c r="BS1074" s="68">
        <f>'Flight Data'!$B1072</f>
        <v>0</v>
      </c>
      <c r="BT1074" s="68">
        <f ca="1">ROUND(NORMINV($BY1074,'Inputs and Outputs'!$C$18,'Inputs and Outputs'!$D$18),0)</f>
        <v>100</v>
      </c>
      <c r="BU1074" s="68">
        <f t="shared" si="332"/>
        <v>105</v>
      </c>
      <c r="BV1074" s="68">
        <f t="shared" ca="1" si="333"/>
        <v>100</v>
      </c>
      <c r="BW1074" s="68">
        <f ca="1">IF(BV1074-BS1074&gt;'Inputs and Outputs'!$D$4,Five-BS1074,0)</f>
        <v>0</v>
      </c>
      <c r="BX1074" s="68">
        <f ca="1">BV1074*'Inputs and Outputs'!$D$5-BW1074*'Inputs and Outputs'!$D$6</f>
        <v>4000</v>
      </c>
      <c r="BY1074" s="70">
        <f t="shared" ca="1" si="339"/>
        <v>0.42523903047357559</v>
      </c>
      <c r="BZ1074" s="68">
        <f t="shared" si="334"/>
        <v>200</v>
      </c>
      <c r="CA1074" s="75">
        <f ca="1">BV1074*'Inputs and Outputs'!$D$5-('Model Part B'!BW1074*'Model Part B'!BZ1074+BW1074*Costperbumped)</f>
        <v>4000</v>
      </c>
    </row>
    <row r="1075" spans="2:79" x14ac:dyDescent="0.2">
      <c r="B1075" s="74">
        <v>1072</v>
      </c>
      <c r="C1075" s="68" t="s">
        <v>5</v>
      </c>
      <c r="D1075" s="69">
        <v>44554</v>
      </c>
      <c r="E1075" s="67" t="s">
        <v>3</v>
      </c>
      <c r="F1075" s="68" t="str">
        <f>'Flight Data'!$A1073</f>
        <v>G1072</v>
      </c>
      <c r="G1075" s="68">
        <f>'Flight Data'!$B1073</f>
        <v>3</v>
      </c>
      <c r="H1075" s="68">
        <f ca="1">ROUND(NORMINV($M1075,'Inputs and Outputs'!$C$18,'Inputs and Outputs'!$D$18),0)</f>
        <v>86</v>
      </c>
      <c r="I1075" s="68">
        <f t="shared" si="320"/>
        <v>101</v>
      </c>
      <c r="J1075" s="68">
        <f t="shared" ca="1" si="321"/>
        <v>86</v>
      </c>
      <c r="K1075" s="68">
        <f ca="1">IF(J1075-G1075&gt;'Inputs and Outputs'!$D$4,One-G1075,0)</f>
        <v>0</v>
      </c>
      <c r="L1075" s="68">
        <f ca="1">J1075*'Inputs and Outputs'!$D$5-K1075*'Inputs and Outputs'!$D$6</f>
        <v>3440</v>
      </c>
      <c r="M1075" s="70">
        <f t="shared" ca="1" si="335"/>
        <v>6.2711267191183362E-3</v>
      </c>
      <c r="N1075" s="68">
        <f t="shared" si="322"/>
        <v>25</v>
      </c>
      <c r="O1075" s="75">
        <f ca="1">J1075*'Inputs and Outputs'!$D$5-('Model Part B'!K1075*'Model Part B'!N1075+K1075*Costperbumped)</f>
        <v>3440</v>
      </c>
      <c r="R1075" s="74">
        <v>1072</v>
      </c>
      <c r="S1075" s="68" t="s">
        <v>5</v>
      </c>
      <c r="T1075" s="69">
        <v>44554</v>
      </c>
      <c r="U1075" s="67" t="s">
        <v>3</v>
      </c>
      <c r="V1075" s="68" t="str">
        <f>'Flight Data'!$A1073</f>
        <v>G1072</v>
      </c>
      <c r="W1075" s="68">
        <f>'Flight Data'!$B1073</f>
        <v>3</v>
      </c>
      <c r="X1075" s="68">
        <f ca="1">ROUND(NORMINV($AC1075,'Inputs and Outputs'!$C$18,'Inputs and Outputs'!$D$18),0)</f>
        <v>107</v>
      </c>
      <c r="Y1075" s="68">
        <f t="shared" si="323"/>
        <v>102</v>
      </c>
      <c r="Z1075" s="68">
        <f t="shared" ca="1" si="324"/>
        <v>102</v>
      </c>
      <c r="AA1075" s="68">
        <f ca="1">IF(Z1075-W1075&gt;'Inputs and Outputs'!$D$4,One-W1075,0)</f>
        <v>0</v>
      </c>
      <c r="AB1075" s="68">
        <f ca="1">Z1075*'Inputs and Outputs'!$D$5-AA1075*'Inputs and Outputs'!$D$6</f>
        <v>4080</v>
      </c>
      <c r="AC1075" s="70">
        <f t="shared" ca="1" si="336"/>
        <v>0.83851257995687611</v>
      </c>
      <c r="AD1075" s="68">
        <f t="shared" si="325"/>
        <v>25</v>
      </c>
      <c r="AE1075" s="75">
        <f ca="1">Z1075*'Inputs and Outputs'!$D$5-('Model Part B'!AA1075*'Model Part B'!AD1075+AA1075*Costperbumped)</f>
        <v>4080</v>
      </c>
      <c r="AH1075" s="74">
        <v>1072</v>
      </c>
      <c r="AI1075" s="68" t="s">
        <v>5</v>
      </c>
      <c r="AJ1075" s="69">
        <v>44554</v>
      </c>
      <c r="AK1075" s="67" t="s">
        <v>3</v>
      </c>
      <c r="AL1075" s="68" t="str">
        <f>'Flight Data'!$A1073</f>
        <v>G1072</v>
      </c>
      <c r="AM1075" s="68">
        <f>'Flight Data'!$B1073</f>
        <v>3</v>
      </c>
      <c r="AN1075" s="68">
        <f ca="1">ROUND(NORMINV($AS1075,'Inputs and Outputs'!$C$18,'Inputs and Outputs'!$D$18),0)</f>
        <v>98</v>
      </c>
      <c r="AO1075" s="68">
        <f t="shared" si="326"/>
        <v>103</v>
      </c>
      <c r="AP1075" s="68">
        <f t="shared" ca="1" si="327"/>
        <v>98</v>
      </c>
      <c r="AQ1075" s="68">
        <f ca="1">IF(AP1075-AM1075&gt;'Inputs and Outputs'!$D$4,Three-AM1075,0)</f>
        <v>0</v>
      </c>
      <c r="AR1075" s="68">
        <f ca="1">AP1075*'Inputs and Outputs'!$D$5-AQ1075*'Inputs and Outputs'!$D$6</f>
        <v>3920</v>
      </c>
      <c r="AS1075" s="70">
        <f t="shared" ca="1" si="337"/>
        <v>0.27984285485792615</v>
      </c>
      <c r="AT1075" s="68">
        <f t="shared" si="328"/>
        <v>25</v>
      </c>
      <c r="AU1075" s="75">
        <f ca="1">AP1075*'Inputs and Outputs'!$D$5-('Model Part B'!AQ1075*'Model Part B'!AT1075+AQ1075*Costperbumped)</f>
        <v>3920</v>
      </c>
      <c r="AX1075" s="74">
        <v>1072</v>
      </c>
      <c r="AY1075" s="68" t="s">
        <v>5</v>
      </c>
      <c r="AZ1075" s="69">
        <v>44554</v>
      </c>
      <c r="BA1075" s="67" t="s">
        <v>3</v>
      </c>
      <c r="BB1075" s="68" t="str">
        <f>'Flight Data'!$A1073</f>
        <v>G1072</v>
      </c>
      <c r="BC1075" s="68">
        <f>'Flight Data'!$B1073</f>
        <v>3</v>
      </c>
      <c r="BD1075" s="68">
        <f ca="1">ROUND(NORMINV($BI1075,'Inputs and Outputs'!$C$18,'Inputs and Outputs'!$D$18),0)</f>
        <v>96</v>
      </c>
      <c r="BE1075" s="68">
        <f t="shared" si="329"/>
        <v>104</v>
      </c>
      <c r="BF1075" s="68">
        <f t="shared" ca="1" si="330"/>
        <v>96</v>
      </c>
      <c r="BG1075" s="68">
        <f ca="1">IF(BF1075-BC1075&gt;'Inputs and Outputs'!$D$4,Four-BC1075,0)</f>
        <v>0</v>
      </c>
      <c r="BH1075" s="68">
        <f ca="1">BF1075*'Inputs and Outputs'!$D$5-BG1075*'Inputs and Outputs'!$D$6</f>
        <v>3840</v>
      </c>
      <c r="BI1075" s="70">
        <f t="shared" ca="1" si="338"/>
        <v>0.19698741764979</v>
      </c>
      <c r="BJ1075" s="68">
        <f t="shared" si="331"/>
        <v>25</v>
      </c>
      <c r="BK1075" s="75">
        <f ca="1">BF1075*'Inputs and Outputs'!$D$5-('Model Part B'!BG1075*'Model Part B'!BJ1075+BG1075*Costperbumped)</f>
        <v>3840</v>
      </c>
      <c r="BN1075" s="74">
        <v>1072</v>
      </c>
      <c r="BO1075" s="68" t="s">
        <v>5</v>
      </c>
      <c r="BP1075" s="69">
        <v>44554</v>
      </c>
      <c r="BQ1075" s="67" t="s">
        <v>3</v>
      </c>
      <c r="BR1075" s="68" t="str">
        <f>'Flight Data'!$A1073</f>
        <v>G1072</v>
      </c>
      <c r="BS1075" s="68">
        <f>'Flight Data'!$B1073</f>
        <v>3</v>
      </c>
      <c r="BT1075" s="68">
        <f ca="1">ROUND(NORMINV($BY1075,'Inputs and Outputs'!$C$18,'Inputs and Outputs'!$D$18),0)</f>
        <v>107</v>
      </c>
      <c r="BU1075" s="68">
        <f t="shared" si="332"/>
        <v>105</v>
      </c>
      <c r="BV1075" s="68">
        <f t="shared" ca="1" si="333"/>
        <v>105</v>
      </c>
      <c r="BW1075" s="68">
        <f ca="1">IF(BV1075-BS1075&gt;'Inputs and Outputs'!$D$4,Five-BS1075,0)</f>
        <v>2</v>
      </c>
      <c r="BX1075" s="68">
        <f ca="1">BV1075*'Inputs and Outputs'!$D$5-BW1075*'Inputs and Outputs'!$D$6</f>
        <v>4000</v>
      </c>
      <c r="BY1075" s="70">
        <f t="shared" ca="1" si="339"/>
        <v>0.83005570546706775</v>
      </c>
      <c r="BZ1075" s="68">
        <f t="shared" si="334"/>
        <v>25</v>
      </c>
      <c r="CA1075" s="75">
        <f ca="1">BV1075*'Inputs and Outputs'!$D$5-('Model Part B'!BW1075*'Model Part B'!BZ1075+BW1075*Costperbumped)</f>
        <v>3950</v>
      </c>
    </row>
    <row r="1076" spans="2:79" x14ac:dyDescent="0.2">
      <c r="B1076" s="74">
        <v>1073</v>
      </c>
      <c r="C1076" s="68" t="s">
        <v>5</v>
      </c>
      <c r="D1076" s="69">
        <v>44554</v>
      </c>
      <c r="E1076" s="67" t="s">
        <v>2</v>
      </c>
      <c r="F1076" s="68" t="str">
        <f>'Flight Data'!$A1074</f>
        <v>G1073</v>
      </c>
      <c r="G1076" s="68">
        <f>'Flight Data'!$B1074</f>
        <v>2</v>
      </c>
      <c r="H1076" s="68">
        <f ca="1">ROUND(NORMINV($M1076,'Inputs and Outputs'!$C$19,'Inputs and Outputs'!$D$19),0)</f>
        <v>103</v>
      </c>
      <c r="I1076" s="68">
        <f t="shared" si="320"/>
        <v>101</v>
      </c>
      <c r="J1076" s="68">
        <f t="shared" ca="1" si="321"/>
        <v>101</v>
      </c>
      <c r="K1076" s="68">
        <f ca="1">IF(J1076-G1076&gt;'Inputs and Outputs'!$D$4,One-G1076,0)</f>
        <v>0</v>
      </c>
      <c r="L1076" s="68">
        <f ca="1">J1076*'Inputs and Outputs'!$D$5-K1076*'Inputs and Outputs'!$D$6</f>
        <v>4040</v>
      </c>
      <c r="M1076" s="70">
        <f t="shared" ca="1" si="335"/>
        <v>0.49408765528161258</v>
      </c>
      <c r="N1076" s="68">
        <f t="shared" si="322"/>
        <v>25</v>
      </c>
      <c r="O1076" s="75">
        <f ca="1">J1076*'Inputs and Outputs'!$D$5-('Model Part B'!K1076*'Model Part B'!N1076+K1076*Costperbumped)</f>
        <v>4040</v>
      </c>
      <c r="R1076" s="74">
        <v>1073</v>
      </c>
      <c r="S1076" s="68" t="s">
        <v>5</v>
      </c>
      <c r="T1076" s="69">
        <v>44554</v>
      </c>
      <c r="U1076" s="67" t="s">
        <v>2</v>
      </c>
      <c r="V1076" s="68" t="str">
        <f>'Flight Data'!$A1074</f>
        <v>G1073</v>
      </c>
      <c r="W1076" s="68">
        <f>'Flight Data'!$B1074</f>
        <v>2</v>
      </c>
      <c r="X1076" s="68">
        <f ca="1">ROUND(NORMINV($AC1076,'Inputs and Outputs'!$C$19,'Inputs and Outputs'!$D$19),0)</f>
        <v>106</v>
      </c>
      <c r="Y1076" s="68">
        <f t="shared" si="323"/>
        <v>102</v>
      </c>
      <c r="Z1076" s="68">
        <f t="shared" ca="1" si="324"/>
        <v>102</v>
      </c>
      <c r="AA1076" s="68">
        <f ca="1">IF(Z1076-W1076&gt;'Inputs and Outputs'!$D$4,One-W1076,0)</f>
        <v>0</v>
      </c>
      <c r="AB1076" s="68">
        <f ca="1">Z1076*'Inputs and Outputs'!$D$5-AA1076*'Inputs and Outputs'!$D$6</f>
        <v>4080</v>
      </c>
      <c r="AC1076" s="70">
        <f t="shared" ca="1" si="336"/>
        <v>0.72023020303709495</v>
      </c>
      <c r="AD1076" s="68">
        <f t="shared" si="325"/>
        <v>25</v>
      </c>
      <c r="AE1076" s="75">
        <f ca="1">Z1076*'Inputs and Outputs'!$D$5-('Model Part B'!AA1076*'Model Part B'!AD1076+AA1076*Costperbumped)</f>
        <v>4080</v>
      </c>
      <c r="AH1076" s="74">
        <v>1073</v>
      </c>
      <c r="AI1076" s="68" t="s">
        <v>5</v>
      </c>
      <c r="AJ1076" s="69">
        <v>44554</v>
      </c>
      <c r="AK1076" s="67" t="s">
        <v>2</v>
      </c>
      <c r="AL1076" s="68" t="str">
        <f>'Flight Data'!$A1074</f>
        <v>G1073</v>
      </c>
      <c r="AM1076" s="68">
        <f>'Flight Data'!$B1074</f>
        <v>2</v>
      </c>
      <c r="AN1076" s="68">
        <f ca="1">ROUND(NORMINV($AS1076,'Inputs and Outputs'!$C$19,'Inputs and Outputs'!$D$19),0)</f>
        <v>107</v>
      </c>
      <c r="AO1076" s="68">
        <f t="shared" si="326"/>
        <v>103</v>
      </c>
      <c r="AP1076" s="68">
        <f t="shared" ca="1" si="327"/>
        <v>103</v>
      </c>
      <c r="AQ1076" s="68">
        <f ca="1">IF(AP1076-AM1076&gt;'Inputs and Outputs'!$D$4,Three-AM1076,0)</f>
        <v>1</v>
      </c>
      <c r="AR1076" s="68">
        <f ca="1">AP1076*'Inputs and Outputs'!$D$5-AQ1076*'Inputs and Outputs'!$D$6</f>
        <v>4020</v>
      </c>
      <c r="AS1076" s="70">
        <f t="shared" ca="1" si="337"/>
        <v>0.7615276396441043</v>
      </c>
      <c r="AT1076" s="68">
        <f t="shared" si="328"/>
        <v>25</v>
      </c>
      <c r="AU1076" s="75">
        <f ca="1">AP1076*'Inputs and Outputs'!$D$5-('Model Part B'!AQ1076*'Model Part B'!AT1076+AQ1076*Costperbumped)</f>
        <v>3995</v>
      </c>
      <c r="AX1076" s="74">
        <v>1073</v>
      </c>
      <c r="AY1076" s="68" t="s">
        <v>5</v>
      </c>
      <c r="AZ1076" s="69">
        <v>44554</v>
      </c>
      <c r="BA1076" s="67" t="s">
        <v>2</v>
      </c>
      <c r="BB1076" s="68" t="str">
        <f>'Flight Data'!$A1074</f>
        <v>G1073</v>
      </c>
      <c r="BC1076" s="68">
        <f>'Flight Data'!$B1074</f>
        <v>2</v>
      </c>
      <c r="BD1076" s="68">
        <f ca="1">ROUND(NORMINV($BI1076,'Inputs and Outputs'!$C$19,'Inputs and Outputs'!$D$19),0)</f>
        <v>95</v>
      </c>
      <c r="BE1076" s="68">
        <f t="shared" si="329"/>
        <v>104</v>
      </c>
      <c r="BF1076" s="68">
        <f t="shared" ca="1" si="330"/>
        <v>95</v>
      </c>
      <c r="BG1076" s="68">
        <f ca="1">IF(BF1076-BC1076&gt;'Inputs and Outputs'!$D$4,Four-BC1076,0)</f>
        <v>0</v>
      </c>
      <c r="BH1076" s="68">
        <f ca="1">BF1076*'Inputs and Outputs'!$D$5-BG1076*'Inputs and Outputs'!$D$6</f>
        <v>3800</v>
      </c>
      <c r="BI1076" s="70">
        <f t="shared" ca="1" si="338"/>
        <v>5.5982433683256394E-2</v>
      </c>
      <c r="BJ1076" s="68">
        <f t="shared" si="331"/>
        <v>25</v>
      </c>
      <c r="BK1076" s="75">
        <f ca="1">BF1076*'Inputs and Outputs'!$D$5-('Model Part B'!BG1076*'Model Part B'!BJ1076+BG1076*Costperbumped)</f>
        <v>3800</v>
      </c>
      <c r="BN1076" s="74">
        <v>1073</v>
      </c>
      <c r="BO1076" s="68" t="s">
        <v>5</v>
      </c>
      <c r="BP1076" s="69">
        <v>44554</v>
      </c>
      <c r="BQ1076" s="67" t="s">
        <v>2</v>
      </c>
      <c r="BR1076" s="68" t="str">
        <f>'Flight Data'!$A1074</f>
        <v>G1073</v>
      </c>
      <c r="BS1076" s="68">
        <f>'Flight Data'!$B1074</f>
        <v>2</v>
      </c>
      <c r="BT1076" s="68">
        <f ca="1">ROUND(NORMINV($BY1076,'Inputs and Outputs'!$C$18,'Inputs and Outputs'!$D$18),0)</f>
        <v>91</v>
      </c>
      <c r="BU1076" s="68">
        <f t="shared" si="332"/>
        <v>105</v>
      </c>
      <c r="BV1076" s="68">
        <f t="shared" ca="1" si="333"/>
        <v>91</v>
      </c>
      <c r="BW1076" s="68">
        <f ca="1">IF(BV1076-BS1076&gt;'Inputs and Outputs'!$D$4,Five-BS1076,0)</f>
        <v>0</v>
      </c>
      <c r="BX1076" s="68">
        <f ca="1">BV1076*'Inputs and Outputs'!$D$5-BW1076*'Inputs and Outputs'!$D$6</f>
        <v>3640</v>
      </c>
      <c r="BY1076" s="70">
        <f t="shared" ca="1" si="339"/>
        <v>4.5088336567725151E-2</v>
      </c>
      <c r="BZ1076" s="68">
        <f t="shared" si="334"/>
        <v>25</v>
      </c>
      <c r="CA1076" s="75">
        <f ca="1">BV1076*'Inputs and Outputs'!$D$5-('Model Part B'!BW1076*'Model Part B'!BZ1076+BW1076*Costperbumped)</f>
        <v>3640</v>
      </c>
    </row>
    <row r="1077" spans="2:79" x14ac:dyDescent="0.2">
      <c r="B1077" s="74">
        <v>1074</v>
      </c>
      <c r="C1077" s="68" t="s">
        <v>5</v>
      </c>
      <c r="D1077" s="69">
        <v>44554</v>
      </c>
      <c r="E1077" s="67" t="s">
        <v>0</v>
      </c>
      <c r="F1077" s="68" t="str">
        <f>'Flight Data'!$A1075</f>
        <v>G1074</v>
      </c>
      <c r="G1077" s="68">
        <f>'Flight Data'!$B1075</f>
        <v>0</v>
      </c>
      <c r="H1077" s="68">
        <f ca="1">ROUND(NORMINV($M1077,'Inputs and Outputs'!$C$20,'Inputs and Outputs'!$D$20),0)</f>
        <v>114</v>
      </c>
      <c r="I1077" s="68">
        <f t="shared" si="320"/>
        <v>101</v>
      </c>
      <c r="J1077" s="68">
        <f t="shared" ca="1" si="321"/>
        <v>101</v>
      </c>
      <c r="K1077" s="68">
        <f ca="1">IF(J1077-G1077&gt;'Inputs and Outputs'!$D$4,One-G1077,0)</f>
        <v>1</v>
      </c>
      <c r="L1077" s="68">
        <f ca="1">J1077*'Inputs and Outputs'!$D$5-K1077*'Inputs and Outputs'!$D$6</f>
        <v>3940</v>
      </c>
      <c r="M1077" s="70">
        <f t="shared" ca="1" si="335"/>
        <v>0.95718355473826611</v>
      </c>
      <c r="N1077" s="68">
        <f t="shared" si="322"/>
        <v>200</v>
      </c>
      <c r="O1077" s="75">
        <f ca="1">J1077*'Inputs and Outputs'!$D$5-('Model Part B'!K1077*'Model Part B'!N1077+K1077*Costperbumped)</f>
        <v>3740</v>
      </c>
      <c r="R1077" s="74">
        <v>1074</v>
      </c>
      <c r="S1077" s="68" t="s">
        <v>5</v>
      </c>
      <c r="T1077" s="69">
        <v>44554</v>
      </c>
      <c r="U1077" s="67" t="s">
        <v>0</v>
      </c>
      <c r="V1077" s="68" t="str">
        <f>'Flight Data'!$A1075</f>
        <v>G1074</v>
      </c>
      <c r="W1077" s="68">
        <f>'Flight Data'!$B1075</f>
        <v>0</v>
      </c>
      <c r="X1077" s="68">
        <f ca="1">ROUND(NORMINV($AC1077,'Inputs and Outputs'!$C$20,'Inputs and Outputs'!$D$20),0)</f>
        <v>106</v>
      </c>
      <c r="Y1077" s="68">
        <f t="shared" si="323"/>
        <v>102</v>
      </c>
      <c r="Z1077" s="68">
        <f t="shared" ca="1" si="324"/>
        <v>102</v>
      </c>
      <c r="AA1077" s="68">
        <f ca="1">IF(Z1077-W1077&gt;'Inputs and Outputs'!$D$4,One-W1077,0)</f>
        <v>1</v>
      </c>
      <c r="AB1077" s="68">
        <f ca="1">Z1077*'Inputs and Outputs'!$D$5-AA1077*'Inputs and Outputs'!$D$6</f>
        <v>3980</v>
      </c>
      <c r="AC1077" s="70">
        <f t="shared" ca="1" si="336"/>
        <v>0.60133946638019375</v>
      </c>
      <c r="AD1077" s="68">
        <f t="shared" si="325"/>
        <v>200</v>
      </c>
      <c r="AE1077" s="75">
        <f ca="1">Z1077*'Inputs and Outputs'!$D$5-('Model Part B'!AA1077*'Model Part B'!AD1077+AA1077*Costperbumped)</f>
        <v>3780</v>
      </c>
      <c r="AH1077" s="74">
        <v>1074</v>
      </c>
      <c r="AI1077" s="68" t="s">
        <v>5</v>
      </c>
      <c r="AJ1077" s="69">
        <v>44554</v>
      </c>
      <c r="AK1077" s="67" t="s">
        <v>0</v>
      </c>
      <c r="AL1077" s="68" t="str">
        <f>'Flight Data'!$A1075</f>
        <v>G1074</v>
      </c>
      <c r="AM1077" s="68">
        <f>'Flight Data'!$B1075</f>
        <v>0</v>
      </c>
      <c r="AN1077" s="68">
        <f ca="1">ROUND(NORMINV($AS1077,'Inputs and Outputs'!$C$20,'Inputs and Outputs'!$D$20),0)</f>
        <v>101</v>
      </c>
      <c r="AO1077" s="68">
        <f t="shared" si="326"/>
        <v>103</v>
      </c>
      <c r="AP1077" s="68">
        <f t="shared" ca="1" si="327"/>
        <v>101</v>
      </c>
      <c r="AQ1077" s="68">
        <f ca="1">IF(AP1077-AM1077&gt;'Inputs and Outputs'!$D$4,Three-AM1077,0)</f>
        <v>3</v>
      </c>
      <c r="AR1077" s="68">
        <f ca="1">AP1077*'Inputs and Outputs'!$D$5-AQ1077*'Inputs and Outputs'!$D$6</f>
        <v>3740</v>
      </c>
      <c r="AS1077" s="70">
        <f t="shared" ca="1" si="337"/>
        <v>0.22575122249179658</v>
      </c>
      <c r="AT1077" s="68">
        <f t="shared" si="328"/>
        <v>200</v>
      </c>
      <c r="AU1077" s="75">
        <f ca="1">AP1077*'Inputs and Outputs'!$D$5-('Model Part B'!AQ1077*'Model Part B'!AT1077+AQ1077*Costperbumped)</f>
        <v>3140</v>
      </c>
      <c r="AX1077" s="74">
        <v>1074</v>
      </c>
      <c r="AY1077" s="68" t="s">
        <v>5</v>
      </c>
      <c r="AZ1077" s="69">
        <v>44554</v>
      </c>
      <c r="BA1077" s="67" t="s">
        <v>0</v>
      </c>
      <c r="BB1077" s="68" t="str">
        <f>'Flight Data'!$A1075</f>
        <v>G1074</v>
      </c>
      <c r="BC1077" s="68">
        <f>'Flight Data'!$B1075</f>
        <v>0</v>
      </c>
      <c r="BD1077" s="68">
        <f ca="1">ROUND(NORMINV($BI1077,'Inputs and Outputs'!$C$20,'Inputs and Outputs'!$D$20),0)</f>
        <v>95</v>
      </c>
      <c r="BE1077" s="68">
        <f t="shared" si="329"/>
        <v>104</v>
      </c>
      <c r="BF1077" s="68">
        <f t="shared" ca="1" si="330"/>
        <v>95</v>
      </c>
      <c r="BG1077" s="68">
        <f ca="1">IF(BF1077-BC1077&gt;'Inputs and Outputs'!$D$4,Four-BC1077,0)</f>
        <v>0</v>
      </c>
      <c r="BH1077" s="68">
        <f ca="1">BF1077*'Inputs and Outputs'!$D$5-BG1077*'Inputs and Outputs'!$D$6</f>
        <v>3800</v>
      </c>
      <c r="BI1077" s="70">
        <f t="shared" ca="1" si="338"/>
        <v>1.841190675587312E-2</v>
      </c>
      <c r="BJ1077" s="68">
        <f t="shared" si="331"/>
        <v>200</v>
      </c>
      <c r="BK1077" s="75">
        <f ca="1">BF1077*'Inputs and Outputs'!$D$5-('Model Part B'!BG1077*'Model Part B'!BJ1077+BG1077*Costperbumped)</f>
        <v>3800</v>
      </c>
      <c r="BN1077" s="74">
        <v>1074</v>
      </c>
      <c r="BO1077" s="68" t="s">
        <v>5</v>
      </c>
      <c r="BP1077" s="69">
        <v>44554</v>
      </c>
      <c r="BQ1077" s="67" t="s">
        <v>0</v>
      </c>
      <c r="BR1077" s="68" t="str">
        <f>'Flight Data'!$A1075</f>
        <v>G1074</v>
      </c>
      <c r="BS1077" s="68">
        <f>'Flight Data'!$B1075</f>
        <v>0</v>
      </c>
      <c r="BT1077" s="68">
        <f ca="1">ROUND(NORMINV($BY1077,'Inputs and Outputs'!$C$18,'Inputs and Outputs'!$D$18),0)</f>
        <v>95</v>
      </c>
      <c r="BU1077" s="68">
        <f t="shared" si="332"/>
        <v>105</v>
      </c>
      <c r="BV1077" s="68">
        <f t="shared" ca="1" si="333"/>
        <v>95</v>
      </c>
      <c r="BW1077" s="68">
        <f ca="1">IF(BV1077-BS1077&gt;'Inputs and Outputs'!$D$4,Five-BS1077,0)</f>
        <v>0</v>
      </c>
      <c r="BX1077" s="68">
        <f ca="1">BV1077*'Inputs and Outputs'!$D$5-BW1077*'Inputs and Outputs'!$D$6</f>
        <v>3800</v>
      </c>
      <c r="BY1077" s="70">
        <f t="shared" ca="1" si="339"/>
        <v>0.15372141438316533</v>
      </c>
      <c r="BZ1077" s="68">
        <f t="shared" si="334"/>
        <v>200</v>
      </c>
      <c r="CA1077" s="75">
        <f ca="1">BV1077*'Inputs and Outputs'!$D$5-('Model Part B'!BW1077*'Model Part B'!BZ1077+BW1077*Costperbumped)</f>
        <v>3800</v>
      </c>
    </row>
    <row r="1078" spans="2:79" x14ac:dyDescent="0.2">
      <c r="B1078" s="74">
        <v>1075</v>
      </c>
      <c r="C1078" s="68" t="s">
        <v>1</v>
      </c>
      <c r="D1078" s="69">
        <v>44556</v>
      </c>
      <c r="E1078" s="67" t="s">
        <v>3</v>
      </c>
      <c r="F1078" s="68" t="str">
        <f>'Flight Data'!$A1076</f>
        <v>G1075</v>
      </c>
      <c r="G1078" s="68">
        <f>'Flight Data'!$B1076</f>
        <v>7</v>
      </c>
      <c r="H1078" s="68">
        <f ca="1">ROUND(NORMINV($M1078,'Inputs and Outputs'!$C$18,'Inputs and Outputs'!$D$18),0)</f>
        <v>101</v>
      </c>
      <c r="I1078" s="68">
        <f t="shared" si="320"/>
        <v>101</v>
      </c>
      <c r="J1078" s="68">
        <f t="shared" ca="1" si="321"/>
        <v>101</v>
      </c>
      <c r="K1078" s="68">
        <f ca="1">IF(J1078-G1078&gt;'Inputs and Outputs'!$D$4,One-G1078,0)</f>
        <v>0</v>
      </c>
      <c r="L1078" s="68">
        <f ca="1">J1078*'Inputs and Outputs'!$D$5-K1078*'Inputs and Outputs'!$D$6</f>
        <v>4040</v>
      </c>
      <c r="M1078" s="70">
        <f t="shared" ca="1" si="335"/>
        <v>0.53068502647941984</v>
      </c>
      <c r="N1078" s="68">
        <f t="shared" si="322"/>
        <v>25</v>
      </c>
      <c r="O1078" s="75">
        <f ca="1">J1078*'Inputs and Outputs'!$D$5-('Model Part B'!K1078*'Model Part B'!N1078+K1078*Costperbumped)</f>
        <v>4040</v>
      </c>
      <c r="R1078" s="74">
        <v>1075</v>
      </c>
      <c r="S1078" s="68" t="s">
        <v>1</v>
      </c>
      <c r="T1078" s="69">
        <v>44556</v>
      </c>
      <c r="U1078" s="67" t="s">
        <v>3</v>
      </c>
      <c r="V1078" s="68" t="str">
        <f>'Flight Data'!$A1076</f>
        <v>G1075</v>
      </c>
      <c r="W1078" s="68">
        <f>'Flight Data'!$B1076</f>
        <v>7</v>
      </c>
      <c r="X1078" s="68">
        <f ca="1">ROUND(NORMINV($AC1078,'Inputs and Outputs'!$C$18,'Inputs and Outputs'!$D$18),0)</f>
        <v>106</v>
      </c>
      <c r="Y1078" s="68">
        <f t="shared" si="323"/>
        <v>102</v>
      </c>
      <c r="Z1078" s="68">
        <f t="shared" ca="1" si="324"/>
        <v>102</v>
      </c>
      <c r="AA1078" s="68">
        <f ca="1">IF(Z1078-W1078&gt;'Inputs and Outputs'!$D$4,One-W1078,0)</f>
        <v>0</v>
      </c>
      <c r="AB1078" s="68">
        <f ca="1">Z1078*'Inputs and Outputs'!$D$5-AA1078*'Inputs and Outputs'!$D$6</f>
        <v>4080</v>
      </c>
      <c r="AC1078" s="70">
        <f t="shared" ca="1" si="336"/>
        <v>0.80628162312704099</v>
      </c>
      <c r="AD1078" s="68">
        <f t="shared" si="325"/>
        <v>25</v>
      </c>
      <c r="AE1078" s="75">
        <f ca="1">Z1078*'Inputs and Outputs'!$D$5-('Model Part B'!AA1078*'Model Part B'!AD1078+AA1078*Costperbumped)</f>
        <v>4080</v>
      </c>
      <c r="AH1078" s="74">
        <v>1075</v>
      </c>
      <c r="AI1078" s="68" t="s">
        <v>1</v>
      </c>
      <c r="AJ1078" s="69">
        <v>44556</v>
      </c>
      <c r="AK1078" s="67" t="s">
        <v>3</v>
      </c>
      <c r="AL1078" s="68" t="str">
        <f>'Flight Data'!$A1076</f>
        <v>G1075</v>
      </c>
      <c r="AM1078" s="68">
        <f>'Flight Data'!$B1076</f>
        <v>7</v>
      </c>
      <c r="AN1078" s="68">
        <f ca="1">ROUND(NORMINV($AS1078,'Inputs and Outputs'!$C$18,'Inputs and Outputs'!$D$18),0)</f>
        <v>101</v>
      </c>
      <c r="AO1078" s="68">
        <f t="shared" si="326"/>
        <v>103</v>
      </c>
      <c r="AP1078" s="68">
        <f t="shared" ca="1" si="327"/>
        <v>101</v>
      </c>
      <c r="AQ1078" s="68">
        <f ca="1">IF(AP1078-AM1078&gt;'Inputs and Outputs'!$D$4,Three-AM1078,0)</f>
        <v>0</v>
      </c>
      <c r="AR1078" s="68">
        <f ca="1">AP1078*'Inputs and Outputs'!$D$5-AQ1078*'Inputs and Outputs'!$D$6</f>
        <v>4040</v>
      </c>
      <c r="AS1078" s="70">
        <f t="shared" ca="1" si="337"/>
        <v>0.50106901019012884</v>
      </c>
      <c r="AT1078" s="68">
        <f t="shared" si="328"/>
        <v>25</v>
      </c>
      <c r="AU1078" s="75">
        <f ca="1">AP1078*'Inputs and Outputs'!$D$5-('Model Part B'!AQ1078*'Model Part B'!AT1078+AQ1078*Costperbumped)</f>
        <v>4040</v>
      </c>
      <c r="AX1078" s="74">
        <v>1075</v>
      </c>
      <c r="AY1078" s="68" t="s">
        <v>1</v>
      </c>
      <c r="AZ1078" s="69">
        <v>44556</v>
      </c>
      <c r="BA1078" s="67" t="s">
        <v>3</v>
      </c>
      <c r="BB1078" s="68" t="str">
        <f>'Flight Data'!$A1076</f>
        <v>G1075</v>
      </c>
      <c r="BC1078" s="68">
        <f>'Flight Data'!$B1076</f>
        <v>7</v>
      </c>
      <c r="BD1078" s="68">
        <f ca="1">ROUND(NORMINV($BI1078,'Inputs and Outputs'!$C$18,'Inputs and Outputs'!$D$18),0)</f>
        <v>104</v>
      </c>
      <c r="BE1078" s="68">
        <f t="shared" si="329"/>
        <v>104</v>
      </c>
      <c r="BF1078" s="68">
        <f t="shared" ca="1" si="330"/>
        <v>104</v>
      </c>
      <c r="BG1078" s="68">
        <f ca="1">IF(BF1078-BC1078&gt;'Inputs and Outputs'!$D$4,Four-BC1078,0)</f>
        <v>0</v>
      </c>
      <c r="BH1078" s="68">
        <f ca="1">BF1078*'Inputs and Outputs'!$D$5-BG1078*'Inputs and Outputs'!$D$6</f>
        <v>4160</v>
      </c>
      <c r="BI1078" s="70">
        <f t="shared" ca="1" si="338"/>
        <v>0.7088175035398051</v>
      </c>
      <c r="BJ1078" s="68">
        <f t="shared" si="331"/>
        <v>25</v>
      </c>
      <c r="BK1078" s="75">
        <f ca="1">BF1078*'Inputs and Outputs'!$D$5-('Model Part B'!BG1078*'Model Part B'!BJ1078+BG1078*Costperbumped)</f>
        <v>4160</v>
      </c>
      <c r="BN1078" s="74">
        <v>1075</v>
      </c>
      <c r="BO1078" s="68" t="s">
        <v>1</v>
      </c>
      <c r="BP1078" s="69">
        <v>44556</v>
      </c>
      <c r="BQ1078" s="67" t="s">
        <v>3</v>
      </c>
      <c r="BR1078" s="68" t="str">
        <f>'Flight Data'!$A1076</f>
        <v>G1075</v>
      </c>
      <c r="BS1078" s="68">
        <f>'Flight Data'!$B1076</f>
        <v>7</v>
      </c>
      <c r="BT1078" s="68">
        <f ca="1">ROUND(NORMINV($BY1078,'Inputs and Outputs'!$C$18,'Inputs and Outputs'!$D$18),0)</f>
        <v>109</v>
      </c>
      <c r="BU1078" s="68">
        <f t="shared" si="332"/>
        <v>105</v>
      </c>
      <c r="BV1078" s="68">
        <f t="shared" ca="1" si="333"/>
        <v>105</v>
      </c>
      <c r="BW1078" s="68">
        <f ca="1">IF(BV1078-BS1078&gt;'Inputs and Outputs'!$D$4,Five-BS1078,0)</f>
        <v>0</v>
      </c>
      <c r="BX1078" s="68">
        <f ca="1">BV1078*'Inputs and Outputs'!$D$5-BW1078*'Inputs and Outputs'!$D$6</f>
        <v>4200</v>
      </c>
      <c r="BY1078" s="70">
        <f t="shared" ca="1" si="339"/>
        <v>0.89901893277887401</v>
      </c>
      <c r="BZ1078" s="68">
        <f t="shared" si="334"/>
        <v>25</v>
      </c>
      <c r="CA1078" s="75">
        <f ca="1">BV1078*'Inputs and Outputs'!$D$5-('Model Part B'!BW1078*'Model Part B'!BZ1078+BW1078*Costperbumped)</f>
        <v>4200</v>
      </c>
    </row>
    <row r="1079" spans="2:79" x14ac:dyDescent="0.2">
      <c r="B1079" s="74">
        <v>1076</v>
      </c>
      <c r="C1079" s="68" t="s">
        <v>1</v>
      </c>
      <c r="D1079" s="69">
        <v>44556</v>
      </c>
      <c r="E1079" s="67" t="s">
        <v>2</v>
      </c>
      <c r="F1079" s="68" t="str">
        <f>'Flight Data'!$A1077</f>
        <v>G1076</v>
      </c>
      <c r="G1079" s="68">
        <f>'Flight Data'!$B1077</f>
        <v>4</v>
      </c>
      <c r="H1079" s="68">
        <f ca="1">ROUND(NORMINV($M1079,'Inputs and Outputs'!$C$19,'Inputs and Outputs'!$D$19),0)</f>
        <v>98</v>
      </c>
      <c r="I1079" s="68">
        <f t="shared" si="320"/>
        <v>101</v>
      </c>
      <c r="J1079" s="68">
        <f t="shared" ca="1" si="321"/>
        <v>98</v>
      </c>
      <c r="K1079" s="68">
        <f ca="1">IF(J1079-G1079&gt;'Inputs and Outputs'!$D$4,One-G1079,0)</f>
        <v>0</v>
      </c>
      <c r="L1079" s="68">
        <f ca="1">J1079*'Inputs and Outputs'!$D$5-K1079*'Inputs and Outputs'!$D$6</f>
        <v>3920</v>
      </c>
      <c r="M1079" s="70">
        <f t="shared" ca="1" si="335"/>
        <v>0.13797289463923068</v>
      </c>
      <c r="N1079" s="68">
        <f t="shared" si="322"/>
        <v>25</v>
      </c>
      <c r="O1079" s="75">
        <f ca="1">J1079*'Inputs and Outputs'!$D$5-('Model Part B'!K1079*'Model Part B'!N1079+K1079*Costperbumped)</f>
        <v>3920</v>
      </c>
      <c r="R1079" s="74">
        <v>1076</v>
      </c>
      <c r="S1079" s="68" t="s">
        <v>1</v>
      </c>
      <c r="T1079" s="69">
        <v>44556</v>
      </c>
      <c r="U1079" s="67" t="s">
        <v>2</v>
      </c>
      <c r="V1079" s="68" t="str">
        <f>'Flight Data'!$A1077</f>
        <v>G1076</v>
      </c>
      <c r="W1079" s="68">
        <f>'Flight Data'!$B1077</f>
        <v>4</v>
      </c>
      <c r="X1079" s="68">
        <f ca="1">ROUND(NORMINV($AC1079,'Inputs and Outputs'!$C$19,'Inputs and Outputs'!$D$19),0)</f>
        <v>102</v>
      </c>
      <c r="Y1079" s="68">
        <f t="shared" si="323"/>
        <v>102</v>
      </c>
      <c r="Z1079" s="68">
        <f t="shared" ca="1" si="324"/>
        <v>102</v>
      </c>
      <c r="AA1079" s="68">
        <f ca="1">IF(Z1079-W1079&gt;'Inputs and Outputs'!$D$4,One-W1079,0)</f>
        <v>0</v>
      </c>
      <c r="AB1079" s="68">
        <f ca="1">Z1079*'Inputs and Outputs'!$D$5-AA1079*'Inputs and Outputs'!$D$6</f>
        <v>4080</v>
      </c>
      <c r="AC1079" s="70">
        <f t="shared" ca="1" si="336"/>
        <v>0.38975034961697852</v>
      </c>
      <c r="AD1079" s="68">
        <f t="shared" si="325"/>
        <v>25</v>
      </c>
      <c r="AE1079" s="75">
        <f ca="1">Z1079*'Inputs and Outputs'!$D$5-('Model Part B'!AA1079*'Model Part B'!AD1079+AA1079*Costperbumped)</f>
        <v>4080</v>
      </c>
      <c r="AH1079" s="74">
        <v>1076</v>
      </c>
      <c r="AI1079" s="68" t="s">
        <v>1</v>
      </c>
      <c r="AJ1079" s="69">
        <v>44556</v>
      </c>
      <c r="AK1079" s="67" t="s">
        <v>2</v>
      </c>
      <c r="AL1079" s="68" t="str">
        <f>'Flight Data'!$A1077</f>
        <v>G1076</v>
      </c>
      <c r="AM1079" s="68">
        <f>'Flight Data'!$B1077</f>
        <v>4</v>
      </c>
      <c r="AN1079" s="68">
        <f ca="1">ROUND(NORMINV($AS1079,'Inputs and Outputs'!$C$19,'Inputs and Outputs'!$D$19),0)</f>
        <v>100</v>
      </c>
      <c r="AO1079" s="68">
        <f t="shared" si="326"/>
        <v>103</v>
      </c>
      <c r="AP1079" s="68">
        <f t="shared" ca="1" si="327"/>
        <v>100</v>
      </c>
      <c r="AQ1079" s="68">
        <f ca="1">IF(AP1079-AM1079&gt;'Inputs and Outputs'!$D$4,Three-AM1079,0)</f>
        <v>0</v>
      </c>
      <c r="AR1079" s="68">
        <f ca="1">AP1079*'Inputs and Outputs'!$D$5-AQ1079*'Inputs and Outputs'!$D$6</f>
        <v>4000</v>
      </c>
      <c r="AS1079" s="70">
        <f t="shared" ca="1" si="337"/>
        <v>0.27972142042872883</v>
      </c>
      <c r="AT1079" s="68">
        <f t="shared" si="328"/>
        <v>25</v>
      </c>
      <c r="AU1079" s="75">
        <f ca="1">AP1079*'Inputs and Outputs'!$D$5-('Model Part B'!AQ1079*'Model Part B'!AT1079+AQ1079*Costperbumped)</f>
        <v>4000</v>
      </c>
      <c r="AX1079" s="74">
        <v>1076</v>
      </c>
      <c r="AY1079" s="68" t="s">
        <v>1</v>
      </c>
      <c r="AZ1079" s="69">
        <v>44556</v>
      </c>
      <c r="BA1079" s="67" t="s">
        <v>2</v>
      </c>
      <c r="BB1079" s="68" t="str">
        <f>'Flight Data'!$A1077</f>
        <v>G1076</v>
      </c>
      <c r="BC1079" s="68">
        <f>'Flight Data'!$B1077</f>
        <v>4</v>
      </c>
      <c r="BD1079" s="68">
        <f ca="1">ROUND(NORMINV($BI1079,'Inputs and Outputs'!$C$19,'Inputs and Outputs'!$D$19),0)</f>
        <v>109</v>
      </c>
      <c r="BE1079" s="68">
        <f t="shared" si="329"/>
        <v>104</v>
      </c>
      <c r="BF1079" s="68">
        <f t="shared" ca="1" si="330"/>
        <v>104</v>
      </c>
      <c r="BG1079" s="68">
        <f ca="1">IF(BF1079-BC1079&gt;'Inputs and Outputs'!$D$4,Four-BC1079,0)</f>
        <v>0</v>
      </c>
      <c r="BH1079" s="68">
        <f ca="1">BF1079*'Inputs and Outputs'!$D$5-BG1079*'Inputs and Outputs'!$D$6</f>
        <v>4160</v>
      </c>
      <c r="BI1079" s="70">
        <f t="shared" ca="1" si="338"/>
        <v>0.88033890307570817</v>
      </c>
      <c r="BJ1079" s="68">
        <f t="shared" si="331"/>
        <v>25</v>
      </c>
      <c r="BK1079" s="75">
        <f ca="1">BF1079*'Inputs and Outputs'!$D$5-('Model Part B'!BG1079*'Model Part B'!BJ1079+BG1079*Costperbumped)</f>
        <v>4160</v>
      </c>
      <c r="BN1079" s="74">
        <v>1076</v>
      </c>
      <c r="BO1079" s="68" t="s">
        <v>1</v>
      </c>
      <c r="BP1079" s="69">
        <v>44556</v>
      </c>
      <c r="BQ1079" s="67" t="s">
        <v>2</v>
      </c>
      <c r="BR1079" s="68" t="str">
        <f>'Flight Data'!$A1077</f>
        <v>G1076</v>
      </c>
      <c r="BS1079" s="68">
        <f>'Flight Data'!$B1077</f>
        <v>4</v>
      </c>
      <c r="BT1079" s="68">
        <f ca="1">ROUND(NORMINV($BY1079,'Inputs and Outputs'!$C$18,'Inputs and Outputs'!$D$18),0)</f>
        <v>100</v>
      </c>
      <c r="BU1079" s="68">
        <f t="shared" si="332"/>
        <v>105</v>
      </c>
      <c r="BV1079" s="68">
        <f t="shared" ca="1" si="333"/>
        <v>100</v>
      </c>
      <c r="BW1079" s="68">
        <f ca="1">IF(BV1079-BS1079&gt;'Inputs and Outputs'!$D$4,Five-BS1079,0)</f>
        <v>0</v>
      </c>
      <c r="BX1079" s="68">
        <f ca="1">BV1079*'Inputs and Outputs'!$D$5-BW1079*'Inputs and Outputs'!$D$6</f>
        <v>4000</v>
      </c>
      <c r="BY1079" s="70">
        <f t="shared" ca="1" si="339"/>
        <v>0.44268783649602628</v>
      </c>
      <c r="BZ1079" s="68">
        <f t="shared" si="334"/>
        <v>25</v>
      </c>
      <c r="CA1079" s="75">
        <f ca="1">BV1079*'Inputs and Outputs'!$D$5-('Model Part B'!BW1079*'Model Part B'!BZ1079+BW1079*Costperbumped)</f>
        <v>4000</v>
      </c>
    </row>
    <row r="1080" spans="2:79" x14ac:dyDescent="0.2">
      <c r="B1080" s="74">
        <v>1077</v>
      </c>
      <c r="C1080" s="68" t="s">
        <v>1</v>
      </c>
      <c r="D1080" s="69">
        <v>44556</v>
      </c>
      <c r="E1080" s="67" t="s">
        <v>0</v>
      </c>
      <c r="F1080" s="68" t="str">
        <f>'Flight Data'!$A1078</f>
        <v>G1077</v>
      </c>
      <c r="G1080" s="68">
        <f>'Flight Data'!$B1078</f>
        <v>3</v>
      </c>
      <c r="H1080" s="68">
        <f ca="1">ROUND(NORMINV($M1080,'Inputs and Outputs'!$C$20,'Inputs and Outputs'!$D$20),0)</f>
        <v>103</v>
      </c>
      <c r="I1080" s="68">
        <f t="shared" si="320"/>
        <v>101</v>
      </c>
      <c r="J1080" s="68">
        <f t="shared" ca="1" si="321"/>
        <v>101</v>
      </c>
      <c r="K1080" s="68">
        <f ca="1">IF(J1080-G1080&gt;'Inputs and Outputs'!$D$4,One-G1080,0)</f>
        <v>0</v>
      </c>
      <c r="L1080" s="68">
        <f ca="1">J1080*'Inputs and Outputs'!$D$5-K1080*'Inputs and Outputs'!$D$6</f>
        <v>4040</v>
      </c>
      <c r="M1080" s="70">
        <f t="shared" ca="1" si="335"/>
        <v>0.30931999305549873</v>
      </c>
      <c r="N1080" s="68">
        <f t="shared" si="322"/>
        <v>200</v>
      </c>
      <c r="O1080" s="75">
        <f ca="1">J1080*'Inputs and Outputs'!$D$5-('Model Part B'!K1080*'Model Part B'!N1080+K1080*Costperbumped)</f>
        <v>4040</v>
      </c>
      <c r="R1080" s="74">
        <v>1077</v>
      </c>
      <c r="S1080" s="68" t="s">
        <v>1</v>
      </c>
      <c r="T1080" s="69">
        <v>44556</v>
      </c>
      <c r="U1080" s="67" t="s">
        <v>0</v>
      </c>
      <c r="V1080" s="68" t="str">
        <f>'Flight Data'!$A1078</f>
        <v>G1077</v>
      </c>
      <c r="W1080" s="68">
        <f>'Flight Data'!$B1078</f>
        <v>3</v>
      </c>
      <c r="X1080" s="68">
        <f ca="1">ROUND(NORMINV($AC1080,'Inputs and Outputs'!$C$20,'Inputs and Outputs'!$D$20),0)</f>
        <v>102</v>
      </c>
      <c r="Y1080" s="68">
        <f t="shared" si="323"/>
        <v>102</v>
      </c>
      <c r="Z1080" s="68">
        <f t="shared" ca="1" si="324"/>
        <v>102</v>
      </c>
      <c r="AA1080" s="68">
        <f ca="1">IF(Z1080-W1080&gt;'Inputs and Outputs'!$D$4,One-W1080,0)</f>
        <v>0</v>
      </c>
      <c r="AB1080" s="68">
        <f ca="1">Z1080*'Inputs and Outputs'!$D$5-AA1080*'Inputs and Outputs'!$D$6</f>
        <v>4080</v>
      </c>
      <c r="AC1080" s="70">
        <f t="shared" ca="1" si="336"/>
        <v>0.28703570652580412</v>
      </c>
      <c r="AD1080" s="68">
        <f t="shared" si="325"/>
        <v>200</v>
      </c>
      <c r="AE1080" s="75">
        <f ca="1">Z1080*'Inputs and Outputs'!$D$5-('Model Part B'!AA1080*'Model Part B'!AD1080+AA1080*Costperbumped)</f>
        <v>4080</v>
      </c>
      <c r="AH1080" s="74">
        <v>1077</v>
      </c>
      <c r="AI1080" s="68" t="s">
        <v>1</v>
      </c>
      <c r="AJ1080" s="69">
        <v>44556</v>
      </c>
      <c r="AK1080" s="67" t="s">
        <v>0</v>
      </c>
      <c r="AL1080" s="68" t="str">
        <f>'Flight Data'!$A1078</f>
        <v>G1077</v>
      </c>
      <c r="AM1080" s="68">
        <f>'Flight Data'!$B1078</f>
        <v>3</v>
      </c>
      <c r="AN1080" s="68">
        <f ca="1">ROUND(NORMINV($AS1080,'Inputs and Outputs'!$C$20,'Inputs and Outputs'!$D$20),0)</f>
        <v>109</v>
      </c>
      <c r="AO1080" s="68">
        <f t="shared" si="326"/>
        <v>103</v>
      </c>
      <c r="AP1080" s="68">
        <f t="shared" ca="1" si="327"/>
        <v>103</v>
      </c>
      <c r="AQ1080" s="68">
        <f ca="1">IF(AP1080-AM1080&gt;'Inputs and Outputs'!$D$4,Three-AM1080,0)</f>
        <v>0</v>
      </c>
      <c r="AR1080" s="68">
        <f ca="1">AP1080*'Inputs and Outputs'!$D$5-AQ1080*'Inputs and Outputs'!$D$6</f>
        <v>4120</v>
      </c>
      <c r="AS1080" s="70">
        <f t="shared" ca="1" si="337"/>
        <v>0.77705053915208344</v>
      </c>
      <c r="AT1080" s="68">
        <f t="shared" si="328"/>
        <v>200</v>
      </c>
      <c r="AU1080" s="75">
        <f ca="1">AP1080*'Inputs and Outputs'!$D$5-('Model Part B'!AQ1080*'Model Part B'!AT1080+AQ1080*Costperbumped)</f>
        <v>4120</v>
      </c>
      <c r="AX1080" s="74">
        <v>1077</v>
      </c>
      <c r="AY1080" s="68" t="s">
        <v>1</v>
      </c>
      <c r="AZ1080" s="69">
        <v>44556</v>
      </c>
      <c r="BA1080" s="67" t="s">
        <v>0</v>
      </c>
      <c r="BB1080" s="68" t="str">
        <f>'Flight Data'!$A1078</f>
        <v>G1077</v>
      </c>
      <c r="BC1080" s="68">
        <f>'Flight Data'!$B1078</f>
        <v>3</v>
      </c>
      <c r="BD1080" s="68">
        <f ca="1">ROUND(NORMINV($BI1080,'Inputs and Outputs'!$C$20,'Inputs and Outputs'!$D$20),0)</f>
        <v>100</v>
      </c>
      <c r="BE1080" s="68">
        <f t="shared" si="329"/>
        <v>104</v>
      </c>
      <c r="BF1080" s="68">
        <f t="shared" ca="1" si="330"/>
        <v>100</v>
      </c>
      <c r="BG1080" s="68">
        <f ca="1">IF(BF1080-BC1080&gt;'Inputs and Outputs'!$D$4,Four-BC1080,0)</f>
        <v>0</v>
      </c>
      <c r="BH1080" s="68">
        <f ca="1">BF1080*'Inputs and Outputs'!$D$5-BG1080*'Inputs and Outputs'!$D$6</f>
        <v>4000</v>
      </c>
      <c r="BI1080" s="70">
        <f t="shared" ca="1" si="338"/>
        <v>0.16332738116230328</v>
      </c>
      <c r="BJ1080" s="68">
        <f t="shared" si="331"/>
        <v>200</v>
      </c>
      <c r="BK1080" s="75">
        <f ca="1">BF1080*'Inputs and Outputs'!$D$5-('Model Part B'!BG1080*'Model Part B'!BJ1080+BG1080*Costperbumped)</f>
        <v>4000</v>
      </c>
      <c r="BN1080" s="74">
        <v>1077</v>
      </c>
      <c r="BO1080" s="68" t="s">
        <v>1</v>
      </c>
      <c r="BP1080" s="69">
        <v>44556</v>
      </c>
      <c r="BQ1080" s="67" t="s">
        <v>0</v>
      </c>
      <c r="BR1080" s="68" t="str">
        <f>'Flight Data'!$A1078</f>
        <v>G1077</v>
      </c>
      <c r="BS1080" s="68">
        <f>'Flight Data'!$B1078</f>
        <v>3</v>
      </c>
      <c r="BT1080" s="68">
        <f ca="1">ROUND(NORMINV($BY1080,'Inputs and Outputs'!$C$18,'Inputs and Outputs'!$D$18),0)</f>
        <v>101</v>
      </c>
      <c r="BU1080" s="68">
        <f t="shared" si="332"/>
        <v>105</v>
      </c>
      <c r="BV1080" s="68">
        <f t="shared" ca="1" si="333"/>
        <v>101</v>
      </c>
      <c r="BW1080" s="68">
        <f ca="1">IF(BV1080-BS1080&gt;'Inputs and Outputs'!$D$4,Five-BS1080,0)</f>
        <v>0</v>
      </c>
      <c r="BX1080" s="68">
        <f ca="1">BV1080*'Inputs and Outputs'!$D$5-BW1080*'Inputs and Outputs'!$D$6</f>
        <v>4040</v>
      </c>
      <c r="BY1080" s="70">
        <f t="shared" ca="1" si="339"/>
        <v>0.52224085578211976</v>
      </c>
      <c r="BZ1080" s="68">
        <f t="shared" si="334"/>
        <v>200</v>
      </c>
      <c r="CA1080" s="75">
        <f ca="1">BV1080*'Inputs and Outputs'!$D$5-('Model Part B'!BW1080*'Model Part B'!BZ1080+BW1080*Costperbumped)</f>
        <v>4040</v>
      </c>
    </row>
    <row r="1081" spans="2:79" x14ac:dyDescent="0.2">
      <c r="B1081" s="74">
        <v>1078</v>
      </c>
      <c r="C1081" s="68" t="s">
        <v>9</v>
      </c>
      <c r="D1081" s="69">
        <v>44557</v>
      </c>
      <c r="E1081" s="67" t="s">
        <v>3</v>
      </c>
      <c r="F1081" s="68" t="str">
        <f>'Flight Data'!$A1079</f>
        <v>G1078</v>
      </c>
      <c r="G1081" s="68">
        <f>'Flight Data'!$B1079</f>
        <v>9</v>
      </c>
      <c r="H1081" s="68">
        <f ca="1">ROUND(NORMINV($M1081,'Inputs and Outputs'!$C$18,'Inputs and Outputs'!$D$18),0)</f>
        <v>95</v>
      </c>
      <c r="I1081" s="68">
        <f t="shared" si="320"/>
        <v>101</v>
      </c>
      <c r="J1081" s="68">
        <f t="shared" ca="1" si="321"/>
        <v>95</v>
      </c>
      <c r="K1081" s="68">
        <f ca="1">IF(J1081-G1081&gt;'Inputs and Outputs'!$D$4,One-G1081,0)</f>
        <v>0</v>
      </c>
      <c r="L1081" s="68">
        <f ca="1">J1081*'Inputs and Outputs'!$D$5-K1081*'Inputs and Outputs'!$D$6</f>
        <v>3800</v>
      </c>
      <c r="M1081" s="70">
        <f t="shared" ca="1" si="335"/>
        <v>0.17238118603938346</v>
      </c>
      <c r="N1081" s="68">
        <f t="shared" si="322"/>
        <v>25</v>
      </c>
      <c r="O1081" s="75">
        <f ca="1">J1081*'Inputs and Outputs'!$D$5-('Model Part B'!K1081*'Model Part B'!N1081+K1081*Costperbumped)</f>
        <v>3800</v>
      </c>
      <c r="R1081" s="74">
        <v>1078</v>
      </c>
      <c r="S1081" s="68" t="s">
        <v>9</v>
      </c>
      <c r="T1081" s="69">
        <v>44557</v>
      </c>
      <c r="U1081" s="67" t="s">
        <v>3</v>
      </c>
      <c r="V1081" s="68" t="str">
        <f>'Flight Data'!$A1079</f>
        <v>G1078</v>
      </c>
      <c r="W1081" s="68">
        <f>'Flight Data'!$B1079</f>
        <v>9</v>
      </c>
      <c r="X1081" s="68">
        <f ca="1">ROUND(NORMINV($AC1081,'Inputs and Outputs'!$C$18,'Inputs and Outputs'!$D$18),0)</f>
        <v>101</v>
      </c>
      <c r="Y1081" s="68">
        <f t="shared" si="323"/>
        <v>102</v>
      </c>
      <c r="Z1081" s="68">
        <f t="shared" ca="1" si="324"/>
        <v>101</v>
      </c>
      <c r="AA1081" s="68">
        <f ca="1">IF(Z1081-W1081&gt;'Inputs and Outputs'!$D$4,One-W1081,0)</f>
        <v>0</v>
      </c>
      <c r="AB1081" s="68">
        <f ca="1">Z1081*'Inputs and Outputs'!$D$5-AA1081*'Inputs and Outputs'!$D$6</f>
        <v>4040</v>
      </c>
      <c r="AC1081" s="70">
        <f t="shared" ca="1" si="336"/>
        <v>0.47443030994106827</v>
      </c>
      <c r="AD1081" s="68">
        <f t="shared" si="325"/>
        <v>25</v>
      </c>
      <c r="AE1081" s="75">
        <f ca="1">Z1081*'Inputs and Outputs'!$D$5-('Model Part B'!AA1081*'Model Part B'!AD1081+AA1081*Costperbumped)</f>
        <v>4040</v>
      </c>
      <c r="AH1081" s="74">
        <v>1078</v>
      </c>
      <c r="AI1081" s="68" t="s">
        <v>9</v>
      </c>
      <c r="AJ1081" s="69">
        <v>44557</v>
      </c>
      <c r="AK1081" s="67" t="s">
        <v>3</v>
      </c>
      <c r="AL1081" s="68" t="str">
        <f>'Flight Data'!$A1079</f>
        <v>G1078</v>
      </c>
      <c r="AM1081" s="68">
        <f>'Flight Data'!$B1079</f>
        <v>9</v>
      </c>
      <c r="AN1081" s="68">
        <f ca="1">ROUND(NORMINV($AS1081,'Inputs and Outputs'!$C$18,'Inputs and Outputs'!$D$18),0)</f>
        <v>99</v>
      </c>
      <c r="AO1081" s="68">
        <f t="shared" si="326"/>
        <v>103</v>
      </c>
      <c r="AP1081" s="68">
        <f t="shared" ca="1" si="327"/>
        <v>99</v>
      </c>
      <c r="AQ1081" s="68">
        <f ca="1">IF(AP1081-AM1081&gt;'Inputs and Outputs'!$D$4,Three-AM1081,0)</f>
        <v>0</v>
      </c>
      <c r="AR1081" s="68">
        <f ca="1">AP1081*'Inputs and Outputs'!$D$5-AQ1081*'Inputs and Outputs'!$D$6</f>
        <v>3960</v>
      </c>
      <c r="AS1081" s="70">
        <f t="shared" ca="1" si="337"/>
        <v>0.39324637914010563</v>
      </c>
      <c r="AT1081" s="68">
        <f t="shared" si="328"/>
        <v>25</v>
      </c>
      <c r="AU1081" s="75">
        <f ca="1">AP1081*'Inputs and Outputs'!$D$5-('Model Part B'!AQ1081*'Model Part B'!AT1081+AQ1081*Costperbumped)</f>
        <v>3960</v>
      </c>
      <c r="AX1081" s="74">
        <v>1078</v>
      </c>
      <c r="AY1081" s="68" t="s">
        <v>9</v>
      </c>
      <c r="AZ1081" s="69">
        <v>44557</v>
      </c>
      <c r="BA1081" s="67" t="s">
        <v>3</v>
      </c>
      <c r="BB1081" s="68" t="str">
        <f>'Flight Data'!$A1079</f>
        <v>G1078</v>
      </c>
      <c r="BC1081" s="68">
        <f>'Flight Data'!$B1079</f>
        <v>9</v>
      </c>
      <c r="BD1081" s="68">
        <f ca="1">ROUND(NORMINV($BI1081,'Inputs and Outputs'!$C$18,'Inputs and Outputs'!$D$18),0)</f>
        <v>100</v>
      </c>
      <c r="BE1081" s="68">
        <f t="shared" si="329"/>
        <v>104</v>
      </c>
      <c r="BF1081" s="68">
        <f t="shared" ca="1" si="330"/>
        <v>100</v>
      </c>
      <c r="BG1081" s="68">
        <f ca="1">IF(BF1081-BC1081&gt;'Inputs and Outputs'!$D$4,Four-BC1081,0)</f>
        <v>0</v>
      </c>
      <c r="BH1081" s="68">
        <f ca="1">BF1081*'Inputs and Outputs'!$D$5-BG1081*'Inputs and Outputs'!$D$6</f>
        <v>4000</v>
      </c>
      <c r="BI1081" s="70">
        <f t="shared" ca="1" si="338"/>
        <v>0.44828858189608767</v>
      </c>
      <c r="BJ1081" s="68">
        <f t="shared" si="331"/>
        <v>25</v>
      </c>
      <c r="BK1081" s="75">
        <f ca="1">BF1081*'Inputs and Outputs'!$D$5-('Model Part B'!BG1081*'Model Part B'!BJ1081+BG1081*Costperbumped)</f>
        <v>4000</v>
      </c>
      <c r="BN1081" s="74">
        <v>1078</v>
      </c>
      <c r="BO1081" s="68" t="s">
        <v>9</v>
      </c>
      <c r="BP1081" s="69">
        <v>44557</v>
      </c>
      <c r="BQ1081" s="67" t="s">
        <v>3</v>
      </c>
      <c r="BR1081" s="68" t="str">
        <f>'Flight Data'!$A1079</f>
        <v>G1078</v>
      </c>
      <c r="BS1081" s="68">
        <f>'Flight Data'!$B1079</f>
        <v>9</v>
      </c>
      <c r="BT1081" s="68">
        <f ca="1">ROUND(NORMINV($BY1081,'Inputs and Outputs'!$C$18,'Inputs and Outputs'!$D$18),0)</f>
        <v>110</v>
      </c>
      <c r="BU1081" s="68">
        <f t="shared" si="332"/>
        <v>105</v>
      </c>
      <c r="BV1081" s="68">
        <f t="shared" ca="1" si="333"/>
        <v>105</v>
      </c>
      <c r="BW1081" s="68">
        <f ca="1">IF(BV1081-BS1081&gt;'Inputs and Outputs'!$D$4,Five-BS1081,0)</f>
        <v>0</v>
      </c>
      <c r="BX1081" s="68">
        <f ca="1">BV1081*'Inputs and Outputs'!$D$5-BW1081*'Inputs and Outputs'!$D$6</f>
        <v>4200</v>
      </c>
      <c r="BY1081" s="70">
        <f t="shared" ca="1" si="339"/>
        <v>0.94015217715656396</v>
      </c>
      <c r="BZ1081" s="68">
        <f t="shared" si="334"/>
        <v>25</v>
      </c>
      <c r="CA1081" s="75">
        <f ca="1">BV1081*'Inputs and Outputs'!$D$5-('Model Part B'!BW1081*'Model Part B'!BZ1081+BW1081*Costperbumped)</f>
        <v>4200</v>
      </c>
    </row>
    <row r="1082" spans="2:79" x14ac:dyDescent="0.2">
      <c r="B1082" s="74">
        <v>1079</v>
      </c>
      <c r="C1082" s="68" t="s">
        <v>9</v>
      </c>
      <c r="D1082" s="69">
        <v>44557</v>
      </c>
      <c r="E1082" s="67" t="s">
        <v>2</v>
      </c>
      <c r="F1082" s="68" t="str">
        <f>'Flight Data'!$A1080</f>
        <v>G1079</v>
      </c>
      <c r="G1082" s="68">
        <f>'Flight Data'!$B1080</f>
        <v>2</v>
      </c>
      <c r="H1082" s="68">
        <f ca="1">ROUND(NORMINV($M1082,'Inputs and Outputs'!$C$19,'Inputs and Outputs'!$D$19),0)</f>
        <v>102</v>
      </c>
      <c r="I1082" s="68">
        <f t="shared" si="320"/>
        <v>101</v>
      </c>
      <c r="J1082" s="68">
        <f t="shared" ca="1" si="321"/>
        <v>101</v>
      </c>
      <c r="K1082" s="68">
        <f ca="1">IF(J1082-G1082&gt;'Inputs and Outputs'!$D$4,One-G1082,0)</f>
        <v>0</v>
      </c>
      <c r="L1082" s="68">
        <f ca="1">J1082*'Inputs and Outputs'!$D$5-K1082*'Inputs and Outputs'!$D$6</f>
        <v>4040</v>
      </c>
      <c r="M1082" s="70">
        <f t="shared" ca="1" si="335"/>
        <v>0.39447735635556747</v>
      </c>
      <c r="N1082" s="68">
        <f t="shared" si="322"/>
        <v>25</v>
      </c>
      <c r="O1082" s="75">
        <f ca="1">J1082*'Inputs and Outputs'!$D$5-('Model Part B'!K1082*'Model Part B'!N1082+K1082*Costperbumped)</f>
        <v>4040</v>
      </c>
      <c r="R1082" s="74">
        <v>1079</v>
      </c>
      <c r="S1082" s="68" t="s">
        <v>9</v>
      </c>
      <c r="T1082" s="69">
        <v>44557</v>
      </c>
      <c r="U1082" s="67" t="s">
        <v>2</v>
      </c>
      <c r="V1082" s="68" t="str">
        <f>'Flight Data'!$A1080</f>
        <v>G1079</v>
      </c>
      <c r="W1082" s="68">
        <f>'Flight Data'!$B1080</f>
        <v>2</v>
      </c>
      <c r="X1082" s="68">
        <f ca="1">ROUND(NORMINV($AC1082,'Inputs and Outputs'!$C$19,'Inputs and Outputs'!$D$19),0)</f>
        <v>105</v>
      </c>
      <c r="Y1082" s="68">
        <f t="shared" si="323"/>
        <v>102</v>
      </c>
      <c r="Z1082" s="68">
        <f t="shared" ca="1" si="324"/>
        <v>102</v>
      </c>
      <c r="AA1082" s="68">
        <f ca="1">IF(Z1082-W1082&gt;'Inputs and Outputs'!$D$4,One-W1082,0)</f>
        <v>0</v>
      </c>
      <c r="AB1082" s="68">
        <f ca="1">Z1082*'Inputs and Outputs'!$D$5-AA1082*'Inputs and Outputs'!$D$6</f>
        <v>4080</v>
      </c>
      <c r="AC1082" s="70">
        <f t="shared" ca="1" si="336"/>
        <v>0.66020180334712508</v>
      </c>
      <c r="AD1082" s="68">
        <f t="shared" si="325"/>
        <v>25</v>
      </c>
      <c r="AE1082" s="75">
        <f ca="1">Z1082*'Inputs and Outputs'!$D$5-('Model Part B'!AA1082*'Model Part B'!AD1082+AA1082*Costperbumped)</f>
        <v>4080</v>
      </c>
      <c r="AH1082" s="74">
        <v>1079</v>
      </c>
      <c r="AI1082" s="68" t="s">
        <v>9</v>
      </c>
      <c r="AJ1082" s="69">
        <v>44557</v>
      </c>
      <c r="AK1082" s="67" t="s">
        <v>2</v>
      </c>
      <c r="AL1082" s="68" t="str">
        <f>'Flight Data'!$A1080</f>
        <v>G1079</v>
      </c>
      <c r="AM1082" s="68">
        <f>'Flight Data'!$B1080</f>
        <v>2</v>
      </c>
      <c r="AN1082" s="68">
        <f ca="1">ROUND(NORMINV($AS1082,'Inputs and Outputs'!$C$19,'Inputs and Outputs'!$D$19),0)</f>
        <v>104</v>
      </c>
      <c r="AO1082" s="68">
        <f t="shared" si="326"/>
        <v>103</v>
      </c>
      <c r="AP1082" s="68">
        <f t="shared" ca="1" si="327"/>
        <v>103</v>
      </c>
      <c r="AQ1082" s="68">
        <f ca="1">IF(AP1082-AM1082&gt;'Inputs and Outputs'!$D$4,Three-AM1082,0)</f>
        <v>1</v>
      </c>
      <c r="AR1082" s="68">
        <f ca="1">AP1082*'Inputs and Outputs'!$D$5-AQ1082*'Inputs and Outputs'!$D$6</f>
        <v>4020</v>
      </c>
      <c r="AS1082" s="70">
        <f t="shared" ca="1" si="337"/>
        <v>0.57803645351223198</v>
      </c>
      <c r="AT1082" s="68">
        <f t="shared" si="328"/>
        <v>25</v>
      </c>
      <c r="AU1082" s="75">
        <f ca="1">AP1082*'Inputs and Outputs'!$D$5-('Model Part B'!AQ1082*'Model Part B'!AT1082+AQ1082*Costperbumped)</f>
        <v>3995</v>
      </c>
      <c r="AX1082" s="74">
        <v>1079</v>
      </c>
      <c r="AY1082" s="68" t="s">
        <v>9</v>
      </c>
      <c r="AZ1082" s="69">
        <v>44557</v>
      </c>
      <c r="BA1082" s="67" t="s">
        <v>2</v>
      </c>
      <c r="BB1082" s="68" t="str">
        <f>'Flight Data'!$A1080</f>
        <v>G1079</v>
      </c>
      <c r="BC1082" s="68">
        <f>'Flight Data'!$B1080</f>
        <v>2</v>
      </c>
      <c r="BD1082" s="68">
        <f ca="1">ROUND(NORMINV($BI1082,'Inputs and Outputs'!$C$19,'Inputs and Outputs'!$D$19),0)</f>
        <v>102</v>
      </c>
      <c r="BE1082" s="68">
        <f t="shared" si="329"/>
        <v>104</v>
      </c>
      <c r="BF1082" s="68">
        <f t="shared" ca="1" si="330"/>
        <v>102</v>
      </c>
      <c r="BG1082" s="68">
        <f ca="1">IF(BF1082-BC1082&gt;'Inputs and Outputs'!$D$4,Four-BC1082,0)</f>
        <v>0</v>
      </c>
      <c r="BH1082" s="68">
        <f ca="1">BF1082*'Inputs and Outputs'!$D$5-BG1082*'Inputs and Outputs'!$D$6</f>
        <v>4080</v>
      </c>
      <c r="BI1082" s="70">
        <f t="shared" ca="1" si="338"/>
        <v>0.40434664082880933</v>
      </c>
      <c r="BJ1082" s="68">
        <f t="shared" si="331"/>
        <v>25</v>
      </c>
      <c r="BK1082" s="75">
        <f ca="1">BF1082*'Inputs and Outputs'!$D$5-('Model Part B'!BG1082*'Model Part B'!BJ1082+BG1082*Costperbumped)</f>
        <v>4080</v>
      </c>
      <c r="BN1082" s="74">
        <v>1079</v>
      </c>
      <c r="BO1082" s="68" t="s">
        <v>9</v>
      </c>
      <c r="BP1082" s="69">
        <v>44557</v>
      </c>
      <c r="BQ1082" s="67" t="s">
        <v>2</v>
      </c>
      <c r="BR1082" s="68" t="str">
        <f>'Flight Data'!$A1080</f>
        <v>G1079</v>
      </c>
      <c r="BS1082" s="68">
        <f>'Flight Data'!$B1080</f>
        <v>2</v>
      </c>
      <c r="BT1082" s="68">
        <f ca="1">ROUND(NORMINV($BY1082,'Inputs and Outputs'!$C$18,'Inputs and Outputs'!$D$18),0)</f>
        <v>103</v>
      </c>
      <c r="BU1082" s="68">
        <f t="shared" si="332"/>
        <v>105</v>
      </c>
      <c r="BV1082" s="68">
        <f t="shared" ca="1" si="333"/>
        <v>103</v>
      </c>
      <c r="BW1082" s="68">
        <f ca="1">IF(BV1082-BS1082&gt;'Inputs and Outputs'!$D$4,Five-BS1082,0)</f>
        <v>3</v>
      </c>
      <c r="BX1082" s="68">
        <f ca="1">BV1082*'Inputs and Outputs'!$D$5-BW1082*'Inputs and Outputs'!$D$6</f>
        <v>3820</v>
      </c>
      <c r="BY1082" s="70">
        <f t="shared" ca="1" si="339"/>
        <v>0.60355153051618049</v>
      </c>
      <c r="BZ1082" s="68">
        <f t="shared" si="334"/>
        <v>25</v>
      </c>
      <c r="CA1082" s="75">
        <f ca="1">BV1082*'Inputs and Outputs'!$D$5-('Model Part B'!BW1082*'Model Part B'!BZ1082+BW1082*Costperbumped)</f>
        <v>3745</v>
      </c>
    </row>
    <row r="1083" spans="2:79" x14ac:dyDescent="0.2">
      <c r="B1083" s="74">
        <v>1080</v>
      </c>
      <c r="C1083" s="68" t="s">
        <v>9</v>
      </c>
      <c r="D1083" s="69">
        <v>44557</v>
      </c>
      <c r="E1083" s="67" t="s">
        <v>0</v>
      </c>
      <c r="F1083" s="68" t="str">
        <f>'Flight Data'!$A1081</f>
        <v>G1080</v>
      </c>
      <c r="G1083" s="68">
        <f>'Flight Data'!$B1081</f>
        <v>0</v>
      </c>
      <c r="H1083" s="68">
        <f ca="1">ROUND(NORMINV($M1083,'Inputs and Outputs'!$C$20,'Inputs and Outputs'!$D$20),0)</f>
        <v>107</v>
      </c>
      <c r="I1083" s="68">
        <f t="shared" si="320"/>
        <v>101</v>
      </c>
      <c r="J1083" s="68">
        <f t="shared" ca="1" si="321"/>
        <v>101</v>
      </c>
      <c r="K1083" s="68">
        <f ca="1">IF(J1083-G1083&gt;'Inputs and Outputs'!$D$4,One-G1083,0)</f>
        <v>1</v>
      </c>
      <c r="L1083" s="68">
        <f ca="1">J1083*'Inputs and Outputs'!$D$5-K1083*'Inputs and Outputs'!$D$6</f>
        <v>3940</v>
      </c>
      <c r="M1083" s="70">
        <f t="shared" ca="1" si="335"/>
        <v>0.67346625035546193</v>
      </c>
      <c r="N1083" s="68">
        <f t="shared" si="322"/>
        <v>200</v>
      </c>
      <c r="O1083" s="75">
        <f ca="1">J1083*'Inputs and Outputs'!$D$5-('Model Part B'!K1083*'Model Part B'!N1083+K1083*Costperbumped)</f>
        <v>3740</v>
      </c>
      <c r="R1083" s="74">
        <v>1080</v>
      </c>
      <c r="S1083" s="68" t="s">
        <v>9</v>
      </c>
      <c r="T1083" s="69">
        <v>44557</v>
      </c>
      <c r="U1083" s="67" t="s">
        <v>0</v>
      </c>
      <c r="V1083" s="68" t="str">
        <f>'Flight Data'!$A1081</f>
        <v>G1080</v>
      </c>
      <c r="W1083" s="68">
        <f>'Flight Data'!$B1081</f>
        <v>0</v>
      </c>
      <c r="X1083" s="68">
        <f ca="1">ROUND(NORMINV($AC1083,'Inputs and Outputs'!$C$20,'Inputs and Outputs'!$D$20),0)</f>
        <v>106</v>
      </c>
      <c r="Y1083" s="68">
        <f t="shared" si="323"/>
        <v>102</v>
      </c>
      <c r="Z1083" s="68">
        <f t="shared" ca="1" si="324"/>
        <v>102</v>
      </c>
      <c r="AA1083" s="68">
        <f ca="1">IF(Z1083-W1083&gt;'Inputs and Outputs'!$D$4,One-W1083,0)</f>
        <v>1</v>
      </c>
      <c r="AB1083" s="68">
        <f ca="1">Z1083*'Inputs and Outputs'!$D$5-AA1083*'Inputs and Outputs'!$D$6</f>
        <v>3980</v>
      </c>
      <c r="AC1083" s="70">
        <f t="shared" ca="1" si="336"/>
        <v>0.60010629105903979</v>
      </c>
      <c r="AD1083" s="68">
        <f t="shared" si="325"/>
        <v>200</v>
      </c>
      <c r="AE1083" s="75">
        <f ca="1">Z1083*'Inputs and Outputs'!$D$5-('Model Part B'!AA1083*'Model Part B'!AD1083+AA1083*Costperbumped)</f>
        <v>3780</v>
      </c>
      <c r="AH1083" s="74">
        <v>1080</v>
      </c>
      <c r="AI1083" s="68" t="s">
        <v>9</v>
      </c>
      <c r="AJ1083" s="69">
        <v>44557</v>
      </c>
      <c r="AK1083" s="67" t="s">
        <v>0</v>
      </c>
      <c r="AL1083" s="68" t="str">
        <f>'Flight Data'!$A1081</f>
        <v>G1080</v>
      </c>
      <c r="AM1083" s="68">
        <f>'Flight Data'!$B1081</f>
        <v>0</v>
      </c>
      <c r="AN1083" s="68">
        <f ca="1">ROUND(NORMINV($AS1083,'Inputs and Outputs'!$C$20,'Inputs and Outputs'!$D$20),0)</f>
        <v>102</v>
      </c>
      <c r="AO1083" s="68">
        <f t="shared" si="326"/>
        <v>103</v>
      </c>
      <c r="AP1083" s="68">
        <f t="shared" ca="1" si="327"/>
        <v>102</v>
      </c>
      <c r="AQ1083" s="68">
        <f ca="1">IF(AP1083-AM1083&gt;'Inputs and Outputs'!$D$4,Three-AM1083,0)</f>
        <v>3</v>
      </c>
      <c r="AR1083" s="68">
        <f ca="1">AP1083*'Inputs and Outputs'!$D$5-AQ1083*'Inputs and Outputs'!$D$6</f>
        <v>3780</v>
      </c>
      <c r="AS1083" s="70">
        <f t="shared" ca="1" si="337"/>
        <v>0.2794707939478539</v>
      </c>
      <c r="AT1083" s="68">
        <f t="shared" si="328"/>
        <v>200</v>
      </c>
      <c r="AU1083" s="75">
        <f ca="1">AP1083*'Inputs and Outputs'!$D$5-('Model Part B'!AQ1083*'Model Part B'!AT1083+AQ1083*Costperbumped)</f>
        <v>3180</v>
      </c>
      <c r="AX1083" s="74">
        <v>1080</v>
      </c>
      <c r="AY1083" s="68" t="s">
        <v>9</v>
      </c>
      <c r="AZ1083" s="69">
        <v>44557</v>
      </c>
      <c r="BA1083" s="67" t="s">
        <v>0</v>
      </c>
      <c r="BB1083" s="68" t="str">
        <f>'Flight Data'!$A1081</f>
        <v>G1080</v>
      </c>
      <c r="BC1083" s="68">
        <f>'Flight Data'!$B1081</f>
        <v>0</v>
      </c>
      <c r="BD1083" s="68">
        <f ca="1">ROUND(NORMINV($BI1083,'Inputs and Outputs'!$C$20,'Inputs and Outputs'!$D$20),0)</f>
        <v>103</v>
      </c>
      <c r="BE1083" s="68">
        <f t="shared" si="329"/>
        <v>104</v>
      </c>
      <c r="BF1083" s="68">
        <f t="shared" ca="1" si="330"/>
        <v>103</v>
      </c>
      <c r="BG1083" s="68">
        <f ca="1">IF(BF1083-BC1083&gt;'Inputs and Outputs'!$D$4,Four-BC1083,0)</f>
        <v>4</v>
      </c>
      <c r="BH1083" s="68">
        <f ca="1">BF1083*'Inputs and Outputs'!$D$5-BG1083*'Inputs and Outputs'!$D$6</f>
        <v>3720</v>
      </c>
      <c r="BI1083" s="70">
        <f t="shared" ca="1" si="338"/>
        <v>0.37454335881698964</v>
      </c>
      <c r="BJ1083" s="68">
        <f t="shared" si="331"/>
        <v>200</v>
      </c>
      <c r="BK1083" s="75">
        <f ca="1">BF1083*'Inputs and Outputs'!$D$5-('Model Part B'!BG1083*'Model Part B'!BJ1083+BG1083*Costperbumped)</f>
        <v>2920</v>
      </c>
      <c r="BN1083" s="74">
        <v>1080</v>
      </c>
      <c r="BO1083" s="68" t="s">
        <v>9</v>
      </c>
      <c r="BP1083" s="69">
        <v>44557</v>
      </c>
      <c r="BQ1083" s="67" t="s">
        <v>0</v>
      </c>
      <c r="BR1083" s="68" t="str">
        <f>'Flight Data'!$A1081</f>
        <v>G1080</v>
      </c>
      <c r="BS1083" s="68">
        <f>'Flight Data'!$B1081</f>
        <v>0</v>
      </c>
      <c r="BT1083" s="68">
        <f ca="1">ROUND(NORMINV($BY1083,'Inputs and Outputs'!$C$18,'Inputs and Outputs'!$D$18),0)</f>
        <v>95</v>
      </c>
      <c r="BU1083" s="68">
        <f t="shared" si="332"/>
        <v>105</v>
      </c>
      <c r="BV1083" s="68">
        <f t="shared" ca="1" si="333"/>
        <v>95</v>
      </c>
      <c r="BW1083" s="68">
        <f ca="1">IF(BV1083-BS1083&gt;'Inputs and Outputs'!$D$4,Five-BS1083,0)</f>
        <v>0</v>
      </c>
      <c r="BX1083" s="68">
        <f ca="1">BV1083*'Inputs and Outputs'!$D$5-BW1083*'Inputs and Outputs'!$D$6</f>
        <v>3800</v>
      </c>
      <c r="BY1083" s="70">
        <f t="shared" ca="1" si="339"/>
        <v>0.14256732827761442</v>
      </c>
      <c r="BZ1083" s="68">
        <f t="shared" si="334"/>
        <v>200</v>
      </c>
      <c r="CA1083" s="75">
        <f ca="1">BV1083*'Inputs and Outputs'!$D$5-('Model Part B'!BW1083*'Model Part B'!BZ1083+BW1083*Costperbumped)</f>
        <v>3800</v>
      </c>
    </row>
    <row r="1084" spans="2:79" x14ac:dyDescent="0.2">
      <c r="B1084" s="74">
        <v>1081</v>
      </c>
      <c r="C1084" s="68" t="s">
        <v>8</v>
      </c>
      <c r="D1084" s="69">
        <v>44558</v>
      </c>
      <c r="E1084" s="67" t="s">
        <v>3</v>
      </c>
      <c r="F1084" s="68" t="str">
        <f>'Flight Data'!$A1082</f>
        <v>G1081</v>
      </c>
      <c r="G1084" s="68">
        <f>'Flight Data'!$B1082</f>
        <v>2</v>
      </c>
      <c r="H1084" s="68">
        <f ca="1">ROUND(NORMINV($M1084,'Inputs and Outputs'!$C$18,'Inputs and Outputs'!$D$18),0)</f>
        <v>101</v>
      </c>
      <c r="I1084" s="68">
        <f t="shared" si="320"/>
        <v>101</v>
      </c>
      <c r="J1084" s="68">
        <f t="shared" ca="1" si="321"/>
        <v>101</v>
      </c>
      <c r="K1084" s="68">
        <f ca="1">IF(J1084-G1084&gt;'Inputs and Outputs'!$D$4,One-G1084,0)</f>
        <v>0</v>
      </c>
      <c r="L1084" s="68">
        <f ca="1">J1084*'Inputs and Outputs'!$D$5-K1084*'Inputs and Outputs'!$D$6</f>
        <v>4040</v>
      </c>
      <c r="M1084" s="70">
        <f t="shared" ca="1" si="335"/>
        <v>0.46946296720194558</v>
      </c>
      <c r="N1084" s="68">
        <f t="shared" si="322"/>
        <v>25</v>
      </c>
      <c r="O1084" s="75">
        <f ca="1">J1084*'Inputs and Outputs'!$D$5-('Model Part B'!K1084*'Model Part B'!N1084+K1084*Costperbumped)</f>
        <v>4040</v>
      </c>
      <c r="R1084" s="74">
        <v>1081</v>
      </c>
      <c r="S1084" s="68" t="s">
        <v>8</v>
      </c>
      <c r="T1084" s="69">
        <v>44558</v>
      </c>
      <c r="U1084" s="67" t="s">
        <v>3</v>
      </c>
      <c r="V1084" s="68" t="str">
        <f>'Flight Data'!$A1082</f>
        <v>G1081</v>
      </c>
      <c r="W1084" s="68">
        <f>'Flight Data'!$B1082</f>
        <v>2</v>
      </c>
      <c r="X1084" s="68">
        <f ca="1">ROUND(NORMINV($AC1084,'Inputs and Outputs'!$C$18,'Inputs and Outputs'!$D$18),0)</f>
        <v>99</v>
      </c>
      <c r="Y1084" s="68">
        <f t="shared" si="323"/>
        <v>102</v>
      </c>
      <c r="Z1084" s="68">
        <f t="shared" ca="1" si="324"/>
        <v>99</v>
      </c>
      <c r="AA1084" s="68">
        <f ca="1">IF(Z1084-W1084&gt;'Inputs and Outputs'!$D$4,One-W1084,0)</f>
        <v>0</v>
      </c>
      <c r="AB1084" s="68">
        <f ca="1">Z1084*'Inputs and Outputs'!$D$5-AA1084*'Inputs and Outputs'!$D$6</f>
        <v>3960</v>
      </c>
      <c r="AC1084" s="70">
        <f t="shared" ca="1" si="336"/>
        <v>0.35147956093652621</v>
      </c>
      <c r="AD1084" s="68">
        <f t="shared" si="325"/>
        <v>25</v>
      </c>
      <c r="AE1084" s="75">
        <f ca="1">Z1084*'Inputs and Outputs'!$D$5-('Model Part B'!AA1084*'Model Part B'!AD1084+AA1084*Costperbumped)</f>
        <v>3960</v>
      </c>
      <c r="AH1084" s="74">
        <v>1081</v>
      </c>
      <c r="AI1084" s="68" t="s">
        <v>8</v>
      </c>
      <c r="AJ1084" s="69">
        <v>44558</v>
      </c>
      <c r="AK1084" s="67" t="s">
        <v>3</v>
      </c>
      <c r="AL1084" s="68" t="str">
        <f>'Flight Data'!$A1082</f>
        <v>G1081</v>
      </c>
      <c r="AM1084" s="68">
        <f>'Flight Data'!$B1082</f>
        <v>2</v>
      </c>
      <c r="AN1084" s="68">
        <f ca="1">ROUND(NORMINV($AS1084,'Inputs and Outputs'!$C$18,'Inputs and Outputs'!$D$18),0)</f>
        <v>93</v>
      </c>
      <c r="AO1084" s="68">
        <f t="shared" si="326"/>
        <v>103</v>
      </c>
      <c r="AP1084" s="68">
        <f t="shared" ca="1" si="327"/>
        <v>93</v>
      </c>
      <c r="AQ1084" s="68">
        <f ca="1">IF(AP1084-AM1084&gt;'Inputs and Outputs'!$D$4,Three-AM1084,0)</f>
        <v>0</v>
      </c>
      <c r="AR1084" s="68">
        <f ca="1">AP1084*'Inputs and Outputs'!$D$5-AQ1084*'Inputs and Outputs'!$D$6</f>
        <v>3720</v>
      </c>
      <c r="AS1084" s="70">
        <f t="shared" ca="1" si="337"/>
        <v>0.10458371572044578</v>
      </c>
      <c r="AT1084" s="68">
        <f t="shared" si="328"/>
        <v>25</v>
      </c>
      <c r="AU1084" s="75">
        <f ca="1">AP1084*'Inputs and Outputs'!$D$5-('Model Part B'!AQ1084*'Model Part B'!AT1084+AQ1084*Costperbumped)</f>
        <v>3720</v>
      </c>
      <c r="AX1084" s="74">
        <v>1081</v>
      </c>
      <c r="AY1084" s="68" t="s">
        <v>8</v>
      </c>
      <c r="AZ1084" s="69">
        <v>44558</v>
      </c>
      <c r="BA1084" s="67" t="s">
        <v>3</v>
      </c>
      <c r="BB1084" s="68" t="str">
        <f>'Flight Data'!$A1082</f>
        <v>G1081</v>
      </c>
      <c r="BC1084" s="68">
        <f>'Flight Data'!$B1082</f>
        <v>2</v>
      </c>
      <c r="BD1084" s="68">
        <f ca="1">ROUND(NORMINV($BI1084,'Inputs and Outputs'!$C$18,'Inputs and Outputs'!$D$18),0)</f>
        <v>99</v>
      </c>
      <c r="BE1084" s="68">
        <f t="shared" si="329"/>
        <v>104</v>
      </c>
      <c r="BF1084" s="68">
        <f t="shared" ca="1" si="330"/>
        <v>99</v>
      </c>
      <c r="BG1084" s="68">
        <f ca="1">IF(BF1084-BC1084&gt;'Inputs and Outputs'!$D$4,Four-BC1084,0)</f>
        <v>0</v>
      </c>
      <c r="BH1084" s="68">
        <f ca="1">BF1084*'Inputs and Outputs'!$D$5-BG1084*'Inputs and Outputs'!$D$6</f>
        <v>3960</v>
      </c>
      <c r="BI1084" s="70">
        <f t="shared" ca="1" si="338"/>
        <v>0.37295294111526678</v>
      </c>
      <c r="BJ1084" s="68">
        <f t="shared" si="331"/>
        <v>25</v>
      </c>
      <c r="BK1084" s="75">
        <f ca="1">BF1084*'Inputs and Outputs'!$D$5-('Model Part B'!BG1084*'Model Part B'!BJ1084+BG1084*Costperbumped)</f>
        <v>3960</v>
      </c>
      <c r="BN1084" s="74">
        <v>1081</v>
      </c>
      <c r="BO1084" s="68" t="s">
        <v>8</v>
      </c>
      <c r="BP1084" s="69">
        <v>44558</v>
      </c>
      <c r="BQ1084" s="67" t="s">
        <v>3</v>
      </c>
      <c r="BR1084" s="68" t="str">
        <f>'Flight Data'!$A1082</f>
        <v>G1081</v>
      </c>
      <c r="BS1084" s="68">
        <f>'Flight Data'!$B1082</f>
        <v>2</v>
      </c>
      <c r="BT1084" s="68">
        <f ca="1">ROUND(NORMINV($BY1084,'Inputs and Outputs'!$C$18,'Inputs and Outputs'!$D$18),0)</f>
        <v>108</v>
      </c>
      <c r="BU1084" s="68">
        <f t="shared" si="332"/>
        <v>105</v>
      </c>
      <c r="BV1084" s="68">
        <f t="shared" ca="1" si="333"/>
        <v>105</v>
      </c>
      <c r="BW1084" s="68">
        <f ca="1">IF(BV1084-BS1084&gt;'Inputs and Outputs'!$D$4,Five-BS1084,0)</f>
        <v>3</v>
      </c>
      <c r="BX1084" s="68">
        <f ca="1">BV1084*'Inputs and Outputs'!$D$5-BW1084*'Inputs and Outputs'!$D$6</f>
        <v>3900</v>
      </c>
      <c r="BY1084" s="70">
        <f t="shared" ca="1" si="339"/>
        <v>0.87784246885022055</v>
      </c>
      <c r="BZ1084" s="68">
        <f t="shared" si="334"/>
        <v>25</v>
      </c>
      <c r="CA1084" s="75">
        <f ca="1">BV1084*'Inputs and Outputs'!$D$5-('Model Part B'!BW1084*'Model Part B'!BZ1084+BW1084*Costperbumped)</f>
        <v>3825</v>
      </c>
    </row>
    <row r="1085" spans="2:79" x14ac:dyDescent="0.2">
      <c r="B1085" s="74">
        <v>1082</v>
      </c>
      <c r="C1085" s="68" t="s">
        <v>8</v>
      </c>
      <c r="D1085" s="69">
        <v>44558</v>
      </c>
      <c r="E1085" s="67" t="s">
        <v>2</v>
      </c>
      <c r="F1085" s="68" t="str">
        <f>'Flight Data'!$A1083</f>
        <v>G1082</v>
      </c>
      <c r="G1085" s="68">
        <f>'Flight Data'!$B1083</f>
        <v>1</v>
      </c>
      <c r="H1085" s="68">
        <f ca="1">ROUND(NORMINV($M1085,'Inputs and Outputs'!$C$19,'Inputs and Outputs'!$D$19),0)</f>
        <v>104</v>
      </c>
      <c r="I1085" s="68">
        <f t="shared" si="320"/>
        <v>101</v>
      </c>
      <c r="J1085" s="68">
        <f t="shared" ca="1" si="321"/>
        <v>101</v>
      </c>
      <c r="K1085" s="68">
        <f ca="1">IF(J1085-G1085&gt;'Inputs and Outputs'!$D$4,One-G1085,0)</f>
        <v>0</v>
      </c>
      <c r="L1085" s="68">
        <f ca="1">J1085*'Inputs and Outputs'!$D$5-K1085*'Inputs and Outputs'!$D$6</f>
        <v>4040</v>
      </c>
      <c r="M1085" s="70">
        <f t="shared" ca="1" si="335"/>
        <v>0.61493245424233123</v>
      </c>
      <c r="N1085" s="68">
        <f t="shared" si="322"/>
        <v>25</v>
      </c>
      <c r="O1085" s="75">
        <f ca="1">J1085*'Inputs and Outputs'!$D$5-('Model Part B'!K1085*'Model Part B'!N1085+K1085*Costperbumped)</f>
        <v>4040</v>
      </c>
      <c r="R1085" s="74">
        <v>1082</v>
      </c>
      <c r="S1085" s="68" t="s">
        <v>8</v>
      </c>
      <c r="T1085" s="69">
        <v>44558</v>
      </c>
      <c r="U1085" s="67" t="s">
        <v>2</v>
      </c>
      <c r="V1085" s="68" t="str">
        <f>'Flight Data'!$A1083</f>
        <v>G1082</v>
      </c>
      <c r="W1085" s="68">
        <f>'Flight Data'!$B1083</f>
        <v>1</v>
      </c>
      <c r="X1085" s="68">
        <f ca="1">ROUND(NORMINV($AC1085,'Inputs and Outputs'!$C$19,'Inputs and Outputs'!$D$19),0)</f>
        <v>103</v>
      </c>
      <c r="Y1085" s="68">
        <f t="shared" si="323"/>
        <v>102</v>
      </c>
      <c r="Z1085" s="68">
        <f t="shared" ca="1" si="324"/>
        <v>102</v>
      </c>
      <c r="AA1085" s="68">
        <f ca="1">IF(Z1085-W1085&gt;'Inputs and Outputs'!$D$4,One-W1085,0)</f>
        <v>0</v>
      </c>
      <c r="AB1085" s="68">
        <f ca="1">Z1085*'Inputs and Outputs'!$D$5-AA1085*'Inputs and Outputs'!$D$6</f>
        <v>4080</v>
      </c>
      <c r="AC1085" s="70">
        <f t="shared" ca="1" si="336"/>
        <v>0.53917038169645837</v>
      </c>
      <c r="AD1085" s="68">
        <f t="shared" si="325"/>
        <v>25</v>
      </c>
      <c r="AE1085" s="75">
        <f ca="1">Z1085*'Inputs and Outputs'!$D$5-('Model Part B'!AA1085*'Model Part B'!AD1085+AA1085*Costperbumped)</f>
        <v>4080</v>
      </c>
      <c r="AH1085" s="74">
        <v>1082</v>
      </c>
      <c r="AI1085" s="68" t="s">
        <v>8</v>
      </c>
      <c r="AJ1085" s="69">
        <v>44558</v>
      </c>
      <c r="AK1085" s="67" t="s">
        <v>2</v>
      </c>
      <c r="AL1085" s="68" t="str">
        <f>'Flight Data'!$A1083</f>
        <v>G1082</v>
      </c>
      <c r="AM1085" s="68">
        <f>'Flight Data'!$B1083</f>
        <v>1</v>
      </c>
      <c r="AN1085" s="68">
        <f ca="1">ROUND(NORMINV($AS1085,'Inputs and Outputs'!$C$19,'Inputs and Outputs'!$D$19),0)</f>
        <v>107</v>
      </c>
      <c r="AO1085" s="68">
        <f t="shared" si="326"/>
        <v>103</v>
      </c>
      <c r="AP1085" s="68">
        <f t="shared" ca="1" si="327"/>
        <v>103</v>
      </c>
      <c r="AQ1085" s="68">
        <f ca="1">IF(AP1085-AM1085&gt;'Inputs and Outputs'!$D$4,Three-AM1085,0)</f>
        <v>2</v>
      </c>
      <c r="AR1085" s="68">
        <f ca="1">AP1085*'Inputs and Outputs'!$D$5-AQ1085*'Inputs and Outputs'!$D$6</f>
        <v>3920</v>
      </c>
      <c r="AS1085" s="70">
        <f t="shared" ca="1" si="337"/>
        <v>0.79603714917202206</v>
      </c>
      <c r="AT1085" s="68">
        <f t="shared" si="328"/>
        <v>25</v>
      </c>
      <c r="AU1085" s="75">
        <f ca="1">AP1085*'Inputs and Outputs'!$D$5-('Model Part B'!AQ1085*'Model Part B'!AT1085+AQ1085*Costperbumped)</f>
        <v>3870</v>
      </c>
      <c r="AX1085" s="74">
        <v>1082</v>
      </c>
      <c r="AY1085" s="68" t="s">
        <v>8</v>
      </c>
      <c r="AZ1085" s="69">
        <v>44558</v>
      </c>
      <c r="BA1085" s="67" t="s">
        <v>2</v>
      </c>
      <c r="BB1085" s="68" t="str">
        <f>'Flight Data'!$A1083</f>
        <v>G1082</v>
      </c>
      <c r="BC1085" s="68">
        <f>'Flight Data'!$B1083</f>
        <v>1</v>
      </c>
      <c r="BD1085" s="68">
        <f ca="1">ROUND(NORMINV($BI1085,'Inputs and Outputs'!$C$19,'Inputs and Outputs'!$D$19),0)</f>
        <v>98</v>
      </c>
      <c r="BE1085" s="68">
        <f t="shared" si="329"/>
        <v>104</v>
      </c>
      <c r="BF1085" s="68">
        <f t="shared" ca="1" si="330"/>
        <v>98</v>
      </c>
      <c r="BG1085" s="68">
        <f ca="1">IF(BF1085-BC1085&gt;'Inputs and Outputs'!$D$4,Four-BC1085,0)</f>
        <v>0</v>
      </c>
      <c r="BH1085" s="68">
        <f ca="1">BF1085*'Inputs and Outputs'!$D$5-BG1085*'Inputs and Outputs'!$D$6</f>
        <v>3920</v>
      </c>
      <c r="BI1085" s="70">
        <f t="shared" ca="1" si="338"/>
        <v>0.13899890356276068</v>
      </c>
      <c r="BJ1085" s="68">
        <f t="shared" si="331"/>
        <v>25</v>
      </c>
      <c r="BK1085" s="75">
        <f ca="1">BF1085*'Inputs and Outputs'!$D$5-('Model Part B'!BG1085*'Model Part B'!BJ1085+BG1085*Costperbumped)</f>
        <v>3920</v>
      </c>
      <c r="BN1085" s="74">
        <v>1082</v>
      </c>
      <c r="BO1085" s="68" t="s">
        <v>8</v>
      </c>
      <c r="BP1085" s="69">
        <v>44558</v>
      </c>
      <c r="BQ1085" s="67" t="s">
        <v>2</v>
      </c>
      <c r="BR1085" s="68" t="str">
        <f>'Flight Data'!$A1083</f>
        <v>G1082</v>
      </c>
      <c r="BS1085" s="68">
        <f>'Flight Data'!$B1083</f>
        <v>1</v>
      </c>
      <c r="BT1085" s="68">
        <f ca="1">ROUND(NORMINV($BY1085,'Inputs and Outputs'!$C$18,'Inputs and Outputs'!$D$18),0)</f>
        <v>105</v>
      </c>
      <c r="BU1085" s="68">
        <f t="shared" si="332"/>
        <v>105</v>
      </c>
      <c r="BV1085" s="68">
        <f t="shared" ca="1" si="333"/>
        <v>105</v>
      </c>
      <c r="BW1085" s="68">
        <f ca="1">IF(BV1085-BS1085&gt;'Inputs and Outputs'!$D$4,Five-BS1085,0)</f>
        <v>4</v>
      </c>
      <c r="BX1085" s="68">
        <f ca="1">BV1085*'Inputs and Outputs'!$D$5-BW1085*'Inputs and Outputs'!$D$6</f>
        <v>3800</v>
      </c>
      <c r="BY1085" s="70">
        <f t="shared" ca="1" si="339"/>
        <v>0.77225017840665122</v>
      </c>
      <c r="BZ1085" s="68">
        <f t="shared" si="334"/>
        <v>25</v>
      </c>
      <c r="CA1085" s="75">
        <f ca="1">BV1085*'Inputs and Outputs'!$D$5-('Model Part B'!BW1085*'Model Part B'!BZ1085+BW1085*Costperbumped)</f>
        <v>3700</v>
      </c>
    </row>
    <row r="1086" spans="2:79" x14ac:dyDescent="0.2">
      <c r="B1086" s="74">
        <v>1083</v>
      </c>
      <c r="C1086" s="68" t="s">
        <v>8</v>
      </c>
      <c r="D1086" s="69">
        <v>44558</v>
      </c>
      <c r="E1086" s="67" t="s">
        <v>0</v>
      </c>
      <c r="F1086" s="68" t="str">
        <f>'Flight Data'!$A1084</f>
        <v>G1083</v>
      </c>
      <c r="G1086" s="68">
        <f>'Flight Data'!$B1084</f>
        <v>0</v>
      </c>
      <c r="H1086" s="68">
        <f ca="1">ROUND(NORMINV($M1086,'Inputs and Outputs'!$C$20,'Inputs and Outputs'!$D$20),0)</f>
        <v>117</v>
      </c>
      <c r="I1086" s="68">
        <f t="shared" si="320"/>
        <v>101</v>
      </c>
      <c r="J1086" s="68">
        <f t="shared" ca="1" si="321"/>
        <v>101</v>
      </c>
      <c r="K1086" s="68">
        <f ca="1">IF(J1086-G1086&gt;'Inputs and Outputs'!$D$4,One-G1086,0)</f>
        <v>1</v>
      </c>
      <c r="L1086" s="68">
        <f ca="1">J1086*'Inputs and Outputs'!$D$5-K1086*'Inputs and Outputs'!$D$6</f>
        <v>3940</v>
      </c>
      <c r="M1086" s="70">
        <f t="shared" ca="1" si="335"/>
        <v>0.99100143267341745</v>
      </c>
      <c r="N1086" s="68">
        <f t="shared" si="322"/>
        <v>200</v>
      </c>
      <c r="O1086" s="75">
        <f ca="1">J1086*'Inputs and Outputs'!$D$5-('Model Part B'!K1086*'Model Part B'!N1086+K1086*Costperbumped)</f>
        <v>3740</v>
      </c>
      <c r="R1086" s="74">
        <v>1083</v>
      </c>
      <c r="S1086" s="68" t="s">
        <v>8</v>
      </c>
      <c r="T1086" s="69">
        <v>44558</v>
      </c>
      <c r="U1086" s="67" t="s">
        <v>0</v>
      </c>
      <c r="V1086" s="68" t="str">
        <f>'Flight Data'!$A1084</f>
        <v>G1083</v>
      </c>
      <c r="W1086" s="68">
        <f>'Flight Data'!$B1084</f>
        <v>0</v>
      </c>
      <c r="X1086" s="68">
        <f ca="1">ROUND(NORMINV($AC1086,'Inputs and Outputs'!$C$20,'Inputs and Outputs'!$D$20),0)</f>
        <v>116</v>
      </c>
      <c r="Y1086" s="68">
        <f t="shared" si="323"/>
        <v>102</v>
      </c>
      <c r="Z1086" s="68">
        <f t="shared" ca="1" si="324"/>
        <v>102</v>
      </c>
      <c r="AA1086" s="68">
        <f ca="1">IF(Z1086-W1086&gt;'Inputs and Outputs'!$D$4,One-W1086,0)</f>
        <v>1</v>
      </c>
      <c r="AB1086" s="68">
        <f ca="1">Z1086*'Inputs and Outputs'!$D$5-AA1086*'Inputs and Outputs'!$D$6</f>
        <v>3980</v>
      </c>
      <c r="AC1086" s="70">
        <f t="shared" ca="1" si="336"/>
        <v>0.985675301928988</v>
      </c>
      <c r="AD1086" s="68">
        <f t="shared" si="325"/>
        <v>200</v>
      </c>
      <c r="AE1086" s="75">
        <f ca="1">Z1086*'Inputs and Outputs'!$D$5-('Model Part B'!AA1086*'Model Part B'!AD1086+AA1086*Costperbumped)</f>
        <v>3780</v>
      </c>
      <c r="AH1086" s="74">
        <v>1083</v>
      </c>
      <c r="AI1086" s="68" t="s">
        <v>8</v>
      </c>
      <c r="AJ1086" s="69">
        <v>44558</v>
      </c>
      <c r="AK1086" s="67" t="s">
        <v>0</v>
      </c>
      <c r="AL1086" s="68" t="str">
        <f>'Flight Data'!$A1084</f>
        <v>G1083</v>
      </c>
      <c r="AM1086" s="68">
        <f>'Flight Data'!$B1084</f>
        <v>0</v>
      </c>
      <c r="AN1086" s="68">
        <f ca="1">ROUND(NORMINV($AS1086,'Inputs and Outputs'!$C$20,'Inputs and Outputs'!$D$20),0)</f>
        <v>115</v>
      </c>
      <c r="AO1086" s="68">
        <f t="shared" si="326"/>
        <v>103</v>
      </c>
      <c r="AP1086" s="68">
        <f t="shared" ca="1" si="327"/>
        <v>103</v>
      </c>
      <c r="AQ1086" s="68">
        <f ca="1">IF(AP1086-AM1086&gt;'Inputs and Outputs'!$D$4,Three-AM1086,0)</f>
        <v>3</v>
      </c>
      <c r="AR1086" s="68">
        <f ca="1">AP1086*'Inputs and Outputs'!$D$5-AQ1086*'Inputs and Outputs'!$D$6</f>
        <v>3820</v>
      </c>
      <c r="AS1086" s="70">
        <f t="shared" ca="1" si="337"/>
        <v>0.97557882339573332</v>
      </c>
      <c r="AT1086" s="68">
        <f t="shared" si="328"/>
        <v>200</v>
      </c>
      <c r="AU1086" s="75">
        <f ca="1">AP1086*'Inputs and Outputs'!$D$5-('Model Part B'!AQ1086*'Model Part B'!AT1086+AQ1086*Costperbumped)</f>
        <v>3220</v>
      </c>
      <c r="AX1086" s="74">
        <v>1083</v>
      </c>
      <c r="AY1086" s="68" t="s">
        <v>8</v>
      </c>
      <c r="AZ1086" s="69">
        <v>44558</v>
      </c>
      <c r="BA1086" s="67" t="s">
        <v>0</v>
      </c>
      <c r="BB1086" s="68" t="str">
        <f>'Flight Data'!$A1084</f>
        <v>G1083</v>
      </c>
      <c r="BC1086" s="68">
        <f>'Flight Data'!$B1084</f>
        <v>0</v>
      </c>
      <c r="BD1086" s="68">
        <f ca="1">ROUND(NORMINV($BI1086,'Inputs and Outputs'!$C$20,'Inputs and Outputs'!$D$20),0)</f>
        <v>98</v>
      </c>
      <c r="BE1086" s="68">
        <f t="shared" si="329"/>
        <v>104</v>
      </c>
      <c r="BF1086" s="68">
        <f t="shared" ca="1" si="330"/>
        <v>98</v>
      </c>
      <c r="BG1086" s="68">
        <f ca="1">IF(BF1086-BC1086&gt;'Inputs and Outputs'!$D$4,Four-BC1086,0)</f>
        <v>0</v>
      </c>
      <c r="BH1086" s="68">
        <f ca="1">BF1086*'Inputs and Outputs'!$D$5-BG1086*'Inputs and Outputs'!$D$6</f>
        <v>3920</v>
      </c>
      <c r="BI1086" s="70">
        <f t="shared" ca="1" si="338"/>
        <v>8.6879551038201774E-2</v>
      </c>
      <c r="BJ1086" s="68">
        <f t="shared" si="331"/>
        <v>200</v>
      </c>
      <c r="BK1086" s="75">
        <f ca="1">BF1086*'Inputs and Outputs'!$D$5-('Model Part B'!BG1086*'Model Part B'!BJ1086+BG1086*Costperbumped)</f>
        <v>3920</v>
      </c>
      <c r="BN1086" s="74">
        <v>1083</v>
      </c>
      <c r="BO1086" s="68" t="s">
        <v>8</v>
      </c>
      <c r="BP1086" s="69">
        <v>44558</v>
      </c>
      <c r="BQ1086" s="67" t="s">
        <v>0</v>
      </c>
      <c r="BR1086" s="68" t="str">
        <f>'Flight Data'!$A1084</f>
        <v>G1083</v>
      </c>
      <c r="BS1086" s="68">
        <f>'Flight Data'!$B1084</f>
        <v>0</v>
      </c>
      <c r="BT1086" s="68">
        <f ca="1">ROUND(NORMINV($BY1086,'Inputs and Outputs'!$C$18,'Inputs and Outputs'!$D$18),0)</f>
        <v>106</v>
      </c>
      <c r="BU1086" s="68">
        <f t="shared" si="332"/>
        <v>105</v>
      </c>
      <c r="BV1086" s="68">
        <f t="shared" ca="1" si="333"/>
        <v>105</v>
      </c>
      <c r="BW1086" s="68">
        <f ca="1">IF(BV1086-BS1086&gt;'Inputs and Outputs'!$D$4,Five-BS1086,0)</f>
        <v>5</v>
      </c>
      <c r="BX1086" s="68">
        <f ca="1">BV1086*'Inputs and Outputs'!$D$5-BW1086*'Inputs and Outputs'!$D$6</f>
        <v>3700</v>
      </c>
      <c r="BY1086" s="70">
        <f t="shared" ca="1" si="339"/>
        <v>0.8065764202598571</v>
      </c>
      <c r="BZ1086" s="68">
        <f t="shared" si="334"/>
        <v>200</v>
      </c>
      <c r="CA1086" s="75">
        <f ca="1">BV1086*'Inputs and Outputs'!$D$5-('Model Part B'!BW1086*'Model Part B'!BZ1086+BW1086*Costperbumped)</f>
        <v>2700</v>
      </c>
    </row>
    <row r="1087" spans="2:79" x14ac:dyDescent="0.2">
      <c r="B1087" s="74">
        <v>1084</v>
      </c>
      <c r="C1087" s="68" t="s">
        <v>7</v>
      </c>
      <c r="D1087" s="69">
        <v>44559</v>
      </c>
      <c r="E1087" s="67" t="s">
        <v>3</v>
      </c>
      <c r="F1087" s="68" t="str">
        <f>'Flight Data'!$A1085</f>
        <v>G1084</v>
      </c>
      <c r="G1087" s="68">
        <f>'Flight Data'!$B1085</f>
        <v>5</v>
      </c>
      <c r="H1087" s="68">
        <f ca="1">ROUND(NORMINV($M1087,'Inputs and Outputs'!$C$18,'Inputs and Outputs'!$D$18),0)</f>
        <v>109</v>
      </c>
      <c r="I1087" s="68">
        <f t="shared" si="320"/>
        <v>101</v>
      </c>
      <c r="J1087" s="68">
        <f t="shared" ca="1" si="321"/>
        <v>101</v>
      </c>
      <c r="K1087" s="68">
        <f ca="1">IF(J1087-G1087&gt;'Inputs and Outputs'!$D$4,One-G1087,0)</f>
        <v>0</v>
      </c>
      <c r="L1087" s="68">
        <f ca="1">J1087*'Inputs and Outputs'!$D$5-K1087*'Inputs and Outputs'!$D$6</f>
        <v>4040</v>
      </c>
      <c r="M1087" s="70">
        <f t="shared" ca="1" si="335"/>
        <v>0.90622860206707712</v>
      </c>
      <c r="N1087" s="68">
        <f t="shared" si="322"/>
        <v>25</v>
      </c>
      <c r="O1087" s="75">
        <f ca="1">J1087*'Inputs and Outputs'!$D$5-('Model Part B'!K1087*'Model Part B'!N1087+K1087*Costperbumped)</f>
        <v>4040</v>
      </c>
      <c r="R1087" s="74">
        <v>1084</v>
      </c>
      <c r="S1087" s="68" t="s">
        <v>7</v>
      </c>
      <c r="T1087" s="69">
        <v>44559</v>
      </c>
      <c r="U1087" s="67" t="s">
        <v>3</v>
      </c>
      <c r="V1087" s="68" t="str">
        <f>'Flight Data'!$A1085</f>
        <v>G1084</v>
      </c>
      <c r="W1087" s="68">
        <f>'Flight Data'!$B1085</f>
        <v>5</v>
      </c>
      <c r="X1087" s="68">
        <f ca="1">ROUND(NORMINV($AC1087,'Inputs and Outputs'!$C$18,'Inputs and Outputs'!$D$18),0)</f>
        <v>106</v>
      </c>
      <c r="Y1087" s="68">
        <f t="shared" si="323"/>
        <v>102</v>
      </c>
      <c r="Z1087" s="68">
        <f t="shared" ca="1" si="324"/>
        <v>102</v>
      </c>
      <c r="AA1087" s="68">
        <f ca="1">IF(Z1087-W1087&gt;'Inputs and Outputs'!$D$4,One-W1087,0)</f>
        <v>0</v>
      </c>
      <c r="AB1087" s="68">
        <f ca="1">Z1087*'Inputs and Outputs'!$D$5-AA1087*'Inputs and Outputs'!$D$6</f>
        <v>4080</v>
      </c>
      <c r="AC1087" s="70">
        <f t="shared" ca="1" si="336"/>
        <v>0.78911564522943889</v>
      </c>
      <c r="AD1087" s="68">
        <f t="shared" si="325"/>
        <v>25</v>
      </c>
      <c r="AE1087" s="75">
        <f ca="1">Z1087*'Inputs and Outputs'!$D$5-('Model Part B'!AA1087*'Model Part B'!AD1087+AA1087*Costperbumped)</f>
        <v>4080</v>
      </c>
      <c r="AH1087" s="74">
        <v>1084</v>
      </c>
      <c r="AI1087" s="68" t="s">
        <v>7</v>
      </c>
      <c r="AJ1087" s="69">
        <v>44559</v>
      </c>
      <c r="AK1087" s="67" t="s">
        <v>3</v>
      </c>
      <c r="AL1087" s="68" t="str">
        <f>'Flight Data'!$A1085</f>
        <v>G1084</v>
      </c>
      <c r="AM1087" s="68">
        <f>'Flight Data'!$B1085</f>
        <v>5</v>
      </c>
      <c r="AN1087" s="68">
        <f ca="1">ROUND(NORMINV($AS1087,'Inputs and Outputs'!$C$18,'Inputs and Outputs'!$D$18),0)</f>
        <v>96</v>
      </c>
      <c r="AO1087" s="68">
        <f t="shared" si="326"/>
        <v>103</v>
      </c>
      <c r="AP1087" s="68">
        <f t="shared" ca="1" si="327"/>
        <v>96</v>
      </c>
      <c r="AQ1087" s="68">
        <f ca="1">IF(AP1087-AM1087&gt;'Inputs and Outputs'!$D$4,Three-AM1087,0)</f>
        <v>0</v>
      </c>
      <c r="AR1087" s="68">
        <f ca="1">AP1087*'Inputs and Outputs'!$D$5-AQ1087*'Inputs and Outputs'!$D$6</f>
        <v>3840</v>
      </c>
      <c r="AS1087" s="70">
        <f t="shared" ca="1" si="337"/>
        <v>0.21036316688886225</v>
      </c>
      <c r="AT1087" s="68">
        <f t="shared" si="328"/>
        <v>25</v>
      </c>
      <c r="AU1087" s="75">
        <f ca="1">AP1087*'Inputs and Outputs'!$D$5-('Model Part B'!AQ1087*'Model Part B'!AT1087+AQ1087*Costperbumped)</f>
        <v>3840</v>
      </c>
      <c r="AX1087" s="74">
        <v>1084</v>
      </c>
      <c r="AY1087" s="68" t="s">
        <v>7</v>
      </c>
      <c r="AZ1087" s="69">
        <v>44559</v>
      </c>
      <c r="BA1087" s="67" t="s">
        <v>3</v>
      </c>
      <c r="BB1087" s="68" t="str">
        <f>'Flight Data'!$A1085</f>
        <v>G1084</v>
      </c>
      <c r="BC1087" s="68">
        <f>'Flight Data'!$B1085</f>
        <v>5</v>
      </c>
      <c r="BD1087" s="68">
        <f ca="1">ROUND(NORMINV($BI1087,'Inputs and Outputs'!$C$18,'Inputs and Outputs'!$D$18),0)</f>
        <v>95</v>
      </c>
      <c r="BE1087" s="68">
        <f t="shared" si="329"/>
        <v>104</v>
      </c>
      <c r="BF1087" s="68">
        <f t="shared" ca="1" si="330"/>
        <v>95</v>
      </c>
      <c r="BG1087" s="68">
        <f ca="1">IF(BF1087-BC1087&gt;'Inputs and Outputs'!$D$4,Four-BC1087,0)</f>
        <v>0</v>
      </c>
      <c r="BH1087" s="68">
        <f ca="1">BF1087*'Inputs and Outputs'!$D$5-BG1087*'Inputs and Outputs'!$D$6</f>
        <v>3800</v>
      </c>
      <c r="BI1087" s="70">
        <f t="shared" ca="1" si="338"/>
        <v>0.15777039172446661</v>
      </c>
      <c r="BJ1087" s="68">
        <f t="shared" si="331"/>
        <v>25</v>
      </c>
      <c r="BK1087" s="75">
        <f ca="1">BF1087*'Inputs and Outputs'!$D$5-('Model Part B'!BG1087*'Model Part B'!BJ1087+BG1087*Costperbumped)</f>
        <v>3800</v>
      </c>
      <c r="BN1087" s="74">
        <v>1084</v>
      </c>
      <c r="BO1087" s="68" t="s">
        <v>7</v>
      </c>
      <c r="BP1087" s="69">
        <v>44559</v>
      </c>
      <c r="BQ1087" s="67" t="s">
        <v>3</v>
      </c>
      <c r="BR1087" s="68" t="str">
        <f>'Flight Data'!$A1085</f>
        <v>G1084</v>
      </c>
      <c r="BS1087" s="68">
        <f>'Flight Data'!$B1085</f>
        <v>5</v>
      </c>
      <c r="BT1087" s="68">
        <f ca="1">ROUND(NORMINV($BY1087,'Inputs and Outputs'!$C$18,'Inputs and Outputs'!$D$18),0)</f>
        <v>106</v>
      </c>
      <c r="BU1087" s="68">
        <f t="shared" si="332"/>
        <v>105</v>
      </c>
      <c r="BV1087" s="68">
        <f t="shared" ca="1" si="333"/>
        <v>105</v>
      </c>
      <c r="BW1087" s="68">
        <f ca="1">IF(BV1087-BS1087&gt;'Inputs and Outputs'!$D$4,Five-BS1087,0)</f>
        <v>0</v>
      </c>
      <c r="BX1087" s="68">
        <f ca="1">BV1087*'Inputs and Outputs'!$D$5-BW1087*'Inputs and Outputs'!$D$6</f>
        <v>4200</v>
      </c>
      <c r="BY1087" s="70">
        <f t="shared" ca="1" si="339"/>
        <v>0.80530876110910155</v>
      </c>
      <c r="BZ1087" s="68">
        <f t="shared" si="334"/>
        <v>25</v>
      </c>
      <c r="CA1087" s="75">
        <f ca="1">BV1087*'Inputs and Outputs'!$D$5-('Model Part B'!BW1087*'Model Part B'!BZ1087+BW1087*Costperbumped)</f>
        <v>4200</v>
      </c>
    </row>
    <row r="1088" spans="2:79" x14ac:dyDescent="0.2">
      <c r="B1088" s="74">
        <v>1085</v>
      </c>
      <c r="C1088" s="68" t="s">
        <v>7</v>
      </c>
      <c r="D1088" s="69">
        <v>44559</v>
      </c>
      <c r="E1088" s="67" t="s">
        <v>2</v>
      </c>
      <c r="F1088" s="68" t="str">
        <f>'Flight Data'!$A1086</f>
        <v>G1085</v>
      </c>
      <c r="G1088" s="68">
        <f>'Flight Data'!$B1086</f>
        <v>7</v>
      </c>
      <c r="H1088" s="68">
        <f ca="1">ROUND(NORMINV($M1088,'Inputs and Outputs'!$C$19,'Inputs and Outputs'!$D$19),0)</f>
        <v>102</v>
      </c>
      <c r="I1088" s="68">
        <f t="shared" si="320"/>
        <v>101</v>
      </c>
      <c r="J1088" s="68">
        <f t="shared" ca="1" si="321"/>
        <v>101</v>
      </c>
      <c r="K1088" s="68">
        <f ca="1">IF(J1088-G1088&gt;'Inputs and Outputs'!$D$4,One-G1088,0)</f>
        <v>0</v>
      </c>
      <c r="L1088" s="68">
        <f ca="1">J1088*'Inputs and Outputs'!$D$5-K1088*'Inputs and Outputs'!$D$6</f>
        <v>4040</v>
      </c>
      <c r="M1088" s="70">
        <f t="shared" ca="1" si="335"/>
        <v>0.3928578536785382</v>
      </c>
      <c r="N1088" s="68">
        <f t="shared" si="322"/>
        <v>25</v>
      </c>
      <c r="O1088" s="75">
        <f ca="1">J1088*'Inputs and Outputs'!$D$5-('Model Part B'!K1088*'Model Part B'!N1088+K1088*Costperbumped)</f>
        <v>4040</v>
      </c>
      <c r="R1088" s="74">
        <v>1085</v>
      </c>
      <c r="S1088" s="68" t="s">
        <v>7</v>
      </c>
      <c r="T1088" s="69">
        <v>44559</v>
      </c>
      <c r="U1088" s="67" t="s">
        <v>2</v>
      </c>
      <c r="V1088" s="68" t="str">
        <f>'Flight Data'!$A1086</f>
        <v>G1085</v>
      </c>
      <c r="W1088" s="68">
        <f>'Flight Data'!$B1086</f>
        <v>7</v>
      </c>
      <c r="X1088" s="68">
        <f ca="1">ROUND(NORMINV($AC1088,'Inputs and Outputs'!$C$19,'Inputs and Outputs'!$D$19),0)</f>
        <v>108</v>
      </c>
      <c r="Y1088" s="68">
        <f t="shared" si="323"/>
        <v>102</v>
      </c>
      <c r="Z1088" s="68">
        <f t="shared" ca="1" si="324"/>
        <v>102</v>
      </c>
      <c r="AA1088" s="68">
        <f ca="1">IF(Z1088-W1088&gt;'Inputs and Outputs'!$D$4,One-W1088,0)</f>
        <v>0</v>
      </c>
      <c r="AB1088" s="68">
        <f ca="1">Z1088*'Inputs and Outputs'!$D$5-AA1088*'Inputs and Outputs'!$D$6</f>
        <v>4080</v>
      </c>
      <c r="AC1088" s="70">
        <f t="shared" ca="1" si="336"/>
        <v>0.85489303539872741</v>
      </c>
      <c r="AD1088" s="68">
        <f t="shared" si="325"/>
        <v>25</v>
      </c>
      <c r="AE1088" s="75">
        <f ca="1">Z1088*'Inputs and Outputs'!$D$5-('Model Part B'!AA1088*'Model Part B'!AD1088+AA1088*Costperbumped)</f>
        <v>4080</v>
      </c>
      <c r="AH1088" s="74">
        <v>1085</v>
      </c>
      <c r="AI1088" s="68" t="s">
        <v>7</v>
      </c>
      <c r="AJ1088" s="69">
        <v>44559</v>
      </c>
      <c r="AK1088" s="67" t="s">
        <v>2</v>
      </c>
      <c r="AL1088" s="68" t="str">
        <f>'Flight Data'!$A1086</f>
        <v>G1085</v>
      </c>
      <c r="AM1088" s="68">
        <f>'Flight Data'!$B1086</f>
        <v>7</v>
      </c>
      <c r="AN1088" s="68">
        <f ca="1">ROUND(NORMINV($AS1088,'Inputs and Outputs'!$C$19,'Inputs and Outputs'!$D$19),0)</f>
        <v>102</v>
      </c>
      <c r="AO1088" s="68">
        <f t="shared" si="326"/>
        <v>103</v>
      </c>
      <c r="AP1088" s="68">
        <f t="shared" ca="1" si="327"/>
        <v>102</v>
      </c>
      <c r="AQ1088" s="68">
        <f ca="1">IF(AP1088-AM1088&gt;'Inputs and Outputs'!$D$4,Three-AM1088,0)</f>
        <v>0</v>
      </c>
      <c r="AR1088" s="68">
        <f ca="1">AP1088*'Inputs and Outputs'!$D$5-AQ1088*'Inputs and Outputs'!$D$6</f>
        <v>4080</v>
      </c>
      <c r="AS1088" s="70">
        <f t="shared" ca="1" si="337"/>
        <v>0.42260519367490346</v>
      </c>
      <c r="AT1088" s="68">
        <f t="shared" si="328"/>
        <v>25</v>
      </c>
      <c r="AU1088" s="75">
        <f ca="1">AP1088*'Inputs and Outputs'!$D$5-('Model Part B'!AQ1088*'Model Part B'!AT1088+AQ1088*Costperbumped)</f>
        <v>4080</v>
      </c>
      <c r="AX1088" s="74">
        <v>1085</v>
      </c>
      <c r="AY1088" s="68" t="s">
        <v>7</v>
      </c>
      <c r="AZ1088" s="69">
        <v>44559</v>
      </c>
      <c r="BA1088" s="67" t="s">
        <v>2</v>
      </c>
      <c r="BB1088" s="68" t="str">
        <f>'Flight Data'!$A1086</f>
        <v>G1085</v>
      </c>
      <c r="BC1088" s="68">
        <f>'Flight Data'!$B1086</f>
        <v>7</v>
      </c>
      <c r="BD1088" s="68">
        <f ca="1">ROUND(NORMINV($BI1088,'Inputs and Outputs'!$C$19,'Inputs and Outputs'!$D$19),0)</f>
        <v>107</v>
      </c>
      <c r="BE1088" s="68">
        <f t="shared" si="329"/>
        <v>104</v>
      </c>
      <c r="BF1088" s="68">
        <f t="shared" ca="1" si="330"/>
        <v>104</v>
      </c>
      <c r="BG1088" s="68">
        <f ca="1">IF(BF1088-BC1088&gt;'Inputs and Outputs'!$D$4,Four-BC1088,0)</f>
        <v>0</v>
      </c>
      <c r="BH1088" s="68">
        <f ca="1">BF1088*'Inputs and Outputs'!$D$5-BG1088*'Inputs and Outputs'!$D$6</f>
        <v>4160</v>
      </c>
      <c r="BI1088" s="70">
        <f t="shared" ca="1" si="338"/>
        <v>0.7661470231170564</v>
      </c>
      <c r="BJ1088" s="68">
        <f t="shared" si="331"/>
        <v>25</v>
      </c>
      <c r="BK1088" s="75">
        <f ca="1">BF1088*'Inputs and Outputs'!$D$5-('Model Part B'!BG1088*'Model Part B'!BJ1088+BG1088*Costperbumped)</f>
        <v>4160</v>
      </c>
      <c r="BN1088" s="74">
        <v>1085</v>
      </c>
      <c r="BO1088" s="68" t="s">
        <v>7</v>
      </c>
      <c r="BP1088" s="69">
        <v>44559</v>
      </c>
      <c r="BQ1088" s="67" t="s">
        <v>2</v>
      </c>
      <c r="BR1088" s="68" t="str">
        <f>'Flight Data'!$A1086</f>
        <v>G1085</v>
      </c>
      <c r="BS1088" s="68">
        <f>'Flight Data'!$B1086</f>
        <v>7</v>
      </c>
      <c r="BT1088" s="68">
        <f ca="1">ROUND(NORMINV($BY1088,'Inputs and Outputs'!$C$18,'Inputs and Outputs'!$D$18),0)</f>
        <v>102</v>
      </c>
      <c r="BU1088" s="68">
        <f t="shared" si="332"/>
        <v>105</v>
      </c>
      <c r="BV1088" s="68">
        <f t="shared" ca="1" si="333"/>
        <v>102</v>
      </c>
      <c r="BW1088" s="68">
        <f ca="1">IF(BV1088-BS1088&gt;'Inputs and Outputs'!$D$4,Five-BS1088,0)</f>
        <v>0</v>
      </c>
      <c r="BX1088" s="68">
        <f ca="1">BV1088*'Inputs and Outputs'!$D$5-BW1088*'Inputs and Outputs'!$D$6</f>
        <v>4080</v>
      </c>
      <c r="BY1088" s="70">
        <f t="shared" ca="1" si="339"/>
        <v>0.5857762432373147</v>
      </c>
      <c r="BZ1088" s="68">
        <f t="shared" si="334"/>
        <v>25</v>
      </c>
      <c r="CA1088" s="75">
        <f ca="1">BV1088*'Inputs and Outputs'!$D$5-('Model Part B'!BW1088*'Model Part B'!BZ1088+BW1088*Costperbumped)</f>
        <v>4080</v>
      </c>
    </row>
    <row r="1089" spans="2:79" x14ac:dyDescent="0.2">
      <c r="B1089" s="74">
        <v>1086</v>
      </c>
      <c r="C1089" s="68" t="s">
        <v>7</v>
      </c>
      <c r="D1089" s="69">
        <v>44559</v>
      </c>
      <c r="E1089" s="67" t="s">
        <v>0</v>
      </c>
      <c r="F1089" s="68" t="str">
        <f>'Flight Data'!$A1087</f>
        <v>G1086</v>
      </c>
      <c r="G1089" s="68">
        <f>'Flight Data'!$B1087</f>
        <v>0</v>
      </c>
      <c r="H1089" s="68">
        <f ca="1">ROUND(NORMINV($M1089,'Inputs and Outputs'!$C$20,'Inputs and Outputs'!$D$20),0)</f>
        <v>106</v>
      </c>
      <c r="I1089" s="68">
        <f t="shared" si="320"/>
        <v>101</v>
      </c>
      <c r="J1089" s="68">
        <f t="shared" ca="1" si="321"/>
        <v>101</v>
      </c>
      <c r="K1089" s="68">
        <f ca="1">IF(J1089-G1089&gt;'Inputs and Outputs'!$D$4,One-G1089,0)</f>
        <v>1</v>
      </c>
      <c r="L1089" s="68">
        <f ca="1">J1089*'Inputs and Outputs'!$D$5-K1089*'Inputs and Outputs'!$D$6</f>
        <v>3940</v>
      </c>
      <c r="M1089" s="70">
        <f t="shared" ca="1" si="335"/>
        <v>0.57352939600074182</v>
      </c>
      <c r="N1089" s="68">
        <f t="shared" si="322"/>
        <v>200</v>
      </c>
      <c r="O1089" s="75">
        <f ca="1">J1089*'Inputs and Outputs'!$D$5-('Model Part B'!K1089*'Model Part B'!N1089+K1089*Costperbumped)</f>
        <v>3740</v>
      </c>
      <c r="R1089" s="74">
        <v>1086</v>
      </c>
      <c r="S1089" s="68" t="s">
        <v>7</v>
      </c>
      <c r="T1089" s="69">
        <v>44559</v>
      </c>
      <c r="U1089" s="67" t="s">
        <v>0</v>
      </c>
      <c r="V1089" s="68" t="str">
        <f>'Flight Data'!$A1087</f>
        <v>G1086</v>
      </c>
      <c r="W1089" s="68">
        <f>'Flight Data'!$B1087</f>
        <v>0</v>
      </c>
      <c r="X1089" s="68">
        <f ca="1">ROUND(NORMINV($AC1089,'Inputs and Outputs'!$C$20,'Inputs and Outputs'!$D$20),0)</f>
        <v>101</v>
      </c>
      <c r="Y1089" s="68">
        <f t="shared" si="323"/>
        <v>102</v>
      </c>
      <c r="Z1089" s="68">
        <f t="shared" ca="1" si="324"/>
        <v>101</v>
      </c>
      <c r="AA1089" s="68">
        <f ca="1">IF(Z1089-W1089&gt;'Inputs and Outputs'!$D$4,One-W1089,0)</f>
        <v>1</v>
      </c>
      <c r="AB1089" s="68">
        <f ca="1">Z1089*'Inputs and Outputs'!$D$5-AA1089*'Inputs and Outputs'!$D$6</f>
        <v>3940</v>
      </c>
      <c r="AC1089" s="70">
        <f t="shared" ca="1" si="336"/>
        <v>0.20666560513070165</v>
      </c>
      <c r="AD1089" s="68">
        <f t="shared" si="325"/>
        <v>200</v>
      </c>
      <c r="AE1089" s="75">
        <f ca="1">Z1089*'Inputs and Outputs'!$D$5-('Model Part B'!AA1089*'Model Part B'!AD1089+AA1089*Costperbumped)</f>
        <v>3740</v>
      </c>
      <c r="AH1089" s="74">
        <v>1086</v>
      </c>
      <c r="AI1089" s="68" t="s">
        <v>7</v>
      </c>
      <c r="AJ1089" s="69">
        <v>44559</v>
      </c>
      <c r="AK1089" s="67" t="s">
        <v>0</v>
      </c>
      <c r="AL1089" s="68" t="str">
        <f>'Flight Data'!$A1087</f>
        <v>G1086</v>
      </c>
      <c r="AM1089" s="68">
        <f>'Flight Data'!$B1087</f>
        <v>0</v>
      </c>
      <c r="AN1089" s="68">
        <f ca="1">ROUND(NORMINV($AS1089,'Inputs and Outputs'!$C$20,'Inputs and Outputs'!$D$20),0)</f>
        <v>112</v>
      </c>
      <c r="AO1089" s="68">
        <f t="shared" si="326"/>
        <v>103</v>
      </c>
      <c r="AP1089" s="68">
        <f t="shared" ca="1" si="327"/>
        <v>103</v>
      </c>
      <c r="AQ1089" s="68">
        <f ca="1">IF(AP1089-AM1089&gt;'Inputs and Outputs'!$D$4,Three-AM1089,0)</f>
        <v>3</v>
      </c>
      <c r="AR1089" s="68">
        <f ca="1">AP1089*'Inputs and Outputs'!$D$5-AQ1089*'Inputs and Outputs'!$D$6</f>
        <v>3820</v>
      </c>
      <c r="AS1089" s="70">
        <f t="shared" ca="1" si="337"/>
        <v>0.91025169292261243</v>
      </c>
      <c r="AT1089" s="68">
        <f t="shared" si="328"/>
        <v>200</v>
      </c>
      <c r="AU1089" s="75">
        <f ca="1">AP1089*'Inputs and Outputs'!$D$5-('Model Part B'!AQ1089*'Model Part B'!AT1089+AQ1089*Costperbumped)</f>
        <v>3220</v>
      </c>
      <c r="AX1089" s="74">
        <v>1086</v>
      </c>
      <c r="AY1089" s="68" t="s">
        <v>7</v>
      </c>
      <c r="AZ1089" s="69">
        <v>44559</v>
      </c>
      <c r="BA1089" s="67" t="s">
        <v>0</v>
      </c>
      <c r="BB1089" s="68" t="str">
        <f>'Flight Data'!$A1087</f>
        <v>G1086</v>
      </c>
      <c r="BC1089" s="68">
        <f>'Flight Data'!$B1087</f>
        <v>0</v>
      </c>
      <c r="BD1089" s="68">
        <f ca="1">ROUND(NORMINV($BI1089,'Inputs and Outputs'!$C$20,'Inputs and Outputs'!$D$20),0)</f>
        <v>112</v>
      </c>
      <c r="BE1089" s="68">
        <f t="shared" si="329"/>
        <v>104</v>
      </c>
      <c r="BF1089" s="68">
        <f t="shared" ca="1" si="330"/>
        <v>104</v>
      </c>
      <c r="BG1089" s="68">
        <f ca="1">IF(BF1089-BC1089&gt;'Inputs and Outputs'!$D$4,Four-BC1089,0)</f>
        <v>4</v>
      </c>
      <c r="BH1089" s="68">
        <f ca="1">BF1089*'Inputs and Outputs'!$D$5-BG1089*'Inputs and Outputs'!$D$6</f>
        <v>3760</v>
      </c>
      <c r="BI1089" s="70">
        <f t="shared" ca="1" si="338"/>
        <v>0.92906169194349553</v>
      </c>
      <c r="BJ1089" s="68">
        <f t="shared" si="331"/>
        <v>200</v>
      </c>
      <c r="BK1089" s="75">
        <f ca="1">BF1089*'Inputs and Outputs'!$D$5-('Model Part B'!BG1089*'Model Part B'!BJ1089+BG1089*Costperbumped)</f>
        <v>2960</v>
      </c>
      <c r="BN1089" s="74">
        <v>1086</v>
      </c>
      <c r="BO1089" s="68" t="s">
        <v>7</v>
      </c>
      <c r="BP1089" s="69">
        <v>44559</v>
      </c>
      <c r="BQ1089" s="67" t="s">
        <v>0</v>
      </c>
      <c r="BR1089" s="68" t="str">
        <f>'Flight Data'!$A1087</f>
        <v>G1086</v>
      </c>
      <c r="BS1089" s="68">
        <f>'Flight Data'!$B1087</f>
        <v>0</v>
      </c>
      <c r="BT1089" s="68">
        <f ca="1">ROUND(NORMINV($BY1089,'Inputs and Outputs'!$C$18,'Inputs and Outputs'!$D$18),0)</f>
        <v>107</v>
      </c>
      <c r="BU1089" s="68">
        <f t="shared" si="332"/>
        <v>105</v>
      </c>
      <c r="BV1089" s="68">
        <f t="shared" ca="1" si="333"/>
        <v>105</v>
      </c>
      <c r="BW1089" s="68">
        <f ca="1">IF(BV1089-BS1089&gt;'Inputs and Outputs'!$D$4,Five-BS1089,0)</f>
        <v>5</v>
      </c>
      <c r="BX1089" s="68">
        <f ca="1">BV1089*'Inputs and Outputs'!$D$5-BW1089*'Inputs and Outputs'!$D$6</f>
        <v>3700</v>
      </c>
      <c r="BY1089" s="70">
        <f t="shared" ca="1" si="339"/>
        <v>0.85903381453045191</v>
      </c>
      <c r="BZ1089" s="68">
        <f t="shared" si="334"/>
        <v>200</v>
      </c>
      <c r="CA1089" s="75">
        <f ca="1">BV1089*'Inputs and Outputs'!$D$5-('Model Part B'!BW1089*'Model Part B'!BZ1089+BW1089*Costperbumped)</f>
        <v>2700</v>
      </c>
    </row>
    <row r="1090" spans="2:79" x14ac:dyDescent="0.2">
      <c r="B1090" s="74">
        <v>1087</v>
      </c>
      <c r="C1090" s="68" t="s">
        <v>6</v>
      </c>
      <c r="D1090" s="69">
        <v>44560</v>
      </c>
      <c r="E1090" s="67" t="s">
        <v>3</v>
      </c>
      <c r="F1090" s="68" t="str">
        <f>'Flight Data'!$A1088</f>
        <v>G1087</v>
      </c>
      <c r="G1090" s="68">
        <f>'Flight Data'!$B1088</f>
        <v>3</v>
      </c>
      <c r="H1090" s="68">
        <f ca="1">ROUND(NORMINV($M1090,'Inputs and Outputs'!$C$18,'Inputs and Outputs'!$D$18),0)</f>
        <v>101</v>
      </c>
      <c r="I1090" s="68">
        <f t="shared" si="320"/>
        <v>101</v>
      </c>
      <c r="J1090" s="68">
        <f t="shared" ca="1" si="321"/>
        <v>101</v>
      </c>
      <c r="K1090" s="68">
        <f ca="1">IF(J1090-G1090&gt;'Inputs and Outputs'!$D$4,One-G1090,0)</f>
        <v>0</v>
      </c>
      <c r="L1090" s="68">
        <f ca="1">J1090*'Inputs and Outputs'!$D$5-K1090*'Inputs and Outputs'!$D$6</f>
        <v>4040</v>
      </c>
      <c r="M1090" s="70">
        <f t="shared" ca="1" si="335"/>
        <v>0.50680833750140408</v>
      </c>
      <c r="N1090" s="68">
        <f t="shared" si="322"/>
        <v>25</v>
      </c>
      <c r="O1090" s="75">
        <f ca="1">J1090*'Inputs and Outputs'!$D$5-('Model Part B'!K1090*'Model Part B'!N1090+K1090*Costperbumped)</f>
        <v>4040</v>
      </c>
      <c r="R1090" s="74">
        <v>1087</v>
      </c>
      <c r="S1090" s="68" t="s">
        <v>6</v>
      </c>
      <c r="T1090" s="69">
        <v>44560</v>
      </c>
      <c r="U1090" s="67" t="s">
        <v>3</v>
      </c>
      <c r="V1090" s="68" t="str">
        <f>'Flight Data'!$A1088</f>
        <v>G1087</v>
      </c>
      <c r="W1090" s="68">
        <f>'Flight Data'!$B1088</f>
        <v>3</v>
      </c>
      <c r="X1090" s="68">
        <f ca="1">ROUND(NORMINV($AC1090,'Inputs and Outputs'!$C$18,'Inputs and Outputs'!$D$18),0)</f>
        <v>98</v>
      </c>
      <c r="Y1090" s="68">
        <f t="shared" si="323"/>
        <v>102</v>
      </c>
      <c r="Z1090" s="68">
        <f t="shared" ca="1" si="324"/>
        <v>98</v>
      </c>
      <c r="AA1090" s="68">
        <f ca="1">IF(Z1090-W1090&gt;'Inputs and Outputs'!$D$4,One-W1090,0)</f>
        <v>0</v>
      </c>
      <c r="AB1090" s="68">
        <f ca="1">Z1090*'Inputs and Outputs'!$D$5-AA1090*'Inputs and Outputs'!$D$6</f>
        <v>3920</v>
      </c>
      <c r="AC1090" s="70">
        <f t="shared" ca="1" si="336"/>
        <v>0.32940242228727079</v>
      </c>
      <c r="AD1090" s="68">
        <f t="shared" si="325"/>
        <v>25</v>
      </c>
      <c r="AE1090" s="75">
        <f ca="1">Z1090*'Inputs and Outputs'!$D$5-('Model Part B'!AA1090*'Model Part B'!AD1090+AA1090*Costperbumped)</f>
        <v>3920</v>
      </c>
      <c r="AH1090" s="74">
        <v>1087</v>
      </c>
      <c r="AI1090" s="68" t="s">
        <v>6</v>
      </c>
      <c r="AJ1090" s="69">
        <v>44560</v>
      </c>
      <c r="AK1090" s="67" t="s">
        <v>3</v>
      </c>
      <c r="AL1090" s="68" t="str">
        <f>'Flight Data'!$A1088</f>
        <v>G1087</v>
      </c>
      <c r="AM1090" s="68">
        <f>'Flight Data'!$B1088</f>
        <v>3</v>
      </c>
      <c r="AN1090" s="68">
        <f ca="1">ROUND(NORMINV($AS1090,'Inputs and Outputs'!$C$18,'Inputs and Outputs'!$D$18),0)</f>
        <v>100</v>
      </c>
      <c r="AO1090" s="68">
        <f t="shared" si="326"/>
        <v>103</v>
      </c>
      <c r="AP1090" s="68">
        <f t="shared" ca="1" si="327"/>
        <v>100</v>
      </c>
      <c r="AQ1090" s="68">
        <f ca="1">IF(AP1090-AM1090&gt;'Inputs and Outputs'!$D$4,Three-AM1090,0)</f>
        <v>0</v>
      </c>
      <c r="AR1090" s="68">
        <f ca="1">AP1090*'Inputs and Outputs'!$D$5-AQ1090*'Inputs and Outputs'!$D$6</f>
        <v>4000</v>
      </c>
      <c r="AS1090" s="70">
        <f t="shared" ca="1" si="337"/>
        <v>0.41927669269024714</v>
      </c>
      <c r="AT1090" s="68">
        <f t="shared" si="328"/>
        <v>25</v>
      </c>
      <c r="AU1090" s="75">
        <f ca="1">AP1090*'Inputs and Outputs'!$D$5-('Model Part B'!AQ1090*'Model Part B'!AT1090+AQ1090*Costperbumped)</f>
        <v>4000</v>
      </c>
      <c r="AX1090" s="74">
        <v>1087</v>
      </c>
      <c r="AY1090" s="68" t="s">
        <v>6</v>
      </c>
      <c r="AZ1090" s="69">
        <v>44560</v>
      </c>
      <c r="BA1090" s="67" t="s">
        <v>3</v>
      </c>
      <c r="BB1090" s="68" t="str">
        <f>'Flight Data'!$A1088</f>
        <v>G1087</v>
      </c>
      <c r="BC1090" s="68">
        <f>'Flight Data'!$B1088</f>
        <v>3</v>
      </c>
      <c r="BD1090" s="68">
        <f ca="1">ROUND(NORMINV($BI1090,'Inputs and Outputs'!$C$18,'Inputs and Outputs'!$D$18),0)</f>
        <v>97</v>
      </c>
      <c r="BE1090" s="68">
        <f t="shared" si="329"/>
        <v>104</v>
      </c>
      <c r="BF1090" s="68">
        <f t="shared" ca="1" si="330"/>
        <v>97</v>
      </c>
      <c r="BG1090" s="68">
        <f ca="1">IF(BF1090-BC1090&gt;'Inputs and Outputs'!$D$4,Four-BC1090,0)</f>
        <v>0</v>
      </c>
      <c r="BH1090" s="68">
        <f ca="1">BF1090*'Inputs and Outputs'!$D$5-BG1090*'Inputs and Outputs'!$D$6</f>
        <v>3880</v>
      </c>
      <c r="BI1090" s="70">
        <f t="shared" ca="1" si="338"/>
        <v>0.26974840680418044</v>
      </c>
      <c r="BJ1090" s="68">
        <f t="shared" si="331"/>
        <v>25</v>
      </c>
      <c r="BK1090" s="75">
        <f ca="1">BF1090*'Inputs and Outputs'!$D$5-('Model Part B'!BG1090*'Model Part B'!BJ1090+BG1090*Costperbumped)</f>
        <v>3880</v>
      </c>
      <c r="BN1090" s="74">
        <v>1087</v>
      </c>
      <c r="BO1090" s="68" t="s">
        <v>6</v>
      </c>
      <c r="BP1090" s="69">
        <v>44560</v>
      </c>
      <c r="BQ1090" s="67" t="s">
        <v>3</v>
      </c>
      <c r="BR1090" s="68" t="str">
        <f>'Flight Data'!$A1088</f>
        <v>G1087</v>
      </c>
      <c r="BS1090" s="68">
        <f>'Flight Data'!$B1088</f>
        <v>3</v>
      </c>
      <c r="BT1090" s="68">
        <f ca="1">ROUND(NORMINV($BY1090,'Inputs and Outputs'!$C$18,'Inputs and Outputs'!$D$18),0)</f>
        <v>99</v>
      </c>
      <c r="BU1090" s="68">
        <f t="shared" si="332"/>
        <v>105</v>
      </c>
      <c r="BV1090" s="68">
        <f t="shared" ca="1" si="333"/>
        <v>99</v>
      </c>
      <c r="BW1090" s="68">
        <f ca="1">IF(BV1090-BS1090&gt;'Inputs and Outputs'!$D$4,Five-BS1090,0)</f>
        <v>0</v>
      </c>
      <c r="BX1090" s="68">
        <f ca="1">BV1090*'Inputs and Outputs'!$D$5-BW1090*'Inputs and Outputs'!$D$6</f>
        <v>3960</v>
      </c>
      <c r="BY1090" s="70">
        <f t="shared" ca="1" si="339"/>
        <v>0.38508519727736124</v>
      </c>
      <c r="BZ1090" s="68">
        <f t="shared" si="334"/>
        <v>25</v>
      </c>
      <c r="CA1090" s="75">
        <f ca="1">BV1090*'Inputs and Outputs'!$D$5-('Model Part B'!BW1090*'Model Part B'!BZ1090+BW1090*Costperbumped)</f>
        <v>3960</v>
      </c>
    </row>
    <row r="1091" spans="2:79" x14ac:dyDescent="0.2">
      <c r="B1091" s="74">
        <v>1088</v>
      </c>
      <c r="C1091" s="68" t="s">
        <v>6</v>
      </c>
      <c r="D1091" s="69">
        <v>44560</v>
      </c>
      <c r="E1091" s="67" t="s">
        <v>2</v>
      </c>
      <c r="F1091" s="68" t="str">
        <f>'Flight Data'!$A1089</f>
        <v>G1088</v>
      </c>
      <c r="G1091" s="68">
        <f>'Flight Data'!$B1089</f>
        <v>2</v>
      </c>
      <c r="H1091" s="68">
        <f ca="1">ROUND(NORMINV($M1091,'Inputs and Outputs'!$C$19,'Inputs and Outputs'!$D$19),0)</f>
        <v>107</v>
      </c>
      <c r="I1091" s="68">
        <f t="shared" si="320"/>
        <v>101</v>
      </c>
      <c r="J1091" s="68">
        <f t="shared" ca="1" si="321"/>
        <v>101</v>
      </c>
      <c r="K1091" s="68">
        <f ca="1">IF(J1091-G1091&gt;'Inputs and Outputs'!$D$4,One-G1091,0)</f>
        <v>0</v>
      </c>
      <c r="L1091" s="68">
        <f ca="1">J1091*'Inputs and Outputs'!$D$5-K1091*'Inputs and Outputs'!$D$6</f>
        <v>4040</v>
      </c>
      <c r="M1091" s="70">
        <f t="shared" ca="1" si="335"/>
        <v>0.79442420669026792</v>
      </c>
      <c r="N1091" s="68">
        <f t="shared" si="322"/>
        <v>25</v>
      </c>
      <c r="O1091" s="75">
        <f ca="1">J1091*'Inputs and Outputs'!$D$5-('Model Part B'!K1091*'Model Part B'!N1091+K1091*Costperbumped)</f>
        <v>4040</v>
      </c>
      <c r="R1091" s="74">
        <v>1088</v>
      </c>
      <c r="S1091" s="68" t="s">
        <v>6</v>
      </c>
      <c r="T1091" s="69">
        <v>44560</v>
      </c>
      <c r="U1091" s="67" t="s">
        <v>2</v>
      </c>
      <c r="V1091" s="68" t="str">
        <f>'Flight Data'!$A1089</f>
        <v>G1088</v>
      </c>
      <c r="W1091" s="68">
        <f>'Flight Data'!$B1089</f>
        <v>2</v>
      </c>
      <c r="X1091" s="68">
        <f ca="1">ROUND(NORMINV($AC1091,'Inputs and Outputs'!$C$19,'Inputs and Outputs'!$D$19),0)</f>
        <v>101</v>
      </c>
      <c r="Y1091" s="68">
        <f t="shared" si="323"/>
        <v>102</v>
      </c>
      <c r="Z1091" s="68">
        <f t="shared" ca="1" si="324"/>
        <v>101</v>
      </c>
      <c r="AA1091" s="68">
        <f ca="1">IF(Z1091-W1091&gt;'Inputs and Outputs'!$D$4,One-W1091,0)</f>
        <v>0</v>
      </c>
      <c r="AB1091" s="68">
        <f ca="1">Z1091*'Inputs and Outputs'!$D$5-AA1091*'Inputs and Outputs'!$D$6</f>
        <v>4040</v>
      </c>
      <c r="AC1091" s="70">
        <f t="shared" ca="1" si="336"/>
        <v>0.37168620352007731</v>
      </c>
      <c r="AD1091" s="68">
        <f t="shared" si="325"/>
        <v>25</v>
      </c>
      <c r="AE1091" s="75">
        <f ca="1">Z1091*'Inputs and Outputs'!$D$5-('Model Part B'!AA1091*'Model Part B'!AD1091+AA1091*Costperbumped)</f>
        <v>4040</v>
      </c>
      <c r="AH1091" s="74">
        <v>1088</v>
      </c>
      <c r="AI1091" s="68" t="s">
        <v>6</v>
      </c>
      <c r="AJ1091" s="69">
        <v>44560</v>
      </c>
      <c r="AK1091" s="67" t="s">
        <v>2</v>
      </c>
      <c r="AL1091" s="68" t="str">
        <f>'Flight Data'!$A1089</f>
        <v>G1088</v>
      </c>
      <c r="AM1091" s="68">
        <f>'Flight Data'!$B1089</f>
        <v>2</v>
      </c>
      <c r="AN1091" s="68">
        <f ca="1">ROUND(NORMINV($AS1091,'Inputs and Outputs'!$C$19,'Inputs and Outputs'!$D$19),0)</f>
        <v>113</v>
      </c>
      <c r="AO1091" s="68">
        <f t="shared" si="326"/>
        <v>103</v>
      </c>
      <c r="AP1091" s="68">
        <f t="shared" ca="1" si="327"/>
        <v>103</v>
      </c>
      <c r="AQ1091" s="68">
        <f ca="1">IF(AP1091-AM1091&gt;'Inputs and Outputs'!$D$4,Three-AM1091,0)</f>
        <v>1</v>
      </c>
      <c r="AR1091" s="68">
        <f ca="1">AP1091*'Inputs and Outputs'!$D$5-AQ1091*'Inputs and Outputs'!$D$6</f>
        <v>4020</v>
      </c>
      <c r="AS1091" s="70">
        <f t="shared" ca="1" si="337"/>
        <v>0.98080546124875867</v>
      </c>
      <c r="AT1091" s="68">
        <f t="shared" si="328"/>
        <v>25</v>
      </c>
      <c r="AU1091" s="75">
        <f ca="1">AP1091*'Inputs and Outputs'!$D$5-('Model Part B'!AQ1091*'Model Part B'!AT1091+AQ1091*Costperbumped)</f>
        <v>3995</v>
      </c>
      <c r="AX1091" s="74">
        <v>1088</v>
      </c>
      <c r="AY1091" s="68" t="s">
        <v>6</v>
      </c>
      <c r="AZ1091" s="69">
        <v>44560</v>
      </c>
      <c r="BA1091" s="67" t="s">
        <v>2</v>
      </c>
      <c r="BB1091" s="68" t="str">
        <f>'Flight Data'!$A1089</f>
        <v>G1088</v>
      </c>
      <c r="BC1091" s="68">
        <f>'Flight Data'!$B1089</f>
        <v>2</v>
      </c>
      <c r="BD1091" s="68">
        <f ca="1">ROUND(NORMINV($BI1091,'Inputs and Outputs'!$C$19,'Inputs and Outputs'!$D$19),0)</f>
        <v>100</v>
      </c>
      <c r="BE1091" s="68">
        <f t="shared" si="329"/>
        <v>104</v>
      </c>
      <c r="BF1091" s="68">
        <f t="shared" ca="1" si="330"/>
        <v>100</v>
      </c>
      <c r="BG1091" s="68">
        <f ca="1">IF(BF1091-BC1091&gt;'Inputs and Outputs'!$D$4,Four-BC1091,0)</f>
        <v>0</v>
      </c>
      <c r="BH1091" s="68">
        <f ca="1">BF1091*'Inputs and Outputs'!$D$5-BG1091*'Inputs and Outputs'!$D$6</f>
        <v>4000</v>
      </c>
      <c r="BI1091" s="70">
        <f t="shared" ca="1" si="338"/>
        <v>0.30845249774981298</v>
      </c>
      <c r="BJ1091" s="68">
        <f t="shared" si="331"/>
        <v>25</v>
      </c>
      <c r="BK1091" s="75">
        <f ca="1">BF1091*'Inputs and Outputs'!$D$5-('Model Part B'!BG1091*'Model Part B'!BJ1091+BG1091*Costperbumped)</f>
        <v>4000</v>
      </c>
      <c r="BN1091" s="74">
        <v>1088</v>
      </c>
      <c r="BO1091" s="68" t="s">
        <v>6</v>
      </c>
      <c r="BP1091" s="69">
        <v>44560</v>
      </c>
      <c r="BQ1091" s="67" t="s">
        <v>2</v>
      </c>
      <c r="BR1091" s="68" t="str">
        <f>'Flight Data'!$A1089</f>
        <v>G1088</v>
      </c>
      <c r="BS1091" s="68">
        <f>'Flight Data'!$B1089</f>
        <v>2</v>
      </c>
      <c r="BT1091" s="68">
        <f ca="1">ROUND(NORMINV($BY1091,'Inputs and Outputs'!$C$18,'Inputs and Outputs'!$D$18),0)</f>
        <v>96</v>
      </c>
      <c r="BU1091" s="68">
        <f t="shared" si="332"/>
        <v>105</v>
      </c>
      <c r="BV1091" s="68">
        <f t="shared" ca="1" si="333"/>
        <v>96</v>
      </c>
      <c r="BW1091" s="68">
        <f ca="1">IF(BV1091-BS1091&gt;'Inputs and Outputs'!$D$4,Five-BS1091,0)</f>
        <v>0</v>
      </c>
      <c r="BX1091" s="68">
        <f ca="1">BV1091*'Inputs and Outputs'!$D$5-BW1091*'Inputs and Outputs'!$D$6</f>
        <v>3840</v>
      </c>
      <c r="BY1091" s="70">
        <f t="shared" ca="1" si="339"/>
        <v>0.19810708639646657</v>
      </c>
      <c r="BZ1091" s="68">
        <f t="shared" si="334"/>
        <v>25</v>
      </c>
      <c r="CA1091" s="75">
        <f ca="1">BV1091*'Inputs and Outputs'!$D$5-('Model Part B'!BW1091*'Model Part B'!BZ1091+BW1091*Costperbumped)</f>
        <v>3840</v>
      </c>
    </row>
    <row r="1092" spans="2:79" x14ac:dyDescent="0.2">
      <c r="B1092" s="74">
        <v>1089</v>
      </c>
      <c r="C1092" s="68" t="s">
        <v>6</v>
      </c>
      <c r="D1092" s="69">
        <v>44560</v>
      </c>
      <c r="E1092" s="67" t="s">
        <v>0</v>
      </c>
      <c r="F1092" s="68" t="str">
        <f>'Flight Data'!$A1090</f>
        <v>G1089</v>
      </c>
      <c r="G1092" s="68">
        <f>'Flight Data'!$B1090</f>
        <v>0</v>
      </c>
      <c r="H1092" s="68">
        <f ca="1">ROUND(NORMINV($M1092,'Inputs and Outputs'!$C$20,'Inputs and Outputs'!$D$20),0)</f>
        <v>103</v>
      </c>
      <c r="I1092" s="68">
        <f t="shared" ref="I1092:I1155" si="340">Capacity+One</f>
        <v>101</v>
      </c>
      <c r="J1092" s="68">
        <f t="shared" ref="J1092:J1155" ca="1" si="341">MIN(H1092,I1092)</f>
        <v>101</v>
      </c>
      <c r="K1092" s="68">
        <f ca="1">IF(J1092-G1092&gt;'Inputs and Outputs'!$D$4,One-G1092,0)</f>
        <v>1</v>
      </c>
      <c r="L1092" s="68">
        <f ca="1">J1092*'Inputs and Outputs'!$D$5-K1092*'Inputs and Outputs'!$D$6</f>
        <v>3940</v>
      </c>
      <c r="M1092" s="70">
        <f t="shared" ca="1" si="335"/>
        <v>0.34579608620336144</v>
      </c>
      <c r="N1092" s="68">
        <f t="shared" ref="N1092:N1155" si="342">IF(E1092="7pm",200,25)</f>
        <v>200</v>
      </c>
      <c r="O1092" s="75">
        <f ca="1">J1092*'Inputs and Outputs'!$D$5-('Model Part B'!K1092*'Model Part B'!N1092+K1092*Costperbumped)</f>
        <v>3740</v>
      </c>
      <c r="R1092" s="74">
        <v>1089</v>
      </c>
      <c r="S1092" s="68" t="s">
        <v>6</v>
      </c>
      <c r="T1092" s="69">
        <v>44560</v>
      </c>
      <c r="U1092" s="67" t="s">
        <v>0</v>
      </c>
      <c r="V1092" s="68" t="str">
        <f>'Flight Data'!$A1090</f>
        <v>G1089</v>
      </c>
      <c r="W1092" s="68">
        <f>'Flight Data'!$B1090</f>
        <v>0</v>
      </c>
      <c r="X1092" s="68">
        <f ca="1">ROUND(NORMINV($AC1092,'Inputs and Outputs'!$C$20,'Inputs and Outputs'!$D$20),0)</f>
        <v>105</v>
      </c>
      <c r="Y1092" s="68">
        <f t="shared" ref="Y1092:Y1155" si="343">Capacity+Two</f>
        <v>102</v>
      </c>
      <c r="Z1092" s="68">
        <f t="shared" ref="Z1092:Z1155" ca="1" si="344">MIN(X1092,Y1092)</f>
        <v>102</v>
      </c>
      <c r="AA1092" s="68">
        <f ca="1">IF(Z1092-W1092&gt;'Inputs and Outputs'!$D$4,One-W1092,0)</f>
        <v>1</v>
      </c>
      <c r="AB1092" s="68">
        <f ca="1">Z1092*'Inputs and Outputs'!$D$5-AA1092*'Inputs and Outputs'!$D$6</f>
        <v>3980</v>
      </c>
      <c r="AC1092" s="70">
        <f t="shared" ca="1" si="336"/>
        <v>0.52117726652540153</v>
      </c>
      <c r="AD1092" s="68">
        <f t="shared" ref="AD1092:AD1155" si="345">IF(U1092="7pm",200,25)</f>
        <v>200</v>
      </c>
      <c r="AE1092" s="75">
        <f ca="1">Z1092*'Inputs and Outputs'!$D$5-('Model Part B'!AA1092*'Model Part B'!AD1092+AA1092*Costperbumped)</f>
        <v>3780</v>
      </c>
      <c r="AH1092" s="74">
        <v>1089</v>
      </c>
      <c r="AI1092" s="68" t="s">
        <v>6</v>
      </c>
      <c r="AJ1092" s="69">
        <v>44560</v>
      </c>
      <c r="AK1092" s="67" t="s">
        <v>0</v>
      </c>
      <c r="AL1092" s="68" t="str">
        <f>'Flight Data'!$A1090</f>
        <v>G1089</v>
      </c>
      <c r="AM1092" s="68">
        <f>'Flight Data'!$B1090</f>
        <v>0</v>
      </c>
      <c r="AN1092" s="68">
        <f ca="1">ROUND(NORMINV($AS1092,'Inputs and Outputs'!$C$20,'Inputs and Outputs'!$D$20),0)</f>
        <v>108</v>
      </c>
      <c r="AO1092" s="68">
        <f t="shared" ref="AO1092:AO1155" si="346">Capacity+Three</f>
        <v>103</v>
      </c>
      <c r="AP1092" s="68">
        <f t="shared" ref="AP1092:AP1155" ca="1" si="347">MIN(AN1092,AO1092)</f>
        <v>103</v>
      </c>
      <c r="AQ1092" s="68">
        <f ca="1">IF(AP1092-AM1092&gt;'Inputs and Outputs'!$D$4,Three-AM1092,0)</f>
        <v>3</v>
      </c>
      <c r="AR1092" s="68">
        <f ca="1">AP1092*'Inputs and Outputs'!$D$5-AQ1092*'Inputs and Outputs'!$D$6</f>
        <v>3820</v>
      </c>
      <c r="AS1092" s="70">
        <f t="shared" ca="1" si="337"/>
        <v>0.72258119505988549</v>
      </c>
      <c r="AT1092" s="68">
        <f t="shared" ref="AT1092:AT1155" si="348">IF(AK1092="7pm",200,25)</f>
        <v>200</v>
      </c>
      <c r="AU1092" s="75">
        <f ca="1">AP1092*'Inputs and Outputs'!$D$5-('Model Part B'!AQ1092*'Model Part B'!AT1092+AQ1092*Costperbumped)</f>
        <v>3220</v>
      </c>
      <c r="AX1092" s="74">
        <v>1089</v>
      </c>
      <c r="AY1092" s="68" t="s">
        <v>6</v>
      </c>
      <c r="AZ1092" s="69">
        <v>44560</v>
      </c>
      <c r="BA1092" s="67" t="s">
        <v>0</v>
      </c>
      <c r="BB1092" s="68" t="str">
        <f>'Flight Data'!$A1090</f>
        <v>G1089</v>
      </c>
      <c r="BC1092" s="68">
        <f>'Flight Data'!$B1090</f>
        <v>0</v>
      </c>
      <c r="BD1092" s="68">
        <f ca="1">ROUND(NORMINV($BI1092,'Inputs and Outputs'!$C$20,'Inputs and Outputs'!$D$20),0)</f>
        <v>106</v>
      </c>
      <c r="BE1092" s="68">
        <f t="shared" ref="BE1092:BE1155" si="349">Capacity+Four</f>
        <v>104</v>
      </c>
      <c r="BF1092" s="68">
        <f t="shared" ref="BF1092:BF1155" ca="1" si="350">MIN(BD1092,BE1092)</f>
        <v>104</v>
      </c>
      <c r="BG1092" s="68">
        <f ca="1">IF(BF1092-BC1092&gt;'Inputs and Outputs'!$D$4,Four-BC1092,0)</f>
        <v>4</v>
      </c>
      <c r="BH1092" s="68">
        <f ca="1">BF1092*'Inputs and Outputs'!$D$5-BG1092*'Inputs and Outputs'!$D$6</f>
        <v>3760</v>
      </c>
      <c r="BI1092" s="70">
        <f t="shared" ca="1" si="338"/>
        <v>0.61399708240742135</v>
      </c>
      <c r="BJ1092" s="68">
        <f t="shared" ref="BJ1092:BJ1155" si="351">IF(BA1092="7pm",200,25)</f>
        <v>200</v>
      </c>
      <c r="BK1092" s="75">
        <f ca="1">BF1092*'Inputs and Outputs'!$D$5-('Model Part B'!BG1092*'Model Part B'!BJ1092+BG1092*Costperbumped)</f>
        <v>2960</v>
      </c>
      <c r="BN1092" s="74">
        <v>1089</v>
      </c>
      <c r="BO1092" s="68" t="s">
        <v>6</v>
      </c>
      <c r="BP1092" s="69">
        <v>44560</v>
      </c>
      <c r="BQ1092" s="67" t="s">
        <v>0</v>
      </c>
      <c r="BR1092" s="68" t="str">
        <f>'Flight Data'!$A1090</f>
        <v>G1089</v>
      </c>
      <c r="BS1092" s="68">
        <f>'Flight Data'!$B1090</f>
        <v>0</v>
      </c>
      <c r="BT1092" s="68">
        <f ca="1">ROUND(NORMINV($BY1092,'Inputs and Outputs'!$C$18,'Inputs and Outputs'!$D$18),0)</f>
        <v>94</v>
      </c>
      <c r="BU1092" s="68">
        <f t="shared" ref="BU1092:BU1155" si="352">Capacity+Five</f>
        <v>105</v>
      </c>
      <c r="BV1092" s="68">
        <f t="shared" ref="BV1092:BV1155" ca="1" si="353">MIN(BT1092,BU1092)</f>
        <v>94</v>
      </c>
      <c r="BW1092" s="68">
        <f ca="1">IF(BV1092-BS1092&gt;'Inputs and Outputs'!$D$4,Five-BS1092,0)</f>
        <v>0</v>
      </c>
      <c r="BX1092" s="68">
        <f ca="1">BV1092*'Inputs and Outputs'!$D$5-BW1092*'Inputs and Outputs'!$D$6</f>
        <v>3760</v>
      </c>
      <c r="BY1092" s="70">
        <f t="shared" ca="1" si="339"/>
        <v>0.13101063249211153</v>
      </c>
      <c r="BZ1092" s="68">
        <f t="shared" ref="BZ1092:BZ1155" si="354">IF(BQ1092="7pm",200,25)</f>
        <v>200</v>
      </c>
      <c r="CA1092" s="75">
        <f ca="1">BV1092*'Inputs and Outputs'!$D$5-('Model Part B'!BW1092*'Model Part B'!BZ1092+BW1092*Costperbumped)</f>
        <v>3760</v>
      </c>
    </row>
    <row r="1093" spans="2:79" x14ac:dyDescent="0.2">
      <c r="B1093" s="74">
        <v>1090</v>
      </c>
      <c r="C1093" s="68" t="s">
        <v>5</v>
      </c>
      <c r="D1093" s="69">
        <v>44561</v>
      </c>
      <c r="E1093" s="67" t="s">
        <v>3</v>
      </c>
      <c r="F1093" s="68" t="str">
        <f>'Flight Data'!$A1091</f>
        <v>G1090</v>
      </c>
      <c r="G1093" s="68">
        <f>'Flight Data'!$B1091</f>
        <v>4</v>
      </c>
      <c r="H1093" s="68">
        <f ca="1">ROUND(NORMINV($M1093,'Inputs and Outputs'!$C$18,'Inputs and Outputs'!$D$18),0)</f>
        <v>104</v>
      </c>
      <c r="I1093" s="68">
        <f t="shared" si="340"/>
        <v>101</v>
      </c>
      <c r="J1093" s="68">
        <f t="shared" ca="1" si="341"/>
        <v>101</v>
      </c>
      <c r="K1093" s="68">
        <f ca="1">IF(J1093-G1093&gt;'Inputs and Outputs'!$D$4,One-G1093,0)</f>
        <v>0</v>
      </c>
      <c r="L1093" s="68">
        <f ca="1">J1093*'Inputs and Outputs'!$D$5-K1093*'Inputs and Outputs'!$D$6</f>
        <v>4040</v>
      </c>
      <c r="M1093" s="70">
        <f t="shared" ref="M1093:M1156" ca="1" si="355">RAND()</f>
        <v>0.6739526128747575</v>
      </c>
      <c r="N1093" s="68">
        <f t="shared" si="342"/>
        <v>25</v>
      </c>
      <c r="O1093" s="75">
        <f ca="1">J1093*'Inputs and Outputs'!$D$5-('Model Part B'!K1093*'Model Part B'!N1093+K1093*Costperbumped)</f>
        <v>4040</v>
      </c>
      <c r="R1093" s="74">
        <v>1090</v>
      </c>
      <c r="S1093" s="68" t="s">
        <v>5</v>
      </c>
      <c r="T1093" s="69">
        <v>44561</v>
      </c>
      <c r="U1093" s="67" t="s">
        <v>3</v>
      </c>
      <c r="V1093" s="68" t="str">
        <f>'Flight Data'!$A1091</f>
        <v>G1090</v>
      </c>
      <c r="W1093" s="68">
        <f>'Flight Data'!$B1091</f>
        <v>4</v>
      </c>
      <c r="X1093" s="68">
        <f ca="1">ROUND(NORMINV($AC1093,'Inputs and Outputs'!$C$18,'Inputs and Outputs'!$D$18),0)</f>
        <v>102</v>
      </c>
      <c r="Y1093" s="68">
        <f t="shared" si="343"/>
        <v>102</v>
      </c>
      <c r="Z1093" s="68">
        <f t="shared" ca="1" si="344"/>
        <v>102</v>
      </c>
      <c r="AA1093" s="68">
        <f ca="1">IF(Z1093-W1093&gt;'Inputs and Outputs'!$D$4,One-W1093,0)</f>
        <v>0</v>
      </c>
      <c r="AB1093" s="68">
        <f ca="1">Z1093*'Inputs and Outputs'!$D$5-AA1093*'Inputs and Outputs'!$D$6</f>
        <v>4080</v>
      </c>
      <c r="AC1093" s="70">
        <f t="shared" ref="AC1093:AC1156" ca="1" si="356">RAND()</f>
        <v>0.53943690487714224</v>
      </c>
      <c r="AD1093" s="68">
        <f t="shared" si="345"/>
        <v>25</v>
      </c>
      <c r="AE1093" s="75">
        <f ca="1">Z1093*'Inputs and Outputs'!$D$5-('Model Part B'!AA1093*'Model Part B'!AD1093+AA1093*Costperbumped)</f>
        <v>4080</v>
      </c>
      <c r="AH1093" s="74">
        <v>1090</v>
      </c>
      <c r="AI1093" s="68" t="s">
        <v>5</v>
      </c>
      <c r="AJ1093" s="69">
        <v>44561</v>
      </c>
      <c r="AK1093" s="67" t="s">
        <v>3</v>
      </c>
      <c r="AL1093" s="68" t="str">
        <f>'Flight Data'!$A1091</f>
        <v>G1090</v>
      </c>
      <c r="AM1093" s="68">
        <f>'Flight Data'!$B1091</f>
        <v>4</v>
      </c>
      <c r="AN1093" s="68">
        <f ca="1">ROUND(NORMINV($AS1093,'Inputs and Outputs'!$C$18,'Inputs and Outputs'!$D$18),0)</f>
        <v>98</v>
      </c>
      <c r="AO1093" s="68">
        <f t="shared" si="346"/>
        <v>103</v>
      </c>
      <c r="AP1093" s="68">
        <f t="shared" ca="1" si="347"/>
        <v>98</v>
      </c>
      <c r="AQ1093" s="68">
        <f ca="1">IF(AP1093-AM1093&gt;'Inputs and Outputs'!$D$4,Three-AM1093,0)</f>
        <v>0</v>
      </c>
      <c r="AR1093" s="68">
        <f ca="1">AP1093*'Inputs and Outputs'!$D$5-AQ1093*'Inputs and Outputs'!$D$6</f>
        <v>3920</v>
      </c>
      <c r="AS1093" s="70">
        <f t="shared" ref="AS1093:AS1156" ca="1" si="357">RAND()</f>
        <v>0.3147721031815085</v>
      </c>
      <c r="AT1093" s="68">
        <f t="shared" si="348"/>
        <v>25</v>
      </c>
      <c r="AU1093" s="75">
        <f ca="1">AP1093*'Inputs and Outputs'!$D$5-('Model Part B'!AQ1093*'Model Part B'!AT1093+AQ1093*Costperbumped)</f>
        <v>3920</v>
      </c>
      <c r="AX1093" s="74">
        <v>1090</v>
      </c>
      <c r="AY1093" s="68" t="s">
        <v>5</v>
      </c>
      <c r="AZ1093" s="69">
        <v>44561</v>
      </c>
      <c r="BA1093" s="67" t="s">
        <v>3</v>
      </c>
      <c r="BB1093" s="68" t="str">
        <f>'Flight Data'!$A1091</f>
        <v>G1090</v>
      </c>
      <c r="BC1093" s="68">
        <f>'Flight Data'!$B1091</f>
        <v>4</v>
      </c>
      <c r="BD1093" s="68">
        <f ca="1">ROUND(NORMINV($BI1093,'Inputs and Outputs'!$C$18,'Inputs and Outputs'!$D$18),0)</f>
        <v>109</v>
      </c>
      <c r="BE1093" s="68">
        <f t="shared" si="349"/>
        <v>104</v>
      </c>
      <c r="BF1093" s="68">
        <f t="shared" ca="1" si="350"/>
        <v>104</v>
      </c>
      <c r="BG1093" s="68">
        <f ca="1">IF(BF1093-BC1093&gt;'Inputs and Outputs'!$D$4,Four-BC1093,0)</f>
        <v>0</v>
      </c>
      <c r="BH1093" s="68">
        <f ca="1">BF1093*'Inputs and Outputs'!$D$5-BG1093*'Inputs and Outputs'!$D$6</f>
        <v>4160</v>
      </c>
      <c r="BI1093" s="70">
        <f t="shared" ref="BI1093:BI1156" ca="1" si="358">RAND()</f>
        <v>0.91600627990640482</v>
      </c>
      <c r="BJ1093" s="68">
        <f t="shared" si="351"/>
        <v>25</v>
      </c>
      <c r="BK1093" s="75">
        <f ca="1">BF1093*'Inputs and Outputs'!$D$5-('Model Part B'!BG1093*'Model Part B'!BJ1093+BG1093*Costperbumped)</f>
        <v>4160</v>
      </c>
      <c r="BN1093" s="74">
        <v>1090</v>
      </c>
      <c r="BO1093" s="68" t="s">
        <v>5</v>
      </c>
      <c r="BP1093" s="69">
        <v>44561</v>
      </c>
      <c r="BQ1093" s="67" t="s">
        <v>3</v>
      </c>
      <c r="BR1093" s="68" t="str">
        <f>'Flight Data'!$A1091</f>
        <v>G1090</v>
      </c>
      <c r="BS1093" s="68">
        <f>'Flight Data'!$B1091</f>
        <v>4</v>
      </c>
      <c r="BT1093" s="68">
        <f ca="1">ROUND(NORMINV($BY1093,'Inputs and Outputs'!$C$18,'Inputs and Outputs'!$D$18),0)</f>
        <v>94</v>
      </c>
      <c r="BU1093" s="68">
        <f t="shared" si="352"/>
        <v>105</v>
      </c>
      <c r="BV1093" s="68">
        <f t="shared" ca="1" si="353"/>
        <v>94</v>
      </c>
      <c r="BW1093" s="68">
        <f ca="1">IF(BV1093-BS1093&gt;'Inputs and Outputs'!$D$4,Five-BS1093,0)</f>
        <v>0</v>
      </c>
      <c r="BX1093" s="68">
        <f ca="1">BV1093*'Inputs and Outputs'!$D$5-BW1093*'Inputs and Outputs'!$D$6</f>
        <v>3760</v>
      </c>
      <c r="BY1093" s="70">
        <f t="shared" ref="BY1093:BY1156" ca="1" si="359">RAND()</f>
        <v>0.13730461417138773</v>
      </c>
      <c r="BZ1093" s="68">
        <f t="shared" si="354"/>
        <v>25</v>
      </c>
      <c r="CA1093" s="75">
        <f ca="1">BV1093*'Inputs and Outputs'!$D$5-('Model Part B'!BW1093*'Model Part B'!BZ1093+BW1093*Costperbumped)</f>
        <v>3760</v>
      </c>
    </row>
    <row r="1094" spans="2:79" x14ac:dyDescent="0.2">
      <c r="B1094" s="74">
        <v>1091</v>
      </c>
      <c r="C1094" s="68" t="s">
        <v>5</v>
      </c>
      <c r="D1094" s="69">
        <v>44561</v>
      </c>
      <c r="E1094" s="67" t="s">
        <v>2</v>
      </c>
      <c r="F1094" s="68" t="str">
        <f>'Flight Data'!$A1092</f>
        <v>G1091</v>
      </c>
      <c r="G1094" s="68">
        <f>'Flight Data'!$B1092</f>
        <v>2</v>
      </c>
      <c r="H1094" s="68">
        <f ca="1">ROUND(NORMINV($M1094,'Inputs and Outputs'!$C$19,'Inputs and Outputs'!$D$19),0)</f>
        <v>114</v>
      </c>
      <c r="I1094" s="68">
        <f t="shared" si="340"/>
        <v>101</v>
      </c>
      <c r="J1094" s="68">
        <f t="shared" ca="1" si="341"/>
        <v>101</v>
      </c>
      <c r="K1094" s="68">
        <f ca="1">IF(J1094-G1094&gt;'Inputs and Outputs'!$D$4,One-G1094,0)</f>
        <v>0</v>
      </c>
      <c r="L1094" s="68">
        <f ca="1">J1094*'Inputs and Outputs'!$D$5-K1094*'Inputs and Outputs'!$D$6</f>
        <v>4040</v>
      </c>
      <c r="M1094" s="70">
        <f t="shared" ca="1" si="355"/>
        <v>0.98656129921731983</v>
      </c>
      <c r="N1094" s="68">
        <f t="shared" si="342"/>
        <v>25</v>
      </c>
      <c r="O1094" s="75">
        <f ca="1">J1094*'Inputs and Outputs'!$D$5-('Model Part B'!K1094*'Model Part B'!N1094+K1094*Costperbumped)</f>
        <v>4040</v>
      </c>
      <c r="R1094" s="74">
        <v>1091</v>
      </c>
      <c r="S1094" s="68" t="s">
        <v>5</v>
      </c>
      <c r="T1094" s="69">
        <v>44561</v>
      </c>
      <c r="U1094" s="67" t="s">
        <v>2</v>
      </c>
      <c r="V1094" s="68" t="str">
        <f>'Flight Data'!$A1092</f>
        <v>G1091</v>
      </c>
      <c r="W1094" s="68">
        <f>'Flight Data'!$B1092</f>
        <v>2</v>
      </c>
      <c r="X1094" s="68">
        <f ca="1">ROUND(NORMINV($AC1094,'Inputs and Outputs'!$C$19,'Inputs and Outputs'!$D$19),0)</f>
        <v>109</v>
      </c>
      <c r="Y1094" s="68">
        <f t="shared" si="343"/>
        <v>102</v>
      </c>
      <c r="Z1094" s="68">
        <f t="shared" ca="1" si="344"/>
        <v>102</v>
      </c>
      <c r="AA1094" s="68">
        <f ca="1">IF(Z1094-W1094&gt;'Inputs and Outputs'!$D$4,One-W1094,0)</f>
        <v>0</v>
      </c>
      <c r="AB1094" s="68">
        <f ca="1">Z1094*'Inputs and Outputs'!$D$5-AA1094*'Inputs and Outputs'!$D$6</f>
        <v>4080</v>
      </c>
      <c r="AC1094" s="70">
        <f t="shared" ca="1" si="356"/>
        <v>0.89792468948375836</v>
      </c>
      <c r="AD1094" s="68">
        <f t="shared" si="345"/>
        <v>25</v>
      </c>
      <c r="AE1094" s="75">
        <f ca="1">Z1094*'Inputs and Outputs'!$D$5-('Model Part B'!AA1094*'Model Part B'!AD1094+AA1094*Costperbumped)</f>
        <v>4080</v>
      </c>
      <c r="AH1094" s="74">
        <v>1091</v>
      </c>
      <c r="AI1094" s="68" t="s">
        <v>5</v>
      </c>
      <c r="AJ1094" s="69">
        <v>44561</v>
      </c>
      <c r="AK1094" s="67" t="s">
        <v>2</v>
      </c>
      <c r="AL1094" s="68" t="str">
        <f>'Flight Data'!$A1092</f>
        <v>G1091</v>
      </c>
      <c r="AM1094" s="68">
        <f>'Flight Data'!$B1092</f>
        <v>2</v>
      </c>
      <c r="AN1094" s="68">
        <f ca="1">ROUND(NORMINV($AS1094,'Inputs and Outputs'!$C$19,'Inputs and Outputs'!$D$19),0)</f>
        <v>107</v>
      </c>
      <c r="AO1094" s="68">
        <f t="shared" si="346"/>
        <v>103</v>
      </c>
      <c r="AP1094" s="68">
        <f t="shared" ca="1" si="347"/>
        <v>103</v>
      </c>
      <c r="AQ1094" s="68">
        <f ca="1">IF(AP1094-AM1094&gt;'Inputs and Outputs'!$D$4,Three-AM1094,0)</f>
        <v>1</v>
      </c>
      <c r="AR1094" s="68">
        <f ca="1">AP1094*'Inputs and Outputs'!$D$5-AQ1094*'Inputs and Outputs'!$D$6</f>
        <v>4020</v>
      </c>
      <c r="AS1094" s="70">
        <f t="shared" ca="1" si="357"/>
        <v>0.78611616579389487</v>
      </c>
      <c r="AT1094" s="68">
        <f t="shared" si="348"/>
        <v>25</v>
      </c>
      <c r="AU1094" s="75">
        <f ca="1">AP1094*'Inputs and Outputs'!$D$5-('Model Part B'!AQ1094*'Model Part B'!AT1094+AQ1094*Costperbumped)</f>
        <v>3995</v>
      </c>
      <c r="AX1094" s="74">
        <v>1091</v>
      </c>
      <c r="AY1094" s="68" t="s">
        <v>5</v>
      </c>
      <c r="AZ1094" s="69">
        <v>44561</v>
      </c>
      <c r="BA1094" s="67" t="s">
        <v>2</v>
      </c>
      <c r="BB1094" s="68" t="str">
        <f>'Flight Data'!$A1092</f>
        <v>G1091</v>
      </c>
      <c r="BC1094" s="68">
        <f>'Flight Data'!$B1092</f>
        <v>2</v>
      </c>
      <c r="BD1094" s="68">
        <f ca="1">ROUND(NORMINV($BI1094,'Inputs and Outputs'!$C$19,'Inputs and Outputs'!$D$19),0)</f>
        <v>106</v>
      </c>
      <c r="BE1094" s="68">
        <f t="shared" si="349"/>
        <v>104</v>
      </c>
      <c r="BF1094" s="68">
        <f t="shared" ca="1" si="350"/>
        <v>104</v>
      </c>
      <c r="BG1094" s="68">
        <f ca="1">IF(BF1094-BC1094&gt;'Inputs and Outputs'!$D$4,Four-BC1094,0)</f>
        <v>2</v>
      </c>
      <c r="BH1094" s="68">
        <f ca="1">BF1094*'Inputs and Outputs'!$D$5-BG1094*'Inputs and Outputs'!$D$6</f>
        <v>3960</v>
      </c>
      <c r="BI1094" s="70">
        <f t="shared" ca="1" si="358"/>
        <v>0.70322888851983578</v>
      </c>
      <c r="BJ1094" s="68">
        <f t="shared" si="351"/>
        <v>25</v>
      </c>
      <c r="BK1094" s="75">
        <f ca="1">BF1094*'Inputs and Outputs'!$D$5-('Model Part B'!BG1094*'Model Part B'!BJ1094+BG1094*Costperbumped)</f>
        <v>3910</v>
      </c>
      <c r="BN1094" s="74">
        <v>1091</v>
      </c>
      <c r="BO1094" s="68" t="s">
        <v>5</v>
      </c>
      <c r="BP1094" s="69">
        <v>44561</v>
      </c>
      <c r="BQ1094" s="67" t="s">
        <v>2</v>
      </c>
      <c r="BR1094" s="68" t="str">
        <f>'Flight Data'!$A1092</f>
        <v>G1091</v>
      </c>
      <c r="BS1094" s="68">
        <f>'Flight Data'!$B1092</f>
        <v>2</v>
      </c>
      <c r="BT1094" s="68">
        <f ca="1">ROUND(NORMINV($BY1094,'Inputs and Outputs'!$C$18,'Inputs and Outputs'!$D$18),0)</f>
        <v>95</v>
      </c>
      <c r="BU1094" s="68">
        <f t="shared" si="352"/>
        <v>105</v>
      </c>
      <c r="BV1094" s="68">
        <f t="shared" ca="1" si="353"/>
        <v>95</v>
      </c>
      <c r="BW1094" s="68">
        <f ca="1">IF(BV1094-BS1094&gt;'Inputs and Outputs'!$D$4,Five-BS1094,0)</f>
        <v>0</v>
      </c>
      <c r="BX1094" s="68">
        <f ca="1">BV1094*'Inputs and Outputs'!$D$5-BW1094*'Inputs and Outputs'!$D$6</f>
        <v>3800</v>
      </c>
      <c r="BY1094" s="70">
        <f t="shared" ca="1" si="359"/>
        <v>0.14142396297291604</v>
      </c>
      <c r="BZ1094" s="68">
        <f t="shared" si="354"/>
        <v>25</v>
      </c>
      <c r="CA1094" s="75">
        <f ca="1">BV1094*'Inputs and Outputs'!$D$5-('Model Part B'!BW1094*'Model Part B'!BZ1094+BW1094*Costperbumped)</f>
        <v>3800</v>
      </c>
    </row>
    <row r="1095" spans="2:79" x14ac:dyDescent="0.2">
      <c r="B1095" s="74">
        <v>1092</v>
      </c>
      <c r="C1095" s="68" t="s">
        <v>5</v>
      </c>
      <c r="D1095" s="69">
        <v>44561</v>
      </c>
      <c r="E1095" s="67" t="s">
        <v>0</v>
      </c>
      <c r="F1095" s="68" t="str">
        <f>'Flight Data'!$A1093</f>
        <v>G1092</v>
      </c>
      <c r="G1095" s="68">
        <f>'Flight Data'!$B1093</f>
        <v>0</v>
      </c>
      <c r="H1095" s="68">
        <f ca="1">ROUND(NORMINV($M1095,'Inputs and Outputs'!$C$20,'Inputs and Outputs'!$D$20),0)</f>
        <v>113</v>
      </c>
      <c r="I1095" s="68">
        <f t="shared" si="340"/>
        <v>101</v>
      </c>
      <c r="J1095" s="68">
        <f t="shared" ca="1" si="341"/>
        <v>101</v>
      </c>
      <c r="K1095" s="68">
        <f ca="1">IF(J1095-G1095&gt;'Inputs and Outputs'!$D$4,One-G1095,0)</f>
        <v>1</v>
      </c>
      <c r="L1095" s="68">
        <f ca="1">J1095*'Inputs and Outputs'!$D$5-K1095*'Inputs and Outputs'!$D$6</f>
        <v>3940</v>
      </c>
      <c r="M1095" s="70">
        <f t="shared" ca="1" si="355"/>
        <v>0.93783733922697887</v>
      </c>
      <c r="N1095" s="68">
        <f t="shared" si="342"/>
        <v>200</v>
      </c>
      <c r="O1095" s="75">
        <f ca="1">J1095*'Inputs and Outputs'!$D$5-('Model Part B'!K1095*'Model Part B'!N1095+K1095*Costperbumped)</f>
        <v>3740</v>
      </c>
      <c r="R1095" s="74">
        <v>1092</v>
      </c>
      <c r="S1095" s="68" t="s">
        <v>5</v>
      </c>
      <c r="T1095" s="69">
        <v>44561</v>
      </c>
      <c r="U1095" s="67" t="s">
        <v>0</v>
      </c>
      <c r="V1095" s="68" t="str">
        <f>'Flight Data'!$A1093</f>
        <v>G1092</v>
      </c>
      <c r="W1095" s="68">
        <f>'Flight Data'!$B1093</f>
        <v>0</v>
      </c>
      <c r="X1095" s="68">
        <f ca="1">ROUND(NORMINV($AC1095,'Inputs and Outputs'!$C$20,'Inputs and Outputs'!$D$20),0)</f>
        <v>98</v>
      </c>
      <c r="Y1095" s="68">
        <f t="shared" si="343"/>
        <v>102</v>
      </c>
      <c r="Z1095" s="68">
        <f t="shared" ca="1" si="344"/>
        <v>98</v>
      </c>
      <c r="AA1095" s="68">
        <f ca="1">IF(Z1095-W1095&gt;'Inputs and Outputs'!$D$4,One-W1095,0)</f>
        <v>0</v>
      </c>
      <c r="AB1095" s="68">
        <f ca="1">Z1095*'Inputs and Outputs'!$D$5-AA1095*'Inputs and Outputs'!$D$6</f>
        <v>3920</v>
      </c>
      <c r="AC1095" s="70">
        <f t="shared" ca="1" si="356"/>
        <v>7.9037694667428493E-2</v>
      </c>
      <c r="AD1095" s="68">
        <f t="shared" si="345"/>
        <v>200</v>
      </c>
      <c r="AE1095" s="75">
        <f ca="1">Z1095*'Inputs and Outputs'!$D$5-('Model Part B'!AA1095*'Model Part B'!AD1095+AA1095*Costperbumped)</f>
        <v>3920</v>
      </c>
      <c r="AH1095" s="74">
        <v>1092</v>
      </c>
      <c r="AI1095" s="68" t="s">
        <v>5</v>
      </c>
      <c r="AJ1095" s="69">
        <v>44561</v>
      </c>
      <c r="AK1095" s="67" t="s">
        <v>0</v>
      </c>
      <c r="AL1095" s="68" t="str">
        <f>'Flight Data'!$A1093</f>
        <v>G1092</v>
      </c>
      <c r="AM1095" s="68">
        <f>'Flight Data'!$B1093</f>
        <v>0</v>
      </c>
      <c r="AN1095" s="68">
        <f ca="1">ROUND(NORMINV($AS1095,'Inputs and Outputs'!$C$20,'Inputs and Outputs'!$D$20),0)</f>
        <v>107</v>
      </c>
      <c r="AO1095" s="68">
        <f t="shared" si="346"/>
        <v>103</v>
      </c>
      <c r="AP1095" s="68">
        <f t="shared" ca="1" si="347"/>
        <v>103</v>
      </c>
      <c r="AQ1095" s="68">
        <f ca="1">IF(AP1095-AM1095&gt;'Inputs and Outputs'!$D$4,Three-AM1095,0)</f>
        <v>3</v>
      </c>
      <c r="AR1095" s="68">
        <f ca="1">AP1095*'Inputs and Outputs'!$D$5-AQ1095*'Inputs and Outputs'!$D$6</f>
        <v>3820</v>
      </c>
      <c r="AS1095" s="70">
        <f t="shared" ca="1" si="357"/>
        <v>0.66004889670001876</v>
      </c>
      <c r="AT1095" s="68">
        <f t="shared" si="348"/>
        <v>200</v>
      </c>
      <c r="AU1095" s="75">
        <f ca="1">AP1095*'Inputs and Outputs'!$D$5-('Model Part B'!AQ1095*'Model Part B'!AT1095+AQ1095*Costperbumped)</f>
        <v>3220</v>
      </c>
      <c r="AX1095" s="74">
        <v>1092</v>
      </c>
      <c r="AY1095" s="68" t="s">
        <v>5</v>
      </c>
      <c r="AZ1095" s="69">
        <v>44561</v>
      </c>
      <c r="BA1095" s="67" t="s">
        <v>0</v>
      </c>
      <c r="BB1095" s="68" t="str">
        <f>'Flight Data'!$A1093</f>
        <v>G1092</v>
      </c>
      <c r="BC1095" s="68">
        <f>'Flight Data'!$B1093</f>
        <v>0</v>
      </c>
      <c r="BD1095" s="68">
        <f ca="1">ROUND(NORMINV($BI1095,'Inputs and Outputs'!$C$20,'Inputs and Outputs'!$D$20),0)</f>
        <v>107</v>
      </c>
      <c r="BE1095" s="68">
        <f t="shared" si="349"/>
        <v>104</v>
      </c>
      <c r="BF1095" s="68">
        <f t="shared" ca="1" si="350"/>
        <v>104</v>
      </c>
      <c r="BG1095" s="68">
        <f ca="1">IF(BF1095-BC1095&gt;'Inputs and Outputs'!$D$4,Four-BC1095,0)</f>
        <v>4</v>
      </c>
      <c r="BH1095" s="68">
        <f ca="1">BF1095*'Inputs and Outputs'!$D$5-BG1095*'Inputs and Outputs'!$D$6</f>
        <v>3760</v>
      </c>
      <c r="BI1095" s="70">
        <f t="shared" ca="1" si="358"/>
        <v>0.66837146155631555</v>
      </c>
      <c r="BJ1095" s="68">
        <f t="shared" si="351"/>
        <v>200</v>
      </c>
      <c r="BK1095" s="75">
        <f ca="1">BF1095*'Inputs and Outputs'!$D$5-('Model Part B'!BG1095*'Model Part B'!BJ1095+BG1095*Costperbumped)</f>
        <v>2960</v>
      </c>
      <c r="BN1095" s="74">
        <v>1092</v>
      </c>
      <c r="BO1095" s="68" t="s">
        <v>5</v>
      </c>
      <c r="BP1095" s="69">
        <v>44561</v>
      </c>
      <c r="BQ1095" s="67" t="s">
        <v>0</v>
      </c>
      <c r="BR1095" s="68" t="str">
        <f>'Flight Data'!$A1093</f>
        <v>G1092</v>
      </c>
      <c r="BS1095" s="68">
        <f>'Flight Data'!$B1093</f>
        <v>0</v>
      </c>
      <c r="BT1095" s="68">
        <f ca="1">ROUND(NORMINV($BY1095,'Inputs and Outputs'!$C$18,'Inputs and Outputs'!$D$18),0)</f>
        <v>111</v>
      </c>
      <c r="BU1095" s="68">
        <f t="shared" si="352"/>
        <v>105</v>
      </c>
      <c r="BV1095" s="68">
        <f t="shared" ca="1" si="353"/>
        <v>105</v>
      </c>
      <c r="BW1095" s="68">
        <f ca="1">IF(BV1095-BS1095&gt;'Inputs and Outputs'!$D$4,Five-BS1095,0)</f>
        <v>5</v>
      </c>
      <c r="BX1095" s="68">
        <f ca="1">BV1095*'Inputs and Outputs'!$D$5-BW1095*'Inputs and Outputs'!$D$6</f>
        <v>3700</v>
      </c>
      <c r="BY1095" s="70">
        <f t="shared" ca="1" si="359"/>
        <v>0.95892709270244592</v>
      </c>
      <c r="BZ1095" s="68">
        <f t="shared" si="354"/>
        <v>200</v>
      </c>
      <c r="CA1095" s="75">
        <f ca="1">BV1095*'Inputs and Outputs'!$D$5-('Model Part B'!BW1095*'Model Part B'!BZ1095+BW1095*Costperbumped)</f>
        <v>2700</v>
      </c>
    </row>
    <row r="1096" spans="2:79" x14ac:dyDescent="0.2">
      <c r="B1096" s="74">
        <v>1093</v>
      </c>
      <c r="C1096" s="68" t="s">
        <v>4</v>
      </c>
      <c r="D1096" s="71">
        <v>44562</v>
      </c>
      <c r="E1096" s="67" t="s">
        <v>3</v>
      </c>
      <c r="F1096" s="68" t="str">
        <f>'Flight Data'!$A1094</f>
        <v>G1093</v>
      </c>
      <c r="G1096" s="68">
        <f ca="1">'Flight Data'!$B1094</f>
        <v>6</v>
      </c>
      <c r="H1096" s="68">
        <f ca="1">ROUND(NORMINV($M1096,'Inputs and Outputs'!$C$18,'Inputs and Outputs'!$D$18),0)</f>
        <v>101</v>
      </c>
      <c r="I1096" s="68">
        <f t="shared" si="340"/>
        <v>101</v>
      </c>
      <c r="J1096" s="68">
        <f t="shared" ca="1" si="341"/>
        <v>101</v>
      </c>
      <c r="K1096" s="68">
        <f ca="1">IF(J1096-G1096&gt;'Inputs and Outputs'!$D$4,One-G1096,0)</f>
        <v>0</v>
      </c>
      <c r="L1096" s="68">
        <f ca="1">J1096*'Inputs and Outputs'!$D$5-K1096*'Inputs and Outputs'!$D$6</f>
        <v>4040</v>
      </c>
      <c r="M1096" s="70">
        <f t="shared" ca="1" si="355"/>
        <v>0.52472614894469416</v>
      </c>
      <c r="N1096" s="68">
        <f t="shared" si="342"/>
        <v>25</v>
      </c>
      <c r="O1096" s="75">
        <f ca="1">J1096*'Inputs and Outputs'!$D$5-('Model Part B'!K1096*'Model Part B'!N1096+K1096*Costperbumped)</f>
        <v>4040</v>
      </c>
      <c r="R1096" s="74">
        <v>1093</v>
      </c>
      <c r="S1096" s="68" t="s">
        <v>4</v>
      </c>
      <c r="T1096" s="71">
        <v>44562</v>
      </c>
      <c r="U1096" s="67" t="s">
        <v>3</v>
      </c>
      <c r="V1096" s="68" t="str">
        <f>'Flight Data'!$A1094</f>
        <v>G1093</v>
      </c>
      <c r="W1096" s="68">
        <f ca="1">'Flight Data'!$B1094</f>
        <v>6</v>
      </c>
      <c r="X1096" s="68">
        <f ca="1">ROUND(NORMINV($AC1096,'Inputs and Outputs'!$C$18,'Inputs and Outputs'!$D$18),0)</f>
        <v>101</v>
      </c>
      <c r="Y1096" s="68">
        <f t="shared" si="343"/>
        <v>102</v>
      </c>
      <c r="Z1096" s="68">
        <f t="shared" ca="1" si="344"/>
        <v>101</v>
      </c>
      <c r="AA1096" s="68">
        <f ca="1">IF(Z1096-W1096&gt;'Inputs and Outputs'!$D$4,One-W1096,0)</f>
        <v>0</v>
      </c>
      <c r="AB1096" s="68">
        <f ca="1">Z1096*'Inputs and Outputs'!$D$5-AA1096*'Inputs and Outputs'!$D$6</f>
        <v>4040</v>
      </c>
      <c r="AC1096" s="70">
        <f t="shared" ca="1" si="356"/>
        <v>0.50552414342747587</v>
      </c>
      <c r="AD1096" s="68">
        <f t="shared" si="345"/>
        <v>25</v>
      </c>
      <c r="AE1096" s="75">
        <f ca="1">Z1096*'Inputs and Outputs'!$D$5-('Model Part B'!AA1096*'Model Part B'!AD1096+AA1096*Costperbumped)</f>
        <v>4040</v>
      </c>
      <c r="AH1096" s="74">
        <v>1093</v>
      </c>
      <c r="AI1096" s="68" t="s">
        <v>4</v>
      </c>
      <c r="AJ1096" s="71">
        <v>44562</v>
      </c>
      <c r="AK1096" s="67" t="s">
        <v>3</v>
      </c>
      <c r="AL1096" s="68" t="str">
        <f>'Flight Data'!$A1094</f>
        <v>G1093</v>
      </c>
      <c r="AM1096" s="68">
        <f ca="1">'Flight Data'!$B1094</f>
        <v>6</v>
      </c>
      <c r="AN1096" s="68">
        <f ca="1">ROUND(NORMINV($AS1096,'Inputs and Outputs'!$C$18,'Inputs and Outputs'!$D$18),0)</f>
        <v>99</v>
      </c>
      <c r="AO1096" s="68">
        <f t="shared" si="346"/>
        <v>103</v>
      </c>
      <c r="AP1096" s="68">
        <f t="shared" ca="1" si="347"/>
        <v>99</v>
      </c>
      <c r="AQ1096" s="68">
        <f ca="1">IF(AP1096-AM1096&gt;'Inputs and Outputs'!$D$4,Three-AM1096,0)</f>
        <v>0</v>
      </c>
      <c r="AR1096" s="68">
        <f ca="1">AP1096*'Inputs and Outputs'!$D$5-AQ1096*'Inputs and Outputs'!$D$6</f>
        <v>3960</v>
      </c>
      <c r="AS1096" s="70">
        <f t="shared" ca="1" si="357"/>
        <v>0.34780674832636216</v>
      </c>
      <c r="AT1096" s="68">
        <f t="shared" si="348"/>
        <v>25</v>
      </c>
      <c r="AU1096" s="75">
        <f ca="1">AP1096*'Inputs and Outputs'!$D$5-('Model Part B'!AQ1096*'Model Part B'!AT1096+AQ1096*Costperbumped)</f>
        <v>3960</v>
      </c>
      <c r="AX1096" s="74">
        <v>1093</v>
      </c>
      <c r="AY1096" s="68" t="s">
        <v>4</v>
      </c>
      <c r="AZ1096" s="71">
        <v>44562</v>
      </c>
      <c r="BA1096" s="67" t="s">
        <v>3</v>
      </c>
      <c r="BB1096" s="68" t="str">
        <f>'Flight Data'!$A1094</f>
        <v>G1093</v>
      </c>
      <c r="BC1096" s="68">
        <f ca="1">'Flight Data'!$B1094</f>
        <v>6</v>
      </c>
      <c r="BD1096" s="68">
        <f ca="1">ROUND(NORMINV($BI1096,'Inputs and Outputs'!$C$18,'Inputs and Outputs'!$D$18),0)</f>
        <v>101</v>
      </c>
      <c r="BE1096" s="68">
        <f t="shared" si="349"/>
        <v>104</v>
      </c>
      <c r="BF1096" s="68">
        <f t="shared" ca="1" si="350"/>
        <v>101</v>
      </c>
      <c r="BG1096" s="68">
        <f ca="1">IF(BF1096-BC1096&gt;'Inputs and Outputs'!$D$4,Four-BC1096,0)</f>
        <v>0</v>
      </c>
      <c r="BH1096" s="68">
        <f ca="1">BF1096*'Inputs and Outputs'!$D$5-BG1096*'Inputs and Outputs'!$D$6</f>
        <v>4040</v>
      </c>
      <c r="BI1096" s="70">
        <f t="shared" ca="1" si="358"/>
        <v>0.51821770079665574</v>
      </c>
      <c r="BJ1096" s="68">
        <f t="shared" si="351"/>
        <v>25</v>
      </c>
      <c r="BK1096" s="75">
        <f ca="1">BF1096*'Inputs and Outputs'!$D$5-('Model Part B'!BG1096*'Model Part B'!BJ1096+BG1096*Costperbumped)</f>
        <v>4040</v>
      </c>
      <c r="BN1096" s="74">
        <v>1093</v>
      </c>
      <c r="BO1096" s="68" t="s">
        <v>4</v>
      </c>
      <c r="BP1096" s="71">
        <v>44562</v>
      </c>
      <c r="BQ1096" s="67" t="s">
        <v>3</v>
      </c>
      <c r="BR1096" s="68" t="str">
        <f>'Flight Data'!$A1094</f>
        <v>G1093</v>
      </c>
      <c r="BS1096" s="68">
        <f ca="1">'Flight Data'!$B1094</f>
        <v>6</v>
      </c>
      <c r="BT1096" s="68">
        <f ca="1">ROUND(NORMINV($BY1096,'Inputs and Outputs'!$C$18,'Inputs and Outputs'!$D$18),0)</f>
        <v>102</v>
      </c>
      <c r="BU1096" s="68">
        <f t="shared" si="352"/>
        <v>105</v>
      </c>
      <c r="BV1096" s="68">
        <f t="shared" ca="1" si="353"/>
        <v>102</v>
      </c>
      <c r="BW1096" s="68">
        <f ca="1">IF(BV1096-BS1096&gt;'Inputs and Outputs'!$D$4,Five-BS1096,0)</f>
        <v>0</v>
      </c>
      <c r="BX1096" s="68">
        <f ca="1">BV1096*'Inputs and Outputs'!$D$5-BW1096*'Inputs and Outputs'!$D$6</f>
        <v>4080</v>
      </c>
      <c r="BY1096" s="70">
        <f t="shared" ca="1" si="359"/>
        <v>0.57291333500980135</v>
      </c>
      <c r="BZ1096" s="68">
        <f t="shared" si="354"/>
        <v>25</v>
      </c>
      <c r="CA1096" s="75">
        <f ca="1">BV1096*'Inputs and Outputs'!$D$5-('Model Part B'!BW1096*'Model Part B'!BZ1096+BW1096*Costperbumped)</f>
        <v>4080</v>
      </c>
    </row>
    <row r="1097" spans="2:79" x14ac:dyDescent="0.2">
      <c r="B1097" s="74">
        <v>1094</v>
      </c>
      <c r="C1097" s="68" t="s">
        <v>4</v>
      </c>
      <c r="D1097" s="71">
        <v>44562</v>
      </c>
      <c r="E1097" s="67" t="s">
        <v>2</v>
      </c>
      <c r="F1097" s="68" t="str">
        <f>'Flight Data'!$A1095</f>
        <v>G1094</v>
      </c>
      <c r="G1097" s="68">
        <f ca="1">'Flight Data'!$B1095</f>
        <v>2</v>
      </c>
      <c r="H1097" s="68">
        <f ca="1">ROUND(NORMINV($M1097,'Inputs and Outputs'!$C$19,'Inputs and Outputs'!$D$19),0)</f>
        <v>106</v>
      </c>
      <c r="I1097" s="68">
        <f t="shared" si="340"/>
        <v>101</v>
      </c>
      <c r="J1097" s="68">
        <f t="shared" ca="1" si="341"/>
        <v>101</v>
      </c>
      <c r="K1097" s="68">
        <f ca="1">IF(J1097-G1097&gt;'Inputs and Outputs'!$D$4,One-G1097,0)</f>
        <v>0</v>
      </c>
      <c r="L1097" s="68">
        <f ca="1">J1097*'Inputs and Outputs'!$D$5-K1097*'Inputs and Outputs'!$D$6</f>
        <v>4040</v>
      </c>
      <c r="M1097" s="70">
        <f t="shared" ca="1" si="355"/>
        <v>0.70048318515077856</v>
      </c>
      <c r="N1097" s="68">
        <f t="shared" si="342"/>
        <v>25</v>
      </c>
      <c r="O1097" s="75">
        <f ca="1">J1097*'Inputs and Outputs'!$D$5-('Model Part B'!K1097*'Model Part B'!N1097+K1097*Costperbumped)</f>
        <v>4040</v>
      </c>
      <c r="R1097" s="74">
        <v>1094</v>
      </c>
      <c r="S1097" s="68" t="s">
        <v>4</v>
      </c>
      <c r="T1097" s="71">
        <v>44562</v>
      </c>
      <c r="U1097" s="67" t="s">
        <v>2</v>
      </c>
      <c r="V1097" s="68" t="str">
        <f>'Flight Data'!$A1095</f>
        <v>G1094</v>
      </c>
      <c r="W1097" s="68">
        <f ca="1">'Flight Data'!$B1095</f>
        <v>2</v>
      </c>
      <c r="X1097" s="68">
        <f ca="1">ROUND(NORMINV($AC1097,'Inputs and Outputs'!$C$19,'Inputs and Outputs'!$D$19),0)</f>
        <v>101</v>
      </c>
      <c r="Y1097" s="68">
        <f t="shared" si="343"/>
        <v>102</v>
      </c>
      <c r="Z1097" s="68">
        <f t="shared" ca="1" si="344"/>
        <v>101</v>
      </c>
      <c r="AA1097" s="68">
        <f ca="1">IF(Z1097-W1097&gt;'Inputs and Outputs'!$D$4,One-W1097,0)</f>
        <v>0</v>
      </c>
      <c r="AB1097" s="68">
        <f ca="1">Z1097*'Inputs and Outputs'!$D$5-AA1097*'Inputs and Outputs'!$D$6</f>
        <v>4040</v>
      </c>
      <c r="AC1097" s="70">
        <f t="shared" ca="1" si="356"/>
        <v>0.35712786542049746</v>
      </c>
      <c r="AD1097" s="68">
        <f t="shared" si="345"/>
        <v>25</v>
      </c>
      <c r="AE1097" s="75">
        <f ca="1">Z1097*'Inputs and Outputs'!$D$5-('Model Part B'!AA1097*'Model Part B'!AD1097+AA1097*Costperbumped)</f>
        <v>4040</v>
      </c>
      <c r="AH1097" s="74">
        <v>1094</v>
      </c>
      <c r="AI1097" s="68" t="s">
        <v>4</v>
      </c>
      <c r="AJ1097" s="71">
        <v>44562</v>
      </c>
      <c r="AK1097" s="67" t="s">
        <v>2</v>
      </c>
      <c r="AL1097" s="68" t="str">
        <f>'Flight Data'!$A1095</f>
        <v>G1094</v>
      </c>
      <c r="AM1097" s="68">
        <f ca="1">'Flight Data'!$B1095</f>
        <v>2</v>
      </c>
      <c r="AN1097" s="68">
        <f ca="1">ROUND(NORMINV($AS1097,'Inputs and Outputs'!$C$19,'Inputs and Outputs'!$D$19),0)</f>
        <v>106</v>
      </c>
      <c r="AO1097" s="68">
        <f t="shared" si="346"/>
        <v>103</v>
      </c>
      <c r="AP1097" s="68">
        <f t="shared" ca="1" si="347"/>
        <v>103</v>
      </c>
      <c r="AQ1097" s="68">
        <f ca="1">IF(AP1097-AM1097&gt;'Inputs and Outputs'!$D$4,Three-AM1097,0)</f>
        <v>1</v>
      </c>
      <c r="AR1097" s="68">
        <f ca="1">AP1097*'Inputs and Outputs'!$D$5-AQ1097*'Inputs and Outputs'!$D$6</f>
        <v>4020</v>
      </c>
      <c r="AS1097" s="70">
        <f t="shared" ca="1" si="357"/>
        <v>0.7320070481569847</v>
      </c>
      <c r="AT1097" s="68">
        <f t="shared" si="348"/>
        <v>25</v>
      </c>
      <c r="AU1097" s="75">
        <f ca="1">AP1097*'Inputs and Outputs'!$D$5-('Model Part B'!AQ1097*'Model Part B'!AT1097+AQ1097*Costperbumped)</f>
        <v>3995</v>
      </c>
      <c r="AX1097" s="74">
        <v>1094</v>
      </c>
      <c r="AY1097" s="68" t="s">
        <v>4</v>
      </c>
      <c r="AZ1097" s="71">
        <v>44562</v>
      </c>
      <c r="BA1097" s="67" t="s">
        <v>2</v>
      </c>
      <c r="BB1097" s="68" t="str">
        <f>'Flight Data'!$A1095</f>
        <v>G1094</v>
      </c>
      <c r="BC1097" s="68">
        <f ca="1">'Flight Data'!$B1095</f>
        <v>2</v>
      </c>
      <c r="BD1097" s="68">
        <f ca="1">ROUND(NORMINV($BI1097,'Inputs and Outputs'!$C$19,'Inputs and Outputs'!$D$19),0)</f>
        <v>106</v>
      </c>
      <c r="BE1097" s="68">
        <f t="shared" si="349"/>
        <v>104</v>
      </c>
      <c r="BF1097" s="68">
        <f t="shared" ca="1" si="350"/>
        <v>104</v>
      </c>
      <c r="BG1097" s="68">
        <f ca="1">IF(BF1097-BC1097&gt;'Inputs and Outputs'!$D$4,Four-BC1097,0)</f>
        <v>2</v>
      </c>
      <c r="BH1097" s="68">
        <f ca="1">BF1097*'Inputs and Outputs'!$D$5-BG1097*'Inputs and Outputs'!$D$6</f>
        <v>3960</v>
      </c>
      <c r="BI1097" s="70">
        <f t="shared" ca="1" si="358"/>
        <v>0.69598932242629485</v>
      </c>
      <c r="BJ1097" s="68">
        <f t="shared" si="351"/>
        <v>25</v>
      </c>
      <c r="BK1097" s="75">
        <f ca="1">BF1097*'Inputs and Outputs'!$D$5-('Model Part B'!BG1097*'Model Part B'!BJ1097+BG1097*Costperbumped)</f>
        <v>3910</v>
      </c>
      <c r="BN1097" s="74">
        <v>1094</v>
      </c>
      <c r="BO1097" s="68" t="s">
        <v>4</v>
      </c>
      <c r="BP1097" s="71">
        <v>44562</v>
      </c>
      <c r="BQ1097" s="67" t="s">
        <v>2</v>
      </c>
      <c r="BR1097" s="68" t="str">
        <f>'Flight Data'!$A1095</f>
        <v>G1094</v>
      </c>
      <c r="BS1097" s="68">
        <f ca="1">'Flight Data'!$B1095</f>
        <v>2</v>
      </c>
      <c r="BT1097" s="68">
        <f ca="1">ROUND(NORMINV($BY1097,'Inputs and Outputs'!$C$18,'Inputs and Outputs'!$D$18),0)</f>
        <v>100</v>
      </c>
      <c r="BU1097" s="68">
        <f t="shared" si="352"/>
        <v>105</v>
      </c>
      <c r="BV1097" s="68">
        <f t="shared" ca="1" si="353"/>
        <v>100</v>
      </c>
      <c r="BW1097" s="68">
        <f ca="1">IF(BV1097-BS1097&gt;'Inputs and Outputs'!$D$4,Five-BS1097,0)</f>
        <v>0</v>
      </c>
      <c r="BX1097" s="68">
        <f ca="1">BV1097*'Inputs and Outputs'!$D$5-BW1097*'Inputs and Outputs'!$D$6</f>
        <v>4000</v>
      </c>
      <c r="BY1097" s="70">
        <f t="shared" ca="1" si="359"/>
        <v>0.43273836009462363</v>
      </c>
      <c r="BZ1097" s="68">
        <f t="shared" si="354"/>
        <v>25</v>
      </c>
      <c r="CA1097" s="75">
        <f ca="1">BV1097*'Inputs and Outputs'!$D$5-('Model Part B'!BW1097*'Model Part B'!BZ1097+BW1097*Costperbumped)</f>
        <v>4000</v>
      </c>
    </row>
    <row r="1098" spans="2:79" x14ac:dyDescent="0.2">
      <c r="B1098" s="74">
        <v>1095</v>
      </c>
      <c r="C1098" s="68" t="s">
        <v>4</v>
      </c>
      <c r="D1098" s="71">
        <v>44562</v>
      </c>
      <c r="E1098" s="67" t="s">
        <v>0</v>
      </c>
      <c r="F1098" s="68" t="str">
        <f>'Flight Data'!$A1096</f>
        <v>G1095</v>
      </c>
      <c r="G1098" s="68">
        <f ca="1">'Flight Data'!$B1096</f>
        <v>7</v>
      </c>
      <c r="H1098" s="68">
        <f ca="1">ROUND(NORMINV($M1098,'Inputs and Outputs'!$C$20,'Inputs and Outputs'!$D$20),0)</f>
        <v>108</v>
      </c>
      <c r="I1098" s="68">
        <f t="shared" si="340"/>
        <v>101</v>
      </c>
      <c r="J1098" s="68">
        <f t="shared" ca="1" si="341"/>
        <v>101</v>
      </c>
      <c r="K1098" s="68">
        <f ca="1">IF(J1098-G1098&gt;'Inputs and Outputs'!$D$4,One-G1098,0)</f>
        <v>0</v>
      </c>
      <c r="L1098" s="68">
        <f ca="1">J1098*'Inputs and Outputs'!$D$5-K1098*'Inputs and Outputs'!$D$6</f>
        <v>4040</v>
      </c>
      <c r="M1098" s="70">
        <f t="shared" ca="1" si="355"/>
        <v>0.69967800629324761</v>
      </c>
      <c r="N1098" s="68">
        <f t="shared" si="342"/>
        <v>200</v>
      </c>
      <c r="O1098" s="75">
        <f ca="1">J1098*'Inputs and Outputs'!$D$5-('Model Part B'!K1098*'Model Part B'!N1098+K1098*Costperbumped)</f>
        <v>4040</v>
      </c>
      <c r="R1098" s="74">
        <v>1095</v>
      </c>
      <c r="S1098" s="68" t="s">
        <v>4</v>
      </c>
      <c r="T1098" s="71">
        <v>44562</v>
      </c>
      <c r="U1098" s="67" t="s">
        <v>0</v>
      </c>
      <c r="V1098" s="68" t="str">
        <f>'Flight Data'!$A1096</f>
        <v>G1095</v>
      </c>
      <c r="W1098" s="68">
        <f ca="1">'Flight Data'!$B1096</f>
        <v>7</v>
      </c>
      <c r="X1098" s="68">
        <f ca="1">ROUND(NORMINV($AC1098,'Inputs and Outputs'!$C$20,'Inputs and Outputs'!$D$20),0)</f>
        <v>100</v>
      </c>
      <c r="Y1098" s="68">
        <f t="shared" si="343"/>
        <v>102</v>
      </c>
      <c r="Z1098" s="68">
        <f t="shared" ca="1" si="344"/>
        <v>100</v>
      </c>
      <c r="AA1098" s="68">
        <f ca="1">IF(Z1098-W1098&gt;'Inputs and Outputs'!$D$4,One-W1098,0)</f>
        <v>0</v>
      </c>
      <c r="AB1098" s="68">
        <f ca="1">Z1098*'Inputs and Outputs'!$D$5-AA1098*'Inputs and Outputs'!$D$6</f>
        <v>4000</v>
      </c>
      <c r="AC1098" s="70">
        <f t="shared" ca="1" si="356"/>
        <v>0.1762562036797386</v>
      </c>
      <c r="AD1098" s="68">
        <f t="shared" si="345"/>
        <v>200</v>
      </c>
      <c r="AE1098" s="75">
        <f ca="1">Z1098*'Inputs and Outputs'!$D$5-('Model Part B'!AA1098*'Model Part B'!AD1098+AA1098*Costperbumped)</f>
        <v>4000</v>
      </c>
      <c r="AH1098" s="74">
        <v>1095</v>
      </c>
      <c r="AI1098" s="68" t="s">
        <v>4</v>
      </c>
      <c r="AJ1098" s="71">
        <v>44562</v>
      </c>
      <c r="AK1098" s="67" t="s">
        <v>0</v>
      </c>
      <c r="AL1098" s="68" t="str">
        <f>'Flight Data'!$A1096</f>
        <v>G1095</v>
      </c>
      <c r="AM1098" s="68">
        <f ca="1">'Flight Data'!$B1096</f>
        <v>7</v>
      </c>
      <c r="AN1098" s="68">
        <f ca="1">ROUND(NORMINV($AS1098,'Inputs and Outputs'!$C$20,'Inputs and Outputs'!$D$20),0)</f>
        <v>100</v>
      </c>
      <c r="AO1098" s="68">
        <f t="shared" si="346"/>
        <v>103</v>
      </c>
      <c r="AP1098" s="68">
        <f t="shared" ca="1" si="347"/>
        <v>100</v>
      </c>
      <c r="AQ1098" s="68">
        <f ca="1">IF(AP1098-AM1098&gt;'Inputs and Outputs'!$D$4,Three-AM1098,0)</f>
        <v>0</v>
      </c>
      <c r="AR1098" s="68">
        <f ca="1">AP1098*'Inputs and Outputs'!$D$5-AQ1098*'Inputs and Outputs'!$D$6</f>
        <v>4000</v>
      </c>
      <c r="AS1098" s="70">
        <f t="shared" ca="1" si="357"/>
        <v>0.14271510918430996</v>
      </c>
      <c r="AT1098" s="68">
        <f t="shared" si="348"/>
        <v>200</v>
      </c>
      <c r="AU1098" s="75">
        <f ca="1">AP1098*'Inputs and Outputs'!$D$5-('Model Part B'!AQ1098*'Model Part B'!AT1098+AQ1098*Costperbumped)</f>
        <v>4000</v>
      </c>
      <c r="AX1098" s="74">
        <v>1095</v>
      </c>
      <c r="AY1098" s="68" t="s">
        <v>4</v>
      </c>
      <c r="AZ1098" s="71">
        <v>44562</v>
      </c>
      <c r="BA1098" s="67" t="s">
        <v>0</v>
      </c>
      <c r="BB1098" s="68" t="str">
        <f>'Flight Data'!$A1096</f>
        <v>G1095</v>
      </c>
      <c r="BC1098" s="68">
        <f ca="1">'Flight Data'!$B1096</f>
        <v>7</v>
      </c>
      <c r="BD1098" s="68">
        <f ca="1">ROUND(NORMINV($BI1098,'Inputs and Outputs'!$C$20,'Inputs and Outputs'!$D$20),0)</f>
        <v>106</v>
      </c>
      <c r="BE1098" s="68">
        <f t="shared" si="349"/>
        <v>104</v>
      </c>
      <c r="BF1098" s="68">
        <f t="shared" ca="1" si="350"/>
        <v>104</v>
      </c>
      <c r="BG1098" s="68">
        <f ca="1">IF(BF1098-BC1098&gt;'Inputs and Outputs'!$D$4,Four-BC1098,0)</f>
        <v>0</v>
      </c>
      <c r="BH1098" s="68">
        <f ca="1">BF1098*'Inputs and Outputs'!$D$5-BG1098*'Inputs and Outputs'!$D$6</f>
        <v>4160</v>
      </c>
      <c r="BI1098" s="70">
        <f t="shared" ca="1" si="358"/>
        <v>0.56588116892175266</v>
      </c>
      <c r="BJ1098" s="68">
        <f t="shared" si="351"/>
        <v>200</v>
      </c>
      <c r="BK1098" s="75">
        <f ca="1">BF1098*'Inputs and Outputs'!$D$5-('Model Part B'!BG1098*'Model Part B'!BJ1098+BG1098*Costperbumped)</f>
        <v>4160</v>
      </c>
      <c r="BN1098" s="74">
        <v>1095</v>
      </c>
      <c r="BO1098" s="68" t="s">
        <v>4</v>
      </c>
      <c r="BP1098" s="71">
        <v>44562</v>
      </c>
      <c r="BQ1098" s="67" t="s">
        <v>0</v>
      </c>
      <c r="BR1098" s="68" t="str">
        <f>'Flight Data'!$A1096</f>
        <v>G1095</v>
      </c>
      <c r="BS1098" s="68">
        <f ca="1">'Flight Data'!$B1096</f>
        <v>7</v>
      </c>
      <c r="BT1098" s="68">
        <f ca="1">ROUND(NORMINV($BY1098,'Inputs and Outputs'!$C$18,'Inputs and Outputs'!$D$18),0)</f>
        <v>105</v>
      </c>
      <c r="BU1098" s="68">
        <f t="shared" si="352"/>
        <v>105</v>
      </c>
      <c r="BV1098" s="68">
        <f t="shared" ca="1" si="353"/>
        <v>105</v>
      </c>
      <c r="BW1098" s="68">
        <f ca="1">IF(BV1098-BS1098&gt;'Inputs and Outputs'!$D$4,Five-BS1098,0)</f>
        <v>0</v>
      </c>
      <c r="BX1098" s="68">
        <f ca="1">BV1098*'Inputs and Outputs'!$D$5-BW1098*'Inputs and Outputs'!$D$6</f>
        <v>4200</v>
      </c>
      <c r="BY1098" s="70">
        <f t="shared" ca="1" si="359"/>
        <v>0.72397654931097244</v>
      </c>
      <c r="BZ1098" s="68">
        <f t="shared" si="354"/>
        <v>200</v>
      </c>
      <c r="CA1098" s="75">
        <f ca="1">BV1098*'Inputs and Outputs'!$D$5-('Model Part B'!BW1098*'Model Part B'!BZ1098+BW1098*Costperbumped)</f>
        <v>4200</v>
      </c>
    </row>
    <row r="1099" spans="2:79" x14ac:dyDescent="0.2">
      <c r="B1099" s="74">
        <v>1096</v>
      </c>
      <c r="C1099" s="68" t="s">
        <v>1</v>
      </c>
      <c r="D1099" s="71">
        <f t="shared" ref="D1099:D1162" si="360">D1096+1</f>
        <v>44563</v>
      </c>
      <c r="E1099" s="67" t="s">
        <v>3</v>
      </c>
      <c r="F1099" s="68" t="str">
        <f>'Flight Data'!$A1097</f>
        <v>G1096</v>
      </c>
      <c r="G1099" s="68">
        <f ca="1">'Flight Data'!$B1097</f>
        <v>8</v>
      </c>
      <c r="H1099" s="68">
        <f ca="1">ROUND(NORMINV($M1099,'Inputs and Outputs'!$C$18,'Inputs and Outputs'!$D$18),0)</f>
        <v>103</v>
      </c>
      <c r="I1099" s="68">
        <f t="shared" si="340"/>
        <v>101</v>
      </c>
      <c r="J1099" s="68">
        <f t="shared" ca="1" si="341"/>
        <v>101</v>
      </c>
      <c r="K1099" s="68">
        <f ca="1">IF(J1099-G1099&gt;'Inputs and Outputs'!$D$4,One-G1099,0)</f>
        <v>0</v>
      </c>
      <c r="L1099" s="68">
        <f ca="1">J1099*'Inputs and Outputs'!$D$5-K1099*'Inputs and Outputs'!$D$6</f>
        <v>4040</v>
      </c>
      <c r="M1099" s="70">
        <f t="shared" ca="1" si="355"/>
        <v>0.62036197629196244</v>
      </c>
      <c r="N1099" s="68">
        <f t="shared" si="342"/>
        <v>25</v>
      </c>
      <c r="O1099" s="75">
        <f ca="1">J1099*'Inputs and Outputs'!$D$5-('Model Part B'!K1099*'Model Part B'!N1099+K1099*Costperbumped)</f>
        <v>4040</v>
      </c>
      <c r="R1099" s="74">
        <v>1096</v>
      </c>
      <c r="S1099" s="68" t="s">
        <v>1</v>
      </c>
      <c r="T1099" s="71">
        <f t="shared" ref="T1099:T1162" si="361">T1096+1</f>
        <v>44563</v>
      </c>
      <c r="U1099" s="67" t="s">
        <v>3</v>
      </c>
      <c r="V1099" s="68" t="str">
        <f>'Flight Data'!$A1097</f>
        <v>G1096</v>
      </c>
      <c r="W1099" s="68">
        <f ca="1">'Flight Data'!$B1097</f>
        <v>8</v>
      </c>
      <c r="X1099" s="68">
        <f ca="1">ROUND(NORMINV($AC1099,'Inputs and Outputs'!$C$18,'Inputs and Outputs'!$D$18),0)</f>
        <v>106</v>
      </c>
      <c r="Y1099" s="68">
        <f t="shared" si="343"/>
        <v>102</v>
      </c>
      <c r="Z1099" s="68">
        <f t="shared" ca="1" si="344"/>
        <v>102</v>
      </c>
      <c r="AA1099" s="68">
        <f ca="1">IF(Z1099-W1099&gt;'Inputs and Outputs'!$D$4,One-W1099,0)</f>
        <v>0</v>
      </c>
      <c r="AB1099" s="68">
        <f ca="1">Z1099*'Inputs and Outputs'!$D$5-AA1099*'Inputs and Outputs'!$D$6</f>
        <v>4080</v>
      </c>
      <c r="AC1099" s="70">
        <f t="shared" ca="1" si="356"/>
        <v>0.7771393560201818</v>
      </c>
      <c r="AD1099" s="68">
        <f t="shared" si="345"/>
        <v>25</v>
      </c>
      <c r="AE1099" s="75">
        <f ca="1">Z1099*'Inputs and Outputs'!$D$5-('Model Part B'!AA1099*'Model Part B'!AD1099+AA1099*Costperbumped)</f>
        <v>4080</v>
      </c>
      <c r="AH1099" s="74">
        <v>1096</v>
      </c>
      <c r="AI1099" s="68" t="s">
        <v>1</v>
      </c>
      <c r="AJ1099" s="71">
        <f t="shared" ref="AJ1099:AJ1162" si="362">AJ1096+1</f>
        <v>44563</v>
      </c>
      <c r="AK1099" s="67" t="s">
        <v>3</v>
      </c>
      <c r="AL1099" s="68" t="str">
        <f>'Flight Data'!$A1097</f>
        <v>G1096</v>
      </c>
      <c r="AM1099" s="68">
        <f ca="1">'Flight Data'!$B1097</f>
        <v>8</v>
      </c>
      <c r="AN1099" s="68">
        <f ca="1">ROUND(NORMINV($AS1099,'Inputs and Outputs'!$C$18,'Inputs and Outputs'!$D$18),0)</f>
        <v>102</v>
      </c>
      <c r="AO1099" s="68">
        <f t="shared" si="346"/>
        <v>103</v>
      </c>
      <c r="AP1099" s="68">
        <f t="shared" ca="1" si="347"/>
        <v>102</v>
      </c>
      <c r="AQ1099" s="68">
        <f ca="1">IF(AP1099-AM1099&gt;'Inputs and Outputs'!$D$4,Three-AM1099,0)</f>
        <v>0</v>
      </c>
      <c r="AR1099" s="68">
        <f ca="1">AP1099*'Inputs and Outputs'!$D$5-AQ1099*'Inputs and Outputs'!$D$6</f>
        <v>4080</v>
      </c>
      <c r="AS1099" s="70">
        <f t="shared" ca="1" si="357"/>
        <v>0.54842997188177678</v>
      </c>
      <c r="AT1099" s="68">
        <f t="shared" si="348"/>
        <v>25</v>
      </c>
      <c r="AU1099" s="75">
        <f ca="1">AP1099*'Inputs and Outputs'!$D$5-('Model Part B'!AQ1099*'Model Part B'!AT1099+AQ1099*Costperbumped)</f>
        <v>4080</v>
      </c>
      <c r="AX1099" s="74">
        <v>1096</v>
      </c>
      <c r="AY1099" s="68" t="s">
        <v>1</v>
      </c>
      <c r="AZ1099" s="71">
        <f t="shared" ref="AZ1099:AZ1162" si="363">AZ1096+1</f>
        <v>44563</v>
      </c>
      <c r="BA1099" s="67" t="s">
        <v>3</v>
      </c>
      <c r="BB1099" s="68" t="str">
        <f>'Flight Data'!$A1097</f>
        <v>G1096</v>
      </c>
      <c r="BC1099" s="68">
        <f ca="1">'Flight Data'!$B1097</f>
        <v>8</v>
      </c>
      <c r="BD1099" s="68">
        <f ca="1">ROUND(NORMINV($BI1099,'Inputs and Outputs'!$C$18,'Inputs and Outputs'!$D$18),0)</f>
        <v>97</v>
      </c>
      <c r="BE1099" s="68">
        <f t="shared" si="349"/>
        <v>104</v>
      </c>
      <c r="BF1099" s="68">
        <f t="shared" ca="1" si="350"/>
        <v>97</v>
      </c>
      <c r="BG1099" s="68">
        <f ca="1">IF(BF1099-BC1099&gt;'Inputs and Outputs'!$D$4,Four-BC1099,0)</f>
        <v>0</v>
      </c>
      <c r="BH1099" s="68">
        <f ca="1">BF1099*'Inputs and Outputs'!$D$5-BG1099*'Inputs and Outputs'!$D$6</f>
        <v>3880</v>
      </c>
      <c r="BI1099" s="70">
        <f t="shared" ca="1" si="358"/>
        <v>0.27671355497950156</v>
      </c>
      <c r="BJ1099" s="68">
        <f t="shared" si="351"/>
        <v>25</v>
      </c>
      <c r="BK1099" s="75">
        <f ca="1">BF1099*'Inputs and Outputs'!$D$5-('Model Part B'!BG1099*'Model Part B'!BJ1099+BG1099*Costperbumped)</f>
        <v>3880</v>
      </c>
      <c r="BN1099" s="74">
        <v>1096</v>
      </c>
      <c r="BO1099" s="68" t="s">
        <v>1</v>
      </c>
      <c r="BP1099" s="71">
        <f t="shared" ref="BP1099:BP1162" si="364">BP1096+1</f>
        <v>44563</v>
      </c>
      <c r="BQ1099" s="67" t="s">
        <v>3</v>
      </c>
      <c r="BR1099" s="68" t="str">
        <f>'Flight Data'!$A1097</f>
        <v>G1096</v>
      </c>
      <c r="BS1099" s="68">
        <f ca="1">'Flight Data'!$B1097</f>
        <v>8</v>
      </c>
      <c r="BT1099" s="68">
        <f ca="1">ROUND(NORMINV($BY1099,'Inputs and Outputs'!$C$18,'Inputs and Outputs'!$D$18),0)</f>
        <v>110</v>
      </c>
      <c r="BU1099" s="68">
        <f t="shared" si="352"/>
        <v>105</v>
      </c>
      <c r="BV1099" s="68">
        <f t="shared" ca="1" si="353"/>
        <v>105</v>
      </c>
      <c r="BW1099" s="68">
        <f ca="1">IF(BV1099-BS1099&gt;'Inputs and Outputs'!$D$4,Five-BS1099,0)</f>
        <v>0</v>
      </c>
      <c r="BX1099" s="68">
        <f ca="1">BV1099*'Inputs and Outputs'!$D$5-BW1099*'Inputs and Outputs'!$D$6</f>
        <v>4200</v>
      </c>
      <c r="BY1099" s="70">
        <f t="shared" ca="1" si="359"/>
        <v>0.94269757315203517</v>
      </c>
      <c r="BZ1099" s="68">
        <f t="shared" si="354"/>
        <v>25</v>
      </c>
      <c r="CA1099" s="75">
        <f ca="1">BV1099*'Inputs and Outputs'!$D$5-('Model Part B'!BW1099*'Model Part B'!BZ1099+BW1099*Costperbumped)</f>
        <v>4200</v>
      </c>
    </row>
    <row r="1100" spans="2:79" x14ac:dyDescent="0.2">
      <c r="B1100" s="74">
        <v>1097</v>
      </c>
      <c r="C1100" s="68" t="s">
        <v>1</v>
      </c>
      <c r="D1100" s="71">
        <f t="shared" si="360"/>
        <v>44563</v>
      </c>
      <c r="E1100" s="67" t="s">
        <v>2</v>
      </c>
      <c r="F1100" s="68" t="str">
        <f>'Flight Data'!$A1098</f>
        <v>G1097</v>
      </c>
      <c r="G1100" s="68">
        <f ca="1">'Flight Data'!$B1098</f>
        <v>3</v>
      </c>
      <c r="H1100" s="68">
        <f ca="1">ROUND(NORMINV($M1100,'Inputs and Outputs'!$C$19,'Inputs and Outputs'!$D$19),0)</f>
        <v>105</v>
      </c>
      <c r="I1100" s="68">
        <f t="shared" si="340"/>
        <v>101</v>
      </c>
      <c r="J1100" s="68">
        <f t="shared" ca="1" si="341"/>
        <v>101</v>
      </c>
      <c r="K1100" s="68">
        <f ca="1">IF(J1100-G1100&gt;'Inputs and Outputs'!$D$4,One-G1100,0)</f>
        <v>0</v>
      </c>
      <c r="L1100" s="68">
        <f ca="1">J1100*'Inputs and Outputs'!$D$5-K1100*'Inputs and Outputs'!$D$6</f>
        <v>4040</v>
      </c>
      <c r="M1100" s="70">
        <f t="shared" ca="1" si="355"/>
        <v>0.63119090436184444</v>
      </c>
      <c r="N1100" s="68">
        <f t="shared" si="342"/>
        <v>25</v>
      </c>
      <c r="O1100" s="75">
        <f ca="1">J1100*'Inputs and Outputs'!$D$5-('Model Part B'!K1100*'Model Part B'!N1100+K1100*Costperbumped)</f>
        <v>4040</v>
      </c>
      <c r="R1100" s="74">
        <v>1097</v>
      </c>
      <c r="S1100" s="68" t="s">
        <v>1</v>
      </c>
      <c r="T1100" s="71">
        <f t="shared" si="361"/>
        <v>44563</v>
      </c>
      <c r="U1100" s="67" t="s">
        <v>2</v>
      </c>
      <c r="V1100" s="68" t="str">
        <f>'Flight Data'!$A1098</f>
        <v>G1097</v>
      </c>
      <c r="W1100" s="68">
        <f ca="1">'Flight Data'!$B1098</f>
        <v>3</v>
      </c>
      <c r="X1100" s="68">
        <f ca="1">ROUND(NORMINV($AC1100,'Inputs and Outputs'!$C$19,'Inputs and Outputs'!$D$19),0)</f>
        <v>106</v>
      </c>
      <c r="Y1100" s="68">
        <f t="shared" si="343"/>
        <v>102</v>
      </c>
      <c r="Z1100" s="68">
        <f t="shared" ca="1" si="344"/>
        <v>102</v>
      </c>
      <c r="AA1100" s="68">
        <f ca="1">IF(Z1100-W1100&gt;'Inputs and Outputs'!$D$4,One-W1100,0)</f>
        <v>0</v>
      </c>
      <c r="AB1100" s="68">
        <f ca="1">Z1100*'Inputs and Outputs'!$D$5-AA1100*'Inputs and Outputs'!$D$6</f>
        <v>4080</v>
      </c>
      <c r="AC1100" s="70">
        <f t="shared" ca="1" si="356"/>
        <v>0.7453099282460004</v>
      </c>
      <c r="AD1100" s="68">
        <f t="shared" si="345"/>
        <v>25</v>
      </c>
      <c r="AE1100" s="75">
        <f ca="1">Z1100*'Inputs and Outputs'!$D$5-('Model Part B'!AA1100*'Model Part B'!AD1100+AA1100*Costperbumped)</f>
        <v>4080</v>
      </c>
      <c r="AH1100" s="74">
        <v>1097</v>
      </c>
      <c r="AI1100" s="68" t="s">
        <v>1</v>
      </c>
      <c r="AJ1100" s="71">
        <f t="shared" si="362"/>
        <v>44563</v>
      </c>
      <c r="AK1100" s="67" t="s">
        <v>2</v>
      </c>
      <c r="AL1100" s="68" t="str">
        <f>'Flight Data'!$A1098</f>
        <v>G1097</v>
      </c>
      <c r="AM1100" s="68">
        <f ca="1">'Flight Data'!$B1098</f>
        <v>3</v>
      </c>
      <c r="AN1100" s="68">
        <f ca="1">ROUND(NORMINV($AS1100,'Inputs and Outputs'!$C$19,'Inputs and Outputs'!$D$19),0)</f>
        <v>112</v>
      </c>
      <c r="AO1100" s="68">
        <f t="shared" si="346"/>
        <v>103</v>
      </c>
      <c r="AP1100" s="68">
        <f t="shared" ca="1" si="347"/>
        <v>103</v>
      </c>
      <c r="AQ1100" s="68">
        <f ca="1">IF(AP1100-AM1100&gt;'Inputs and Outputs'!$D$4,Three-AM1100,0)</f>
        <v>0</v>
      </c>
      <c r="AR1100" s="68">
        <f ca="1">AP1100*'Inputs and Outputs'!$D$5-AQ1100*'Inputs and Outputs'!$D$6</f>
        <v>4120</v>
      </c>
      <c r="AS1100" s="70">
        <f t="shared" ca="1" si="357"/>
        <v>0.97056583777912642</v>
      </c>
      <c r="AT1100" s="68">
        <f t="shared" si="348"/>
        <v>25</v>
      </c>
      <c r="AU1100" s="75">
        <f ca="1">AP1100*'Inputs and Outputs'!$D$5-('Model Part B'!AQ1100*'Model Part B'!AT1100+AQ1100*Costperbumped)</f>
        <v>4120</v>
      </c>
      <c r="AX1100" s="74">
        <v>1097</v>
      </c>
      <c r="AY1100" s="68" t="s">
        <v>1</v>
      </c>
      <c r="AZ1100" s="71">
        <f t="shared" si="363"/>
        <v>44563</v>
      </c>
      <c r="BA1100" s="67" t="s">
        <v>2</v>
      </c>
      <c r="BB1100" s="68" t="str">
        <f>'Flight Data'!$A1098</f>
        <v>G1097</v>
      </c>
      <c r="BC1100" s="68">
        <f ca="1">'Flight Data'!$B1098</f>
        <v>3</v>
      </c>
      <c r="BD1100" s="68">
        <f ca="1">ROUND(NORMINV($BI1100,'Inputs and Outputs'!$C$19,'Inputs and Outputs'!$D$19),0)</f>
        <v>100</v>
      </c>
      <c r="BE1100" s="68">
        <f t="shared" si="349"/>
        <v>104</v>
      </c>
      <c r="BF1100" s="68">
        <f t="shared" ca="1" si="350"/>
        <v>100</v>
      </c>
      <c r="BG1100" s="68">
        <f ca="1">IF(BF1100-BC1100&gt;'Inputs and Outputs'!$D$4,Four-BC1100,0)</f>
        <v>0</v>
      </c>
      <c r="BH1100" s="68">
        <f ca="1">BF1100*'Inputs and Outputs'!$D$5-BG1100*'Inputs and Outputs'!$D$6</f>
        <v>4000</v>
      </c>
      <c r="BI1100" s="70">
        <f t="shared" ca="1" si="358"/>
        <v>0.24256751974227397</v>
      </c>
      <c r="BJ1100" s="68">
        <f t="shared" si="351"/>
        <v>25</v>
      </c>
      <c r="BK1100" s="75">
        <f ca="1">BF1100*'Inputs and Outputs'!$D$5-('Model Part B'!BG1100*'Model Part B'!BJ1100+BG1100*Costperbumped)</f>
        <v>4000</v>
      </c>
      <c r="BN1100" s="74">
        <v>1097</v>
      </c>
      <c r="BO1100" s="68" t="s">
        <v>1</v>
      </c>
      <c r="BP1100" s="71">
        <f t="shared" si="364"/>
        <v>44563</v>
      </c>
      <c r="BQ1100" s="67" t="s">
        <v>2</v>
      </c>
      <c r="BR1100" s="68" t="str">
        <f>'Flight Data'!$A1098</f>
        <v>G1097</v>
      </c>
      <c r="BS1100" s="68">
        <f ca="1">'Flight Data'!$B1098</f>
        <v>3</v>
      </c>
      <c r="BT1100" s="68">
        <f ca="1">ROUND(NORMINV($BY1100,'Inputs and Outputs'!$C$18,'Inputs and Outputs'!$D$18),0)</f>
        <v>109</v>
      </c>
      <c r="BU1100" s="68">
        <f t="shared" si="352"/>
        <v>105</v>
      </c>
      <c r="BV1100" s="68">
        <f t="shared" ca="1" si="353"/>
        <v>105</v>
      </c>
      <c r="BW1100" s="68">
        <f ca="1">IF(BV1100-BS1100&gt;'Inputs and Outputs'!$D$4,Five-BS1100,0)</f>
        <v>2</v>
      </c>
      <c r="BX1100" s="68">
        <f ca="1">BV1100*'Inputs and Outputs'!$D$5-BW1100*'Inputs and Outputs'!$D$6</f>
        <v>4000</v>
      </c>
      <c r="BY1100" s="70">
        <f t="shared" ca="1" si="359"/>
        <v>0.91350797909398007</v>
      </c>
      <c r="BZ1100" s="68">
        <f t="shared" si="354"/>
        <v>25</v>
      </c>
      <c r="CA1100" s="75">
        <f ca="1">BV1100*'Inputs and Outputs'!$D$5-('Model Part B'!BW1100*'Model Part B'!BZ1100+BW1100*Costperbumped)</f>
        <v>3950</v>
      </c>
    </row>
    <row r="1101" spans="2:79" x14ac:dyDescent="0.2">
      <c r="B1101" s="74">
        <v>1098</v>
      </c>
      <c r="C1101" s="68" t="s">
        <v>1</v>
      </c>
      <c r="D1101" s="71">
        <f t="shared" si="360"/>
        <v>44563</v>
      </c>
      <c r="E1101" s="67" t="s">
        <v>0</v>
      </c>
      <c r="F1101" s="68" t="str">
        <f>'Flight Data'!$A1099</f>
        <v>G1098</v>
      </c>
      <c r="G1101" s="68">
        <f ca="1">'Flight Data'!$B1099</f>
        <v>2</v>
      </c>
      <c r="H1101" s="68">
        <f ca="1">ROUND(NORMINV($M1101,'Inputs and Outputs'!$C$20,'Inputs and Outputs'!$D$20),0)</f>
        <v>114</v>
      </c>
      <c r="I1101" s="68">
        <f t="shared" si="340"/>
        <v>101</v>
      </c>
      <c r="J1101" s="68">
        <f t="shared" ca="1" si="341"/>
        <v>101</v>
      </c>
      <c r="K1101" s="68">
        <f ca="1">IF(J1101-G1101&gt;'Inputs and Outputs'!$D$4,One-G1101,0)</f>
        <v>0</v>
      </c>
      <c r="L1101" s="68">
        <f ca="1">J1101*'Inputs and Outputs'!$D$5-K1101*'Inputs and Outputs'!$D$6</f>
        <v>4040</v>
      </c>
      <c r="M1101" s="70">
        <f t="shared" ca="1" si="355"/>
        <v>0.96177542210717071</v>
      </c>
      <c r="N1101" s="68">
        <f t="shared" si="342"/>
        <v>200</v>
      </c>
      <c r="O1101" s="75">
        <f ca="1">J1101*'Inputs and Outputs'!$D$5-('Model Part B'!K1101*'Model Part B'!N1101+K1101*Costperbumped)</f>
        <v>4040</v>
      </c>
      <c r="R1101" s="74">
        <v>1098</v>
      </c>
      <c r="S1101" s="68" t="s">
        <v>1</v>
      </c>
      <c r="T1101" s="71">
        <f t="shared" si="361"/>
        <v>44563</v>
      </c>
      <c r="U1101" s="67" t="s">
        <v>0</v>
      </c>
      <c r="V1101" s="68" t="str">
        <f>'Flight Data'!$A1099</f>
        <v>G1098</v>
      </c>
      <c r="W1101" s="68">
        <f ca="1">'Flight Data'!$B1099</f>
        <v>2</v>
      </c>
      <c r="X1101" s="68">
        <f ca="1">ROUND(NORMINV($AC1101,'Inputs and Outputs'!$C$20,'Inputs and Outputs'!$D$20),0)</f>
        <v>105</v>
      </c>
      <c r="Y1101" s="68">
        <f t="shared" si="343"/>
        <v>102</v>
      </c>
      <c r="Z1101" s="68">
        <f t="shared" ca="1" si="344"/>
        <v>102</v>
      </c>
      <c r="AA1101" s="68">
        <f ca="1">IF(Z1101-W1101&gt;'Inputs and Outputs'!$D$4,One-W1101,0)</f>
        <v>0</v>
      </c>
      <c r="AB1101" s="68">
        <f ca="1">Z1101*'Inputs and Outputs'!$D$5-AA1101*'Inputs and Outputs'!$D$6</f>
        <v>4080</v>
      </c>
      <c r="AC1101" s="70">
        <f t="shared" ca="1" si="356"/>
        <v>0.47716416193767042</v>
      </c>
      <c r="AD1101" s="68">
        <f t="shared" si="345"/>
        <v>200</v>
      </c>
      <c r="AE1101" s="75">
        <f ca="1">Z1101*'Inputs and Outputs'!$D$5-('Model Part B'!AA1101*'Model Part B'!AD1101+AA1101*Costperbumped)</f>
        <v>4080</v>
      </c>
      <c r="AH1101" s="74">
        <v>1098</v>
      </c>
      <c r="AI1101" s="68" t="s">
        <v>1</v>
      </c>
      <c r="AJ1101" s="71">
        <f t="shared" si="362"/>
        <v>44563</v>
      </c>
      <c r="AK1101" s="67" t="s">
        <v>0</v>
      </c>
      <c r="AL1101" s="68" t="str">
        <f>'Flight Data'!$A1099</f>
        <v>G1098</v>
      </c>
      <c r="AM1101" s="68">
        <f ca="1">'Flight Data'!$B1099</f>
        <v>2</v>
      </c>
      <c r="AN1101" s="68">
        <f ca="1">ROUND(NORMINV($AS1101,'Inputs and Outputs'!$C$20,'Inputs and Outputs'!$D$20),0)</f>
        <v>105</v>
      </c>
      <c r="AO1101" s="68">
        <f t="shared" si="346"/>
        <v>103</v>
      </c>
      <c r="AP1101" s="68">
        <f t="shared" ca="1" si="347"/>
        <v>103</v>
      </c>
      <c r="AQ1101" s="68">
        <f ca="1">IF(AP1101-AM1101&gt;'Inputs and Outputs'!$D$4,Three-AM1101,0)</f>
        <v>1</v>
      </c>
      <c r="AR1101" s="68">
        <f ca="1">AP1101*'Inputs and Outputs'!$D$5-AQ1101*'Inputs and Outputs'!$D$6</f>
        <v>4020</v>
      </c>
      <c r="AS1101" s="70">
        <f t="shared" ca="1" si="357"/>
        <v>0.52391133940306167</v>
      </c>
      <c r="AT1101" s="68">
        <f t="shared" si="348"/>
        <v>200</v>
      </c>
      <c r="AU1101" s="75">
        <f ca="1">AP1101*'Inputs and Outputs'!$D$5-('Model Part B'!AQ1101*'Model Part B'!AT1101+AQ1101*Costperbumped)</f>
        <v>3820</v>
      </c>
      <c r="AX1101" s="74">
        <v>1098</v>
      </c>
      <c r="AY1101" s="68" t="s">
        <v>1</v>
      </c>
      <c r="AZ1101" s="71">
        <f t="shared" si="363"/>
        <v>44563</v>
      </c>
      <c r="BA1101" s="67" t="s">
        <v>0</v>
      </c>
      <c r="BB1101" s="68" t="str">
        <f>'Flight Data'!$A1099</f>
        <v>G1098</v>
      </c>
      <c r="BC1101" s="68">
        <f ca="1">'Flight Data'!$B1099</f>
        <v>2</v>
      </c>
      <c r="BD1101" s="68">
        <f ca="1">ROUND(NORMINV($BI1101,'Inputs and Outputs'!$C$20,'Inputs and Outputs'!$D$20),0)</f>
        <v>107</v>
      </c>
      <c r="BE1101" s="68">
        <f t="shared" si="349"/>
        <v>104</v>
      </c>
      <c r="BF1101" s="68">
        <f t="shared" ca="1" si="350"/>
        <v>104</v>
      </c>
      <c r="BG1101" s="68">
        <f ca="1">IF(BF1101-BC1101&gt;'Inputs and Outputs'!$D$4,Four-BC1101,0)</f>
        <v>2</v>
      </c>
      <c r="BH1101" s="68">
        <f ca="1">BF1101*'Inputs and Outputs'!$D$5-BG1101*'Inputs and Outputs'!$D$6</f>
        <v>3960</v>
      </c>
      <c r="BI1101" s="70">
        <f t="shared" ca="1" si="358"/>
        <v>0.69094693301558474</v>
      </c>
      <c r="BJ1101" s="68">
        <f t="shared" si="351"/>
        <v>200</v>
      </c>
      <c r="BK1101" s="75">
        <f ca="1">BF1101*'Inputs and Outputs'!$D$5-('Model Part B'!BG1101*'Model Part B'!BJ1101+BG1101*Costperbumped)</f>
        <v>3560</v>
      </c>
      <c r="BN1101" s="74">
        <v>1098</v>
      </c>
      <c r="BO1101" s="68" t="s">
        <v>1</v>
      </c>
      <c r="BP1101" s="71">
        <f t="shared" si="364"/>
        <v>44563</v>
      </c>
      <c r="BQ1101" s="67" t="s">
        <v>0</v>
      </c>
      <c r="BR1101" s="68" t="str">
        <f>'Flight Data'!$A1099</f>
        <v>G1098</v>
      </c>
      <c r="BS1101" s="68">
        <f ca="1">'Flight Data'!$B1099</f>
        <v>2</v>
      </c>
      <c r="BT1101" s="68">
        <f ca="1">ROUND(NORMINV($BY1101,'Inputs and Outputs'!$C$18,'Inputs and Outputs'!$D$18),0)</f>
        <v>116</v>
      </c>
      <c r="BU1101" s="68">
        <f t="shared" si="352"/>
        <v>105</v>
      </c>
      <c r="BV1101" s="68">
        <f t="shared" ca="1" si="353"/>
        <v>105</v>
      </c>
      <c r="BW1101" s="68">
        <f ca="1">IF(BV1101-BS1101&gt;'Inputs and Outputs'!$D$4,Five-BS1101,0)</f>
        <v>3</v>
      </c>
      <c r="BX1101" s="68">
        <f ca="1">BV1101*'Inputs and Outputs'!$D$5-BW1101*'Inputs and Outputs'!$D$6</f>
        <v>3900</v>
      </c>
      <c r="BY1101" s="70">
        <f t="shared" ca="1" si="359"/>
        <v>0.9938194559674931</v>
      </c>
      <c r="BZ1101" s="68">
        <f t="shared" si="354"/>
        <v>200</v>
      </c>
      <c r="CA1101" s="75">
        <f ca="1">BV1101*'Inputs and Outputs'!$D$5-('Model Part B'!BW1101*'Model Part B'!BZ1101+BW1101*Costperbumped)</f>
        <v>3300</v>
      </c>
    </row>
    <row r="1102" spans="2:79" x14ac:dyDescent="0.2">
      <c r="B1102" s="74">
        <v>1099</v>
      </c>
      <c r="C1102" s="68" t="s">
        <v>9</v>
      </c>
      <c r="D1102" s="71">
        <f t="shared" si="360"/>
        <v>44564</v>
      </c>
      <c r="E1102" s="67" t="s">
        <v>3</v>
      </c>
      <c r="F1102" s="68" t="str">
        <f>'Flight Data'!$A1100</f>
        <v>G1099</v>
      </c>
      <c r="G1102" s="68">
        <f ca="1">'Flight Data'!$B1100</f>
        <v>1</v>
      </c>
      <c r="H1102" s="68">
        <f ca="1">ROUND(NORMINV($M1102,'Inputs and Outputs'!$C$18,'Inputs and Outputs'!$D$18),0)</f>
        <v>100</v>
      </c>
      <c r="I1102" s="68">
        <f t="shared" si="340"/>
        <v>101</v>
      </c>
      <c r="J1102" s="68">
        <f t="shared" ca="1" si="341"/>
        <v>100</v>
      </c>
      <c r="K1102" s="68">
        <f ca="1">IF(J1102-G1102&gt;'Inputs and Outputs'!$D$4,One-G1102,0)</f>
        <v>0</v>
      </c>
      <c r="L1102" s="68">
        <f ca="1">J1102*'Inputs and Outputs'!$D$5-K1102*'Inputs and Outputs'!$D$6</f>
        <v>4000</v>
      </c>
      <c r="M1102" s="70">
        <f t="shared" ca="1" si="355"/>
        <v>0.46374922936496044</v>
      </c>
      <c r="N1102" s="68">
        <f t="shared" si="342"/>
        <v>25</v>
      </c>
      <c r="O1102" s="75">
        <f ca="1">J1102*'Inputs and Outputs'!$D$5-('Model Part B'!K1102*'Model Part B'!N1102+K1102*Costperbumped)</f>
        <v>4000</v>
      </c>
      <c r="R1102" s="74">
        <v>1099</v>
      </c>
      <c r="S1102" s="68" t="s">
        <v>9</v>
      </c>
      <c r="T1102" s="71">
        <f t="shared" si="361"/>
        <v>44564</v>
      </c>
      <c r="U1102" s="67" t="s">
        <v>3</v>
      </c>
      <c r="V1102" s="68" t="str">
        <f>'Flight Data'!$A1100</f>
        <v>G1099</v>
      </c>
      <c r="W1102" s="68">
        <f ca="1">'Flight Data'!$B1100</f>
        <v>1</v>
      </c>
      <c r="X1102" s="68">
        <f ca="1">ROUND(NORMINV($AC1102,'Inputs and Outputs'!$C$18,'Inputs and Outputs'!$D$18),0)</f>
        <v>107</v>
      </c>
      <c r="Y1102" s="68">
        <f t="shared" si="343"/>
        <v>102</v>
      </c>
      <c r="Z1102" s="68">
        <f t="shared" ca="1" si="344"/>
        <v>102</v>
      </c>
      <c r="AA1102" s="68">
        <f ca="1">IF(Z1102-W1102&gt;'Inputs and Outputs'!$D$4,One-W1102,0)</f>
        <v>0</v>
      </c>
      <c r="AB1102" s="68">
        <f ca="1">Z1102*'Inputs and Outputs'!$D$5-AA1102*'Inputs and Outputs'!$D$6</f>
        <v>4080</v>
      </c>
      <c r="AC1102" s="70">
        <f t="shared" ca="1" si="356"/>
        <v>0.82448302916299843</v>
      </c>
      <c r="AD1102" s="68">
        <f t="shared" si="345"/>
        <v>25</v>
      </c>
      <c r="AE1102" s="75">
        <f ca="1">Z1102*'Inputs and Outputs'!$D$5-('Model Part B'!AA1102*'Model Part B'!AD1102+AA1102*Costperbumped)</f>
        <v>4080</v>
      </c>
      <c r="AH1102" s="74">
        <v>1099</v>
      </c>
      <c r="AI1102" s="68" t="s">
        <v>9</v>
      </c>
      <c r="AJ1102" s="71">
        <f t="shared" si="362"/>
        <v>44564</v>
      </c>
      <c r="AK1102" s="67" t="s">
        <v>3</v>
      </c>
      <c r="AL1102" s="68" t="str">
        <f>'Flight Data'!$A1100</f>
        <v>G1099</v>
      </c>
      <c r="AM1102" s="68">
        <f ca="1">'Flight Data'!$B1100</f>
        <v>1</v>
      </c>
      <c r="AN1102" s="68">
        <f ca="1">ROUND(NORMINV($AS1102,'Inputs and Outputs'!$C$18,'Inputs and Outputs'!$D$18),0)</f>
        <v>100</v>
      </c>
      <c r="AO1102" s="68">
        <f t="shared" si="346"/>
        <v>103</v>
      </c>
      <c r="AP1102" s="68">
        <f t="shared" ca="1" si="347"/>
        <v>100</v>
      </c>
      <c r="AQ1102" s="68">
        <f ca="1">IF(AP1102-AM1102&gt;'Inputs and Outputs'!$D$4,Three-AM1102,0)</f>
        <v>0</v>
      </c>
      <c r="AR1102" s="68">
        <f ca="1">AP1102*'Inputs and Outputs'!$D$5-AQ1102*'Inputs and Outputs'!$D$6</f>
        <v>4000</v>
      </c>
      <c r="AS1102" s="70">
        <f t="shared" ca="1" si="357"/>
        <v>0.41305720961089787</v>
      </c>
      <c r="AT1102" s="68">
        <f t="shared" si="348"/>
        <v>25</v>
      </c>
      <c r="AU1102" s="75">
        <f ca="1">AP1102*'Inputs and Outputs'!$D$5-('Model Part B'!AQ1102*'Model Part B'!AT1102+AQ1102*Costperbumped)</f>
        <v>4000</v>
      </c>
      <c r="AX1102" s="74">
        <v>1099</v>
      </c>
      <c r="AY1102" s="68" t="s">
        <v>9</v>
      </c>
      <c r="AZ1102" s="71">
        <f t="shared" si="363"/>
        <v>44564</v>
      </c>
      <c r="BA1102" s="67" t="s">
        <v>3</v>
      </c>
      <c r="BB1102" s="68" t="str">
        <f>'Flight Data'!$A1100</f>
        <v>G1099</v>
      </c>
      <c r="BC1102" s="68">
        <f ca="1">'Flight Data'!$B1100</f>
        <v>1</v>
      </c>
      <c r="BD1102" s="68">
        <f ca="1">ROUND(NORMINV($BI1102,'Inputs and Outputs'!$C$18,'Inputs and Outputs'!$D$18),0)</f>
        <v>103</v>
      </c>
      <c r="BE1102" s="68">
        <f t="shared" si="349"/>
        <v>104</v>
      </c>
      <c r="BF1102" s="68">
        <f t="shared" ca="1" si="350"/>
        <v>103</v>
      </c>
      <c r="BG1102" s="68">
        <f ca="1">IF(BF1102-BC1102&gt;'Inputs and Outputs'!$D$4,Four-BC1102,0)</f>
        <v>3</v>
      </c>
      <c r="BH1102" s="68">
        <f ca="1">BF1102*'Inputs and Outputs'!$D$5-BG1102*'Inputs and Outputs'!$D$6</f>
        <v>3820</v>
      </c>
      <c r="BI1102" s="70">
        <f t="shared" ca="1" si="358"/>
        <v>0.61197796942053095</v>
      </c>
      <c r="BJ1102" s="68">
        <f t="shared" si="351"/>
        <v>25</v>
      </c>
      <c r="BK1102" s="75">
        <f ca="1">BF1102*'Inputs and Outputs'!$D$5-('Model Part B'!BG1102*'Model Part B'!BJ1102+BG1102*Costperbumped)</f>
        <v>3745</v>
      </c>
      <c r="BN1102" s="74">
        <v>1099</v>
      </c>
      <c r="BO1102" s="68" t="s">
        <v>9</v>
      </c>
      <c r="BP1102" s="71">
        <f t="shared" si="364"/>
        <v>44564</v>
      </c>
      <c r="BQ1102" s="67" t="s">
        <v>3</v>
      </c>
      <c r="BR1102" s="68" t="str">
        <f>'Flight Data'!$A1100</f>
        <v>G1099</v>
      </c>
      <c r="BS1102" s="68">
        <f ca="1">'Flight Data'!$B1100</f>
        <v>1</v>
      </c>
      <c r="BT1102" s="68">
        <f ca="1">ROUND(NORMINV($BY1102,'Inputs and Outputs'!$C$18,'Inputs and Outputs'!$D$18),0)</f>
        <v>101</v>
      </c>
      <c r="BU1102" s="68">
        <f t="shared" si="352"/>
        <v>105</v>
      </c>
      <c r="BV1102" s="68">
        <f t="shared" ca="1" si="353"/>
        <v>101</v>
      </c>
      <c r="BW1102" s="68">
        <f ca="1">IF(BV1102-BS1102&gt;'Inputs and Outputs'!$D$4,Five-BS1102,0)</f>
        <v>0</v>
      </c>
      <c r="BX1102" s="68">
        <f ca="1">BV1102*'Inputs and Outputs'!$D$5-BW1102*'Inputs and Outputs'!$D$6</f>
        <v>4040</v>
      </c>
      <c r="BY1102" s="70">
        <f t="shared" ca="1" si="359"/>
        <v>0.47864767539499486</v>
      </c>
      <c r="BZ1102" s="68">
        <f t="shared" si="354"/>
        <v>25</v>
      </c>
      <c r="CA1102" s="75">
        <f ca="1">BV1102*'Inputs and Outputs'!$D$5-('Model Part B'!BW1102*'Model Part B'!BZ1102+BW1102*Costperbumped)</f>
        <v>4040</v>
      </c>
    </row>
    <row r="1103" spans="2:79" x14ac:dyDescent="0.2">
      <c r="B1103" s="74">
        <v>1100</v>
      </c>
      <c r="C1103" s="68" t="s">
        <v>9</v>
      </c>
      <c r="D1103" s="71">
        <f t="shared" si="360"/>
        <v>44564</v>
      </c>
      <c r="E1103" s="67" t="s">
        <v>2</v>
      </c>
      <c r="F1103" s="68" t="str">
        <f>'Flight Data'!$A1101</f>
        <v>G1100</v>
      </c>
      <c r="G1103" s="68">
        <f ca="1">'Flight Data'!$B1101</f>
        <v>4</v>
      </c>
      <c r="H1103" s="68">
        <f ca="1">ROUND(NORMINV($M1103,'Inputs and Outputs'!$C$19,'Inputs and Outputs'!$D$19),0)</f>
        <v>101</v>
      </c>
      <c r="I1103" s="68">
        <f t="shared" si="340"/>
        <v>101</v>
      </c>
      <c r="J1103" s="68">
        <f t="shared" ca="1" si="341"/>
        <v>101</v>
      </c>
      <c r="K1103" s="68">
        <f ca="1">IF(J1103-G1103&gt;'Inputs and Outputs'!$D$4,One-G1103,0)</f>
        <v>0</v>
      </c>
      <c r="L1103" s="68">
        <f ca="1">J1103*'Inputs and Outputs'!$D$5-K1103*'Inputs and Outputs'!$D$6</f>
        <v>4040</v>
      </c>
      <c r="M1103" s="70">
        <f t="shared" ca="1" si="355"/>
        <v>0.31060923460153367</v>
      </c>
      <c r="N1103" s="68">
        <f t="shared" si="342"/>
        <v>25</v>
      </c>
      <c r="O1103" s="75">
        <f ca="1">J1103*'Inputs and Outputs'!$D$5-('Model Part B'!K1103*'Model Part B'!N1103+K1103*Costperbumped)</f>
        <v>4040</v>
      </c>
      <c r="R1103" s="74">
        <v>1100</v>
      </c>
      <c r="S1103" s="68" t="s">
        <v>9</v>
      </c>
      <c r="T1103" s="71">
        <f t="shared" si="361"/>
        <v>44564</v>
      </c>
      <c r="U1103" s="67" t="s">
        <v>2</v>
      </c>
      <c r="V1103" s="68" t="str">
        <f>'Flight Data'!$A1101</f>
        <v>G1100</v>
      </c>
      <c r="W1103" s="68">
        <f ca="1">'Flight Data'!$B1101</f>
        <v>4</v>
      </c>
      <c r="X1103" s="68">
        <f ca="1">ROUND(NORMINV($AC1103,'Inputs and Outputs'!$C$19,'Inputs and Outputs'!$D$19),0)</f>
        <v>102</v>
      </c>
      <c r="Y1103" s="68">
        <f t="shared" si="343"/>
        <v>102</v>
      </c>
      <c r="Z1103" s="68">
        <f t="shared" ca="1" si="344"/>
        <v>102</v>
      </c>
      <c r="AA1103" s="68">
        <f ca="1">IF(Z1103-W1103&gt;'Inputs and Outputs'!$D$4,One-W1103,0)</f>
        <v>0</v>
      </c>
      <c r="AB1103" s="68">
        <f ca="1">Z1103*'Inputs and Outputs'!$D$5-AA1103*'Inputs and Outputs'!$D$6</f>
        <v>4080</v>
      </c>
      <c r="AC1103" s="70">
        <f t="shared" ca="1" si="356"/>
        <v>0.45262016749550182</v>
      </c>
      <c r="AD1103" s="68">
        <f t="shared" si="345"/>
        <v>25</v>
      </c>
      <c r="AE1103" s="75">
        <f ca="1">Z1103*'Inputs and Outputs'!$D$5-('Model Part B'!AA1103*'Model Part B'!AD1103+AA1103*Costperbumped)</f>
        <v>4080</v>
      </c>
      <c r="AH1103" s="74">
        <v>1100</v>
      </c>
      <c r="AI1103" s="68" t="s">
        <v>9</v>
      </c>
      <c r="AJ1103" s="71">
        <f t="shared" si="362"/>
        <v>44564</v>
      </c>
      <c r="AK1103" s="67" t="s">
        <v>2</v>
      </c>
      <c r="AL1103" s="68" t="str">
        <f>'Flight Data'!$A1101</f>
        <v>G1100</v>
      </c>
      <c r="AM1103" s="68">
        <f ca="1">'Flight Data'!$B1101</f>
        <v>4</v>
      </c>
      <c r="AN1103" s="68">
        <f ca="1">ROUND(NORMINV($AS1103,'Inputs and Outputs'!$C$19,'Inputs and Outputs'!$D$19),0)</f>
        <v>106</v>
      </c>
      <c r="AO1103" s="68">
        <f t="shared" si="346"/>
        <v>103</v>
      </c>
      <c r="AP1103" s="68">
        <f t="shared" ca="1" si="347"/>
        <v>103</v>
      </c>
      <c r="AQ1103" s="68">
        <f ca="1">IF(AP1103-AM1103&gt;'Inputs and Outputs'!$D$4,Three-AM1103,0)</f>
        <v>0</v>
      </c>
      <c r="AR1103" s="68">
        <f ca="1">AP1103*'Inputs and Outputs'!$D$5-AQ1103*'Inputs and Outputs'!$D$6</f>
        <v>4120</v>
      </c>
      <c r="AS1103" s="70">
        <f t="shared" ca="1" si="357"/>
        <v>0.73557820465435697</v>
      </c>
      <c r="AT1103" s="68">
        <f t="shared" si="348"/>
        <v>25</v>
      </c>
      <c r="AU1103" s="75">
        <f ca="1">AP1103*'Inputs and Outputs'!$D$5-('Model Part B'!AQ1103*'Model Part B'!AT1103+AQ1103*Costperbumped)</f>
        <v>4120</v>
      </c>
      <c r="AX1103" s="74">
        <v>1100</v>
      </c>
      <c r="AY1103" s="68" t="s">
        <v>9</v>
      </c>
      <c r="AZ1103" s="71">
        <f t="shared" si="363"/>
        <v>44564</v>
      </c>
      <c r="BA1103" s="67" t="s">
        <v>2</v>
      </c>
      <c r="BB1103" s="68" t="str">
        <f>'Flight Data'!$A1101</f>
        <v>G1100</v>
      </c>
      <c r="BC1103" s="68">
        <f ca="1">'Flight Data'!$B1101</f>
        <v>4</v>
      </c>
      <c r="BD1103" s="68">
        <f ca="1">ROUND(NORMINV($BI1103,'Inputs and Outputs'!$C$19,'Inputs and Outputs'!$D$19),0)</f>
        <v>99</v>
      </c>
      <c r="BE1103" s="68">
        <f t="shared" si="349"/>
        <v>104</v>
      </c>
      <c r="BF1103" s="68">
        <f t="shared" ca="1" si="350"/>
        <v>99</v>
      </c>
      <c r="BG1103" s="68">
        <f ca="1">IF(BF1103-BC1103&gt;'Inputs and Outputs'!$D$4,Four-BC1103,0)</f>
        <v>0</v>
      </c>
      <c r="BH1103" s="68">
        <f ca="1">BF1103*'Inputs and Outputs'!$D$5-BG1103*'Inputs and Outputs'!$D$6</f>
        <v>3960</v>
      </c>
      <c r="BI1103" s="70">
        <f t="shared" ca="1" si="358"/>
        <v>0.21228009733667386</v>
      </c>
      <c r="BJ1103" s="68">
        <f t="shared" si="351"/>
        <v>25</v>
      </c>
      <c r="BK1103" s="75">
        <f ca="1">BF1103*'Inputs and Outputs'!$D$5-('Model Part B'!BG1103*'Model Part B'!BJ1103+BG1103*Costperbumped)</f>
        <v>3960</v>
      </c>
      <c r="BN1103" s="74">
        <v>1100</v>
      </c>
      <c r="BO1103" s="68" t="s">
        <v>9</v>
      </c>
      <c r="BP1103" s="71">
        <f t="shared" si="364"/>
        <v>44564</v>
      </c>
      <c r="BQ1103" s="67" t="s">
        <v>2</v>
      </c>
      <c r="BR1103" s="68" t="str">
        <f>'Flight Data'!$A1101</f>
        <v>G1100</v>
      </c>
      <c r="BS1103" s="68">
        <f ca="1">'Flight Data'!$B1101</f>
        <v>4</v>
      </c>
      <c r="BT1103" s="68">
        <f ca="1">ROUND(NORMINV($BY1103,'Inputs and Outputs'!$C$18,'Inputs and Outputs'!$D$18),0)</f>
        <v>102</v>
      </c>
      <c r="BU1103" s="68">
        <f t="shared" si="352"/>
        <v>105</v>
      </c>
      <c r="BV1103" s="68">
        <f t="shared" ca="1" si="353"/>
        <v>102</v>
      </c>
      <c r="BW1103" s="68">
        <f ca="1">IF(BV1103-BS1103&gt;'Inputs and Outputs'!$D$4,Five-BS1103,0)</f>
        <v>0</v>
      </c>
      <c r="BX1103" s="68">
        <f ca="1">BV1103*'Inputs and Outputs'!$D$5-BW1103*'Inputs and Outputs'!$D$6</f>
        <v>4080</v>
      </c>
      <c r="BY1103" s="70">
        <f t="shared" ca="1" si="359"/>
        <v>0.5551371794885297</v>
      </c>
      <c r="BZ1103" s="68">
        <f t="shared" si="354"/>
        <v>25</v>
      </c>
      <c r="CA1103" s="75">
        <f ca="1">BV1103*'Inputs and Outputs'!$D$5-('Model Part B'!BW1103*'Model Part B'!BZ1103+BW1103*Costperbumped)</f>
        <v>4080</v>
      </c>
    </row>
    <row r="1104" spans="2:79" x14ac:dyDescent="0.2">
      <c r="B1104" s="74">
        <v>1101</v>
      </c>
      <c r="C1104" s="68" t="s">
        <v>9</v>
      </c>
      <c r="D1104" s="71">
        <f t="shared" si="360"/>
        <v>44564</v>
      </c>
      <c r="E1104" s="67" t="s">
        <v>0</v>
      </c>
      <c r="F1104" s="68" t="str">
        <f>'Flight Data'!$A1102</f>
        <v>G1101</v>
      </c>
      <c r="G1104" s="68">
        <f ca="1">'Flight Data'!$B1102</f>
        <v>1</v>
      </c>
      <c r="H1104" s="68">
        <f ca="1">ROUND(NORMINV($M1104,'Inputs and Outputs'!$C$20,'Inputs and Outputs'!$D$20),0)</f>
        <v>107</v>
      </c>
      <c r="I1104" s="68">
        <f t="shared" si="340"/>
        <v>101</v>
      </c>
      <c r="J1104" s="68">
        <f t="shared" ca="1" si="341"/>
        <v>101</v>
      </c>
      <c r="K1104" s="68">
        <f ca="1">IF(J1104-G1104&gt;'Inputs and Outputs'!$D$4,One-G1104,0)</f>
        <v>0</v>
      </c>
      <c r="L1104" s="68">
        <f ca="1">J1104*'Inputs and Outputs'!$D$5-K1104*'Inputs and Outputs'!$D$6</f>
        <v>4040</v>
      </c>
      <c r="M1104" s="70">
        <f t="shared" ca="1" si="355"/>
        <v>0.63558633918485907</v>
      </c>
      <c r="N1104" s="68">
        <f t="shared" si="342"/>
        <v>200</v>
      </c>
      <c r="O1104" s="75">
        <f ca="1">J1104*'Inputs and Outputs'!$D$5-('Model Part B'!K1104*'Model Part B'!N1104+K1104*Costperbumped)</f>
        <v>4040</v>
      </c>
      <c r="R1104" s="74">
        <v>1101</v>
      </c>
      <c r="S1104" s="68" t="s">
        <v>9</v>
      </c>
      <c r="T1104" s="71">
        <f t="shared" si="361"/>
        <v>44564</v>
      </c>
      <c r="U1104" s="67" t="s">
        <v>0</v>
      </c>
      <c r="V1104" s="68" t="str">
        <f>'Flight Data'!$A1102</f>
        <v>G1101</v>
      </c>
      <c r="W1104" s="68">
        <f ca="1">'Flight Data'!$B1102</f>
        <v>1</v>
      </c>
      <c r="X1104" s="68">
        <f ca="1">ROUND(NORMINV($AC1104,'Inputs and Outputs'!$C$20,'Inputs and Outputs'!$D$20),0)</f>
        <v>103</v>
      </c>
      <c r="Y1104" s="68">
        <f t="shared" si="343"/>
        <v>102</v>
      </c>
      <c r="Z1104" s="68">
        <f t="shared" ca="1" si="344"/>
        <v>102</v>
      </c>
      <c r="AA1104" s="68">
        <f ca="1">IF(Z1104-W1104&gt;'Inputs and Outputs'!$D$4,One-W1104,0)</f>
        <v>0</v>
      </c>
      <c r="AB1104" s="68">
        <f ca="1">Z1104*'Inputs and Outputs'!$D$5-AA1104*'Inputs and Outputs'!$D$6</f>
        <v>4080</v>
      </c>
      <c r="AC1104" s="70">
        <f t="shared" ca="1" si="356"/>
        <v>0.33738583849367654</v>
      </c>
      <c r="AD1104" s="68">
        <f t="shared" si="345"/>
        <v>200</v>
      </c>
      <c r="AE1104" s="75">
        <f ca="1">Z1104*'Inputs and Outputs'!$D$5-('Model Part B'!AA1104*'Model Part B'!AD1104+AA1104*Costperbumped)</f>
        <v>4080</v>
      </c>
      <c r="AH1104" s="74">
        <v>1101</v>
      </c>
      <c r="AI1104" s="68" t="s">
        <v>9</v>
      </c>
      <c r="AJ1104" s="71">
        <f t="shared" si="362"/>
        <v>44564</v>
      </c>
      <c r="AK1104" s="67" t="s">
        <v>0</v>
      </c>
      <c r="AL1104" s="68" t="str">
        <f>'Flight Data'!$A1102</f>
        <v>G1101</v>
      </c>
      <c r="AM1104" s="68">
        <f ca="1">'Flight Data'!$B1102</f>
        <v>1</v>
      </c>
      <c r="AN1104" s="68">
        <f ca="1">ROUND(NORMINV($AS1104,'Inputs and Outputs'!$C$20,'Inputs and Outputs'!$D$20),0)</f>
        <v>100</v>
      </c>
      <c r="AO1104" s="68">
        <f t="shared" si="346"/>
        <v>103</v>
      </c>
      <c r="AP1104" s="68">
        <f t="shared" ca="1" si="347"/>
        <v>100</v>
      </c>
      <c r="AQ1104" s="68">
        <f ca="1">IF(AP1104-AM1104&gt;'Inputs and Outputs'!$D$4,Three-AM1104,0)</f>
        <v>0</v>
      </c>
      <c r="AR1104" s="68">
        <f ca="1">AP1104*'Inputs and Outputs'!$D$5-AQ1104*'Inputs and Outputs'!$D$6</f>
        <v>4000</v>
      </c>
      <c r="AS1104" s="70">
        <f t="shared" ca="1" si="357"/>
        <v>0.1665179815011788</v>
      </c>
      <c r="AT1104" s="68">
        <f t="shared" si="348"/>
        <v>200</v>
      </c>
      <c r="AU1104" s="75">
        <f ca="1">AP1104*'Inputs and Outputs'!$D$5-('Model Part B'!AQ1104*'Model Part B'!AT1104+AQ1104*Costperbumped)</f>
        <v>4000</v>
      </c>
      <c r="AX1104" s="74">
        <v>1101</v>
      </c>
      <c r="AY1104" s="68" t="s">
        <v>9</v>
      </c>
      <c r="AZ1104" s="71">
        <f t="shared" si="363"/>
        <v>44564</v>
      </c>
      <c r="BA1104" s="67" t="s">
        <v>0</v>
      </c>
      <c r="BB1104" s="68" t="str">
        <f>'Flight Data'!$A1102</f>
        <v>G1101</v>
      </c>
      <c r="BC1104" s="68">
        <f ca="1">'Flight Data'!$B1102</f>
        <v>1</v>
      </c>
      <c r="BD1104" s="68">
        <f ca="1">ROUND(NORMINV($BI1104,'Inputs and Outputs'!$C$20,'Inputs and Outputs'!$D$20),0)</f>
        <v>104</v>
      </c>
      <c r="BE1104" s="68">
        <f t="shared" si="349"/>
        <v>104</v>
      </c>
      <c r="BF1104" s="68">
        <f t="shared" ca="1" si="350"/>
        <v>104</v>
      </c>
      <c r="BG1104" s="68">
        <f ca="1">IF(BF1104-BC1104&gt;'Inputs and Outputs'!$D$4,Four-BC1104,0)</f>
        <v>3</v>
      </c>
      <c r="BH1104" s="68">
        <f ca="1">BF1104*'Inputs and Outputs'!$D$5-BG1104*'Inputs and Outputs'!$D$6</f>
        <v>3860</v>
      </c>
      <c r="BI1104" s="70">
        <f t="shared" ca="1" si="358"/>
        <v>0.38743936494238751</v>
      </c>
      <c r="BJ1104" s="68">
        <f t="shared" si="351"/>
        <v>200</v>
      </c>
      <c r="BK1104" s="75">
        <f ca="1">BF1104*'Inputs and Outputs'!$D$5-('Model Part B'!BG1104*'Model Part B'!BJ1104+BG1104*Costperbumped)</f>
        <v>3260</v>
      </c>
      <c r="BN1104" s="74">
        <v>1101</v>
      </c>
      <c r="BO1104" s="68" t="s">
        <v>9</v>
      </c>
      <c r="BP1104" s="71">
        <f t="shared" si="364"/>
        <v>44564</v>
      </c>
      <c r="BQ1104" s="67" t="s">
        <v>0</v>
      </c>
      <c r="BR1104" s="68" t="str">
        <f>'Flight Data'!$A1102</f>
        <v>G1101</v>
      </c>
      <c r="BS1104" s="68">
        <f ca="1">'Flight Data'!$B1102</f>
        <v>1</v>
      </c>
      <c r="BT1104" s="68">
        <f ca="1">ROUND(NORMINV($BY1104,'Inputs and Outputs'!$C$18,'Inputs and Outputs'!$D$18),0)</f>
        <v>100</v>
      </c>
      <c r="BU1104" s="68">
        <f t="shared" si="352"/>
        <v>105</v>
      </c>
      <c r="BV1104" s="68">
        <f t="shared" ca="1" si="353"/>
        <v>100</v>
      </c>
      <c r="BW1104" s="68">
        <f ca="1">IF(BV1104-BS1104&gt;'Inputs and Outputs'!$D$4,Five-BS1104,0)</f>
        <v>0</v>
      </c>
      <c r="BX1104" s="68">
        <f ca="1">BV1104*'Inputs and Outputs'!$D$5-BW1104*'Inputs and Outputs'!$D$6</f>
        <v>4000</v>
      </c>
      <c r="BY1104" s="70">
        <f t="shared" ca="1" si="359"/>
        <v>0.42913586409963023</v>
      </c>
      <c r="BZ1104" s="68">
        <f t="shared" si="354"/>
        <v>200</v>
      </c>
      <c r="CA1104" s="75">
        <f ca="1">BV1104*'Inputs and Outputs'!$D$5-('Model Part B'!BW1104*'Model Part B'!BZ1104+BW1104*Costperbumped)</f>
        <v>4000</v>
      </c>
    </row>
    <row r="1105" spans="2:79" x14ac:dyDescent="0.2">
      <c r="B1105" s="74">
        <v>1102</v>
      </c>
      <c r="C1105" s="68" t="s">
        <v>8</v>
      </c>
      <c r="D1105" s="71">
        <f t="shared" si="360"/>
        <v>44565</v>
      </c>
      <c r="E1105" s="67" t="s">
        <v>3</v>
      </c>
      <c r="F1105" s="68" t="str">
        <f>'Flight Data'!$A1103</f>
        <v>G1102</v>
      </c>
      <c r="G1105" s="68">
        <f ca="1">'Flight Data'!$B1103</f>
        <v>6</v>
      </c>
      <c r="H1105" s="68">
        <f ca="1">ROUND(NORMINV($M1105,'Inputs and Outputs'!$C$18,'Inputs and Outputs'!$D$18),0)</f>
        <v>96</v>
      </c>
      <c r="I1105" s="68">
        <f t="shared" si="340"/>
        <v>101</v>
      </c>
      <c r="J1105" s="68">
        <f t="shared" ca="1" si="341"/>
        <v>96</v>
      </c>
      <c r="K1105" s="68">
        <f ca="1">IF(J1105-G1105&gt;'Inputs and Outputs'!$D$4,One-G1105,0)</f>
        <v>0</v>
      </c>
      <c r="L1105" s="68">
        <f ca="1">J1105*'Inputs and Outputs'!$D$5-K1105*'Inputs and Outputs'!$D$6</f>
        <v>3840</v>
      </c>
      <c r="M1105" s="70">
        <f t="shared" ca="1" si="355"/>
        <v>0.22524236906227579</v>
      </c>
      <c r="N1105" s="68">
        <f t="shared" si="342"/>
        <v>25</v>
      </c>
      <c r="O1105" s="75">
        <f ca="1">J1105*'Inputs and Outputs'!$D$5-('Model Part B'!K1105*'Model Part B'!N1105+K1105*Costperbumped)</f>
        <v>3840</v>
      </c>
      <c r="R1105" s="74">
        <v>1102</v>
      </c>
      <c r="S1105" s="68" t="s">
        <v>8</v>
      </c>
      <c r="T1105" s="71">
        <f t="shared" si="361"/>
        <v>44565</v>
      </c>
      <c r="U1105" s="67" t="s">
        <v>3</v>
      </c>
      <c r="V1105" s="68" t="str">
        <f>'Flight Data'!$A1103</f>
        <v>G1102</v>
      </c>
      <c r="W1105" s="68">
        <f ca="1">'Flight Data'!$B1103</f>
        <v>6</v>
      </c>
      <c r="X1105" s="68">
        <f ca="1">ROUND(NORMINV($AC1105,'Inputs and Outputs'!$C$18,'Inputs and Outputs'!$D$18),0)</f>
        <v>102</v>
      </c>
      <c r="Y1105" s="68">
        <f t="shared" si="343"/>
        <v>102</v>
      </c>
      <c r="Z1105" s="68">
        <f t="shared" ca="1" si="344"/>
        <v>102</v>
      </c>
      <c r="AA1105" s="68">
        <f ca="1">IF(Z1105-W1105&gt;'Inputs and Outputs'!$D$4,One-W1105,0)</f>
        <v>0</v>
      </c>
      <c r="AB1105" s="68">
        <f ca="1">Z1105*'Inputs and Outputs'!$D$5-AA1105*'Inputs and Outputs'!$D$6</f>
        <v>4080</v>
      </c>
      <c r="AC1105" s="70">
        <f t="shared" ca="1" si="356"/>
        <v>0.575732723386854</v>
      </c>
      <c r="AD1105" s="68">
        <f t="shared" si="345"/>
        <v>25</v>
      </c>
      <c r="AE1105" s="75">
        <f ca="1">Z1105*'Inputs and Outputs'!$D$5-('Model Part B'!AA1105*'Model Part B'!AD1105+AA1105*Costperbumped)</f>
        <v>4080</v>
      </c>
      <c r="AH1105" s="74">
        <v>1102</v>
      </c>
      <c r="AI1105" s="68" t="s">
        <v>8</v>
      </c>
      <c r="AJ1105" s="71">
        <f t="shared" si="362"/>
        <v>44565</v>
      </c>
      <c r="AK1105" s="67" t="s">
        <v>3</v>
      </c>
      <c r="AL1105" s="68" t="str">
        <f>'Flight Data'!$A1103</f>
        <v>G1102</v>
      </c>
      <c r="AM1105" s="68">
        <f ca="1">'Flight Data'!$B1103</f>
        <v>6</v>
      </c>
      <c r="AN1105" s="68">
        <f ca="1">ROUND(NORMINV($AS1105,'Inputs and Outputs'!$C$18,'Inputs and Outputs'!$D$18),0)</f>
        <v>104</v>
      </c>
      <c r="AO1105" s="68">
        <f t="shared" si="346"/>
        <v>103</v>
      </c>
      <c r="AP1105" s="68">
        <f t="shared" ca="1" si="347"/>
        <v>103</v>
      </c>
      <c r="AQ1105" s="68">
        <f ca="1">IF(AP1105-AM1105&gt;'Inputs and Outputs'!$D$4,Three-AM1105,0)</f>
        <v>0</v>
      </c>
      <c r="AR1105" s="68">
        <f ca="1">AP1105*'Inputs and Outputs'!$D$5-AQ1105*'Inputs and Outputs'!$D$6</f>
        <v>4120</v>
      </c>
      <c r="AS1105" s="70">
        <f t="shared" ca="1" si="357"/>
        <v>0.66522736269049698</v>
      </c>
      <c r="AT1105" s="68">
        <f t="shared" si="348"/>
        <v>25</v>
      </c>
      <c r="AU1105" s="75">
        <f ca="1">AP1105*'Inputs and Outputs'!$D$5-('Model Part B'!AQ1105*'Model Part B'!AT1105+AQ1105*Costperbumped)</f>
        <v>4120</v>
      </c>
      <c r="AX1105" s="74">
        <v>1102</v>
      </c>
      <c r="AY1105" s="68" t="s">
        <v>8</v>
      </c>
      <c r="AZ1105" s="71">
        <f t="shared" si="363"/>
        <v>44565</v>
      </c>
      <c r="BA1105" s="67" t="s">
        <v>3</v>
      </c>
      <c r="BB1105" s="68" t="str">
        <f>'Flight Data'!$A1103</f>
        <v>G1102</v>
      </c>
      <c r="BC1105" s="68">
        <f ca="1">'Flight Data'!$B1103</f>
        <v>6</v>
      </c>
      <c r="BD1105" s="68">
        <f ca="1">ROUND(NORMINV($BI1105,'Inputs and Outputs'!$C$18,'Inputs and Outputs'!$D$18),0)</f>
        <v>97</v>
      </c>
      <c r="BE1105" s="68">
        <f t="shared" si="349"/>
        <v>104</v>
      </c>
      <c r="BF1105" s="68">
        <f t="shared" ca="1" si="350"/>
        <v>97</v>
      </c>
      <c r="BG1105" s="68">
        <f ca="1">IF(BF1105-BC1105&gt;'Inputs and Outputs'!$D$4,Four-BC1105,0)</f>
        <v>0</v>
      </c>
      <c r="BH1105" s="68">
        <f ca="1">BF1105*'Inputs and Outputs'!$D$5-BG1105*'Inputs and Outputs'!$D$6</f>
        <v>3880</v>
      </c>
      <c r="BI1105" s="70">
        <f t="shared" ca="1" si="358"/>
        <v>0.25126470676227364</v>
      </c>
      <c r="BJ1105" s="68">
        <f t="shared" si="351"/>
        <v>25</v>
      </c>
      <c r="BK1105" s="75">
        <f ca="1">BF1105*'Inputs and Outputs'!$D$5-('Model Part B'!BG1105*'Model Part B'!BJ1105+BG1105*Costperbumped)</f>
        <v>3880</v>
      </c>
      <c r="BN1105" s="74">
        <v>1102</v>
      </c>
      <c r="BO1105" s="68" t="s">
        <v>8</v>
      </c>
      <c r="BP1105" s="71">
        <f t="shared" si="364"/>
        <v>44565</v>
      </c>
      <c r="BQ1105" s="67" t="s">
        <v>3</v>
      </c>
      <c r="BR1105" s="68" t="str">
        <f>'Flight Data'!$A1103</f>
        <v>G1102</v>
      </c>
      <c r="BS1105" s="68">
        <f ca="1">'Flight Data'!$B1103</f>
        <v>6</v>
      </c>
      <c r="BT1105" s="68">
        <f ca="1">ROUND(NORMINV($BY1105,'Inputs and Outputs'!$C$18,'Inputs and Outputs'!$D$18),0)</f>
        <v>97</v>
      </c>
      <c r="BU1105" s="68">
        <f t="shared" si="352"/>
        <v>105</v>
      </c>
      <c r="BV1105" s="68">
        <f t="shared" ca="1" si="353"/>
        <v>97</v>
      </c>
      <c r="BW1105" s="68">
        <f ca="1">IF(BV1105-BS1105&gt;'Inputs and Outputs'!$D$4,Five-BS1105,0)</f>
        <v>0</v>
      </c>
      <c r="BX1105" s="68">
        <f ca="1">BV1105*'Inputs and Outputs'!$D$5-BW1105*'Inputs and Outputs'!$D$6</f>
        <v>3880</v>
      </c>
      <c r="BY1105" s="70">
        <f t="shared" ca="1" si="359"/>
        <v>0.26242250392092858</v>
      </c>
      <c r="BZ1105" s="68">
        <f t="shared" si="354"/>
        <v>25</v>
      </c>
      <c r="CA1105" s="75">
        <f ca="1">BV1105*'Inputs and Outputs'!$D$5-('Model Part B'!BW1105*'Model Part B'!BZ1105+BW1105*Costperbumped)</f>
        <v>3880</v>
      </c>
    </row>
    <row r="1106" spans="2:79" x14ac:dyDescent="0.2">
      <c r="B1106" s="74">
        <v>1103</v>
      </c>
      <c r="C1106" s="68" t="s">
        <v>8</v>
      </c>
      <c r="D1106" s="71">
        <f t="shared" si="360"/>
        <v>44565</v>
      </c>
      <c r="E1106" s="67" t="s">
        <v>2</v>
      </c>
      <c r="F1106" s="68" t="str">
        <f>'Flight Data'!$A1104</f>
        <v>G1103</v>
      </c>
      <c r="G1106" s="68">
        <f ca="1">'Flight Data'!$B1104</f>
        <v>2</v>
      </c>
      <c r="H1106" s="68">
        <f ca="1">ROUND(NORMINV($M1106,'Inputs and Outputs'!$C$19,'Inputs and Outputs'!$D$19),0)</f>
        <v>89</v>
      </c>
      <c r="I1106" s="68">
        <f t="shared" si="340"/>
        <v>101</v>
      </c>
      <c r="J1106" s="68">
        <f t="shared" ca="1" si="341"/>
        <v>89</v>
      </c>
      <c r="K1106" s="68">
        <f ca="1">IF(J1106-G1106&gt;'Inputs and Outputs'!$D$4,One-G1106,0)</f>
        <v>0</v>
      </c>
      <c r="L1106" s="68">
        <f ca="1">J1106*'Inputs and Outputs'!$D$5-K1106*'Inputs and Outputs'!$D$6</f>
        <v>3560</v>
      </c>
      <c r="M1106" s="70">
        <f t="shared" ca="1" si="355"/>
        <v>2.9543954653022952E-3</v>
      </c>
      <c r="N1106" s="68">
        <f t="shared" si="342"/>
        <v>25</v>
      </c>
      <c r="O1106" s="75">
        <f ca="1">J1106*'Inputs and Outputs'!$D$5-('Model Part B'!K1106*'Model Part B'!N1106+K1106*Costperbumped)</f>
        <v>3560</v>
      </c>
      <c r="R1106" s="74">
        <v>1103</v>
      </c>
      <c r="S1106" s="68" t="s">
        <v>8</v>
      </c>
      <c r="T1106" s="71">
        <f t="shared" si="361"/>
        <v>44565</v>
      </c>
      <c r="U1106" s="67" t="s">
        <v>2</v>
      </c>
      <c r="V1106" s="68" t="str">
        <f>'Flight Data'!$A1104</f>
        <v>G1103</v>
      </c>
      <c r="W1106" s="68">
        <f ca="1">'Flight Data'!$B1104</f>
        <v>2</v>
      </c>
      <c r="X1106" s="68">
        <f ca="1">ROUND(NORMINV($AC1106,'Inputs and Outputs'!$C$19,'Inputs and Outputs'!$D$19),0)</f>
        <v>98</v>
      </c>
      <c r="Y1106" s="68">
        <f t="shared" si="343"/>
        <v>102</v>
      </c>
      <c r="Z1106" s="68">
        <f t="shared" ca="1" si="344"/>
        <v>98</v>
      </c>
      <c r="AA1106" s="68">
        <f ca="1">IF(Z1106-W1106&gt;'Inputs and Outputs'!$D$4,One-W1106,0)</f>
        <v>0</v>
      </c>
      <c r="AB1106" s="68">
        <f ca="1">Z1106*'Inputs and Outputs'!$D$5-AA1106*'Inputs and Outputs'!$D$6</f>
        <v>3920</v>
      </c>
      <c r="AC1106" s="70">
        <f t="shared" ca="1" si="356"/>
        <v>0.17912594175816487</v>
      </c>
      <c r="AD1106" s="68">
        <f t="shared" si="345"/>
        <v>25</v>
      </c>
      <c r="AE1106" s="75">
        <f ca="1">Z1106*'Inputs and Outputs'!$D$5-('Model Part B'!AA1106*'Model Part B'!AD1106+AA1106*Costperbumped)</f>
        <v>3920</v>
      </c>
      <c r="AH1106" s="74">
        <v>1103</v>
      </c>
      <c r="AI1106" s="68" t="s">
        <v>8</v>
      </c>
      <c r="AJ1106" s="71">
        <f t="shared" si="362"/>
        <v>44565</v>
      </c>
      <c r="AK1106" s="67" t="s">
        <v>2</v>
      </c>
      <c r="AL1106" s="68" t="str">
        <f>'Flight Data'!$A1104</f>
        <v>G1103</v>
      </c>
      <c r="AM1106" s="68">
        <f ca="1">'Flight Data'!$B1104</f>
        <v>2</v>
      </c>
      <c r="AN1106" s="68">
        <f ca="1">ROUND(NORMINV($AS1106,'Inputs and Outputs'!$C$19,'Inputs and Outputs'!$D$19),0)</f>
        <v>103</v>
      </c>
      <c r="AO1106" s="68">
        <f t="shared" si="346"/>
        <v>103</v>
      </c>
      <c r="AP1106" s="68">
        <f t="shared" ca="1" si="347"/>
        <v>103</v>
      </c>
      <c r="AQ1106" s="68">
        <f ca="1">IF(AP1106-AM1106&gt;'Inputs and Outputs'!$D$4,Three-AM1106,0)</f>
        <v>1</v>
      </c>
      <c r="AR1106" s="68">
        <f ca="1">AP1106*'Inputs and Outputs'!$D$5-AQ1106*'Inputs and Outputs'!$D$6</f>
        <v>4020</v>
      </c>
      <c r="AS1106" s="70">
        <f t="shared" ca="1" si="357"/>
        <v>0.46134901869146105</v>
      </c>
      <c r="AT1106" s="68">
        <f t="shared" si="348"/>
        <v>25</v>
      </c>
      <c r="AU1106" s="75">
        <f ca="1">AP1106*'Inputs and Outputs'!$D$5-('Model Part B'!AQ1106*'Model Part B'!AT1106+AQ1106*Costperbumped)</f>
        <v>3995</v>
      </c>
      <c r="AX1106" s="74">
        <v>1103</v>
      </c>
      <c r="AY1106" s="68" t="s">
        <v>8</v>
      </c>
      <c r="AZ1106" s="71">
        <f t="shared" si="363"/>
        <v>44565</v>
      </c>
      <c r="BA1106" s="67" t="s">
        <v>2</v>
      </c>
      <c r="BB1106" s="68" t="str">
        <f>'Flight Data'!$A1104</f>
        <v>G1103</v>
      </c>
      <c r="BC1106" s="68">
        <f ca="1">'Flight Data'!$B1104</f>
        <v>2</v>
      </c>
      <c r="BD1106" s="68">
        <f ca="1">ROUND(NORMINV($BI1106,'Inputs and Outputs'!$C$19,'Inputs and Outputs'!$D$19),0)</f>
        <v>107</v>
      </c>
      <c r="BE1106" s="68">
        <f t="shared" si="349"/>
        <v>104</v>
      </c>
      <c r="BF1106" s="68">
        <f t="shared" ca="1" si="350"/>
        <v>104</v>
      </c>
      <c r="BG1106" s="68">
        <f ca="1">IF(BF1106-BC1106&gt;'Inputs and Outputs'!$D$4,Four-BC1106,0)</f>
        <v>2</v>
      </c>
      <c r="BH1106" s="68">
        <f ca="1">BF1106*'Inputs and Outputs'!$D$5-BG1106*'Inputs and Outputs'!$D$6</f>
        <v>3960</v>
      </c>
      <c r="BI1106" s="70">
        <f t="shared" ca="1" si="358"/>
        <v>0.78300741730022982</v>
      </c>
      <c r="BJ1106" s="68">
        <f t="shared" si="351"/>
        <v>25</v>
      </c>
      <c r="BK1106" s="75">
        <f ca="1">BF1106*'Inputs and Outputs'!$D$5-('Model Part B'!BG1106*'Model Part B'!BJ1106+BG1106*Costperbumped)</f>
        <v>3910</v>
      </c>
      <c r="BN1106" s="74">
        <v>1103</v>
      </c>
      <c r="BO1106" s="68" t="s">
        <v>8</v>
      </c>
      <c r="BP1106" s="71">
        <f t="shared" si="364"/>
        <v>44565</v>
      </c>
      <c r="BQ1106" s="67" t="s">
        <v>2</v>
      </c>
      <c r="BR1106" s="68" t="str">
        <f>'Flight Data'!$A1104</f>
        <v>G1103</v>
      </c>
      <c r="BS1106" s="68">
        <f ca="1">'Flight Data'!$B1104</f>
        <v>2</v>
      </c>
      <c r="BT1106" s="68">
        <f ca="1">ROUND(NORMINV($BY1106,'Inputs and Outputs'!$C$18,'Inputs and Outputs'!$D$18),0)</f>
        <v>112</v>
      </c>
      <c r="BU1106" s="68">
        <f t="shared" si="352"/>
        <v>105</v>
      </c>
      <c r="BV1106" s="68">
        <f t="shared" ca="1" si="353"/>
        <v>105</v>
      </c>
      <c r="BW1106" s="68">
        <f ca="1">IF(BV1106-BS1106&gt;'Inputs and Outputs'!$D$4,Five-BS1106,0)</f>
        <v>3</v>
      </c>
      <c r="BX1106" s="68">
        <f ca="1">BV1106*'Inputs and Outputs'!$D$5-BW1106*'Inputs and Outputs'!$D$6</f>
        <v>3900</v>
      </c>
      <c r="BY1106" s="70">
        <f t="shared" ca="1" si="359"/>
        <v>0.96997610064932838</v>
      </c>
      <c r="BZ1106" s="68">
        <f t="shared" si="354"/>
        <v>25</v>
      </c>
      <c r="CA1106" s="75">
        <f ca="1">BV1106*'Inputs and Outputs'!$D$5-('Model Part B'!BW1106*'Model Part B'!BZ1106+BW1106*Costperbumped)</f>
        <v>3825</v>
      </c>
    </row>
    <row r="1107" spans="2:79" x14ac:dyDescent="0.2">
      <c r="B1107" s="74">
        <v>1104</v>
      </c>
      <c r="C1107" s="68" t="s">
        <v>8</v>
      </c>
      <c r="D1107" s="71">
        <f t="shared" si="360"/>
        <v>44565</v>
      </c>
      <c r="E1107" s="67" t="s">
        <v>0</v>
      </c>
      <c r="F1107" s="68" t="str">
        <f>'Flight Data'!$A1105</f>
        <v>G1104</v>
      </c>
      <c r="G1107" s="68">
        <f ca="1">'Flight Data'!$B1105</f>
        <v>1</v>
      </c>
      <c r="H1107" s="68">
        <f ca="1">ROUND(NORMINV($M1107,'Inputs and Outputs'!$C$20,'Inputs and Outputs'!$D$20),0)</f>
        <v>98</v>
      </c>
      <c r="I1107" s="68">
        <f t="shared" si="340"/>
        <v>101</v>
      </c>
      <c r="J1107" s="68">
        <f t="shared" ca="1" si="341"/>
        <v>98</v>
      </c>
      <c r="K1107" s="68">
        <f ca="1">IF(J1107-G1107&gt;'Inputs and Outputs'!$D$4,One-G1107,0)</f>
        <v>0</v>
      </c>
      <c r="L1107" s="68">
        <f ca="1">J1107*'Inputs and Outputs'!$D$5-K1107*'Inputs and Outputs'!$D$6</f>
        <v>3920</v>
      </c>
      <c r="M1107" s="70">
        <f t="shared" ca="1" si="355"/>
        <v>7.8922681719082011E-2</v>
      </c>
      <c r="N1107" s="68">
        <f t="shared" si="342"/>
        <v>200</v>
      </c>
      <c r="O1107" s="75">
        <f ca="1">J1107*'Inputs and Outputs'!$D$5-('Model Part B'!K1107*'Model Part B'!N1107+K1107*Costperbumped)</f>
        <v>3920</v>
      </c>
      <c r="R1107" s="74">
        <v>1104</v>
      </c>
      <c r="S1107" s="68" t="s">
        <v>8</v>
      </c>
      <c r="T1107" s="71">
        <f t="shared" si="361"/>
        <v>44565</v>
      </c>
      <c r="U1107" s="67" t="s">
        <v>0</v>
      </c>
      <c r="V1107" s="68" t="str">
        <f>'Flight Data'!$A1105</f>
        <v>G1104</v>
      </c>
      <c r="W1107" s="68">
        <f ca="1">'Flight Data'!$B1105</f>
        <v>1</v>
      </c>
      <c r="X1107" s="68">
        <f ca="1">ROUND(NORMINV($AC1107,'Inputs and Outputs'!$C$20,'Inputs and Outputs'!$D$20),0)</f>
        <v>103</v>
      </c>
      <c r="Y1107" s="68">
        <f t="shared" si="343"/>
        <v>102</v>
      </c>
      <c r="Z1107" s="68">
        <f t="shared" ca="1" si="344"/>
        <v>102</v>
      </c>
      <c r="AA1107" s="68">
        <f ca="1">IF(Z1107-W1107&gt;'Inputs and Outputs'!$D$4,One-W1107,0)</f>
        <v>0</v>
      </c>
      <c r="AB1107" s="68">
        <f ca="1">Z1107*'Inputs and Outputs'!$D$5-AA1107*'Inputs and Outputs'!$D$6</f>
        <v>4080</v>
      </c>
      <c r="AC1107" s="70">
        <f t="shared" ca="1" si="356"/>
        <v>0.3666746328478605</v>
      </c>
      <c r="AD1107" s="68">
        <f t="shared" si="345"/>
        <v>200</v>
      </c>
      <c r="AE1107" s="75">
        <f ca="1">Z1107*'Inputs and Outputs'!$D$5-('Model Part B'!AA1107*'Model Part B'!AD1107+AA1107*Costperbumped)</f>
        <v>4080</v>
      </c>
      <c r="AH1107" s="74">
        <v>1104</v>
      </c>
      <c r="AI1107" s="68" t="s">
        <v>8</v>
      </c>
      <c r="AJ1107" s="71">
        <f t="shared" si="362"/>
        <v>44565</v>
      </c>
      <c r="AK1107" s="67" t="s">
        <v>0</v>
      </c>
      <c r="AL1107" s="68" t="str">
        <f>'Flight Data'!$A1105</f>
        <v>G1104</v>
      </c>
      <c r="AM1107" s="68">
        <f ca="1">'Flight Data'!$B1105</f>
        <v>1</v>
      </c>
      <c r="AN1107" s="68">
        <f ca="1">ROUND(NORMINV($AS1107,'Inputs and Outputs'!$C$20,'Inputs and Outputs'!$D$20),0)</f>
        <v>101</v>
      </c>
      <c r="AO1107" s="68">
        <f t="shared" si="346"/>
        <v>103</v>
      </c>
      <c r="AP1107" s="68">
        <f t="shared" ca="1" si="347"/>
        <v>101</v>
      </c>
      <c r="AQ1107" s="68">
        <f ca="1">IF(AP1107-AM1107&gt;'Inputs and Outputs'!$D$4,Three-AM1107,0)</f>
        <v>0</v>
      </c>
      <c r="AR1107" s="68">
        <f ca="1">AP1107*'Inputs and Outputs'!$D$5-AQ1107*'Inputs and Outputs'!$D$6</f>
        <v>4040</v>
      </c>
      <c r="AS1107" s="70">
        <f t="shared" ca="1" si="357"/>
        <v>0.20838567137328001</v>
      </c>
      <c r="AT1107" s="68">
        <f t="shared" si="348"/>
        <v>200</v>
      </c>
      <c r="AU1107" s="75">
        <f ca="1">AP1107*'Inputs and Outputs'!$D$5-('Model Part B'!AQ1107*'Model Part B'!AT1107+AQ1107*Costperbumped)</f>
        <v>4040</v>
      </c>
      <c r="AX1107" s="74">
        <v>1104</v>
      </c>
      <c r="AY1107" s="68" t="s">
        <v>8</v>
      </c>
      <c r="AZ1107" s="71">
        <f t="shared" si="363"/>
        <v>44565</v>
      </c>
      <c r="BA1107" s="67" t="s">
        <v>0</v>
      </c>
      <c r="BB1107" s="68" t="str">
        <f>'Flight Data'!$A1105</f>
        <v>G1104</v>
      </c>
      <c r="BC1107" s="68">
        <f ca="1">'Flight Data'!$B1105</f>
        <v>1</v>
      </c>
      <c r="BD1107" s="68">
        <f ca="1">ROUND(NORMINV($BI1107,'Inputs and Outputs'!$C$20,'Inputs and Outputs'!$D$20),0)</f>
        <v>103</v>
      </c>
      <c r="BE1107" s="68">
        <f t="shared" si="349"/>
        <v>104</v>
      </c>
      <c r="BF1107" s="68">
        <f t="shared" ca="1" si="350"/>
        <v>103</v>
      </c>
      <c r="BG1107" s="68">
        <f ca="1">IF(BF1107-BC1107&gt;'Inputs and Outputs'!$D$4,Four-BC1107,0)</f>
        <v>3</v>
      </c>
      <c r="BH1107" s="68">
        <f ca="1">BF1107*'Inputs and Outputs'!$D$5-BG1107*'Inputs and Outputs'!$D$6</f>
        <v>3820</v>
      </c>
      <c r="BI1107" s="70">
        <f t="shared" ca="1" si="358"/>
        <v>0.35626416223334334</v>
      </c>
      <c r="BJ1107" s="68">
        <f t="shared" si="351"/>
        <v>200</v>
      </c>
      <c r="BK1107" s="75">
        <f ca="1">BF1107*'Inputs and Outputs'!$D$5-('Model Part B'!BG1107*'Model Part B'!BJ1107+BG1107*Costperbumped)</f>
        <v>3220</v>
      </c>
      <c r="BN1107" s="74">
        <v>1104</v>
      </c>
      <c r="BO1107" s="68" t="s">
        <v>8</v>
      </c>
      <c r="BP1107" s="71">
        <f t="shared" si="364"/>
        <v>44565</v>
      </c>
      <c r="BQ1107" s="67" t="s">
        <v>0</v>
      </c>
      <c r="BR1107" s="68" t="str">
        <f>'Flight Data'!$A1105</f>
        <v>G1104</v>
      </c>
      <c r="BS1107" s="68">
        <f ca="1">'Flight Data'!$B1105</f>
        <v>1</v>
      </c>
      <c r="BT1107" s="68">
        <f ca="1">ROUND(NORMINV($BY1107,'Inputs and Outputs'!$C$18,'Inputs and Outputs'!$D$18),0)</f>
        <v>98</v>
      </c>
      <c r="BU1107" s="68">
        <f t="shared" si="352"/>
        <v>105</v>
      </c>
      <c r="BV1107" s="68">
        <f t="shared" ca="1" si="353"/>
        <v>98</v>
      </c>
      <c r="BW1107" s="68">
        <f ca="1">IF(BV1107-BS1107&gt;'Inputs and Outputs'!$D$4,Five-BS1107,0)</f>
        <v>0</v>
      </c>
      <c r="BX1107" s="68">
        <f ca="1">BV1107*'Inputs and Outputs'!$D$5-BW1107*'Inputs and Outputs'!$D$6</f>
        <v>3920</v>
      </c>
      <c r="BY1107" s="70">
        <f t="shared" ca="1" si="359"/>
        <v>0.2827696491810594</v>
      </c>
      <c r="BZ1107" s="68">
        <f t="shared" si="354"/>
        <v>200</v>
      </c>
      <c r="CA1107" s="75">
        <f ca="1">BV1107*'Inputs and Outputs'!$D$5-('Model Part B'!BW1107*'Model Part B'!BZ1107+BW1107*Costperbumped)</f>
        <v>3920</v>
      </c>
    </row>
    <row r="1108" spans="2:79" x14ac:dyDescent="0.2">
      <c r="B1108" s="74">
        <v>1105</v>
      </c>
      <c r="C1108" s="68" t="s">
        <v>7</v>
      </c>
      <c r="D1108" s="71">
        <f t="shared" si="360"/>
        <v>44566</v>
      </c>
      <c r="E1108" s="67" t="s">
        <v>3</v>
      </c>
      <c r="F1108" s="68" t="str">
        <f>'Flight Data'!$A1106</f>
        <v>G1105</v>
      </c>
      <c r="G1108" s="68">
        <f ca="1">'Flight Data'!$B1106</f>
        <v>2</v>
      </c>
      <c r="H1108" s="68">
        <f ca="1">ROUND(NORMINV($M1108,'Inputs and Outputs'!$C$18,'Inputs and Outputs'!$D$18),0)</f>
        <v>95</v>
      </c>
      <c r="I1108" s="68">
        <f t="shared" si="340"/>
        <v>101</v>
      </c>
      <c r="J1108" s="68">
        <f t="shared" ca="1" si="341"/>
        <v>95</v>
      </c>
      <c r="K1108" s="68">
        <f ca="1">IF(J1108-G1108&gt;'Inputs and Outputs'!$D$4,One-G1108,0)</f>
        <v>0</v>
      </c>
      <c r="L1108" s="68">
        <f ca="1">J1108*'Inputs and Outputs'!$D$5-K1108*'Inputs and Outputs'!$D$6</f>
        <v>3800</v>
      </c>
      <c r="M1108" s="70">
        <f t="shared" ca="1" si="355"/>
        <v>0.17650803961301775</v>
      </c>
      <c r="N1108" s="68">
        <f t="shared" si="342"/>
        <v>25</v>
      </c>
      <c r="O1108" s="75">
        <f ca="1">J1108*'Inputs and Outputs'!$D$5-('Model Part B'!K1108*'Model Part B'!N1108+K1108*Costperbumped)</f>
        <v>3800</v>
      </c>
      <c r="R1108" s="74">
        <v>1105</v>
      </c>
      <c r="S1108" s="68" t="s">
        <v>7</v>
      </c>
      <c r="T1108" s="71">
        <f t="shared" si="361"/>
        <v>44566</v>
      </c>
      <c r="U1108" s="67" t="s">
        <v>3</v>
      </c>
      <c r="V1108" s="68" t="str">
        <f>'Flight Data'!$A1106</f>
        <v>G1105</v>
      </c>
      <c r="W1108" s="68">
        <f ca="1">'Flight Data'!$B1106</f>
        <v>2</v>
      </c>
      <c r="X1108" s="68">
        <f ca="1">ROUND(NORMINV($AC1108,'Inputs and Outputs'!$C$18,'Inputs and Outputs'!$D$18),0)</f>
        <v>95</v>
      </c>
      <c r="Y1108" s="68">
        <f t="shared" si="343"/>
        <v>102</v>
      </c>
      <c r="Z1108" s="68">
        <f t="shared" ca="1" si="344"/>
        <v>95</v>
      </c>
      <c r="AA1108" s="68">
        <f ca="1">IF(Z1108-W1108&gt;'Inputs and Outputs'!$D$4,One-W1108,0)</f>
        <v>0</v>
      </c>
      <c r="AB1108" s="68">
        <f ca="1">Z1108*'Inputs and Outputs'!$D$5-AA1108*'Inputs and Outputs'!$D$6</f>
        <v>3800</v>
      </c>
      <c r="AC1108" s="70">
        <f t="shared" ca="1" si="356"/>
        <v>0.15681473182910433</v>
      </c>
      <c r="AD1108" s="68">
        <f t="shared" si="345"/>
        <v>25</v>
      </c>
      <c r="AE1108" s="75">
        <f ca="1">Z1108*'Inputs and Outputs'!$D$5-('Model Part B'!AA1108*'Model Part B'!AD1108+AA1108*Costperbumped)</f>
        <v>3800</v>
      </c>
      <c r="AH1108" s="74">
        <v>1105</v>
      </c>
      <c r="AI1108" s="68" t="s">
        <v>7</v>
      </c>
      <c r="AJ1108" s="71">
        <f t="shared" si="362"/>
        <v>44566</v>
      </c>
      <c r="AK1108" s="67" t="s">
        <v>3</v>
      </c>
      <c r="AL1108" s="68" t="str">
        <f>'Flight Data'!$A1106</f>
        <v>G1105</v>
      </c>
      <c r="AM1108" s="68">
        <f ca="1">'Flight Data'!$B1106</f>
        <v>2</v>
      </c>
      <c r="AN1108" s="68">
        <f ca="1">ROUND(NORMINV($AS1108,'Inputs and Outputs'!$C$18,'Inputs and Outputs'!$D$18),0)</f>
        <v>100</v>
      </c>
      <c r="AO1108" s="68">
        <f t="shared" si="346"/>
        <v>103</v>
      </c>
      <c r="AP1108" s="68">
        <f t="shared" ca="1" si="347"/>
        <v>100</v>
      </c>
      <c r="AQ1108" s="68">
        <f ca="1">IF(AP1108-AM1108&gt;'Inputs and Outputs'!$D$4,Three-AM1108,0)</f>
        <v>0</v>
      </c>
      <c r="AR1108" s="68">
        <f ca="1">AP1108*'Inputs and Outputs'!$D$5-AQ1108*'Inputs and Outputs'!$D$6</f>
        <v>4000</v>
      </c>
      <c r="AS1108" s="70">
        <f t="shared" ca="1" si="357"/>
        <v>0.41823794332305941</v>
      </c>
      <c r="AT1108" s="68">
        <f t="shared" si="348"/>
        <v>25</v>
      </c>
      <c r="AU1108" s="75">
        <f ca="1">AP1108*'Inputs and Outputs'!$D$5-('Model Part B'!AQ1108*'Model Part B'!AT1108+AQ1108*Costperbumped)</f>
        <v>4000</v>
      </c>
      <c r="AX1108" s="74">
        <v>1105</v>
      </c>
      <c r="AY1108" s="68" t="s">
        <v>7</v>
      </c>
      <c r="AZ1108" s="71">
        <f t="shared" si="363"/>
        <v>44566</v>
      </c>
      <c r="BA1108" s="67" t="s">
        <v>3</v>
      </c>
      <c r="BB1108" s="68" t="str">
        <f>'Flight Data'!$A1106</f>
        <v>G1105</v>
      </c>
      <c r="BC1108" s="68">
        <f ca="1">'Flight Data'!$B1106</f>
        <v>2</v>
      </c>
      <c r="BD1108" s="68">
        <f ca="1">ROUND(NORMINV($BI1108,'Inputs and Outputs'!$C$18,'Inputs and Outputs'!$D$18),0)</f>
        <v>105</v>
      </c>
      <c r="BE1108" s="68">
        <f t="shared" si="349"/>
        <v>104</v>
      </c>
      <c r="BF1108" s="68">
        <f t="shared" ca="1" si="350"/>
        <v>104</v>
      </c>
      <c r="BG1108" s="68">
        <f ca="1">IF(BF1108-BC1108&gt;'Inputs and Outputs'!$D$4,Four-BC1108,0)</f>
        <v>2</v>
      </c>
      <c r="BH1108" s="68">
        <f ca="1">BF1108*'Inputs and Outputs'!$D$5-BG1108*'Inputs and Outputs'!$D$6</f>
        <v>3960</v>
      </c>
      <c r="BI1108" s="70">
        <f t="shared" ca="1" si="358"/>
        <v>0.74630477071402423</v>
      </c>
      <c r="BJ1108" s="68">
        <f t="shared" si="351"/>
        <v>25</v>
      </c>
      <c r="BK1108" s="75">
        <f ca="1">BF1108*'Inputs and Outputs'!$D$5-('Model Part B'!BG1108*'Model Part B'!BJ1108+BG1108*Costperbumped)</f>
        <v>3910</v>
      </c>
      <c r="BN1108" s="74">
        <v>1105</v>
      </c>
      <c r="BO1108" s="68" t="s">
        <v>7</v>
      </c>
      <c r="BP1108" s="71">
        <f t="shared" si="364"/>
        <v>44566</v>
      </c>
      <c r="BQ1108" s="67" t="s">
        <v>3</v>
      </c>
      <c r="BR1108" s="68" t="str">
        <f>'Flight Data'!$A1106</f>
        <v>G1105</v>
      </c>
      <c r="BS1108" s="68">
        <f ca="1">'Flight Data'!$B1106</f>
        <v>2</v>
      </c>
      <c r="BT1108" s="68">
        <f ca="1">ROUND(NORMINV($BY1108,'Inputs and Outputs'!$C$18,'Inputs and Outputs'!$D$18),0)</f>
        <v>108</v>
      </c>
      <c r="BU1108" s="68">
        <f t="shared" si="352"/>
        <v>105</v>
      </c>
      <c r="BV1108" s="68">
        <f t="shared" ca="1" si="353"/>
        <v>105</v>
      </c>
      <c r="BW1108" s="68">
        <f ca="1">IF(BV1108-BS1108&gt;'Inputs and Outputs'!$D$4,Five-BS1108,0)</f>
        <v>3</v>
      </c>
      <c r="BX1108" s="68">
        <f ca="1">BV1108*'Inputs and Outputs'!$D$5-BW1108*'Inputs and Outputs'!$D$6</f>
        <v>3900</v>
      </c>
      <c r="BY1108" s="70">
        <f t="shared" ca="1" si="359"/>
        <v>0.86201076162193901</v>
      </c>
      <c r="BZ1108" s="68">
        <f t="shared" si="354"/>
        <v>25</v>
      </c>
      <c r="CA1108" s="75">
        <f ca="1">BV1108*'Inputs and Outputs'!$D$5-('Model Part B'!BW1108*'Model Part B'!BZ1108+BW1108*Costperbumped)</f>
        <v>3825</v>
      </c>
    </row>
    <row r="1109" spans="2:79" x14ac:dyDescent="0.2">
      <c r="B1109" s="74">
        <v>1106</v>
      </c>
      <c r="C1109" s="68" t="s">
        <v>7</v>
      </c>
      <c r="D1109" s="71">
        <f t="shared" si="360"/>
        <v>44566</v>
      </c>
      <c r="E1109" s="67" t="s">
        <v>2</v>
      </c>
      <c r="F1109" s="68" t="str">
        <f>'Flight Data'!$A1107</f>
        <v>G1106</v>
      </c>
      <c r="G1109" s="68">
        <f ca="1">'Flight Data'!$B1107</f>
        <v>9</v>
      </c>
      <c r="H1109" s="68">
        <f ca="1">ROUND(NORMINV($M1109,'Inputs and Outputs'!$C$19,'Inputs and Outputs'!$D$19),0)</f>
        <v>116</v>
      </c>
      <c r="I1109" s="68">
        <f t="shared" si="340"/>
        <v>101</v>
      </c>
      <c r="J1109" s="68">
        <f t="shared" ca="1" si="341"/>
        <v>101</v>
      </c>
      <c r="K1109" s="68">
        <f ca="1">IF(J1109-G1109&gt;'Inputs and Outputs'!$D$4,One-G1109,0)</f>
        <v>0</v>
      </c>
      <c r="L1109" s="68">
        <f ca="1">J1109*'Inputs and Outputs'!$D$5-K1109*'Inputs and Outputs'!$D$6</f>
        <v>4040</v>
      </c>
      <c r="M1109" s="70">
        <f t="shared" ca="1" si="355"/>
        <v>0.99647537116395946</v>
      </c>
      <c r="N1109" s="68">
        <f t="shared" si="342"/>
        <v>25</v>
      </c>
      <c r="O1109" s="75">
        <f ca="1">J1109*'Inputs and Outputs'!$D$5-('Model Part B'!K1109*'Model Part B'!N1109+K1109*Costperbumped)</f>
        <v>4040</v>
      </c>
      <c r="R1109" s="74">
        <v>1106</v>
      </c>
      <c r="S1109" s="68" t="s">
        <v>7</v>
      </c>
      <c r="T1109" s="71">
        <f t="shared" si="361"/>
        <v>44566</v>
      </c>
      <c r="U1109" s="67" t="s">
        <v>2</v>
      </c>
      <c r="V1109" s="68" t="str">
        <f>'Flight Data'!$A1107</f>
        <v>G1106</v>
      </c>
      <c r="W1109" s="68">
        <f ca="1">'Flight Data'!$B1107</f>
        <v>9</v>
      </c>
      <c r="X1109" s="68">
        <f ca="1">ROUND(NORMINV($AC1109,'Inputs and Outputs'!$C$19,'Inputs and Outputs'!$D$19),0)</f>
        <v>99</v>
      </c>
      <c r="Y1109" s="68">
        <f t="shared" si="343"/>
        <v>102</v>
      </c>
      <c r="Z1109" s="68">
        <f t="shared" ca="1" si="344"/>
        <v>99</v>
      </c>
      <c r="AA1109" s="68">
        <f ca="1">IF(Z1109-W1109&gt;'Inputs and Outputs'!$D$4,One-W1109,0)</f>
        <v>0</v>
      </c>
      <c r="AB1109" s="68">
        <f ca="1">Z1109*'Inputs and Outputs'!$D$5-AA1109*'Inputs and Outputs'!$D$6</f>
        <v>3960</v>
      </c>
      <c r="AC1109" s="70">
        <f t="shared" ca="1" si="356"/>
        <v>0.20945240701358281</v>
      </c>
      <c r="AD1109" s="68">
        <f t="shared" si="345"/>
        <v>25</v>
      </c>
      <c r="AE1109" s="75">
        <f ca="1">Z1109*'Inputs and Outputs'!$D$5-('Model Part B'!AA1109*'Model Part B'!AD1109+AA1109*Costperbumped)</f>
        <v>3960</v>
      </c>
      <c r="AH1109" s="74">
        <v>1106</v>
      </c>
      <c r="AI1109" s="68" t="s">
        <v>7</v>
      </c>
      <c r="AJ1109" s="71">
        <f t="shared" si="362"/>
        <v>44566</v>
      </c>
      <c r="AK1109" s="67" t="s">
        <v>2</v>
      </c>
      <c r="AL1109" s="68" t="str">
        <f>'Flight Data'!$A1107</f>
        <v>G1106</v>
      </c>
      <c r="AM1109" s="68">
        <f ca="1">'Flight Data'!$B1107</f>
        <v>9</v>
      </c>
      <c r="AN1109" s="68">
        <f ca="1">ROUND(NORMINV($AS1109,'Inputs and Outputs'!$C$19,'Inputs and Outputs'!$D$19),0)</f>
        <v>105</v>
      </c>
      <c r="AO1109" s="68">
        <f t="shared" si="346"/>
        <v>103</v>
      </c>
      <c r="AP1109" s="68">
        <f t="shared" ca="1" si="347"/>
        <v>103</v>
      </c>
      <c r="AQ1109" s="68">
        <f ca="1">IF(AP1109-AM1109&gt;'Inputs and Outputs'!$D$4,Three-AM1109,0)</f>
        <v>0</v>
      </c>
      <c r="AR1109" s="68">
        <f ca="1">AP1109*'Inputs and Outputs'!$D$5-AQ1109*'Inputs and Outputs'!$D$6</f>
        <v>4120</v>
      </c>
      <c r="AS1109" s="70">
        <f t="shared" ca="1" si="357"/>
        <v>0.64899034207809414</v>
      </c>
      <c r="AT1109" s="68">
        <f t="shared" si="348"/>
        <v>25</v>
      </c>
      <c r="AU1109" s="75">
        <f ca="1">AP1109*'Inputs and Outputs'!$D$5-('Model Part B'!AQ1109*'Model Part B'!AT1109+AQ1109*Costperbumped)</f>
        <v>4120</v>
      </c>
      <c r="AX1109" s="74">
        <v>1106</v>
      </c>
      <c r="AY1109" s="68" t="s">
        <v>7</v>
      </c>
      <c r="AZ1109" s="71">
        <f t="shared" si="363"/>
        <v>44566</v>
      </c>
      <c r="BA1109" s="67" t="s">
        <v>2</v>
      </c>
      <c r="BB1109" s="68" t="str">
        <f>'Flight Data'!$A1107</f>
        <v>G1106</v>
      </c>
      <c r="BC1109" s="68">
        <f ca="1">'Flight Data'!$B1107</f>
        <v>9</v>
      </c>
      <c r="BD1109" s="68">
        <f ca="1">ROUND(NORMINV($BI1109,'Inputs and Outputs'!$C$19,'Inputs and Outputs'!$D$19),0)</f>
        <v>95</v>
      </c>
      <c r="BE1109" s="68">
        <f t="shared" si="349"/>
        <v>104</v>
      </c>
      <c r="BF1109" s="68">
        <f t="shared" ca="1" si="350"/>
        <v>95</v>
      </c>
      <c r="BG1109" s="68">
        <f ca="1">IF(BF1109-BC1109&gt;'Inputs and Outputs'!$D$4,Four-BC1109,0)</f>
        <v>0</v>
      </c>
      <c r="BH1109" s="68">
        <f ca="1">BF1109*'Inputs and Outputs'!$D$5-BG1109*'Inputs and Outputs'!$D$6</f>
        <v>3800</v>
      </c>
      <c r="BI1109" s="70">
        <f t="shared" ca="1" si="358"/>
        <v>5.1610131076992749E-2</v>
      </c>
      <c r="BJ1109" s="68">
        <f t="shared" si="351"/>
        <v>25</v>
      </c>
      <c r="BK1109" s="75">
        <f ca="1">BF1109*'Inputs and Outputs'!$D$5-('Model Part B'!BG1109*'Model Part B'!BJ1109+BG1109*Costperbumped)</f>
        <v>3800</v>
      </c>
      <c r="BN1109" s="74">
        <v>1106</v>
      </c>
      <c r="BO1109" s="68" t="s">
        <v>7</v>
      </c>
      <c r="BP1109" s="71">
        <f t="shared" si="364"/>
        <v>44566</v>
      </c>
      <c r="BQ1109" s="67" t="s">
        <v>2</v>
      </c>
      <c r="BR1109" s="68" t="str">
        <f>'Flight Data'!$A1107</f>
        <v>G1106</v>
      </c>
      <c r="BS1109" s="68">
        <f ca="1">'Flight Data'!$B1107</f>
        <v>9</v>
      </c>
      <c r="BT1109" s="68">
        <f ca="1">ROUND(NORMINV($BY1109,'Inputs and Outputs'!$C$18,'Inputs and Outputs'!$D$18),0)</f>
        <v>94</v>
      </c>
      <c r="BU1109" s="68">
        <f t="shared" si="352"/>
        <v>105</v>
      </c>
      <c r="BV1109" s="68">
        <f t="shared" ca="1" si="353"/>
        <v>94</v>
      </c>
      <c r="BW1109" s="68">
        <f ca="1">IF(BV1109-BS1109&gt;'Inputs and Outputs'!$D$4,Five-BS1109,0)</f>
        <v>0</v>
      </c>
      <c r="BX1109" s="68">
        <f ca="1">BV1109*'Inputs and Outputs'!$D$5-BW1109*'Inputs and Outputs'!$D$6</f>
        <v>3760</v>
      </c>
      <c r="BY1109" s="70">
        <f t="shared" ca="1" si="359"/>
        <v>0.12025381455528461</v>
      </c>
      <c r="BZ1109" s="68">
        <f t="shared" si="354"/>
        <v>25</v>
      </c>
      <c r="CA1109" s="75">
        <f ca="1">BV1109*'Inputs and Outputs'!$D$5-('Model Part B'!BW1109*'Model Part B'!BZ1109+BW1109*Costperbumped)</f>
        <v>3760</v>
      </c>
    </row>
    <row r="1110" spans="2:79" x14ac:dyDescent="0.2">
      <c r="B1110" s="74">
        <v>1107</v>
      </c>
      <c r="C1110" s="68" t="s">
        <v>7</v>
      </c>
      <c r="D1110" s="71">
        <f t="shared" si="360"/>
        <v>44566</v>
      </c>
      <c r="E1110" s="67" t="s">
        <v>0</v>
      </c>
      <c r="F1110" s="68" t="str">
        <f>'Flight Data'!$A1108</f>
        <v>G1107</v>
      </c>
      <c r="G1110" s="68">
        <f ca="1">'Flight Data'!$B1108</f>
        <v>8</v>
      </c>
      <c r="H1110" s="68">
        <f ca="1">ROUND(NORMINV($M1110,'Inputs and Outputs'!$C$20,'Inputs and Outputs'!$D$20),0)</f>
        <v>111</v>
      </c>
      <c r="I1110" s="68">
        <f t="shared" si="340"/>
        <v>101</v>
      </c>
      <c r="J1110" s="68">
        <f t="shared" ca="1" si="341"/>
        <v>101</v>
      </c>
      <c r="K1110" s="68">
        <f ca="1">IF(J1110-G1110&gt;'Inputs and Outputs'!$D$4,One-G1110,0)</f>
        <v>0</v>
      </c>
      <c r="L1110" s="68">
        <f ca="1">J1110*'Inputs and Outputs'!$D$5-K1110*'Inputs and Outputs'!$D$6</f>
        <v>4040</v>
      </c>
      <c r="M1110" s="70">
        <f t="shared" ca="1" si="355"/>
        <v>0.90233074208542596</v>
      </c>
      <c r="N1110" s="68">
        <f t="shared" si="342"/>
        <v>200</v>
      </c>
      <c r="O1110" s="75">
        <f ca="1">J1110*'Inputs and Outputs'!$D$5-('Model Part B'!K1110*'Model Part B'!N1110+K1110*Costperbumped)</f>
        <v>4040</v>
      </c>
      <c r="R1110" s="74">
        <v>1107</v>
      </c>
      <c r="S1110" s="68" t="s">
        <v>7</v>
      </c>
      <c r="T1110" s="71">
        <f t="shared" si="361"/>
        <v>44566</v>
      </c>
      <c r="U1110" s="67" t="s">
        <v>0</v>
      </c>
      <c r="V1110" s="68" t="str">
        <f>'Flight Data'!$A1108</f>
        <v>G1107</v>
      </c>
      <c r="W1110" s="68">
        <f ca="1">'Flight Data'!$B1108</f>
        <v>8</v>
      </c>
      <c r="X1110" s="68">
        <f ca="1">ROUND(NORMINV($AC1110,'Inputs and Outputs'!$C$20,'Inputs and Outputs'!$D$20),0)</f>
        <v>104</v>
      </c>
      <c r="Y1110" s="68">
        <f t="shared" si="343"/>
        <v>102</v>
      </c>
      <c r="Z1110" s="68">
        <f t="shared" ca="1" si="344"/>
        <v>102</v>
      </c>
      <c r="AA1110" s="68">
        <f ca="1">IF(Z1110-W1110&gt;'Inputs and Outputs'!$D$4,One-W1110,0)</f>
        <v>0</v>
      </c>
      <c r="AB1110" s="68">
        <f ca="1">Z1110*'Inputs and Outputs'!$D$5-AA1110*'Inputs and Outputs'!$D$6</f>
        <v>4080</v>
      </c>
      <c r="AC1110" s="70">
        <f t="shared" ca="1" si="356"/>
        <v>0.40866542278729123</v>
      </c>
      <c r="AD1110" s="68">
        <f t="shared" si="345"/>
        <v>200</v>
      </c>
      <c r="AE1110" s="75">
        <f ca="1">Z1110*'Inputs and Outputs'!$D$5-('Model Part B'!AA1110*'Model Part B'!AD1110+AA1110*Costperbumped)</f>
        <v>4080</v>
      </c>
      <c r="AH1110" s="74">
        <v>1107</v>
      </c>
      <c r="AI1110" s="68" t="s">
        <v>7</v>
      </c>
      <c r="AJ1110" s="71">
        <f t="shared" si="362"/>
        <v>44566</v>
      </c>
      <c r="AK1110" s="67" t="s">
        <v>0</v>
      </c>
      <c r="AL1110" s="68" t="str">
        <f>'Flight Data'!$A1108</f>
        <v>G1107</v>
      </c>
      <c r="AM1110" s="68">
        <f ca="1">'Flight Data'!$B1108</f>
        <v>8</v>
      </c>
      <c r="AN1110" s="68">
        <f ca="1">ROUND(NORMINV($AS1110,'Inputs and Outputs'!$C$20,'Inputs and Outputs'!$D$20),0)</f>
        <v>106</v>
      </c>
      <c r="AO1110" s="68">
        <f t="shared" si="346"/>
        <v>103</v>
      </c>
      <c r="AP1110" s="68">
        <f t="shared" ca="1" si="347"/>
        <v>103</v>
      </c>
      <c r="AQ1110" s="68">
        <f ca="1">IF(AP1110-AM1110&gt;'Inputs and Outputs'!$D$4,Three-AM1110,0)</f>
        <v>0</v>
      </c>
      <c r="AR1110" s="68">
        <f ca="1">AP1110*'Inputs and Outputs'!$D$5-AQ1110*'Inputs and Outputs'!$D$6</f>
        <v>4120</v>
      </c>
      <c r="AS1110" s="70">
        <f t="shared" ca="1" si="357"/>
        <v>0.55168795212590149</v>
      </c>
      <c r="AT1110" s="68">
        <f t="shared" si="348"/>
        <v>200</v>
      </c>
      <c r="AU1110" s="75">
        <f ca="1">AP1110*'Inputs and Outputs'!$D$5-('Model Part B'!AQ1110*'Model Part B'!AT1110+AQ1110*Costperbumped)</f>
        <v>4120</v>
      </c>
      <c r="AX1110" s="74">
        <v>1107</v>
      </c>
      <c r="AY1110" s="68" t="s">
        <v>7</v>
      </c>
      <c r="AZ1110" s="71">
        <f t="shared" si="363"/>
        <v>44566</v>
      </c>
      <c r="BA1110" s="67" t="s">
        <v>0</v>
      </c>
      <c r="BB1110" s="68" t="str">
        <f>'Flight Data'!$A1108</f>
        <v>G1107</v>
      </c>
      <c r="BC1110" s="68">
        <f ca="1">'Flight Data'!$B1108</f>
        <v>8</v>
      </c>
      <c r="BD1110" s="68">
        <f ca="1">ROUND(NORMINV($BI1110,'Inputs and Outputs'!$C$20,'Inputs and Outputs'!$D$20),0)</f>
        <v>96</v>
      </c>
      <c r="BE1110" s="68">
        <f t="shared" si="349"/>
        <v>104</v>
      </c>
      <c r="BF1110" s="68">
        <f t="shared" ca="1" si="350"/>
        <v>96</v>
      </c>
      <c r="BG1110" s="68">
        <f ca="1">IF(BF1110-BC1110&gt;'Inputs and Outputs'!$D$4,Four-BC1110,0)</f>
        <v>0</v>
      </c>
      <c r="BH1110" s="68">
        <f ca="1">BF1110*'Inputs and Outputs'!$D$5-BG1110*'Inputs and Outputs'!$D$6</f>
        <v>3840</v>
      </c>
      <c r="BI1110" s="70">
        <f t="shared" ca="1" si="358"/>
        <v>3.6511716895088586E-2</v>
      </c>
      <c r="BJ1110" s="68">
        <f t="shared" si="351"/>
        <v>200</v>
      </c>
      <c r="BK1110" s="75">
        <f ca="1">BF1110*'Inputs and Outputs'!$D$5-('Model Part B'!BG1110*'Model Part B'!BJ1110+BG1110*Costperbumped)</f>
        <v>3840</v>
      </c>
      <c r="BN1110" s="74">
        <v>1107</v>
      </c>
      <c r="BO1110" s="68" t="s">
        <v>7</v>
      </c>
      <c r="BP1110" s="71">
        <f t="shared" si="364"/>
        <v>44566</v>
      </c>
      <c r="BQ1110" s="67" t="s">
        <v>0</v>
      </c>
      <c r="BR1110" s="68" t="str">
        <f>'Flight Data'!$A1108</f>
        <v>G1107</v>
      </c>
      <c r="BS1110" s="68">
        <f ca="1">'Flight Data'!$B1108</f>
        <v>8</v>
      </c>
      <c r="BT1110" s="68">
        <f ca="1">ROUND(NORMINV($BY1110,'Inputs and Outputs'!$C$18,'Inputs and Outputs'!$D$18),0)</f>
        <v>91</v>
      </c>
      <c r="BU1110" s="68">
        <f t="shared" si="352"/>
        <v>105</v>
      </c>
      <c r="BV1110" s="68">
        <f t="shared" ca="1" si="353"/>
        <v>91</v>
      </c>
      <c r="BW1110" s="68">
        <f ca="1">IF(BV1110-BS1110&gt;'Inputs and Outputs'!$D$4,Five-BS1110,0)</f>
        <v>0</v>
      </c>
      <c r="BX1110" s="68">
        <f ca="1">BV1110*'Inputs and Outputs'!$D$5-BW1110*'Inputs and Outputs'!$D$6</f>
        <v>3640</v>
      </c>
      <c r="BY1110" s="70">
        <f t="shared" ca="1" si="359"/>
        <v>5.3845871478454321E-2</v>
      </c>
      <c r="BZ1110" s="68">
        <f t="shared" si="354"/>
        <v>200</v>
      </c>
      <c r="CA1110" s="75">
        <f ca="1">BV1110*'Inputs and Outputs'!$D$5-('Model Part B'!BW1110*'Model Part B'!BZ1110+BW1110*Costperbumped)</f>
        <v>3640</v>
      </c>
    </row>
    <row r="1111" spans="2:79" x14ac:dyDescent="0.2">
      <c r="B1111" s="74">
        <v>1108</v>
      </c>
      <c r="C1111" s="68" t="s">
        <v>6</v>
      </c>
      <c r="D1111" s="71">
        <f t="shared" si="360"/>
        <v>44567</v>
      </c>
      <c r="E1111" s="67" t="s">
        <v>3</v>
      </c>
      <c r="F1111" s="68" t="str">
        <f>'Flight Data'!$A1109</f>
        <v>G1108</v>
      </c>
      <c r="G1111" s="68">
        <f ca="1">'Flight Data'!$B1109</f>
        <v>7</v>
      </c>
      <c r="H1111" s="68">
        <f ca="1">ROUND(NORMINV($M1111,'Inputs and Outputs'!$C$18,'Inputs and Outputs'!$D$18),0)</f>
        <v>105</v>
      </c>
      <c r="I1111" s="68">
        <f t="shared" si="340"/>
        <v>101</v>
      </c>
      <c r="J1111" s="68">
        <f t="shared" ca="1" si="341"/>
        <v>101</v>
      </c>
      <c r="K1111" s="68">
        <f ca="1">IF(J1111-G1111&gt;'Inputs and Outputs'!$D$4,One-G1111,0)</f>
        <v>0</v>
      </c>
      <c r="L1111" s="68">
        <f ca="1">J1111*'Inputs and Outputs'!$D$5-K1111*'Inputs and Outputs'!$D$6</f>
        <v>4040</v>
      </c>
      <c r="M1111" s="70">
        <f t="shared" ca="1" si="355"/>
        <v>0.72970415965947333</v>
      </c>
      <c r="N1111" s="68">
        <f t="shared" si="342"/>
        <v>25</v>
      </c>
      <c r="O1111" s="75">
        <f ca="1">J1111*'Inputs and Outputs'!$D$5-('Model Part B'!K1111*'Model Part B'!N1111+K1111*Costperbumped)</f>
        <v>4040</v>
      </c>
      <c r="R1111" s="74">
        <v>1108</v>
      </c>
      <c r="S1111" s="68" t="s">
        <v>6</v>
      </c>
      <c r="T1111" s="71">
        <f t="shared" si="361"/>
        <v>44567</v>
      </c>
      <c r="U1111" s="67" t="s">
        <v>3</v>
      </c>
      <c r="V1111" s="68" t="str">
        <f>'Flight Data'!$A1109</f>
        <v>G1108</v>
      </c>
      <c r="W1111" s="68">
        <f ca="1">'Flight Data'!$B1109</f>
        <v>7</v>
      </c>
      <c r="X1111" s="68">
        <f ca="1">ROUND(NORMINV($AC1111,'Inputs and Outputs'!$C$18,'Inputs and Outputs'!$D$18),0)</f>
        <v>105</v>
      </c>
      <c r="Y1111" s="68">
        <f t="shared" si="343"/>
        <v>102</v>
      </c>
      <c r="Z1111" s="68">
        <f t="shared" ca="1" si="344"/>
        <v>102</v>
      </c>
      <c r="AA1111" s="68">
        <f ca="1">IF(Z1111-W1111&gt;'Inputs and Outputs'!$D$4,One-W1111,0)</f>
        <v>0</v>
      </c>
      <c r="AB1111" s="68">
        <f ca="1">Z1111*'Inputs and Outputs'!$D$5-AA1111*'Inputs and Outputs'!$D$6</f>
        <v>4080</v>
      </c>
      <c r="AC1111" s="70">
        <f t="shared" ca="1" si="356"/>
        <v>0.7372429147942724</v>
      </c>
      <c r="AD1111" s="68">
        <f t="shared" si="345"/>
        <v>25</v>
      </c>
      <c r="AE1111" s="75">
        <f ca="1">Z1111*'Inputs and Outputs'!$D$5-('Model Part B'!AA1111*'Model Part B'!AD1111+AA1111*Costperbumped)</f>
        <v>4080</v>
      </c>
      <c r="AH1111" s="74">
        <v>1108</v>
      </c>
      <c r="AI1111" s="68" t="s">
        <v>6</v>
      </c>
      <c r="AJ1111" s="71">
        <f t="shared" si="362"/>
        <v>44567</v>
      </c>
      <c r="AK1111" s="67" t="s">
        <v>3</v>
      </c>
      <c r="AL1111" s="68" t="str">
        <f>'Flight Data'!$A1109</f>
        <v>G1108</v>
      </c>
      <c r="AM1111" s="68">
        <f ca="1">'Flight Data'!$B1109</f>
        <v>7</v>
      </c>
      <c r="AN1111" s="68">
        <f ca="1">ROUND(NORMINV($AS1111,'Inputs and Outputs'!$C$18,'Inputs and Outputs'!$D$18),0)</f>
        <v>101</v>
      </c>
      <c r="AO1111" s="68">
        <f t="shared" si="346"/>
        <v>103</v>
      </c>
      <c r="AP1111" s="68">
        <f t="shared" ca="1" si="347"/>
        <v>101</v>
      </c>
      <c r="AQ1111" s="68">
        <f ca="1">IF(AP1111-AM1111&gt;'Inputs and Outputs'!$D$4,Three-AM1111,0)</f>
        <v>0</v>
      </c>
      <c r="AR1111" s="68">
        <f ca="1">AP1111*'Inputs and Outputs'!$D$5-AQ1111*'Inputs and Outputs'!$D$6</f>
        <v>4040</v>
      </c>
      <c r="AS1111" s="70">
        <f t="shared" ca="1" si="357"/>
        <v>0.50712422708368998</v>
      </c>
      <c r="AT1111" s="68">
        <f t="shared" si="348"/>
        <v>25</v>
      </c>
      <c r="AU1111" s="75">
        <f ca="1">AP1111*'Inputs and Outputs'!$D$5-('Model Part B'!AQ1111*'Model Part B'!AT1111+AQ1111*Costperbumped)</f>
        <v>4040</v>
      </c>
      <c r="AX1111" s="74">
        <v>1108</v>
      </c>
      <c r="AY1111" s="68" t="s">
        <v>6</v>
      </c>
      <c r="AZ1111" s="71">
        <f t="shared" si="363"/>
        <v>44567</v>
      </c>
      <c r="BA1111" s="67" t="s">
        <v>3</v>
      </c>
      <c r="BB1111" s="68" t="str">
        <f>'Flight Data'!$A1109</f>
        <v>G1108</v>
      </c>
      <c r="BC1111" s="68">
        <f ca="1">'Flight Data'!$B1109</f>
        <v>7</v>
      </c>
      <c r="BD1111" s="68">
        <f ca="1">ROUND(NORMINV($BI1111,'Inputs and Outputs'!$C$18,'Inputs and Outputs'!$D$18),0)</f>
        <v>97</v>
      </c>
      <c r="BE1111" s="68">
        <f t="shared" si="349"/>
        <v>104</v>
      </c>
      <c r="BF1111" s="68">
        <f t="shared" ca="1" si="350"/>
        <v>97</v>
      </c>
      <c r="BG1111" s="68">
        <f ca="1">IF(BF1111-BC1111&gt;'Inputs and Outputs'!$D$4,Four-BC1111,0)</f>
        <v>0</v>
      </c>
      <c r="BH1111" s="68">
        <f ca="1">BF1111*'Inputs and Outputs'!$D$5-BG1111*'Inputs and Outputs'!$D$6</f>
        <v>3880</v>
      </c>
      <c r="BI1111" s="70">
        <f t="shared" ca="1" si="358"/>
        <v>0.23376266075087326</v>
      </c>
      <c r="BJ1111" s="68">
        <f t="shared" si="351"/>
        <v>25</v>
      </c>
      <c r="BK1111" s="75">
        <f ca="1">BF1111*'Inputs and Outputs'!$D$5-('Model Part B'!BG1111*'Model Part B'!BJ1111+BG1111*Costperbumped)</f>
        <v>3880</v>
      </c>
      <c r="BN1111" s="74">
        <v>1108</v>
      </c>
      <c r="BO1111" s="68" t="s">
        <v>6</v>
      </c>
      <c r="BP1111" s="71">
        <f t="shared" si="364"/>
        <v>44567</v>
      </c>
      <c r="BQ1111" s="67" t="s">
        <v>3</v>
      </c>
      <c r="BR1111" s="68" t="str">
        <f>'Flight Data'!$A1109</f>
        <v>G1108</v>
      </c>
      <c r="BS1111" s="68">
        <f ca="1">'Flight Data'!$B1109</f>
        <v>7</v>
      </c>
      <c r="BT1111" s="68">
        <f ca="1">ROUND(NORMINV($BY1111,'Inputs and Outputs'!$C$18,'Inputs and Outputs'!$D$18),0)</f>
        <v>105</v>
      </c>
      <c r="BU1111" s="68">
        <f t="shared" si="352"/>
        <v>105</v>
      </c>
      <c r="BV1111" s="68">
        <f t="shared" ca="1" si="353"/>
        <v>105</v>
      </c>
      <c r="BW1111" s="68">
        <f ca="1">IF(BV1111-BS1111&gt;'Inputs and Outputs'!$D$4,Five-BS1111,0)</f>
        <v>0</v>
      </c>
      <c r="BX1111" s="68">
        <f ca="1">BV1111*'Inputs and Outputs'!$D$5-BW1111*'Inputs and Outputs'!$D$6</f>
        <v>4200</v>
      </c>
      <c r="BY1111" s="70">
        <f t="shared" ca="1" si="359"/>
        <v>0.76765341186318126</v>
      </c>
      <c r="BZ1111" s="68">
        <f t="shared" si="354"/>
        <v>25</v>
      </c>
      <c r="CA1111" s="75">
        <f ca="1">BV1111*'Inputs and Outputs'!$D$5-('Model Part B'!BW1111*'Model Part B'!BZ1111+BW1111*Costperbumped)</f>
        <v>4200</v>
      </c>
    </row>
    <row r="1112" spans="2:79" x14ac:dyDescent="0.2">
      <c r="B1112" s="74">
        <v>1109</v>
      </c>
      <c r="C1112" s="68" t="s">
        <v>6</v>
      </c>
      <c r="D1112" s="71">
        <f t="shared" si="360"/>
        <v>44567</v>
      </c>
      <c r="E1112" s="67" t="s">
        <v>2</v>
      </c>
      <c r="F1112" s="68" t="str">
        <f>'Flight Data'!$A1110</f>
        <v>G1109</v>
      </c>
      <c r="G1112" s="68">
        <f ca="1">'Flight Data'!$B1110</f>
        <v>8</v>
      </c>
      <c r="H1112" s="68">
        <f ca="1">ROUND(NORMINV($M1112,'Inputs and Outputs'!$C$19,'Inputs and Outputs'!$D$19),0)</f>
        <v>114</v>
      </c>
      <c r="I1112" s="68">
        <f t="shared" si="340"/>
        <v>101</v>
      </c>
      <c r="J1112" s="68">
        <f t="shared" ca="1" si="341"/>
        <v>101</v>
      </c>
      <c r="K1112" s="68">
        <f ca="1">IF(J1112-G1112&gt;'Inputs and Outputs'!$D$4,One-G1112,0)</f>
        <v>0</v>
      </c>
      <c r="L1112" s="68">
        <f ca="1">J1112*'Inputs and Outputs'!$D$5-K1112*'Inputs and Outputs'!$D$6</f>
        <v>4040</v>
      </c>
      <c r="M1112" s="70">
        <f t="shared" ca="1" si="355"/>
        <v>0.9858136952793598</v>
      </c>
      <c r="N1112" s="68">
        <f t="shared" si="342"/>
        <v>25</v>
      </c>
      <c r="O1112" s="75">
        <f ca="1">J1112*'Inputs and Outputs'!$D$5-('Model Part B'!K1112*'Model Part B'!N1112+K1112*Costperbumped)</f>
        <v>4040</v>
      </c>
      <c r="R1112" s="74">
        <v>1109</v>
      </c>
      <c r="S1112" s="68" t="s">
        <v>6</v>
      </c>
      <c r="T1112" s="71">
        <f t="shared" si="361"/>
        <v>44567</v>
      </c>
      <c r="U1112" s="67" t="s">
        <v>2</v>
      </c>
      <c r="V1112" s="68" t="str">
        <f>'Flight Data'!$A1110</f>
        <v>G1109</v>
      </c>
      <c r="W1112" s="68">
        <f ca="1">'Flight Data'!$B1110</f>
        <v>8</v>
      </c>
      <c r="X1112" s="68">
        <f ca="1">ROUND(NORMINV($AC1112,'Inputs and Outputs'!$C$19,'Inputs and Outputs'!$D$19),0)</f>
        <v>103</v>
      </c>
      <c r="Y1112" s="68">
        <f t="shared" si="343"/>
        <v>102</v>
      </c>
      <c r="Z1112" s="68">
        <f t="shared" ca="1" si="344"/>
        <v>102</v>
      </c>
      <c r="AA1112" s="68">
        <f ca="1">IF(Z1112-W1112&gt;'Inputs and Outputs'!$D$4,One-W1112,0)</f>
        <v>0</v>
      </c>
      <c r="AB1112" s="68">
        <f ca="1">Z1112*'Inputs and Outputs'!$D$5-AA1112*'Inputs and Outputs'!$D$6</f>
        <v>4080</v>
      </c>
      <c r="AC1112" s="70">
        <f t="shared" ca="1" si="356"/>
        <v>0.53544539295331084</v>
      </c>
      <c r="AD1112" s="68">
        <f t="shared" si="345"/>
        <v>25</v>
      </c>
      <c r="AE1112" s="75">
        <f ca="1">Z1112*'Inputs and Outputs'!$D$5-('Model Part B'!AA1112*'Model Part B'!AD1112+AA1112*Costperbumped)</f>
        <v>4080</v>
      </c>
      <c r="AH1112" s="74">
        <v>1109</v>
      </c>
      <c r="AI1112" s="68" t="s">
        <v>6</v>
      </c>
      <c r="AJ1112" s="71">
        <f t="shared" si="362"/>
        <v>44567</v>
      </c>
      <c r="AK1112" s="67" t="s">
        <v>2</v>
      </c>
      <c r="AL1112" s="68" t="str">
        <f>'Flight Data'!$A1110</f>
        <v>G1109</v>
      </c>
      <c r="AM1112" s="68">
        <f ca="1">'Flight Data'!$B1110</f>
        <v>8</v>
      </c>
      <c r="AN1112" s="68">
        <f ca="1">ROUND(NORMINV($AS1112,'Inputs and Outputs'!$C$19,'Inputs and Outputs'!$D$19),0)</f>
        <v>100</v>
      </c>
      <c r="AO1112" s="68">
        <f t="shared" si="346"/>
        <v>103</v>
      </c>
      <c r="AP1112" s="68">
        <f t="shared" ca="1" si="347"/>
        <v>100</v>
      </c>
      <c r="AQ1112" s="68">
        <f ca="1">IF(AP1112-AM1112&gt;'Inputs and Outputs'!$D$4,Three-AM1112,0)</f>
        <v>0</v>
      </c>
      <c r="AR1112" s="68">
        <f ca="1">AP1112*'Inputs and Outputs'!$D$5-AQ1112*'Inputs and Outputs'!$D$6</f>
        <v>4000</v>
      </c>
      <c r="AS1112" s="70">
        <f t="shared" ca="1" si="357"/>
        <v>0.30071505501203233</v>
      </c>
      <c r="AT1112" s="68">
        <f t="shared" si="348"/>
        <v>25</v>
      </c>
      <c r="AU1112" s="75">
        <f ca="1">AP1112*'Inputs and Outputs'!$D$5-('Model Part B'!AQ1112*'Model Part B'!AT1112+AQ1112*Costperbumped)</f>
        <v>4000</v>
      </c>
      <c r="AX1112" s="74">
        <v>1109</v>
      </c>
      <c r="AY1112" s="68" t="s">
        <v>6</v>
      </c>
      <c r="AZ1112" s="71">
        <f t="shared" si="363"/>
        <v>44567</v>
      </c>
      <c r="BA1112" s="67" t="s">
        <v>2</v>
      </c>
      <c r="BB1112" s="68" t="str">
        <f>'Flight Data'!$A1110</f>
        <v>G1109</v>
      </c>
      <c r="BC1112" s="68">
        <f ca="1">'Flight Data'!$B1110</f>
        <v>8</v>
      </c>
      <c r="BD1112" s="68">
        <f ca="1">ROUND(NORMINV($BI1112,'Inputs and Outputs'!$C$19,'Inputs and Outputs'!$D$19),0)</f>
        <v>105</v>
      </c>
      <c r="BE1112" s="68">
        <f t="shared" si="349"/>
        <v>104</v>
      </c>
      <c r="BF1112" s="68">
        <f t="shared" ca="1" si="350"/>
        <v>104</v>
      </c>
      <c r="BG1112" s="68">
        <f ca="1">IF(BF1112-BC1112&gt;'Inputs and Outputs'!$D$4,Four-BC1112,0)</f>
        <v>0</v>
      </c>
      <c r="BH1112" s="68">
        <f ca="1">BF1112*'Inputs and Outputs'!$D$5-BG1112*'Inputs and Outputs'!$D$6</f>
        <v>4160</v>
      </c>
      <c r="BI1112" s="70">
        <f t="shared" ca="1" si="358"/>
        <v>0.65495994092125731</v>
      </c>
      <c r="BJ1112" s="68">
        <f t="shared" si="351"/>
        <v>25</v>
      </c>
      <c r="BK1112" s="75">
        <f ca="1">BF1112*'Inputs and Outputs'!$D$5-('Model Part B'!BG1112*'Model Part B'!BJ1112+BG1112*Costperbumped)</f>
        <v>4160</v>
      </c>
      <c r="BN1112" s="74">
        <v>1109</v>
      </c>
      <c r="BO1112" s="68" t="s">
        <v>6</v>
      </c>
      <c r="BP1112" s="71">
        <f t="shared" si="364"/>
        <v>44567</v>
      </c>
      <c r="BQ1112" s="67" t="s">
        <v>2</v>
      </c>
      <c r="BR1112" s="68" t="str">
        <f>'Flight Data'!$A1110</f>
        <v>G1109</v>
      </c>
      <c r="BS1112" s="68">
        <f ca="1">'Flight Data'!$B1110</f>
        <v>8</v>
      </c>
      <c r="BT1112" s="68">
        <f ca="1">ROUND(NORMINV($BY1112,'Inputs and Outputs'!$C$18,'Inputs and Outputs'!$D$18),0)</f>
        <v>97</v>
      </c>
      <c r="BU1112" s="68">
        <f t="shared" si="352"/>
        <v>105</v>
      </c>
      <c r="BV1112" s="68">
        <f t="shared" ca="1" si="353"/>
        <v>97</v>
      </c>
      <c r="BW1112" s="68">
        <f ca="1">IF(BV1112-BS1112&gt;'Inputs and Outputs'!$D$4,Five-BS1112,0)</f>
        <v>0</v>
      </c>
      <c r="BX1112" s="68">
        <f ca="1">BV1112*'Inputs and Outputs'!$D$5-BW1112*'Inputs and Outputs'!$D$6</f>
        <v>3880</v>
      </c>
      <c r="BY1112" s="70">
        <f t="shared" ca="1" si="359"/>
        <v>0.22702497004545874</v>
      </c>
      <c r="BZ1112" s="68">
        <f t="shared" si="354"/>
        <v>25</v>
      </c>
      <c r="CA1112" s="75">
        <f ca="1">BV1112*'Inputs and Outputs'!$D$5-('Model Part B'!BW1112*'Model Part B'!BZ1112+BW1112*Costperbumped)</f>
        <v>3880</v>
      </c>
    </row>
    <row r="1113" spans="2:79" x14ac:dyDescent="0.2">
      <c r="B1113" s="74">
        <v>1110</v>
      </c>
      <c r="C1113" s="68" t="s">
        <v>6</v>
      </c>
      <c r="D1113" s="71">
        <f t="shared" si="360"/>
        <v>44567</v>
      </c>
      <c r="E1113" s="67" t="s">
        <v>0</v>
      </c>
      <c r="F1113" s="68" t="str">
        <f>'Flight Data'!$A1111</f>
        <v>G1110</v>
      </c>
      <c r="G1113" s="68">
        <f ca="1">'Flight Data'!$B1111</f>
        <v>2</v>
      </c>
      <c r="H1113" s="68">
        <f ca="1">ROUND(NORMINV($M1113,'Inputs and Outputs'!$C$20,'Inputs and Outputs'!$D$20),0)</f>
        <v>103</v>
      </c>
      <c r="I1113" s="68">
        <f t="shared" si="340"/>
        <v>101</v>
      </c>
      <c r="J1113" s="68">
        <f t="shared" ca="1" si="341"/>
        <v>101</v>
      </c>
      <c r="K1113" s="68">
        <f ca="1">IF(J1113-G1113&gt;'Inputs and Outputs'!$D$4,One-G1113,0)</f>
        <v>0</v>
      </c>
      <c r="L1113" s="68">
        <f ca="1">J1113*'Inputs and Outputs'!$D$5-K1113*'Inputs and Outputs'!$D$6</f>
        <v>4040</v>
      </c>
      <c r="M1113" s="70">
        <f t="shared" ca="1" si="355"/>
        <v>0.37663438646352099</v>
      </c>
      <c r="N1113" s="68">
        <f t="shared" si="342"/>
        <v>200</v>
      </c>
      <c r="O1113" s="75">
        <f ca="1">J1113*'Inputs and Outputs'!$D$5-('Model Part B'!K1113*'Model Part B'!N1113+K1113*Costperbumped)</f>
        <v>4040</v>
      </c>
      <c r="R1113" s="74">
        <v>1110</v>
      </c>
      <c r="S1113" s="68" t="s">
        <v>6</v>
      </c>
      <c r="T1113" s="71">
        <f t="shared" si="361"/>
        <v>44567</v>
      </c>
      <c r="U1113" s="67" t="s">
        <v>0</v>
      </c>
      <c r="V1113" s="68" t="str">
        <f>'Flight Data'!$A1111</f>
        <v>G1110</v>
      </c>
      <c r="W1113" s="68">
        <f ca="1">'Flight Data'!$B1111</f>
        <v>2</v>
      </c>
      <c r="X1113" s="68">
        <f ca="1">ROUND(NORMINV($AC1113,'Inputs and Outputs'!$C$20,'Inputs and Outputs'!$D$20),0)</f>
        <v>100</v>
      </c>
      <c r="Y1113" s="68">
        <f t="shared" si="343"/>
        <v>102</v>
      </c>
      <c r="Z1113" s="68">
        <f t="shared" ca="1" si="344"/>
        <v>100</v>
      </c>
      <c r="AA1113" s="68">
        <f ca="1">IF(Z1113-W1113&gt;'Inputs and Outputs'!$D$4,One-W1113,0)</f>
        <v>0</v>
      </c>
      <c r="AB1113" s="68">
        <f ca="1">Z1113*'Inputs and Outputs'!$D$5-AA1113*'Inputs and Outputs'!$D$6</f>
        <v>4000</v>
      </c>
      <c r="AC1113" s="70">
        <f t="shared" ca="1" si="356"/>
        <v>0.16471143375608721</v>
      </c>
      <c r="AD1113" s="68">
        <f t="shared" si="345"/>
        <v>200</v>
      </c>
      <c r="AE1113" s="75">
        <f ca="1">Z1113*'Inputs and Outputs'!$D$5-('Model Part B'!AA1113*'Model Part B'!AD1113+AA1113*Costperbumped)</f>
        <v>4000</v>
      </c>
      <c r="AH1113" s="74">
        <v>1110</v>
      </c>
      <c r="AI1113" s="68" t="s">
        <v>6</v>
      </c>
      <c r="AJ1113" s="71">
        <f t="shared" si="362"/>
        <v>44567</v>
      </c>
      <c r="AK1113" s="67" t="s">
        <v>0</v>
      </c>
      <c r="AL1113" s="68" t="str">
        <f>'Flight Data'!$A1111</f>
        <v>G1110</v>
      </c>
      <c r="AM1113" s="68">
        <f ca="1">'Flight Data'!$B1111</f>
        <v>2</v>
      </c>
      <c r="AN1113" s="68">
        <f ca="1">ROUND(NORMINV($AS1113,'Inputs and Outputs'!$C$20,'Inputs and Outputs'!$D$20),0)</f>
        <v>106</v>
      </c>
      <c r="AO1113" s="68">
        <f t="shared" si="346"/>
        <v>103</v>
      </c>
      <c r="AP1113" s="68">
        <f t="shared" ca="1" si="347"/>
        <v>103</v>
      </c>
      <c r="AQ1113" s="68">
        <f ca="1">IF(AP1113-AM1113&gt;'Inputs and Outputs'!$D$4,Three-AM1113,0)</f>
        <v>1</v>
      </c>
      <c r="AR1113" s="68">
        <f ca="1">AP1113*'Inputs and Outputs'!$D$5-AQ1113*'Inputs and Outputs'!$D$6</f>
        <v>4020</v>
      </c>
      <c r="AS1113" s="70">
        <f t="shared" ca="1" si="357"/>
        <v>0.54733965832434794</v>
      </c>
      <c r="AT1113" s="68">
        <f t="shared" si="348"/>
        <v>200</v>
      </c>
      <c r="AU1113" s="75">
        <f ca="1">AP1113*'Inputs and Outputs'!$D$5-('Model Part B'!AQ1113*'Model Part B'!AT1113+AQ1113*Costperbumped)</f>
        <v>3820</v>
      </c>
      <c r="AX1113" s="74">
        <v>1110</v>
      </c>
      <c r="AY1113" s="68" t="s">
        <v>6</v>
      </c>
      <c r="AZ1113" s="71">
        <f t="shared" si="363"/>
        <v>44567</v>
      </c>
      <c r="BA1113" s="67" t="s">
        <v>0</v>
      </c>
      <c r="BB1113" s="68" t="str">
        <f>'Flight Data'!$A1111</f>
        <v>G1110</v>
      </c>
      <c r="BC1113" s="68">
        <f ca="1">'Flight Data'!$B1111</f>
        <v>2</v>
      </c>
      <c r="BD1113" s="68">
        <f ca="1">ROUND(NORMINV($BI1113,'Inputs and Outputs'!$C$20,'Inputs and Outputs'!$D$20),0)</f>
        <v>102</v>
      </c>
      <c r="BE1113" s="68">
        <f t="shared" si="349"/>
        <v>104</v>
      </c>
      <c r="BF1113" s="68">
        <f t="shared" ca="1" si="350"/>
        <v>102</v>
      </c>
      <c r="BG1113" s="68">
        <f ca="1">IF(BF1113-BC1113&gt;'Inputs and Outputs'!$D$4,Four-BC1113,0)</f>
        <v>0</v>
      </c>
      <c r="BH1113" s="68">
        <f ca="1">BF1113*'Inputs and Outputs'!$D$5-BG1113*'Inputs and Outputs'!$D$6</f>
        <v>4080</v>
      </c>
      <c r="BI1113" s="70">
        <f t="shared" ca="1" si="358"/>
        <v>0.28989262290114182</v>
      </c>
      <c r="BJ1113" s="68">
        <f t="shared" si="351"/>
        <v>200</v>
      </c>
      <c r="BK1113" s="75">
        <f ca="1">BF1113*'Inputs and Outputs'!$D$5-('Model Part B'!BG1113*'Model Part B'!BJ1113+BG1113*Costperbumped)</f>
        <v>4080</v>
      </c>
      <c r="BN1113" s="74">
        <v>1110</v>
      </c>
      <c r="BO1113" s="68" t="s">
        <v>6</v>
      </c>
      <c r="BP1113" s="71">
        <f t="shared" si="364"/>
        <v>44567</v>
      </c>
      <c r="BQ1113" s="67" t="s">
        <v>0</v>
      </c>
      <c r="BR1113" s="68" t="str">
        <f>'Flight Data'!$A1111</f>
        <v>G1110</v>
      </c>
      <c r="BS1113" s="68">
        <f ca="1">'Flight Data'!$B1111</f>
        <v>2</v>
      </c>
      <c r="BT1113" s="68">
        <f ca="1">ROUND(NORMINV($BY1113,'Inputs and Outputs'!$C$18,'Inputs and Outputs'!$D$18),0)</f>
        <v>93</v>
      </c>
      <c r="BU1113" s="68">
        <f t="shared" si="352"/>
        <v>105</v>
      </c>
      <c r="BV1113" s="68">
        <f t="shared" ca="1" si="353"/>
        <v>93</v>
      </c>
      <c r="BW1113" s="68">
        <f ca="1">IF(BV1113-BS1113&gt;'Inputs and Outputs'!$D$4,Five-BS1113,0)</f>
        <v>0</v>
      </c>
      <c r="BX1113" s="68">
        <f ca="1">BV1113*'Inputs and Outputs'!$D$5-BW1113*'Inputs and Outputs'!$D$6</f>
        <v>3720</v>
      </c>
      <c r="BY1113" s="70">
        <f t="shared" ca="1" si="359"/>
        <v>8.6187860820843842E-2</v>
      </c>
      <c r="BZ1113" s="68">
        <f t="shared" si="354"/>
        <v>200</v>
      </c>
      <c r="CA1113" s="75">
        <f ca="1">BV1113*'Inputs and Outputs'!$D$5-('Model Part B'!BW1113*'Model Part B'!BZ1113+BW1113*Costperbumped)</f>
        <v>3720</v>
      </c>
    </row>
    <row r="1114" spans="2:79" x14ac:dyDescent="0.2">
      <c r="B1114" s="74">
        <v>1111</v>
      </c>
      <c r="C1114" s="68" t="s">
        <v>5</v>
      </c>
      <c r="D1114" s="71">
        <f t="shared" si="360"/>
        <v>44568</v>
      </c>
      <c r="E1114" s="67" t="s">
        <v>3</v>
      </c>
      <c r="F1114" s="68" t="str">
        <f>'Flight Data'!$A1112</f>
        <v>G1111</v>
      </c>
      <c r="G1114" s="68">
        <f ca="1">'Flight Data'!$B1112</f>
        <v>8</v>
      </c>
      <c r="H1114" s="68">
        <f ca="1">ROUND(NORMINV($M1114,'Inputs and Outputs'!$C$18,'Inputs and Outputs'!$D$18),0)</f>
        <v>109</v>
      </c>
      <c r="I1114" s="68">
        <f t="shared" si="340"/>
        <v>101</v>
      </c>
      <c r="J1114" s="68">
        <f t="shared" ca="1" si="341"/>
        <v>101</v>
      </c>
      <c r="K1114" s="68">
        <f ca="1">IF(J1114-G1114&gt;'Inputs and Outputs'!$D$4,One-G1114,0)</f>
        <v>0</v>
      </c>
      <c r="L1114" s="68">
        <f ca="1">J1114*'Inputs and Outputs'!$D$5-K1114*'Inputs and Outputs'!$D$6</f>
        <v>4040</v>
      </c>
      <c r="M1114" s="70">
        <f t="shared" ca="1" si="355"/>
        <v>0.90068721680055808</v>
      </c>
      <c r="N1114" s="68">
        <f t="shared" si="342"/>
        <v>25</v>
      </c>
      <c r="O1114" s="75">
        <f ca="1">J1114*'Inputs and Outputs'!$D$5-('Model Part B'!K1114*'Model Part B'!N1114+K1114*Costperbumped)</f>
        <v>4040</v>
      </c>
      <c r="R1114" s="74">
        <v>1111</v>
      </c>
      <c r="S1114" s="68" t="s">
        <v>5</v>
      </c>
      <c r="T1114" s="71">
        <f t="shared" si="361"/>
        <v>44568</v>
      </c>
      <c r="U1114" s="67" t="s">
        <v>3</v>
      </c>
      <c r="V1114" s="68" t="str">
        <f>'Flight Data'!$A1112</f>
        <v>G1111</v>
      </c>
      <c r="W1114" s="68">
        <f ca="1">'Flight Data'!$B1112</f>
        <v>8</v>
      </c>
      <c r="X1114" s="68">
        <f ca="1">ROUND(NORMINV($AC1114,'Inputs and Outputs'!$C$18,'Inputs and Outputs'!$D$18),0)</f>
        <v>98</v>
      </c>
      <c r="Y1114" s="68">
        <f t="shared" si="343"/>
        <v>102</v>
      </c>
      <c r="Z1114" s="68">
        <f t="shared" ca="1" si="344"/>
        <v>98</v>
      </c>
      <c r="AA1114" s="68">
        <f ca="1">IF(Z1114-W1114&gt;'Inputs and Outputs'!$D$4,One-W1114,0)</f>
        <v>0</v>
      </c>
      <c r="AB1114" s="68">
        <f ca="1">Z1114*'Inputs and Outputs'!$D$5-AA1114*'Inputs and Outputs'!$D$6</f>
        <v>3920</v>
      </c>
      <c r="AC1114" s="70">
        <f t="shared" ca="1" si="356"/>
        <v>0.33295768022143157</v>
      </c>
      <c r="AD1114" s="68">
        <f t="shared" si="345"/>
        <v>25</v>
      </c>
      <c r="AE1114" s="75">
        <f ca="1">Z1114*'Inputs and Outputs'!$D$5-('Model Part B'!AA1114*'Model Part B'!AD1114+AA1114*Costperbumped)</f>
        <v>3920</v>
      </c>
      <c r="AH1114" s="74">
        <v>1111</v>
      </c>
      <c r="AI1114" s="68" t="s">
        <v>5</v>
      </c>
      <c r="AJ1114" s="71">
        <f t="shared" si="362"/>
        <v>44568</v>
      </c>
      <c r="AK1114" s="67" t="s">
        <v>3</v>
      </c>
      <c r="AL1114" s="68" t="str">
        <f>'Flight Data'!$A1112</f>
        <v>G1111</v>
      </c>
      <c r="AM1114" s="68">
        <f ca="1">'Flight Data'!$B1112</f>
        <v>8</v>
      </c>
      <c r="AN1114" s="68">
        <f ca="1">ROUND(NORMINV($AS1114,'Inputs and Outputs'!$C$18,'Inputs and Outputs'!$D$18),0)</f>
        <v>103</v>
      </c>
      <c r="AO1114" s="68">
        <f t="shared" si="346"/>
        <v>103</v>
      </c>
      <c r="AP1114" s="68">
        <f t="shared" ca="1" si="347"/>
        <v>103</v>
      </c>
      <c r="AQ1114" s="68">
        <f ca="1">IF(AP1114-AM1114&gt;'Inputs and Outputs'!$D$4,Three-AM1114,0)</f>
        <v>0</v>
      </c>
      <c r="AR1114" s="68">
        <f ca="1">AP1114*'Inputs and Outputs'!$D$5-AQ1114*'Inputs and Outputs'!$D$6</f>
        <v>4120</v>
      </c>
      <c r="AS1114" s="70">
        <f t="shared" ca="1" si="357"/>
        <v>0.64615445186021447</v>
      </c>
      <c r="AT1114" s="68">
        <f t="shared" si="348"/>
        <v>25</v>
      </c>
      <c r="AU1114" s="75">
        <f ca="1">AP1114*'Inputs and Outputs'!$D$5-('Model Part B'!AQ1114*'Model Part B'!AT1114+AQ1114*Costperbumped)</f>
        <v>4120</v>
      </c>
      <c r="AX1114" s="74">
        <v>1111</v>
      </c>
      <c r="AY1114" s="68" t="s">
        <v>5</v>
      </c>
      <c r="AZ1114" s="71">
        <f t="shared" si="363"/>
        <v>44568</v>
      </c>
      <c r="BA1114" s="67" t="s">
        <v>3</v>
      </c>
      <c r="BB1114" s="68" t="str">
        <f>'Flight Data'!$A1112</f>
        <v>G1111</v>
      </c>
      <c r="BC1114" s="68">
        <f ca="1">'Flight Data'!$B1112</f>
        <v>8</v>
      </c>
      <c r="BD1114" s="68">
        <f ca="1">ROUND(NORMINV($BI1114,'Inputs and Outputs'!$C$18,'Inputs and Outputs'!$D$18),0)</f>
        <v>103</v>
      </c>
      <c r="BE1114" s="68">
        <f t="shared" si="349"/>
        <v>104</v>
      </c>
      <c r="BF1114" s="68">
        <f t="shared" ca="1" si="350"/>
        <v>103</v>
      </c>
      <c r="BG1114" s="68">
        <f ca="1">IF(BF1114-BC1114&gt;'Inputs and Outputs'!$D$4,Four-BC1114,0)</f>
        <v>0</v>
      </c>
      <c r="BH1114" s="68">
        <f ca="1">BF1114*'Inputs and Outputs'!$D$5-BG1114*'Inputs and Outputs'!$D$6</f>
        <v>4120</v>
      </c>
      <c r="BI1114" s="70">
        <f t="shared" ca="1" si="358"/>
        <v>0.62232274003698218</v>
      </c>
      <c r="BJ1114" s="68">
        <f t="shared" si="351"/>
        <v>25</v>
      </c>
      <c r="BK1114" s="75">
        <f ca="1">BF1114*'Inputs and Outputs'!$D$5-('Model Part B'!BG1114*'Model Part B'!BJ1114+BG1114*Costperbumped)</f>
        <v>4120</v>
      </c>
      <c r="BN1114" s="74">
        <v>1111</v>
      </c>
      <c r="BO1114" s="68" t="s">
        <v>5</v>
      </c>
      <c r="BP1114" s="71">
        <f t="shared" si="364"/>
        <v>44568</v>
      </c>
      <c r="BQ1114" s="67" t="s">
        <v>3</v>
      </c>
      <c r="BR1114" s="68" t="str">
        <f>'Flight Data'!$A1112</f>
        <v>G1111</v>
      </c>
      <c r="BS1114" s="68">
        <f ca="1">'Flight Data'!$B1112</f>
        <v>8</v>
      </c>
      <c r="BT1114" s="68">
        <f ca="1">ROUND(NORMINV($BY1114,'Inputs and Outputs'!$C$18,'Inputs and Outputs'!$D$18),0)</f>
        <v>101</v>
      </c>
      <c r="BU1114" s="68">
        <f t="shared" si="352"/>
        <v>105</v>
      </c>
      <c r="BV1114" s="68">
        <f t="shared" ca="1" si="353"/>
        <v>101</v>
      </c>
      <c r="BW1114" s="68">
        <f ca="1">IF(BV1114-BS1114&gt;'Inputs and Outputs'!$D$4,Five-BS1114,0)</f>
        <v>0</v>
      </c>
      <c r="BX1114" s="68">
        <f ca="1">BV1114*'Inputs and Outputs'!$D$5-BW1114*'Inputs and Outputs'!$D$6</f>
        <v>4040</v>
      </c>
      <c r="BY1114" s="70">
        <f t="shared" ca="1" si="359"/>
        <v>0.47140444564445472</v>
      </c>
      <c r="BZ1114" s="68">
        <f t="shared" si="354"/>
        <v>25</v>
      </c>
      <c r="CA1114" s="75">
        <f ca="1">BV1114*'Inputs and Outputs'!$D$5-('Model Part B'!BW1114*'Model Part B'!BZ1114+BW1114*Costperbumped)</f>
        <v>4040</v>
      </c>
    </row>
    <row r="1115" spans="2:79" x14ac:dyDescent="0.2">
      <c r="B1115" s="74">
        <v>1112</v>
      </c>
      <c r="C1115" s="68" t="s">
        <v>5</v>
      </c>
      <c r="D1115" s="71">
        <f t="shared" si="360"/>
        <v>44568</v>
      </c>
      <c r="E1115" s="67" t="s">
        <v>2</v>
      </c>
      <c r="F1115" s="68" t="str">
        <f>'Flight Data'!$A1113</f>
        <v>G1112</v>
      </c>
      <c r="G1115" s="68">
        <f ca="1">'Flight Data'!$B1113</f>
        <v>1</v>
      </c>
      <c r="H1115" s="68">
        <f ca="1">ROUND(NORMINV($M1115,'Inputs and Outputs'!$C$19,'Inputs and Outputs'!$D$19),0)</f>
        <v>98</v>
      </c>
      <c r="I1115" s="68">
        <f t="shared" si="340"/>
        <v>101</v>
      </c>
      <c r="J1115" s="68">
        <f t="shared" ca="1" si="341"/>
        <v>98</v>
      </c>
      <c r="K1115" s="68">
        <f ca="1">IF(J1115-G1115&gt;'Inputs and Outputs'!$D$4,One-G1115,0)</f>
        <v>0</v>
      </c>
      <c r="L1115" s="68">
        <f ca="1">J1115*'Inputs and Outputs'!$D$5-K1115*'Inputs and Outputs'!$D$6</f>
        <v>3920</v>
      </c>
      <c r="M1115" s="70">
        <f t="shared" ca="1" si="355"/>
        <v>0.13999388289630132</v>
      </c>
      <c r="N1115" s="68">
        <f t="shared" si="342"/>
        <v>25</v>
      </c>
      <c r="O1115" s="75">
        <f ca="1">J1115*'Inputs and Outputs'!$D$5-('Model Part B'!K1115*'Model Part B'!N1115+K1115*Costperbumped)</f>
        <v>3920</v>
      </c>
      <c r="R1115" s="74">
        <v>1112</v>
      </c>
      <c r="S1115" s="68" t="s">
        <v>5</v>
      </c>
      <c r="T1115" s="71">
        <f t="shared" si="361"/>
        <v>44568</v>
      </c>
      <c r="U1115" s="67" t="s">
        <v>2</v>
      </c>
      <c r="V1115" s="68" t="str">
        <f>'Flight Data'!$A1113</f>
        <v>G1112</v>
      </c>
      <c r="W1115" s="68">
        <f ca="1">'Flight Data'!$B1113</f>
        <v>1</v>
      </c>
      <c r="X1115" s="68">
        <f ca="1">ROUND(NORMINV($AC1115,'Inputs and Outputs'!$C$19,'Inputs and Outputs'!$D$19),0)</f>
        <v>105</v>
      </c>
      <c r="Y1115" s="68">
        <f t="shared" si="343"/>
        <v>102</v>
      </c>
      <c r="Z1115" s="68">
        <f t="shared" ca="1" si="344"/>
        <v>102</v>
      </c>
      <c r="AA1115" s="68">
        <f ca="1">IF(Z1115-W1115&gt;'Inputs and Outputs'!$D$4,One-W1115,0)</f>
        <v>0</v>
      </c>
      <c r="AB1115" s="68">
        <f ca="1">Z1115*'Inputs and Outputs'!$D$5-AA1115*'Inputs and Outputs'!$D$6</f>
        <v>4080</v>
      </c>
      <c r="AC1115" s="70">
        <f t="shared" ca="1" si="356"/>
        <v>0.63480904053020659</v>
      </c>
      <c r="AD1115" s="68">
        <f t="shared" si="345"/>
        <v>25</v>
      </c>
      <c r="AE1115" s="75">
        <f ca="1">Z1115*'Inputs and Outputs'!$D$5-('Model Part B'!AA1115*'Model Part B'!AD1115+AA1115*Costperbumped)</f>
        <v>4080</v>
      </c>
      <c r="AH1115" s="74">
        <v>1112</v>
      </c>
      <c r="AI1115" s="68" t="s">
        <v>5</v>
      </c>
      <c r="AJ1115" s="71">
        <f t="shared" si="362"/>
        <v>44568</v>
      </c>
      <c r="AK1115" s="67" t="s">
        <v>2</v>
      </c>
      <c r="AL1115" s="68" t="str">
        <f>'Flight Data'!$A1113</f>
        <v>G1112</v>
      </c>
      <c r="AM1115" s="68">
        <f ca="1">'Flight Data'!$B1113</f>
        <v>1</v>
      </c>
      <c r="AN1115" s="68">
        <f ca="1">ROUND(NORMINV($AS1115,'Inputs and Outputs'!$C$19,'Inputs and Outputs'!$D$19),0)</f>
        <v>109</v>
      </c>
      <c r="AO1115" s="68">
        <f t="shared" si="346"/>
        <v>103</v>
      </c>
      <c r="AP1115" s="68">
        <f t="shared" ca="1" si="347"/>
        <v>103</v>
      </c>
      <c r="AQ1115" s="68">
        <f ca="1">IF(AP1115-AM1115&gt;'Inputs and Outputs'!$D$4,Three-AM1115,0)</f>
        <v>2</v>
      </c>
      <c r="AR1115" s="68">
        <f ca="1">AP1115*'Inputs and Outputs'!$D$5-AQ1115*'Inputs and Outputs'!$D$6</f>
        <v>3920</v>
      </c>
      <c r="AS1115" s="70">
        <f t="shared" ca="1" si="357"/>
        <v>0.86766129692394767</v>
      </c>
      <c r="AT1115" s="68">
        <f t="shared" si="348"/>
        <v>25</v>
      </c>
      <c r="AU1115" s="75">
        <f ca="1">AP1115*'Inputs and Outputs'!$D$5-('Model Part B'!AQ1115*'Model Part B'!AT1115+AQ1115*Costperbumped)</f>
        <v>3870</v>
      </c>
      <c r="AX1115" s="74">
        <v>1112</v>
      </c>
      <c r="AY1115" s="68" t="s">
        <v>5</v>
      </c>
      <c r="AZ1115" s="71">
        <f t="shared" si="363"/>
        <v>44568</v>
      </c>
      <c r="BA1115" s="67" t="s">
        <v>2</v>
      </c>
      <c r="BB1115" s="68" t="str">
        <f>'Flight Data'!$A1113</f>
        <v>G1112</v>
      </c>
      <c r="BC1115" s="68">
        <f ca="1">'Flight Data'!$B1113</f>
        <v>1</v>
      </c>
      <c r="BD1115" s="68">
        <f ca="1">ROUND(NORMINV($BI1115,'Inputs and Outputs'!$C$19,'Inputs and Outputs'!$D$19),0)</f>
        <v>98</v>
      </c>
      <c r="BE1115" s="68">
        <f t="shared" si="349"/>
        <v>104</v>
      </c>
      <c r="BF1115" s="68">
        <f t="shared" ca="1" si="350"/>
        <v>98</v>
      </c>
      <c r="BG1115" s="68">
        <f ca="1">IF(BF1115-BC1115&gt;'Inputs and Outputs'!$D$4,Four-BC1115,0)</f>
        <v>0</v>
      </c>
      <c r="BH1115" s="68">
        <f ca="1">BF1115*'Inputs and Outputs'!$D$5-BG1115*'Inputs and Outputs'!$D$6</f>
        <v>3920</v>
      </c>
      <c r="BI1115" s="70">
        <f t="shared" ca="1" si="358"/>
        <v>0.13784298009125062</v>
      </c>
      <c r="BJ1115" s="68">
        <f t="shared" si="351"/>
        <v>25</v>
      </c>
      <c r="BK1115" s="75">
        <f ca="1">BF1115*'Inputs and Outputs'!$D$5-('Model Part B'!BG1115*'Model Part B'!BJ1115+BG1115*Costperbumped)</f>
        <v>3920</v>
      </c>
      <c r="BN1115" s="74">
        <v>1112</v>
      </c>
      <c r="BO1115" s="68" t="s">
        <v>5</v>
      </c>
      <c r="BP1115" s="71">
        <f t="shared" si="364"/>
        <v>44568</v>
      </c>
      <c r="BQ1115" s="67" t="s">
        <v>2</v>
      </c>
      <c r="BR1115" s="68" t="str">
        <f>'Flight Data'!$A1113</f>
        <v>G1112</v>
      </c>
      <c r="BS1115" s="68">
        <f ca="1">'Flight Data'!$B1113</f>
        <v>1</v>
      </c>
      <c r="BT1115" s="68">
        <f ca="1">ROUND(NORMINV($BY1115,'Inputs and Outputs'!$C$18,'Inputs and Outputs'!$D$18),0)</f>
        <v>101</v>
      </c>
      <c r="BU1115" s="68">
        <f t="shared" si="352"/>
        <v>105</v>
      </c>
      <c r="BV1115" s="68">
        <f t="shared" ca="1" si="353"/>
        <v>101</v>
      </c>
      <c r="BW1115" s="68">
        <f ca="1">IF(BV1115-BS1115&gt;'Inputs and Outputs'!$D$4,Five-BS1115,0)</f>
        <v>0</v>
      </c>
      <c r="BX1115" s="68">
        <f ca="1">BV1115*'Inputs and Outputs'!$D$5-BW1115*'Inputs and Outputs'!$D$6</f>
        <v>4040</v>
      </c>
      <c r="BY1115" s="70">
        <f t="shared" ca="1" si="359"/>
        <v>0.4720120413651463</v>
      </c>
      <c r="BZ1115" s="68">
        <f t="shared" si="354"/>
        <v>25</v>
      </c>
      <c r="CA1115" s="75">
        <f ca="1">BV1115*'Inputs and Outputs'!$D$5-('Model Part B'!BW1115*'Model Part B'!BZ1115+BW1115*Costperbumped)</f>
        <v>4040</v>
      </c>
    </row>
    <row r="1116" spans="2:79" x14ac:dyDescent="0.2">
      <c r="B1116" s="74">
        <v>1113</v>
      </c>
      <c r="C1116" s="68" t="s">
        <v>5</v>
      </c>
      <c r="D1116" s="71">
        <f t="shared" si="360"/>
        <v>44568</v>
      </c>
      <c r="E1116" s="67" t="s">
        <v>0</v>
      </c>
      <c r="F1116" s="68" t="str">
        <f>'Flight Data'!$A1114</f>
        <v>G1113</v>
      </c>
      <c r="G1116" s="68">
        <f ca="1">'Flight Data'!$B1114</f>
        <v>1</v>
      </c>
      <c r="H1116" s="68">
        <f ca="1">ROUND(NORMINV($M1116,'Inputs and Outputs'!$C$20,'Inputs and Outputs'!$D$20),0)</f>
        <v>114</v>
      </c>
      <c r="I1116" s="68">
        <f t="shared" si="340"/>
        <v>101</v>
      </c>
      <c r="J1116" s="68">
        <f t="shared" ca="1" si="341"/>
        <v>101</v>
      </c>
      <c r="K1116" s="68">
        <f ca="1">IF(J1116-G1116&gt;'Inputs and Outputs'!$D$4,One-G1116,0)</f>
        <v>0</v>
      </c>
      <c r="L1116" s="68">
        <f ca="1">J1116*'Inputs and Outputs'!$D$5-K1116*'Inputs and Outputs'!$D$6</f>
        <v>4040</v>
      </c>
      <c r="M1116" s="70">
        <f t="shared" ca="1" si="355"/>
        <v>0.9560276262866404</v>
      </c>
      <c r="N1116" s="68">
        <f t="shared" si="342"/>
        <v>200</v>
      </c>
      <c r="O1116" s="75">
        <f ca="1">J1116*'Inputs and Outputs'!$D$5-('Model Part B'!K1116*'Model Part B'!N1116+K1116*Costperbumped)</f>
        <v>4040</v>
      </c>
      <c r="R1116" s="74">
        <v>1113</v>
      </c>
      <c r="S1116" s="68" t="s">
        <v>5</v>
      </c>
      <c r="T1116" s="71">
        <f t="shared" si="361"/>
        <v>44568</v>
      </c>
      <c r="U1116" s="67" t="s">
        <v>0</v>
      </c>
      <c r="V1116" s="68" t="str">
        <f>'Flight Data'!$A1114</f>
        <v>G1113</v>
      </c>
      <c r="W1116" s="68">
        <f ca="1">'Flight Data'!$B1114</f>
        <v>1</v>
      </c>
      <c r="X1116" s="68">
        <f ca="1">ROUND(NORMINV($AC1116,'Inputs and Outputs'!$C$20,'Inputs and Outputs'!$D$20),0)</f>
        <v>100</v>
      </c>
      <c r="Y1116" s="68">
        <f t="shared" si="343"/>
        <v>102</v>
      </c>
      <c r="Z1116" s="68">
        <f t="shared" ca="1" si="344"/>
        <v>100</v>
      </c>
      <c r="AA1116" s="68">
        <f ca="1">IF(Z1116-W1116&gt;'Inputs and Outputs'!$D$4,One-W1116,0)</f>
        <v>0</v>
      </c>
      <c r="AB1116" s="68">
        <f ca="1">Z1116*'Inputs and Outputs'!$D$5-AA1116*'Inputs and Outputs'!$D$6</f>
        <v>4000</v>
      </c>
      <c r="AC1116" s="70">
        <f t="shared" ca="1" si="356"/>
        <v>0.14926513826893406</v>
      </c>
      <c r="AD1116" s="68">
        <f t="shared" si="345"/>
        <v>200</v>
      </c>
      <c r="AE1116" s="75">
        <f ca="1">Z1116*'Inputs and Outputs'!$D$5-('Model Part B'!AA1116*'Model Part B'!AD1116+AA1116*Costperbumped)</f>
        <v>4000</v>
      </c>
      <c r="AH1116" s="74">
        <v>1113</v>
      </c>
      <c r="AI1116" s="68" t="s">
        <v>5</v>
      </c>
      <c r="AJ1116" s="71">
        <f t="shared" si="362"/>
        <v>44568</v>
      </c>
      <c r="AK1116" s="67" t="s">
        <v>0</v>
      </c>
      <c r="AL1116" s="68" t="str">
        <f>'Flight Data'!$A1114</f>
        <v>G1113</v>
      </c>
      <c r="AM1116" s="68">
        <f ca="1">'Flight Data'!$B1114</f>
        <v>1</v>
      </c>
      <c r="AN1116" s="68">
        <f ca="1">ROUND(NORMINV($AS1116,'Inputs and Outputs'!$C$20,'Inputs and Outputs'!$D$20),0)</f>
        <v>101</v>
      </c>
      <c r="AO1116" s="68">
        <f t="shared" si="346"/>
        <v>103</v>
      </c>
      <c r="AP1116" s="68">
        <f t="shared" ca="1" si="347"/>
        <v>101</v>
      </c>
      <c r="AQ1116" s="68">
        <f ca="1">IF(AP1116-AM1116&gt;'Inputs and Outputs'!$D$4,Three-AM1116,0)</f>
        <v>0</v>
      </c>
      <c r="AR1116" s="68">
        <f ca="1">AP1116*'Inputs and Outputs'!$D$5-AQ1116*'Inputs and Outputs'!$D$6</f>
        <v>4040</v>
      </c>
      <c r="AS1116" s="70">
        <f t="shared" ca="1" si="357"/>
        <v>0.18847669676166035</v>
      </c>
      <c r="AT1116" s="68">
        <f t="shared" si="348"/>
        <v>200</v>
      </c>
      <c r="AU1116" s="75">
        <f ca="1">AP1116*'Inputs and Outputs'!$D$5-('Model Part B'!AQ1116*'Model Part B'!AT1116+AQ1116*Costperbumped)</f>
        <v>4040</v>
      </c>
      <c r="AX1116" s="74">
        <v>1113</v>
      </c>
      <c r="AY1116" s="68" t="s">
        <v>5</v>
      </c>
      <c r="AZ1116" s="71">
        <f t="shared" si="363"/>
        <v>44568</v>
      </c>
      <c r="BA1116" s="67" t="s">
        <v>0</v>
      </c>
      <c r="BB1116" s="68" t="str">
        <f>'Flight Data'!$A1114</f>
        <v>G1113</v>
      </c>
      <c r="BC1116" s="68">
        <f ca="1">'Flight Data'!$B1114</f>
        <v>1</v>
      </c>
      <c r="BD1116" s="68">
        <f ca="1">ROUND(NORMINV($BI1116,'Inputs and Outputs'!$C$20,'Inputs and Outputs'!$D$20),0)</f>
        <v>101</v>
      </c>
      <c r="BE1116" s="68">
        <f t="shared" si="349"/>
        <v>104</v>
      </c>
      <c r="BF1116" s="68">
        <f t="shared" ca="1" si="350"/>
        <v>101</v>
      </c>
      <c r="BG1116" s="68">
        <f ca="1">IF(BF1116-BC1116&gt;'Inputs and Outputs'!$D$4,Four-BC1116,0)</f>
        <v>0</v>
      </c>
      <c r="BH1116" s="68">
        <f ca="1">BF1116*'Inputs and Outputs'!$D$5-BG1116*'Inputs and Outputs'!$D$6</f>
        <v>4040</v>
      </c>
      <c r="BI1116" s="70">
        <f t="shared" ca="1" si="358"/>
        <v>0.23832691818884744</v>
      </c>
      <c r="BJ1116" s="68">
        <f t="shared" si="351"/>
        <v>200</v>
      </c>
      <c r="BK1116" s="75">
        <f ca="1">BF1116*'Inputs and Outputs'!$D$5-('Model Part B'!BG1116*'Model Part B'!BJ1116+BG1116*Costperbumped)</f>
        <v>4040</v>
      </c>
      <c r="BN1116" s="74">
        <v>1113</v>
      </c>
      <c r="BO1116" s="68" t="s">
        <v>5</v>
      </c>
      <c r="BP1116" s="71">
        <f t="shared" si="364"/>
        <v>44568</v>
      </c>
      <c r="BQ1116" s="67" t="s">
        <v>0</v>
      </c>
      <c r="BR1116" s="68" t="str">
        <f>'Flight Data'!$A1114</f>
        <v>G1113</v>
      </c>
      <c r="BS1116" s="68">
        <f ca="1">'Flight Data'!$B1114</f>
        <v>1</v>
      </c>
      <c r="BT1116" s="68">
        <f ca="1">ROUND(NORMINV($BY1116,'Inputs and Outputs'!$C$18,'Inputs and Outputs'!$D$18),0)</f>
        <v>103</v>
      </c>
      <c r="BU1116" s="68">
        <f t="shared" si="352"/>
        <v>105</v>
      </c>
      <c r="BV1116" s="68">
        <f t="shared" ca="1" si="353"/>
        <v>103</v>
      </c>
      <c r="BW1116" s="68">
        <f ca="1">IF(BV1116-BS1116&gt;'Inputs and Outputs'!$D$4,Five-BS1116,0)</f>
        <v>4</v>
      </c>
      <c r="BX1116" s="68">
        <f ca="1">BV1116*'Inputs and Outputs'!$D$5-BW1116*'Inputs and Outputs'!$D$6</f>
        <v>3720</v>
      </c>
      <c r="BY1116" s="70">
        <f t="shared" ca="1" si="359"/>
        <v>0.62636122719117271</v>
      </c>
      <c r="BZ1116" s="68">
        <f t="shared" si="354"/>
        <v>200</v>
      </c>
      <c r="CA1116" s="75">
        <f ca="1">BV1116*'Inputs and Outputs'!$D$5-('Model Part B'!BW1116*'Model Part B'!BZ1116+BW1116*Costperbumped)</f>
        <v>2920</v>
      </c>
    </row>
    <row r="1117" spans="2:79" x14ac:dyDescent="0.2">
      <c r="B1117" s="74">
        <v>1114</v>
      </c>
      <c r="C1117" s="68" t="s">
        <v>4</v>
      </c>
      <c r="D1117" s="71">
        <f t="shared" si="360"/>
        <v>44569</v>
      </c>
      <c r="E1117" s="67" t="s">
        <v>3</v>
      </c>
      <c r="F1117" s="68" t="str">
        <f>'Flight Data'!$A1115</f>
        <v>G1114</v>
      </c>
      <c r="G1117" s="68">
        <f ca="1">'Flight Data'!$B1115</f>
        <v>3</v>
      </c>
      <c r="H1117" s="68">
        <f ca="1">ROUND(NORMINV($M1117,'Inputs and Outputs'!$C$18,'Inputs and Outputs'!$D$18),0)</f>
        <v>97</v>
      </c>
      <c r="I1117" s="68">
        <f t="shared" si="340"/>
        <v>101</v>
      </c>
      <c r="J1117" s="68">
        <f t="shared" ca="1" si="341"/>
        <v>97</v>
      </c>
      <c r="K1117" s="68">
        <f ca="1">IF(J1117-G1117&gt;'Inputs and Outputs'!$D$4,One-G1117,0)</f>
        <v>0</v>
      </c>
      <c r="L1117" s="68">
        <f ca="1">J1117*'Inputs and Outputs'!$D$5-K1117*'Inputs and Outputs'!$D$6</f>
        <v>3880</v>
      </c>
      <c r="M1117" s="70">
        <f t="shared" ca="1" si="355"/>
        <v>0.23697436176545283</v>
      </c>
      <c r="N1117" s="68">
        <f t="shared" si="342"/>
        <v>25</v>
      </c>
      <c r="O1117" s="75">
        <f ca="1">J1117*'Inputs and Outputs'!$D$5-('Model Part B'!K1117*'Model Part B'!N1117+K1117*Costperbumped)</f>
        <v>3880</v>
      </c>
      <c r="R1117" s="74">
        <v>1114</v>
      </c>
      <c r="S1117" s="68" t="s">
        <v>4</v>
      </c>
      <c r="T1117" s="71">
        <f t="shared" si="361"/>
        <v>44569</v>
      </c>
      <c r="U1117" s="67" t="s">
        <v>3</v>
      </c>
      <c r="V1117" s="68" t="str">
        <f>'Flight Data'!$A1115</f>
        <v>G1114</v>
      </c>
      <c r="W1117" s="68">
        <f ca="1">'Flight Data'!$B1115</f>
        <v>3</v>
      </c>
      <c r="X1117" s="68">
        <f ca="1">ROUND(NORMINV($AC1117,'Inputs and Outputs'!$C$18,'Inputs and Outputs'!$D$18),0)</f>
        <v>100</v>
      </c>
      <c r="Y1117" s="68">
        <f t="shared" si="343"/>
        <v>102</v>
      </c>
      <c r="Z1117" s="68">
        <f t="shared" ca="1" si="344"/>
        <v>100</v>
      </c>
      <c r="AA1117" s="68">
        <f ca="1">IF(Z1117-W1117&gt;'Inputs and Outputs'!$D$4,One-W1117,0)</f>
        <v>0</v>
      </c>
      <c r="AB1117" s="68">
        <f ca="1">Z1117*'Inputs and Outputs'!$D$5-AA1117*'Inputs and Outputs'!$D$6</f>
        <v>4000</v>
      </c>
      <c r="AC1117" s="70">
        <f t="shared" ca="1" si="356"/>
        <v>0.45344752206469086</v>
      </c>
      <c r="AD1117" s="68">
        <f t="shared" si="345"/>
        <v>25</v>
      </c>
      <c r="AE1117" s="75">
        <f ca="1">Z1117*'Inputs and Outputs'!$D$5-('Model Part B'!AA1117*'Model Part B'!AD1117+AA1117*Costperbumped)</f>
        <v>4000</v>
      </c>
      <c r="AH1117" s="74">
        <v>1114</v>
      </c>
      <c r="AI1117" s="68" t="s">
        <v>4</v>
      </c>
      <c r="AJ1117" s="71">
        <f t="shared" si="362"/>
        <v>44569</v>
      </c>
      <c r="AK1117" s="67" t="s">
        <v>3</v>
      </c>
      <c r="AL1117" s="68" t="str">
        <f>'Flight Data'!$A1115</f>
        <v>G1114</v>
      </c>
      <c r="AM1117" s="68">
        <f ca="1">'Flight Data'!$B1115</f>
        <v>3</v>
      </c>
      <c r="AN1117" s="68">
        <f ca="1">ROUND(NORMINV($AS1117,'Inputs and Outputs'!$C$18,'Inputs and Outputs'!$D$18),0)</f>
        <v>97</v>
      </c>
      <c r="AO1117" s="68">
        <f t="shared" si="346"/>
        <v>103</v>
      </c>
      <c r="AP1117" s="68">
        <f t="shared" ca="1" si="347"/>
        <v>97</v>
      </c>
      <c r="AQ1117" s="68">
        <f ca="1">IF(AP1117-AM1117&gt;'Inputs and Outputs'!$D$4,Three-AM1117,0)</f>
        <v>0</v>
      </c>
      <c r="AR1117" s="68">
        <f ca="1">AP1117*'Inputs and Outputs'!$D$5-AQ1117*'Inputs and Outputs'!$D$6</f>
        <v>3880</v>
      </c>
      <c r="AS1117" s="70">
        <f t="shared" ca="1" si="357"/>
        <v>0.26644835821828361</v>
      </c>
      <c r="AT1117" s="68">
        <f t="shared" si="348"/>
        <v>25</v>
      </c>
      <c r="AU1117" s="75">
        <f ca="1">AP1117*'Inputs and Outputs'!$D$5-('Model Part B'!AQ1117*'Model Part B'!AT1117+AQ1117*Costperbumped)</f>
        <v>3880</v>
      </c>
      <c r="AX1117" s="74">
        <v>1114</v>
      </c>
      <c r="AY1117" s="68" t="s">
        <v>4</v>
      </c>
      <c r="AZ1117" s="71">
        <f t="shared" si="363"/>
        <v>44569</v>
      </c>
      <c r="BA1117" s="67" t="s">
        <v>3</v>
      </c>
      <c r="BB1117" s="68" t="str">
        <f>'Flight Data'!$A1115</f>
        <v>G1114</v>
      </c>
      <c r="BC1117" s="68">
        <f ca="1">'Flight Data'!$B1115</f>
        <v>3</v>
      </c>
      <c r="BD1117" s="68">
        <f ca="1">ROUND(NORMINV($BI1117,'Inputs and Outputs'!$C$18,'Inputs and Outputs'!$D$18),0)</f>
        <v>109</v>
      </c>
      <c r="BE1117" s="68">
        <f t="shared" si="349"/>
        <v>104</v>
      </c>
      <c r="BF1117" s="68">
        <f t="shared" ca="1" si="350"/>
        <v>104</v>
      </c>
      <c r="BG1117" s="68">
        <f ca="1">IF(BF1117-BC1117&gt;'Inputs and Outputs'!$D$4,Four-BC1117,0)</f>
        <v>1</v>
      </c>
      <c r="BH1117" s="68">
        <f ca="1">BF1117*'Inputs and Outputs'!$D$5-BG1117*'Inputs and Outputs'!$D$6</f>
        <v>4060</v>
      </c>
      <c r="BI1117" s="70">
        <f t="shared" ca="1" si="358"/>
        <v>0.91405409550717687</v>
      </c>
      <c r="BJ1117" s="68">
        <f t="shared" si="351"/>
        <v>25</v>
      </c>
      <c r="BK1117" s="75">
        <f ca="1">BF1117*'Inputs and Outputs'!$D$5-('Model Part B'!BG1117*'Model Part B'!BJ1117+BG1117*Costperbumped)</f>
        <v>4035</v>
      </c>
      <c r="BN1117" s="74">
        <v>1114</v>
      </c>
      <c r="BO1117" s="68" t="s">
        <v>4</v>
      </c>
      <c r="BP1117" s="71">
        <f t="shared" si="364"/>
        <v>44569</v>
      </c>
      <c r="BQ1117" s="67" t="s">
        <v>3</v>
      </c>
      <c r="BR1117" s="68" t="str">
        <f>'Flight Data'!$A1115</f>
        <v>G1114</v>
      </c>
      <c r="BS1117" s="68">
        <f ca="1">'Flight Data'!$B1115</f>
        <v>3</v>
      </c>
      <c r="BT1117" s="68">
        <f ca="1">ROUND(NORMINV($BY1117,'Inputs and Outputs'!$C$18,'Inputs and Outputs'!$D$18),0)</f>
        <v>108</v>
      </c>
      <c r="BU1117" s="68">
        <f t="shared" si="352"/>
        <v>105</v>
      </c>
      <c r="BV1117" s="68">
        <f t="shared" ca="1" si="353"/>
        <v>105</v>
      </c>
      <c r="BW1117" s="68">
        <f ca="1">IF(BV1117-BS1117&gt;'Inputs and Outputs'!$D$4,Five-BS1117,0)</f>
        <v>2</v>
      </c>
      <c r="BX1117" s="68">
        <f ca="1">BV1117*'Inputs and Outputs'!$D$5-BW1117*'Inputs and Outputs'!$D$6</f>
        <v>4000</v>
      </c>
      <c r="BY1117" s="70">
        <f t="shared" ca="1" si="359"/>
        <v>0.86694374906982996</v>
      </c>
      <c r="BZ1117" s="68">
        <f t="shared" si="354"/>
        <v>25</v>
      </c>
      <c r="CA1117" s="75">
        <f ca="1">BV1117*'Inputs and Outputs'!$D$5-('Model Part B'!BW1117*'Model Part B'!BZ1117+BW1117*Costperbumped)</f>
        <v>3950</v>
      </c>
    </row>
    <row r="1118" spans="2:79" x14ac:dyDescent="0.2">
      <c r="B1118" s="74">
        <v>1115</v>
      </c>
      <c r="C1118" s="68" t="s">
        <v>4</v>
      </c>
      <c r="D1118" s="71">
        <f t="shared" si="360"/>
        <v>44569</v>
      </c>
      <c r="E1118" s="67" t="s">
        <v>2</v>
      </c>
      <c r="F1118" s="68" t="str">
        <f>'Flight Data'!$A1116</f>
        <v>G1115</v>
      </c>
      <c r="G1118" s="68">
        <f ca="1">'Flight Data'!$B1116</f>
        <v>3</v>
      </c>
      <c r="H1118" s="68">
        <f ca="1">ROUND(NORMINV($M1118,'Inputs and Outputs'!$C$19,'Inputs and Outputs'!$D$19),0)</f>
        <v>98</v>
      </c>
      <c r="I1118" s="68">
        <f t="shared" si="340"/>
        <v>101</v>
      </c>
      <c r="J1118" s="68">
        <f t="shared" ca="1" si="341"/>
        <v>98</v>
      </c>
      <c r="K1118" s="68">
        <f ca="1">IF(J1118-G1118&gt;'Inputs and Outputs'!$D$4,One-G1118,0)</f>
        <v>0</v>
      </c>
      <c r="L1118" s="68">
        <f ca="1">J1118*'Inputs and Outputs'!$D$5-K1118*'Inputs and Outputs'!$D$6</f>
        <v>3920</v>
      </c>
      <c r="M1118" s="70">
        <f t="shared" ca="1" si="355"/>
        <v>0.17768946418737175</v>
      </c>
      <c r="N1118" s="68">
        <f t="shared" si="342"/>
        <v>25</v>
      </c>
      <c r="O1118" s="75">
        <f ca="1">J1118*'Inputs and Outputs'!$D$5-('Model Part B'!K1118*'Model Part B'!N1118+K1118*Costperbumped)</f>
        <v>3920</v>
      </c>
      <c r="R1118" s="74">
        <v>1115</v>
      </c>
      <c r="S1118" s="68" t="s">
        <v>4</v>
      </c>
      <c r="T1118" s="71">
        <f t="shared" si="361"/>
        <v>44569</v>
      </c>
      <c r="U1118" s="67" t="s">
        <v>2</v>
      </c>
      <c r="V1118" s="68" t="str">
        <f>'Flight Data'!$A1116</f>
        <v>G1115</v>
      </c>
      <c r="W1118" s="68">
        <f ca="1">'Flight Data'!$B1116</f>
        <v>3</v>
      </c>
      <c r="X1118" s="68">
        <f ca="1">ROUND(NORMINV($AC1118,'Inputs and Outputs'!$C$19,'Inputs and Outputs'!$D$19),0)</f>
        <v>104</v>
      </c>
      <c r="Y1118" s="68">
        <f t="shared" si="343"/>
        <v>102</v>
      </c>
      <c r="Z1118" s="68">
        <f t="shared" ca="1" si="344"/>
        <v>102</v>
      </c>
      <c r="AA1118" s="68">
        <f ca="1">IF(Z1118-W1118&gt;'Inputs and Outputs'!$D$4,One-W1118,0)</f>
        <v>0</v>
      </c>
      <c r="AB1118" s="68">
        <f ca="1">Z1118*'Inputs and Outputs'!$D$5-AA1118*'Inputs and Outputs'!$D$6</f>
        <v>4080</v>
      </c>
      <c r="AC1118" s="70">
        <f t="shared" ca="1" si="356"/>
        <v>0.60827719366548982</v>
      </c>
      <c r="AD1118" s="68">
        <f t="shared" si="345"/>
        <v>25</v>
      </c>
      <c r="AE1118" s="75">
        <f ca="1">Z1118*'Inputs and Outputs'!$D$5-('Model Part B'!AA1118*'Model Part B'!AD1118+AA1118*Costperbumped)</f>
        <v>4080</v>
      </c>
      <c r="AH1118" s="74">
        <v>1115</v>
      </c>
      <c r="AI1118" s="68" t="s">
        <v>4</v>
      </c>
      <c r="AJ1118" s="71">
        <f t="shared" si="362"/>
        <v>44569</v>
      </c>
      <c r="AK1118" s="67" t="s">
        <v>2</v>
      </c>
      <c r="AL1118" s="68" t="str">
        <f>'Flight Data'!$A1116</f>
        <v>G1115</v>
      </c>
      <c r="AM1118" s="68">
        <f ca="1">'Flight Data'!$B1116</f>
        <v>3</v>
      </c>
      <c r="AN1118" s="68">
        <f ca="1">ROUND(NORMINV($AS1118,'Inputs and Outputs'!$C$19,'Inputs and Outputs'!$D$19),0)</f>
        <v>109</v>
      </c>
      <c r="AO1118" s="68">
        <f t="shared" si="346"/>
        <v>103</v>
      </c>
      <c r="AP1118" s="68">
        <f t="shared" ca="1" si="347"/>
        <v>103</v>
      </c>
      <c r="AQ1118" s="68">
        <f ca="1">IF(AP1118-AM1118&gt;'Inputs and Outputs'!$D$4,Three-AM1118,0)</f>
        <v>0</v>
      </c>
      <c r="AR1118" s="68">
        <f ca="1">AP1118*'Inputs and Outputs'!$D$5-AQ1118*'Inputs and Outputs'!$D$6</f>
        <v>4120</v>
      </c>
      <c r="AS1118" s="70">
        <f t="shared" ca="1" si="357"/>
        <v>0.88491359293643557</v>
      </c>
      <c r="AT1118" s="68">
        <f t="shared" si="348"/>
        <v>25</v>
      </c>
      <c r="AU1118" s="75">
        <f ca="1">AP1118*'Inputs and Outputs'!$D$5-('Model Part B'!AQ1118*'Model Part B'!AT1118+AQ1118*Costperbumped)</f>
        <v>4120</v>
      </c>
      <c r="AX1118" s="74">
        <v>1115</v>
      </c>
      <c r="AY1118" s="68" t="s">
        <v>4</v>
      </c>
      <c r="AZ1118" s="71">
        <f t="shared" si="363"/>
        <v>44569</v>
      </c>
      <c r="BA1118" s="67" t="s">
        <v>2</v>
      </c>
      <c r="BB1118" s="68" t="str">
        <f>'Flight Data'!$A1116</f>
        <v>G1115</v>
      </c>
      <c r="BC1118" s="68">
        <f ca="1">'Flight Data'!$B1116</f>
        <v>3</v>
      </c>
      <c r="BD1118" s="68">
        <f ca="1">ROUND(NORMINV($BI1118,'Inputs and Outputs'!$C$19,'Inputs and Outputs'!$D$19),0)</f>
        <v>115</v>
      </c>
      <c r="BE1118" s="68">
        <f t="shared" si="349"/>
        <v>104</v>
      </c>
      <c r="BF1118" s="68">
        <f t="shared" ca="1" si="350"/>
        <v>104</v>
      </c>
      <c r="BG1118" s="68">
        <f ca="1">IF(BF1118-BC1118&gt;'Inputs and Outputs'!$D$4,Four-BC1118,0)</f>
        <v>1</v>
      </c>
      <c r="BH1118" s="68">
        <f ca="1">BF1118*'Inputs and Outputs'!$D$5-BG1118*'Inputs and Outputs'!$D$6</f>
        <v>4060</v>
      </c>
      <c r="BI1118" s="70">
        <f t="shared" ca="1" si="358"/>
        <v>0.99360299261360607</v>
      </c>
      <c r="BJ1118" s="68">
        <f t="shared" si="351"/>
        <v>25</v>
      </c>
      <c r="BK1118" s="75">
        <f ca="1">BF1118*'Inputs and Outputs'!$D$5-('Model Part B'!BG1118*'Model Part B'!BJ1118+BG1118*Costperbumped)</f>
        <v>4035</v>
      </c>
      <c r="BN1118" s="74">
        <v>1115</v>
      </c>
      <c r="BO1118" s="68" t="s">
        <v>4</v>
      </c>
      <c r="BP1118" s="71">
        <f t="shared" si="364"/>
        <v>44569</v>
      </c>
      <c r="BQ1118" s="67" t="s">
        <v>2</v>
      </c>
      <c r="BR1118" s="68" t="str">
        <f>'Flight Data'!$A1116</f>
        <v>G1115</v>
      </c>
      <c r="BS1118" s="68">
        <f ca="1">'Flight Data'!$B1116</f>
        <v>3</v>
      </c>
      <c r="BT1118" s="68">
        <f ca="1">ROUND(NORMINV($BY1118,'Inputs and Outputs'!$C$18,'Inputs and Outputs'!$D$18),0)</f>
        <v>110</v>
      </c>
      <c r="BU1118" s="68">
        <f t="shared" si="352"/>
        <v>105</v>
      </c>
      <c r="BV1118" s="68">
        <f t="shared" ca="1" si="353"/>
        <v>105</v>
      </c>
      <c r="BW1118" s="68">
        <f ca="1">IF(BV1118-BS1118&gt;'Inputs and Outputs'!$D$4,Five-BS1118,0)</f>
        <v>2</v>
      </c>
      <c r="BX1118" s="68">
        <f ca="1">BV1118*'Inputs and Outputs'!$D$5-BW1118*'Inputs and Outputs'!$D$6</f>
        <v>4000</v>
      </c>
      <c r="BY1118" s="70">
        <f t="shared" ca="1" si="359"/>
        <v>0.92258372286232637</v>
      </c>
      <c r="BZ1118" s="68">
        <f t="shared" si="354"/>
        <v>25</v>
      </c>
      <c r="CA1118" s="75">
        <f ca="1">BV1118*'Inputs and Outputs'!$D$5-('Model Part B'!BW1118*'Model Part B'!BZ1118+BW1118*Costperbumped)</f>
        <v>3950</v>
      </c>
    </row>
    <row r="1119" spans="2:79" x14ac:dyDescent="0.2">
      <c r="B1119" s="74">
        <v>1116</v>
      </c>
      <c r="C1119" s="68" t="s">
        <v>4</v>
      </c>
      <c r="D1119" s="71">
        <f t="shared" si="360"/>
        <v>44569</v>
      </c>
      <c r="E1119" s="67" t="s">
        <v>0</v>
      </c>
      <c r="F1119" s="68" t="str">
        <f>'Flight Data'!$A1117</f>
        <v>G1116</v>
      </c>
      <c r="G1119" s="68">
        <f ca="1">'Flight Data'!$B1117</f>
        <v>8</v>
      </c>
      <c r="H1119" s="68">
        <f ca="1">ROUND(NORMINV($M1119,'Inputs and Outputs'!$C$20,'Inputs and Outputs'!$D$20),0)</f>
        <v>105</v>
      </c>
      <c r="I1119" s="68">
        <f t="shared" si="340"/>
        <v>101</v>
      </c>
      <c r="J1119" s="68">
        <f t="shared" ca="1" si="341"/>
        <v>101</v>
      </c>
      <c r="K1119" s="68">
        <f ca="1">IF(J1119-G1119&gt;'Inputs and Outputs'!$D$4,One-G1119,0)</f>
        <v>0</v>
      </c>
      <c r="L1119" s="68">
        <f ca="1">J1119*'Inputs and Outputs'!$D$5-K1119*'Inputs and Outputs'!$D$6</f>
        <v>4040</v>
      </c>
      <c r="M1119" s="70">
        <f t="shared" ca="1" si="355"/>
        <v>0.5350088081823432</v>
      </c>
      <c r="N1119" s="68">
        <f t="shared" si="342"/>
        <v>200</v>
      </c>
      <c r="O1119" s="75">
        <f ca="1">J1119*'Inputs and Outputs'!$D$5-('Model Part B'!K1119*'Model Part B'!N1119+K1119*Costperbumped)</f>
        <v>4040</v>
      </c>
      <c r="R1119" s="74">
        <v>1116</v>
      </c>
      <c r="S1119" s="68" t="s">
        <v>4</v>
      </c>
      <c r="T1119" s="71">
        <f t="shared" si="361"/>
        <v>44569</v>
      </c>
      <c r="U1119" s="67" t="s">
        <v>0</v>
      </c>
      <c r="V1119" s="68" t="str">
        <f>'Flight Data'!$A1117</f>
        <v>G1116</v>
      </c>
      <c r="W1119" s="68">
        <f ca="1">'Flight Data'!$B1117</f>
        <v>8</v>
      </c>
      <c r="X1119" s="68">
        <f ca="1">ROUND(NORMINV($AC1119,'Inputs and Outputs'!$C$20,'Inputs and Outputs'!$D$20),0)</f>
        <v>99</v>
      </c>
      <c r="Y1119" s="68">
        <f t="shared" si="343"/>
        <v>102</v>
      </c>
      <c r="Z1119" s="68">
        <f t="shared" ca="1" si="344"/>
        <v>99</v>
      </c>
      <c r="AA1119" s="68">
        <f ca="1">IF(Z1119-W1119&gt;'Inputs and Outputs'!$D$4,One-W1119,0)</f>
        <v>0</v>
      </c>
      <c r="AB1119" s="68">
        <f ca="1">Z1119*'Inputs and Outputs'!$D$5-AA1119*'Inputs and Outputs'!$D$6</f>
        <v>3960</v>
      </c>
      <c r="AC1119" s="70">
        <f t="shared" ca="1" si="356"/>
        <v>0.12983102472409003</v>
      </c>
      <c r="AD1119" s="68">
        <f t="shared" si="345"/>
        <v>200</v>
      </c>
      <c r="AE1119" s="75">
        <f ca="1">Z1119*'Inputs and Outputs'!$D$5-('Model Part B'!AA1119*'Model Part B'!AD1119+AA1119*Costperbumped)</f>
        <v>3960</v>
      </c>
      <c r="AH1119" s="74">
        <v>1116</v>
      </c>
      <c r="AI1119" s="68" t="s">
        <v>4</v>
      </c>
      <c r="AJ1119" s="71">
        <f t="shared" si="362"/>
        <v>44569</v>
      </c>
      <c r="AK1119" s="67" t="s">
        <v>0</v>
      </c>
      <c r="AL1119" s="68" t="str">
        <f>'Flight Data'!$A1117</f>
        <v>G1116</v>
      </c>
      <c r="AM1119" s="68">
        <f ca="1">'Flight Data'!$B1117</f>
        <v>8</v>
      </c>
      <c r="AN1119" s="68">
        <f ca="1">ROUND(NORMINV($AS1119,'Inputs and Outputs'!$C$20,'Inputs and Outputs'!$D$20),0)</f>
        <v>116</v>
      </c>
      <c r="AO1119" s="68">
        <f t="shared" si="346"/>
        <v>103</v>
      </c>
      <c r="AP1119" s="68">
        <f t="shared" ca="1" si="347"/>
        <v>103</v>
      </c>
      <c r="AQ1119" s="68">
        <f ca="1">IF(AP1119-AM1119&gt;'Inputs and Outputs'!$D$4,Three-AM1119,0)</f>
        <v>0</v>
      </c>
      <c r="AR1119" s="68">
        <f ca="1">AP1119*'Inputs and Outputs'!$D$5-AQ1119*'Inputs and Outputs'!$D$6</f>
        <v>4120</v>
      </c>
      <c r="AS1119" s="70">
        <f t="shared" ca="1" si="357"/>
        <v>0.98353490027947388</v>
      </c>
      <c r="AT1119" s="68">
        <f t="shared" si="348"/>
        <v>200</v>
      </c>
      <c r="AU1119" s="75">
        <f ca="1">AP1119*'Inputs and Outputs'!$D$5-('Model Part B'!AQ1119*'Model Part B'!AT1119+AQ1119*Costperbumped)</f>
        <v>4120</v>
      </c>
      <c r="AX1119" s="74">
        <v>1116</v>
      </c>
      <c r="AY1119" s="68" t="s">
        <v>4</v>
      </c>
      <c r="AZ1119" s="71">
        <f t="shared" si="363"/>
        <v>44569</v>
      </c>
      <c r="BA1119" s="67" t="s">
        <v>0</v>
      </c>
      <c r="BB1119" s="68" t="str">
        <f>'Flight Data'!$A1117</f>
        <v>G1116</v>
      </c>
      <c r="BC1119" s="68">
        <f ca="1">'Flight Data'!$B1117</f>
        <v>8</v>
      </c>
      <c r="BD1119" s="68">
        <f ca="1">ROUND(NORMINV($BI1119,'Inputs and Outputs'!$C$20,'Inputs and Outputs'!$D$20),0)</f>
        <v>109</v>
      </c>
      <c r="BE1119" s="68">
        <f t="shared" si="349"/>
        <v>104</v>
      </c>
      <c r="BF1119" s="68">
        <f t="shared" ca="1" si="350"/>
        <v>104</v>
      </c>
      <c r="BG1119" s="68">
        <f ca="1">IF(BF1119-BC1119&gt;'Inputs and Outputs'!$D$4,Four-BC1119,0)</f>
        <v>0</v>
      </c>
      <c r="BH1119" s="68">
        <f ca="1">BF1119*'Inputs and Outputs'!$D$5-BG1119*'Inputs and Outputs'!$D$6</f>
        <v>4160</v>
      </c>
      <c r="BI1119" s="70">
        <f t="shared" ca="1" si="358"/>
        <v>0.76610567503836868</v>
      </c>
      <c r="BJ1119" s="68">
        <f t="shared" si="351"/>
        <v>200</v>
      </c>
      <c r="BK1119" s="75">
        <f ca="1">BF1119*'Inputs and Outputs'!$D$5-('Model Part B'!BG1119*'Model Part B'!BJ1119+BG1119*Costperbumped)</f>
        <v>4160</v>
      </c>
      <c r="BN1119" s="74">
        <v>1116</v>
      </c>
      <c r="BO1119" s="68" t="s">
        <v>4</v>
      </c>
      <c r="BP1119" s="71">
        <f t="shared" si="364"/>
        <v>44569</v>
      </c>
      <c r="BQ1119" s="67" t="s">
        <v>0</v>
      </c>
      <c r="BR1119" s="68" t="str">
        <f>'Flight Data'!$A1117</f>
        <v>G1116</v>
      </c>
      <c r="BS1119" s="68">
        <f ca="1">'Flight Data'!$B1117</f>
        <v>8</v>
      </c>
      <c r="BT1119" s="68">
        <f ca="1">ROUND(NORMINV($BY1119,'Inputs and Outputs'!$C$18,'Inputs and Outputs'!$D$18),0)</f>
        <v>97</v>
      </c>
      <c r="BU1119" s="68">
        <f t="shared" si="352"/>
        <v>105</v>
      </c>
      <c r="BV1119" s="68">
        <f t="shared" ca="1" si="353"/>
        <v>97</v>
      </c>
      <c r="BW1119" s="68">
        <f ca="1">IF(BV1119-BS1119&gt;'Inputs and Outputs'!$D$4,Five-BS1119,0)</f>
        <v>0</v>
      </c>
      <c r="BX1119" s="68">
        <f ca="1">BV1119*'Inputs and Outputs'!$D$5-BW1119*'Inputs and Outputs'!$D$6</f>
        <v>3880</v>
      </c>
      <c r="BY1119" s="70">
        <f t="shared" ca="1" si="359"/>
        <v>0.25106089720000568</v>
      </c>
      <c r="BZ1119" s="68">
        <f t="shared" si="354"/>
        <v>200</v>
      </c>
      <c r="CA1119" s="75">
        <f ca="1">BV1119*'Inputs and Outputs'!$D$5-('Model Part B'!BW1119*'Model Part B'!BZ1119+BW1119*Costperbumped)</f>
        <v>3880</v>
      </c>
    </row>
    <row r="1120" spans="2:79" x14ac:dyDescent="0.2">
      <c r="B1120" s="74">
        <v>1117</v>
      </c>
      <c r="C1120" s="68" t="s">
        <v>1</v>
      </c>
      <c r="D1120" s="71">
        <f t="shared" si="360"/>
        <v>44570</v>
      </c>
      <c r="E1120" s="67" t="s">
        <v>3</v>
      </c>
      <c r="F1120" s="68" t="str">
        <f>'Flight Data'!$A1118</f>
        <v>G1117</v>
      </c>
      <c r="G1120" s="68">
        <f ca="1">'Flight Data'!$B1118</f>
        <v>7</v>
      </c>
      <c r="H1120" s="68">
        <f ca="1">ROUND(NORMINV($M1120,'Inputs and Outputs'!$C$18,'Inputs and Outputs'!$D$18),0)</f>
        <v>86</v>
      </c>
      <c r="I1120" s="68">
        <f t="shared" si="340"/>
        <v>101</v>
      </c>
      <c r="J1120" s="68">
        <f t="shared" ca="1" si="341"/>
        <v>86</v>
      </c>
      <c r="K1120" s="68">
        <f ca="1">IF(J1120-G1120&gt;'Inputs and Outputs'!$D$4,One-G1120,0)</f>
        <v>0</v>
      </c>
      <c r="L1120" s="68">
        <f ca="1">J1120*'Inputs and Outputs'!$D$5-K1120*'Inputs and Outputs'!$D$6</f>
        <v>3440</v>
      </c>
      <c r="M1120" s="70">
        <f t="shared" ca="1" si="355"/>
        <v>6.6023953695349968E-3</v>
      </c>
      <c r="N1120" s="68">
        <f t="shared" si="342"/>
        <v>25</v>
      </c>
      <c r="O1120" s="75">
        <f ca="1">J1120*'Inputs and Outputs'!$D$5-('Model Part B'!K1120*'Model Part B'!N1120+K1120*Costperbumped)</f>
        <v>3440</v>
      </c>
      <c r="R1120" s="74">
        <v>1117</v>
      </c>
      <c r="S1120" s="68" t="s">
        <v>1</v>
      </c>
      <c r="T1120" s="71">
        <f t="shared" si="361"/>
        <v>44570</v>
      </c>
      <c r="U1120" s="67" t="s">
        <v>3</v>
      </c>
      <c r="V1120" s="68" t="str">
        <f>'Flight Data'!$A1118</f>
        <v>G1117</v>
      </c>
      <c r="W1120" s="68">
        <f ca="1">'Flight Data'!$B1118</f>
        <v>7</v>
      </c>
      <c r="X1120" s="68">
        <f ca="1">ROUND(NORMINV($AC1120,'Inputs and Outputs'!$C$18,'Inputs and Outputs'!$D$18),0)</f>
        <v>100</v>
      </c>
      <c r="Y1120" s="68">
        <f t="shared" si="343"/>
        <v>102</v>
      </c>
      <c r="Z1120" s="68">
        <f t="shared" ca="1" si="344"/>
        <v>100</v>
      </c>
      <c r="AA1120" s="68">
        <f ca="1">IF(Z1120-W1120&gt;'Inputs and Outputs'!$D$4,One-W1120,0)</f>
        <v>0</v>
      </c>
      <c r="AB1120" s="68">
        <f ca="1">Z1120*'Inputs and Outputs'!$D$5-AA1120*'Inputs and Outputs'!$D$6</f>
        <v>4000</v>
      </c>
      <c r="AC1120" s="70">
        <f t="shared" ca="1" si="356"/>
        <v>0.4075696500284034</v>
      </c>
      <c r="AD1120" s="68">
        <f t="shared" si="345"/>
        <v>25</v>
      </c>
      <c r="AE1120" s="75">
        <f ca="1">Z1120*'Inputs and Outputs'!$D$5-('Model Part B'!AA1120*'Model Part B'!AD1120+AA1120*Costperbumped)</f>
        <v>4000</v>
      </c>
      <c r="AH1120" s="74">
        <v>1117</v>
      </c>
      <c r="AI1120" s="68" t="s">
        <v>1</v>
      </c>
      <c r="AJ1120" s="71">
        <f t="shared" si="362"/>
        <v>44570</v>
      </c>
      <c r="AK1120" s="67" t="s">
        <v>3</v>
      </c>
      <c r="AL1120" s="68" t="str">
        <f>'Flight Data'!$A1118</f>
        <v>G1117</v>
      </c>
      <c r="AM1120" s="68">
        <f ca="1">'Flight Data'!$B1118</f>
        <v>7</v>
      </c>
      <c r="AN1120" s="68">
        <f ca="1">ROUND(NORMINV($AS1120,'Inputs and Outputs'!$C$18,'Inputs and Outputs'!$D$18),0)</f>
        <v>101</v>
      </c>
      <c r="AO1120" s="68">
        <f t="shared" si="346"/>
        <v>103</v>
      </c>
      <c r="AP1120" s="68">
        <f t="shared" ca="1" si="347"/>
        <v>101</v>
      </c>
      <c r="AQ1120" s="68">
        <f ca="1">IF(AP1120-AM1120&gt;'Inputs and Outputs'!$D$4,Three-AM1120,0)</f>
        <v>0</v>
      </c>
      <c r="AR1120" s="68">
        <f ca="1">AP1120*'Inputs and Outputs'!$D$5-AQ1120*'Inputs and Outputs'!$D$6</f>
        <v>4040</v>
      </c>
      <c r="AS1120" s="70">
        <f t="shared" ca="1" si="357"/>
        <v>0.49068506749203911</v>
      </c>
      <c r="AT1120" s="68">
        <f t="shared" si="348"/>
        <v>25</v>
      </c>
      <c r="AU1120" s="75">
        <f ca="1">AP1120*'Inputs and Outputs'!$D$5-('Model Part B'!AQ1120*'Model Part B'!AT1120+AQ1120*Costperbumped)</f>
        <v>4040</v>
      </c>
      <c r="AX1120" s="74">
        <v>1117</v>
      </c>
      <c r="AY1120" s="68" t="s">
        <v>1</v>
      </c>
      <c r="AZ1120" s="71">
        <f t="shared" si="363"/>
        <v>44570</v>
      </c>
      <c r="BA1120" s="67" t="s">
        <v>3</v>
      </c>
      <c r="BB1120" s="68" t="str">
        <f>'Flight Data'!$A1118</f>
        <v>G1117</v>
      </c>
      <c r="BC1120" s="68">
        <f ca="1">'Flight Data'!$B1118</f>
        <v>7</v>
      </c>
      <c r="BD1120" s="68">
        <f ca="1">ROUND(NORMINV($BI1120,'Inputs and Outputs'!$C$18,'Inputs and Outputs'!$D$18),0)</f>
        <v>114</v>
      </c>
      <c r="BE1120" s="68">
        <f t="shared" si="349"/>
        <v>104</v>
      </c>
      <c r="BF1120" s="68">
        <f t="shared" ca="1" si="350"/>
        <v>104</v>
      </c>
      <c r="BG1120" s="68">
        <f ca="1">IF(BF1120-BC1120&gt;'Inputs and Outputs'!$D$4,Four-BC1120,0)</f>
        <v>0</v>
      </c>
      <c r="BH1120" s="68">
        <f ca="1">BF1120*'Inputs and Outputs'!$D$5-BG1120*'Inputs and Outputs'!$D$6</f>
        <v>4160</v>
      </c>
      <c r="BI1120" s="70">
        <f t="shared" ca="1" si="358"/>
        <v>0.98411795082101272</v>
      </c>
      <c r="BJ1120" s="68">
        <f t="shared" si="351"/>
        <v>25</v>
      </c>
      <c r="BK1120" s="75">
        <f ca="1">BF1120*'Inputs and Outputs'!$D$5-('Model Part B'!BG1120*'Model Part B'!BJ1120+BG1120*Costperbumped)</f>
        <v>4160</v>
      </c>
      <c r="BN1120" s="74">
        <v>1117</v>
      </c>
      <c r="BO1120" s="68" t="s">
        <v>1</v>
      </c>
      <c r="BP1120" s="71">
        <f t="shared" si="364"/>
        <v>44570</v>
      </c>
      <c r="BQ1120" s="67" t="s">
        <v>3</v>
      </c>
      <c r="BR1120" s="68" t="str">
        <f>'Flight Data'!$A1118</f>
        <v>G1117</v>
      </c>
      <c r="BS1120" s="68">
        <f ca="1">'Flight Data'!$B1118</f>
        <v>7</v>
      </c>
      <c r="BT1120" s="68">
        <f ca="1">ROUND(NORMINV($BY1120,'Inputs and Outputs'!$C$18,'Inputs and Outputs'!$D$18),0)</f>
        <v>105</v>
      </c>
      <c r="BU1120" s="68">
        <f t="shared" si="352"/>
        <v>105</v>
      </c>
      <c r="BV1120" s="68">
        <f t="shared" ca="1" si="353"/>
        <v>105</v>
      </c>
      <c r="BW1120" s="68">
        <f ca="1">IF(BV1120-BS1120&gt;'Inputs and Outputs'!$D$4,Five-BS1120,0)</f>
        <v>0</v>
      </c>
      <c r="BX1120" s="68">
        <f ca="1">BV1120*'Inputs and Outputs'!$D$5-BW1120*'Inputs and Outputs'!$D$6</f>
        <v>4200</v>
      </c>
      <c r="BY1120" s="70">
        <f t="shared" ca="1" si="359"/>
        <v>0.72710813216585135</v>
      </c>
      <c r="BZ1120" s="68">
        <f t="shared" si="354"/>
        <v>25</v>
      </c>
      <c r="CA1120" s="75">
        <f ca="1">BV1120*'Inputs and Outputs'!$D$5-('Model Part B'!BW1120*'Model Part B'!BZ1120+BW1120*Costperbumped)</f>
        <v>4200</v>
      </c>
    </row>
    <row r="1121" spans="2:79" x14ac:dyDescent="0.2">
      <c r="B1121" s="74">
        <v>1118</v>
      </c>
      <c r="C1121" s="68" t="s">
        <v>1</v>
      </c>
      <c r="D1121" s="71">
        <f t="shared" si="360"/>
        <v>44570</v>
      </c>
      <c r="E1121" s="67" t="s">
        <v>2</v>
      </c>
      <c r="F1121" s="68" t="str">
        <f>'Flight Data'!$A1119</f>
        <v>G1118</v>
      </c>
      <c r="G1121" s="68">
        <f ca="1">'Flight Data'!$B1119</f>
        <v>7</v>
      </c>
      <c r="H1121" s="68">
        <f ca="1">ROUND(NORMINV($M1121,'Inputs and Outputs'!$C$19,'Inputs and Outputs'!$D$19),0)</f>
        <v>105</v>
      </c>
      <c r="I1121" s="68">
        <f t="shared" si="340"/>
        <v>101</v>
      </c>
      <c r="J1121" s="68">
        <f t="shared" ca="1" si="341"/>
        <v>101</v>
      </c>
      <c r="K1121" s="68">
        <f ca="1">IF(J1121-G1121&gt;'Inputs and Outputs'!$D$4,One-G1121,0)</f>
        <v>0</v>
      </c>
      <c r="L1121" s="68">
        <f ca="1">J1121*'Inputs and Outputs'!$D$5-K1121*'Inputs and Outputs'!$D$6</f>
        <v>4040</v>
      </c>
      <c r="M1121" s="70">
        <f t="shared" ca="1" si="355"/>
        <v>0.63704774763646022</v>
      </c>
      <c r="N1121" s="68">
        <f t="shared" si="342"/>
        <v>25</v>
      </c>
      <c r="O1121" s="75">
        <f ca="1">J1121*'Inputs and Outputs'!$D$5-('Model Part B'!K1121*'Model Part B'!N1121+K1121*Costperbumped)</f>
        <v>4040</v>
      </c>
      <c r="R1121" s="74">
        <v>1118</v>
      </c>
      <c r="S1121" s="68" t="s">
        <v>1</v>
      </c>
      <c r="T1121" s="71">
        <f t="shared" si="361"/>
        <v>44570</v>
      </c>
      <c r="U1121" s="67" t="s">
        <v>2</v>
      </c>
      <c r="V1121" s="68" t="str">
        <f>'Flight Data'!$A1119</f>
        <v>G1118</v>
      </c>
      <c r="W1121" s="68">
        <f ca="1">'Flight Data'!$B1119</f>
        <v>7</v>
      </c>
      <c r="X1121" s="68">
        <f ca="1">ROUND(NORMINV($AC1121,'Inputs and Outputs'!$C$19,'Inputs and Outputs'!$D$19),0)</f>
        <v>102</v>
      </c>
      <c r="Y1121" s="68">
        <f t="shared" si="343"/>
        <v>102</v>
      </c>
      <c r="Z1121" s="68">
        <f t="shared" ca="1" si="344"/>
        <v>102</v>
      </c>
      <c r="AA1121" s="68">
        <f ca="1">IF(Z1121-W1121&gt;'Inputs and Outputs'!$D$4,One-W1121,0)</f>
        <v>0</v>
      </c>
      <c r="AB1121" s="68">
        <f ca="1">Z1121*'Inputs and Outputs'!$D$5-AA1121*'Inputs and Outputs'!$D$6</f>
        <v>4080</v>
      </c>
      <c r="AC1121" s="70">
        <f t="shared" ca="1" si="356"/>
        <v>0.41150589549484651</v>
      </c>
      <c r="AD1121" s="68">
        <f t="shared" si="345"/>
        <v>25</v>
      </c>
      <c r="AE1121" s="75">
        <f ca="1">Z1121*'Inputs and Outputs'!$D$5-('Model Part B'!AA1121*'Model Part B'!AD1121+AA1121*Costperbumped)</f>
        <v>4080</v>
      </c>
      <c r="AH1121" s="74">
        <v>1118</v>
      </c>
      <c r="AI1121" s="68" t="s">
        <v>1</v>
      </c>
      <c r="AJ1121" s="71">
        <f t="shared" si="362"/>
        <v>44570</v>
      </c>
      <c r="AK1121" s="67" t="s">
        <v>2</v>
      </c>
      <c r="AL1121" s="68" t="str">
        <f>'Flight Data'!$A1119</f>
        <v>G1118</v>
      </c>
      <c r="AM1121" s="68">
        <f ca="1">'Flight Data'!$B1119</f>
        <v>7</v>
      </c>
      <c r="AN1121" s="68">
        <f ca="1">ROUND(NORMINV($AS1121,'Inputs and Outputs'!$C$19,'Inputs and Outputs'!$D$19),0)</f>
        <v>101</v>
      </c>
      <c r="AO1121" s="68">
        <f t="shared" si="346"/>
        <v>103</v>
      </c>
      <c r="AP1121" s="68">
        <f t="shared" ca="1" si="347"/>
        <v>101</v>
      </c>
      <c r="AQ1121" s="68">
        <f ca="1">IF(AP1121-AM1121&gt;'Inputs and Outputs'!$D$4,Three-AM1121,0)</f>
        <v>0</v>
      </c>
      <c r="AR1121" s="68">
        <f ca="1">AP1121*'Inputs and Outputs'!$D$5-AQ1121*'Inputs and Outputs'!$D$6</f>
        <v>4040</v>
      </c>
      <c r="AS1121" s="70">
        <f t="shared" ca="1" si="357"/>
        <v>0.35478154305281073</v>
      </c>
      <c r="AT1121" s="68">
        <f t="shared" si="348"/>
        <v>25</v>
      </c>
      <c r="AU1121" s="75">
        <f ca="1">AP1121*'Inputs and Outputs'!$D$5-('Model Part B'!AQ1121*'Model Part B'!AT1121+AQ1121*Costperbumped)</f>
        <v>4040</v>
      </c>
      <c r="AX1121" s="74">
        <v>1118</v>
      </c>
      <c r="AY1121" s="68" t="s">
        <v>1</v>
      </c>
      <c r="AZ1121" s="71">
        <f t="shared" si="363"/>
        <v>44570</v>
      </c>
      <c r="BA1121" s="67" t="s">
        <v>2</v>
      </c>
      <c r="BB1121" s="68" t="str">
        <f>'Flight Data'!$A1119</f>
        <v>G1118</v>
      </c>
      <c r="BC1121" s="68">
        <f ca="1">'Flight Data'!$B1119</f>
        <v>7</v>
      </c>
      <c r="BD1121" s="68">
        <f ca="1">ROUND(NORMINV($BI1121,'Inputs and Outputs'!$C$19,'Inputs and Outputs'!$D$19),0)</f>
        <v>101</v>
      </c>
      <c r="BE1121" s="68">
        <f t="shared" si="349"/>
        <v>104</v>
      </c>
      <c r="BF1121" s="68">
        <f t="shared" ca="1" si="350"/>
        <v>101</v>
      </c>
      <c r="BG1121" s="68">
        <f ca="1">IF(BF1121-BC1121&gt;'Inputs and Outputs'!$D$4,Four-BC1121,0)</f>
        <v>0</v>
      </c>
      <c r="BH1121" s="68">
        <f ca="1">BF1121*'Inputs and Outputs'!$D$5-BG1121*'Inputs and Outputs'!$D$6</f>
        <v>4040</v>
      </c>
      <c r="BI1121" s="70">
        <f t="shared" ca="1" si="358"/>
        <v>0.3387837319897371</v>
      </c>
      <c r="BJ1121" s="68">
        <f t="shared" si="351"/>
        <v>25</v>
      </c>
      <c r="BK1121" s="75">
        <f ca="1">BF1121*'Inputs and Outputs'!$D$5-('Model Part B'!BG1121*'Model Part B'!BJ1121+BG1121*Costperbumped)</f>
        <v>4040</v>
      </c>
      <c r="BN1121" s="74">
        <v>1118</v>
      </c>
      <c r="BO1121" s="68" t="s">
        <v>1</v>
      </c>
      <c r="BP1121" s="71">
        <f t="shared" si="364"/>
        <v>44570</v>
      </c>
      <c r="BQ1121" s="67" t="s">
        <v>2</v>
      </c>
      <c r="BR1121" s="68" t="str">
        <f>'Flight Data'!$A1119</f>
        <v>G1118</v>
      </c>
      <c r="BS1121" s="68">
        <f ca="1">'Flight Data'!$B1119</f>
        <v>7</v>
      </c>
      <c r="BT1121" s="68">
        <f ca="1">ROUND(NORMINV($BY1121,'Inputs and Outputs'!$C$18,'Inputs and Outputs'!$D$18),0)</f>
        <v>107</v>
      </c>
      <c r="BU1121" s="68">
        <f t="shared" si="352"/>
        <v>105</v>
      </c>
      <c r="BV1121" s="68">
        <f t="shared" ca="1" si="353"/>
        <v>105</v>
      </c>
      <c r="BW1121" s="68">
        <f ca="1">IF(BV1121-BS1121&gt;'Inputs and Outputs'!$D$4,Five-BS1121,0)</f>
        <v>0</v>
      </c>
      <c r="BX1121" s="68">
        <f ca="1">BV1121*'Inputs and Outputs'!$D$5-BW1121*'Inputs and Outputs'!$D$6</f>
        <v>4200</v>
      </c>
      <c r="BY1121" s="70">
        <f t="shared" ca="1" si="359"/>
        <v>0.82195927451974704</v>
      </c>
      <c r="BZ1121" s="68">
        <f t="shared" si="354"/>
        <v>25</v>
      </c>
      <c r="CA1121" s="75">
        <f ca="1">BV1121*'Inputs and Outputs'!$D$5-('Model Part B'!BW1121*'Model Part B'!BZ1121+BW1121*Costperbumped)</f>
        <v>4200</v>
      </c>
    </row>
    <row r="1122" spans="2:79" x14ac:dyDescent="0.2">
      <c r="B1122" s="74">
        <v>1119</v>
      </c>
      <c r="C1122" s="68" t="s">
        <v>1</v>
      </c>
      <c r="D1122" s="71">
        <f t="shared" si="360"/>
        <v>44570</v>
      </c>
      <c r="E1122" s="67" t="s">
        <v>0</v>
      </c>
      <c r="F1122" s="68" t="str">
        <f>'Flight Data'!$A1120</f>
        <v>G1119</v>
      </c>
      <c r="G1122" s="68">
        <f ca="1">'Flight Data'!$B1120</f>
        <v>1</v>
      </c>
      <c r="H1122" s="68">
        <f ca="1">ROUND(NORMINV($M1122,'Inputs and Outputs'!$C$20,'Inputs and Outputs'!$D$20),0)</f>
        <v>104</v>
      </c>
      <c r="I1122" s="68">
        <f t="shared" si="340"/>
        <v>101</v>
      </c>
      <c r="J1122" s="68">
        <f t="shared" ca="1" si="341"/>
        <v>101</v>
      </c>
      <c r="K1122" s="68">
        <f ca="1">IF(J1122-G1122&gt;'Inputs and Outputs'!$D$4,One-G1122,0)</f>
        <v>0</v>
      </c>
      <c r="L1122" s="68">
        <f ca="1">J1122*'Inputs and Outputs'!$D$5-K1122*'Inputs and Outputs'!$D$6</f>
        <v>4040</v>
      </c>
      <c r="M1122" s="70">
        <f t="shared" ca="1" si="355"/>
        <v>0.42587096163281202</v>
      </c>
      <c r="N1122" s="68">
        <f t="shared" si="342"/>
        <v>200</v>
      </c>
      <c r="O1122" s="75">
        <f ca="1">J1122*'Inputs and Outputs'!$D$5-('Model Part B'!K1122*'Model Part B'!N1122+K1122*Costperbumped)</f>
        <v>4040</v>
      </c>
      <c r="R1122" s="74">
        <v>1119</v>
      </c>
      <c r="S1122" s="68" t="s">
        <v>1</v>
      </c>
      <c r="T1122" s="71">
        <f t="shared" si="361"/>
        <v>44570</v>
      </c>
      <c r="U1122" s="67" t="s">
        <v>0</v>
      </c>
      <c r="V1122" s="68" t="str">
        <f>'Flight Data'!$A1120</f>
        <v>G1119</v>
      </c>
      <c r="W1122" s="68">
        <f ca="1">'Flight Data'!$B1120</f>
        <v>1</v>
      </c>
      <c r="X1122" s="68">
        <f ca="1">ROUND(NORMINV($AC1122,'Inputs and Outputs'!$C$20,'Inputs and Outputs'!$D$20),0)</f>
        <v>106</v>
      </c>
      <c r="Y1122" s="68">
        <f t="shared" si="343"/>
        <v>102</v>
      </c>
      <c r="Z1122" s="68">
        <f t="shared" ca="1" si="344"/>
        <v>102</v>
      </c>
      <c r="AA1122" s="68">
        <f ca="1">IF(Z1122-W1122&gt;'Inputs and Outputs'!$D$4,One-W1122,0)</f>
        <v>0</v>
      </c>
      <c r="AB1122" s="68">
        <f ca="1">Z1122*'Inputs and Outputs'!$D$5-AA1122*'Inputs and Outputs'!$D$6</f>
        <v>4080</v>
      </c>
      <c r="AC1122" s="70">
        <f t="shared" ca="1" si="356"/>
        <v>0.59054748833575588</v>
      </c>
      <c r="AD1122" s="68">
        <f t="shared" si="345"/>
        <v>200</v>
      </c>
      <c r="AE1122" s="75">
        <f ca="1">Z1122*'Inputs and Outputs'!$D$5-('Model Part B'!AA1122*'Model Part B'!AD1122+AA1122*Costperbumped)</f>
        <v>4080</v>
      </c>
      <c r="AH1122" s="74">
        <v>1119</v>
      </c>
      <c r="AI1122" s="68" t="s">
        <v>1</v>
      </c>
      <c r="AJ1122" s="71">
        <f t="shared" si="362"/>
        <v>44570</v>
      </c>
      <c r="AK1122" s="67" t="s">
        <v>0</v>
      </c>
      <c r="AL1122" s="68" t="str">
        <f>'Flight Data'!$A1120</f>
        <v>G1119</v>
      </c>
      <c r="AM1122" s="68">
        <f ca="1">'Flight Data'!$B1120</f>
        <v>1</v>
      </c>
      <c r="AN1122" s="68">
        <f ca="1">ROUND(NORMINV($AS1122,'Inputs and Outputs'!$C$20,'Inputs and Outputs'!$D$20),0)</f>
        <v>97</v>
      </c>
      <c r="AO1122" s="68">
        <f t="shared" si="346"/>
        <v>103</v>
      </c>
      <c r="AP1122" s="68">
        <f t="shared" ca="1" si="347"/>
        <v>97</v>
      </c>
      <c r="AQ1122" s="68">
        <f ca="1">IF(AP1122-AM1122&gt;'Inputs and Outputs'!$D$4,Three-AM1122,0)</f>
        <v>0</v>
      </c>
      <c r="AR1122" s="68">
        <f ca="1">AP1122*'Inputs and Outputs'!$D$5-AQ1122*'Inputs and Outputs'!$D$6</f>
        <v>3880</v>
      </c>
      <c r="AS1122" s="70">
        <f t="shared" ca="1" si="357"/>
        <v>5.474577084353871E-2</v>
      </c>
      <c r="AT1122" s="68">
        <f t="shared" si="348"/>
        <v>200</v>
      </c>
      <c r="AU1122" s="75">
        <f ca="1">AP1122*'Inputs and Outputs'!$D$5-('Model Part B'!AQ1122*'Model Part B'!AT1122+AQ1122*Costperbumped)</f>
        <v>3880</v>
      </c>
      <c r="AX1122" s="74">
        <v>1119</v>
      </c>
      <c r="AY1122" s="68" t="s">
        <v>1</v>
      </c>
      <c r="AZ1122" s="71">
        <f t="shared" si="363"/>
        <v>44570</v>
      </c>
      <c r="BA1122" s="67" t="s">
        <v>0</v>
      </c>
      <c r="BB1122" s="68" t="str">
        <f>'Flight Data'!$A1120</f>
        <v>G1119</v>
      </c>
      <c r="BC1122" s="68">
        <f ca="1">'Flight Data'!$B1120</f>
        <v>1</v>
      </c>
      <c r="BD1122" s="68">
        <f ca="1">ROUND(NORMINV($BI1122,'Inputs and Outputs'!$C$20,'Inputs and Outputs'!$D$20),0)</f>
        <v>105</v>
      </c>
      <c r="BE1122" s="68">
        <f t="shared" si="349"/>
        <v>104</v>
      </c>
      <c r="BF1122" s="68">
        <f t="shared" ca="1" si="350"/>
        <v>104</v>
      </c>
      <c r="BG1122" s="68">
        <f ca="1">IF(BF1122-BC1122&gt;'Inputs and Outputs'!$D$4,Four-BC1122,0)</f>
        <v>3</v>
      </c>
      <c r="BH1122" s="68">
        <f ca="1">BF1122*'Inputs and Outputs'!$D$5-BG1122*'Inputs and Outputs'!$D$6</f>
        <v>3860</v>
      </c>
      <c r="BI1122" s="70">
        <f t="shared" ca="1" si="358"/>
        <v>0.51084048164708051</v>
      </c>
      <c r="BJ1122" s="68">
        <f t="shared" si="351"/>
        <v>200</v>
      </c>
      <c r="BK1122" s="75">
        <f ca="1">BF1122*'Inputs and Outputs'!$D$5-('Model Part B'!BG1122*'Model Part B'!BJ1122+BG1122*Costperbumped)</f>
        <v>3260</v>
      </c>
      <c r="BN1122" s="74">
        <v>1119</v>
      </c>
      <c r="BO1122" s="68" t="s">
        <v>1</v>
      </c>
      <c r="BP1122" s="71">
        <f t="shared" si="364"/>
        <v>44570</v>
      </c>
      <c r="BQ1122" s="67" t="s">
        <v>0</v>
      </c>
      <c r="BR1122" s="68" t="str">
        <f>'Flight Data'!$A1120</f>
        <v>G1119</v>
      </c>
      <c r="BS1122" s="68">
        <f ca="1">'Flight Data'!$B1120</f>
        <v>1</v>
      </c>
      <c r="BT1122" s="68">
        <f ca="1">ROUND(NORMINV($BY1122,'Inputs and Outputs'!$C$18,'Inputs and Outputs'!$D$18),0)</f>
        <v>104</v>
      </c>
      <c r="BU1122" s="68">
        <f t="shared" si="352"/>
        <v>105</v>
      </c>
      <c r="BV1122" s="68">
        <f t="shared" ca="1" si="353"/>
        <v>104</v>
      </c>
      <c r="BW1122" s="68">
        <f ca="1">IF(BV1122-BS1122&gt;'Inputs and Outputs'!$D$4,Five-BS1122,0)</f>
        <v>4</v>
      </c>
      <c r="BX1122" s="68">
        <f ca="1">BV1122*'Inputs and Outputs'!$D$5-BW1122*'Inputs and Outputs'!$D$6</f>
        <v>3760</v>
      </c>
      <c r="BY1122" s="70">
        <f t="shared" ca="1" si="359"/>
        <v>0.68027065514806317</v>
      </c>
      <c r="BZ1122" s="68">
        <f t="shared" si="354"/>
        <v>200</v>
      </c>
      <c r="CA1122" s="75">
        <f ca="1">BV1122*'Inputs and Outputs'!$D$5-('Model Part B'!BW1122*'Model Part B'!BZ1122+BW1122*Costperbumped)</f>
        <v>2960</v>
      </c>
    </row>
    <row r="1123" spans="2:79" x14ac:dyDescent="0.2">
      <c r="B1123" s="74">
        <v>1120</v>
      </c>
      <c r="C1123" s="68" t="s">
        <v>9</v>
      </c>
      <c r="D1123" s="71">
        <f t="shared" si="360"/>
        <v>44571</v>
      </c>
      <c r="E1123" s="67" t="s">
        <v>3</v>
      </c>
      <c r="F1123" s="68" t="str">
        <f>'Flight Data'!$A1121</f>
        <v>G1120</v>
      </c>
      <c r="G1123" s="68">
        <f ca="1">'Flight Data'!$B1121</f>
        <v>6</v>
      </c>
      <c r="H1123" s="68">
        <f ca="1">ROUND(NORMINV($M1123,'Inputs and Outputs'!$C$18,'Inputs and Outputs'!$D$18),0)</f>
        <v>96</v>
      </c>
      <c r="I1123" s="68">
        <f t="shared" si="340"/>
        <v>101</v>
      </c>
      <c r="J1123" s="68">
        <f t="shared" ca="1" si="341"/>
        <v>96</v>
      </c>
      <c r="K1123" s="68">
        <f ca="1">IF(J1123-G1123&gt;'Inputs and Outputs'!$D$4,One-G1123,0)</f>
        <v>0</v>
      </c>
      <c r="L1123" s="68">
        <f ca="1">J1123*'Inputs and Outputs'!$D$5-K1123*'Inputs and Outputs'!$D$6</f>
        <v>3840</v>
      </c>
      <c r="M1123" s="70">
        <f t="shared" ca="1" si="355"/>
        <v>0.20586285148153582</v>
      </c>
      <c r="N1123" s="68">
        <f t="shared" si="342"/>
        <v>25</v>
      </c>
      <c r="O1123" s="75">
        <f ca="1">J1123*'Inputs and Outputs'!$D$5-('Model Part B'!K1123*'Model Part B'!N1123+K1123*Costperbumped)</f>
        <v>3840</v>
      </c>
      <c r="R1123" s="74">
        <v>1120</v>
      </c>
      <c r="S1123" s="68" t="s">
        <v>9</v>
      </c>
      <c r="T1123" s="71">
        <f t="shared" si="361"/>
        <v>44571</v>
      </c>
      <c r="U1123" s="67" t="s">
        <v>3</v>
      </c>
      <c r="V1123" s="68" t="str">
        <f>'Flight Data'!$A1121</f>
        <v>G1120</v>
      </c>
      <c r="W1123" s="68">
        <f ca="1">'Flight Data'!$B1121</f>
        <v>6</v>
      </c>
      <c r="X1123" s="68">
        <f ca="1">ROUND(NORMINV($AC1123,'Inputs and Outputs'!$C$18,'Inputs and Outputs'!$D$18),0)</f>
        <v>93</v>
      </c>
      <c r="Y1123" s="68">
        <f t="shared" si="343"/>
        <v>102</v>
      </c>
      <c r="Z1123" s="68">
        <f t="shared" ca="1" si="344"/>
        <v>93</v>
      </c>
      <c r="AA1123" s="68">
        <f ca="1">IF(Z1123-W1123&gt;'Inputs and Outputs'!$D$4,One-W1123,0)</f>
        <v>0</v>
      </c>
      <c r="AB1123" s="68">
        <f ca="1">Z1123*'Inputs and Outputs'!$D$5-AA1123*'Inputs and Outputs'!$D$6</f>
        <v>3720</v>
      </c>
      <c r="AC1123" s="70">
        <f t="shared" ca="1" si="356"/>
        <v>9.1381611788161066E-2</v>
      </c>
      <c r="AD1123" s="68">
        <f t="shared" si="345"/>
        <v>25</v>
      </c>
      <c r="AE1123" s="75">
        <f ca="1">Z1123*'Inputs and Outputs'!$D$5-('Model Part B'!AA1123*'Model Part B'!AD1123+AA1123*Costperbumped)</f>
        <v>3720</v>
      </c>
      <c r="AH1123" s="74">
        <v>1120</v>
      </c>
      <c r="AI1123" s="68" t="s">
        <v>9</v>
      </c>
      <c r="AJ1123" s="71">
        <f t="shared" si="362"/>
        <v>44571</v>
      </c>
      <c r="AK1123" s="67" t="s">
        <v>3</v>
      </c>
      <c r="AL1123" s="68" t="str">
        <f>'Flight Data'!$A1121</f>
        <v>G1120</v>
      </c>
      <c r="AM1123" s="68">
        <f ca="1">'Flight Data'!$B1121</f>
        <v>6</v>
      </c>
      <c r="AN1123" s="68">
        <f ca="1">ROUND(NORMINV($AS1123,'Inputs and Outputs'!$C$18,'Inputs and Outputs'!$D$18),0)</f>
        <v>103</v>
      </c>
      <c r="AO1123" s="68">
        <f t="shared" si="346"/>
        <v>103</v>
      </c>
      <c r="AP1123" s="68">
        <f t="shared" ca="1" si="347"/>
        <v>103</v>
      </c>
      <c r="AQ1123" s="68">
        <f ca="1">IF(AP1123-AM1123&gt;'Inputs and Outputs'!$D$4,Three-AM1123,0)</f>
        <v>0</v>
      </c>
      <c r="AR1123" s="68">
        <f ca="1">AP1123*'Inputs and Outputs'!$D$5-AQ1123*'Inputs and Outputs'!$D$6</f>
        <v>4120</v>
      </c>
      <c r="AS1123" s="70">
        <f t="shared" ca="1" si="357"/>
        <v>0.65500380982137818</v>
      </c>
      <c r="AT1123" s="68">
        <f t="shared" si="348"/>
        <v>25</v>
      </c>
      <c r="AU1123" s="75">
        <f ca="1">AP1123*'Inputs and Outputs'!$D$5-('Model Part B'!AQ1123*'Model Part B'!AT1123+AQ1123*Costperbumped)</f>
        <v>4120</v>
      </c>
      <c r="AX1123" s="74">
        <v>1120</v>
      </c>
      <c r="AY1123" s="68" t="s">
        <v>9</v>
      </c>
      <c r="AZ1123" s="71">
        <f t="shared" si="363"/>
        <v>44571</v>
      </c>
      <c r="BA1123" s="67" t="s">
        <v>3</v>
      </c>
      <c r="BB1123" s="68" t="str">
        <f>'Flight Data'!$A1121</f>
        <v>G1120</v>
      </c>
      <c r="BC1123" s="68">
        <f ca="1">'Flight Data'!$B1121</f>
        <v>6</v>
      </c>
      <c r="BD1123" s="68">
        <f ca="1">ROUND(NORMINV($BI1123,'Inputs and Outputs'!$C$18,'Inputs and Outputs'!$D$18),0)</f>
        <v>108</v>
      </c>
      <c r="BE1123" s="68">
        <f t="shared" si="349"/>
        <v>104</v>
      </c>
      <c r="BF1123" s="68">
        <f t="shared" ca="1" si="350"/>
        <v>104</v>
      </c>
      <c r="BG1123" s="68">
        <f ca="1">IF(BF1123-BC1123&gt;'Inputs and Outputs'!$D$4,Four-BC1123,0)</f>
        <v>0</v>
      </c>
      <c r="BH1123" s="68">
        <f ca="1">BF1123*'Inputs and Outputs'!$D$5-BG1123*'Inputs and Outputs'!$D$6</f>
        <v>4160</v>
      </c>
      <c r="BI1123" s="70">
        <f t="shared" ca="1" si="358"/>
        <v>0.87700700562329781</v>
      </c>
      <c r="BJ1123" s="68">
        <f t="shared" si="351"/>
        <v>25</v>
      </c>
      <c r="BK1123" s="75">
        <f ca="1">BF1123*'Inputs and Outputs'!$D$5-('Model Part B'!BG1123*'Model Part B'!BJ1123+BG1123*Costperbumped)</f>
        <v>4160</v>
      </c>
      <c r="BN1123" s="74">
        <v>1120</v>
      </c>
      <c r="BO1123" s="68" t="s">
        <v>9</v>
      </c>
      <c r="BP1123" s="71">
        <f t="shared" si="364"/>
        <v>44571</v>
      </c>
      <c r="BQ1123" s="67" t="s">
        <v>3</v>
      </c>
      <c r="BR1123" s="68" t="str">
        <f>'Flight Data'!$A1121</f>
        <v>G1120</v>
      </c>
      <c r="BS1123" s="68">
        <f ca="1">'Flight Data'!$B1121</f>
        <v>6</v>
      </c>
      <c r="BT1123" s="68">
        <f ca="1">ROUND(NORMINV($BY1123,'Inputs and Outputs'!$C$18,'Inputs and Outputs'!$D$18),0)</f>
        <v>94</v>
      </c>
      <c r="BU1123" s="68">
        <f t="shared" si="352"/>
        <v>105</v>
      </c>
      <c r="BV1123" s="68">
        <f t="shared" ca="1" si="353"/>
        <v>94</v>
      </c>
      <c r="BW1123" s="68">
        <f ca="1">IF(BV1123-BS1123&gt;'Inputs and Outputs'!$D$4,Five-BS1123,0)</f>
        <v>0</v>
      </c>
      <c r="BX1123" s="68">
        <f ca="1">BV1123*'Inputs and Outputs'!$D$5-BW1123*'Inputs and Outputs'!$D$6</f>
        <v>3760</v>
      </c>
      <c r="BY1123" s="70">
        <f t="shared" ca="1" si="359"/>
        <v>0.12323540575053737</v>
      </c>
      <c r="BZ1123" s="68">
        <f t="shared" si="354"/>
        <v>25</v>
      </c>
      <c r="CA1123" s="75">
        <f ca="1">BV1123*'Inputs and Outputs'!$D$5-('Model Part B'!BW1123*'Model Part B'!BZ1123+BW1123*Costperbumped)</f>
        <v>3760</v>
      </c>
    </row>
    <row r="1124" spans="2:79" x14ac:dyDescent="0.2">
      <c r="B1124" s="74">
        <v>1121</v>
      </c>
      <c r="C1124" s="68" t="s">
        <v>9</v>
      </c>
      <c r="D1124" s="71">
        <f t="shared" si="360"/>
        <v>44571</v>
      </c>
      <c r="E1124" s="67" t="s">
        <v>2</v>
      </c>
      <c r="F1124" s="68" t="str">
        <f>'Flight Data'!$A1122</f>
        <v>G1121</v>
      </c>
      <c r="G1124" s="68">
        <f ca="1">'Flight Data'!$B1122</f>
        <v>7</v>
      </c>
      <c r="H1124" s="68">
        <f ca="1">ROUND(NORMINV($M1124,'Inputs and Outputs'!$C$19,'Inputs and Outputs'!$D$19),0)</f>
        <v>111</v>
      </c>
      <c r="I1124" s="68">
        <f t="shared" si="340"/>
        <v>101</v>
      </c>
      <c r="J1124" s="68">
        <f t="shared" ca="1" si="341"/>
        <v>101</v>
      </c>
      <c r="K1124" s="68">
        <f ca="1">IF(J1124-G1124&gt;'Inputs and Outputs'!$D$4,One-G1124,0)</f>
        <v>0</v>
      </c>
      <c r="L1124" s="68">
        <f ca="1">J1124*'Inputs and Outputs'!$D$5-K1124*'Inputs and Outputs'!$D$6</f>
        <v>4040</v>
      </c>
      <c r="M1124" s="70">
        <f t="shared" ca="1" si="355"/>
        <v>0.94051435645096171</v>
      </c>
      <c r="N1124" s="68">
        <f t="shared" si="342"/>
        <v>25</v>
      </c>
      <c r="O1124" s="75">
        <f ca="1">J1124*'Inputs and Outputs'!$D$5-('Model Part B'!K1124*'Model Part B'!N1124+K1124*Costperbumped)</f>
        <v>4040</v>
      </c>
      <c r="R1124" s="74">
        <v>1121</v>
      </c>
      <c r="S1124" s="68" t="s">
        <v>9</v>
      </c>
      <c r="T1124" s="71">
        <f t="shared" si="361"/>
        <v>44571</v>
      </c>
      <c r="U1124" s="67" t="s">
        <v>2</v>
      </c>
      <c r="V1124" s="68" t="str">
        <f>'Flight Data'!$A1122</f>
        <v>G1121</v>
      </c>
      <c r="W1124" s="68">
        <f ca="1">'Flight Data'!$B1122</f>
        <v>7</v>
      </c>
      <c r="X1124" s="68">
        <f ca="1">ROUND(NORMINV($AC1124,'Inputs and Outputs'!$C$19,'Inputs and Outputs'!$D$19),0)</f>
        <v>101</v>
      </c>
      <c r="Y1124" s="68">
        <f t="shared" si="343"/>
        <v>102</v>
      </c>
      <c r="Z1124" s="68">
        <f t="shared" ca="1" si="344"/>
        <v>101</v>
      </c>
      <c r="AA1124" s="68">
        <f ca="1">IF(Z1124-W1124&gt;'Inputs and Outputs'!$D$4,One-W1124,0)</f>
        <v>0</v>
      </c>
      <c r="AB1124" s="68">
        <f ca="1">Z1124*'Inputs and Outputs'!$D$5-AA1124*'Inputs and Outputs'!$D$6</f>
        <v>4040</v>
      </c>
      <c r="AC1124" s="70">
        <f t="shared" ca="1" si="356"/>
        <v>0.35248843612548275</v>
      </c>
      <c r="AD1124" s="68">
        <f t="shared" si="345"/>
        <v>25</v>
      </c>
      <c r="AE1124" s="75">
        <f ca="1">Z1124*'Inputs and Outputs'!$D$5-('Model Part B'!AA1124*'Model Part B'!AD1124+AA1124*Costperbumped)</f>
        <v>4040</v>
      </c>
      <c r="AH1124" s="74">
        <v>1121</v>
      </c>
      <c r="AI1124" s="68" t="s">
        <v>9</v>
      </c>
      <c r="AJ1124" s="71">
        <f t="shared" si="362"/>
        <v>44571</v>
      </c>
      <c r="AK1124" s="67" t="s">
        <v>2</v>
      </c>
      <c r="AL1124" s="68" t="str">
        <f>'Flight Data'!$A1122</f>
        <v>G1121</v>
      </c>
      <c r="AM1124" s="68">
        <f ca="1">'Flight Data'!$B1122</f>
        <v>7</v>
      </c>
      <c r="AN1124" s="68">
        <f ca="1">ROUND(NORMINV($AS1124,'Inputs and Outputs'!$C$19,'Inputs and Outputs'!$D$19),0)</f>
        <v>103</v>
      </c>
      <c r="AO1124" s="68">
        <f t="shared" si="346"/>
        <v>103</v>
      </c>
      <c r="AP1124" s="68">
        <f t="shared" ca="1" si="347"/>
        <v>103</v>
      </c>
      <c r="AQ1124" s="68">
        <f ca="1">IF(AP1124-AM1124&gt;'Inputs and Outputs'!$D$4,Three-AM1124,0)</f>
        <v>0</v>
      </c>
      <c r="AR1124" s="68">
        <f ca="1">AP1124*'Inputs and Outputs'!$D$5-AQ1124*'Inputs and Outputs'!$D$6</f>
        <v>4120</v>
      </c>
      <c r="AS1124" s="70">
        <f t="shared" ca="1" si="357"/>
        <v>0.53580024081533528</v>
      </c>
      <c r="AT1124" s="68">
        <f t="shared" si="348"/>
        <v>25</v>
      </c>
      <c r="AU1124" s="75">
        <f ca="1">AP1124*'Inputs and Outputs'!$D$5-('Model Part B'!AQ1124*'Model Part B'!AT1124+AQ1124*Costperbumped)</f>
        <v>4120</v>
      </c>
      <c r="AX1124" s="74">
        <v>1121</v>
      </c>
      <c r="AY1124" s="68" t="s">
        <v>9</v>
      </c>
      <c r="AZ1124" s="71">
        <f t="shared" si="363"/>
        <v>44571</v>
      </c>
      <c r="BA1124" s="67" t="s">
        <v>2</v>
      </c>
      <c r="BB1124" s="68" t="str">
        <f>'Flight Data'!$A1122</f>
        <v>G1121</v>
      </c>
      <c r="BC1124" s="68">
        <f ca="1">'Flight Data'!$B1122</f>
        <v>7</v>
      </c>
      <c r="BD1124" s="68">
        <f ca="1">ROUND(NORMINV($BI1124,'Inputs and Outputs'!$C$19,'Inputs and Outputs'!$D$19),0)</f>
        <v>104</v>
      </c>
      <c r="BE1124" s="68">
        <f t="shared" si="349"/>
        <v>104</v>
      </c>
      <c r="BF1124" s="68">
        <f t="shared" ca="1" si="350"/>
        <v>104</v>
      </c>
      <c r="BG1124" s="68">
        <f ca="1">IF(BF1124-BC1124&gt;'Inputs and Outputs'!$D$4,Four-BC1124,0)</f>
        <v>0</v>
      </c>
      <c r="BH1124" s="68">
        <f ca="1">BF1124*'Inputs and Outputs'!$D$5-BG1124*'Inputs and Outputs'!$D$6</f>
        <v>4160</v>
      </c>
      <c r="BI1124" s="70">
        <f t="shared" ca="1" si="358"/>
        <v>0.55258077328934785</v>
      </c>
      <c r="BJ1124" s="68">
        <f t="shared" si="351"/>
        <v>25</v>
      </c>
      <c r="BK1124" s="75">
        <f ca="1">BF1124*'Inputs and Outputs'!$D$5-('Model Part B'!BG1124*'Model Part B'!BJ1124+BG1124*Costperbumped)</f>
        <v>4160</v>
      </c>
      <c r="BN1124" s="74">
        <v>1121</v>
      </c>
      <c r="BO1124" s="68" t="s">
        <v>9</v>
      </c>
      <c r="BP1124" s="71">
        <f t="shared" si="364"/>
        <v>44571</v>
      </c>
      <c r="BQ1124" s="67" t="s">
        <v>2</v>
      </c>
      <c r="BR1124" s="68" t="str">
        <f>'Flight Data'!$A1122</f>
        <v>G1121</v>
      </c>
      <c r="BS1124" s="68">
        <f ca="1">'Flight Data'!$B1122</f>
        <v>7</v>
      </c>
      <c r="BT1124" s="68">
        <f ca="1">ROUND(NORMINV($BY1124,'Inputs and Outputs'!$C$18,'Inputs and Outputs'!$D$18),0)</f>
        <v>95</v>
      </c>
      <c r="BU1124" s="68">
        <f t="shared" si="352"/>
        <v>105</v>
      </c>
      <c r="BV1124" s="68">
        <f t="shared" ca="1" si="353"/>
        <v>95</v>
      </c>
      <c r="BW1124" s="68">
        <f ca="1">IF(BV1124-BS1124&gt;'Inputs and Outputs'!$D$4,Five-BS1124,0)</f>
        <v>0</v>
      </c>
      <c r="BX1124" s="68">
        <f ca="1">BV1124*'Inputs and Outputs'!$D$5-BW1124*'Inputs and Outputs'!$D$6</f>
        <v>3800</v>
      </c>
      <c r="BY1124" s="70">
        <f t="shared" ca="1" si="359"/>
        <v>0.17778678253326208</v>
      </c>
      <c r="BZ1124" s="68">
        <f t="shared" si="354"/>
        <v>25</v>
      </c>
      <c r="CA1124" s="75">
        <f ca="1">BV1124*'Inputs and Outputs'!$D$5-('Model Part B'!BW1124*'Model Part B'!BZ1124+BW1124*Costperbumped)</f>
        <v>3800</v>
      </c>
    </row>
    <row r="1125" spans="2:79" x14ac:dyDescent="0.2">
      <c r="B1125" s="74">
        <v>1122</v>
      </c>
      <c r="C1125" s="68" t="s">
        <v>9</v>
      </c>
      <c r="D1125" s="71">
        <f t="shared" si="360"/>
        <v>44571</v>
      </c>
      <c r="E1125" s="67" t="s">
        <v>0</v>
      </c>
      <c r="F1125" s="68" t="str">
        <f>'Flight Data'!$A1123</f>
        <v>G1122</v>
      </c>
      <c r="G1125" s="68">
        <f ca="1">'Flight Data'!$B1123</f>
        <v>2</v>
      </c>
      <c r="H1125" s="68">
        <f ca="1">ROUND(NORMINV($M1125,'Inputs and Outputs'!$C$20,'Inputs and Outputs'!$D$20),0)</f>
        <v>111</v>
      </c>
      <c r="I1125" s="68">
        <f t="shared" si="340"/>
        <v>101</v>
      </c>
      <c r="J1125" s="68">
        <f t="shared" ca="1" si="341"/>
        <v>101</v>
      </c>
      <c r="K1125" s="68">
        <f ca="1">IF(J1125-G1125&gt;'Inputs and Outputs'!$D$4,One-G1125,0)</f>
        <v>0</v>
      </c>
      <c r="L1125" s="68">
        <f ca="1">J1125*'Inputs and Outputs'!$D$5-K1125*'Inputs and Outputs'!$D$6</f>
        <v>4040</v>
      </c>
      <c r="M1125" s="70">
        <f t="shared" ca="1" si="355"/>
        <v>0.87318464368718773</v>
      </c>
      <c r="N1125" s="68">
        <f t="shared" si="342"/>
        <v>200</v>
      </c>
      <c r="O1125" s="75">
        <f ca="1">J1125*'Inputs and Outputs'!$D$5-('Model Part B'!K1125*'Model Part B'!N1125+K1125*Costperbumped)</f>
        <v>4040</v>
      </c>
      <c r="R1125" s="74">
        <v>1122</v>
      </c>
      <c r="S1125" s="68" t="s">
        <v>9</v>
      </c>
      <c r="T1125" s="71">
        <f t="shared" si="361"/>
        <v>44571</v>
      </c>
      <c r="U1125" s="67" t="s">
        <v>0</v>
      </c>
      <c r="V1125" s="68" t="str">
        <f>'Flight Data'!$A1123</f>
        <v>G1122</v>
      </c>
      <c r="W1125" s="68">
        <f ca="1">'Flight Data'!$B1123</f>
        <v>2</v>
      </c>
      <c r="X1125" s="68">
        <f ca="1">ROUND(NORMINV($AC1125,'Inputs and Outputs'!$C$20,'Inputs and Outputs'!$D$20),0)</f>
        <v>109</v>
      </c>
      <c r="Y1125" s="68">
        <f t="shared" si="343"/>
        <v>102</v>
      </c>
      <c r="Z1125" s="68">
        <f t="shared" ca="1" si="344"/>
        <v>102</v>
      </c>
      <c r="AA1125" s="68">
        <f ca="1">IF(Z1125-W1125&gt;'Inputs and Outputs'!$D$4,One-W1125,0)</f>
        <v>0</v>
      </c>
      <c r="AB1125" s="68">
        <f ca="1">Z1125*'Inputs and Outputs'!$D$5-AA1125*'Inputs and Outputs'!$D$6</f>
        <v>4080</v>
      </c>
      <c r="AC1125" s="70">
        <f t="shared" ca="1" si="356"/>
        <v>0.79957807209888498</v>
      </c>
      <c r="AD1125" s="68">
        <f t="shared" si="345"/>
        <v>200</v>
      </c>
      <c r="AE1125" s="75">
        <f ca="1">Z1125*'Inputs and Outputs'!$D$5-('Model Part B'!AA1125*'Model Part B'!AD1125+AA1125*Costperbumped)</f>
        <v>4080</v>
      </c>
      <c r="AH1125" s="74">
        <v>1122</v>
      </c>
      <c r="AI1125" s="68" t="s">
        <v>9</v>
      </c>
      <c r="AJ1125" s="71">
        <f t="shared" si="362"/>
        <v>44571</v>
      </c>
      <c r="AK1125" s="67" t="s">
        <v>0</v>
      </c>
      <c r="AL1125" s="68" t="str">
        <f>'Flight Data'!$A1123</f>
        <v>G1122</v>
      </c>
      <c r="AM1125" s="68">
        <f ca="1">'Flight Data'!$B1123</f>
        <v>2</v>
      </c>
      <c r="AN1125" s="68">
        <f ca="1">ROUND(NORMINV($AS1125,'Inputs and Outputs'!$C$20,'Inputs and Outputs'!$D$20),0)</f>
        <v>104</v>
      </c>
      <c r="AO1125" s="68">
        <f t="shared" si="346"/>
        <v>103</v>
      </c>
      <c r="AP1125" s="68">
        <f t="shared" ca="1" si="347"/>
        <v>103</v>
      </c>
      <c r="AQ1125" s="68">
        <f ca="1">IF(AP1125-AM1125&gt;'Inputs and Outputs'!$D$4,Three-AM1125,0)</f>
        <v>1</v>
      </c>
      <c r="AR1125" s="68">
        <f ca="1">AP1125*'Inputs and Outputs'!$D$5-AQ1125*'Inputs and Outputs'!$D$6</f>
        <v>4020</v>
      </c>
      <c r="AS1125" s="70">
        <f t="shared" ca="1" si="357"/>
        <v>0.38619333754709484</v>
      </c>
      <c r="AT1125" s="68">
        <f t="shared" si="348"/>
        <v>200</v>
      </c>
      <c r="AU1125" s="75">
        <f ca="1">AP1125*'Inputs and Outputs'!$D$5-('Model Part B'!AQ1125*'Model Part B'!AT1125+AQ1125*Costperbumped)</f>
        <v>3820</v>
      </c>
      <c r="AX1125" s="74">
        <v>1122</v>
      </c>
      <c r="AY1125" s="68" t="s">
        <v>9</v>
      </c>
      <c r="AZ1125" s="71">
        <f t="shared" si="363"/>
        <v>44571</v>
      </c>
      <c r="BA1125" s="67" t="s">
        <v>0</v>
      </c>
      <c r="BB1125" s="68" t="str">
        <f>'Flight Data'!$A1123</f>
        <v>G1122</v>
      </c>
      <c r="BC1125" s="68">
        <f ca="1">'Flight Data'!$B1123</f>
        <v>2</v>
      </c>
      <c r="BD1125" s="68">
        <f ca="1">ROUND(NORMINV($BI1125,'Inputs and Outputs'!$C$20,'Inputs and Outputs'!$D$20),0)</f>
        <v>113</v>
      </c>
      <c r="BE1125" s="68">
        <f t="shared" si="349"/>
        <v>104</v>
      </c>
      <c r="BF1125" s="68">
        <f t="shared" ca="1" si="350"/>
        <v>104</v>
      </c>
      <c r="BG1125" s="68">
        <f ca="1">IF(BF1125-BC1125&gt;'Inputs and Outputs'!$D$4,Four-BC1125,0)</f>
        <v>2</v>
      </c>
      <c r="BH1125" s="68">
        <f ca="1">BF1125*'Inputs and Outputs'!$D$5-BG1125*'Inputs and Outputs'!$D$6</f>
        <v>3960</v>
      </c>
      <c r="BI1125" s="70">
        <f t="shared" ca="1" si="358"/>
        <v>0.95246723713297266</v>
      </c>
      <c r="BJ1125" s="68">
        <f t="shared" si="351"/>
        <v>200</v>
      </c>
      <c r="BK1125" s="75">
        <f ca="1">BF1125*'Inputs and Outputs'!$D$5-('Model Part B'!BG1125*'Model Part B'!BJ1125+BG1125*Costperbumped)</f>
        <v>3560</v>
      </c>
      <c r="BN1125" s="74">
        <v>1122</v>
      </c>
      <c r="BO1125" s="68" t="s">
        <v>9</v>
      </c>
      <c r="BP1125" s="71">
        <f t="shared" si="364"/>
        <v>44571</v>
      </c>
      <c r="BQ1125" s="67" t="s">
        <v>0</v>
      </c>
      <c r="BR1125" s="68" t="str">
        <f>'Flight Data'!$A1123</f>
        <v>G1122</v>
      </c>
      <c r="BS1125" s="68">
        <f ca="1">'Flight Data'!$B1123</f>
        <v>2</v>
      </c>
      <c r="BT1125" s="68">
        <f ca="1">ROUND(NORMINV($BY1125,'Inputs and Outputs'!$C$18,'Inputs and Outputs'!$D$18),0)</f>
        <v>102</v>
      </c>
      <c r="BU1125" s="68">
        <f t="shared" si="352"/>
        <v>105</v>
      </c>
      <c r="BV1125" s="68">
        <f t="shared" ca="1" si="353"/>
        <v>102</v>
      </c>
      <c r="BW1125" s="68">
        <f ca="1">IF(BV1125-BS1125&gt;'Inputs and Outputs'!$D$4,Five-BS1125,0)</f>
        <v>0</v>
      </c>
      <c r="BX1125" s="68">
        <f ca="1">BV1125*'Inputs and Outputs'!$D$5-BW1125*'Inputs and Outputs'!$D$6</f>
        <v>4080</v>
      </c>
      <c r="BY1125" s="70">
        <f t="shared" ca="1" si="359"/>
        <v>0.53458134652405043</v>
      </c>
      <c r="BZ1125" s="68">
        <f t="shared" si="354"/>
        <v>200</v>
      </c>
      <c r="CA1125" s="75">
        <f ca="1">BV1125*'Inputs and Outputs'!$D$5-('Model Part B'!BW1125*'Model Part B'!BZ1125+BW1125*Costperbumped)</f>
        <v>4080</v>
      </c>
    </row>
    <row r="1126" spans="2:79" x14ac:dyDescent="0.2">
      <c r="B1126" s="74">
        <v>1123</v>
      </c>
      <c r="C1126" s="68" t="s">
        <v>8</v>
      </c>
      <c r="D1126" s="71">
        <f t="shared" si="360"/>
        <v>44572</v>
      </c>
      <c r="E1126" s="67" t="s">
        <v>3</v>
      </c>
      <c r="F1126" s="68" t="str">
        <f>'Flight Data'!$A1124</f>
        <v>G1123</v>
      </c>
      <c r="G1126" s="68">
        <f ca="1">'Flight Data'!$B1124</f>
        <v>7</v>
      </c>
      <c r="H1126" s="68">
        <f ca="1">ROUND(NORMINV($M1126,'Inputs and Outputs'!$C$18,'Inputs and Outputs'!$D$18),0)</f>
        <v>95</v>
      </c>
      <c r="I1126" s="68">
        <f t="shared" si="340"/>
        <v>101</v>
      </c>
      <c r="J1126" s="68">
        <f t="shared" ca="1" si="341"/>
        <v>95</v>
      </c>
      <c r="K1126" s="68">
        <f ca="1">IF(J1126-G1126&gt;'Inputs and Outputs'!$D$4,One-G1126,0)</f>
        <v>0</v>
      </c>
      <c r="L1126" s="68">
        <f ca="1">J1126*'Inputs and Outputs'!$D$5-K1126*'Inputs and Outputs'!$D$6</f>
        <v>3800</v>
      </c>
      <c r="M1126" s="70">
        <f t="shared" ca="1" si="355"/>
        <v>0.17501940676587902</v>
      </c>
      <c r="N1126" s="68">
        <f t="shared" si="342"/>
        <v>25</v>
      </c>
      <c r="O1126" s="75">
        <f ca="1">J1126*'Inputs and Outputs'!$D$5-('Model Part B'!K1126*'Model Part B'!N1126+K1126*Costperbumped)</f>
        <v>3800</v>
      </c>
      <c r="R1126" s="74">
        <v>1123</v>
      </c>
      <c r="S1126" s="68" t="s">
        <v>8</v>
      </c>
      <c r="T1126" s="71">
        <f t="shared" si="361"/>
        <v>44572</v>
      </c>
      <c r="U1126" s="67" t="s">
        <v>3</v>
      </c>
      <c r="V1126" s="68" t="str">
        <f>'Flight Data'!$A1124</f>
        <v>G1123</v>
      </c>
      <c r="W1126" s="68">
        <f ca="1">'Flight Data'!$B1124</f>
        <v>7</v>
      </c>
      <c r="X1126" s="68">
        <f ca="1">ROUND(NORMINV($AC1126,'Inputs and Outputs'!$C$18,'Inputs and Outputs'!$D$18),0)</f>
        <v>99</v>
      </c>
      <c r="Y1126" s="68">
        <f t="shared" si="343"/>
        <v>102</v>
      </c>
      <c r="Z1126" s="68">
        <f t="shared" ca="1" si="344"/>
        <v>99</v>
      </c>
      <c r="AA1126" s="68">
        <f ca="1">IF(Z1126-W1126&gt;'Inputs and Outputs'!$D$4,One-W1126,0)</f>
        <v>0</v>
      </c>
      <c r="AB1126" s="68">
        <f ca="1">Z1126*'Inputs and Outputs'!$D$5-AA1126*'Inputs and Outputs'!$D$6</f>
        <v>3960</v>
      </c>
      <c r="AC1126" s="70">
        <f t="shared" ca="1" si="356"/>
        <v>0.36797066660124333</v>
      </c>
      <c r="AD1126" s="68">
        <f t="shared" si="345"/>
        <v>25</v>
      </c>
      <c r="AE1126" s="75">
        <f ca="1">Z1126*'Inputs and Outputs'!$D$5-('Model Part B'!AA1126*'Model Part B'!AD1126+AA1126*Costperbumped)</f>
        <v>3960</v>
      </c>
      <c r="AH1126" s="74">
        <v>1123</v>
      </c>
      <c r="AI1126" s="68" t="s">
        <v>8</v>
      </c>
      <c r="AJ1126" s="71">
        <f t="shared" si="362"/>
        <v>44572</v>
      </c>
      <c r="AK1126" s="67" t="s">
        <v>3</v>
      </c>
      <c r="AL1126" s="68" t="str">
        <f>'Flight Data'!$A1124</f>
        <v>G1123</v>
      </c>
      <c r="AM1126" s="68">
        <f ca="1">'Flight Data'!$B1124</f>
        <v>7</v>
      </c>
      <c r="AN1126" s="68">
        <f ca="1">ROUND(NORMINV($AS1126,'Inputs and Outputs'!$C$18,'Inputs and Outputs'!$D$18),0)</f>
        <v>102</v>
      </c>
      <c r="AO1126" s="68">
        <f t="shared" si="346"/>
        <v>103</v>
      </c>
      <c r="AP1126" s="68">
        <f t="shared" ca="1" si="347"/>
        <v>102</v>
      </c>
      <c r="AQ1126" s="68">
        <f ca="1">IF(AP1126-AM1126&gt;'Inputs and Outputs'!$D$4,Three-AM1126,0)</f>
        <v>0</v>
      </c>
      <c r="AR1126" s="68">
        <f ca="1">AP1126*'Inputs and Outputs'!$D$5-AQ1126*'Inputs and Outputs'!$D$6</f>
        <v>4080</v>
      </c>
      <c r="AS1126" s="70">
        <f t="shared" ca="1" si="357"/>
        <v>0.56128739959408214</v>
      </c>
      <c r="AT1126" s="68">
        <f t="shared" si="348"/>
        <v>25</v>
      </c>
      <c r="AU1126" s="75">
        <f ca="1">AP1126*'Inputs and Outputs'!$D$5-('Model Part B'!AQ1126*'Model Part B'!AT1126+AQ1126*Costperbumped)</f>
        <v>4080</v>
      </c>
      <c r="AX1126" s="74">
        <v>1123</v>
      </c>
      <c r="AY1126" s="68" t="s">
        <v>8</v>
      </c>
      <c r="AZ1126" s="71">
        <f t="shared" si="363"/>
        <v>44572</v>
      </c>
      <c r="BA1126" s="67" t="s">
        <v>3</v>
      </c>
      <c r="BB1126" s="68" t="str">
        <f>'Flight Data'!$A1124</f>
        <v>G1123</v>
      </c>
      <c r="BC1126" s="68">
        <f ca="1">'Flight Data'!$B1124</f>
        <v>7</v>
      </c>
      <c r="BD1126" s="68">
        <f ca="1">ROUND(NORMINV($BI1126,'Inputs and Outputs'!$C$18,'Inputs and Outputs'!$D$18),0)</f>
        <v>101</v>
      </c>
      <c r="BE1126" s="68">
        <f t="shared" si="349"/>
        <v>104</v>
      </c>
      <c r="BF1126" s="68">
        <f t="shared" ca="1" si="350"/>
        <v>101</v>
      </c>
      <c r="BG1126" s="68">
        <f ca="1">IF(BF1126-BC1126&gt;'Inputs and Outputs'!$D$4,Four-BC1126,0)</f>
        <v>0</v>
      </c>
      <c r="BH1126" s="68">
        <f ca="1">BF1126*'Inputs and Outputs'!$D$5-BG1126*'Inputs and Outputs'!$D$6</f>
        <v>4040</v>
      </c>
      <c r="BI1126" s="70">
        <f t="shared" ca="1" si="358"/>
        <v>0.5140304303055917</v>
      </c>
      <c r="BJ1126" s="68">
        <f t="shared" si="351"/>
        <v>25</v>
      </c>
      <c r="BK1126" s="75">
        <f ca="1">BF1126*'Inputs and Outputs'!$D$5-('Model Part B'!BG1126*'Model Part B'!BJ1126+BG1126*Costperbumped)</f>
        <v>4040</v>
      </c>
      <c r="BN1126" s="74">
        <v>1123</v>
      </c>
      <c r="BO1126" s="68" t="s">
        <v>8</v>
      </c>
      <c r="BP1126" s="71">
        <f t="shared" si="364"/>
        <v>44572</v>
      </c>
      <c r="BQ1126" s="67" t="s">
        <v>3</v>
      </c>
      <c r="BR1126" s="68" t="str">
        <f>'Flight Data'!$A1124</f>
        <v>G1123</v>
      </c>
      <c r="BS1126" s="68">
        <f ca="1">'Flight Data'!$B1124</f>
        <v>7</v>
      </c>
      <c r="BT1126" s="68">
        <f ca="1">ROUND(NORMINV($BY1126,'Inputs and Outputs'!$C$18,'Inputs and Outputs'!$D$18),0)</f>
        <v>100</v>
      </c>
      <c r="BU1126" s="68">
        <f t="shared" si="352"/>
        <v>105</v>
      </c>
      <c r="BV1126" s="68">
        <f t="shared" ca="1" si="353"/>
        <v>100</v>
      </c>
      <c r="BW1126" s="68">
        <f ca="1">IF(BV1126-BS1126&gt;'Inputs and Outputs'!$D$4,Five-BS1126,0)</f>
        <v>0</v>
      </c>
      <c r="BX1126" s="68">
        <f ca="1">BV1126*'Inputs and Outputs'!$D$5-BW1126*'Inputs and Outputs'!$D$6</f>
        <v>4000</v>
      </c>
      <c r="BY1126" s="70">
        <f t="shared" ca="1" si="359"/>
        <v>0.42367248539618252</v>
      </c>
      <c r="BZ1126" s="68">
        <f t="shared" si="354"/>
        <v>25</v>
      </c>
      <c r="CA1126" s="75">
        <f ca="1">BV1126*'Inputs and Outputs'!$D$5-('Model Part B'!BW1126*'Model Part B'!BZ1126+BW1126*Costperbumped)</f>
        <v>4000</v>
      </c>
    </row>
    <row r="1127" spans="2:79" x14ac:dyDescent="0.2">
      <c r="B1127" s="74">
        <v>1124</v>
      </c>
      <c r="C1127" s="68" t="s">
        <v>8</v>
      </c>
      <c r="D1127" s="71">
        <f t="shared" si="360"/>
        <v>44572</v>
      </c>
      <c r="E1127" s="67" t="s">
        <v>2</v>
      </c>
      <c r="F1127" s="68" t="str">
        <f>'Flight Data'!$A1125</f>
        <v>G1124</v>
      </c>
      <c r="G1127" s="68">
        <f ca="1">'Flight Data'!$B1125</f>
        <v>1</v>
      </c>
      <c r="H1127" s="68">
        <f ca="1">ROUND(NORMINV($M1127,'Inputs and Outputs'!$C$19,'Inputs and Outputs'!$D$19),0)</f>
        <v>101</v>
      </c>
      <c r="I1127" s="68">
        <f t="shared" si="340"/>
        <v>101</v>
      </c>
      <c r="J1127" s="68">
        <f t="shared" ca="1" si="341"/>
        <v>101</v>
      </c>
      <c r="K1127" s="68">
        <f ca="1">IF(J1127-G1127&gt;'Inputs and Outputs'!$D$4,One-G1127,0)</f>
        <v>0</v>
      </c>
      <c r="L1127" s="68">
        <f ca="1">J1127*'Inputs and Outputs'!$D$5-K1127*'Inputs and Outputs'!$D$6</f>
        <v>4040</v>
      </c>
      <c r="M1127" s="70">
        <f t="shared" ca="1" si="355"/>
        <v>0.35162469709621214</v>
      </c>
      <c r="N1127" s="68">
        <f t="shared" si="342"/>
        <v>25</v>
      </c>
      <c r="O1127" s="75">
        <f ca="1">J1127*'Inputs and Outputs'!$D$5-('Model Part B'!K1127*'Model Part B'!N1127+K1127*Costperbumped)</f>
        <v>4040</v>
      </c>
      <c r="R1127" s="74">
        <v>1124</v>
      </c>
      <c r="S1127" s="68" t="s">
        <v>8</v>
      </c>
      <c r="T1127" s="71">
        <f t="shared" si="361"/>
        <v>44572</v>
      </c>
      <c r="U1127" s="67" t="s">
        <v>2</v>
      </c>
      <c r="V1127" s="68" t="str">
        <f>'Flight Data'!$A1125</f>
        <v>G1124</v>
      </c>
      <c r="W1127" s="68">
        <f ca="1">'Flight Data'!$B1125</f>
        <v>1</v>
      </c>
      <c r="X1127" s="68">
        <f ca="1">ROUND(NORMINV($AC1127,'Inputs and Outputs'!$C$19,'Inputs and Outputs'!$D$19),0)</f>
        <v>100</v>
      </c>
      <c r="Y1127" s="68">
        <f t="shared" si="343"/>
        <v>102</v>
      </c>
      <c r="Z1127" s="68">
        <f t="shared" ca="1" si="344"/>
        <v>100</v>
      </c>
      <c r="AA1127" s="68">
        <f ca="1">IF(Z1127-W1127&gt;'Inputs and Outputs'!$D$4,One-W1127,0)</f>
        <v>0</v>
      </c>
      <c r="AB1127" s="68">
        <f ca="1">Z1127*'Inputs and Outputs'!$D$5-AA1127*'Inputs and Outputs'!$D$6</f>
        <v>4000</v>
      </c>
      <c r="AC1127" s="70">
        <f t="shared" ca="1" si="356"/>
        <v>0.28695299558057674</v>
      </c>
      <c r="AD1127" s="68">
        <f t="shared" si="345"/>
        <v>25</v>
      </c>
      <c r="AE1127" s="75">
        <f ca="1">Z1127*'Inputs and Outputs'!$D$5-('Model Part B'!AA1127*'Model Part B'!AD1127+AA1127*Costperbumped)</f>
        <v>4000</v>
      </c>
      <c r="AH1127" s="74">
        <v>1124</v>
      </c>
      <c r="AI1127" s="68" t="s">
        <v>8</v>
      </c>
      <c r="AJ1127" s="71">
        <f t="shared" si="362"/>
        <v>44572</v>
      </c>
      <c r="AK1127" s="67" t="s">
        <v>2</v>
      </c>
      <c r="AL1127" s="68" t="str">
        <f>'Flight Data'!$A1125</f>
        <v>G1124</v>
      </c>
      <c r="AM1127" s="68">
        <f ca="1">'Flight Data'!$B1125</f>
        <v>1</v>
      </c>
      <c r="AN1127" s="68">
        <f ca="1">ROUND(NORMINV($AS1127,'Inputs and Outputs'!$C$19,'Inputs and Outputs'!$D$19),0)</f>
        <v>98</v>
      </c>
      <c r="AO1127" s="68">
        <f t="shared" si="346"/>
        <v>103</v>
      </c>
      <c r="AP1127" s="68">
        <f t="shared" ca="1" si="347"/>
        <v>98</v>
      </c>
      <c r="AQ1127" s="68">
        <f ca="1">IF(AP1127-AM1127&gt;'Inputs and Outputs'!$D$4,Three-AM1127,0)</f>
        <v>0</v>
      </c>
      <c r="AR1127" s="68">
        <f ca="1">AP1127*'Inputs and Outputs'!$D$5-AQ1127*'Inputs and Outputs'!$D$6</f>
        <v>3920</v>
      </c>
      <c r="AS1127" s="70">
        <f t="shared" ca="1" si="357"/>
        <v>0.17222969020768553</v>
      </c>
      <c r="AT1127" s="68">
        <f t="shared" si="348"/>
        <v>25</v>
      </c>
      <c r="AU1127" s="75">
        <f ca="1">AP1127*'Inputs and Outputs'!$D$5-('Model Part B'!AQ1127*'Model Part B'!AT1127+AQ1127*Costperbumped)</f>
        <v>3920</v>
      </c>
      <c r="AX1127" s="74">
        <v>1124</v>
      </c>
      <c r="AY1127" s="68" t="s">
        <v>8</v>
      </c>
      <c r="AZ1127" s="71">
        <f t="shared" si="363"/>
        <v>44572</v>
      </c>
      <c r="BA1127" s="67" t="s">
        <v>2</v>
      </c>
      <c r="BB1127" s="68" t="str">
        <f>'Flight Data'!$A1125</f>
        <v>G1124</v>
      </c>
      <c r="BC1127" s="68">
        <f ca="1">'Flight Data'!$B1125</f>
        <v>1</v>
      </c>
      <c r="BD1127" s="68">
        <f ca="1">ROUND(NORMINV($BI1127,'Inputs and Outputs'!$C$19,'Inputs and Outputs'!$D$19),0)</f>
        <v>99</v>
      </c>
      <c r="BE1127" s="68">
        <f t="shared" si="349"/>
        <v>104</v>
      </c>
      <c r="BF1127" s="68">
        <f t="shared" ca="1" si="350"/>
        <v>99</v>
      </c>
      <c r="BG1127" s="68">
        <f ca="1">IF(BF1127-BC1127&gt;'Inputs and Outputs'!$D$4,Four-BC1127,0)</f>
        <v>0</v>
      </c>
      <c r="BH1127" s="68">
        <f ca="1">BF1127*'Inputs and Outputs'!$D$5-BG1127*'Inputs and Outputs'!$D$6</f>
        <v>3960</v>
      </c>
      <c r="BI1127" s="70">
        <f t="shared" ca="1" si="358"/>
        <v>0.18828728217621016</v>
      </c>
      <c r="BJ1127" s="68">
        <f t="shared" si="351"/>
        <v>25</v>
      </c>
      <c r="BK1127" s="75">
        <f ca="1">BF1127*'Inputs and Outputs'!$D$5-('Model Part B'!BG1127*'Model Part B'!BJ1127+BG1127*Costperbumped)</f>
        <v>3960</v>
      </c>
      <c r="BN1127" s="74">
        <v>1124</v>
      </c>
      <c r="BO1127" s="68" t="s">
        <v>8</v>
      </c>
      <c r="BP1127" s="71">
        <f t="shared" si="364"/>
        <v>44572</v>
      </c>
      <c r="BQ1127" s="67" t="s">
        <v>2</v>
      </c>
      <c r="BR1127" s="68" t="str">
        <f>'Flight Data'!$A1125</f>
        <v>G1124</v>
      </c>
      <c r="BS1127" s="68">
        <f ca="1">'Flight Data'!$B1125</f>
        <v>1</v>
      </c>
      <c r="BT1127" s="68">
        <f ca="1">ROUND(NORMINV($BY1127,'Inputs and Outputs'!$C$18,'Inputs and Outputs'!$D$18),0)</f>
        <v>99</v>
      </c>
      <c r="BU1127" s="68">
        <f t="shared" si="352"/>
        <v>105</v>
      </c>
      <c r="BV1127" s="68">
        <f t="shared" ca="1" si="353"/>
        <v>99</v>
      </c>
      <c r="BW1127" s="68">
        <f ca="1">IF(BV1127-BS1127&gt;'Inputs and Outputs'!$D$4,Five-BS1127,0)</f>
        <v>0</v>
      </c>
      <c r="BX1127" s="68">
        <f ca="1">BV1127*'Inputs and Outputs'!$D$5-BW1127*'Inputs and Outputs'!$D$6</f>
        <v>3960</v>
      </c>
      <c r="BY1127" s="70">
        <f t="shared" ca="1" si="359"/>
        <v>0.350344810662921</v>
      </c>
      <c r="BZ1127" s="68">
        <f t="shared" si="354"/>
        <v>25</v>
      </c>
      <c r="CA1127" s="75">
        <f ca="1">BV1127*'Inputs and Outputs'!$D$5-('Model Part B'!BW1127*'Model Part B'!BZ1127+BW1127*Costperbumped)</f>
        <v>3960</v>
      </c>
    </row>
    <row r="1128" spans="2:79" x14ac:dyDescent="0.2">
      <c r="B1128" s="74">
        <v>1125</v>
      </c>
      <c r="C1128" s="68" t="s">
        <v>8</v>
      </c>
      <c r="D1128" s="71">
        <f t="shared" si="360"/>
        <v>44572</v>
      </c>
      <c r="E1128" s="67" t="s">
        <v>0</v>
      </c>
      <c r="F1128" s="68" t="str">
        <f>'Flight Data'!$A1126</f>
        <v>G1125</v>
      </c>
      <c r="G1128" s="68">
        <f ca="1">'Flight Data'!$B1126</f>
        <v>3</v>
      </c>
      <c r="H1128" s="68">
        <f ca="1">ROUND(NORMINV($M1128,'Inputs and Outputs'!$C$20,'Inputs and Outputs'!$D$20),0)</f>
        <v>106</v>
      </c>
      <c r="I1128" s="68">
        <f t="shared" si="340"/>
        <v>101</v>
      </c>
      <c r="J1128" s="68">
        <f t="shared" ca="1" si="341"/>
        <v>101</v>
      </c>
      <c r="K1128" s="68">
        <f ca="1">IF(J1128-G1128&gt;'Inputs and Outputs'!$D$4,One-G1128,0)</f>
        <v>0</v>
      </c>
      <c r="L1128" s="68">
        <f ca="1">J1128*'Inputs and Outputs'!$D$5-K1128*'Inputs and Outputs'!$D$6</f>
        <v>4040</v>
      </c>
      <c r="M1128" s="70">
        <f t="shared" ca="1" si="355"/>
        <v>0.61623184636406481</v>
      </c>
      <c r="N1128" s="68">
        <f t="shared" si="342"/>
        <v>200</v>
      </c>
      <c r="O1128" s="75">
        <f ca="1">J1128*'Inputs and Outputs'!$D$5-('Model Part B'!K1128*'Model Part B'!N1128+K1128*Costperbumped)</f>
        <v>4040</v>
      </c>
      <c r="R1128" s="74">
        <v>1125</v>
      </c>
      <c r="S1128" s="68" t="s">
        <v>8</v>
      </c>
      <c r="T1128" s="71">
        <f t="shared" si="361"/>
        <v>44572</v>
      </c>
      <c r="U1128" s="67" t="s">
        <v>0</v>
      </c>
      <c r="V1128" s="68" t="str">
        <f>'Flight Data'!$A1126</f>
        <v>G1125</v>
      </c>
      <c r="W1128" s="68">
        <f ca="1">'Flight Data'!$B1126</f>
        <v>3</v>
      </c>
      <c r="X1128" s="68">
        <f ca="1">ROUND(NORMINV($AC1128,'Inputs and Outputs'!$C$20,'Inputs and Outputs'!$D$20),0)</f>
        <v>107</v>
      </c>
      <c r="Y1128" s="68">
        <f t="shared" si="343"/>
        <v>102</v>
      </c>
      <c r="Z1128" s="68">
        <f t="shared" ca="1" si="344"/>
        <v>102</v>
      </c>
      <c r="AA1128" s="68">
        <f ca="1">IF(Z1128-W1128&gt;'Inputs and Outputs'!$D$4,One-W1128,0)</f>
        <v>0</v>
      </c>
      <c r="AB1128" s="68">
        <f ca="1">Z1128*'Inputs and Outputs'!$D$5-AA1128*'Inputs and Outputs'!$D$6</f>
        <v>4080</v>
      </c>
      <c r="AC1128" s="70">
        <f t="shared" ca="1" si="356"/>
        <v>0.66470471910072582</v>
      </c>
      <c r="AD1128" s="68">
        <f t="shared" si="345"/>
        <v>200</v>
      </c>
      <c r="AE1128" s="75">
        <f ca="1">Z1128*'Inputs and Outputs'!$D$5-('Model Part B'!AA1128*'Model Part B'!AD1128+AA1128*Costperbumped)</f>
        <v>4080</v>
      </c>
      <c r="AH1128" s="74">
        <v>1125</v>
      </c>
      <c r="AI1128" s="68" t="s">
        <v>8</v>
      </c>
      <c r="AJ1128" s="71">
        <f t="shared" si="362"/>
        <v>44572</v>
      </c>
      <c r="AK1128" s="67" t="s">
        <v>0</v>
      </c>
      <c r="AL1128" s="68" t="str">
        <f>'Flight Data'!$A1126</f>
        <v>G1125</v>
      </c>
      <c r="AM1128" s="68">
        <f ca="1">'Flight Data'!$B1126</f>
        <v>3</v>
      </c>
      <c r="AN1128" s="68">
        <f ca="1">ROUND(NORMINV($AS1128,'Inputs and Outputs'!$C$20,'Inputs and Outputs'!$D$20),0)</f>
        <v>103</v>
      </c>
      <c r="AO1128" s="68">
        <f t="shared" si="346"/>
        <v>103</v>
      </c>
      <c r="AP1128" s="68">
        <f t="shared" ca="1" si="347"/>
        <v>103</v>
      </c>
      <c r="AQ1128" s="68">
        <f ca="1">IF(AP1128-AM1128&gt;'Inputs and Outputs'!$D$4,Three-AM1128,0)</f>
        <v>0</v>
      </c>
      <c r="AR1128" s="68">
        <f ca="1">AP1128*'Inputs and Outputs'!$D$5-AQ1128*'Inputs and Outputs'!$D$6</f>
        <v>4120</v>
      </c>
      <c r="AS1128" s="70">
        <f t="shared" ca="1" si="357"/>
        <v>0.33123588992598663</v>
      </c>
      <c r="AT1128" s="68">
        <f t="shared" si="348"/>
        <v>200</v>
      </c>
      <c r="AU1128" s="75">
        <f ca="1">AP1128*'Inputs and Outputs'!$D$5-('Model Part B'!AQ1128*'Model Part B'!AT1128+AQ1128*Costperbumped)</f>
        <v>4120</v>
      </c>
      <c r="AX1128" s="74">
        <v>1125</v>
      </c>
      <c r="AY1128" s="68" t="s">
        <v>8</v>
      </c>
      <c r="AZ1128" s="71">
        <f t="shared" si="363"/>
        <v>44572</v>
      </c>
      <c r="BA1128" s="67" t="s">
        <v>0</v>
      </c>
      <c r="BB1128" s="68" t="str">
        <f>'Flight Data'!$A1126</f>
        <v>G1125</v>
      </c>
      <c r="BC1128" s="68">
        <f ca="1">'Flight Data'!$B1126</f>
        <v>3</v>
      </c>
      <c r="BD1128" s="68">
        <f ca="1">ROUND(NORMINV($BI1128,'Inputs and Outputs'!$C$20,'Inputs and Outputs'!$D$20),0)</f>
        <v>103</v>
      </c>
      <c r="BE1128" s="68">
        <f t="shared" si="349"/>
        <v>104</v>
      </c>
      <c r="BF1128" s="68">
        <f t="shared" ca="1" si="350"/>
        <v>103</v>
      </c>
      <c r="BG1128" s="68">
        <f ca="1">IF(BF1128-BC1128&gt;'Inputs and Outputs'!$D$4,Four-BC1128,0)</f>
        <v>0</v>
      </c>
      <c r="BH1128" s="68">
        <f ca="1">BF1128*'Inputs and Outputs'!$D$5-BG1128*'Inputs and Outputs'!$D$6</f>
        <v>4120</v>
      </c>
      <c r="BI1128" s="70">
        <f t="shared" ca="1" si="358"/>
        <v>0.32090201482593639</v>
      </c>
      <c r="BJ1128" s="68">
        <f t="shared" si="351"/>
        <v>200</v>
      </c>
      <c r="BK1128" s="75">
        <f ca="1">BF1128*'Inputs and Outputs'!$D$5-('Model Part B'!BG1128*'Model Part B'!BJ1128+BG1128*Costperbumped)</f>
        <v>4120</v>
      </c>
      <c r="BN1128" s="74">
        <v>1125</v>
      </c>
      <c r="BO1128" s="68" t="s">
        <v>8</v>
      </c>
      <c r="BP1128" s="71">
        <f t="shared" si="364"/>
        <v>44572</v>
      </c>
      <c r="BQ1128" s="67" t="s">
        <v>0</v>
      </c>
      <c r="BR1128" s="68" t="str">
        <f>'Flight Data'!$A1126</f>
        <v>G1125</v>
      </c>
      <c r="BS1128" s="68">
        <f ca="1">'Flight Data'!$B1126</f>
        <v>3</v>
      </c>
      <c r="BT1128" s="68">
        <f ca="1">ROUND(NORMINV($BY1128,'Inputs and Outputs'!$C$18,'Inputs and Outputs'!$D$18),0)</f>
        <v>98</v>
      </c>
      <c r="BU1128" s="68">
        <f t="shared" si="352"/>
        <v>105</v>
      </c>
      <c r="BV1128" s="68">
        <f t="shared" ca="1" si="353"/>
        <v>98</v>
      </c>
      <c r="BW1128" s="68">
        <f ca="1">IF(BV1128-BS1128&gt;'Inputs and Outputs'!$D$4,Five-BS1128,0)</f>
        <v>0</v>
      </c>
      <c r="BX1128" s="68">
        <f ca="1">BV1128*'Inputs and Outputs'!$D$5-BW1128*'Inputs and Outputs'!$D$6</f>
        <v>3920</v>
      </c>
      <c r="BY1128" s="70">
        <f t="shared" ca="1" si="359"/>
        <v>0.33636548489128693</v>
      </c>
      <c r="BZ1128" s="68">
        <f t="shared" si="354"/>
        <v>200</v>
      </c>
      <c r="CA1128" s="75">
        <f ca="1">BV1128*'Inputs and Outputs'!$D$5-('Model Part B'!BW1128*'Model Part B'!BZ1128+BW1128*Costperbumped)</f>
        <v>3920</v>
      </c>
    </row>
    <row r="1129" spans="2:79" x14ac:dyDescent="0.2">
      <c r="B1129" s="74">
        <v>1126</v>
      </c>
      <c r="C1129" s="68" t="s">
        <v>7</v>
      </c>
      <c r="D1129" s="71">
        <f t="shared" si="360"/>
        <v>44573</v>
      </c>
      <c r="E1129" s="67" t="s">
        <v>3</v>
      </c>
      <c r="F1129" s="68" t="str">
        <f>'Flight Data'!$A1127</f>
        <v>G1126</v>
      </c>
      <c r="G1129" s="68">
        <f ca="1">'Flight Data'!$B1127</f>
        <v>9</v>
      </c>
      <c r="H1129" s="68">
        <f ca="1">ROUND(NORMINV($M1129,'Inputs and Outputs'!$C$18,'Inputs and Outputs'!$D$18),0)</f>
        <v>104</v>
      </c>
      <c r="I1129" s="68">
        <f t="shared" si="340"/>
        <v>101</v>
      </c>
      <c r="J1129" s="68">
        <f t="shared" ca="1" si="341"/>
        <v>101</v>
      </c>
      <c r="K1129" s="68">
        <f ca="1">IF(J1129-G1129&gt;'Inputs and Outputs'!$D$4,One-G1129,0)</f>
        <v>0</v>
      </c>
      <c r="L1129" s="68">
        <f ca="1">J1129*'Inputs and Outputs'!$D$5-K1129*'Inputs and Outputs'!$D$6</f>
        <v>4040</v>
      </c>
      <c r="M1129" s="70">
        <f t="shared" ca="1" si="355"/>
        <v>0.67885711235597412</v>
      </c>
      <c r="N1129" s="68">
        <f t="shared" si="342"/>
        <v>25</v>
      </c>
      <c r="O1129" s="75">
        <f ca="1">J1129*'Inputs and Outputs'!$D$5-('Model Part B'!K1129*'Model Part B'!N1129+K1129*Costperbumped)</f>
        <v>4040</v>
      </c>
      <c r="R1129" s="74">
        <v>1126</v>
      </c>
      <c r="S1129" s="68" t="s">
        <v>7</v>
      </c>
      <c r="T1129" s="71">
        <f t="shared" si="361"/>
        <v>44573</v>
      </c>
      <c r="U1129" s="67" t="s">
        <v>3</v>
      </c>
      <c r="V1129" s="68" t="str">
        <f>'Flight Data'!$A1127</f>
        <v>G1126</v>
      </c>
      <c r="W1129" s="68">
        <f ca="1">'Flight Data'!$B1127</f>
        <v>9</v>
      </c>
      <c r="X1129" s="68">
        <f ca="1">ROUND(NORMINV($AC1129,'Inputs and Outputs'!$C$18,'Inputs and Outputs'!$D$18),0)</f>
        <v>106</v>
      </c>
      <c r="Y1129" s="68">
        <f t="shared" si="343"/>
        <v>102</v>
      </c>
      <c r="Z1129" s="68">
        <f t="shared" ca="1" si="344"/>
        <v>102</v>
      </c>
      <c r="AA1129" s="68">
        <f ca="1">IF(Z1129-W1129&gt;'Inputs and Outputs'!$D$4,One-W1129,0)</f>
        <v>0</v>
      </c>
      <c r="AB1129" s="68">
        <f ca="1">Z1129*'Inputs and Outputs'!$D$5-AA1129*'Inputs and Outputs'!$D$6</f>
        <v>4080</v>
      </c>
      <c r="AC1129" s="70">
        <f t="shared" ca="1" si="356"/>
        <v>0.77993807040901997</v>
      </c>
      <c r="AD1129" s="68">
        <f t="shared" si="345"/>
        <v>25</v>
      </c>
      <c r="AE1129" s="75">
        <f ca="1">Z1129*'Inputs and Outputs'!$D$5-('Model Part B'!AA1129*'Model Part B'!AD1129+AA1129*Costperbumped)</f>
        <v>4080</v>
      </c>
      <c r="AH1129" s="74">
        <v>1126</v>
      </c>
      <c r="AI1129" s="68" t="s">
        <v>7</v>
      </c>
      <c r="AJ1129" s="71">
        <f t="shared" si="362"/>
        <v>44573</v>
      </c>
      <c r="AK1129" s="67" t="s">
        <v>3</v>
      </c>
      <c r="AL1129" s="68" t="str">
        <f>'Flight Data'!$A1127</f>
        <v>G1126</v>
      </c>
      <c r="AM1129" s="68">
        <f ca="1">'Flight Data'!$B1127</f>
        <v>9</v>
      </c>
      <c r="AN1129" s="68">
        <f ca="1">ROUND(NORMINV($AS1129,'Inputs and Outputs'!$C$18,'Inputs and Outputs'!$D$18),0)</f>
        <v>98</v>
      </c>
      <c r="AO1129" s="68">
        <f t="shared" si="346"/>
        <v>103</v>
      </c>
      <c r="AP1129" s="68">
        <f t="shared" ca="1" si="347"/>
        <v>98</v>
      </c>
      <c r="AQ1129" s="68">
        <f ca="1">IF(AP1129-AM1129&gt;'Inputs and Outputs'!$D$4,Three-AM1129,0)</f>
        <v>0</v>
      </c>
      <c r="AR1129" s="68">
        <f ca="1">AP1129*'Inputs and Outputs'!$D$5-AQ1129*'Inputs and Outputs'!$D$6</f>
        <v>3920</v>
      </c>
      <c r="AS1129" s="70">
        <f t="shared" ca="1" si="357"/>
        <v>0.32646417621517565</v>
      </c>
      <c r="AT1129" s="68">
        <f t="shared" si="348"/>
        <v>25</v>
      </c>
      <c r="AU1129" s="75">
        <f ca="1">AP1129*'Inputs and Outputs'!$D$5-('Model Part B'!AQ1129*'Model Part B'!AT1129+AQ1129*Costperbumped)</f>
        <v>3920</v>
      </c>
      <c r="AX1129" s="74">
        <v>1126</v>
      </c>
      <c r="AY1129" s="68" t="s">
        <v>7</v>
      </c>
      <c r="AZ1129" s="71">
        <f t="shared" si="363"/>
        <v>44573</v>
      </c>
      <c r="BA1129" s="67" t="s">
        <v>3</v>
      </c>
      <c r="BB1129" s="68" t="str">
        <f>'Flight Data'!$A1127</f>
        <v>G1126</v>
      </c>
      <c r="BC1129" s="68">
        <f ca="1">'Flight Data'!$B1127</f>
        <v>9</v>
      </c>
      <c r="BD1129" s="68">
        <f ca="1">ROUND(NORMINV($BI1129,'Inputs and Outputs'!$C$18,'Inputs and Outputs'!$D$18),0)</f>
        <v>94</v>
      </c>
      <c r="BE1129" s="68">
        <f t="shared" si="349"/>
        <v>104</v>
      </c>
      <c r="BF1129" s="68">
        <f t="shared" ca="1" si="350"/>
        <v>94</v>
      </c>
      <c r="BG1129" s="68">
        <f ca="1">IF(BF1129-BC1129&gt;'Inputs and Outputs'!$D$4,Four-BC1129,0)</f>
        <v>0</v>
      </c>
      <c r="BH1129" s="68">
        <f ca="1">BF1129*'Inputs and Outputs'!$D$5-BG1129*'Inputs and Outputs'!$D$6</f>
        <v>3760</v>
      </c>
      <c r="BI1129" s="70">
        <f t="shared" ca="1" si="358"/>
        <v>0.11168013600915405</v>
      </c>
      <c r="BJ1129" s="68">
        <f t="shared" si="351"/>
        <v>25</v>
      </c>
      <c r="BK1129" s="75">
        <f ca="1">BF1129*'Inputs and Outputs'!$D$5-('Model Part B'!BG1129*'Model Part B'!BJ1129+BG1129*Costperbumped)</f>
        <v>3760</v>
      </c>
      <c r="BN1129" s="74">
        <v>1126</v>
      </c>
      <c r="BO1129" s="68" t="s">
        <v>7</v>
      </c>
      <c r="BP1129" s="71">
        <f t="shared" si="364"/>
        <v>44573</v>
      </c>
      <c r="BQ1129" s="67" t="s">
        <v>3</v>
      </c>
      <c r="BR1129" s="68" t="str">
        <f>'Flight Data'!$A1127</f>
        <v>G1126</v>
      </c>
      <c r="BS1129" s="68">
        <f ca="1">'Flight Data'!$B1127</f>
        <v>9</v>
      </c>
      <c r="BT1129" s="68">
        <f ca="1">ROUND(NORMINV($BY1129,'Inputs and Outputs'!$C$18,'Inputs and Outputs'!$D$18),0)</f>
        <v>110</v>
      </c>
      <c r="BU1129" s="68">
        <f t="shared" si="352"/>
        <v>105</v>
      </c>
      <c r="BV1129" s="68">
        <f t="shared" ca="1" si="353"/>
        <v>105</v>
      </c>
      <c r="BW1129" s="68">
        <f ca="1">IF(BV1129-BS1129&gt;'Inputs and Outputs'!$D$4,Five-BS1129,0)</f>
        <v>0</v>
      </c>
      <c r="BX1129" s="68">
        <f ca="1">BV1129*'Inputs and Outputs'!$D$5-BW1129*'Inputs and Outputs'!$D$6</f>
        <v>4200</v>
      </c>
      <c r="BY1129" s="70">
        <f t="shared" ca="1" si="359"/>
        <v>0.93099538216104083</v>
      </c>
      <c r="BZ1129" s="68">
        <f t="shared" si="354"/>
        <v>25</v>
      </c>
      <c r="CA1129" s="75">
        <f ca="1">BV1129*'Inputs and Outputs'!$D$5-('Model Part B'!BW1129*'Model Part B'!BZ1129+BW1129*Costperbumped)</f>
        <v>4200</v>
      </c>
    </row>
    <row r="1130" spans="2:79" x14ac:dyDescent="0.2">
      <c r="B1130" s="74">
        <v>1127</v>
      </c>
      <c r="C1130" s="68" t="s">
        <v>7</v>
      </c>
      <c r="D1130" s="71">
        <f t="shared" si="360"/>
        <v>44573</v>
      </c>
      <c r="E1130" s="67" t="s">
        <v>2</v>
      </c>
      <c r="F1130" s="68" t="str">
        <f>'Flight Data'!$A1128</f>
        <v>G1127</v>
      </c>
      <c r="G1130" s="68">
        <f ca="1">'Flight Data'!$B1128</f>
        <v>5</v>
      </c>
      <c r="H1130" s="68">
        <f ca="1">ROUND(NORMINV($M1130,'Inputs and Outputs'!$C$19,'Inputs and Outputs'!$D$19),0)</f>
        <v>91</v>
      </c>
      <c r="I1130" s="68">
        <f t="shared" si="340"/>
        <v>101</v>
      </c>
      <c r="J1130" s="68">
        <f t="shared" ca="1" si="341"/>
        <v>91</v>
      </c>
      <c r="K1130" s="68">
        <f ca="1">IF(J1130-G1130&gt;'Inputs and Outputs'!$D$4,One-G1130,0)</f>
        <v>0</v>
      </c>
      <c r="L1130" s="68">
        <f ca="1">J1130*'Inputs and Outputs'!$D$5-K1130*'Inputs and Outputs'!$D$6</f>
        <v>3640</v>
      </c>
      <c r="M1130" s="70">
        <f t="shared" ca="1" si="355"/>
        <v>7.0114557916196585E-3</v>
      </c>
      <c r="N1130" s="68">
        <f t="shared" si="342"/>
        <v>25</v>
      </c>
      <c r="O1130" s="75">
        <f ca="1">J1130*'Inputs and Outputs'!$D$5-('Model Part B'!K1130*'Model Part B'!N1130+K1130*Costperbumped)</f>
        <v>3640</v>
      </c>
      <c r="R1130" s="74">
        <v>1127</v>
      </c>
      <c r="S1130" s="68" t="s">
        <v>7</v>
      </c>
      <c r="T1130" s="71">
        <f t="shared" si="361"/>
        <v>44573</v>
      </c>
      <c r="U1130" s="67" t="s">
        <v>2</v>
      </c>
      <c r="V1130" s="68" t="str">
        <f>'Flight Data'!$A1128</f>
        <v>G1127</v>
      </c>
      <c r="W1130" s="68">
        <f ca="1">'Flight Data'!$B1128</f>
        <v>5</v>
      </c>
      <c r="X1130" s="68">
        <f ca="1">ROUND(NORMINV($AC1130,'Inputs and Outputs'!$C$19,'Inputs and Outputs'!$D$19),0)</f>
        <v>105</v>
      </c>
      <c r="Y1130" s="68">
        <f t="shared" si="343"/>
        <v>102</v>
      </c>
      <c r="Z1130" s="68">
        <f t="shared" ca="1" si="344"/>
        <v>102</v>
      </c>
      <c r="AA1130" s="68">
        <f ca="1">IF(Z1130-W1130&gt;'Inputs and Outputs'!$D$4,One-W1130,0)</f>
        <v>0</v>
      </c>
      <c r="AB1130" s="68">
        <f ca="1">Z1130*'Inputs and Outputs'!$D$5-AA1130*'Inputs and Outputs'!$D$6</f>
        <v>4080</v>
      </c>
      <c r="AC1130" s="70">
        <f t="shared" ca="1" si="356"/>
        <v>0.6608354929816147</v>
      </c>
      <c r="AD1130" s="68">
        <f t="shared" si="345"/>
        <v>25</v>
      </c>
      <c r="AE1130" s="75">
        <f ca="1">Z1130*'Inputs and Outputs'!$D$5-('Model Part B'!AA1130*'Model Part B'!AD1130+AA1130*Costperbumped)</f>
        <v>4080</v>
      </c>
      <c r="AH1130" s="74">
        <v>1127</v>
      </c>
      <c r="AI1130" s="68" t="s">
        <v>7</v>
      </c>
      <c r="AJ1130" s="71">
        <f t="shared" si="362"/>
        <v>44573</v>
      </c>
      <c r="AK1130" s="67" t="s">
        <v>2</v>
      </c>
      <c r="AL1130" s="68" t="str">
        <f>'Flight Data'!$A1128</f>
        <v>G1127</v>
      </c>
      <c r="AM1130" s="68">
        <f ca="1">'Flight Data'!$B1128</f>
        <v>5</v>
      </c>
      <c r="AN1130" s="68">
        <f ca="1">ROUND(NORMINV($AS1130,'Inputs and Outputs'!$C$19,'Inputs and Outputs'!$D$19),0)</f>
        <v>105</v>
      </c>
      <c r="AO1130" s="68">
        <f t="shared" si="346"/>
        <v>103</v>
      </c>
      <c r="AP1130" s="68">
        <f t="shared" ca="1" si="347"/>
        <v>103</v>
      </c>
      <c r="AQ1130" s="68">
        <f ca="1">IF(AP1130-AM1130&gt;'Inputs and Outputs'!$D$4,Three-AM1130,0)</f>
        <v>0</v>
      </c>
      <c r="AR1130" s="68">
        <f ca="1">AP1130*'Inputs and Outputs'!$D$5-AQ1130*'Inputs and Outputs'!$D$6</f>
        <v>4120</v>
      </c>
      <c r="AS1130" s="70">
        <f t="shared" ca="1" si="357"/>
        <v>0.67327740599988062</v>
      </c>
      <c r="AT1130" s="68">
        <f t="shared" si="348"/>
        <v>25</v>
      </c>
      <c r="AU1130" s="75">
        <f ca="1">AP1130*'Inputs and Outputs'!$D$5-('Model Part B'!AQ1130*'Model Part B'!AT1130+AQ1130*Costperbumped)</f>
        <v>4120</v>
      </c>
      <c r="AX1130" s="74">
        <v>1127</v>
      </c>
      <c r="AY1130" s="68" t="s">
        <v>7</v>
      </c>
      <c r="AZ1130" s="71">
        <f t="shared" si="363"/>
        <v>44573</v>
      </c>
      <c r="BA1130" s="67" t="s">
        <v>2</v>
      </c>
      <c r="BB1130" s="68" t="str">
        <f>'Flight Data'!$A1128</f>
        <v>G1127</v>
      </c>
      <c r="BC1130" s="68">
        <f ca="1">'Flight Data'!$B1128</f>
        <v>5</v>
      </c>
      <c r="BD1130" s="68">
        <f ca="1">ROUND(NORMINV($BI1130,'Inputs and Outputs'!$C$19,'Inputs and Outputs'!$D$19),0)</f>
        <v>104</v>
      </c>
      <c r="BE1130" s="68">
        <f t="shared" si="349"/>
        <v>104</v>
      </c>
      <c r="BF1130" s="68">
        <f t="shared" ca="1" si="350"/>
        <v>104</v>
      </c>
      <c r="BG1130" s="68">
        <f ca="1">IF(BF1130-BC1130&gt;'Inputs and Outputs'!$D$4,Four-BC1130,0)</f>
        <v>0</v>
      </c>
      <c r="BH1130" s="68">
        <f ca="1">BF1130*'Inputs and Outputs'!$D$5-BG1130*'Inputs and Outputs'!$D$6</f>
        <v>4160</v>
      </c>
      <c r="BI1130" s="70">
        <f t="shared" ca="1" si="358"/>
        <v>0.58348122189984741</v>
      </c>
      <c r="BJ1130" s="68">
        <f t="shared" si="351"/>
        <v>25</v>
      </c>
      <c r="BK1130" s="75">
        <f ca="1">BF1130*'Inputs and Outputs'!$D$5-('Model Part B'!BG1130*'Model Part B'!BJ1130+BG1130*Costperbumped)</f>
        <v>4160</v>
      </c>
      <c r="BN1130" s="74">
        <v>1127</v>
      </c>
      <c r="BO1130" s="68" t="s">
        <v>7</v>
      </c>
      <c r="BP1130" s="71">
        <f t="shared" si="364"/>
        <v>44573</v>
      </c>
      <c r="BQ1130" s="67" t="s">
        <v>2</v>
      </c>
      <c r="BR1130" s="68" t="str">
        <f>'Flight Data'!$A1128</f>
        <v>G1127</v>
      </c>
      <c r="BS1130" s="68">
        <f ca="1">'Flight Data'!$B1128</f>
        <v>5</v>
      </c>
      <c r="BT1130" s="68">
        <f ca="1">ROUND(NORMINV($BY1130,'Inputs and Outputs'!$C$18,'Inputs and Outputs'!$D$18),0)</f>
        <v>100</v>
      </c>
      <c r="BU1130" s="68">
        <f t="shared" si="352"/>
        <v>105</v>
      </c>
      <c r="BV1130" s="68">
        <f t="shared" ca="1" si="353"/>
        <v>100</v>
      </c>
      <c r="BW1130" s="68">
        <f ca="1">IF(BV1130-BS1130&gt;'Inputs and Outputs'!$D$4,Five-BS1130,0)</f>
        <v>0</v>
      </c>
      <c r="BX1130" s="68">
        <f ca="1">BV1130*'Inputs and Outputs'!$D$5-BW1130*'Inputs and Outputs'!$D$6</f>
        <v>4000</v>
      </c>
      <c r="BY1130" s="70">
        <f t="shared" ca="1" si="359"/>
        <v>0.424153318989275</v>
      </c>
      <c r="BZ1130" s="68">
        <f t="shared" si="354"/>
        <v>25</v>
      </c>
      <c r="CA1130" s="75">
        <f ca="1">BV1130*'Inputs and Outputs'!$D$5-('Model Part B'!BW1130*'Model Part B'!BZ1130+BW1130*Costperbumped)</f>
        <v>4000</v>
      </c>
    </row>
    <row r="1131" spans="2:79" x14ac:dyDescent="0.2">
      <c r="B1131" s="74">
        <v>1128</v>
      </c>
      <c r="C1131" s="68" t="s">
        <v>7</v>
      </c>
      <c r="D1131" s="71">
        <f t="shared" si="360"/>
        <v>44573</v>
      </c>
      <c r="E1131" s="67" t="s">
        <v>0</v>
      </c>
      <c r="F1131" s="68" t="str">
        <f>'Flight Data'!$A1129</f>
        <v>G1128</v>
      </c>
      <c r="G1131" s="68">
        <f ca="1">'Flight Data'!$B1129</f>
        <v>1</v>
      </c>
      <c r="H1131" s="68">
        <f ca="1">ROUND(NORMINV($M1131,'Inputs and Outputs'!$C$20,'Inputs and Outputs'!$D$20),0)</f>
        <v>104</v>
      </c>
      <c r="I1131" s="68">
        <f t="shared" si="340"/>
        <v>101</v>
      </c>
      <c r="J1131" s="68">
        <f t="shared" ca="1" si="341"/>
        <v>101</v>
      </c>
      <c r="K1131" s="68">
        <f ca="1">IF(J1131-G1131&gt;'Inputs and Outputs'!$D$4,One-G1131,0)</f>
        <v>0</v>
      </c>
      <c r="L1131" s="68">
        <f ca="1">J1131*'Inputs and Outputs'!$D$5-K1131*'Inputs and Outputs'!$D$6</f>
        <v>4040</v>
      </c>
      <c r="M1131" s="70">
        <f t="shared" ca="1" si="355"/>
        <v>0.42465231137344051</v>
      </c>
      <c r="N1131" s="68">
        <f t="shared" si="342"/>
        <v>200</v>
      </c>
      <c r="O1131" s="75">
        <f ca="1">J1131*'Inputs and Outputs'!$D$5-('Model Part B'!K1131*'Model Part B'!N1131+K1131*Costperbumped)</f>
        <v>4040</v>
      </c>
      <c r="R1131" s="74">
        <v>1128</v>
      </c>
      <c r="S1131" s="68" t="s">
        <v>7</v>
      </c>
      <c r="T1131" s="71">
        <f t="shared" si="361"/>
        <v>44573</v>
      </c>
      <c r="U1131" s="67" t="s">
        <v>0</v>
      </c>
      <c r="V1131" s="68" t="str">
        <f>'Flight Data'!$A1129</f>
        <v>G1128</v>
      </c>
      <c r="W1131" s="68">
        <f ca="1">'Flight Data'!$B1129</f>
        <v>1</v>
      </c>
      <c r="X1131" s="68">
        <f ca="1">ROUND(NORMINV($AC1131,'Inputs and Outputs'!$C$20,'Inputs and Outputs'!$D$20),0)</f>
        <v>109</v>
      </c>
      <c r="Y1131" s="68">
        <f t="shared" si="343"/>
        <v>102</v>
      </c>
      <c r="Z1131" s="68">
        <f t="shared" ca="1" si="344"/>
        <v>102</v>
      </c>
      <c r="AA1131" s="68">
        <f ca="1">IF(Z1131-W1131&gt;'Inputs and Outputs'!$D$4,One-W1131,0)</f>
        <v>0</v>
      </c>
      <c r="AB1131" s="68">
        <f ca="1">Z1131*'Inputs and Outputs'!$D$5-AA1131*'Inputs and Outputs'!$D$6</f>
        <v>4080</v>
      </c>
      <c r="AC1131" s="70">
        <f t="shared" ca="1" si="356"/>
        <v>0.75824098098641002</v>
      </c>
      <c r="AD1131" s="68">
        <f t="shared" si="345"/>
        <v>200</v>
      </c>
      <c r="AE1131" s="75">
        <f ca="1">Z1131*'Inputs and Outputs'!$D$5-('Model Part B'!AA1131*'Model Part B'!AD1131+AA1131*Costperbumped)</f>
        <v>4080</v>
      </c>
      <c r="AH1131" s="74">
        <v>1128</v>
      </c>
      <c r="AI1131" s="68" t="s">
        <v>7</v>
      </c>
      <c r="AJ1131" s="71">
        <f t="shared" si="362"/>
        <v>44573</v>
      </c>
      <c r="AK1131" s="67" t="s">
        <v>0</v>
      </c>
      <c r="AL1131" s="68" t="str">
        <f>'Flight Data'!$A1129</f>
        <v>G1128</v>
      </c>
      <c r="AM1131" s="68">
        <f ca="1">'Flight Data'!$B1129</f>
        <v>1</v>
      </c>
      <c r="AN1131" s="68">
        <f ca="1">ROUND(NORMINV($AS1131,'Inputs and Outputs'!$C$20,'Inputs and Outputs'!$D$20),0)</f>
        <v>103</v>
      </c>
      <c r="AO1131" s="68">
        <f t="shared" si="346"/>
        <v>103</v>
      </c>
      <c r="AP1131" s="68">
        <f t="shared" ca="1" si="347"/>
        <v>103</v>
      </c>
      <c r="AQ1131" s="68">
        <f ca="1">IF(AP1131-AM1131&gt;'Inputs and Outputs'!$D$4,Three-AM1131,0)</f>
        <v>2</v>
      </c>
      <c r="AR1131" s="68">
        <f ca="1">AP1131*'Inputs and Outputs'!$D$5-AQ1131*'Inputs and Outputs'!$D$6</f>
        <v>3920</v>
      </c>
      <c r="AS1131" s="70">
        <f t="shared" ca="1" si="357"/>
        <v>0.32126946964281333</v>
      </c>
      <c r="AT1131" s="68">
        <f t="shared" si="348"/>
        <v>200</v>
      </c>
      <c r="AU1131" s="75">
        <f ca="1">AP1131*'Inputs and Outputs'!$D$5-('Model Part B'!AQ1131*'Model Part B'!AT1131+AQ1131*Costperbumped)</f>
        <v>3520</v>
      </c>
      <c r="AX1131" s="74">
        <v>1128</v>
      </c>
      <c r="AY1131" s="68" t="s">
        <v>7</v>
      </c>
      <c r="AZ1131" s="71">
        <f t="shared" si="363"/>
        <v>44573</v>
      </c>
      <c r="BA1131" s="67" t="s">
        <v>0</v>
      </c>
      <c r="BB1131" s="68" t="str">
        <f>'Flight Data'!$A1129</f>
        <v>G1128</v>
      </c>
      <c r="BC1131" s="68">
        <f ca="1">'Flight Data'!$B1129</f>
        <v>1</v>
      </c>
      <c r="BD1131" s="68">
        <f ca="1">ROUND(NORMINV($BI1131,'Inputs and Outputs'!$C$20,'Inputs and Outputs'!$D$20),0)</f>
        <v>106</v>
      </c>
      <c r="BE1131" s="68">
        <f t="shared" si="349"/>
        <v>104</v>
      </c>
      <c r="BF1131" s="68">
        <f t="shared" ca="1" si="350"/>
        <v>104</v>
      </c>
      <c r="BG1131" s="68">
        <f ca="1">IF(BF1131-BC1131&gt;'Inputs and Outputs'!$D$4,Four-BC1131,0)</f>
        <v>3</v>
      </c>
      <c r="BH1131" s="68">
        <f ca="1">BF1131*'Inputs and Outputs'!$D$5-BG1131*'Inputs and Outputs'!$D$6</f>
        <v>3860</v>
      </c>
      <c r="BI1131" s="70">
        <f t="shared" ca="1" si="358"/>
        <v>0.55270437370753345</v>
      </c>
      <c r="BJ1131" s="68">
        <f t="shared" si="351"/>
        <v>200</v>
      </c>
      <c r="BK1131" s="75">
        <f ca="1">BF1131*'Inputs and Outputs'!$D$5-('Model Part B'!BG1131*'Model Part B'!BJ1131+BG1131*Costperbumped)</f>
        <v>3260</v>
      </c>
      <c r="BN1131" s="74">
        <v>1128</v>
      </c>
      <c r="BO1131" s="68" t="s">
        <v>7</v>
      </c>
      <c r="BP1131" s="71">
        <f t="shared" si="364"/>
        <v>44573</v>
      </c>
      <c r="BQ1131" s="67" t="s">
        <v>0</v>
      </c>
      <c r="BR1131" s="68" t="str">
        <f>'Flight Data'!$A1129</f>
        <v>G1128</v>
      </c>
      <c r="BS1131" s="68">
        <f ca="1">'Flight Data'!$B1129</f>
        <v>1</v>
      </c>
      <c r="BT1131" s="68">
        <f ca="1">ROUND(NORMINV($BY1131,'Inputs and Outputs'!$C$18,'Inputs and Outputs'!$D$18),0)</f>
        <v>95</v>
      </c>
      <c r="BU1131" s="68">
        <f t="shared" si="352"/>
        <v>105</v>
      </c>
      <c r="BV1131" s="68">
        <f t="shared" ca="1" si="353"/>
        <v>95</v>
      </c>
      <c r="BW1131" s="68">
        <f ca="1">IF(BV1131-BS1131&gt;'Inputs and Outputs'!$D$4,Five-BS1131,0)</f>
        <v>0</v>
      </c>
      <c r="BX1131" s="68">
        <f ca="1">BV1131*'Inputs and Outputs'!$D$5-BW1131*'Inputs and Outputs'!$D$6</f>
        <v>3800</v>
      </c>
      <c r="BY1131" s="70">
        <f t="shared" ca="1" si="359"/>
        <v>0.15615141190143622</v>
      </c>
      <c r="BZ1131" s="68">
        <f t="shared" si="354"/>
        <v>200</v>
      </c>
      <c r="CA1131" s="75">
        <f ca="1">BV1131*'Inputs and Outputs'!$D$5-('Model Part B'!BW1131*'Model Part B'!BZ1131+BW1131*Costperbumped)</f>
        <v>3800</v>
      </c>
    </row>
    <row r="1132" spans="2:79" x14ac:dyDescent="0.2">
      <c r="B1132" s="74">
        <v>1129</v>
      </c>
      <c r="C1132" s="68" t="s">
        <v>6</v>
      </c>
      <c r="D1132" s="71">
        <f t="shared" si="360"/>
        <v>44574</v>
      </c>
      <c r="E1132" s="67" t="s">
        <v>3</v>
      </c>
      <c r="F1132" s="68" t="str">
        <f>'Flight Data'!$A1130</f>
        <v>G1129</v>
      </c>
      <c r="G1132" s="68">
        <f ca="1">'Flight Data'!$B1130</f>
        <v>0</v>
      </c>
      <c r="H1132" s="68">
        <f ca="1">ROUND(NORMINV($M1132,'Inputs and Outputs'!$C$18,'Inputs and Outputs'!$D$18),0)</f>
        <v>113</v>
      </c>
      <c r="I1132" s="68">
        <f t="shared" si="340"/>
        <v>101</v>
      </c>
      <c r="J1132" s="68">
        <f t="shared" ca="1" si="341"/>
        <v>101</v>
      </c>
      <c r="K1132" s="68">
        <f ca="1">IF(J1132-G1132&gt;'Inputs and Outputs'!$D$4,One-G1132,0)</f>
        <v>1</v>
      </c>
      <c r="L1132" s="68">
        <f ca="1">J1132*'Inputs and Outputs'!$D$5-K1132*'Inputs and Outputs'!$D$6</f>
        <v>3940</v>
      </c>
      <c r="M1132" s="70">
        <f t="shared" ca="1" si="355"/>
        <v>0.97954722965766139</v>
      </c>
      <c r="N1132" s="68">
        <f t="shared" si="342"/>
        <v>25</v>
      </c>
      <c r="O1132" s="75">
        <f ca="1">J1132*'Inputs and Outputs'!$D$5-('Model Part B'!K1132*'Model Part B'!N1132+K1132*Costperbumped)</f>
        <v>3915</v>
      </c>
      <c r="R1132" s="74">
        <v>1129</v>
      </c>
      <c r="S1132" s="68" t="s">
        <v>6</v>
      </c>
      <c r="T1132" s="71">
        <f t="shared" si="361"/>
        <v>44574</v>
      </c>
      <c r="U1132" s="67" t="s">
        <v>3</v>
      </c>
      <c r="V1132" s="68" t="str">
        <f>'Flight Data'!$A1130</f>
        <v>G1129</v>
      </c>
      <c r="W1132" s="68">
        <f ca="1">'Flight Data'!$B1130</f>
        <v>0</v>
      </c>
      <c r="X1132" s="68">
        <f ca="1">ROUND(NORMINV($AC1132,'Inputs and Outputs'!$C$18,'Inputs and Outputs'!$D$18),0)</f>
        <v>108</v>
      </c>
      <c r="Y1132" s="68">
        <f t="shared" si="343"/>
        <v>102</v>
      </c>
      <c r="Z1132" s="68">
        <f t="shared" ca="1" si="344"/>
        <v>102</v>
      </c>
      <c r="AA1132" s="68">
        <f ca="1">IF(Z1132-W1132&gt;'Inputs and Outputs'!$D$4,One-W1132,0)</f>
        <v>1</v>
      </c>
      <c r="AB1132" s="68">
        <f ca="1">Z1132*'Inputs and Outputs'!$D$5-AA1132*'Inputs and Outputs'!$D$6</f>
        <v>3980</v>
      </c>
      <c r="AC1132" s="70">
        <f t="shared" ca="1" si="356"/>
        <v>0.87496107023759928</v>
      </c>
      <c r="AD1132" s="68">
        <f t="shared" si="345"/>
        <v>25</v>
      </c>
      <c r="AE1132" s="75">
        <f ca="1">Z1132*'Inputs and Outputs'!$D$5-('Model Part B'!AA1132*'Model Part B'!AD1132+AA1132*Costperbumped)</f>
        <v>3955</v>
      </c>
      <c r="AH1132" s="74">
        <v>1129</v>
      </c>
      <c r="AI1132" s="68" t="s">
        <v>6</v>
      </c>
      <c r="AJ1132" s="71">
        <f t="shared" si="362"/>
        <v>44574</v>
      </c>
      <c r="AK1132" s="67" t="s">
        <v>3</v>
      </c>
      <c r="AL1132" s="68" t="str">
        <f>'Flight Data'!$A1130</f>
        <v>G1129</v>
      </c>
      <c r="AM1132" s="68">
        <f ca="1">'Flight Data'!$B1130</f>
        <v>0</v>
      </c>
      <c r="AN1132" s="68">
        <f ca="1">ROUND(NORMINV($AS1132,'Inputs and Outputs'!$C$18,'Inputs and Outputs'!$D$18),0)</f>
        <v>111</v>
      </c>
      <c r="AO1132" s="68">
        <f t="shared" si="346"/>
        <v>103</v>
      </c>
      <c r="AP1132" s="68">
        <f t="shared" ca="1" si="347"/>
        <v>103</v>
      </c>
      <c r="AQ1132" s="68">
        <f ca="1">IF(AP1132-AM1132&gt;'Inputs and Outputs'!$D$4,Three-AM1132,0)</f>
        <v>3</v>
      </c>
      <c r="AR1132" s="68">
        <f ca="1">AP1132*'Inputs and Outputs'!$D$5-AQ1132*'Inputs and Outputs'!$D$6</f>
        <v>3820</v>
      </c>
      <c r="AS1132" s="70">
        <f t="shared" ca="1" si="357"/>
        <v>0.95684622008060416</v>
      </c>
      <c r="AT1132" s="68">
        <f t="shared" si="348"/>
        <v>25</v>
      </c>
      <c r="AU1132" s="75">
        <f ca="1">AP1132*'Inputs and Outputs'!$D$5-('Model Part B'!AQ1132*'Model Part B'!AT1132+AQ1132*Costperbumped)</f>
        <v>3745</v>
      </c>
      <c r="AX1132" s="74">
        <v>1129</v>
      </c>
      <c r="AY1132" s="68" t="s">
        <v>6</v>
      </c>
      <c r="AZ1132" s="71">
        <f t="shared" si="363"/>
        <v>44574</v>
      </c>
      <c r="BA1132" s="67" t="s">
        <v>3</v>
      </c>
      <c r="BB1132" s="68" t="str">
        <f>'Flight Data'!$A1130</f>
        <v>G1129</v>
      </c>
      <c r="BC1132" s="68">
        <f ca="1">'Flight Data'!$B1130</f>
        <v>0</v>
      </c>
      <c r="BD1132" s="68">
        <f ca="1">ROUND(NORMINV($BI1132,'Inputs and Outputs'!$C$18,'Inputs and Outputs'!$D$18),0)</f>
        <v>103</v>
      </c>
      <c r="BE1132" s="68">
        <f t="shared" si="349"/>
        <v>104</v>
      </c>
      <c r="BF1132" s="68">
        <f t="shared" ca="1" si="350"/>
        <v>103</v>
      </c>
      <c r="BG1132" s="68">
        <f ca="1">IF(BF1132-BC1132&gt;'Inputs and Outputs'!$D$4,Four-BC1132,0)</f>
        <v>4</v>
      </c>
      <c r="BH1132" s="68">
        <f ca="1">BF1132*'Inputs and Outputs'!$D$5-BG1132*'Inputs and Outputs'!$D$6</f>
        <v>3720</v>
      </c>
      <c r="BI1132" s="70">
        <f t="shared" ca="1" si="358"/>
        <v>0.64836119659169267</v>
      </c>
      <c r="BJ1132" s="68">
        <f t="shared" si="351"/>
        <v>25</v>
      </c>
      <c r="BK1132" s="75">
        <f ca="1">BF1132*'Inputs and Outputs'!$D$5-('Model Part B'!BG1132*'Model Part B'!BJ1132+BG1132*Costperbumped)</f>
        <v>3620</v>
      </c>
      <c r="BN1132" s="74">
        <v>1129</v>
      </c>
      <c r="BO1132" s="68" t="s">
        <v>6</v>
      </c>
      <c r="BP1132" s="71">
        <f t="shared" si="364"/>
        <v>44574</v>
      </c>
      <c r="BQ1132" s="67" t="s">
        <v>3</v>
      </c>
      <c r="BR1132" s="68" t="str">
        <f>'Flight Data'!$A1130</f>
        <v>G1129</v>
      </c>
      <c r="BS1132" s="68">
        <f ca="1">'Flight Data'!$B1130</f>
        <v>0</v>
      </c>
      <c r="BT1132" s="68">
        <f ca="1">ROUND(NORMINV($BY1132,'Inputs and Outputs'!$C$18,'Inputs and Outputs'!$D$18),0)</f>
        <v>98</v>
      </c>
      <c r="BU1132" s="68">
        <f t="shared" si="352"/>
        <v>105</v>
      </c>
      <c r="BV1132" s="68">
        <f t="shared" ca="1" si="353"/>
        <v>98</v>
      </c>
      <c r="BW1132" s="68">
        <f ca="1">IF(BV1132-BS1132&gt;'Inputs and Outputs'!$D$4,Five-BS1132,0)</f>
        <v>0</v>
      </c>
      <c r="BX1132" s="68">
        <f ca="1">BV1132*'Inputs and Outputs'!$D$5-BW1132*'Inputs and Outputs'!$D$6</f>
        <v>3920</v>
      </c>
      <c r="BY1132" s="70">
        <f t="shared" ca="1" si="359"/>
        <v>0.2920745093465047</v>
      </c>
      <c r="BZ1132" s="68">
        <f t="shared" si="354"/>
        <v>25</v>
      </c>
      <c r="CA1132" s="75">
        <f ca="1">BV1132*'Inputs and Outputs'!$D$5-('Model Part B'!BW1132*'Model Part B'!BZ1132+BW1132*Costperbumped)</f>
        <v>3920</v>
      </c>
    </row>
    <row r="1133" spans="2:79" x14ac:dyDescent="0.2">
      <c r="B1133" s="74">
        <v>1130</v>
      </c>
      <c r="C1133" s="68" t="s">
        <v>6</v>
      </c>
      <c r="D1133" s="71">
        <f t="shared" si="360"/>
        <v>44574</v>
      </c>
      <c r="E1133" s="67" t="s">
        <v>2</v>
      </c>
      <c r="F1133" s="68" t="str">
        <f>'Flight Data'!$A1131</f>
        <v>G1130</v>
      </c>
      <c r="G1133" s="68">
        <f ca="1">'Flight Data'!$B1131</f>
        <v>2</v>
      </c>
      <c r="H1133" s="68">
        <f ca="1">ROUND(NORMINV($M1133,'Inputs and Outputs'!$C$19,'Inputs and Outputs'!$D$19),0)</f>
        <v>99</v>
      </c>
      <c r="I1133" s="68">
        <f t="shared" si="340"/>
        <v>101</v>
      </c>
      <c r="J1133" s="68">
        <f t="shared" ca="1" si="341"/>
        <v>99</v>
      </c>
      <c r="K1133" s="68">
        <f ca="1">IF(J1133-G1133&gt;'Inputs and Outputs'!$D$4,One-G1133,0)</f>
        <v>0</v>
      </c>
      <c r="L1133" s="68">
        <f ca="1">J1133*'Inputs and Outputs'!$D$5-K1133*'Inputs and Outputs'!$D$6</f>
        <v>3960</v>
      </c>
      <c r="M1133" s="70">
        <f t="shared" ca="1" si="355"/>
        <v>0.1995591465203731</v>
      </c>
      <c r="N1133" s="68">
        <f t="shared" si="342"/>
        <v>25</v>
      </c>
      <c r="O1133" s="75">
        <f ca="1">J1133*'Inputs and Outputs'!$D$5-('Model Part B'!K1133*'Model Part B'!N1133+K1133*Costperbumped)</f>
        <v>3960</v>
      </c>
      <c r="R1133" s="74">
        <v>1130</v>
      </c>
      <c r="S1133" s="68" t="s">
        <v>6</v>
      </c>
      <c r="T1133" s="71">
        <f t="shared" si="361"/>
        <v>44574</v>
      </c>
      <c r="U1133" s="67" t="s">
        <v>2</v>
      </c>
      <c r="V1133" s="68" t="str">
        <f>'Flight Data'!$A1131</f>
        <v>G1130</v>
      </c>
      <c r="W1133" s="68">
        <f ca="1">'Flight Data'!$B1131</f>
        <v>2</v>
      </c>
      <c r="X1133" s="68">
        <f ca="1">ROUND(NORMINV($AC1133,'Inputs and Outputs'!$C$19,'Inputs and Outputs'!$D$19),0)</f>
        <v>103</v>
      </c>
      <c r="Y1133" s="68">
        <f t="shared" si="343"/>
        <v>102</v>
      </c>
      <c r="Z1133" s="68">
        <f t="shared" ca="1" si="344"/>
        <v>102</v>
      </c>
      <c r="AA1133" s="68">
        <f ca="1">IF(Z1133-W1133&gt;'Inputs and Outputs'!$D$4,One-W1133,0)</f>
        <v>0</v>
      </c>
      <c r="AB1133" s="68">
        <f ca="1">Z1133*'Inputs and Outputs'!$D$5-AA1133*'Inputs and Outputs'!$D$6</f>
        <v>4080</v>
      </c>
      <c r="AC1133" s="70">
        <f t="shared" ca="1" si="356"/>
        <v>0.51666318038020231</v>
      </c>
      <c r="AD1133" s="68">
        <f t="shared" si="345"/>
        <v>25</v>
      </c>
      <c r="AE1133" s="75">
        <f ca="1">Z1133*'Inputs and Outputs'!$D$5-('Model Part B'!AA1133*'Model Part B'!AD1133+AA1133*Costperbumped)</f>
        <v>4080</v>
      </c>
      <c r="AH1133" s="74">
        <v>1130</v>
      </c>
      <c r="AI1133" s="68" t="s">
        <v>6</v>
      </c>
      <c r="AJ1133" s="71">
        <f t="shared" si="362"/>
        <v>44574</v>
      </c>
      <c r="AK1133" s="67" t="s">
        <v>2</v>
      </c>
      <c r="AL1133" s="68" t="str">
        <f>'Flight Data'!$A1131</f>
        <v>G1130</v>
      </c>
      <c r="AM1133" s="68">
        <f ca="1">'Flight Data'!$B1131</f>
        <v>2</v>
      </c>
      <c r="AN1133" s="68">
        <f ca="1">ROUND(NORMINV($AS1133,'Inputs and Outputs'!$C$19,'Inputs and Outputs'!$D$19),0)</f>
        <v>94</v>
      </c>
      <c r="AO1133" s="68">
        <f t="shared" si="346"/>
        <v>103</v>
      </c>
      <c r="AP1133" s="68">
        <f t="shared" ca="1" si="347"/>
        <v>94</v>
      </c>
      <c r="AQ1133" s="68">
        <f ca="1">IF(AP1133-AM1133&gt;'Inputs and Outputs'!$D$4,Three-AM1133,0)</f>
        <v>0</v>
      </c>
      <c r="AR1133" s="68">
        <f ca="1">AP1133*'Inputs and Outputs'!$D$5-AQ1133*'Inputs and Outputs'!$D$6</f>
        <v>3760</v>
      </c>
      <c r="AS1133" s="70">
        <f t="shared" ca="1" si="357"/>
        <v>3.9269999768541064E-2</v>
      </c>
      <c r="AT1133" s="68">
        <f t="shared" si="348"/>
        <v>25</v>
      </c>
      <c r="AU1133" s="75">
        <f ca="1">AP1133*'Inputs and Outputs'!$D$5-('Model Part B'!AQ1133*'Model Part B'!AT1133+AQ1133*Costperbumped)</f>
        <v>3760</v>
      </c>
      <c r="AX1133" s="74">
        <v>1130</v>
      </c>
      <c r="AY1133" s="68" t="s">
        <v>6</v>
      </c>
      <c r="AZ1133" s="71">
        <f t="shared" si="363"/>
        <v>44574</v>
      </c>
      <c r="BA1133" s="67" t="s">
        <v>2</v>
      </c>
      <c r="BB1133" s="68" t="str">
        <f>'Flight Data'!$A1131</f>
        <v>G1130</v>
      </c>
      <c r="BC1133" s="68">
        <f ca="1">'Flight Data'!$B1131</f>
        <v>2</v>
      </c>
      <c r="BD1133" s="68">
        <f ca="1">ROUND(NORMINV($BI1133,'Inputs and Outputs'!$C$19,'Inputs and Outputs'!$D$19),0)</f>
        <v>106</v>
      </c>
      <c r="BE1133" s="68">
        <f t="shared" si="349"/>
        <v>104</v>
      </c>
      <c r="BF1133" s="68">
        <f t="shared" ca="1" si="350"/>
        <v>104</v>
      </c>
      <c r="BG1133" s="68">
        <f ca="1">IF(BF1133-BC1133&gt;'Inputs and Outputs'!$D$4,Four-BC1133,0)</f>
        <v>2</v>
      </c>
      <c r="BH1133" s="68">
        <f ca="1">BF1133*'Inputs and Outputs'!$D$5-BG1133*'Inputs and Outputs'!$D$6</f>
        <v>3960</v>
      </c>
      <c r="BI1133" s="70">
        <f t="shared" ca="1" si="358"/>
        <v>0.71911065035475186</v>
      </c>
      <c r="BJ1133" s="68">
        <f t="shared" si="351"/>
        <v>25</v>
      </c>
      <c r="BK1133" s="75">
        <f ca="1">BF1133*'Inputs and Outputs'!$D$5-('Model Part B'!BG1133*'Model Part B'!BJ1133+BG1133*Costperbumped)</f>
        <v>3910</v>
      </c>
      <c r="BN1133" s="74">
        <v>1130</v>
      </c>
      <c r="BO1133" s="68" t="s">
        <v>6</v>
      </c>
      <c r="BP1133" s="71">
        <f t="shared" si="364"/>
        <v>44574</v>
      </c>
      <c r="BQ1133" s="67" t="s">
        <v>2</v>
      </c>
      <c r="BR1133" s="68" t="str">
        <f>'Flight Data'!$A1131</f>
        <v>G1130</v>
      </c>
      <c r="BS1133" s="68">
        <f ca="1">'Flight Data'!$B1131</f>
        <v>2</v>
      </c>
      <c r="BT1133" s="68">
        <f ca="1">ROUND(NORMINV($BY1133,'Inputs and Outputs'!$C$18,'Inputs and Outputs'!$D$18),0)</f>
        <v>93</v>
      </c>
      <c r="BU1133" s="68">
        <f t="shared" si="352"/>
        <v>105</v>
      </c>
      <c r="BV1133" s="68">
        <f t="shared" ca="1" si="353"/>
        <v>93</v>
      </c>
      <c r="BW1133" s="68">
        <f ca="1">IF(BV1133-BS1133&gt;'Inputs and Outputs'!$D$4,Five-BS1133,0)</f>
        <v>0</v>
      </c>
      <c r="BX1133" s="68">
        <f ca="1">BV1133*'Inputs and Outputs'!$D$5-BW1133*'Inputs and Outputs'!$D$6</f>
        <v>3720</v>
      </c>
      <c r="BY1133" s="70">
        <f t="shared" ca="1" si="359"/>
        <v>7.9300601023020834E-2</v>
      </c>
      <c r="BZ1133" s="68">
        <f t="shared" si="354"/>
        <v>25</v>
      </c>
      <c r="CA1133" s="75">
        <f ca="1">BV1133*'Inputs and Outputs'!$D$5-('Model Part B'!BW1133*'Model Part B'!BZ1133+BW1133*Costperbumped)</f>
        <v>3720</v>
      </c>
    </row>
    <row r="1134" spans="2:79" x14ac:dyDescent="0.2">
      <c r="B1134" s="74">
        <v>1131</v>
      </c>
      <c r="C1134" s="68" t="s">
        <v>6</v>
      </c>
      <c r="D1134" s="71">
        <f t="shared" si="360"/>
        <v>44574</v>
      </c>
      <c r="E1134" s="67" t="s">
        <v>0</v>
      </c>
      <c r="F1134" s="68" t="str">
        <f>'Flight Data'!$A1132</f>
        <v>G1131</v>
      </c>
      <c r="G1134" s="68">
        <f ca="1">'Flight Data'!$B1132</f>
        <v>7</v>
      </c>
      <c r="H1134" s="68">
        <f ca="1">ROUND(NORMINV($M1134,'Inputs and Outputs'!$C$20,'Inputs and Outputs'!$D$20),0)</f>
        <v>105</v>
      </c>
      <c r="I1134" s="68">
        <f t="shared" si="340"/>
        <v>101</v>
      </c>
      <c r="J1134" s="68">
        <f t="shared" ca="1" si="341"/>
        <v>101</v>
      </c>
      <c r="K1134" s="68">
        <f ca="1">IF(J1134-G1134&gt;'Inputs and Outputs'!$D$4,One-G1134,0)</f>
        <v>0</v>
      </c>
      <c r="L1134" s="68">
        <f ca="1">J1134*'Inputs and Outputs'!$D$5-K1134*'Inputs and Outputs'!$D$6</f>
        <v>4040</v>
      </c>
      <c r="M1134" s="70">
        <f t="shared" ca="1" si="355"/>
        <v>0.48774225848994757</v>
      </c>
      <c r="N1134" s="68">
        <f t="shared" si="342"/>
        <v>200</v>
      </c>
      <c r="O1134" s="75">
        <f ca="1">J1134*'Inputs and Outputs'!$D$5-('Model Part B'!K1134*'Model Part B'!N1134+K1134*Costperbumped)</f>
        <v>4040</v>
      </c>
      <c r="R1134" s="74">
        <v>1131</v>
      </c>
      <c r="S1134" s="68" t="s">
        <v>6</v>
      </c>
      <c r="T1134" s="71">
        <f t="shared" si="361"/>
        <v>44574</v>
      </c>
      <c r="U1134" s="67" t="s">
        <v>0</v>
      </c>
      <c r="V1134" s="68" t="str">
        <f>'Flight Data'!$A1132</f>
        <v>G1131</v>
      </c>
      <c r="W1134" s="68">
        <f ca="1">'Flight Data'!$B1132</f>
        <v>7</v>
      </c>
      <c r="X1134" s="68">
        <f ca="1">ROUND(NORMINV($AC1134,'Inputs and Outputs'!$C$20,'Inputs and Outputs'!$D$20),0)</f>
        <v>109</v>
      </c>
      <c r="Y1134" s="68">
        <f t="shared" si="343"/>
        <v>102</v>
      </c>
      <c r="Z1134" s="68">
        <f t="shared" ca="1" si="344"/>
        <v>102</v>
      </c>
      <c r="AA1134" s="68">
        <f ca="1">IF(Z1134-W1134&gt;'Inputs and Outputs'!$D$4,One-W1134,0)</f>
        <v>0</v>
      </c>
      <c r="AB1134" s="68">
        <f ca="1">Z1134*'Inputs and Outputs'!$D$5-AA1134*'Inputs and Outputs'!$D$6</f>
        <v>4080</v>
      </c>
      <c r="AC1134" s="70">
        <f t="shared" ca="1" si="356"/>
        <v>0.78992013619878587</v>
      </c>
      <c r="AD1134" s="68">
        <f t="shared" si="345"/>
        <v>200</v>
      </c>
      <c r="AE1134" s="75">
        <f ca="1">Z1134*'Inputs and Outputs'!$D$5-('Model Part B'!AA1134*'Model Part B'!AD1134+AA1134*Costperbumped)</f>
        <v>4080</v>
      </c>
      <c r="AH1134" s="74">
        <v>1131</v>
      </c>
      <c r="AI1134" s="68" t="s">
        <v>6</v>
      </c>
      <c r="AJ1134" s="71">
        <f t="shared" si="362"/>
        <v>44574</v>
      </c>
      <c r="AK1134" s="67" t="s">
        <v>0</v>
      </c>
      <c r="AL1134" s="68" t="str">
        <f>'Flight Data'!$A1132</f>
        <v>G1131</v>
      </c>
      <c r="AM1134" s="68">
        <f ca="1">'Flight Data'!$B1132</f>
        <v>7</v>
      </c>
      <c r="AN1134" s="68">
        <f ca="1">ROUND(NORMINV($AS1134,'Inputs and Outputs'!$C$20,'Inputs and Outputs'!$D$20),0)</f>
        <v>109</v>
      </c>
      <c r="AO1134" s="68">
        <f t="shared" si="346"/>
        <v>103</v>
      </c>
      <c r="AP1134" s="68">
        <f t="shared" ca="1" si="347"/>
        <v>103</v>
      </c>
      <c r="AQ1134" s="68">
        <f ca="1">IF(AP1134-AM1134&gt;'Inputs and Outputs'!$D$4,Three-AM1134,0)</f>
        <v>0</v>
      </c>
      <c r="AR1134" s="68">
        <f ca="1">AP1134*'Inputs and Outputs'!$D$5-AQ1134*'Inputs and Outputs'!$D$6</f>
        <v>4120</v>
      </c>
      <c r="AS1134" s="70">
        <f t="shared" ca="1" si="357"/>
        <v>0.80876616481850783</v>
      </c>
      <c r="AT1134" s="68">
        <f t="shared" si="348"/>
        <v>200</v>
      </c>
      <c r="AU1134" s="75">
        <f ca="1">AP1134*'Inputs and Outputs'!$D$5-('Model Part B'!AQ1134*'Model Part B'!AT1134+AQ1134*Costperbumped)</f>
        <v>4120</v>
      </c>
      <c r="AX1134" s="74">
        <v>1131</v>
      </c>
      <c r="AY1134" s="68" t="s">
        <v>6</v>
      </c>
      <c r="AZ1134" s="71">
        <f t="shared" si="363"/>
        <v>44574</v>
      </c>
      <c r="BA1134" s="67" t="s">
        <v>0</v>
      </c>
      <c r="BB1134" s="68" t="str">
        <f>'Flight Data'!$A1132</f>
        <v>G1131</v>
      </c>
      <c r="BC1134" s="68">
        <f ca="1">'Flight Data'!$B1132</f>
        <v>7</v>
      </c>
      <c r="BD1134" s="68">
        <f ca="1">ROUND(NORMINV($BI1134,'Inputs and Outputs'!$C$20,'Inputs and Outputs'!$D$20),0)</f>
        <v>108</v>
      </c>
      <c r="BE1134" s="68">
        <f t="shared" si="349"/>
        <v>104</v>
      </c>
      <c r="BF1134" s="68">
        <f t="shared" ca="1" si="350"/>
        <v>104</v>
      </c>
      <c r="BG1134" s="68">
        <f ca="1">IF(BF1134-BC1134&gt;'Inputs and Outputs'!$D$4,Four-BC1134,0)</f>
        <v>0</v>
      </c>
      <c r="BH1134" s="68">
        <f ca="1">BF1134*'Inputs and Outputs'!$D$5-BG1134*'Inputs and Outputs'!$D$6</f>
        <v>4160</v>
      </c>
      <c r="BI1134" s="70">
        <f t="shared" ca="1" si="358"/>
        <v>0.69266019768357934</v>
      </c>
      <c r="BJ1134" s="68">
        <f t="shared" si="351"/>
        <v>200</v>
      </c>
      <c r="BK1134" s="75">
        <f ca="1">BF1134*'Inputs and Outputs'!$D$5-('Model Part B'!BG1134*'Model Part B'!BJ1134+BG1134*Costperbumped)</f>
        <v>4160</v>
      </c>
      <c r="BN1134" s="74">
        <v>1131</v>
      </c>
      <c r="BO1134" s="68" t="s">
        <v>6</v>
      </c>
      <c r="BP1134" s="71">
        <f t="shared" si="364"/>
        <v>44574</v>
      </c>
      <c r="BQ1134" s="67" t="s">
        <v>0</v>
      </c>
      <c r="BR1134" s="68" t="str">
        <f>'Flight Data'!$A1132</f>
        <v>G1131</v>
      </c>
      <c r="BS1134" s="68">
        <f ca="1">'Flight Data'!$B1132</f>
        <v>7</v>
      </c>
      <c r="BT1134" s="68">
        <f ca="1">ROUND(NORMINV($BY1134,'Inputs and Outputs'!$C$18,'Inputs and Outputs'!$D$18),0)</f>
        <v>105</v>
      </c>
      <c r="BU1134" s="68">
        <f t="shared" si="352"/>
        <v>105</v>
      </c>
      <c r="BV1134" s="68">
        <f t="shared" ca="1" si="353"/>
        <v>105</v>
      </c>
      <c r="BW1134" s="68">
        <f ca="1">IF(BV1134-BS1134&gt;'Inputs and Outputs'!$D$4,Five-BS1134,0)</f>
        <v>0</v>
      </c>
      <c r="BX1134" s="68">
        <f ca="1">BV1134*'Inputs and Outputs'!$D$5-BW1134*'Inputs and Outputs'!$D$6</f>
        <v>4200</v>
      </c>
      <c r="BY1134" s="70">
        <f t="shared" ca="1" si="359"/>
        <v>0.72505473892614092</v>
      </c>
      <c r="BZ1134" s="68">
        <f t="shared" si="354"/>
        <v>200</v>
      </c>
      <c r="CA1134" s="75">
        <f ca="1">BV1134*'Inputs and Outputs'!$D$5-('Model Part B'!BW1134*'Model Part B'!BZ1134+BW1134*Costperbumped)</f>
        <v>4200</v>
      </c>
    </row>
    <row r="1135" spans="2:79" x14ac:dyDescent="0.2">
      <c r="B1135" s="74">
        <v>1132</v>
      </c>
      <c r="C1135" s="68" t="s">
        <v>5</v>
      </c>
      <c r="D1135" s="71">
        <f t="shared" si="360"/>
        <v>44575</v>
      </c>
      <c r="E1135" s="67" t="s">
        <v>3</v>
      </c>
      <c r="F1135" s="68" t="str">
        <f>'Flight Data'!$A1133</f>
        <v>G1132</v>
      </c>
      <c r="G1135" s="68">
        <f ca="1">'Flight Data'!$B1133</f>
        <v>4</v>
      </c>
      <c r="H1135" s="68">
        <f ca="1">ROUND(NORMINV($M1135,'Inputs and Outputs'!$C$18,'Inputs and Outputs'!$D$18),0)</f>
        <v>112</v>
      </c>
      <c r="I1135" s="68">
        <f t="shared" si="340"/>
        <v>101</v>
      </c>
      <c r="J1135" s="68">
        <f t="shared" ca="1" si="341"/>
        <v>101</v>
      </c>
      <c r="K1135" s="68">
        <f ca="1">IF(J1135-G1135&gt;'Inputs and Outputs'!$D$4,One-G1135,0)</f>
        <v>0</v>
      </c>
      <c r="L1135" s="68">
        <f ca="1">J1135*'Inputs and Outputs'!$D$5-K1135*'Inputs and Outputs'!$D$6</f>
        <v>4040</v>
      </c>
      <c r="M1135" s="70">
        <f t="shared" ca="1" si="355"/>
        <v>0.960569498113235</v>
      </c>
      <c r="N1135" s="68">
        <f t="shared" si="342"/>
        <v>25</v>
      </c>
      <c r="O1135" s="75">
        <f ca="1">J1135*'Inputs and Outputs'!$D$5-('Model Part B'!K1135*'Model Part B'!N1135+K1135*Costperbumped)</f>
        <v>4040</v>
      </c>
      <c r="R1135" s="74">
        <v>1132</v>
      </c>
      <c r="S1135" s="68" t="s">
        <v>5</v>
      </c>
      <c r="T1135" s="71">
        <f t="shared" si="361"/>
        <v>44575</v>
      </c>
      <c r="U1135" s="67" t="s">
        <v>3</v>
      </c>
      <c r="V1135" s="68" t="str">
        <f>'Flight Data'!$A1133</f>
        <v>G1132</v>
      </c>
      <c r="W1135" s="68">
        <f ca="1">'Flight Data'!$B1133</f>
        <v>4</v>
      </c>
      <c r="X1135" s="68">
        <f ca="1">ROUND(NORMINV($AC1135,'Inputs and Outputs'!$C$18,'Inputs and Outputs'!$D$18),0)</f>
        <v>105</v>
      </c>
      <c r="Y1135" s="68">
        <f t="shared" si="343"/>
        <v>102</v>
      </c>
      <c r="Z1135" s="68">
        <f t="shared" ca="1" si="344"/>
        <v>102</v>
      </c>
      <c r="AA1135" s="68">
        <f ca="1">IF(Z1135-W1135&gt;'Inputs and Outputs'!$D$4,One-W1135,0)</f>
        <v>0</v>
      </c>
      <c r="AB1135" s="68">
        <f ca="1">Z1135*'Inputs and Outputs'!$D$5-AA1135*'Inputs and Outputs'!$D$6</f>
        <v>4080</v>
      </c>
      <c r="AC1135" s="70">
        <f t="shared" ca="1" si="356"/>
        <v>0.76677203026070218</v>
      </c>
      <c r="AD1135" s="68">
        <f t="shared" si="345"/>
        <v>25</v>
      </c>
      <c r="AE1135" s="75">
        <f ca="1">Z1135*'Inputs and Outputs'!$D$5-('Model Part B'!AA1135*'Model Part B'!AD1135+AA1135*Costperbumped)</f>
        <v>4080</v>
      </c>
      <c r="AH1135" s="74">
        <v>1132</v>
      </c>
      <c r="AI1135" s="68" t="s">
        <v>5</v>
      </c>
      <c r="AJ1135" s="71">
        <f t="shared" si="362"/>
        <v>44575</v>
      </c>
      <c r="AK1135" s="67" t="s">
        <v>3</v>
      </c>
      <c r="AL1135" s="68" t="str">
        <f>'Flight Data'!$A1133</f>
        <v>G1132</v>
      </c>
      <c r="AM1135" s="68">
        <f ca="1">'Flight Data'!$B1133</f>
        <v>4</v>
      </c>
      <c r="AN1135" s="68">
        <f ca="1">ROUND(NORMINV($AS1135,'Inputs and Outputs'!$C$18,'Inputs and Outputs'!$D$18),0)</f>
        <v>106</v>
      </c>
      <c r="AO1135" s="68">
        <f t="shared" si="346"/>
        <v>103</v>
      </c>
      <c r="AP1135" s="68">
        <f t="shared" ca="1" si="347"/>
        <v>103</v>
      </c>
      <c r="AQ1135" s="68">
        <f ca="1">IF(AP1135-AM1135&gt;'Inputs and Outputs'!$D$4,Three-AM1135,0)</f>
        <v>0</v>
      </c>
      <c r="AR1135" s="68">
        <f ca="1">AP1135*'Inputs and Outputs'!$D$5-AQ1135*'Inputs and Outputs'!$D$6</f>
        <v>4120</v>
      </c>
      <c r="AS1135" s="70">
        <f t="shared" ca="1" si="357"/>
        <v>0.79922836127109664</v>
      </c>
      <c r="AT1135" s="68">
        <f t="shared" si="348"/>
        <v>25</v>
      </c>
      <c r="AU1135" s="75">
        <f ca="1">AP1135*'Inputs and Outputs'!$D$5-('Model Part B'!AQ1135*'Model Part B'!AT1135+AQ1135*Costperbumped)</f>
        <v>4120</v>
      </c>
      <c r="AX1135" s="74">
        <v>1132</v>
      </c>
      <c r="AY1135" s="68" t="s">
        <v>5</v>
      </c>
      <c r="AZ1135" s="71">
        <f t="shared" si="363"/>
        <v>44575</v>
      </c>
      <c r="BA1135" s="67" t="s">
        <v>3</v>
      </c>
      <c r="BB1135" s="68" t="str">
        <f>'Flight Data'!$A1133</f>
        <v>G1132</v>
      </c>
      <c r="BC1135" s="68">
        <f ca="1">'Flight Data'!$B1133</f>
        <v>4</v>
      </c>
      <c r="BD1135" s="68">
        <f ca="1">ROUND(NORMINV($BI1135,'Inputs and Outputs'!$C$18,'Inputs and Outputs'!$D$18),0)</f>
        <v>104</v>
      </c>
      <c r="BE1135" s="68">
        <f t="shared" si="349"/>
        <v>104</v>
      </c>
      <c r="BF1135" s="68">
        <f t="shared" ca="1" si="350"/>
        <v>104</v>
      </c>
      <c r="BG1135" s="68">
        <f ca="1">IF(BF1135-BC1135&gt;'Inputs and Outputs'!$D$4,Four-BC1135,0)</f>
        <v>0</v>
      </c>
      <c r="BH1135" s="68">
        <f ca="1">BF1135*'Inputs and Outputs'!$D$5-BG1135*'Inputs and Outputs'!$D$6</f>
        <v>4160</v>
      </c>
      <c r="BI1135" s="70">
        <f t="shared" ca="1" si="358"/>
        <v>0.71905506094051641</v>
      </c>
      <c r="BJ1135" s="68">
        <f t="shared" si="351"/>
        <v>25</v>
      </c>
      <c r="BK1135" s="75">
        <f ca="1">BF1135*'Inputs and Outputs'!$D$5-('Model Part B'!BG1135*'Model Part B'!BJ1135+BG1135*Costperbumped)</f>
        <v>4160</v>
      </c>
      <c r="BN1135" s="74">
        <v>1132</v>
      </c>
      <c r="BO1135" s="68" t="s">
        <v>5</v>
      </c>
      <c r="BP1135" s="71">
        <f t="shared" si="364"/>
        <v>44575</v>
      </c>
      <c r="BQ1135" s="67" t="s">
        <v>3</v>
      </c>
      <c r="BR1135" s="68" t="str">
        <f>'Flight Data'!$A1133</f>
        <v>G1132</v>
      </c>
      <c r="BS1135" s="68">
        <f ca="1">'Flight Data'!$B1133</f>
        <v>4</v>
      </c>
      <c r="BT1135" s="68">
        <f ca="1">ROUND(NORMINV($BY1135,'Inputs and Outputs'!$C$18,'Inputs and Outputs'!$D$18),0)</f>
        <v>101</v>
      </c>
      <c r="BU1135" s="68">
        <f t="shared" si="352"/>
        <v>105</v>
      </c>
      <c r="BV1135" s="68">
        <f t="shared" ca="1" si="353"/>
        <v>101</v>
      </c>
      <c r="BW1135" s="68">
        <f ca="1">IF(BV1135-BS1135&gt;'Inputs and Outputs'!$D$4,Five-BS1135,0)</f>
        <v>0</v>
      </c>
      <c r="BX1135" s="68">
        <f ca="1">BV1135*'Inputs and Outputs'!$D$5-BW1135*'Inputs and Outputs'!$D$6</f>
        <v>4040</v>
      </c>
      <c r="BY1135" s="70">
        <f t="shared" ca="1" si="359"/>
        <v>0.5115588363514223</v>
      </c>
      <c r="BZ1135" s="68">
        <f t="shared" si="354"/>
        <v>25</v>
      </c>
      <c r="CA1135" s="75">
        <f ca="1">BV1135*'Inputs and Outputs'!$D$5-('Model Part B'!BW1135*'Model Part B'!BZ1135+BW1135*Costperbumped)</f>
        <v>4040</v>
      </c>
    </row>
    <row r="1136" spans="2:79" x14ac:dyDescent="0.2">
      <c r="B1136" s="74">
        <v>1133</v>
      </c>
      <c r="C1136" s="68" t="s">
        <v>5</v>
      </c>
      <c r="D1136" s="71">
        <f t="shared" si="360"/>
        <v>44575</v>
      </c>
      <c r="E1136" s="67" t="s">
        <v>2</v>
      </c>
      <c r="F1136" s="68" t="str">
        <f>'Flight Data'!$A1134</f>
        <v>G1133</v>
      </c>
      <c r="G1136" s="68">
        <f ca="1">'Flight Data'!$B1134</f>
        <v>8</v>
      </c>
      <c r="H1136" s="68">
        <f ca="1">ROUND(NORMINV($M1136,'Inputs and Outputs'!$C$19,'Inputs and Outputs'!$D$19),0)</f>
        <v>110</v>
      </c>
      <c r="I1136" s="68">
        <f t="shared" si="340"/>
        <v>101</v>
      </c>
      <c r="J1136" s="68">
        <f t="shared" ca="1" si="341"/>
        <v>101</v>
      </c>
      <c r="K1136" s="68">
        <f ca="1">IF(J1136-G1136&gt;'Inputs and Outputs'!$D$4,One-G1136,0)</f>
        <v>0</v>
      </c>
      <c r="L1136" s="68">
        <f ca="1">J1136*'Inputs and Outputs'!$D$5-K1136*'Inputs and Outputs'!$D$6</f>
        <v>4040</v>
      </c>
      <c r="M1136" s="70">
        <f t="shared" ca="1" si="355"/>
        <v>0.92895410241462328</v>
      </c>
      <c r="N1136" s="68">
        <f t="shared" si="342"/>
        <v>25</v>
      </c>
      <c r="O1136" s="75">
        <f ca="1">J1136*'Inputs and Outputs'!$D$5-('Model Part B'!K1136*'Model Part B'!N1136+K1136*Costperbumped)</f>
        <v>4040</v>
      </c>
      <c r="R1136" s="74">
        <v>1133</v>
      </c>
      <c r="S1136" s="68" t="s">
        <v>5</v>
      </c>
      <c r="T1136" s="71">
        <f t="shared" si="361"/>
        <v>44575</v>
      </c>
      <c r="U1136" s="67" t="s">
        <v>2</v>
      </c>
      <c r="V1136" s="68" t="str">
        <f>'Flight Data'!$A1134</f>
        <v>G1133</v>
      </c>
      <c r="W1136" s="68">
        <f ca="1">'Flight Data'!$B1134</f>
        <v>8</v>
      </c>
      <c r="X1136" s="68">
        <f ca="1">ROUND(NORMINV($AC1136,'Inputs and Outputs'!$C$19,'Inputs and Outputs'!$D$19),0)</f>
        <v>103</v>
      </c>
      <c r="Y1136" s="68">
        <f t="shared" si="343"/>
        <v>102</v>
      </c>
      <c r="Z1136" s="68">
        <f t="shared" ca="1" si="344"/>
        <v>102</v>
      </c>
      <c r="AA1136" s="68">
        <f ca="1">IF(Z1136-W1136&gt;'Inputs and Outputs'!$D$4,One-W1136,0)</f>
        <v>0</v>
      </c>
      <c r="AB1136" s="68">
        <f ca="1">Z1136*'Inputs and Outputs'!$D$5-AA1136*'Inputs and Outputs'!$D$6</f>
        <v>4080</v>
      </c>
      <c r="AC1136" s="70">
        <f t="shared" ca="1" si="356"/>
        <v>0.47840302454802774</v>
      </c>
      <c r="AD1136" s="68">
        <f t="shared" si="345"/>
        <v>25</v>
      </c>
      <c r="AE1136" s="75">
        <f ca="1">Z1136*'Inputs and Outputs'!$D$5-('Model Part B'!AA1136*'Model Part B'!AD1136+AA1136*Costperbumped)</f>
        <v>4080</v>
      </c>
      <c r="AH1136" s="74">
        <v>1133</v>
      </c>
      <c r="AI1136" s="68" t="s">
        <v>5</v>
      </c>
      <c r="AJ1136" s="71">
        <f t="shared" si="362"/>
        <v>44575</v>
      </c>
      <c r="AK1136" s="67" t="s">
        <v>2</v>
      </c>
      <c r="AL1136" s="68" t="str">
        <f>'Flight Data'!$A1134</f>
        <v>G1133</v>
      </c>
      <c r="AM1136" s="68">
        <f ca="1">'Flight Data'!$B1134</f>
        <v>8</v>
      </c>
      <c r="AN1136" s="68">
        <f ca="1">ROUND(NORMINV($AS1136,'Inputs and Outputs'!$C$19,'Inputs and Outputs'!$D$19),0)</f>
        <v>110</v>
      </c>
      <c r="AO1136" s="68">
        <f t="shared" si="346"/>
        <v>103</v>
      </c>
      <c r="AP1136" s="68">
        <f t="shared" ca="1" si="347"/>
        <v>103</v>
      </c>
      <c r="AQ1136" s="68">
        <f ca="1">IF(AP1136-AM1136&gt;'Inputs and Outputs'!$D$4,Three-AM1136,0)</f>
        <v>0</v>
      </c>
      <c r="AR1136" s="68">
        <f ca="1">AP1136*'Inputs and Outputs'!$D$5-AQ1136*'Inputs and Outputs'!$D$6</f>
        <v>4120</v>
      </c>
      <c r="AS1136" s="70">
        <f t="shared" ca="1" si="357"/>
        <v>0.92396121475783322</v>
      </c>
      <c r="AT1136" s="68">
        <f t="shared" si="348"/>
        <v>25</v>
      </c>
      <c r="AU1136" s="75">
        <f ca="1">AP1136*'Inputs and Outputs'!$D$5-('Model Part B'!AQ1136*'Model Part B'!AT1136+AQ1136*Costperbumped)</f>
        <v>4120</v>
      </c>
      <c r="AX1136" s="74">
        <v>1133</v>
      </c>
      <c r="AY1136" s="68" t="s">
        <v>5</v>
      </c>
      <c r="AZ1136" s="71">
        <f t="shared" si="363"/>
        <v>44575</v>
      </c>
      <c r="BA1136" s="67" t="s">
        <v>2</v>
      </c>
      <c r="BB1136" s="68" t="str">
        <f>'Flight Data'!$A1134</f>
        <v>G1133</v>
      </c>
      <c r="BC1136" s="68">
        <f ca="1">'Flight Data'!$B1134</f>
        <v>8</v>
      </c>
      <c r="BD1136" s="68">
        <f ca="1">ROUND(NORMINV($BI1136,'Inputs and Outputs'!$C$19,'Inputs and Outputs'!$D$19),0)</f>
        <v>102</v>
      </c>
      <c r="BE1136" s="68">
        <f t="shared" si="349"/>
        <v>104</v>
      </c>
      <c r="BF1136" s="68">
        <f t="shared" ca="1" si="350"/>
        <v>102</v>
      </c>
      <c r="BG1136" s="68">
        <f ca="1">IF(BF1136-BC1136&gt;'Inputs and Outputs'!$D$4,Four-BC1136,0)</f>
        <v>0</v>
      </c>
      <c r="BH1136" s="68">
        <f ca="1">BF1136*'Inputs and Outputs'!$D$5-BG1136*'Inputs and Outputs'!$D$6</f>
        <v>4080</v>
      </c>
      <c r="BI1136" s="70">
        <f t="shared" ca="1" si="358"/>
        <v>0.42322169955201017</v>
      </c>
      <c r="BJ1136" s="68">
        <f t="shared" si="351"/>
        <v>25</v>
      </c>
      <c r="BK1136" s="75">
        <f ca="1">BF1136*'Inputs and Outputs'!$D$5-('Model Part B'!BG1136*'Model Part B'!BJ1136+BG1136*Costperbumped)</f>
        <v>4080</v>
      </c>
      <c r="BN1136" s="74">
        <v>1133</v>
      </c>
      <c r="BO1136" s="68" t="s">
        <v>5</v>
      </c>
      <c r="BP1136" s="71">
        <f t="shared" si="364"/>
        <v>44575</v>
      </c>
      <c r="BQ1136" s="67" t="s">
        <v>2</v>
      </c>
      <c r="BR1136" s="68" t="str">
        <f>'Flight Data'!$A1134</f>
        <v>G1133</v>
      </c>
      <c r="BS1136" s="68">
        <f ca="1">'Flight Data'!$B1134</f>
        <v>8</v>
      </c>
      <c r="BT1136" s="68">
        <f ca="1">ROUND(NORMINV($BY1136,'Inputs and Outputs'!$C$18,'Inputs and Outputs'!$D$18),0)</f>
        <v>111</v>
      </c>
      <c r="BU1136" s="68">
        <f t="shared" si="352"/>
        <v>105</v>
      </c>
      <c r="BV1136" s="68">
        <f t="shared" ca="1" si="353"/>
        <v>105</v>
      </c>
      <c r="BW1136" s="68">
        <f ca="1">IF(BV1136-BS1136&gt;'Inputs and Outputs'!$D$4,Five-BS1136,0)</f>
        <v>0</v>
      </c>
      <c r="BX1136" s="68">
        <f ca="1">BV1136*'Inputs and Outputs'!$D$5-BW1136*'Inputs and Outputs'!$D$6</f>
        <v>4200</v>
      </c>
      <c r="BY1136" s="70">
        <f t="shared" ca="1" si="359"/>
        <v>0.95236951521014657</v>
      </c>
      <c r="BZ1136" s="68">
        <f t="shared" si="354"/>
        <v>25</v>
      </c>
      <c r="CA1136" s="75">
        <f ca="1">BV1136*'Inputs and Outputs'!$D$5-('Model Part B'!BW1136*'Model Part B'!BZ1136+BW1136*Costperbumped)</f>
        <v>4200</v>
      </c>
    </row>
    <row r="1137" spans="2:79" x14ac:dyDescent="0.2">
      <c r="B1137" s="74">
        <v>1134</v>
      </c>
      <c r="C1137" s="68" t="s">
        <v>5</v>
      </c>
      <c r="D1137" s="71">
        <f t="shared" si="360"/>
        <v>44575</v>
      </c>
      <c r="E1137" s="67" t="s">
        <v>0</v>
      </c>
      <c r="F1137" s="68" t="str">
        <f>'Flight Data'!$A1135</f>
        <v>G1134</v>
      </c>
      <c r="G1137" s="68">
        <f ca="1">'Flight Data'!$B1135</f>
        <v>0</v>
      </c>
      <c r="H1137" s="68">
        <f ca="1">ROUND(NORMINV($M1137,'Inputs and Outputs'!$C$20,'Inputs and Outputs'!$D$20),0)</f>
        <v>112</v>
      </c>
      <c r="I1137" s="68">
        <f t="shared" si="340"/>
        <v>101</v>
      </c>
      <c r="J1137" s="68">
        <f t="shared" ca="1" si="341"/>
        <v>101</v>
      </c>
      <c r="K1137" s="68">
        <f ca="1">IF(J1137-G1137&gt;'Inputs and Outputs'!$D$4,One-G1137,0)</f>
        <v>1</v>
      </c>
      <c r="L1137" s="68">
        <f ca="1">J1137*'Inputs and Outputs'!$D$5-K1137*'Inputs and Outputs'!$D$6</f>
        <v>3940</v>
      </c>
      <c r="M1137" s="70">
        <f t="shared" ca="1" si="355"/>
        <v>0.93299268898932208</v>
      </c>
      <c r="N1137" s="68">
        <f t="shared" si="342"/>
        <v>200</v>
      </c>
      <c r="O1137" s="75">
        <f ca="1">J1137*'Inputs and Outputs'!$D$5-('Model Part B'!K1137*'Model Part B'!N1137+K1137*Costperbumped)</f>
        <v>3740</v>
      </c>
      <c r="R1137" s="74">
        <v>1134</v>
      </c>
      <c r="S1137" s="68" t="s">
        <v>5</v>
      </c>
      <c r="T1137" s="71">
        <f t="shared" si="361"/>
        <v>44575</v>
      </c>
      <c r="U1137" s="67" t="s">
        <v>0</v>
      </c>
      <c r="V1137" s="68" t="str">
        <f>'Flight Data'!$A1135</f>
        <v>G1134</v>
      </c>
      <c r="W1137" s="68">
        <f ca="1">'Flight Data'!$B1135</f>
        <v>0</v>
      </c>
      <c r="X1137" s="68">
        <f ca="1">ROUND(NORMINV($AC1137,'Inputs and Outputs'!$C$20,'Inputs and Outputs'!$D$20),0)</f>
        <v>96</v>
      </c>
      <c r="Y1137" s="68">
        <f t="shared" si="343"/>
        <v>102</v>
      </c>
      <c r="Z1137" s="68">
        <f t="shared" ca="1" si="344"/>
        <v>96</v>
      </c>
      <c r="AA1137" s="68">
        <f ca="1">IF(Z1137-W1137&gt;'Inputs and Outputs'!$D$4,One-W1137,0)</f>
        <v>0</v>
      </c>
      <c r="AB1137" s="68">
        <f ca="1">Z1137*'Inputs and Outputs'!$D$5-AA1137*'Inputs and Outputs'!$D$6</f>
        <v>3840</v>
      </c>
      <c r="AC1137" s="70">
        <f t="shared" ca="1" si="356"/>
        <v>4.1283989576049729E-2</v>
      </c>
      <c r="AD1137" s="68">
        <f t="shared" si="345"/>
        <v>200</v>
      </c>
      <c r="AE1137" s="75">
        <f ca="1">Z1137*'Inputs and Outputs'!$D$5-('Model Part B'!AA1137*'Model Part B'!AD1137+AA1137*Costperbumped)</f>
        <v>3840</v>
      </c>
      <c r="AH1137" s="74">
        <v>1134</v>
      </c>
      <c r="AI1137" s="68" t="s">
        <v>5</v>
      </c>
      <c r="AJ1137" s="71">
        <f t="shared" si="362"/>
        <v>44575</v>
      </c>
      <c r="AK1137" s="67" t="s">
        <v>0</v>
      </c>
      <c r="AL1137" s="68" t="str">
        <f>'Flight Data'!$A1135</f>
        <v>G1134</v>
      </c>
      <c r="AM1137" s="68">
        <f ca="1">'Flight Data'!$B1135</f>
        <v>0</v>
      </c>
      <c r="AN1137" s="68">
        <f ca="1">ROUND(NORMINV($AS1137,'Inputs and Outputs'!$C$20,'Inputs and Outputs'!$D$20),0)</f>
        <v>105</v>
      </c>
      <c r="AO1137" s="68">
        <f t="shared" si="346"/>
        <v>103</v>
      </c>
      <c r="AP1137" s="68">
        <f t="shared" ca="1" si="347"/>
        <v>103</v>
      </c>
      <c r="AQ1137" s="68">
        <f ca="1">IF(AP1137-AM1137&gt;'Inputs and Outputs'!$D$4,Three-AM1137,0)</f>
        <v>3</v>
      </c>
      <c r="AR1137" s="68">
        <f ca="1">AP1137*'Inputs and Outputs'!$D$5-AQ1137*'Inputs and Outputs'!$D$6</f>
        <v>3820</v>
      </c>
      <c r="AS1137" s="70">
        <f t="shared" ca="1" si="357"/>
        <v>0.4755932715224177</v>
      </c>
      <c r="AT1137" s="68">
        <f t="shared" si="348"/>
        <v>200</v>
      </c>
      <c r="AU1137" s="75">
        <f ca="1">AP1137*'Inputs and Outputs'!$D$5-('Model Part B'!AQ1137*'Model Part B'!AT1137+AQ1137*Costperbumped)</f>
        <v>3220</v>
      </c>
      <c r="AX1137" s="74">
        <v>1134</v>
      </c>
      <c r="AY1137" s="68" t="s">
        <v>5</v>
      </c>
      <c r="AZ1137" s="71">
        <f t="shared" si="363"/>
        <v>44575</v>
      </c>
      <c r="BA1137" s="67" t="s">
        <v>0</v>
      </c>
      <c r="BB1137" s="68" t="str">
        <f>'Flight Data'!$A1135</f>
        <v>G1134</v>
      </c>
      <c r="BC1137" s="68">
        <f ca="1">'Flight Data'!$B1135</f>
        <v>0</v>
      </c>
      <c r="BD1137" s="68">
        <f ca="1">ROUND(NORMINV($BI1137,'Inputs and Outputs'!$C$20,'Inputs and Outputs'!$D$20),0)</f>
        <v>103</v>
      </c>
      <c r="BE1137" s="68">
        <f t="shared" si="349"/>
        <v>104</v>
      </c>
      <c r="BF1137" s="68">
        <f t="shared" ca="1" si="350"/>
        <v>103</v>
      </c>
      <c r="BG1137" s="68">
        <f ca="1">IF(BF1137-BC1137&gt;'Inputs and Outputs'!$D$4,Four-BC1137,0)</f>
        <v>4</v>
      </c>
      <c r="BH1137" s="68">
        <f ca="1">BF1137*'Inputs and Outputs'!$D$5-BG1137*'Inputs and Outputs'!$D$6</f>
        <v>3720</v>
      </c>
      <c r="BI1137" s="70">
        <f t="shared" ca="1" si="358"/>
        <v>0.34571101181601593</v>
      </c>
      <c r="BJ1137" s="68">
        <f t="shared" si="351"/>
        <v>200</v>
      </c>
      <c r="BK1137" s="75">
        <f ca="1">BF1137*'Inputs and Outputs'!$D$5-('Model Part B'!BG1137*'Model Part B'!BJ1137+BG1137*Costperbumped)</f>
        <v>2920</v>
      </c>
      <c r="BN1137" s="74">
        <v>1134</v>
      </c>
      <c r="BO1137" s="68" t="s">
        <v>5</v>
      </c>
      <c r="BP1137" s="71">
        <f t="shared" si="364"/>
        <v>44575</v>
      </c>
      <c r="BQ1137" s="67" t="s">
        <v>0</v>
      </c>
      <c r="BR1137" s="68" t="str">
        <f>'Flight Data'!$A1135</f>
        <v>G1134</v>
      </c>
      <c r="BS1137" s="68">
        <f ca="1">'Flight Data'!$B1135</f>
        <v>0</v>
      </c>
      <c r="BT1137" s="68">
        <f ca="1">ROUND(NORMINV($BY1137,'Inputs and Outputs'!$C$18,'Inputs and Outputs'!$D$18),0)</f>
        <v>98</v>
      </c>
      <c r="BU1137" s="68">
        <f t="shared" si="352"/>
        <v>105</v>
      </c>
      <c r="BV1137" s="68">
        <f t="shared" ca="1" si="353"/>
        <v>98</v>
      </c>
      <c r="BW1137" s="68">
        <f ca="1">IF(BV1137-BS1137&gt;'Inputs and Outputs'!$D$4,Five-BS1137,0)</f>
        <v>0</v>
      </c>
      <c r="BX1137" s="68">
        <f ca="1">BV1137*'Inputs and Outputs'!$D$5-BW1137*'Inputs and Outputs'!$D$6</f>
        <v>3920</v>
      </c>
      <c r="BY1137" s="70">
        <f t="shared" ca="1" si="359"/>
        <v>0.3110472450062628</v>
      </c>
      <c r="BZ1137" s="68">
        <f t="shared" si="354"/>
        <v>200</v>
      </c>
      <c r="CA1137" s="75">
        <f ca="1">BV1137*'Inputs and Outputs'!$D$5-('Model Part B'!BW1137*'Model Part B'!BZ1137+BW1137*Costperbumped)</f>
        <v>3920</v>
      </c>
    </row>
    <row r="1138" spans="2:79" x14ac:dyDescent="0.2">
      <c r="B1138" s="74">
        <v>1135</v>
      </c>
      <c r="C1138" s="68" t="s">
        <v>4</v>
      </c>
      <c r="D1138" s="71">
        <f t="shared" si="360"/>
        <v>44576</v>
      </c>
      <c r="E1138" s="67" t="s">
        <v>3</v>
      </c>
      <c r="F1138" s="68" t="str">
        <f>'Flight Data'!$A1136</f>
        <v>G1135</v>
      </c>
      <c r="G1138" s="68">
        <f ca="1">'Flight Data'!$B1136</f>
        <v>2</v>
      </c>
      <c r="H1138" s="68">
        <f ca="1">ROUND(NORMINV($M1138,'Inputs and Outputs'!$C$18,'Inputs and Outputs'!$D$18),0)</f>
        <v>114</v>
      </c>
      <c r="I1138" s="68">
        <f t="shared" si="340"/>
        <v>101</v>
      </c>
      <c r="J1138" s="68">
        <f t="shared" ca="1" si="341"/>
        <v>101</v>
      </c>
      <c r="K1138" s="68">
        <f ca="1">IF(J1138-G1138&gt;'Inputs and Outputs'!$D$4,One-G1138,0)</f>
        <v>0</v>
      </c>
      <c r="L1138" s="68">
        <f ca="1">J1138*'Inputs and Outputs'!$D$5-K1138*'Inputs and Outputs'!$D$6</f>
        <v>4040</v>
      </c>
      <c r="M1138" s="70">
        <f t="shared" ca="1" si="355"/>
        <v>0.98360376336981181</v>
      </c>
      <c r="N1138" s="68">
        <f t="shared" si="342"/>
        <v>25</v>
      </c>
      <c r="O1138" s="75">
        <f ca="1">J1138*'Inputs and Outputs'!$D$5-('Model Part B'!K1138*'Model Part B'!N1138+K1138*Costperbumped)</f>
        <v>4040</v>
      </c>
      <c r="R1138" s="74">
        <v>1135</v>
      </c>
      <c r="S1138" s="68" t="s">
        <v>4</v>
      </c>
      <c r="T1138" s="71">
        <f t="shared" si="361"/>
        <v>44576</v>
      </c>
      <c r="U1138" s="67" t="s">
        <v>3</v>
      </c>
      <c r="V1138" s="68" t="str">
        <f>'Flight Data'!$A1136</f>
        <v>G1135</v>
      </c>
      <c r="W1138" s="68">
        <f ca="1">'Flight Data'!$B1136</f>
        <v>2</v>
      </c>
      <c r="X1138" s="68">
        <f ca="1">ROUND(NORMINV($AC1138,'Inputs and Outputs'!$C$18,'Inputs and Outputs'!$D$18),0)</f>
        <v>103</v>
      </c>
      <c r="Y1138" s="68">
        <f t="shared" si="343"/>
        <v>102</v>
      </c>
      <c r="Z1138" s="68">
        <f t="shared" ca="1" si="344"/>
        <v>102</v>
      </c>
      <c r="AA1138" s="68">
        <f ca="1">IF(Z1138-W1138&gt;'Inputs and Outputs'!$D$4,One-W1138,0)</f>
        <v>0</v>
      </c>
      <c r="AB1138" s="68">
        <f ca="1">Z1138*'Inputs and Outputs'!$D$5-AA1138*'Inputs and Outputs'!$D$6</f>
        <v>4080</v>
      </c>
      <c r="AC1138" s="70">
        <f t="shared" ca="1" si="356"/>
        <v>0.64665987958616844</v>
      </c>
      <c r="AD1138" s="68">
        <f t="shared" si="345"/>
        <v>25</v>
      </c>
      <c r="AE1138" s="75">
        <f ca="1">Z1138*'Inputs and Outputs'!$D$5-('Model Part B'!AA1138*'Model Part B'!AD1138+AA1138*Costperbumped)</f>
        <v>4080</v>
      </c>
      <c r="AH1138" s="74">
        <v>1135</v>
      </c>
      <c r="AI1138" s="68" t="s">
        <v>4</v>
      </c>
      <c r="AJ1138" s="71">
        <f t="shared" si="362"/>
        <v>44576</v>
      </c>
      <c r="AK1138" s="67" t="s">
        <v>3</v>
      </c>
      <c r="AL1138" s="68" t="str">
        <f>'Flight Data'!$A1136</f>
        <v>G1135</v>
      </c>
      <c r="AM1138" s="68">
        <f ca="1">'Flight Data'!$B1136</f>
        <v>2</v>
      </c>
      <c r="AN1138" s="68">
        <f ca="1">ROUND(NORMINV($AS1138,'Inputs and Outputs'!$C$18,'Inputs and Outputs'!$D$18),0)</f>
        <v>104</v>
      </c>
      <c r="AO1138" s="68">
        <f t="shared" si="346"/>
        <v>103</v>
      </c>
      <c r="AP1138" s="68">
        <f t="shared" ca="1" si="347"/>
        <v>103</v>
      </c>
      <c r="AQ1138" s="68">
        <f ca="1">IF(AP1138-AM1138&gt;'Inputs and Outputs'!$D$4,Three-AM1138,0)</f>
        <v>1</v>
      </c>
      <c r="AR1138" s="68">
        <f ca="1">AP1138*'Inputs and Outputs'!$D$5-AQ1138*'Inputs and Outputs'!$D$6</f>
        <v>4020</v>
      </c>
      <c r="AS1138" s="70">
        <f t="shared" ca="1" si="357"/>
        <v>0.67710485793958453</v>
      </c>
      <c r="AT1138" s="68">
        <f t="shared" si="348"/>
        <v>25</v>
      </c>
      <c r="AU1138" s="75">
        <f ca="1">AP1138*'Inputs and Outputs'!$D$5-('Model Part B'!AQ1138*'Model Part B'!AT1138+AQ1138*Costperbumped)</f>
        <v>3995</v>
      </c>
      <c r="AX1138" s="74">
        <v>1135</v>
      </c>
      <c r="AY1138" s="68" t="s">
        <v>4</v>
      </c>
      <c r="AZ1138" s="71">
        <f t="shared" si="363"/>
        <v>44576</v>
      </c>
      <c r="BA1138" s="67" t="s">
        <v>3</v>
      </c>
      <c r="BB1138" s="68" t="str">
        <f>'Flight Data'!$A1136</f>
        <v>G1135</v>
      </c>
      <c r="BC1138" s="68">
        <f ca="1">'Flight Data'!$B1136</f>
        <v>2</v>
      </c>
      <c r="BD1138" s="68">
        <f ca="1">ROUND(NORMINV($BI1138,'Inputs and Outputs'!$C$18,'Inputs and Outputs'!$D$18),0)</f>
        <v>94</v>
      </c>
      <c r="BE1138" s="68">
        <f t="shared" si="349"/>
        <v>104</v>
      </c>
      <c r="BF1138" s="68">
        <f t="shared" ca="1" si="350"/>
        <v>94</v>
      </c>
      <c r="BG1138" s="68">
        <f ca="1">IF(BF1138-BC1138&gt;'Inputs and Outputs'!$D$4,Four-BC1138,0)</f>
        <v>0</v>
      </c>
      <c r="BH1138" s="68">
        <f ca="1">BF1138*'Inputs and Outputs'!$D$5-BG1138*'Inputs and Outputs'!$D$6</f>
        <v>3760</v>
      </c>
      <c r="BI1138" s="70">
        <f t="shared" ca="1" si="358"/>
        <v>0.12280314145518934</v>
      </c>
      <c r="BJ1138" s="68">
        <f t="shared" si="351"/>
        <v>25</v>
      </c>
      <c r="BK1138" s="75">
        <f ca="1">BF1138*'Inputs and Outputs'!$D$5-('Model Part B'!BG1138*'Model Part B'!BJ1138+BG1138*Costperbumped)</f>
        <v>3760</v>
      </c>
      <c r="BN1138" s="74">
        <v>1135</v>
      </c>
      <c r="BO1138" s="68" t="s">
        <v>4</v>
      </c>
      <c r="BP1138" s="71">
        <f t="shared" si="364"/>
        <v>44576</v>
      </c>
      <c r="BQ1138" s="67" t="s">
        <v>3</v>
      </c>
      <c r="BR1138" s="68" t="str">
        <f>'Flight Data'!$A1136</f>
        <v>G1135</v>
      </c>
      <c r="BS1138" s="68">
        <f ca="1">'Flight Data'!$B1136</f>
        <v>2</v>
      </c>
      <c r="BT1138" s="68">
        <f ca="1">ROUND(NORMINV($BY1138,'Inputs and Outputs'!$C$18,'Inputs and Outputs'!$D$18),0)</f>
        <v>94</v>
      </c>
      <c r="BU1138" s="68">
        <f t="shared" si="352"/>
        <v>105</v>
      </c>
      <c r="BV1138" s="68">
        <f t="shared" ca="1" si="353"/>
        <v>94</v>
      </c>
      <c r="BW1138" s="68">
        <f ca="1">IF(BV1138-BS1138&gt;'Inputs and Outputs'!$D$4,Five-BS1138,0)</f>
        <v>0</v>
      </c>
      <c r="BX1138" s="68">
        <f ca="1">BV1138*'Inputs and Outputs'!$D$5-BW1138*'Inputs and Outputs'!$D$6</f>
        <v>3760</v>
      </c>
      <c r="BY1138" s="70">
        <f t="shared" ca="1" si="359"/>
        <v>0.11228683808853168</v>
      </c>
      <c r="BZ1138" s="68">
        <f t="shared" si="354"/>
        <v>25</v>
      </c>
      <c r="CA1138" s="75">
        <f ca="1">BV1138*'Inputs and Outputs'!$D$5-('Model Part B'!BW1138*'Model Part B'!BZ1138+BW1138*Costperbumped)</f>
        <v>3760</v>
      </c>
    </row>
    <row r="1139" spans="2:79" x14ac:dyDescent="0.2">
      <c r="B1139" s="74">
        <v>1136</v>
      </c>
      <c r="C1139" s="68" t="s">
        <v>4</v>
      </c>
      <c r="D1139" s="71">
        <f t="shared" si="360"/>
        <v>44576</v>
      </c>
      <c r="E1139" s="67" t="s">
        <v>2</v>
      </c>
      <c r="F1139" s="68" t="str">
        <f>'Flight Data'!$A1137</f>
        <v>G1136</v>
      </c>
      <c r="G1139" s="68">
        <f ca="1">'Flight Data'!$B1137</f>
        <v>3</v>
      </c>
      <c r="H1139" s="68">
        <f ca="1">ROUND(NORMINV($M1139,'Inputs and Outputs'!$C$19,'Inputs and Outputs'!$D$19),0)</f>
        <v>112</v>
      </c>
      <c r="I1139" s="68">
        <f t="shared" si="340"/>
        <v>101</v>
      </c>
      <c r="J1139" s="68">
        <f t="shared" ca="1" si="341"/>
        <v>101</v>
      </c>
      <c r="K1139" s="68">
        <f ca="1">IF(J1139-G1139&gt;'Inputs and Outputs'!$D$4,One-G1139,0)</f>
        <v>0</v>
      </c>
      <c r="L1139" s="68">
        <f ca="1">J1139*'Inputs and Outputs'!$D$5-K1139*'Inputs and Outputs'!$D$6</f>
        <v>4040</v>
      </c>
      <c r="M1139" s="70">
        <f t="shared" ca="1" si="355"/>
        <v>0.9624034363635281</v>
      </c>
      <c r="N1139" s="68">
        <f t="shared" si="342"/>
        <v>25</v>
      </c>
      <c r="O1139" s="75">
        <f ca="1">J1139*'Inputs and Outputs'!$D$5-('Model Part B'!K1139*'Model Part B'!N1139+K1139*Costperbumped)</f>
        <v>4040</v>
      </c>
      <c r="R1139" s="74">
        <v>1136</v>
      </c>
      <c r="S1139" s="68" t="s">
        <v>4</v>
      </c>
      <c r="T1139" s="71">
        <f t="shared" si="361"/>
        <v>44576</v>
      </c>
      <c r="U1139" s="67" t="s">
        <v>2</v>
      </c>
      <c r="V1139" s="68" t="str">
        <f>'Flight Data'!$A1137</f>
        <v>G1136</v>
      </c>
      <c r="W1139" s="68">
        <f ca="1">'Flight Data'!$B1137</f>
        <v>3</v>
      </c>
      <c r="X1139" s="68">
        <f ca="1">ROUND(NORMINV($AC1139,'Inputs and Outputs'!$C$19,'Inputs and Outputs'!$D$19),0)</f>
        <v>104</v>
      </c>
      <c r="Y1139" s="68">
        <f t="shared" si="343"/>
        <v>102</v>
      </c>
      <c r="Z1139" s="68">
        <f t="shared" ca="1" si="344"/>
        <v>102</v>
      </c>
      <c r="AA1139" s="68">
        <f ca="1">IF(Z1139-W1139&gt;'Inputs and Outputs'!$D$4,One-W1139,0)</f>
        <v>0</v>
      </c>
      <c r="AB1139" s="68">
        <f ca="1">Z1139*'Inputs and Outputs'!$D$5-AA1139*'Inputs and Outputs'!$D$6</f>
        <v>4080</v>
      </c>
      <c r="AC1139" s="70">
        <f t="shared" ca="1" si="356"/>
        <v>0.59303151390150011</v>
      </c>
      <c r="AD1139" s="68">
        <f t="shared" si="345"/>
        <v>25</v>
      </c>
      <c r="AE1139" s="75">
        <f ca="1">Z1139*'Inputs and Outputs'!$D$5-('Model Part B'!AA1139*'Model Part B'!AD1139+AA1139*Costperbumped)</f>
        <v>4080</v>
      </c>
      <c r="AH1139" s="74">
        <v>1136</v>
      </c>
      <c r="AI1139" s="68" t="s">
        <v>4</v>
      </c>
      <c r="AJ1139" s="71">
        <f t="shared" si="362"/>
        <v>44576</v>
      </c>
      <c r="AK1139" s="67" t="s">
        <v>2</v>
      </c>
      <c r="AL1139" s="68" t="str">
        <f>'Flight Data'!$A1137</f>
        <v>G1136</v>
      </c>
      <c r="AM1139" s="68">
        <f ca="1">'Flight Data'!$B1137</f>
        <v>3</v>
      </c>
      <c r="AN1139" s="68">
        <f ca="1">ROUND(NORMINV($AS1139,'Inputs and Outputs'!$C$19,'Inputs and Outputs'!$D$19),0)</f>
        <v>102</v>
      </c>
      <c r="AO1139" s="68">
        <f t="shared" si="346"/>
        <v>103</v>
      </c>
      <c r="AP1139" s="68">
        <f t="shared" ca="1" si="347"/>
        <v>102</v>
      </c>
      <c r="AQ1139" s="68">
        <f ca="1">IF(AP1139-AM1139&gt;'Inputs and Outputs'!$D$4,Three-AM1139,0)</f>
        <v>0</v>
      </c>
      <c r="AR1139" s="68">
        <f ca="1">AP1139*'Inputs and Outputs'!$D$5-AQ1139*'Inputs and Outputs'!$D$6</f>
        <v>4080</v>
      </c>
      <c r="AS1139" s="70">
        <f t="shared" ca="1" si="357"/>
        <v>0.39027670574257523</v>
      </c>
      <c r="AT1139" s="68">
        <f t="shared" si="348"/>
        <v>25</v>
      </c>
      <c r="AU1139" s="75">
        <f ca="1">AP1139*'Inputs and Outputs'!$D$5-('Model Part B'!AQ1139*'Model Part B'!AT1139+AQ1139*Costperbumped)</f>
        <v>4080</v>
      </c>
      <c r="AX1139" s="74">
        <v>1136</v>
      </c>
      <c r="AY1139" s="68" t="s">
        <v>4</v>
      </c>
      <c r="AZ1139" s="71">
        <f t="shared" si="363"/>
        <v>44576</v>
      </c>
      <c r="BA1139" s="67" t="s">
        <v>2</v>
      </c>
      <c r="BB1139" s="68" t="str">
        <f>'Flight Data'!$A1137</f>
        <v>G1136</v>
      </c>
      <c r="BC1139" s="68">
        <f ca="1">'Flight Data'!$B1137</f>
        <v>3</v>
      </c>
      <c r="BD1139" s="68">
        <f ca="1">ROUND(NORMINV($BI1139,'Inputs and Outputs'!$C$19,'Inputs and Outputs'!$D$19),0)</f>
        <v>110</v>
      </c>
      <c r="BE1139" s="68">
        <f t="shared" si="349"/>
        <v>104</v>
      </c>
      <c r="BF1139" s="68">
        <f t="shared" ca="1" si="350"/>
        <v>104</v>
      </c>
      <c r="BG1139" s="68">
        <f ca="1">IF(BF1139-BC1139&gt;'Inputs and Outputs'!$D$4,Four-BC1139,0)</f>
        <v>1</v>
      </c>
      <c r="BH1139" s="68">
        <f ca="1">BF1139*'Inputs and Outputs'!$D$5-BG1139*'Inputs and Outputs'!$D$6</f>
        <v>4060</v>
      </c>
      <c r="BI1139" s="70">
        <f t="shared" ca="1" si="358"/>
        <v>0.90942209097569682</v>
      </c>
      <c r="BJ1139" s="68">
        <f t="shared" si="351"/>
        <v>25</v>
      </c>
      <c r="BK1139" s="75">
        <f ca="1">BF1139*'Inputs and Outputs'!$D$5-('Model Part B'!BG1139*'Model Part B'!BJ1139+BG1139*Costperbumped)</f>
        <v>4035</v>
      </c>
      <c r="BN1139" s="74">
        <v>1136</v>
      </c>
      <c r="BO1139" s="68" t="s">
        <v>4</v>
      </c>
      <c r="BP1139" s="71">
        <f t="shared" si="364"/>
        <v>44576</v>
      </c>
      <c r="BQ1139" s="67" t="s">
        <v>2</v>
      </c>
      <c r="BR1139" s="68" t="str">
        <f>'Flight Data'!$A1137</f>
        <v>G1136</v>
      </c>
      <c r="BS1139" s="68">
        <f ca="1">'Flight Data'!$B1137</f>
        <v>3</v>
      </c>
      <c r="BT1139" s="68">
        <f ca="1">ROUND(NORMINV($BY1139,'Inputs and Outputs'!$C$18,'Inputs and Outputs'!$D$18),0)</f>
        <v>111</v>
      </c>
      <c r="BU1139" s="68">
        <f t="shared" si="352"/>
        <v>105</v>
      </c>
      <c r="BV1139" s="68">
        <f t="shared" ca="1" si="353"/>
        <v>105</v>
      </c>
      <c r="BW1139" s="68">
        <f ca="1">IF(BV1139-BS1139&gt;'Inputs and Outputs'!$D$4,Five-BS1139,0)</f>
        <v>2</v>
      </c>
      <c r="BX1139" s="68">
        <f ca="1">BV1139*'Inputs and Outputs'!$D$5-BW1139*'Inputs and Outputs'!$D$6</f>
        <v>4000</v>
      </c>
      <c r="BY1139" s="70">
        <f t="shared" ca="1" si="359"/>
        <v>0.94555461092621718</v>
      </c>
      <c r="BZ1139" s="68">
        <f t="shared" si="354"/>
        <v>25</v>
      </c>
      <c r="CA1139" s="75">
        <f ca="1">BV1139*'Inputs and Outputs'!$D$5-('Model Part B'!BW1139*'Model Part B'!BZ1139+BW1139*Costperbumped)</f>
        <v>3950</v>
      </c>
    </row>
    <row r="1140" spans="2:79" x14ac:dyDescent="0.2">
      <c r="B1140" s="74">
        <v>1137</v>
      </c>
      <c r="C1140" s="68" t="s">
        <v>4</v>
      </c>
      <c r="D1140" s="71">
        <f t="shared" si="360"/>
        <v>44576</v>
      </c>
      <c r="E1140" s="67" t="s">
        <v>0</v>
      </c>
      <c r="F1140" s="68" t="str">
        <f>'Flight Data'!$A1138</f>
        <v>G1137</v>
      </c>
      <c r="G1140" s="68">
        <f ca="1">'Flight Data'!$B1138</f>
        <v>3</v>
      </c>
      <c r="H1140" s="68">
        <f ca="1">ROUND(NORMINV($M1140,'Inputs and Outputs'!$C$20,'Inputs and Outputs'!$D$20),0)</f>
        <v>101</v>
      </c>
      <c r="I1140" s="68">
        <f t="shared" si="340"/>
        <v>101</v>
      </c>
      <c r="J1140" s="68">
        <f t="shared" ca="1" si="341"/>
        <v>101</v>
      </c>
      <c r="K1140" s="68">
        <f ca="1">IF(J1140-G1140&gt;'Inputs and Outputs'!$D$4,One-G1140,0)</f>
        <v>0</v>
      </c>
      <c r="L1140" s="68">
        <f ca="1">J1140*'Inputs and Outputs'!$D$5-K1140*'Inputs and Outputs'!$D$6</f>
        <v>4040</v>
      </c>
      <c r="M1140" s="70">
        <f t="shared" ca="1" si="355"/>
        <v>0.19239678544294758</v>
      </c>
      <c r="N1140" s="68">
        <f t="shared" si="342"/>
        <v>200</v>
      </c>
      <c r="O1140" s="75">
        <f ca="1">J1140*'Inputs and Outputs'!$D$5-('Model Part B'!K1140*'Model Part B'!N1140+K1140*Costperbumped)</f>
        <v>4040</v>
      </c>
      <c r="R1140" s="74">
        <v>1137</v>
      </c>
      <c r="S1140" s="68" t="s">
        <v>4</v>
      </c>
      <c r="T1140" s="71">
        <f t="shared" si="361"/>
        <v>44576</v>
      </c>
      <c r="U1140" s="67" t="s">
        <v>0</v>
      </c>
      <c r="V1140" s="68" t="str">
        <f>'Flight Data'!$A1138</f>
        <v>G1137</v>
      </c>
      <c r="W1140" s="68">
        <f ca="1">'Flight Data'!$B1138</f>
        <v>3</v>
      </c>
      <c r="X1140" s="68">
        <f ca="1">ROUND(NORMINV($AC1140,'Inputs and Outputs'!$C$20,'Inputs and Outputs'!$D$20),0)</f>
        <v>110</v>
      </c>
      <c r="Y1140" s="68">
        <f t="shared" si="343"/>
        <v>102</v>
      </c>
      <c r="Z1140" s="68">
        <f t="shared" ca="1" si="344"/>
        <v>102</v>
      </c>
      <c r="AA1140" s="68">
        <f ca="1">IF(Z1140-W1140&gt;'Inputs and Outputs'!$D$4,One-W1140,0)</f>
        <v>0</v>
      </c>
      <c r="AB1140" s="68">
        <f ca="1">Z1140*'Inputs and Outputs'!$D$5-AA1140*'Inputs and Outputs'!$D$6</f>
        <v>4080</v>
      </c>
      <c r="AC1140" s="70">
        <f t="shared" ca="1" si="356"/>
        <v>0.85290626217964705</v>
      </c>
      <c r="AD1140" s="68">
        <f t="shared" si="345"/>
        <v>200</v>
      </c>
      <c r="AE1140" s="75">
        <f ca="1">Z1140*'Inputs and Outputs'!$D$5-('Model Part B'!AA1140*'Model Part B'!AD1140+AA1140*Costperbumped)</f>
        <v>4080</v>
      </c>
      <c r="AH1140" s="74">
        <v>1137</v>
      </c>
      <c r="AI1140" s="68" t="s">
        <v>4</v>
      </c>
      <c r="AJ1140" s="71">
        <f t="shared" si="362"/>
        <v>44576</v>
      </c>
      <c r="AK1140" s="67" t="s">
        <v>0</v>
      </c>
      <c r="AL1140" s="68" t="str">
        <f>'Flight Data'!$A1138</f>
        <v>G1137</v>
      </c>
      <c r="AM1140" s="68">
        <f ca="1">'Flight Data'!$B1138</f>
        <v>3</v>
      </c>
      <c r="AN1140" s="68">
        <f ca="1">ROUND(NORMINV($AS1140,'Inputs and Outputs'!$C$20,'Inputs and Outputs'!$D$20),0)</f>
        <v>100</v>
      </c>
      <c r="AO1140" s="68">
        <f t="shared" si="346"/>
        <v>103</v>
      </c>
      <c r="AP1140" s="68">
        <f t="shared" ca="1" si="347"/>
        <v>100</v>
      </c>
      <c r="AQ1140" s="68">
        <f ca="1">IF(AP1140-AM1140&gt;'Inputs and Outputs'!$D$4,Three-AM1140,0)</f>
        <v>0</v>
      </c>
      <c r="AR1140" s="68">
        <f ca="1">AP1140*'Inputs and Outputs'!$D$5-AQ1140*'Inputs and Outputs'!$D$6</f>
        <v>4000</v>
      </c>
      <c r="AS1140" s="70">
        <f t="shared" ca="1" si="357"/>
        <v>0.16372254083051707</v>
      </c>
      <c r="AT1140" s="68">
        <f t="shared" si="348"/>
        <v>200</v>
      </c>
      <c r="AU1140" s="75">
        <f ca="1">AP1140*'Inputs and Outputs'!$D$5-('Model Part B'!AQ1140*'Model Part B'!AT1140+AQ1140*Costperbumped)</f>
        <v>4000</v>
      </c>
      <c r="AX1140" s="74">
        <v>1137</v>
      </c>
      <c r="AY1140" s="68" t="s">
        <v>4</v>
      </c>
      <c r="AZ1140" s="71">
        <f t="shared" si="363"/>
        <v>44576</v>
      </c>
      <c r="BA1140" s="67" t="s">
        <v>0</v>
      </c>
      <c r="BB1140" s="68" t="str">
        <f>'Flight Data'!$A1138</f>
        <v>G1137</v>
      </c>
      <c r="BC1140" s="68">
        <f ca="1">'Flight Data'!$B1138</f>
        <v>3</v>
      </c>
      <c r="BD1140" s="68">
        <f ca="1">ROUND(NORMINV($BI1140,'Inputs and Outputs'!$C$20,'Inputs and Outputs'!$D$20),0)</f>
        <v>97</v>
      </c>
      <c r="BE1140" s="68">
        <f t="shared" si="349"/>
        <v>104</v>
      </c>
      <c r="BF1140" s="68">
        <f t="shared" ca="1" si="350"/>
        <v>97</v>
      </c>
      <c r="BG1140" s="68">
        <f ca="1">IF(BF1140-BC1140&gt;'Inputs and Outputs'!$D$4,Four-BC1140,0)</f>
        <v>0</v>
      </c>
      <c r="BH1140" s="68">
        <f ca="1">BF1140*'Inputs and Outputs'!$D$5-BG1140*'Inputs and Outputs'!$D$6</f>
        <v>3880</v>
      </c>
      <c r="BI1140" s="70">
        <f t="shared" ca="1" si="358"/>
        <v>5.2112444895822896E-2</v>
      </c>
      <c r="BJ1140" s="68">
        <f t="shared" si="351"/>
        <v>200</v>
      </c>
      <c r="BK1140" s="75">
        <f ca="1">BF1140*'Inputs and Outputs'!$D$5-('Model Part B'!BG1140*'Model Part B'!BJ1140+BG1140*Costperbumped)</f>
        <v>3880</v>
      </c>
      <c r="BN1140" s="74">
        <v>1137</v>
      </c>
      <c r="BO1140" s="68" t="s">
        <v>4</v>
      </c>
      <c r="BP1140" s="71">
        <f t="shared" si="364"/>
        <v>44576</v>
      </c>
      <c r="BQ1140" s="67" t="s">
        <v>0</v>
      </c>
      <c r="BR1140" s="68" t="str">
        <f>'Flight Data'!$A1138</f>
        <v>G1137</v>
      </c>
      <c r="BS1140" s="68">
        <f ca="1">'Flight Data'!$B1138</f>
        <v>3</v>
      </c>
      <c r="BT1140" s="68">
        <f ca="1">ROUND(NORMINV($BY1140,'Inputs and Outputs'!$C$18,'Inputs and Outputs'!$D$18),0)</f>
        <v>85</v>
      </c>
      <c r="BU1140" s="68">
        <f t="shared" si="352"/>
        <v>105</v>
      </c>
      <c r="BV1140" s="68">
        <f t="shared" ca="1" si="353"/>
        <v>85</v>
      </c>
      <c r="BW1140" s="68">
        <f ca="1">IF(BV1140-BS1140&gt;'Inputs and Outputs'!$D$4,Five-BS1140,0)</f>
        <v>0</v>
      </c>
      <c r="BX1140" s="68">
        <f ca="1">BV1140*'Inputs and Outputs'!$D$5-BW1140*'Inputs and Outputs'!$D$6</f>
        <v>3400</v>
      </c>
      <c r="BY1140" s="70">
        <f t="shared" ca="1" si="359"/>
        <v>3.6284973958398137E-3</v>
      </c>
      <c r="BZ1140" s="68">
        <f t="shared" si="354"/>
        <v>200</v>
      </c>
      <c r="CA1140" s="75">
        <f ca="1">BV1140*'Inputs and Outputs'!$D$5-('Model Part B'!BW1140*'Model Part B'!BZ1140+BW1140*Costperbumped)</f>
        <v>3400</v>
      </c>
    </row>
    <row r="1141" spans="2:79" x14ac:dyDescent="0.2">
      <c r="B1141" s="74">
        <v>1138</v>
      </c>
      <c r="C1141" s="68" t="s">
        <v>1</v>
      </c>
      <c r="D1141" s="71">
        <f t="shared" si="360"/>
        <v>44577</v>
      </c>
      <c r="E1141" s="67" t="s">
        <v>3</v>
      </c>
      <c r="F1141" s="68" t="str">
        <f>'Flight Data'!$A1139</f>
        <v>G1138</v>
      </c>
      <c r="G1141" s="68">
        <f ca="1">'Flight Data'!$B1139</f>
        <v>6</v>
      </c>
      <c r="H1141" s="68">
        <f ca="1">ROUND(NORMINV($M1141,'Inputs and Outputs'!$C$18,'Inputs and Outputs'!$D$18),0)</f>
        <v>89</v>
      </c>
      <c r="I1141" s="68">
        <f t="shared" si="340"/>
        <v>101</v>
      </c>
      <c r="J1141" s="68">
        <f t="shared" ca="1" si="341"/>
        <v>89</v>
      </c>
      <c r="K1141" s="68">
        <f ca="1">IF(J1141-G1141&gt;'Inputs and Outputs'!$D$4,One-G1141,0)</f>
        <v>0</v>
      </c>
      <c r="L1141" s="68">
        <f ca="1">J1141*'Inputs and Outputs'!$D$5-K1141*'Inputs and Outputs'!$D$6</f>
        <v>3560</v>
      </c>
      <c r="M1141" s="70">
        <f t="shared" ca="1" si="355"/>
        <v>2.5010252849114623E-2</v>
      </c>
      <c r="N1141" s="68">
        <f t="shared" si="342"/>
        <v>25</v>
      </c>
      <c r="O1141" s="75">
        <f ca="1">J1141*'Inputs and Outputs'!$D$5-('Model Part B'!K1141*'Model Part B'!N1141+K1141*Costperbumped)</f>
        <v>3560</v>
      </c>
      <c r="R1141" s="74">
        <v>1138</v>
      </c>
      <c r="S1141" s="68" t="s">
        <v>1</v>
      </c>
      <c r="T1141" s="71">
        <f t="shared" si="361"/>
        <v>44577</v>
      </c>
      <c r="U1141" s="67" t="s">
        <v>3</v>
      </c>
      <c r="V1141" s="68" t="str">
        <f>'Flight Data'!$A1139</f>
        <v>G1138</v>
      </c>
      <c r="W1141" s="68">
        <f ca="1">'Flight Data'!$B1139</f>
        <v>6</v>
      </c>
      <c r="X1141" s="68">
        <f ca="1">ROUND(NORMINV($AC1141,'Inputs and Outputs'!$C$18,'Inputs and Outputs'!$D$18),0)</f>
        <v>106</v>
      </c>
      <c r="Y1141" s="68">
        <f t="shared" si="343"/>
        <v>102</v>
      </c>
      <c r="Z1141" s="68">
        <f t="shared" ca="1" si="344"/>
        <v>102</v>
      </c>
      <c r="AA1141" s="68">
        <f ca="1">IF(Z1141-W1141&gt;'Inputs and Outputs'!$D$4,One-W1141,0)</f>
        <v>0</v>
      </c>
      <c r="AB1141" s="68">
        <f ca="1">Z1141*'Inputs and Outputs'!$D$5-AA1141*'Inputs and Outputs'!$D$6</f>
        <v>4080</v>
      </c>
      <c r="AC1141" s="70">
        <f t="shared" ca="1" si="356"/>
        <v>0.78673336731539312</v>
      </c>
      <c r="AD1141" s="68">
        <f t="shared" si="345"/>
        <v>25</v>
      </c>
      <c r="AE1141" s="75">
        <f ca="1">Z1141*'Inputs and Outputs'!$D$5-('Model Part B'!AA1141*'Model Part B'!AD1141+AA1141*Costperbumped)</f>
        <v>4080</v>
      </c>
      <c r="AH1141" s="74">
        <v>1138</v>
      </c>
      <c r="AI1141" s="68" t="s">
        <v>1</v>
      </c>
      <c r="AJ1141" s="71">
        <f t="shared" si="362"/>
        <v>44577</v>
      </c>
      <c r="AK1141" s="67" t="s">
        <v>3</v>
      </c>
      <c r="AL1141" s="68" t="str">
        <f>'Flight Data'!$A1139</f>
        <v>G1138</v>
      </c>
      <c r="AM1141" s="68">
        <f ca="1">'Flight Data'!$B1139</f>
        <v>6</v>
      </c>
      <c r="AN1141" s="68">
        <f ca="1">ROUND(NORMINV($AS1141,'Inputs and Outputs'!$C$18,'Inputs and Outputs'!$D$18),0)</f>
        <v>110</v>
      </c>
      <c r="AO1141" s="68">
        <f t="shared" si="346"/>
        <v>103</v>
      </c>
      <c r="AP1141" s="68">
        <f t="shared" ca="1" si="347"/>
        <v>103</v>
      </c>
      <c r="AQ1141" s="68">
        <f ca="1">IF(AP1141-AM1141&gt;'Inputs and Outputs'!$D$4,Three-AM1141,0)</f>
        <v>0</v>
      </c>
      <c r="AR1141" s="68">
        <f ca="1">AP1141*'Inputs and Outputs'!$D$5-AQ1141*'Inputs and Outputs'!$D$6</f>
        <v>4120</v>
      </c>
      <c r="AS1141" s="70">
        <f t="shared" ca="1" si="357"/>
        <v>0.92219901746796507</v>
      </c>
      <c r="AT1141" s="68">
        <f t="shared" si="348"/>
        <v>25</v>
      </c>
      <c r="AU1141" s="75">
        <f ca="1">AP1141*'Inputs and Outputs'!$D$5-('Model Part B'!AQ1141*'Model Part B'!AT1141+AQ1141*Costperbumped)</f>
        <v>4120</v>
      </c>
      <c r="AX1141" s="74">
        <v>1138</v>
      </c>
      <c r="AY1141" s="68" t="s">
        <v>1</v>
      </c>
      <c r="AZ1141" s="71">
        <f t="shared" si="363"/>
        <v>44577</v>
      </c>
      <c r="BA1141" s="67" t="s">
        <v>3</v>
      </c>
      <c r="BB1141" s="68" t="str">
        <f>'Flight Data'!$A1139</f>
        <v>G1138</v>
      </c>
      <c r="BC1141" s="68">
        <f ca="1">'Flight Data'!$B1139</f>
        <v>6</v>
      </c>
      <c r="BD1141" s="68">
        <f ca="1">ROUND(NORMINV($BI1141,'Inputs and Outputs'!$C$18,'Inputs and Outputs'!$D$18),0)</f>
        <v>105</v>
      </c>
      <c r="BE1141" s="68">
        <f t="shared" si="349"/>
        <v>104</v>
      </c>
      <c r="BF1141" s="68">
        <f t="shared" ca="1" si="350"/>
        <v>104</v>
      </c>
      <c r="BG1141" s="68">
        <f ca="1">IF(BF1141-BC1141&gt;'Inputs and Outputs'!$D$4,Four-BC1141,0)</f>
        <v>0</v>
      </c>
      <c r="BH1141" s="68">
        <f ca="1">BF1141*'Inputs and Outputs'!$D$5-BG1141*'Inputs and Outputs'!$D$6</f>
        <v>4160</v>
      </c>
      <c r="BI1141" s="70">
        <f t="shared" ca="1" si="358"/>
        <v>0.75465998221475894</v>
      </c>
      <c r="BJ1141" s="68">
        <f t="shared" si="351"/>
        <v>25</v>
      </c>
      <c r="BK1141" s="75">
        <f ca="1">BF1141*'Inputs and Outputs'!$D$5-('Model Part B'!BG1141*'Model Part B'!BJ1141+BG1141*Costperbumped)</f>
        <v>4160</v>
      </c>
      <c r="BN1141" s="74">
        <v>1138</v>
      </c>
      <c r="BO1141" s="68" t="s">
        <v>1</v>
      </c>
      <c r="BP1141" s="71">
        <f t="shared" si="364"/>
        <v>44577</v>
      </c>
      <c r="BQ1141" s="67" t="s">
        <v>3</v>
      </c>
      <c r="BR1141" s="68" t="str">
        <f>'Flight Data'!$A1139</f>
        <v>G1138</v>
      </c>
      <c r="BS1141" s="68">
        <f ca="1">'Flight Data'!$B1139</f>
        <v>6</v>
      </c>
      <c r="BT1141" s="68">
        <f ca="1">ROUND(NORMINV($BY1141,'Inputs and Outputs'!$C$18,'Inputs and Outputs'!$D$18),0)</f>
        <v>109</v>
      </c>
      <c r="BU1141" s="68">
        <f t="shared" si="352"/>
        <v>105</v>
      </c>
      <c r="BV1141" s="68">
        <f t="shared" ca="1" si="353"/>
        <v>105</v>
      </c>
      <c r="BW1141" s="68">
        <f ca="1">IF(BV1141-BS1141&gt;'Inputs and Outputs'!$D$4,Five-BS1141,0)</f>
        <v>0</v>
      </c>
      <c r="BX1141" s="68">
        <f ca="1">BV1141*'Inputs and Outputs'!$D$5-BW1141*'Inputs and Outputs'!$D$6</f>
        <v>4200</v>
      </c>
      <c r="BY1141" s="70">
        <f t="shared" ca="1" si="359"/>
        <v>0.91737714431269757</v>
      </c>
      <c r="BZ1141" s="68">
        <f t="shared" si="354"/>
        <v>25</v>
      </c>
      <c r="CA1141" s="75">
        <f ca="1">BV1141*'Inputs and Outputs'!$D$5-('Model Part B'!BW1141*'Model Part B'!BZ1141+BW1141*Costperbumped)</f>
        <v>4200</v>
      </c>
    </row>
    <row r="1142" spans="2:79" x14ac:dyDescent="0.2">
      <c r="B1142" s="74">
        <v>1139</v>
      </c>
      <c r="C1142" s="68" t="s">
        <v>1</v>
      </c>
      <c r="D1142" s="71">
        <f t="shared" si="360"/>
        <v>44577</v>
      </c>
      <c r="E1142" s="67" t="s">
        <v>2</v>
      </c>
      <c r="F1142" s="68" t="str">
        <f>'Flight Data'!$A1140</f>
        <v>G1139</v>
      </c>
      <c r="G1142" s="68">
        <f ca="1">'Flight Data'!$B1140</f>
        <v>3</v>
      </c>
      <c r="H1142" s="68">
        <f ca="1">ROUND(NORMINV($M1142,'Inputs and Outputs'!$C$19,'Inputs and Outputs'!$D$19),0)</f>
        <v>95</v>
      </c>
      <c r="I1142" s="68">
        <f t="shared" si="340"/>
        <v>101</v>
      </c>
      <c r="J1142" s="68">
        <f t="shared" ca="1" si="341"/>
        <v>95</v>
      </c>
      <c r="K1142" s="68">
        <f ca="1">IF(J1142-G1142&gt;'Inputs and Outputs'!$D$4,One-G1142,0)</f>
        <v>0</v>
      </c>
      <c r="L1142" s="68">
        <f ca="1">J1142*'Inputs and Outputs'!$D$5-K1142*'Inputs and Outputs'!$D$6</f>
        <v>3800</v>
      </c>
      <c r="M1142" s="70">
        <f t="shared" ca="1" si="355"/>
        <v>5.0004948242664993E-2</v>
      </c>
      <c r="N1142" s="68">
        <f t="shared" si="342"/>
        <v>25</v>
      </c>
      <c r="O1142" s="75">
        <f ca="1">J1142*'Inputs and Outputs'!$D$5-('Model Part B'!K1142*'Model Part B'!N1142+K1142*Costperbumped)</f>
        <v>3800</v>
      </c>
      <c r="R1142" s="74">
        <v>1139</v>
      </c>
      <c r="S1142" s="68" t="s">
        <v>1</v>
      </c>
      <c r="T1142" s="71">
        <f t="shared" si="361"/>
        <v>44577</v>
      </c>
      <c r="U1142" s="67" t="s">
        <v>2</v>
      </c>
      <c r="V1142" s="68" t="str">
        <f>'Flight Data'!$A1140</f>
        <v>G1139</v>
      </c>
      <c r="W1142" s="68">
        <f ca="1">'Flight Data'!$B1140</f>
        <v>3</v>
      </c>
      <c r="X1142" s="68">
        <f ca="1">ROUND(NORMINV($AC1142,'Inputs and Outputs'!$C$19,'Inputs and Outputs'!$D$19),0)</f>
        <v>106</v>
      </c>
      <c r="Y1142" s="68">
        <f t="shared" si="343"/>
        <v>102</v>
      </c>
      <c r="Z1142" s="68">
        <f t="shared" ca="1" si="344"/>
        <v>102</v>
      </c>
      <c r="AA1142" s="68">
        <f ca="1">IF(Z1142-W1142&gt;'Inputs and Outputs'!$D$4,One-W1142,0)</f>
        <v>0</v>
      </c>
      <c r="AB1142" s="68">
        <f ca="1">Z1142*'Inputs and Outputs'!$D$5-AA1142*'Inputs and Outputs'!$D$6</f>
        <v>4080</v>
      </c>
      <c r="AC1142" s="70">
        <f t="shared" ca="1" si="356"/>
        <v>0.72595172178420575</v>
      </c>
      <c r="AD1142" s="68">
        <f t="shared" si="345"/>
        <v>25</v>
      </c>
      <c r="AE1142" s="75">
        <f ca="1">Z1142*'Inputs and Outputs'!$D$5-('Model Part B'!AA1142*'Model Part B'!AD1142+AA1142*Costperbumped)</f>
        <v>4080</v>
      </c>
      <c r="AH1142" s="74">
        <v>1139</v>
      </c>
      <c r="AI1142" s="68" t="s">
        <v>1</v>
      </c>
      <c r="AJ1142" s="71">
        <f t="shared" si="362"/>
        <v>44577</v>
      </c>
      <c r="AK1142" s="67" t="s">
        <v>2</v>
      </c>
      <c r="AL1142" s="68" t="str">
        <f>'Flight Data'!$A1140</f>
        <v>G1139</v>
      </c>
      <c r="AM1142" s="68">
        <f ca="1">'Flight Data'!$B1140</f>
        <v>3</v>
      </c>
      <c r="AN1142" s="68">
        <f ca="1">ROUND(NORMINV($AS1142,'Inputs and Outputs'!$C$19,'Inputs and Outputs'!$D$19),0)</f>
        <v>102</v>
      </c>
      <c r="AO1142" s="68">
        <f t="shared" si="346"/>
        <v>103</v>
      </c>
      <c r="AP1142" s="68">
        <f t="shared" ca="1" si="347"/>
        <v>102</v>
      </c>
      <c r="AQ1142" s="68">
        <f ca="1">IF(AP1142-AM1142&gt;'Inputs and Outputs'!$D$4,Three-AM1142,0)</f>
        <v>0</v>
      </c>
      <c r="AR1142" s="68">
        <f ca="1">AP1142*'Inputs and Outputs'!$D$5-AQ1142*'Inputs and Outputs'!$D$6</f>
        <v>4080</v>
      </c>
      <c r="AS1142" s="70">
        <f t="shared" ca="1" si="357"/>
        <v>0.40125762831831224</v>
      </c>
      <c r="AT1142" s="68">
        <f t="shared" si="348"/>
        <v>25</v>
      </c>
      <c r="AU1142" s="75">
        <f ca="1">AP1142*'Inputs and Outputs'!$D$5-('Model Part B'!AQ1142*'Model Part B'!AT1142+AQ1142*Costperbumped)</f>
        <v>4080</v>
      </c>
      <c r="AX1142" s="74">
        <v>1139</v>
      </c>
      <c r="AY1142" s="68" t="s">
        <v>1</v>
      </c>
      <c r="AZ1142" s="71">
        <f t="shared" si="363"/>
        <v>44577</v>
      </c>
      <c r="BA1142" s="67" t="s">
        <v>2</v>
      </c>
      <c r="BB1142" s="68" t="str">
        <f>'Flight Data'!$A1140</f>
        <v>G1139</v>
      </c>
      <c r="BC1142" s="68">
        <f ca="1">'Flight Data'!$B1140</f>
        <v>3</v>
      </c>
      <c r="BD1142" s="68">
        <f ca="1">ROUND(NORMINV($BI1142,'Inputs and Outputs'!$C$19,'Inputs and Outputs'!$D$19),0)</f>
        <v>105</v>
      </c>
      <c r="BE1142" s="68">
        <f t="shared" si="349"/>
        <v>104</v>
      </c>
      <c r="BF1142" s="68">
        <f t="shared" ca="1" si="350"/>
        <v>104</v>
      </c>
      <c r="BG1142" s="68">
        <f ca="1">IF(BF1142-BC1142&gt;'Inputs and Outputs'!$D$4,Four-BC1142,0)</f>
        <v>1</v>
      </c>
      <c r="BH1142" s="68">
        <f ca="1">BF1142*'Inputs and Outputs'!$D$5-BG1142*'Inputs and Outputs'!$D$6</f>
        <v>4060</v>
      </c>
      <c r="BI1142" s="70">
        <f t="shared" ca="1" si="358"/>
        <v>0.65209748989776273</v>
      </c>
      <c r="BJ1142" s="68">
        <f t="shared" si="351"/>
        <v>25</v>
      </c>
      <c r="BK1142" s="75">
        <f ca="1">BF1142*'Inputs and Outputs'!$D$5-('Model Part B'!BG1142*'Model Part B'!BJ1142+BG1142*Costperbumped)</f>
        <v>4035</v>
      </c>
      <c r="BN1142" s="74">
        <v>1139</v>
      </c>
      <c r="BO1142" s="68" t="s">
        <v>1</v>
      </c>
      <c r="BP1142" s="71">
        <f t="shared" si="364"/>
        <v>44577</v>
      </c>
      <c r="BQ1142" s="67" t="s">
        <v>2</v>
      </c>
      <c r="BR1142" s="68" t="str">
        <f>'Flight Data'!$A1140</f>
        <v>G1139</v>
      </c>
      <c r="BS1142" s="68">
        <f ca="1">'Flight Data'!$B1140</f>
        <v>3</v>
      </c>
      <c r="BT1142" s="68">
        <f ca="1">ROUND(NORMINV($BY1142,'Inputs and Outputs'!$C$18,'Inputs and Outputs'!$D$18),0)</f>
        <v>93</v>
      </c>
      <c r="BU1142" s="68">
        <f t="shared" si="352"/>
        <v>105</v>
      </c>
      <c r="BV1142" s="68">
        <f t="shared" ca="1" si="353"/>
        <v>93</v>
      </c>
      <c r="BW1142" s="68">
        <f ca="1">IF(BV1142-BS1142&gt;'Inputs and Outputs'!$D$4,Five-BS1142,0)</f>
        <v>0</v>
      </c>
      <c r="BX1142" s="68">
        <f ca="1">BV1142*'Inputs and Outputs'!$D$5-BW1142*'Inputs and Outputs'!$D$6</f>
        <v>3720</v>
      </c>
      <c r="BY1142" s="70">
        <f t="shared" ca="1" si="359"/>
        <v>0.10348284743121394</v>
      </c>
      <c r="BZ1142" s="68">
        <f t="shared" si="354"/>
        <v>25</v>
      </c>
      <c r="CA1142" s="75">
        <f ca="1">BV1142*'Inputs and Outputs'!$D$5-('Model Part B'!BW1142*'Model Part B'!BZ1142+BW1142*Costperbumped)</f>
        <v>3720</v>
      </c>
    </row>
    <row r="1143" spans="2:79" x14ac:dyDescent="0.2">
      <c r="B1143" s="74">
        <v>1140</v>
      </c>
      <c r="C1143" s="68" t="s">
        <v>1</v>
      </c>
      <c r="D1143" s="71">
        <f t="shared" si="360"/>
        <v>44577</v>
      </c>
      <c r="E1143" s="67" t="s">
        <v>0</v>
      </c>
      <c r="F1143" s="68" t="str">
        <f>'Flight Data'!$A1141</f>
        <v>G1140</v>
      </c>
      <c r="G1143" s="68">
        <f ca="1">'Flight Data'!$B1141</f>
        <v>8</v>
      </c>
      <c r="H1143" s="68">
        <f ca="1">ROUND(NORMINV($M1143,'Inputs and Outputs'!$C$20,'Inputs and Outputs'!$D$20),0)</f>
        <v>101</v>
      </c>
      <c r="I1143" s="68">
        <f t="shared" si="340"/>
        <v>101</v>
      </c>
      <c r="J1143" s="68">
        <f t="shared" ca="1" si="341"/>
        <v>101</v>
      </c>
      <c r="K1143" s="68">
        <f ca="1">IF(J1143-G1143&gt;'Inputs and Outputs'!$D$4,One-G1143,0)</f>
        <v>0</v>
      </c>
      <c r="L1143" s="68">
        <f ca="1">J1143*'Inputs and Outputs'!$D$5-K1143*'Inputs and Outputs'!$D$6</f>
        <v>4040</v>
      </c>
      <c r="M1143" s="70">
        <f t="shared" ca="1" si="355"/>
        <v>0.19838013002903865</v>
      </c>
      <c r="N1143" s="68">
        <f t="shared" si="342"/>
        <v>200</v>
      </c>
      <c r="O1143" s="75">
        <f ca="1">J1143*'Inputs and Outputs'!$D$5-('Model Part B'!K1143*'Model Part B'!N1143+K1143*Costperbumped)</f>
        <v>4040</v>
      </c>
      <c r="R1143" s="74">
        <v>1140</v>
      </c>
      <c r="S1143" s="68" t="s">
        <v>1</v>
      </c>
      <c r="T1143" s="71">
        <f t="shared" si="361"/>
        <v>44577</v>
      </c>
      <c r="U1143" s="67" t="s">
        <v>0</v>
      </c>
      <c r="V1143" s="68" t="str">
        <f>'Flight Data'!$A1141</f>
        <v>G1140</v>
      </c>
      <c r="W1143" s="68">
        <f ca="1">'Flight Data'!$B1141</f>
        <v>8</v>
      </c>
      <c r="X1143" s="68">
        <f ca="1">ROUND(NORMINV($AC1143,'Inputs and Outputs'!$C$20,'Inputs and Outputs'!$D$20),0)</f>
        <v>112</v>
      </c>
      <c r="Y1143" s="68">
        <f t="shared" si="343"/>
        <v>102</v>
      </c>
      <c r="Z1143" s="68">
        <f t="shared" ca="1" si="344"/>
        <v>102</v>
      </c>
      <c r="AA1143" s="68">
        <f ca="1">IF(Z1143-W1143&gt;'Inputs and Outputs'!$D$4,One-W1143,0)</f>
        <v>0</v>
      </c>
      <c r="AB1143" s="68">
        <f ca="1">Z1143*'Inputs and Outputs'!$D$5-AA1143*'Inputs and Outputs'!$D$6</f>
        <v>4080</v>
      </c>
      <c r="AC1143" s="70">
        <f t="shared" ca="1" si="356"/>
        <v>0.92163803957302159</v>
      </c>
      <c r="AD1143" s="68">
        <f t="shared" si="345"/>
        <v>200</v>
      </c>
      <c r="AE1143" s="75">
        <f ca="1">Z1143*'Inputs and Outputs'!$D$5-('Model Part B'!AA1143*'Model Part B'!AD1143+AA1143*Costperbumped)</f>
        <v>4080</v>
      </c>
      <c r="AH1143" s="74">
        <v>1140</v>
      </c>
      <c r="AI1143" s="68" t="s">
        <v>1</v>
      </c>
      <c r="AJ1143" s="71">
        <f t="shared" si="362"/>
        <v>44577</v>
      </c>
      <c r="AK1143" s="67" t="s">
        <v>0</v>
      </c>
      <c r="AL1143" s="68" t="str">
        <f>'Flight Data'!$A1141</f>
        <v>G1140</v>
      </c>
      <c r="AM1143" s="68">
        <f ca="1">'Flight Data'!$B1141</f>
        <v>8</v>
      </c>
      <c r="AN1143" s="68">
        <f ca="1">ROUND(NORMINV($AS1143,'Inputs and Outputs'!$C$20,'Inputs and Outputs'!$D$20),0)</f>
        <v>106</v>
      </c>
      <c r="AO1143" s="68">
        <f t="shared" si="346"/>
        <v>103</v>
      </c>
      <c r="AP1143" s="68">
        <f t="shared" ca="1" si="347"/>
        <v>103</v>
      </c>
      <c r="AQ1143" s="68">
        <f ca="1">IF(AP1143-AM1143&gt;'Inputs and Outputs'!$D$4,Three-AM1143,0)</f>
        <v>0</v>
      </c>
      <c r="AR1143" s="68">
        <f ca="1">AP1143*'Inputs and Outputs'!$D$5-AQ1143*'Inputs and Outputs'!$D$6</f>
        <v>4120</v>
      </c>
      <c r="AS1143" s="70">
        <f t="shared" ca="1" si="357"/>
        <v>0.60112804794416153</v>
      </c>
      <c r="AT1143" s="68">
        <f t="shared" si="348"/>
        <v>200</v>
      </c>
      <c r="AU1143" s="75">
        <f ca="1">AP1143*'Inputs and Outputs'!$D$5-('Model Part B'!AQ1143*'Model Part B'!AT1143+AQ1143*Costperbumped)</f>
        <v>4120</v>
      </c>
      <c r="AX1143" s="74">
        <v>1140</v>
      </c>
      <c r="AY1143" s="68" t="s">
        <v>1</v>
      </c>
      <c r="AZ1143" s="71">
        <f t="shared" si="363"/>
        <v>44577</v>
      </c>
      <c r="BA1143" s="67" t="s">
        <v>0</v>
      </c>
      <c r="BB1143" s="68" t="str">
        <f>'Flight Data'!$A1141</f>
        <v>G1140</v>
      </c>
      <c r="BC1143" s="68">
        <f ca="1">'Flight Data'!$B1141</f>
        <v>8</v>
      </c>
      <c r="BD1143" s="68">
        <f ca="1">ROUND(NORMINV($BI1143,'Inputs and Outputs'!$C$20,'Inputs and Outputs'!$D$20),0)</f>
        <v>99</v>
      </c>
      <c r="BE1143" s="68">
        <f t="shared" si="349"/>
        <v>104</v>
      </c>
      <c r="BF1143" s="68">
        <f t="shared" ca="1" si="350"/>
        <v>99</v>
      </c>
      <c r="BG1143" s="68">
        <f ca="1">IF(BF1143-BC1143&gt;'Inputs and Outputs'!$D$4,Four-BC1143,0)</f>
        <v>0</v>
      </c>
      <c r="BH1143" s="68">
        <f ca="1">BF1143*'Inputs and Outputs'!$D$5-BG1143*'Inputs and Outputs'!$D$6</f>
        <v>3960</v>
      </c>
      <c r="BI1143" s="70">
        <f t="shared" ca="1" si="358"/>
        <v>0.10045777558023539</v>
      </c>
      <c r="BJ1143" s="68">
        <f t="shared" si="351"/>
        <v>200</v>
      </c>
      <c r="BK1143" s="75">
        <f ca="1">BF1143*'Inputs and Outputs'!$D$5-('Model Part B'!BG1143*'Model Part B'!BJ1143+BG1143*Costperbumped)</f>
        <v>3960</v>
      </c>
      <c r="BN1143" s="74">
        <v>1140</v>
      </c>
      <c r="BO1143" s="68" t="s">
        <v>1</v>
      </c>
      <c r="BP1143" s="71">
        <f t="shared" si="364"/>
        <v>44577</v>
      </c>
      <c r="BQ1143" s="67" t="s">
        <v>0</v>
      </c>
      <c r="BR1143" s="68" t="str">
        <f>'Flight Data'!$A1141</f>
        <v>G1140</v>
      </c>
      <c r="BS1143" s="68">
        <f ca="1">'Flight Data'!$B1141</f>
        <v>8</v>
      </c>
      <c r="BT1143" s="68">
        <f ca="1">ROUND(NORMINV($BY1143,'Inputs and Outputs'!$C$18,'Inputs and Outputs'!$D$18),0)</f>
        <v>113</v>
      </c>
      <c r="BU1143" s="68">
        <f t="shared" si="352"/>
        <v>105</v>
      </c>
      <c r="BV1143" s="68">
        <f t="shared" ca="1" si="353"/>
        <v>105</v>
      </c>
      <c r="BW1143" s="68">
        <f ca="1">IF(BV1143-BS1143&gt;'Inputs and Outputs'!$D$4,Five-BS1143,0)</f>
        <v>0</v>
      </c>
      <c r="BX1143" s="68">
        <f ca="1">BV1143*'Inputs and Outputs'!$D$5-BW1143*'Inputs and Outputs'!$D$6</f>
        <v>4200</v>
      </c>
      <c r="BY1143" s="70">
        <f t="shared" ca="1" si="359"/>
        <v>0.97993396443263858</v>
      </c>
      <c r="BZ1143" s="68">
        <f t="shared" si="354"/>
        <v>200</v>
      </c>
      <c r="CA1143" s="75">
        <f ca="1">BV1143*'Inputs and Outputs'!$D$5-('Model Part B'!BW1143*'Model Part B'!BZ1143+BW1143*Costperbumped)</f>
        <v>4200</v>
      </c>
    </row>
    <row r="1144" spans="2:79" x14ac:dyDescent="0.2">
      <c r="B1144" s="74">
        <v>1141</v>
      </c>
      <c r="C1144" s="68" t="s">
        <v>9</v>
      </c>
      <c r="D1144" s="71">
        <f t="shared" si="360"/>
        <v>44578</v>
      </c>
      <c r="E1144" s="67" t="s">
        <v>3</v>
      </c>
      <c r="F1144" s="68" t="str">
        <f>'Flight Data'!$A1142</f>
        <v>G1141</v>
      </c>
      <c r="G1144" s="68">
        <f ca="1">'Flight Data'!$B1142</f>
        <v>8</v>
      </c>
      <c r="H1144" s="68">
        <f ca="1">ROUND(NORMINV($M1144,'Inputs and Outputs'!$C$18,'Inputs and Outputs'!$D$18),0)</f>
        <v>108</v>
      </c>
      <c r="I1144" s="68">
        <f t="shared" si="340"/>
        <v>101</v>
      </c>
      <c r="J1144" s="68">
        <f t="shared" ca="1" si="341"/>
        <v>101</v>
      </c>
      <c r="K1144" s="68">
        <f ca="1">IF(J1144-G1144&gt;'Inputs and Outputs'!$D$4,One-G1144,0)</f>
        <v>0</v>
      </c>
      <c r="L1144" s="68">
        <f ca="1">J1144*'Inputs and Outputs'!$D$5-K1144*'Inputs and Outputs'!$D$6</f>
        <v>4040</v>
      </c>
      <c r="M1144" s="70">
        <f t="shared" ca="1" si="355"/>
        <v>0.87903018076292438</v>
      </c>
      <c r="N1144" s="68">
        <f t="shared" si="342"/>
        <v>25</v>
      </c>
      <c r="O1144" s="75">
        <f ca="1">J1144*'Inputs and Outputs'!$D$5-('Model Part B'!K1144*'Model Part B'!N1144+K1144*Costperbumped)</f>
        <v>4040</v>
      </c>
      <c r="R1144" s="74">
        <v>1141</v>
      </c>
      <c r="S1144" s="68" t="s">
        <v>9</v>
      </c>
      <c r="T1144" s="71">
        <f t="shared" si="361"/>
        <v>44578</v>
      </c>
      <c r="U1144" s="67" t="s">
        <v>3</v>
      </c>
      <c r="V1144" s="68" t="str">
        <f>'Flight Data'!$A1142</f>
        <v>G1141</v>
      </c>
      <c r="W1144" s="68">
        <f ca="1">'Flight Data'!$B1142</f>
        <v>8</v>
      </c>
      <c r="X1144" s="68">
        <f ca="1">ROUND(NORMINV($AC1144,'Inputs and Outputs'!$C$18,'Inputs and Outputs'!$D$18),0)</f>
        <v>108</v>
      </c>
      <c r="Y1144" s="68">
        <f t="shared" si="343"/>
        <v>102</v>
      </c>
      <c r="Z1144" s="68">
        <f t="shared" ca="1" si="344"/>
        <v>102</v>
      </c>
      <c r="AA1144" s="68">
        <f ca="1">IF(Z1144-W1144&gt;'Inputs and Outputs'!$D$4,One-W1144,0)</f>
        <v>0</v>
      </c>
      <c r="AB1144" s="68">
        <f ca="1">Z1144*'Inputs and Outputs'!$D$5-AA1144*'Inputs and Outputs'!$D$6</f>
        <v>4080</v>
      </c>
      <c r="AC1144" s="70">
        <f t="shared" ca="1" si="356"/>
        <v>0.89320079256267237</v>
      </c>
      <c r="AD1144" s="68">
        <f t="shared" si="345"/>
        <v>25</v>
      </c>
      <c r="AE1144" s="75">
        <f ca="1">Z1144*'Inputs and Outputs'!$D$5-('Model Part B'!AA1144*'Model Part B'!AD1144+AA1144*Costperbumped)</f>
        <v>4080</v>
      </c>
      <c r="AH1144" s="74">
        <v>1141</v>
      </c>
      <c r="AI1144" s="68" t="s">
        <v>9</v>
      </c>
      <c r="AJ1144" s="71">
        <f t="shared" si="362"/>
        <v>44578</v>
      </c>
      <c r="AK1144" s="67" t="s">
        <v>3</v>
      </c>
      <c r="AL1144" s="68" t="str">
        <f>'Flight Data'!$A1142</f>
        <v>G1141</v>
      </c>
      <c r="AM1144" s="68">
        <f ca="1">'Flight Data'!$B1142</f>
        <v>8</v>
      </c>
      <c r="AN1144" s="68">
        <f ca="1">ROUND(NORMINV($AS1144,'Inputs and Outputs'!$C$18,'Inputs and Outputs'!$D$18),0)</f>
        <v>102</v>
      </c>
      <c r="AO1144" s="68">
        <f t="shared" si="346"/>
        <v>103</v>
      </c>
      <c r="AP1144" s="68">
        <f t="shared" ca="1" si="347"/>
        <v>102</v>
      </c>
      <c r="AQ1144" s="68">
        <f ca="1">IF(AP1144-AM1144&gt;'Inputs and Outputs'!$D$4,Three-AM1144,0)</f>
        <v>0</v>
      </c>
      <c r="AR1144" s="68">
        <f ca="1">AP1144*'Inputs and Outputs'!$D$5-AQ1144*'Inputs and Outputs'!$D$6</f>
        <v>4080</v>
      </c>
      <c r="AS1144" s="70">
        <f t="shared" ca="1" si="357"/>
        <v>0.57018766888207317</v>
      </c>
      <c r="AT1144" s="68">
        <f t="shared" si="348"/>
        <v>25</v>
      </c>
      <c r="AU1144" s="75">
        <f ca="1">AP1144*'Inputs and Outputs'!$D$5-('Model Part B'!AQ1144*'Model Part B'!AT1144+AQ1144*Costperbumped)</f>
        <v>4080</v>
      </c>
      <c r="AX1144" s="74">
        <v>1141</v>
      </c>
      <c r="AY1144" s="68" t="s">
        <v>9</v>
      </c>
      <c r="AZ1144" s="71">
        <f t="shared" si="363"/>
        <v>44578</v>
      </c>
      <c r="BA1144" s="67" t="s">
        <v>3</v>
      </c>
      <c r="BB1144" s="68" t="str">
        <f>'Flight Data'!$A1142</f>
        <v>G1141</v>
      </c>
      <c r="BC1144" s="68">
        <f ca="1">'Flight Data'!$B1142</f>
        <v>8</v>
      </c>
      <c r="BD1144" s="68">
        <f ca="1">ROUND(NORMINV($BI1144,'Inputs and Outputs'!$C$18,'Inputs and Outputs'!$D$18),0)</f>
        <v>110</v>
      </c>
      <c r="BE1144" s="68">
        <f t="shared" si="349"/>
        <v>104</v>
      </c>
      <c r="BF1144" s="68">
        <f t="shared" ca="1" si="350"/>
        <v>104</v>
      </c>
      <c r="BG1144" s="68">
        <f ca="1">IF(BF1144-BC1144&gt;'Inputs and Outputs'!$D$4,Four-BC1144,0)</f>
        <v>0</v>
      </c>
      <c r="BH1144" s="68">
        <f ca="1">BF1144*'Inputs and Outputs'!$D$5-BG1144*'Inputs and Outputs'!$D$6</f>
        <v>4160</v>
      </c>
      <c r="BI1144" s="70">
        <f t="shared" ca="1" si="358"/>
        <v>0.93079678281283618</v>
      </c>
      <c r="BJ1144" s="68">
        <f t="shared" si="351"/>
        <v>25</v>
      </c>
      <c r="BK1144" s="75">
        <f ca="1">BF1144*'Inputs and Outputs'!$D$5-('Model Part B'!BG1144*'Model Part B'!BJ1144+BG1144*Costperbumped)</f>
        <v>4160</v>
      </c>
      <c r="BN1144" s="74">
        <v>1141</v>
      </c>
      <c r="BO1144" s="68" t="s">
        <v>9</v>
      </c>
      <c r="BP1144" s="71">
        <f t="shared" si="364"/>
        <v>44578</v>
      </c>
      <c r="BQ1144" s="67" t="s">
        <v>3</v>
      </c>
      <c r="BR1144" s="68" t="str">
        <f>'Flight Data'!$A1142</f>
        <v>G1141</v>
      </c>
      <c r="BS1144" s="68">
        <f ca="1">'Flight Data'!$B1142</f>
        <v>8</v>
      </c>
      <c r="BT1144" s="68">
        <f ca="1">ROUND(NORMINV($BY1144,'Inputs and Outputs'!$C$18,'Inputs and Outputs'!$D$18),0)</f>
        <v>94</v>
      </c>
      <c r="BU1144" s="68">
        <f t="shared" si="352"/>
        <v>105</v>
      </c>
      <c r="BV1144" s="68">
        <f t="shared" ca="1" si="353"/>
        <v>94</v>
      </c>
      <c r="BW1144" s="68">
        <f ca="1">IF(BV1144-BS1144&gt;'Inputs and Outputs'!$D$4,Five-BS1144,0)</f>
        <v>0</v>
      </c>
      <c r="BX1144" s="68">
        <f ca="1">BV1144*'Inputs and Outputs'!$D$5-BW1144*'Inputs and Outputs'!$D$6</f>
        <v>3760</v>
      </c>
      <c r="BY1144" s="70">
        <f t="shared" ca="1" si="359"/>
        <v>0.13554023967096496</v>
      </c>
      <c r="BZ1144" s="68">
        <f t="shared" si="354"/>
        <v>25</v>
      </c>
      <c r="CA1144" s="75">
        <f ca="1">BV1144*'Inputs and Outputs'!$D$5-('Model Part B'!BW1144*'Model Part B'!BZ1144+BW1144*Costperbumped)</f>
        <v>3760</v>
      </c>
    </row>
    <row r="1145" spans="2:79" x14ac:dyDescent="0.2">
      <c r="B1145" s="74">
        <v>1142</v>
      </c>
      <c r="C1145" s="68" t="s">
        <v>9</v>
      </c>
      <c r="D1145" s="71">
        <f t="shared" si="360"/>
        <v>44578</v>
      </c>
      <c r="E1145" s="67" t="s">
        <v>2</v>
      </c>
      <c r="F1145" s="68" t="str">
        <f>'Flight Data'!$A1143</f>
        <v>G1142</v>
      </c>
      <c r="G1145" s="68">
        <f ca="1">'Flight Data'!$B1143</f>
        <v>6</v>
      </c>
      <c r="H1145" s="68">
        <f ca="1">ROUND(NORMINV($M1145,'Inputs and Outputs'!$C$19,'Inputs and Outputs'!$D$19),0)</f>
        <v>103</v>
      </c>
      <c r="I1145" s="68">
        <f t="shared" si="340"/>
        <v>101</v>
      </c>
      <c r="J1145" s="68">
        <f t="shared" ca="1" si="341"/>
        <v>101</v>
      </c>
      <c r="K1145" s="68">
        <f ca="1">IF(J1145-G1145&gt;'Inputs and Outputs'!$D$4,One-G1145,0)</f>
        <v>0</v>
      </c>
      <c r="L1145" s="68">
        <f ca="1">J1145*'Inputs and Outputs'!$D$5-K1145*'Inputs and Outputs'!$D$6</f>
        <v>4040</v>
      </c>
      <c r="M1145" s="70">
        <f t="shared" ca="1" si="355"/>
        <v>0.49843090155741554</v>
      </c>
      <c r="N1145" s="68">
        <f t="shared" si="342"/>
        <v>25</v>
      </c>
      <c r="O1145" s="75">
        <f ca="1">J1145*'Inputs and Outputs'!$D$5-('Model Part B'!K1145*'Model Part B'!N1145+K1145*Costperbumped)</f>
        <v>4040</v>
      </c>
      <c r="R1145" s="74">
        <v>1142</v>
      </c>
      <c r="S1145" s="68" t="s">
        <v>9</v>
      </c>
      <c r="T1145" s="71">
        <f t="shared" si="361"/>
        <v>44578</v>
      </c>
      <c r="U1145" s="67" t="s">
        <v>2</v>
      </c>
      <c r="V1145" s="68" t="str">
        <f>'Flight Data'!$A1143</f>
        <v>G1142</v>
      </c>
      <c r="W1145" s="68">
        <f ca="1">'Flight Data'!$B1143</f>
        <v>6</v>
      </c>
      <c r="X1145" s="68">
        <f ca="1">ROUND(NORMINV($AC1145,'Inputs and Outputs'!$C$19,'Inputs and Outputs'!$D$19),0)</f>
        <v>100</v>
      </c>
      <c r="Y1145" s="68">
        <f t="shared" si="343"/>
        <v>102</v>
      </c>
      <c r="Z1145" s="68">
        <f t="shared" ca="1" si="344"/>
        <v>100</v>
      </c>
      <c r="AA1145" s="68">
        <f ca="1">IF(Z1145-W1145&gt;'Inputs and Outputs'!$D$4,One-W1145,0)</f>
        <v>0</v>
      </c>
      <c r="AB1145" s="68">
        <f ca="1">Z1145*'Inputs and Outputs'!$D$5-AA1145*'Inputs and Outputs'!$D$6</f>
        <v>4000</v>
      </c>
      <c r="AC1145" s="70">
        <f t="shared" ca="1" si="356"/>
        <v>0.28867980348651223</v>
      </c>
      <c r="AD1145" s="68">
        <f t="shared" si="345"/>
        <v>25</v>
      </c>
      <c r="AE1145" s="75">
        <f ca="1">Z1145*'Inputs and Outputs'!$D$5-('Model Part B'!AA1145*'Model Part B'!AD1145+AA1145*Costperbumped)</f>
        <v>4000</v>
      </c>
      <c r="AH1145" s="74">
        <v>1142</v>
      </c>
      <c r="AI1145" s="68" t="s">
        <v>9</v>
      </c>
      <c r="AJ1145" s="71">
        <f t="shared" si="362"/>
        <v>44578</v>
      </c>
      <c r="AK1145" s="67" t="s">
        <v>2</v>
      </c>
      <c r="AL1145" s="68" t="str">
        <f>'Flight Data'!$A1143</f>
        <v>G1142</v>
      </c>
      <c r="AM1145" s="68">
        <f ca="1">'Flight Data'!$B1143</f>
        <v>6</v>
      </c>
      <c r="AN1145" s="68">
        <f ca="1">ROUND(NORMINV($AS1145,'Inputs and Outputs'!$C$19,'Inputs and Outputs'!$D$19),0)</f>
        <v>94</v>
      </c>
      <c r="AO1145" s="68">
        <f t="shared" si="346"/>
        <v>103</v>
      </c>
      <c r="AP1145" s="68">
        <f t="shared" ca="1" si="347"/>
        <v>94</v>
      </c>
      <c r="AQ1145" s="68">
        <f ca="1">IF(AP1145-AM1145&gt;'Inputs and Outputs'!$D$4,Three-AM1145,0)</f>
        <v>0</v>
      </c>
      <c r="AR1145" s="68">
        <f ca="1">AP1145*'Inputs and Outputs'!$D$5-AQ1145*'Inputs and Outputs'!$D$6</f>
        <v>3760</v>
      </c>
      <c r="AS1145" s="70">
        <f t="shared" ca="1" si="357"/>
        <v>4.1357751825999212E-2</v>
      </c>
      <c r="AT1145" s="68">
        <f t="shared" si="348"/>
        <v>25</v>
      </c>
      <c r="AU1145" s="75">
        <f ca="1">AP1145*'Inputs and Outputs'!$D$5-('Model Part B'!AQ1145*'Model Part B'!AT1145+AQ1145*Costperbumped)</f>
        <v>3760</v>
      </c>
      <c r="AX1145" s="74">
        <v>1142</v>
      </c>
      <c r="AY1145" s="68" t="s">
        <v>9</v>
      </c>
      <c r="AZ1145" s="71">
        <f t="shared" si="363"/>
        <v>44578</v>
      </c>
      <c r="BA1145" s="67" t="s">
        <v>2</v>
      </c>
      <c r="BB1145" s="68" t="str">
        <f>'Flight Data'!$A1143</f>
        <v>G1142</v>
      </c>
      <c r="BC1145" s="68">
        <f ca="1">'Flight Data'!$B1143</f>
        <v>6</v>
      </c>
      <c r="BD1145" s="68">
        <f ca="1">ROUND(NORMINV($BI1145,'Inputs and Outputs'!$C$19,'Inputs and Outputs'!$D$19),0)</f>
        <v>104</v>
      </c>
      <c r="BE1145" s="68">
        <f t="shared" si="349"/>
        <v>104</v>
      </c>
      <c r="BF1145" s="68">
        <f t="shared" ca="1" si="350"/>
        <v>104</v>
      </c>
      <c r="BG1145" s="68">
        <f ca="1">IF(BF1145-BC1145&gt;'Inputs and Outputs'!$D$4,Four-BC1145,0)</f>
        <v>0</v>
      </c>
      <c r="BH1145" s="68">
        <f ca="1">BF1145*'Inputs and Outputs'!$D$5-BG1145*'Inputs and Outputs'!$D$6</f>
        <v>4160</v>
      </c>
      <c r="BI1145" s="70">
        <f t="shared" ca="1" si="358"/>
        <v>0.57535144653899972</v>
      </c>
      <c r="BJ1145" s="68">
        <f t="shared" si="351"/>
        <v>25</v>
      </c>
      <c r="BK1145" s="75">
        <f ca="1">BF1145*'Inputs and Outputs'!$D$5-('Model Part B'!BG1145*'Model Part B'!BJ1145+BG1145*Costperbumped)</f>
        <v>4160</v>
      </c>
      <c r="BN1145" s="74">
        <v>1142</v>
      </c>
      <c r="BO1145" s="68" t="s">
        <v>9</v>
      </c>
      <c r="BP1145" s="71">
        <f t="shared" si="364"/>
        <v>44578</v>
      </c>
      <c r="BQ1145" s="67" t="s">
        <v>2</v>
      </c>
      <c r="BR1145" s="68" t="str">
        <f>'Flight Data'!$A1143</f>
        <v>G1142</v>
      </c>
      <c r="BS1145" s="68">
        <f ca="1">'Flight Data'!$B1143</f>
        <v>6</v>
      </c>
      <c r="BT1145" s="68">
        <f ca="1">ROUND(NORMINV($BY1145,'Inputs and Outputs'!$C$18,'Inputs and Outputs'!$D$18),0)</f>
        <v>94</v>
      </c>
      <c r="BU1145" s="68">
        <f t="shared" si="352"/>
        <v>105</v>
      </c>
      <c r="BV1145" s="68">
        <f t="shared" ca="1" si="353"/>
        <v>94</v>
      </c>
      <c r="BW1145" s="68">
        <f ca="1">IF(BV1145-BS1145&gt;'Inputs and Outputs'!$D$4,Five-BS1145,0)</f>
        <v>0</v>
      </c>
      <c r="BX1145" s="68">
        <f ca="1">BV1145*'Inputs and Outputs'!$D$5-BW1145*'Inputs and Outputs'!$D$6</f>
        <v>3760</v>
      </c>
      <c r="BY1145" s="70">
        <f t="shared" ca="1" si="359"/>
        <v>0.12942710097312737</v>
      </c>
      <c r="BZ1145" s="68">
        <f t="shared" si="354"/>
        <v>25</v>
      </c>
      <c r="CA1145" s="75">
        <f ca="1">BV1145*'Inputs and Outputs'!$D$5-('Model Part B'!BW1145*'Model Part B'!BZ1145+BW1145*Costperbumped)</f>
        <v>3760</v>
      </c>
    </row>
    <row r="1146" spans="2:79" x14ac:dyDescent="0.2">
      <c r="B1146" s="74">
        <v>1143</v>
      </c>
      <c r="C1146" s="68" t="s">
        <v>9</v>
      </c>
      <c r="D1146" s="71">
        <f t="shared" si="360"/>
        <v>44578</v>
      </c>
      <c r="E1146" s="67" t="s">
        <v>0</v>
      </c>
      <c r="F1146" s="68" t="str">
        <f>'Flight Data'!$A1144</f>
        <v>G1143</v>
      </c>
      <c r="G1146" s="68">
        <f ca="1">'Flight Data'!$B1144</f>
        <v>3</v>
      </c>
      <c r="H1146" s="68">
        <f ca="1">ROUND(NORMINV($M1146,'Inputs and Outputs'!$C$20,'Inputs and Outputs'!$D$20),0)</f>
        <v>109</v>
      </c>
      <c r="I1146" s="68">
        <f t="shared" si="340"/>
        <v>101</v>
      </c>
      <c r="J1146" s="68">
        <f t="shared" ca="1" si="341"/>
        <v>101</v>
      </c>
      <c r="K1146" s="68">
        <f ca="1">IF(J1146-G1146&gt;'Inputs and Outputs'!$D$4,One-G1146,0)</f>
        <v>0</v>
      </c>
      <c r="L1146" s="68">
        <f ca="1">J1146*'Inputs and Outputs'!$D$5-K1146*'Inputs and Outputs'!$D$6</f>
        <v>4040</v>
      </c>
      <c r="M1146" s="70">
        <f t="shared" ca="1" si="355"/>
        <v>0.78888320773795617</v>
      </c>
      <c r="N1146" s="68">
        <f t="shared" si="342"/>
        <v>200</v>
      </c>
      <c r="O1146" s="75">
        <f ca="1">J1146*'Inputs and Outputs'!$D$5-('Model Part B'!K1146*'Model Part B'!N1146+K1146*Costperbumped)</f>
        <v>4040</v>
      </c>
      <c r="R1146" s="74">
        <v>1143</v>
      </c>
      <c r="S1146" s="68" t="s">
        <v>9</v>
      </c>
      <c r="T1146" s="71">
        <f t="shared" si="361"/>
        <v>44578</v>
      </c>
      <c r="U1146" s="67" t="s">
        <v>0</v>
      </c>
      <c r="V1146" s="68" t="str">
        <f>'Flight Data'!$A1144</f>
        <v>G1143</v>
      </c>
      <c r="W1146" s="68">
        <f ca="1">'Flight Data'!$B1144</f>
        <v>3</v>
      </c>
      <c r="X1146" s="68">
        <f ca="1">ROUND(NORMINV($AC1146,'Inputs and Outputs'!$C$20,'Inputs and Outputs'!$D$20),0)</f>
        <v>103</v>
      </c>
      <c r="Y1146" s="68">
        <f t="shared" si="343"/>
        <v>102</v>
      </c>
      <c r="Z1146" s="68">
        <f t="shared" ca="1" si="344"/>
        <v>102</v>
      </c>
      <c r="AA1146" s="68">
        <f ca="1">IF(Z1146-W1146&gt;'Inputs and Outputs'!$D$4,One-W1146,0)</f>
        <v>0</v>
      </c>
      <c r="AB1146" s="68">
        <f ca="1">Z1146*'Inputs and Outputs'!$D$5-AA1146*'Inputs and Outputs'!$D$6</f>
        <v>4080</v>
      </c>
      <c r="AC1146" s="70">
        <f t="shared" ca="1" si="356"/>
        <v>0.31199329172714574</v>
      </c>
      <c r="AD1146" s="68">
        <f t="shared" si="345"/>
        <v>200</v>
      </c>
      <c r="AE1146" s="75">
        <f ca="1">Z1146*'Inputs and Outputs'!$D$5-('Model Part B'!AA1146*'Model Part B'!AD1146+AA1146*Costperbumped)</f>
        <v>4080</v>
      </c>
      <c r="AH1146" s="74">
        <v>1143</v>
      </c>
      <c r="AI1146" s="68" t="s">
        <v>9</v>
      </c>
      <c r="AJ1146" s="71">
        <f t="shared" si="362"/>
        <v>44578</v>
      </c>
      <c r="AK1146" s="67" t="s">
        <v>0</v>
      </c>
      <c r="AL1146" s="68" t="str">
        <f>'Flight Data'!$A1144</f>
        <v>G1143</v>
      </c>
      <c r="AM1146" s="68">
        <f ca="1">'Flight Data'!$B1144</f>
        <v>3</v>
      </c>
      <c r="AN1146" s="68">
        <f ca="1">ROUND(NORMINV($AS1146,'Inputs and Outputs'!$C$20,'Inputs and Outputs'!$D$20),0)</f>
        <v>103</v>
      </c>
      <c r="AO1146" s="68">
        <f t="shared" si="346"/>
        <v>103</v>
      </c>
      <c r="AP1146" s="68">
        <f t="shared" ca="1" si="347"/>
        <v>103</v>
      </c>
      <c r="AQ1146" s="68">
        <f ca="1">IF(AP1146-AM1146&gt;'Inputs and Outputs'!$D$4,Three-AM1146,0)</f>
        <v>0</v>
      </c>
      <c r="AR1146" s="68">
        <f ca="1">AP1146*'Inputs and Outputs'!$D$5-AQ1146*'Inputs and Outputs'!$D$6</f>
        <v>4120</v>
      </c>
      <c r="AS1146" s="70">
        <f t="shared" ca="1" si="357"/>
        <v>0.33399552917881703</v>
      </c>
      <c r="AT1146" s="68">
        <f t="shared" si="348"/>
        <v>200</v>
      </c>
      <c r="AU1146" s="75">
        <f ca="1">AP1146*'Inputs and Outputs'!$D$5-('Model Part B'!AQ1146*'Model Part B'!AT1146+AQ1146*Costperbumped)</f>
        <v>4120</v>
      </c>
      <c r="AX1146" s="74">
        <v>1143</v>
      </c>
      <c r="AY1146" s="68" t="s">
        <v>9</v>
      </c>
      <c r="AZ1146" s="71">
        <f t="shared" si="363"/>
        <v>44578</v>
      </c>
      <c r="BA1146" s="67" t="s">
        <v>0</v>
      </c>
      <c r="BB1146" s="68" t="str">
        <f>'Flight Data'!$A1144</f>
        <v>G1143</v>
      </c>
      <c r="BC1146" s="68">
        <f ca="1">'Flight Data'!$B1144</f>
        <v>3</v>
      </c>
      <c r="BD1146" s="68">
        <f ca="1">ROUND(NORMINV($BI1146,'Inputs and Outputs'!$C$20,'Inputs and Outputs'!$D$20),0)</f>
        <v>107</v>
      </c>
      <c r="BE1146" s="68">
        <f t="shared" si="349"/>
        <v>104</v>
      </c>
      <c r="BF1146" s="68">
        <f t="shared" ca="1" si="350"/>
        <v>104</v>
      </c>
      <c r="BG1146" s="68">
        <f ca="1">IF(BF1146-BC1146&gt;'Inputs and Outputs'!$D$4,Four-BC1146,0)</f>
        <v>1</v>
      </c>
      <c r="BH1146" s="68">
        <f ca="1">BF1146*'Inputs and Outputs'!$D$5-BG1146*'Inputs and Outputs'!$D$6</f>
        <v>4060</v>
      </c>
      <c r="BI1146" s="70">
        <f t="shared" ca="1" si="358"/>
        <v>0.66520329371671816</v>
      </c>
      <c r="BJ1146" s="68">
        <f t="shared" si="351"/>
        <v>200</v>
      </c>
      <c r="BK1146" s="75">
        <f ca="1">BF1146*'Inputs and Outputs'!$D$5-('Model Part B'!BG1146*'Model Part B'!BJ1146+BG1146*Costperbumped)</f>
        <v>3860</v>
      </c>
      <c r="BN1146" s="74">
        <v>1143</v>
      </c>
      <c r="BO1146" s="68" t="s">
        <v>9</v>
      </c>
      <c r="BP1146" s="71">
        <f t="shared" si="364"/>
        <v>44578</v>
      </c>
      <c r="BQ1146" s="67" t="s">
        <v>0</v>
      </c>
      <c r="BR1146" s="68" t="str">
        <f>'Flight Data'!$A1144</f>
        <v>G1143</v>
      </c>
      <c r="BS1146" s="68">
        <f ca="1">'Flight Data'!$B1144</f>
        <v>3</v>
      </c>
      <c r="BT1146" s="68">
        <f ca="1">ROUND(NORMINV($BY1146,'Inputs and Outputs'!$C$18,'Inputs and Outputs'!$D$18),0)</f>
        <v>96</v>
      </c>
      <c r="BU1146" s="68">
        <f t="shared" si="352"/>
        <v>105</v>
      </c>
      <c r="BV1146" s="68">
        <f t="shared" ca="1" si="353"/>
        <v>96</v>
      </c>
      <c r="BW1146" s="68">
        <f ca="1">IF(BV1146-BS1146&gt;'Inputs and Outputs'!$D$4,Five-BS1146,0)</f>
        <v>0</v>
      </c>
      <c r="BX1146" s="68">
        <f ca="1">BV1146*'Inputs and Outputs'!$D$5-BW1146*'Inputs and Outputs'!$D$6</f>
        <v>3840</v>
      </c>
      <c r="BY1146" s="70">
        <f t="shared" ca="1" si="359"/>
        <v>0.22041362228850547</v>
      </c>
      <c r="BZ1146" s="68">
        <f t="shared" si="354"/>
        <v>200</v>
      </c>
      <c r="CA1146" s="75">
        <f ca="1">BV1146*'Inputs and Outputs'!$D$5-('Model Part B'!BW1146*'Model Part B'!BZ1146+BW1146*Costperbumped)</f>
        <v>3840</v>
      </c>
    </row>
    <row r="1147" spans="2:79" x14ac:dyDescent="0.2">
      <c r="B1147" s="74">
        <v>1144</v>
      </c>
      <c r="C1147" s="68" t="s">
        <v>8</v>
      </c>
      <c r="D1147" s="71">
        <f t="shared" si="360"/>
        <v>44579</v>
      </c>
      <c r="E1147" s="67" t="s">
        <v>3</v>
      </c>
      <c r="F1147" s="68" t="str">
        <f>'Flight Data'!$A1145</f>
        <v>G1144</v>
      </c>
      <c r="G1147" s="68">
        <f ca="1">'Flight Data'!$B1145</f>
        <v>0</v>
      </c>
      <c r="H1147" s="68">
        <f ca="1">ROUND(NORMINV($M1147,'Inputs and Outputs'!$C$18,'Inputs and Outputs'!$D$18),0)</f>
        <v>100</v>
      </c>
      <c r="I1147" s="68">
        <f t="shared" si="340"/>
        <v>101</v>
      </c>
      <c r="J1147" s="68">
        <f t="shared" ca="1" si="341"/>
        <v>100</v>
      </c>
      <c r="K1147" s="68">
        <f ca="1">IF(J1147-G1147&gt;'Inputs and Outputs'!$D$4,One-G1147,0)</f>
        <v>0</v>
      </c>
      <c r="L1147" s="68">
        <f ca="1">J1147*'Inputs and Outputs'!$D$5-K1147*'Inputs and Outputs'!$D$6</f>
        <v>4000</v>
      </c>
      <c r="M1147" s="70">
        <f t="shared" ca="1" si="355"/>
        <v>0.46502956868247181</v>
      </c>
      <c r="N1147" s="68">
        <f t="shared" si="342"/>
        <v>25</v>
      </c>
      <c r="O1147" s="75">
        <f ca="1">J1147*'Inputs and Outputs'!$D$5-('Model Part B'!K1147*'Model Part B'!N1147+K1147*Costperbumped)</f>
        <v>4000</v>
      </c>
      <c r="R1147" s="74">
        <v>1144</v>
      </c>
      <c r="S1147" s="68" t="s">
        <v>8</v>
      </c>
      <c r="T1147" s="71">
        <f t="shared" si="361"/>
        <v>44579</v>
      </c>
      <c r="U1147" s="67" t="s">
        <v>3</v>
      </c>
      <c r="V1147" s="68" t="str">
        <f>'Flight Data'!$A1145</f>
        <v>G1144</v>
      </c>
      <c r="W1147" s="68">
        <f ca="1">'Flight Data'!$B1145</f>
        <v>0</v>
      </c>
      <c r="X1147" s="68">
        <f ca="1">ROUND(NORMINV($AC1147,'Inputs and Outputs'!$C$18,'Inputs and Outputs'!$D$18),0)</f>
        <v>90</v>
      </c>
      <c r="Y1147" s="68">
        <f t="shared" si="343"/>
        <v>102</v>
      </c>
      <c r="Z1147" s="68">
        <f t="shared" ca="1" si="344"/>
        <v>90</v>
      </c>
      <c r="AA1147" s="68">
        <f ca="1">IF(Z1147-W1147&gt;'Inputs and Outputs'!$D$4,One-W1147,0)</f>
        <v>0</v>
      </c>
      <c r="AB1147" s="68">
        <f ca="1">Z1147*'Inputs and Outputs'!$D$5-AA1147*'Inputs and Outputs'!$D$6</f>
        <v>3600</v>
      </c>
      <c r="AC1147" s="70">
        <f t="shared" ca="1" si="356"/>
        <v>3.9278732235072944E-2</v>
      </c>
      <c r="AD1147" s="68">
        <f t="shared" si="345"/>
        <v>25</v>
      </c>
      <c r="AE1147" s="75">
        <f ca="1">Z1147*'Inputs and Outputs'!$D$5-('Model Part B'!AA1147*'Model Part B'!AD1147+AA1147*Costperbumped)</f>
        <v>3600</v>
      </c>
      <c r="AH1147" s="74">
        <v>1144</v>
      </c>
      <c r="AI1147" s="68" t="s">
        <v>8</v>
      </c>
      <c r="AJ1147" s="71">
        <f t="shared" si="362"/>
        <v>44579</v>
      </c>
      <c r="AK1147" s="67" t="s">
        <v>3</v>
      </c>
      <c r="AL1147" s="68" t="str">
        <f>'Flight Data'!$A1145</f>
        <v>G1144</v>
      </c>
      <c r="AM1147" s="68">
        <f ca="1">'Flight Data'!$B1145</f>
        <v>0</v>
      </c>
      <c r="AN1147" s="68">
        <f ca="1">ROUND(NORMINV($AS1147,'Inputs and Outputs'!$C$18,'Inputs and Outputs'!$D$18),0)</f>
        <v>99</v>
      </c>
      <c r="AO1147" s="68">
        <f t="shared" si="346"/>
        <v>103</v>
      </c>
      <c r="AP1147" s="68">
        <f t="shared" ca="1" si="347"/>
        <v>99</v>
      </c>
      <c r="AQ1147" s="68">
        <f ca="1">IF(AP1147-AM1147&gt;'Inputs and Outputs'!$D$4,Three-AM1147,0)</f>
        <v>0</v>
      </c>
      <c r="AR1147" s="68">
        <f ca="1">AP1147*'Inputs and Outputs'!$D$5-AQ1147*'Inputs and Outputs'!$D$6</f>
        <v>3960</v>
      </c>
      <c r="AS1147" s="70">
        <f t="shared" ca="1" si="357"/>
        <v>0.34321233202162538</v>
      </c>
      <c r="AT1147" s="68">
        <f t="shared" si="348"/>
        <v>25</v>
      </c>
      <c r="AU1147" s="75">
        <f ca="1">AP1147*'Inputs and Outputs'!$D$5-('Model Part B'!AQ1147*'Model Part B'!AT1147+AQ1147*Costperbumped)</f>
        <v>3960</v>
      </c>
      <c r="AX1147" s="74">
        <v>1144</v>
      </c>
      <c r="AY1147" s="68" t="s">
        <v>8</v>
      </c>
      <c r="AZ1147" s="71">
        <f t="shared" si="363"/>
        <v>44579</v>
      </c>
      <c r="BA1147" s="67" t="s">
        <v>3</v>
      </c>
      <c r="BB1147" s="68" t="str">
        <f>'Flight Data'!$A1145</f>
        <v>G1144</v>
      </c>
      <c r="BC1147" s="68">
        <f ca="1">'Flight Data'!$B1145</f>
        <v>0</v>
      </c>
      <c r="BD1147" s="68">
        <f ca="1">ROUND(NORMINV($BI1147,'Inputs and Outputs'!$C$18,'Inputs and Outputs'!$D$18),0)</f>
        <v>104</v>
      </c>
      <c r="BE1147" s="68">
        <f t="shared" si="349"/>
        <v>104</v>
      </c>
      <c r="BF1147" s="68">
        <f t="shared" ca="1" si="350"/>
        <v>104</v>
      </c>
      <c r="BG1147" s="68">
        <f ca="1">IF(BF1147-BC1147&gt;'Inputs and Outputs'!$D$4,Four-BC1147,0)</f>
        <v>4</v>
      </c>
      <c r="BH1147" s="68">
        <f ca="1">BF1147*'Inputs and Outputs'!$D$5-BG1147*'Inputs and Outputs'!$D$6</f>
        <v>3760</v>
      </c>
      <c r="BI1147" s="70">
        <f t="shared" ca="1" si="358"/>
        <v>0.69726614914516227</v>
      </c>
      <c r="BJ1147" s="68">
        <f t="shared" si="351"/>
        <v>25</v>
      </c>
      <c r="BK1147" s="75">
        <f ca="1">BF1147*'Inputs and Outputs'!$D$5-('Model Part B'!BG1147*'Model Part B'!BJ1147+BG1147*Costperbumped)</f>
        <v>3660</v>
      </c>
      <c r="BN1147" s="74">
        <v>1144</v>
      </c>
      <c r="BO1147" s="68" t="s">
        <v>8</v>
      </c>
      <c r="BP1147" s="71">
        <f t="shared" si="364"/>
        <v>44579</v>
      </c>
      <c r="BQ1147" s="67" t="s">
        <v>3</v>
      </c>
      <c r="BR1147" s="68" t="str">
        <f>'Flight Data'!$A1145</f>
        <v>G1144</v>
      </c>
      <c r="BS1147" s="68">
        <f ca="1">'Flight Data'!$B1145</f>
        <v>0</v>
      </c>
      <c r="BT1147" s="68">
        <f ca="1">ROUND(NORMINV($BY1147,'Inputs and Outputs'!$C$18,'Inputs and Outputs'!$D$18),0)</f>
        <v>96</v>
      </c>
      <c r="BU1147" s="68">
        <f t="shared" si="352"/>
        <v>105</v>
      </c>
      <c r="BV1147" s="68">
        <f t="shared" ca="1" si="353"/>
        <v>96</v>
      </c>
      <c r="BW1147" s="68">
        <f ca="1">IF(BV1147-BS1147&gt;'Inputs and Outputs'!$D$4,Five-BS1147,0)</f>
        <v>0</v>
      </c>
      <c r="BX1147" s="68">
        <f ca="1">BV1147*'Inputs and Outputs'!$D$5-BW1147*'Inputs and Outputs'!$D$6</f>
        <v>3840</v>
      </c>
      <c r="BY1147" s="70">
        <f t="shared" ca="1" si="359"/>
        <v>0.18355837999116442</v>
      </c>
      <c r="BZ1147" s="68">
        <f t="shared" si="354"/>
        <v>25</v>
      </c>
      <c r="CA1147" s="75">
        <f ca="1">BV1147*'Inputs and Outputs'!$D$5-('Model Part B'!BW1147*'Model Part B'!BZ1147+BW1147*Costperbumped)</f>
        <v>3840</v>
      </c>
    </row>
    <row r="1148" spans="2:79" x14ac:dyDescent="0.2">
      <c r="B1148" s="74">
        <v>1145</v>
      </c>
      <c r="C1148" s="68" t="s">
        <v>8</v>
      </c>
      <c r="D1148" s="71">
        <f t="shared" si="360"/>
        <v>44579</v>
      </c>
      <c r="E1148" s="67" t="s">
        <v>2</v>
      </c>
      <c r="F1148" s="68" t="str">
        <f>'Flight Data'!$A1146</f>
        <v>G1145</v>
      </c>
      <c r="G1148" s="68">
        <f ca="1">'Flight Data'!$B1146</f>
        <v>2</v>
      </c>
      <c r="H1148" s="68">
        <f ca="1">ROUND(NORMINV($M1148,'Inputs and Outputs'!$C$19,'Inputs and Outputs'!$D$19),0)</f>
        <v>100</v>
      </c>
      <c r="I1148" s="68">
        <f t="shared" si="340"/>
        <v>101</v>
      </c>
      <c r="J1148" s="68">
        <f t="shared" ca="1" si="341"/>
        <v>100</v>
      </c>
      <c r="K1148" s="68">
        <f ca="1">IF(J1148-G1148&gt;'Inputs and Outputs'!$D$4,One-G1148,0)</f>
        <v>0</v>
      </c>
      <c r="L1148" s="68">
        <f ca="1">J1148*'Inputs and Outputs'!$D$5-K1148*'Inputs and Outputs'!$D$6</f>
        <v>4000</v>
      </c>
      <c r="M1148" s="70">
        <f t="shared" ca="1" si="355"/>
        <v>0.28950405651664424</v>
      </c>
      <c r="N1148" s="68">
        <f t="shared" si="342"/>
        <v>25</v>
      </c>
      <c r="O1148" s="75">
        <f ca="1">J1148*'Inputs and Outputs'!$D$5-('Model Part B'!K1148*'Model Part B'!N1148+K1148*Costperbumped)</f>
        <v>4000</v>
      </c>
      <c r="R1148" s="74">
        <v>1145</v>
      </c>
      <c r="S1148" s="68" t="s">
        <v>8</v>
      </c>
      <c r="T1148" s="71">
        <f t="shared" si="361"/>
        <v>44579</v>
      </c>
      <c r="U1148" s="67" t="s">
        <v>2</v>
      </c>
      <c r="V1148" s="68" t="str">
        <f>'Flight Data'!$A1146</f>
        <v>G1145</v>
      </c>
      <c r="W1148" s="68">
        <f ca="1">'Flight Data'!$B1146</f>
        <v>2</v>
      </c>
      <c r="X1148" s="68">
        <f ca="1">ROUND(NORMINV($AC1148,'Inputs and Outputs'!$C$19,'Inputs and Outputs'!$D$19),0)</f>
        <v>107</v>
      </c>
      <c r="Y1148" s="68">
        <f t="shared" si="343"/>
        <v>102</v>
      </c>
      <c r="Z1148" s="68">
        <f t="shared" ca="1" si="344"/>
        <v>102</v>
      </c>
      <c r="AA1148" s="68">
        <f ca="1">IF(Z1148-W1148&gt;'Inputs and Outputs'!$D$4,One-W1148,0)</f>
        <v>0</v>
      </c>
      <c r="AB1148" s="68">
        <f ca="1">Z1148*'Inputs and Outputs'!$D$5-AA1148*'Inputs and Outputs'!$D$6</f>
        <v>4080</v>
      </c>
      <c r="AC1148" s="70">
        <f t="shared" ca="1" si="356"/>
        <v>0.78886928252176769</v>
      </c>
      <c r="AD1148" s="68">
        <f t="shared" si="345"/>
        <v>25</v>
      </c>
      <c r="AE1148" s="75">
        <f ca="1">Z1148*'Inputs and Outputs'!$D$5-('Model Part B'!AA1148*'Model Part B'!AD1148+AA1148*Costperbumped)</f>
        <v>4080</v>
      </c>
      <c r="AH1148" s="74">
        <v>1145</v>
      </c>
      <c r="AI1148" s="68" t="s">
        <v>8</v>
      </c>
      <c r="AJ1148" s="71">
        <f t="shared" si="362"/>
        <v>44579</v>
      </c>
      <c r="AK1148" s="67" t="s">
        <v>2</v>
      </c>
      <c r="AL1148" s="68" t="str">
        <f>'Flight Data'!$A1146</f>
        <v>G1145</v>
      </c>
      <c r="AM1148" s="68">
        <f ca="1">'Flight Data'!$B1146</f>
        <v>2</v>
      </c>
      <c r="AN1148" s="68">
        <f ca="1">ROUND(NORMINV($AS1148,'Inputs and Outputs'!$C$19,'Inputs and Outputs'!$D$19),0)</f>
        <v>96</v>
      </c>
      <c r="AO1148" s="68">
        <f t="shared" si="346"/>
        <v>103</v>
      </c>
      <c r="AP1148" s="68">
        <f t="shared" ca="1" si="347"/>
        <v>96</v>
      </c>
      <c r="AQ1148" s="68">
        <f ca="1">IF(AP1148-AM1148&gt;'Inputs and Outputs'!$D$4,Three-AM1148,0)</f>
        <v>0</v>
      </c>
      <c r="AR1148" s="68">
        <f ca="1">AP1148*'Inputs and Outputs'!$D$5-AQ1148*'Inputs and Outputs'!$D$6</f>
        <v>3840</v>
      </c>
      <c r="AS1148" s="70">
        <f t="shared" ca="1" si="357"/>
        <v>8.4348222772537951E-2</v>
      </c>
      <c r="AT1148" s="68">
        <f t="shared" si="348"/>
        <v>25</v>
      </c>
      <c r="AU1148" s="75">
        <f ca="1">AP1148*'Inputs and Outputs'!$D$5-('Model Part B'!AQ1148*'Model Part B'!AT1148+AQ1148*Costperbumped)</f>
        <v>3840</v>
      </c>
      <c r="AX1148" s="74">
        <v>1145</v>
      </c>
      <c r="AY1148" s="68" t="s">
        <v>8</v>
      </c>
      <c r="AZ1148" s="71">
        <f t="shared" si="363"/>
        <v>44579</v>
      </c>
      <c r="BA1148" s="67" t="s">
        <v>2</v>
      </c>
      <c r="BB1148" s="68" t="str">
        <f>'Flight Data'!$A1146</f>
        <v>G1145</v>
      </c>
      <c r="BC1148" s="68">
        <f ca="1">'Flight Data'!$B1146</f>
        <v>2</v>
      </c>
      <c r="BD1148" s="68">
        <f ca="1">ROUND(NORMINV($BI1148,'Inputs and Outputs'!$C$19,'Inputs and Outputs'!$D$19),0)</f>
        <v>108</v>
      </c>
      <c r="BE1148" s="68">
        <f t="shared" si="349"/>
        <v>104</v>
      </c>
      <c r="BF1148" s="68">
        <f t="shared" ca="1" si="350"/>
        <v>104</v>
      </c>
      <c r="BG1148" s="68">
        <f ca="1">IF(BF1148-BC1148&gt;'Inputs and Outputs'!$D$4,Four-BC1148,0)</f>
        <v>2</v>
      </c>
      <c r="BH1148" s="68">
        <f ca="1">BF1148*'Inputs and Outputs'!$D$5-BG1148*'Inputs and Outputs'!$D$6</f>
        <v>3960</v>
      </c>
      <c r="BI1148" s="70">
        <f t="shared" ca="1" si="358"/>
        <v>0.82568183178094101</v>
      </c>
      <c r="BJ1148" s="68">
        <f t="shared" si="351"/>
        <v>25</v>
      </c>
      <c r="BK1148" s="75">
        <f ca="1">BF1148*'Inputs and Outputs'!$D$5-('Model Part B'!BG1148*'Model Part B'!BJ1148+BG1148*Costperbumped)</f>
        <v>3910</v>
      </c>
      <c r="BN1148" s="74">
        <v>1145</v>
      </c>
      <c r="BO1148" s="68" t="s">
        <v>8</v>
      </c>
      <c r="BP1148" s="71">
        <f t="shared" si="364"/>
        <v>44579</v>
      </c>
      <c r="BQ1148" s="67" t="s">
        <v>2</v>
      </c>
      <c r="BR1148" s="68" t="str">
        <f>'Flight Data'!$A1146</f>
        <v>G1145</v>
      </c>
      <c r="BS1148" s="68">
        <f ca="1">'Flight Data'!$B1146</f>
        <v>2</v>
      </c>
      <c r="BT1148" s="68">
        <f ca="1">ROUND(NORMINV($BY1148,'Inputs and Outputs'!$C$18,'Inputs and Outputs'!$D$18),0)</f>
        <v>113</v>
      </c>
      <c r="BU1148" s="68">
        <f t="shared" si="352"/>
        <v>105</v>
      </c>
      <c r="BV1148" s="68">
        <f t="shared" ca="1" si="353"/>
        <v>105</v>
      </c>
      <c r="BW1148" s="68">
        <f ca="1">IF(BV1148-BS1148&gt;'Inputs and Outputs'!$D$4,Five-BS1148,0)</f>
        <v>3</v>
      </c>
      <c r="BX1148" s="68">
        <f ca="1">BV1148*'Inputs and Outputs'!$D$5-BW1148*'Inputs and Outputs'!$D$6</f>
        <v>3900</v>
      </c>
      <c r="BY1148" s="70">
        <f t="shared" ca="1" si="359"/>
        <v>0.97826716653568102</v>
      </c>
      <c r="BZ1148" s="68">
        <f t="shared" si="354"/>
        <v>25</v>
      </c>
      <c r="CA1148" s="75">
        <f ca="1">BV1148*'Inputs and Outputs'!$D$5-('Model Part B'!BW1148*'Model Part B'!BZ1148+BW1148*Costperbumped)</f>
        <v>3825</v>
      </c>
    </row>
    <row r="1149" spans="2:79" x14ac:dyDescent="0.2">
      <c r="B1149" s="74">
        <v>1146</v>
      </c>
      <c r="C1149" s="68" t="s">
        <v>8</v>
      </c>
      <c r="D1149" s="71">
        <f t="shared" si="360"/>
        <v>44579</v>
      </c>
      <c r="E1149" s="67" t="s">
        <v>0</v>
      </c>
      <c r="F1149" s="68" t="str">
        <f>'Flight Data'!$A1147</f>
        <v>G1146</v>
      </c>
      <c r="G1149" s="68">
        <f ca="1">'Flight Data'!$B1147</f>
        <v>9</v>
      </c>
      <c r="H1149" s="68">
        <f ca="1">ROUND(NORMINV($M1149,'Inputs and Outputs'!$C$20,'Inputs and Outputs'!$D$20),0)</f>
        <v>107</v>
      </c>
      <c r="I1149" s="68">
        <f t="shared" si="340"/>
        <v>101</v>
      </c>
      <c r="J1149" s="68">
        <f t="shared" ca="1" si="341"/>
        <v>101</v>
      </c>
      <c r="K1149" s="68">
        <f ca="1">IF(J1149-G1149&gt;'Inputs and Outputs'!$D$4,One-G1149,0)</f>
        <v>0</v>
      </c>
      <c r="L1149" s="68">
        <f ca="1">J1149*'Inputs and Outputs'!$D$5-K1149*'Inputs and Outputs'!$D$6</f>
        <v>4040</v>
      </c>
      <c r="M1149" s="70">
        <f t="shared" ca="1" si="355"/>
        <v>0.63309143913693811</v>
      </c>
      <c r="N1149" s="68">
        <f t="shared" si="342"/>
        <v>200</v>
      </c>
      <c r="O1149" s="75">
        <f ca="1">J1149*'Inputs and Outputs'!$D$5-('Model Part B'!K1149*'Model Part B'!N1149+K1149*Costperbumped)</f>
        <v>4040</v>
      </c>
      <c r="R1149" s="74">
        <v>1146</v>
      </c>
      <c r="S1149" s="68" t="s">
        <v>8</v>
      </c>
      <c r="T1149" s="71">
        <f t="shared" si="361"/>
        <v>44579</v>
      </c>
      <c r="U1149" s="67" t="s">
        <v>0</v>
      </c>
      <c r="V1149" s="68" t="str">
        <f>'Flight Data'!$A1147</f>
        <v>G1146</v>
      </c>
      <c r="W1149" s="68">
        <f ca="1">'Flight Data'!$B1147</f>
        <v>9</v>
      </c>
      <c r="X1149" s="68">
        <f ca="1">ROUND(NORMINV($AC1149,'Inputs and Outputs'!$C$20,'Inputs and Outputs'!$D$20),0)</f>
        <v>104</v>
      </c>
      <c r="Y1149" s="68">
        <f t="shared" si="343"/>
        <v>102</v>
      </c>
      <c r="Z1149" s="68">
        <f t="shared" ca="1" si="344"/>
        <v>102</v>
      </c>
      <c r="AA1149" s="68">
        <f ca="1">IF(Z1149-W1149&gt;'Inputs and Outputs'!$D$4,One-W1149,0)</f>
        <v>0</v>
      </c>
      <c r="AB1149" s="68">
        <f ca="1">Z1149*'Inputs and Outputs'!$D$5-AA1149*'Inputs and Outputs'!$D$6</f>
        <v>4080</v>
      </c>
      <c r="AC1149" s="70">
        <f t="shared" ca="1" si="356"/>
        <v>0.38355488880084665</v>
      </c>
      <c r="AD1149" s="68">
        <f t="shared" si="345"/>
        <v>200</v>
      </c>
      <c r="AE1149" s="75">
        <f ca="1">Z1149*'Inputs and Outputs'!$D$5-('Model Part B'!AA1149*'Model Part B'!AD1149+AA1149*Costperbumped)</f>
        <v>4080</v>
      </c>
      <c r="AH1149" s="74">
        <v>1146</v>
      </c>
      <c r="AI1149" s="68" t="s">
        <v>8</v>
      </c>
      <c r="AJ1149" s="71">
        <f t="shared" si="362"/>
        <v>44579</v>
      </c>
      <c r="AK1149" s="67" t="s">
        <v>0</v>
      </c>
      <c r="AL1149" s="68" t="str">
        <f>'Flight Data'!$A1147</f>
        <v>G1146</v>
      </c>
      <c r="AM1149" s="68">
        <f ca="1">'Flight Data'!$B1147</f>
        <v>9</v>
      </c>
      <c r="AN1149" s="68">
        <f ca="1">ROUND(NORMINV($AS1149,'Inputs and Outputs'!$C$20,'Inputs and Outputs'!$D$20),0)</f>
        <v>105</v>
      </c>
      <c r="AO1149" s="68">
        <f t="shared" si="346"/>
        <v>103</v>
      </c>
      <c r="AP1149" s="68">
        <f t="shared" ca="1" si="347"/>
        <v>103</v>
      </c>
      <c r="AQ1149" s="68">
        <f ca="1">IF(AP1149-AM1149&gt;'Inputs and Outputs'!$D$4,Three-AM1149,0)</f>
        <v>0</v>
      </c>
      <c r="AR1149" s="68">
        <f ca="1">AP1149*'Inputs and Outputs'!$D$5-AQ1149*'Inputs and Outputs'!$D$6</f>
        <v>4120</v>
      </c>
      <c r="AS1149" s="70">
        <f t="shared" ca="1" si="357"/>
        <v>0.47855762083793474</v>
      </c>
      <c r="AT1149" s="68">
        <f t="shared" si="348"/>
        <v>200</v>
      </c>
      <c r="AU1149" s="75">
        <f ca="1">AP1149*'Inputs and Outputs'!$D$5-('Model Part B'!AQ1149*'Model Part B'!AT1149+AQ1149*Costperbumped)</f>
        <v>4120</v>
      </c>
      <c r="AX1149" s="74">
        <v>1146</v>
      </c>
      <c r="AY1149" s="68" t="s">
        <v>8</v>
      </c>
      <c r="AZ1149" s="71">
        <f t="shared" si="363"/>
        <v>44579</v>
      </c>
      <c r="BA1149" s="67" t="s">
        <v>0</v>
      </c>
      <c r="BB1149" s="68" t="str">
        <f>'Flight Data'!$A1147</f>
        <v>G1146</v>
      </c>
      <c r="BC1149" s="68">
        <f ca="1">'Flight Data'!$B1147</f>
        <v>9</v>
      </c>
      <c r="BD1149" s="68">
        <f ca="1">ROUND(NORMINV($BI1149,'Inputs and Outputs'!$C$20,'Inputs and Outputs'!$D$20),0)</f>
        <v>104</v>
      </c>
      <c r="BE1149" s="68">
        <f t="shared" si="349"/>
        <v>104</v>
      </c>
      <c r="BF1149" s="68">
        <f t="shared" ca="1" si="350"/>
        <v>104</v>
      </c>
      <c r="BG1149" s="68">
        <f ca="1">IF(BF1149-BC1149&gt;'Inputs and Outputs'!$D$4,Four-BC1149,0)</f>
        <v>0</v>
      </c>
      <c r="BH1149" s="68">
        <f ca="1">BF1149*'Inputs and Outputs'!$D$5-BG1149*'Inputs and Outputs'!$D$6</f>
        <v>4160</v>
      </c>
      <c r="BI1149" s="70">
        <f t="shared" ca="1" si="358"/>
        <v>0.40133839309405139</v>
      </c>
      <c r="BJ1149" s="68">
        <f t="shared" si="351"/>
        <v>200</v>
      </c>
      <c r="BK1149" s="75">
        <f ca="1">BF1149*'Inputs and Outputs'!$D$5-('Model Part B'!BG1149*'Model Part B'!BJ1149+BG1149*Costperbumped)</f>
        <v>4160</v>
      </c>
      <c r="BN1149" s="74">
        <v>1146</v>
      </c>
      <c r="BO1149" s="68" t="s">
        <v>8</v>
      </c>
      <c r="BP1149" s="71">
        <f t="shared" si="364"/>
        <v>44579</v>
      </c>
      <c r="BQ1149" s="67" t="s">
        <v>0</v>
      </c>
      <c r="BR1149" s="68" t="str">
        <f>'Flight Data'!$A1147</f>
        <v>G1146</v>
      </c>
      <c r="BS1149" s="68">
        <f ca="1">'Flight Data'!$B1147</f>
        <v>9</v>
      </c>
      <c r="BT1149" s="68">
        <f ca="1">ROUND(NORMINV($BY1149,'Inputs and Outputs'!$C$18,'Inputs and Outputs'!$D$18),0)</f>
        <v>99</v>
      </c>
      <c r="BU1149" s="68">
        <f t="shared" si="352"/>
        <v>105</v>
      </c>
      <c r="BV1149" s="68">
        <f t="shared" ca="1" si="353"/>
        <v>99</v>
      </c>
      <c r="BW1149" s="68">
        <f ca="1">IF(BV1149-BS1149&gt;'Inputs and Outputs'!$D$4,Five-BS1149,0)</f>
        <v>0</v>
      </c>
      <c r="BX1149" s="68">
        <f ca="1">BV1149*'Inputs and Outputs'!$D$5-BW1149*'Inputs and Outputs'!$D$6</f>
        <v>3960</v>
      </c>
      <c r="BY1149" s="70">
        <f t="shared" ca="1" si="359"/>
        <v>0.34269712299700261</v>
      </c>
      <c r="BZ1149" s="68">
        <f t="shared" si="354"/>
        <v>200</v>
      </c>
      <c r="CA1149" s="75">
        <f ca="1">BV1149*'Inputs and Outputs'!$D$5-('Model Part B'!BW1149*'Model Part B'!BZ1149+BW1149*Costperbumped)</f>
        <v>3960</v>
      </c>
    </row>
    <row r="1150" spans="2:79" x14ac:dyDescent="0.2">
      <c r="B1150" s="74">
        <v>1147</v>
      </c>
      <c r="C1150" s="68" t="s">
        <v>7</v>
      </c>
      <c r="D1150" s="71">
        <f t="shared" si="360"/>
        <v>44580</v>
      </c>
      <c r="E1150" s="67" t="s">
        <v>3</v>
      </c>
      <c r="F1150" s="68" t="str">
        <f>'Flight Data'!$A1148</f>
        <v>G1147</v>
      </c>
      <c r="G1150" s="68">
        <f ca="1">'Flight Data'!$B1148</f>
        <v>0</v>
      </c>
      <c r="H1150" s="68">
        <f ca="1">ROUND(NORMINV($M1150,'Inputs and Outputs'!$C$18,'Inputs and Outputs'!$D$18),0)</f>
        <v>100</v>
      </c>
      <c r="I1150" s="68">
        <f t="shared" si="340"/>
        <v>101</v>
      </c>
      <c r="J1150" s="68">
        <f t="shared" ca="1" si="341"/>
        <v>100</v>
      </c>
      <c r="K1150" s="68">
        <f ca="1">IF(J1150-G1150&gt;'Inputs and Outputs'!$D$4,One-G1150,0)</f>
        <v>0</v>
      </c>
      <c r="L1150" s="68">
        <f ca="1">J1150*'Inputs and Outputs'!$D$5-K1150*'Inputs and Outputs'!$D$6</f>
        <v>4000</v>
      </c>
      <c r="M1150" s="70">
        <f t="shared" ca="1" si="355"/>
        <v>0.41200857791907364</v>
      </c>
      <c r="N1150" s="68">
        <f t="shared" si="342"/>
        <v>25</v>
      </c>
      <c r="O1150" s="75">
        <f ca="1">J1150*'Inputs and Outputs'!$D$5-('Model Part B'!K1150*'Model Part B'!N1150+K1150*Costperbumped)</f>
        <v>4000</v>
      </c>
      <c r="R1150" s="74">
        <v>1147</v>
      </c>
      <c r="S1150" s="68" t="s">
        <v>7</v>
      </c>
      <c r="T1150" s="71">
        <f t="shared" si="361"/>
        <v>44580</v>
      </c>
      <c r="U1150" s="67" t="s">
        <v>3</v>
      </c>
      <c r="V1150" s="68" t="str">
        <f>'Flight Data'!$A1148</f>
        <v>G1147</v>
      </c>
      <c r="W1150" s="68">
        <f ca="1">'Flight Data'!$B1148</f>
        <v>0</v>
      </c>
      <c r="X1150" s="68">
        <f ca="1">ROUND(NORMINV($AC1150,'Inputs and Outputs'!$C$18,'Inputs and Outputs'!$D$18),0)</f>
        <v>106</v>
      </c>
      <c r="Y1150" s="68">
        <f t="shared" si="343"/>
        <v>102</v>
      </c>
      <c r="Z1150" s="68">
        <f t="shared" ca="1" si="344"/>
        <v>102</v>
      </c>
      <c r="AA1150" s="68">
        <f ca="1">IF(Z1150-W1150&gt;'Inputs and Outputs'!$D$4,One-W1150,0)</f>
        <v>1</v>
      </c>
      <c r="AB1150" s="68">
        <f ca="1">Z1150*'Inputs and Outputs'!$D$5-AA1150*'Inputs and Outputs'!$D$6</f>
        <v>3980</v>
      </c>
      <c r="AC1150" s="70">
        <f t="shared" ca="1" si="356"/>
        <v>0.80888116930310383</v>
      </c>
      <c r="AD1150" s="68">
        <f t="shared" si="345"/>
        <v>25</v>
      </c>
      <c r="AE1150" s="75">
        <f ca="1">Z1150*'Inputs and Outputs'!$D$5-('Model Part B'!AA1150*'Model Part B'!AD1150+AA1150*Costperbumped)</f>
        <v>3955</v>
      </c>
      <c r="AH1150" s="74">
        <v>1147</v>
      </c>
      <c r="AI1150" s="68" t="s">
        <v>7</v>
      </c>
      <c r="AJ1150" s="71">
        <f t="shared" si="362"/>
        <v>44580</v>
      </c>
      <c r="AK1150" s="67" t="s">
        <v>3</v>
      </c>
      <c r="AL1150" s="68" t="str">
        <f>'Flight Data'!$A1148</f>
        <v>G1147</v>
      </c>
      <c r="AM1150" s="68">
        <f ca="1">'Flight Data'!$B1148</f>
        <v>0</v>
      </c>
      <c r="AN1150" s="68">
        <f ca="1">ROUND(NORMINV($AS1150,'Inputs and Outputs'!$C$18,'Inputs and Outputs'!$D$18),0)</f>
        <v>100</v>
      </c>
      <c r="AO1150" s="68">
        <f t="shared" si="346"/>
        <v>103</v>
      </c>
      <c r="AP1150" s="68">
        <f t="shared" ca="1" si="347"/>
        <v>100</v>
      </c>
      <c r="AQ1150" s="68">
        <f ca="1">IF(AP1150-AM1150&gt;'Inputs and Outputs'!$D$4,Three-AM1150,0)</f>
        <v>0</v>
      </c>
      <c r="AR1150" s="68">
        <f ca="1">AP1150*'Inputs and Outputs'!$D$5-AQ1150*'Inputs and Outputs'!$D$6</f>
        <v>4000</v>
      </c>
      <c r="AS1150" s="70">
        <f t="shared" ca="1" si="357"/>
        <v>0.45194225862413151</v>
      </c>
      <c r="AT1150" s="68">
        <f t="shared" si="348"/>
        <v>25</v>
      </c>
      <c r="AU1150" s="75">
        <f ca="1">AP1150*'Inputs and Outputs'!$D$5-('Model Part B'!AQ1150*'Model Part B'!AT1150+AQ1150*Costperbumped)</f>
        <v>4000</v>
      </c>
      <c r="AX1150" s="74">
        <v>1147</v>
      </c>
      <c r="AY1150" s="68" t="s">
        <v>7</v>
      </c>
      <c r="AZ1150" s="71">
        <f t="shared" si="363"/>
        <v>44580</v>
      </c>
      <c r="BA1150" s="67" t="s">
        <v>3</v>
      </c>
      <c r="BB1150" s="68" t="str">
        <f>'Flight Data'!$A1148</f>
        <v>G1147</v>
      </c>
      <c r="BC1150" s="68">
        <f ca="1">'Flight Data'!$B1148</f>
        <v>0</v>
      </c>
      <c r="BD1150" s="68">
        <f ca="1">ROUND(NORMINV($BI1150,'Inputs and Outputs'!$C$18,'Inputs and Outputs'!$D$18),0)</f>
        <v>111</v>
      </c>
      <c r="BE1150" s="68">
        <f t="shared" si="349"/>
        <v>104</v>
      </c>
      <c r="BF1150" s="68">
        <f t="shared" ca="1" si="350"/>
        <v>104</v>
      </c>
      <c r="BG1150" s="68">
        <f ca="1">IF(BF1150-BC1150&gt;'Inputs and Outputs'!$D$4,Four-BC1150,0)</f>
        <v>4</v>
      </c>
      <c r="BH1150" s="68">
        <f ca="1">BF1150*'Inputs and Outputs'!$D$5-BG1150*'Inputs and Outputs'!$D$6</f>
        <v>3760</v>
      </c>
      <c r="BI1150" s="70">
        <f t="shared" ca="1" si="358"/>
        <v>0.95388277902445895</v>
      </c>
      <c r="BJ1150" s="68">
        <f t="shared" si="351"/>
        <v>25</v>
      </c>
      <c r="BK1150" s="75">
        <f ca="1">BF1150*'Inputs and Outputs'!$D$5-('Model Part B'!BG1150*'Model Part B'!BJ1150+BG1150*Costperbumped)</f>
        <v>3660</v>
      </c>
      <c r="BN1150" s="74">
        <v>1147</v>
      </c>
      <c r="BO1150" s="68" t="s">
        <v>7</v>
      </c>
      <c r="BP1150" s="71">
        <f t="shared" si="364"/>
        <v>44580</v>
      </c>
      <c r="BQ1150" s="67" t="s">
        <v>3</v>
      </c>
      <c r="BR1150" s="68" t="str">
        <f>'Flight Data'!$A1148</f>
        <v>G1147</v>
      </c>
      <c r="BS1150" s="68">
        <f ca="1">'Flight Data'!$B1148</f>
        <v>0</v>
      </c>
      <c r="BT1150" s="68">
        <f ca="1">ROUND(NORMINV($BY1150,'Inputs and Outputs'!$C$18,'Inputs and Outputs'!$D$18),0)</f>
        <v>105</v>
      </c>
      <c r="BU1150" s="68">
        <f t="shared" si="352"/>
        <v>105</v>
      </c>
      <c r="BV1150" s="68">
        <f t="shared" ca="1" si="353"/>
        <v>105</v>
      </c>
      <c r="BW1150" s="68">
        <f ca="1">IF(BV1150-BS1150&gt;'Inputs and Outputs'!$D$4,Five-BS1150,0)</f>
        <v>5</v>
      </c>
      <c r="BX1150" s="68">
        <f ca="1">BV1150*'Inputs and Outputs'!$D$5-BW1150*'Inputs and Outputs'!$D$6</f>
        <v>3700</v>
      </c>
      <c r="BY1150" s="70">
        <f t="shared" ca="1" si="359"/>
        <v>0.7350566810690784</v>
      </c>
      <c r="BZ1150" s="68">
        <f t="shared" si="354"/>
        <v>25</v>
      </c>
      <c r="CA1150" s="75">
        <f ca="1">BV1150*'Inputs and Outputs'!$D$5-('Model Part B'!BW1150*'Model Part B'!BZ1150+BW1150*Costperbumped)</f>
        <v>3575</v>
      </c>
    </row>
    <row r="1151" spans="2:79" x14ac:dyDescent="0.2">
      <c r="B1151" s="74">
        <v>1148</v>
      </c>
      <c r="C1151" s="68" t="s">
        <v>7</v>
      </c>
      <c r="D1151" s="71">
        <f t="shared" si="360"/>
        <v>44580</v>
      </c>
      <c r="E1151" s="67" t="s">
        <v>2</v>
      </c>
      <c r="F1151" s="68" t="str">
        <f>'Flight Data'!$A1149</f>
        <v>G1148</v>
      </c>
      <c r="G1151" s="68">
        <f ca="1">'Flight Data'!$B1149</f>
        <v>9</v>
      </c>
      <c r="H1151" s="68">
        <f ca="1">ROUND(NORMINV($M1151,'Inputs and Outputs'!$C$19,'Inputs and Outputs'!$D$19),0)</f>
        <v>94</v>
      </c>
      <c r="I1151" s="68">
        <f t="shared" si="340"/>
        <v>101</v>
      </c>
      <c r="J1151" s="68">
        <f t="shared" ca="1" si="341"/>
        <v>94</v>
      </c>
      <c r="K1151" s="68">
        <f ca="1">IF(J1151-G1151&gt;'Inputs and Outputs'!$D$4,One-G1151,0)</f>
        <v>0</v>
      </c>
      <c r="L1151" s="68">
        <f ca="1">J1151*'Inputs and Outputs'!$D$5-K1151*'Inputs and Outputs'!$D$6</f>
        <v>3760</v>
      </c>
      <c r="M1151" s="70">
        <f t="shared" ca="1" si="355"/>
        <v>2.9936123148155969E-2</v>
      </c>
      <c r="N1151" s="68">
        <f t="shared" si="342"/>
        <v>25</v>
      </c>
      <c r="O1151" s="75">
        <f ca="1">J1151*'Inputs and Outputs'!$D$5-('Model Part B'!K1151*'Model Part B'!N1151+K1151*Costperbumped)</f>
        <v>3760</v>
      </c>
      <c r="R1151" s="74">
        <v>1148</v>
      </c>
      <c r="S1151" s="68" t="s">
        <v>7</v>
      </c>
      <c r="T1151" s="71">
        <f t="shared" si="361"/>
        <v>44580</v>
      </c>
      <c r="U1151" s="67" t="s">
        <v>2</v>
      </c>
      <c r="V1151" s="68" t="str">
        <f>'Flight Data'!$A1149</f>
        <v>G1148</v>
      </c>
      <c r="W1151" s="68">
        <f ca="1">'Flight Data'!$B1149</f>
        <v>9</v>
      </c>
      <c r="X1151" s="68">
        <f ca="1">ROUND(NORMINV($AC1151,'Inputs and Outputs'!$C$19,'Inputs and Outputs'!$D$19),0)</f>
        <v>109</v>
      </c>
      <c r="Y1151" s="68">
        <f t="shared" si="343"/>
        <v>102</v>
      </c>
      <c r="Z1151" s="68">
        <f t="shared" ca="1" si="344"/>
        <v>102</v>
      </c>
      <c r="AA1151" s="68">
        <f ca="1">IF(Z1151-W1151&gt;'Inputs and Outputs'!$D$4,One-W1151,0)</f>
        <v>0</v>
      </c>
      <c r="AB1151" s="68">
        <f ca="1">Z1151*'Inputs and Outputs'!$D$5-AA1151*'Inputs and Outputs'!$D$6</f>
        <v>4080</v>
      </c>
      <c r="AC1151" s="70">
        <f t="shared" ca="1" si="356"/>
        <v>0.87843140155967159</v>
      </c>
      <c r="AD1151" s="68">
        <f t="shared" si="345"/>
        <v>25</v>
      </c>
      <c r="AE1151" s="75">
        <f ca="1">Z1151*'Inputs and Outputs'!$D$5-('Model Part B'!AA1151*'Model Part B'!AD1151+AA1151*Costperbumped)</f>
        <v>4080</v>
      </c>
      <c r="AH1151" s="74">
        <v>1148</v>
      </c>
      <c r="AI1151" s="68" t="s">
        <v>7</v>
      </c>
      <c r="AJ1151" s="71">
        <f t="shared" si="362"/>
        <v>44580</v>
      </c>
      <c r="AK1151" s="67" t="s">
        <v>2</v>
      </c>
      <c r="AL1151" s="68" t="str">
        <f>'Flight Data'!$A1149</f>
        <v>G1148</v>
      </c>
      <c r="AM1151" s="68">
        <f ca="1">'Flight Data'!$B1149</f>
        <v>9</v>
      </c>
      <c r="AN1151" s="68">
        <f ca="1">ROUND(NORMINV($AS1151,'Inputs and Outputs'!$C$19,'Inputs and Outputs'!$D$19),0)</f>
        <v>104</v>
      </c>
      <c r="AO1151" s="68">
        <f t="shared" si="346"/>
        <v>103</v>
      </c>
      <c r="AP1151" s="68">
        <f t="shared" ca="1" si="347"/>
        <v>103</v>
      </c>
      <c r="AQ1151" s="68">
        <f ca="1">IF(AP1151-AM1151&gt;'Inputs and Outputs'!$D$4,Three-AM1151,0)</f>
        <v>0</v>
      </c>
      <c r="AR1151" s="68">
        <f ca="1">AP1151*'Inputs and Outputs'!$D$5-AQ1151*'Inputs and Outputs'!$D$6</f>
        <v>4120</v>
      </c>
      <c r="AS1151" s="70">
        <f t="shared" ca="1" si="357"/>
        <v>0.58388463434079618</v>
      </c>
      <c r="AT1151" s="68">
        <f t="shared" si="348"/>
        <v>25</v>
      </c>
      <c r="AU1151" s="75">
        <f ca="1">AP1151*'Inputs and Outputs'!$D$5-('Model Part B'!AQ1151*'Model Part B'!AT1151+AQ1151*Costperbumped)</f>
        <v>4120</v>
      </c>
      <c r="AX1151" s="74">
        <v>1148</v>
      </c>
      <c r="AY1151" s="68" t="s">
        <v>7</v>
      </c>
      <c r="AZ1151" s="71">
        <f t="shared" si="363"/>
        <v>44580</v>
      </c>
      <c r="BA1151" s="67" t="s">
        <v>2</v>
      </c>
      <c r="BB1151" s="68" t="str">
        <f>'Flight Data'!$A1149</f>
        <v>G1148</v>
      </c>
      <c r="BC1151" s="68">
        <f ca="1">'Flight Data'!$B1149</f>
        <v>9</v>
      </c>
      <c r="BD1151" s="68">
        <f ca="1">ROUND(NORMINV($BI1151,'Inputs and Outputs'!$C$19,'Inputs and Outputs'!$D$19),0)</f>
        <v>107</v>
      </c>
      <c r="BE1151" s="68">
        <f t="shared" si="349"/>
        <v>104</v>
      </c>
      <c r="BF1151" s="68">
        <f t="shared" ca="1" si="350"/>
        <v>104</v>
      </c>
      <c r="BG1151" s="68">
        <f ca="1">IF(BF1151-BC1151&gt;'Inputs and Outputs'!$D$4,Four-BC1151,0)</f>
        <v>0</v>
      </c>
      <c r="BH1151" s="68">
        <f ca="1">BF1151*'Inputs and Outputs'!$D$5-BG1151*'Inputs and Outputs'!$D$6</f>
        <v>4160</v>
      </c>
      <c r="BI1151" s="70">
        <f t="shared" ca="1" si="358"/>
        <v>0.78230528107038744</v>
      </c>
      <c r="BJ1151" s="68">
        <f t="shared" si="351"/>
        <v>25</v>
      </c>
      <c r="BK1151" s="75">
        <f ca="1">BF1151*'Inputs and Outputs'!$D$5-('Model Part B'!BG1151*'Model Part B'!BJ1151+BG1151*Costperbumped)</f>
        <v>4160</v>
      </c>
      <c r="BN1151" s="74">
        <v>1148</v>
      </c>
      <c r="BO1151" s="68" t="s">
        <v>7</v>
      </c>
      <c r="BP1151" s="71">
        <f t="shared" si="364"/>
        <v>44580</v>
      </c>
      <c r="BQ1151" s="67" t="s">
        <v>2</v>
      </c>
      <c r="BR1151" s="68" t="str">
        <f>'Flight Data'!$A1149</f>
        <v>G1148</v>
      </c>
      <c r="BS1151" s="68">
        <f ca="1">'Flight Data'!$B1149</f>
        <v>9</v>
      </c>
      <c r="BT1151" s="68">
        <f ca="1">ROUND(NORMINV($BY1151,'Inputs and Outputs'!$C$18,'Inputs and Outputs'!$D$18),0)</f>
        <v>100</v>
      </c>
      <c r="BU1151" s="68">
        <f t="shared" si="352"/>
        <v>105</v>
      </c>
      <c r="BV1151" s="68">
        <f t="shared" ca="1" si="353"/>
        <v>100</v>
      </c>
      <c r="BW1151" s="68">
        <f ca="1">IF(BV1151-BS1151&gt;'Inputs and Outputs'!$D$4,Five-BS1151,0)</f>
        <v>0</v>
      </c>
      <c r="BX1151" s="68">
        <f ca="1">BV1151*'Inputs and Outputs'!$D$5-BW1151*'Inputs and Outputs'!$D$6</f>
        <v>4000</v>
      </c>
      <c r="BY1151" s="70">
        <f t="shared" ca="1" si="359"/>
        <v>0.42893879481754027</v>
      </c>
      <c r="BZ1151" s="68">
        <f t="shared" si="354"/>
        <v>25</v>
      </c>
      <c r="CA1151" s="75">
        <f ca="1">BV1151*'Inputs and Outputs'!$D$5-('Model Part B'!BW1151*'Model Part B'!BZ1151+BW1151*Costperbumped)</f>
        <v>4000</v>
      </c>
    </row>
    <row r="1152" spans="2:79" x14ac:dyDescent="0.2">
      <c r="B1152" s="74">
        <v>1149</v>
      </c>
      <c r="C1152" s="68" t="s">
        <v>7</v>
      </c>
      <c r="D1152" s="71">
        <f t="shared" si="360"/>
        <v>44580</v>
      </c>
      <c r="E1152" s="67" t="s">
        <v>0</v>
      </c>
      <c r="F1152" s="68" t="str">
        <f>'Flight Data'!$A1150</f>
        <v>G1149</v>
      </c>
      <c r="G1152" s="68">
        <f ca="1">'Flight Data'!$B1150</f>
        <v>7</v>
      </c>
      <c r="H1152" s="68">
        <f ca="1">ROUND(NORMINV($M1152,'Inputs and Outputs'!$C$20,'Inputs and Outputs'!$D$20),0)</f>
        <v>102</v>
      </c>
      <c r="I1152" s="68">
        <f t="shared" si="340"/>
        <v>101</v>
      </c>
      <c r="J1152" s="68">
        <f t="shared" ca="1" si="341"/>
        <v>101</v>
      </c>
      <c r="K1152" s="68">
        <f ca="1">IF(J1152-G1152&gt;'Inputs and Outputs'!$D$4,One-G1152,0)</f>
        <v>0</v>
      </c>
      <c r="L1152" s="68">
        <f ca="1">J1152*'Inputs and Outputs'!$D$5-K1152*'Inputs and Outputs'!$D$6</f>
        <v>4040</v>
      </c>
      <c r="M1152" s="70">
        <f t="shared" ca="1" si="355"/>
        <v>0.2668840310423406</v>
      </c>
      <c r="N1152" s="68">
        <f t="shared" si="342"/>
        <v>200</v>
      </c>
      <c r="O1152" s="75">
        <f ca="1">J1152*'Inputs and Outputs'!$D$5-('Model Part B'!K1152*'Model Part B'!N1152+K1152*Costperbumped)</f>
        <v>4040</v>
      </c>
      <c r="R1152" s="74">
        <v>1149</v>
      </c>
      <c r="S1152" s="68" t="s">
        <v>7</v>
      </c>
      <c r="T1152" s="71">
        <f t="shared" si="361"/>
        <v>44580</v>
      </c>
      <c r="U1152" s="67" t="s">
        <v>0</v>
      </c>
      <c r="V1152" s="68" t="str">
        <f>'Flight Data'!$A1150</f>
        <v>G1149</v>
      </c>
      <c r="W1152" s="68">
        <f ca="1">'Flight Data'!$B1150</f>
        <v>7</v>
      </c>
      <c r="X1152" s="68">
        <f ca="1">ROUND(NORMINV($AC1152,'Inputs and Outputs'!$C$20,'Inputs and Outputs'!$D$20),0)</f>
        <v>107</v>
      </c>
      <c r="Y1152" s="68">
        <f t="shared" si="343"/>
        <v>102</v>
      </c>
      <c r="Z1152" s="68">
        <f t="shared" ca="1" si="344"/>
        <v>102</v>
      </c>
      <c r="AA1152" s="68">
        <f ca="1">IF(Z1152-W1152&gt;'Inputs and Outputs'!$D$4,One-W1152,0)</f>
        <v>0</v>
      </c>
      <c r="AB1152" s="68">
        <f ca="1">Z1152*'Inputs and Outputs'!$D$5-AA1152*'Inputs and Outputs'!$D$6</f>
        <v>4080</v>
      </c>
      <c r="AC1152" s="70">
        <f t="shared" ca="1" si="356"/>
        <v>0.66125444696942359</v>
      </c>
      <c r="AD1152" s="68">
        <f t="shared" si="345"/>
        <v>200</v>
      </c>
      <c r="AE1152" s="75">
        <f ca="1">Z1152*'Inputs and Outputs'!$D$5-('Model Part B'!AA1152*'Model Part B'!AD1152+AA1152*Costperbumped)</f>
        <v>4080</v>
      </c>
      <c r="AH1152" s="74">
        <v>1149</v>
      </c>
      <c r="AI1152" s="68" t="s">
        <v>7</v>
      </c>
      <c r="AJ1152" s="71">
        <f t="shared" si="362"/>
        <v>44580</v>
      </c>
      <c r="AK1152" s="67" t="s">
        <v>0</v>
      </c>
      <c r="AL1152" s="68" t="str">
        <f>'Flight Data'!$A1150</f>
        <v>G1149</v>
      </c>
      <c r="AM1152" s="68">
        <f ca="1">'Flight Data'!$B1150</f>
        <v>7</v>
      </c>
      <c r="AN1152" s="68">
        <f ca="1">ROUND(NORMINV($AS1152,'Inputs and Outputs'!$C$20,'Inputs and Outputs'!$D$20),0)</f>
        <v>105</v>
      </c>
      <c r="AO1152" s="68">
        <f t="shared" si="346"/>
        <v>103</v>
      </c>
      <c r="AP1152" s="68">
        <f t="shared" ca="1" si="347"/>
        <v>103</v>
      </c>
      <c r="AQ1152" s="68">
        <f ca="1">IF(AP1152-AM1152&gt;'Inputs and Outputs'!$D$4,Three-AM1152,0)</f>
        <v>0</v>
      </c>
      <c r="AR1152" s="68">
        <f ca="1">AP1152*'Inputs and Outputs'!$D$5-AQ1152*'Inputs and Outputs'!$D$6</f>
        <v>4120</v>
      </c>
      <c r="AS1152" s="70">
        <f t="shared" ca="1" si="357"/>
        <v>0.5177758990378436</v>
      </c>
      <c r="AT1152" s="68">
        <f t="shared" si="348"/>
        <v>200</v>
      </c>
      <c r="AU1152" s="75">
        <f ca="1">AP1152*'Inputs and Outputs'!$D$5-('Model Part B'!AQ1152*'Model Part B'!AT1152+AQ1152*Costperbumped)</f>
        <v>4120</v>
      </c>
      <c r="AX1152" s="74">
        <v>1149</v>
      </c>
      <c r="AY1152" s="68" t="s">
        <v>7</v>
      </c>
      <c r="AZ1152" s="71">
        <f t="shared" si="363"/>
        <v>44580</v>
      </c>
      <c r="BA1152" s="67" t="s">
        <v>0</v>
      </c>
      <c r="BB1152" s="68" t="str">
        <f>'Flight Data'!$A1150</f>
        <v>G1149</v>
      </c>
      <c r="BC1152" s="68">
        <f ca="1">'Flight Data'!$B1150</f>
        <v>7</v>
      </c>
      <c r="BD1152" s="68">
        <f ca="1">ROUND(NORMINV($BI1152,'Inputs and Outputs'!$C$20,'Inputs and Outputs'!$D$20),0)</f>
        <v>105</v>
      </c>
      <c r="BE1152" s="68">
        <f t="shared" si="349"/>
        <v>104</v>
      </c>
      <c r="BF1152" s="68">
        <f t="shared" ca="1" si="350"/>
        <v>104</v>
      </c>
      <c r="BG1152" s="68">
        <f ca="1">IF(BF1152-BC1152&gt;'Inputs and Outputs'!$D$4,Four-BC1152,0)</f>
        <v>0</v>
      </c>
      <c r="BH1152" s="68">
        <f ca="1">BF1152*'Inputs and Outputs'!$D$5-BG1152*'Inputs and Outputs'!$D$6</f>
        <v>4160</v>
      </c>
      <c r="BI1152" s="70">
        <f t="shared" ca="1" si="358"/>
        <v>0.4694324383056957</v>
      </c>
      <c r="BJ1152" s="68">
        <f t="shared" si="351"/>
        <v>200</v>
      </c>
      <c r="BK1152" s="75">
        <f ca="1">BF1152*'Inputs and Outputs'!$D$5-('Model Part B'!BG1152*'Model Part B'!BJ1152+BG1152*Costperbumped)</f>
        <v>4160</v>
      </c>
      <c r="BN1152" s="74">
        <v>1149</v>
      </c>
      <c r="BO1152" s="68" t="s">
        <v>7</v>
      </c>
      <c r="BP1152" s="71">
        <f t="shared" si="364"/>
        <v>44580</v>
      </c>
      <c r="BQ1152" s="67" t="s">
        <v>0</v>
      </c>
      <c r="BR1152" s="68" t="str">
        <f>'Flight Data'!$A1150</f>
        <v>G1149</v>
      </c>
      <c r="BS1152" s="68">
        <f ca="1">'Flight Data'!$B1150</f>
        <v>7</v>
      </c>
      <c r="BT1152" s="68">
        <f ca="1">ROUND(NORMINV($BY1152,'Inputs and Outputs'!$C$18,'Inputs and Outputs'!$D$18),0)</f>
        <v>103</v>
      </c>
      <c r="BU1152" s="68">
        <f t="shared" si="352"/>
        <v>105</v>
      </c>
      <c r="BV1152" s="68">
        <f t="shared" ca="1" si="353"/>
        <v>103</v>
      </c>
      <c r="BW1152" s="68">
        <f ca="1">IF(BV1152-BS1152&gt;'Inputs and Outputs'!$D$4,Five-BS1152,0)</f>
        <v>0</v>
      </c>
      <c r="BX1152" s="68">
        <f ca="1">BV1152*'Inputs and Outputs'!$D$5-BW1152*'Inputs and Outputs'!$D$6</f>
        <v>4120</v>
      </c>
      <c r="BY1152" s="70">
        <f t="shared" ca="1" si="359"/>
        <v>0.63579184506624886</v>
      </c>
      <c r="BZ1152" s="68">
        <f t="shared" si="354"/>
        <v>200</v>
      </c>
      <c r="CA1152" s="75">
        <f ca="1">BV1152*'Inputs and Outputs'!$D$5-('Model Part B'!BW1152*'Model Part B'!BZ1152+BW1152*Costperbumped)</f>
        <v>4120</v>
      </c>
    </row>
    <row r="1153" spans="2:79" x14ac:dyDescent="0.2">
      <c r="B1153" s="74">
        <v>1150</v>
      </c>
      <c r="C1153" s="68" t="s">
        <v>6</v>
      </c>
      <c r="D1153" s="71">
        <f t="shared" si="360"/>
        <v>44581</v>
      </c>
      <c r="E1153" s="67" t="s">
        <v>3</v>
      </c>
      <c r="F1153" s="68" t="str">
        <f>'Flight Data'!$A1151</f>
        <v>G1150</v>
      </c>
      <c r="G1153" s="68">
        <f ca="1">'Flight Data'!$B1151</f>
        <v>2</v>
      </c>
      <c r="H1153" s="68">
        <f ca="1">ROUND(NORMINV($M1153,'Inputs and Outputs'!$C$18,'Inputs and Outputs'!$D$18),0)</f>
        <v>98</v>
      </c>
      <c r="I1153" s="68">
        <f t="shared" si="340"/>
        <v>101</v>
      </c>
      <c r="J1153" s="68">
        <f t="shared" ca="1" si="341"/>
        <v>98</v>
      </c>
      <c r="K1153" s="68">
        <f ca="1">IF(J1153-G1153&gt;'Inputs and Outputs'!$D$4,One-G1153,0)</f>
        <v>0</v>
      </c>
      <c r="L1153" s="68">
        <f ca="1">J1153*'Inputs and Outputs'!$D$5-K1153*'Inputs and Outputs'!$D$6</f>
        <v>3920</v>
      </c>
      <c r="M1153" s="70">
        <f t="shared" ca="1" si="355"/>
        <v>0.30653042872892078</v>
      </c>
      <c r="N1153" s="68">
        <f t="shared" si="342"/>
        <v>25</v>
      </c>
      <c r="O1153" s="75">
        <f ca="1">J1153*'Inputs and Outputs'!$D$5-('Model Part B'!K1153*'Model Part B'!N1153+K1153*Costperbumped)</f>
        <v>3920</v>
      </c>
      <c r="R1153" s="74">
        <v>1150</v>
      </c>
      <c r="S1153" s="68" t="s">
        <v>6</v>
      </c>
      <c r="T1153" s="71">
        <f t="shared" si="361"/>
        <v>44581</v>
      </c>
      <c r="U1153" s="67" t="s">
        <v>3</v>
      </c>
      <c r="V1153" s="68" t="str">
        <f>'Flight Data'!$A1151</f>
        <v>G1150</v>
      </c>
      <c r="W1153" s="68">
        <f ca="1">'Flight Data'!$B1151</f>
        <v>2</v>
      </c>
      <c r="X1153" s="68">
        <f ca="1">ROUND(NORMINV($AC1153,'Inputs and Outputs'!$C$18,'Inputs and Outputs'!$D$18),0)</f>
        <v>105</v>
      </c>
      <c r="Y1153" s="68">
        <f t="shared" si="343"/>
        <v>102</v>
      </c>
      <c r="Z1153" s="68">
        <f t="shared" ca="1" si="344"/>
        <v>102</v>
      </c>
      <c r="AA1153" s="68">
        <f ca="1">IF(Z1153-W1153&gt;'Inputs and Outputs'!$D$4,One-W1153,0)</f>
        <v>0</v>
      </c>
      <c r="AB1153" s="68">
        <f ca="1">Z1153*'Inputs and Outputs'!$D$5-AA1153*'Inputs and Outputs'!$D$6</f>
        <v>4080</v>
      </c>
      <c r="AC1153" s="70">
        <f t="shared" ca="1" si="356"/>
        <v>0.76095613542384821</v>
      </c>
      <c r="AD1153" s="68">
        <f t="shared" si="345"/>
        <v>25</v>
      </c>
      <c r="AE1153" s="75">
        <f ca="1">Z1153*'Inputs and Outputs'!$D$5-('Model Part B'!AA1153*'Model Part B'!AD1153+AA1153*Costperbumped)</f>
        <v>4080</v>
      </c>
      <c r="AH1153" s="74">
        <v>1150</v>
      </c>
      <c r="AI1153" s="68" t="s">
        <v>6</v>
      </c>
      <c r="AJ1153" s="71">
        <f t="shared" si="362"/>
        <v>44581</v>
      </c>
      <c r="AK1153" s="67" t="s">
        <v>3</v>
      </c>
      <c r="AL1153" s="68" t="str">
        <f>'Flight Data'!$A1151</f>
        <v>G1150</v>
      </c>
      <c r="AM1153" s="68">
        <f ca="1">'Flight Data'!$B1151</f>
        <v>2</v>
      </c>
      <c r="AN1153" s="68">
        <f ca="1">ROUND(NORMINV($AS1153,'Inputs and Outputs'!$C$18,'Inputs and Outputs'!$D$18),0)</f>
        <v>95</v>
      </c>
      <c r="AO1153" s="68">
        <f t="shared" si="346"/>
        <v>103</v>
      </c>
      <c r="AP1153" s="68">
        <f t="shared" ca="1" si="347"/>
        <v>95</v>
      </c>
      <c r="AQ1153" s="68">
        <f ca="1">IF(AP1153-AM1153&gt;'Inputs and Outputs'!$D$4,Three-AM1153,0)</f>
        <v>0</v>
      </c>
      <c r="AR1153" s="68">
        <f ca="1">AP1153*'Inputs and Outputs'!$D$5-AQ1153*'Inputs and Outputs'!$D$6</f>
        <v>3800</v>
      </c>
      <c r="AS1153" s="70">
        <f t="shared" ca="1" si="357"/>
        <v>0.16306424957310306</v>
      </c>
      <c r="AT1153" s="68">
        <f t="shared" si="348"/>
        <v>25</v>
      </c>
      <c r="AU1153" s="75">
        <f ca="1">AP1153*'Inputs and Outputs'!$D$5-('Model Part B'!AQ1153*'Model Part B'!AT1153+AQ1153*Costperbumped)</f>
        <v>3800</v>
      </c>
      <c r="AX1153" s="74">
        <v>1150</v>
      </c>
      <c r="AY1153" s="68" t="s">
        <v>6</v>
      </c>
      <c r="AZ1153" s="71">
        <f t="shared" si="363"/>
        <v>44581</v>
      </c>
      <c r="BA1153" s="67" t="s">
        <v>3</v>
      </c>
      <c r="BB1153" s="68" t="str">
        <f>'Flight Data'!$A1151</f>
        <v>G1150</v>
      </c>
      <c r="BC1153" s="68">
        <f ca="1">'Flight Data'!$B1151</f>
        <v>2</v>
      </c>
      <c r="BD1153" s="68">
        <f ca="1">ROUND(NORMINV($BI1153,'Inputs and Outputs'!$C$18,'Inputs and Outputs'!$D$18),0)</f>
        <v>94</v>
      </c>
      <c r="BE1153" s="68">
        <f t="shared" si="349"/>
        <v>104</v>
      </c>
      <c r="BF1153" s="68">
        <f t="shared" ca="1" si="350"/>
        <v>94</v>
      </c>
      <c r="BG1153" s="68">
        <f ca="1">IF(BF1153-BC1153&gt;'Inputs and Outputs'!$D$4,Four-BC1153,0)</f>
        <v>0</v>
      </c>
      <c r="BH1153" s="68">
        <f ca="1">BF1153*'Inputs and Outputs'!$D$5-BG1153*'Inputs and Outputs'!$D$6</f>
        <v>3760</v>
      </c>
      <c r="BI1153" s="70">
        <f t="shared" ca="1" si="358"/>
        <v>0.13831553971704014</v>
      </c>
      <c r="BJ1153" s="68">
        <f t="shared" si="351"/>
        <v>25</v>
      </c>
      <c r="BK1153" s="75">
        <f ca="1">BF1153*'Inputs and Outputs'!$D$5-('Model Part B'!BG1153*'Model Part B'!BJ1153+BG1153*Costperbumped)</f>
        <v>3760</v>
      </c>
      <c r="BN1153" s="74">
        <v>1150</v>
      </c>
      <c r="BO1153" s="68" t="s">
        <v>6</v>
      </c>
      <c r="BP1153" s="71">
        <f t="shared" si="364"/>
        <v>44581</v>
      </c>
      <c r="BQ1153" s="67" t="s">
        <v>3</v>
      </c>
      <c r="BR1153" s="68" t="str">
        <f>'Flight Data'!$A1151</f>
        <v>G1150</v>
      </c>
      <c r="BS1153" s="68">
        <f ca="1">'Flight Data'!$B1151</f>
        <v>2</v>
      </c>
      <c r="BT1153" s="68">
        <f ca="1">ROUND(NORMINV($BY1153,'Inputs and Outputs'!$C$18,'Inputs and Outputs'!$D$18),0)</f>
        <v>103</v>
      </c>
      <c r="BU1153" s="68">
        <f t="shared" si="352"/>
        <v>105</v>
      </c>
      <c r="BV1153" s="68">
        <f t="shared" ca="1" si="353"/>
        <v>103</v>
      </c>
      <c r="BW1153" s="68">
        <f ca="1">IF(BV1153-BS1153&gt;'Inputs and Outputs'!$D$4,Five-BS1153,0)</f>
        <v>3</v>
      </c>
      <c r="BX1153" s="68">
        <f ca="1">BV1153*'Inputs and Outputs'!$D$5-BW1153*'Inputs and Outputs'!$D$6</f>
        <v>3820</v>
      </c>
      <c r="BY1153" s="70">
        <f t="shared" ca="1" si="359"/>
        <v>0.63387415047342532</v>
      </c>
      <c r="BZ1153" s="68">
        <f t="shared" si="354"/>
        <v>25</v>
      </c>
      <c r="CA1153" s="75">
        <f ca="1">BV1153*'Inputs and Outputs'!$D$5-('Model Part B'!BW1153*'Model Part B'!BZ1153+BW1153*Costperbumped)</f>
        <v>3745</v>
      </c>
    </row>
    <row r="1154" spans="2:79" x14ac:dyDescent="0.2">
      <c r="B1154" s="74">
        <v>1151</v>
      </c>
      <c r="C1154" s="68" t="s">
        <v>6</v>
      </c>
      <c r="D1154" s="71">
        <f t="shared" si="360"/>
        <v>44581</v>
      </c>
      <c r="E1154" s="67" t="s">
        <v>2</v>
      </c>
      <c r="F1154" s="68" t="str">
        <f>'Flight Data'!$A1152</f>
        <v>G1151</v>
      </c>
      <c r="G1154" s="68">
        <f ca="1">'Flight Data'!$B1152</f>
        <v>0</v>
      </c>
      <c r="H1154" s="68">
        <f ca="1">ROUND(NORMINV($M1154,'Inputs and Outputs'!$C$19,'Inputs and Outputs'!$D$19),0)</f>
        <v>111</v>
      </c>
      <c r="I1154" s="68">
        <f t="shared" si="340"/>
        <v>101</v>
      </c>
      <c r="J1154" s="68">
        <f t="shared" ca="1" si="341"/>
        <v>101</v>
      </c>
      <c r="K1154" s="68">
        <f ca="1">IF(J1154-G1154&gt;'Inputs and Outputs'!$D$4,One-G1154,0)</f>
        <v>1</v>
      </c>
      <c r="L1154" s="68">
        <f ca="1">J1154*'Inputs and Outputs'!$D$5-K1154*'Inputs and Outputs'!$D$6</f>
        <v>3940</v>
      </c>
      <c r="M1154" s="70">
        <f t="shared" ca="1" si="355"/>
        <v>0.95196654683157989</v>
      </c>
      <c r="N1154" s="68">
        <f t="shared" si="342"/>
        <v>25</v>
      </c>
      <c r="O1154" s="75">
        <f ca="1">J1154*'Inputs and Outputs'!$D$5-('Model Part B'!K1154*'Model Part B'!N1154+K1154*Costperbumped)</f>
        <v>3915</v>
      </c>
      <c r="R1154" s="74">
        <v>1151</v>
      </c>
      <c r="S1154" s="68" t="s">
        <v>6</v>
      </c>
      <c r="T1154" s="71">
        <f t="shared" si="361"/>
        <v>44581</v>
      </c>
      <c r="U1154" s="67" t="s">
        <v>2</v>
      </c>
      <c r="V1154" s="68" t="str">
        <f>'Flight Data'!$A1152</f>
        <v>G1151</v>
      </c>
      <c r="W1154" s="68">
        <f ca="1">'Flight Data'!$B1152</f>
        <v>0</v>
      </c>
      <c r="X1154" s="68">
        <f ca="1">ROUND(NORMINV($AC1154,'Inputs and Outputs'!$C$19,'Inputs and Outputs'!$D$19),0)</f>
        <v>100</v>
      </c>
      <c r="Y1154" s="68">
        <f t="shared" si="343"/>
        <v>102</v>
      </c>
      <c r="Z1154" s="68">
        <f t="shared" ca="1" si="344"/>
        <v>100</v>
      </c>
      <c r="AA1154" s="68">
        <f ca="1">IF(Z1154-W1154&gt;'Inputs and Outputs'!$D$4,One-W1154,0)</f>
        <v>0</v>
      </c>
      <c r="AB1154" s="68">
        <f ca="1">Z1154*'Inputs and Outputs'!$D$5-AA1154*'Inputs and Outputs'!$D$6</f>
        <v>4000</v>
      </c>
      <c r="AC1154" s="70">
        <f t="shared" ca="1" si="356"/>
        <v>0.28534236212751818</v>
      </c>
      <c r="AD1154" s="68">
        <f t="shared" si="345"/>
        <v>25</v>
      </c>
      <c r="AE1154" s="75">
        <f ca="1">Z1154*'Inputs and Outputs'!$D$5-('Model Part B'!AA1154*'Model Part B'!AD1154+AA1154*Costperbumped)</f>
        <v>4000</v>
      </c>
      <c r="AH1154" s="74">
        <v>1151</v>
      </c>
      <c r="AI1154" s="68" t="s">
        <v>6</v>
      </c>
      <c r="AJ1154" s="71">
        <f t="shared" si="362"/>
        <v>44581</v>
      </c>
      <c r="AK1154" s="67" t="s">
        <v>2</v>
      </c>
      <c r="AL1154" s="68" t="str">
        <f>'Flight Data'!$A1152</f>
        <v>G1151</v>
      </c>
      <c r="AM1154" s="68">
        <f ca="1">'Flight Data'!$B1152</f>
        <v>0</v>
      </c>
      <c r="AN1154" s="68">
        <f ca="1">ROUND(NORMINV($AS1154,'Inputs and Outputs'!$C$19,'Inputs and Outputs'!$D$19),0)</f>
        <v>97</v>
      </c>
      <c r="AO1154" s="68">
        <f t="shared" si="346"/>
        <v>103</v>
      </c>
      <c r="AP1154" s="68">
        <f t="shared" ca="1" si="347"/>
        <v>97</v>
      </c>
      <c r="AQ1154" s="68">
        <f ca="1">IF(AP1154-AM1154&gt;'Inputs and Outputs'!$D$4,Three-AM1154,0)</f>
        <v>0</v>
      </c>
      <c r="AR1154" s="68">
        <f ca="1">AP1154*'Inputs and Outputs'!$D$5-AQ1154*'Inputs and Outputs'!$D$6</f>
        <v>3880</v>
      </c>
      <c r="AS1154" s="70">
        <f t="shared" ca="1" si="357"/>
        <v>0.1203564386153253</v>
      </c>
      <c r="AT1154" s="68">
        <f t="shared" si="348"/>
        <v>25</v>
      </c>
      <c r="AU1154" s="75">
        <f ca="1">AP1154*'Inputs and Outputs'!$D$5-('Model Part B'!AQ1154*'Model Part B'!AT1154+AQ1154*Costperbumped)</f>
        <v>3880</v>
      </c>
      <c r="AX1154" s="74">
        <v>1151</v>
      </c>
      <c r="AY1154" s="68" t="s">
        <v>6</v>
      </c>
      <c r="AZ1154" s="71">
        <f t="shared" si="363"/>
        <v>44581</v>
      </c>
      <c r="BA1154" s="67" t="s">
        <v>2</v>
      </c>
      <c r="BB1154" s="68" t="str">
        <f>'Flight Data'!$A1152</f>
        <v>G1151</v>
      </c>
      <c r="BC1154" s="68">
        <f ca="1">'Flight Data'!$B1152</f>
        <v>0</v>
      </c>
      <c r="BD1154" s="68">
        <f ca="1">ROUND(NORMINV($BI1154,'Inputs and Outputs'!$C$19,'Inputs and Outputs'!$D$19),0)</f>
        <v>104</v>
      </c>
      <c r="BE1154" s="68">
        <f t="shared" si="349"/>
        <v>104</v>
      </c>
      <c r="BF1154" s="68">
        <f t="shared" ca="1" si="350"/>
        <v>104</v>
      </c>
      <c r="BG1154" s="68">
        <f ca="1">IF(BF1154-BC1154&gt;'Inputs and Outputs'!$D$4,Four-BC1154,0)</f>
        <v>4</v>
      </c>
      <c r="BH1154" s="68">
        <f ca="1">BF1154*'Inputs and Outputs'!$D$5-BG1154*'Inputs and Outputs'!$D$6</f>
        <v>3760</v>
      </c>
      <c r="BI1154" s="70">
        <f t="shared" ca="1" si="358"/>
        <v>0.54813555339190678</v>
      </c>
      <c r="BJ1154" s="68">
        <f t="shared" si="351"/>
        <v>25</v>
      </c>
      <c r="BK1154" s="75">
        <f ca="1">BF1154*'Inputs and Outputs'!$D$5-('Model Part B'!BG1154*'Model Part B'!BJ1154+BG1154*Costperbumped)</f>
        <v>3660</v>
      </c>
      <c r="BN1154" s="74">
        <v>1151</v>
      </c>
      <c r="BO1154" s="68" t="s">
        <v>6</v>
      </c>
      <c r="BP1154" s="71">
        <f t="shared" si="364"/>
        <v>44581</v>
      </c>
      <c r="BQ1154" s="67" t="s">
        <v>2</v>
      </c>
      <c r="BR1154" s="68" t="str">
        <f>'Flight Data'!$A1152</f>
        <v>G1151</v>
      </c>
      <c r="BS1154" s="68">
        <f ca="1">'Flight Data'!$B1152</f>
        <v>0</v>
      </c>
      <c r="BT1154" s="68">
        <f ca="1">ROUND(NORMINV($BY1154,'Inputs and Outputs'!$C$18,'Inputs and Outputs'!$D$18),0)</f>
        <v>104</v>
      </c>
      <c r="BU1154" s="68">
        <f t="shared" si="352"/>
        <v>105</v>
      </c>
      <c r="BV1154" s="68">
        <f t="shared" ca="1" si="353"/>
        <v>104</v>
      </c>
      <c r="BW1154" s="68">
        <f ca="1">IF(BV1154-BS1154&gt;'Inputs and Outputs'!$D$4,Five-BS1154,0)</f>
        <v>5</v>
      </c>
      <c r="BX1154" s="68">
        <f ca="1">BV1154*'Inputs and Outputs'!$D$5-BW1154*'Inputs and Outputs'!$D$6</f>
        <v>3660</v>
      </c>
      <c r="BY1154" s="70">
        <f t="shared" ca="1" si="359"/>
        <v>0.69264595952130981</v>
      </c>
      <c r="BZ1154" s="68">
        <f t="shared" si="354"/>
        <v>25</v>
      </c>
      <c r="CA1154" s="75">
        <f ca="1">BV1154*'Inputs and Outputs'!$D$5-('Model Part B'!BW1154*'Model Part B'!BZ1154+BW1154*Costperbumped)</f>
        <v>3535</v>
      </c>
    </row>
    <row r="1155" spans="2:79" x14ac:dyDescent="0.2">
      <c r="B1155" s="74">
        <v>1152</v>
      </c>
      <c r="C1155" s="68" t="s">
        <v>6</v>
      </c>
      <c r="D1155" s="71">
        <f t="shared" si="360"/>
        <v>44581</v>
      </c>
      <c r="E1155" s="67" t="s">
        <v>0</v>
      </c>
      <c r="F1155" s="68" t="str">
        <f>'Flight Data'!$A1153</f>
        <v>G1152</v>
      </c>
      <c r="G1155" s="68">
        <f ca="1">'Flight Data'!$B1153</f>
        <v>8</v>
      </c>
      <c r="H1155" s="68">
        <f ca="1">ROUND(NORMINV($M1155,'Inputs and Outputs'!$C$20,'Inputs and Outputs'!$D$20),0)</f>
        <v>113</v>
      </c>
      <c r="I1155" s="68">
        <f t="shared" si="340"/>
        <v>101</v>
      </c>
      <c r="J1155" s="68">
        <f t="shared" ca="1" si="341"/>
        <v>101</v>
      </c>
      <c r="K1155" s="68">
        <f ca="1">IF(J1155-G1155&gt;'Inputs and Outputs'!$D$4,One-G1155,0)</f>
        <v>0</v>
      </c>
      <c r="L1155" s="68">
        <f ca="1">J1155*'Inputs and Outputs'!$D$5-K1155*'Inputs and Outputs'!$D$6</f>
        <v>4040</v>
      </c>
      <c r="M1155" s="70">
        <f t="shared" ca="1" si="355"/>
        <v>0.95120744144997837</v>
      </c>
      <c r="N1155" s="68">
        <f t="shared" si="342"/>
        <v>200</v>
      </c>
      <c r="O1155" s="75">
        <f ca="1">J1155*'Inputs and Outputs'!$D$5-('Model Part B'!K1155*'Model Part B'!N1155+K1155*Costperbumped)</f>
        <v>4040</v>
      </c>
      <c r="R1155" s="74">
        <v>1152</v>
      </c>
      <c r="S1155" s="68" t="s">
        <v>6</v>
      </c>
      <c r="T1155" s="71">
        <f t="shared" si="361"/>
        <v>44581</v>
      </c>
      <c r="U1155" s="67" t="s">
        <v>0</v>
      </c>
      <c r="V1155" s="68" t="str">
        <f>'Flight Data'!$A1153</f>
        <v>G1152</v>
      </c>
      <c r="W1155" s="68">
        <f ca="1">'Flight Data'!$B1153</f>
        <v>8</v>
      </c>
      <c r="X1155" s="68">
        <f ca="1">ROUND(NORMINV($AC1155,'Inputs and Outputs'!$C$20,'Inputs and Outputs'!$D$20),0)</f>
        <v>107</v>
      </c>
      <c r="Y1155" s="68">
        <f t="shared" si="343"/>
        <v>102</v>
      </c>
      <c r="Z1155" s="68">
        <f t="shared" ca="1" si="344"/>
        <v>102</v>
      </c>
      <c r="AA1155" s="68">
        <f ca="1">IF(Z1155-W1155&gt;'Inputs and Outputs'!$D$4,One-W1155,0)</f>
        <v>0</v>
      </c>
      <c r="AB1155" s="68">
        <f ca="1">Z1155*'Inputs and Outputs'!$D$5-AA1155*'Inputs and Outputs'!$D$6</f>
        <v>4080</v>
      </c>
      <c r="AC1155" s="70">
        <f t="shared" ca="1" si="356"/>
        <v>0.6820601440629388</v>
      </c>
      <c r="AD1155" s="68">
        <f t="shared" si="345"/>
        <v>200</v>
      </c>
      <c r="AE1155" s="75">
        <f ca="1">Z1155*'Inputs and Outputs'!$D$5-('Model Part B'!AA1155*'Model Part B'!AD1155+AA1155*Costperbumped)</f>
        <v>4080</v>
      </c>
      <c r="AH1155" s="74">
        <v>1152</v>
      </c>
      <c r="AI1155" s="68" t="s">
        <v>6</v>
      </c>
      <c r="AJ1155" s="71">
        <f t="shared" si="362"/>
        <v>44581</v>
      </c>
      <c r="AK1155" s="67" t="s">
        <v>0</v>
      </c>
      <c r="AL1155" s="68" t="str">
        <f>'Flight Data'!$A1153</f>
        <v>G1152</v>
      </c>
      <c r="AM1155" s="68">
        <f ca="1">'Flight Data'!$B1153</f>
        <v>8</v>
      </c>
      <c r="AN1155" s="68">
        <f ca="1">ROUND(NORMINV($AS1155,'Inputs and Outputs'!$C$20,'Inputs and Outputs'!$D$20),0)</f>
        <v>117</v>
      </c>
      <c r="AO1155" s="68">
        <f t="shared" si="346"/>
        <v>103</v>
      </c>
      <c r="AP1155" s="68">
        <f t="shared" ca="1" si="347"/>
        <v>103</v>
      </c>
      <c r="AQ1155" s="68">
        <f ca="1">IF(AP1155-AM1155&gt;'Inputs and Outputs'!$D$4,Three-AM1155,0)</f>
        <v>0</v>
      </c>
      <c r="AR1155" s="68">
        <f ca="1">AP1155*'Inputs and Outputs'!$D$5-AQ1155*'Inputs and Outputs'!$D$6</f>
        <v>4120</v>
      </c>
      <c r="AS1155" s="70">
        <f t="shared" ca="1" si="357"/>
        <v>0.99159628612213524</v>
      </c>
      <c r="AT1155" s="68">
        <f t="shared" si="348"/>
        <v>200</v>
      </c>
      <c r="AU1155" s="75">
        <f ca="1">AP1155*'Inputs and Outputs'!$D$5-('Model Part B'!AQ1155*'Model Part B'!AT1155+AQ1155*Costperbumped)</f>
        <v>4120</v>
      </c>
      <c r="AX1155" s="74">
        <v>1152</v>
      </c>
      <c r="AY1155" s="68" t="s">
        <v>6</v>
      </c>
      <c r="AZ1155" s="71">
        <f t="shared" si="363"/>
        <v>44581</v>
      </c>
      <c r="BA1155" s="67" t="s">
        <v>0</v>
      </c>
      <c r="BB1155" s="68" t="str">
        <f>'Flight Data'!$A1153</f>
        <v>G1152</v>
      </c>
      <c r="BC1155" s="68">
        <f ca="1">'Flight Data'!$B1153</f>
        <v>8</v>
      </c>
      <c r="BD1155" s="68">
        <f ca="1">ROUND(NORMINV($BI1155,'Inputs and Outputs'!$C$20,'Inputs and Outputs'!$D$20),0)</f>
        <v>93</v>
      </c>
      <c r="BE1155" s="68">
        <f t="shared" si="349"/>
        <v>104</v>
      </c>
      <c r="BF1155" s="68">
        <f t="shared" ca="1" si="350"/>
        <v>93</v>
      </c>
      <c r="BG1155" s="68">
        <f ca="1">IF(BF1155-BC1155&gt;'Inputs and Outputs'!$D$4,Four-BC1155,0)</f>
        <v>0</v>
      </c>
      <c r="BH1155" s="68">
        <f ca="1">BF1155*'Inputs and Outputs'!$D$5-BG1155*'Inputs and Outputs'!$D$6</f>
        <v>3720</v>
      </c>
      <c r="BI1155" s="70">
        <f t="shared" ca="1" si="358"/>
        <v>6.4493952277239197E-3</v>
      </c>
      <c r="BJ1155" s="68">
        <f t="shared" si="351"/>
        <v>200</v>
      </c>
      <c r="BK1155" s="75">
        <f ca="1">BF1155*'Inputs and Outputs'!$D$5-('Model Part B'!BG1155*'Model Part B'!BJ1155+BG1155*Costperbumped)</f>
        <v>3720</v>
      </c>
      <c r="BN1155" s="74">
        <v>1152</v>
      </c>
      <c r="BO1155" s="68" t="s">
        <v>6</v>
      </c>
      <c r="BP1155" s="71">
        <f t="shared" si="364"/>
        <v>44581</v>
      </c>
      <c r="BQ1155" s="67" t="s">
        <v>0</v>
      </c>
      <c r="BR1155" s="68" t="str">
        <f>'Flight Data'!$A1153</f>
        <v>G1152</v>
      </c>
      <c r="BS1155" s="68">
        <f ca="1">'Flight Data'!$B1153</f>
        <v>8</v>
      </c>
      <c r="BT1155" s="68">
        <f ca="1">ROUND(NORMINV($BY1155,'Inputs and Outputs'!$C$18,'Inputs and Outputs'!$D$18),0)</f>
        <v>99</v>
      </c>
      <c r="BU1155" s="68">
        <f t="shared" si="352"/>
        <v>105</v>
      </c>
      <c r="BV1155" s="68">
        <f t="shared" ca="1" si="353"/>
        <v>99</v>
      </c>
      <c r="BW1155" s="68">
        <f ca="1">IF(BV1155-BS1155&gt;'Inputs and Outputs'!$D$4,Five-BS1155,0)</f>
        <v>0</v>
      </c>
      <c r="BX1155" s="68">
        <f ca="1">BV1155*'Inputs and Outputs'!$D$5-BW1155*'Inputs and Outputs'!$D$6</f>
        <v>3960</v>
      </c>
      <c r="BY1155" s="70">
        <f t="shared" ca="1" si="359"/>
        <v>0.34676266625164909</v>
      </c>
      <c r="BZ1155" s="68">
        <f t="shared" si="354"/>
        <v>200</v>
      </c>
      <c r="CA1155" s="75">
        <f ca="1">BV1155*'Inputs and Outputs'!$D$5-('Model Part B'!BW1155*'Model Part B'!BZ1155+BW1155*Costperbumped)</f>
        <v>3960</v>
      </c>
    </row>
    <row r="1156" spans="2:79" x14ac:dyDescent="0.2">
      <c r="B1156" s="74">
        <v>1153</v>
      </c>
      <c r="C1156" s="68" t="s">
        <v>5</v>
      </c>
      <c r="D1156" s="71">
        <f t="shared" si="360"/>
        <v>44582</v>
      </c>
      <c r="E1156" s="67" t="s">
        <v>3</v>
      </c>
      <c r="F1156" s="68" t="str">
        <f>'Flight Data'!$A1154</f>
        <v>G1153</v>
      </c>
      <c r="G1156" s="68">
        <f ca="1">'Flight Data'!$B1154</f>
        <v>3</v>
      </c>
      <c r="H1156" s="68">
        <f ca="1">ROUND(NORMINV($M1156,'Inputs and Outputs'!$C$18,'Inputs and Outputs'!$D$18),0)</f>
        <v>97</v>
      </c>
      <c r="I1156" s="68">
        <f t="shared" ref="I1156:I1219" si="365">Capacity+One</f>
        <v>101</v>
      </c>
      <c r="J1156" s="68">
        <f t="shared" ref="J1156:J1219" ca="1" si="366">MIN(H1156,I1156)</f>
        <v>97</v>
      </c>
      <c r="K1156" s="68">
        <f ca="1">IF(J1156-G1156&gt;'Inputs and Outputs'!$D$4,One-G1156,0)</f>
        <v>0</v>
      </c>
      <c r="L1156" s="68">
        <f ca="1">J1156*'Inputs and Outputs'!$D$5-K1156*'Inputs and Outputs'!$D$6</f>
        <v>3880</v>
      </c>
      <c r="M1156" s="70">
        <f t="shared" ca="1" si="355"/>
        <v>0.2744286354466432</v>
      </c>
      <c r="N1156" s="68">
        <f t="shared" ref="N1156:N1219" si="367">IF(E1156="7pm",200,25)</f>
        <v>25</v>
      </c>
      <c r="O1156" s="75">
        <f ca="1">J1156*'Inputs and Outputs'!$D$5-('Model Part B'!K1156*'Model Part B'!N1156+K1156*Costperbumped)</f>
        <v>3880</v>
      </c>
      <c r="R1156" s="74">
        <v>1153</v>
      </c>
      <c r="S1156" s="68" t="s">
        <v>5</v>
      </c>
      <c r="T1156" s="71">
        <f t="shared" si="361"/>
        <v>44582</v>
      </c>
      <c r="U1156" s="67" t="s">
        <v>3</v>
      </c>
      <c r="V1156" s="68" t="str">
        <f>'Flight Data'!$A1154</f>
        <v>G1153</v>
      </c>
      <c r="W1156" s="68">
        <f ca="1">'Flight Data'!$B1154</f>
        <v>3</v>
      </c>
      <c r="X1156" s="68">
        <f ca="1">ROUND(NORMINV($AC1156,'Inputs and Outputs'!$C$18,'Inputs and Outputs'!$D$18),0)</f>
        <v>93</v>
      </c>
      <c r="Y1156" s="68">
        <f t="shared" ref="Y1156:Y1219" si="368">Capacity+Two</f>
        <v>102</v>
      </c>
      <c r="Z1156" s="68">
        <f t="shared" ref="Z1156:Z1219" ca="1" si="369">MIN(X1156,Y1156)</f>
        <v>93</v>
      </c>
      <c r="AA1156" s="68">
        <f ca="1">IF(Z1156-W1156&gt;'Inputs and Outputs'!$D$4,One-W1156,0)</f>
        <v>0</v>
      </c>
      <c r="AB1156" s="68">
        <f ca="1">Z1156*'Inputs and Outputs'!$D$5-AA1156*'Inputs and Outputs'!$D$6</f>
        <v>3720</v>
      </c>
      <c r="AC1156" s="70">
        <f t="shared" ca="1" si="356"/>
        <v>8.1901124313313645E-2</v>
      </c>
      <c r="AD1156" s="68">
        <f t="shared" ref="AD1156:AD1219" si="370">IF(U1156="7pm",200,25)</f>
        <v>25</v>
      </c>
      <c r="AE1156" s="75">
        <f ca="1">Z1156*'Inputs and Outputs'!$D$5-('Model Part B'!AA1156*'Model Part B'!AD1156+AA1156*Costperbumped)</f>
        <v>3720</v>
      </c>
      <c r="AH1156" s="74">
        <v>1153</v>
      </c>
      <c r="AI1156" s="68" t="s">
        <v>5</v>
      </c>
      <c r="AJ1156" s="71">
        <f t="shared" si="362"/>
        <v>44582</v>
      </c>
      <c r="AK1156" s="67" t="s">
        <v>3</v>
      </c>
      <c r="AL1156" s="68" t="str">
        <f>'Flight Data'!$A1154</f>
        <v>G1153</v>
      </c>
      <c r="AM1156" s="68">
        <f ca="1">'Flight Data'!$B1154</f>
        <v>3</v>
      </c>
      <c r="AN1156" s="68">
        <f ca="1">ROUND(NORMINV($AS1156,'Inputs and Outputs'!$C$18,'Inputs and Outputs'!$D$18),0)</f>
        <v>104</v>
      </c>
      <c r="AO1156" s="68">
        <f t="shared" ref="AO1156:AO1219" si="371">Capacity+Three</f>
        <v>103</v>
      </c>
      <c r="AP1156" s="68">
        <f t="shared" ref="AP1156:AP1219" ca="1" si="372">MIN(AN1156,AO1156)</f>
        <v>103</v>
      </c>
      <c r="AQ1156" s="68">
        <f ca="1">IF(AP1156-AM1156&gt;'Inputs and Outputs'!$D$4,Three-AM1156,0)</f>
        <v>0</v>
      </c>
      <c r="AR1156" s="68">
        <f ca="1">AP1156*'Inputs and Outputs'!$D$5-AQ1156*'Inputs and Outputs'!$D$6</f>
        <v>4120</v>
      </c>
      <c r="AS1156" s="70">
        <f t="shared" ca="1" si="357"/>
        <v>0.69434824974786924</v>
      </c>
      <c r="AT1156" s="68">
        <f t="shared" ref="AT1156:AT1219" si="373">IF(AK1156="7pm",200,25)</f>
        <v>25</v>
      </c>
      <c r="AU1156" s="75">
        <f ca="1">AP1156*'Inputs and Outputs'!$D$5-('Model Part B'!AQ1156*'Model Part B'!AT1156+AQ1156*Costperbumped)</f>
        <v>4120</v>
      </c>
      <c r="AX1156" s="74">
        <v>1153</v>
      </c>
      <c r="AY1156" s="68" t="s">
        <v>5</v>
      </c>
      <c r="AZ1156" s="71">
        <f t="shared" si="363"/>
        <v>44582</v>
      </c>
      <c r="BA1156" s="67" t="s">
        <v>3</v>
      </c>
      <c r="BB1156" s="68" t="str">
        <f>'Flight Data'!$A1154</f>
        <v>G1153</v>
      </c>
      <c r="BC1156" s="68">
        <f ca="1">'Flight Data'!$B1154</f>
        <v>3</v>
      </c>
      <c r="BD1156" s="68">
        <f ca="1">ROUND(NORMINV($BI1156,'Inputs and Outputs'!$C$18,'Inputs and Outputs'!$D$18),0)</f>
        <v>87</v>
      </c>
      <c r="BE1156" s="68">
        <f t="shared" ref="BE1156:BE1219" si="374">Capacity+Four</f>
        <v>104</v>
      </c>
      <c r="BF1156" s="68">
        <f t="shared" ref="BF1156:BF1219" ca="1" si="375">MIN(BD1156,BE1156)</f>
        <v>87</v>
      </c>
      <c r="BG1156" s="68">
        <f ca="1">IF(BF1156-BC1156&gt;'Inputs and Outputs'!$D$4,Four-BC1156,0)</f>
        <v>0</v>
      </c>
      <c r="BH1156" s="68">
        <f ca="1">BF1156*'Inputs and Outputs'!$D$5-BG1156*'Inputs and Outputs'!$D$6</f>
        <v>3480</v>
      </c>
      <c r="BI1156" s="70">
        <f t="shared" ca="1" si="358"/>
        <v>8.4191780565173735E-3</v>
      </c>
      <c r="BJ1156" s="68">
        <f t="shared" ref="BJ1156:BJ1219" si="376">IF(BA1156="7pm",200,25)</f>
        <v>25</v>
      </c>
      <c r="BK1156" s="75">
        <f ca="1">BF1156*'Inputs and Outputs'!$D$5-('Model Part B'!BG1156*'Model Part B'!BJ1156+BG1156*Costperbumped)</f>
        <v>3480</v>
      </c>
      <c r="BN1156" s="74">
        <v>1153</v>
      </c>
      <c r="BO1156" s="68" t="s">
        <v>5</v>
      </c>
      <c r="BP1156" s="71">
        <f t="shared" si="364"/>
        <v>44582</v>
      </c>
      <c r="BQ1156" s="67" t="s">
        <v>3</v>
      </c>
      <c r="BR1156" s="68" t="str">
        <f>'Flight Data'!$A1154</f>
        <v>G1153</v>
      </c>
      <c r="BS1156" s="68">
        <f ca="1">'Flight Data'!$B1154</f>
        <v>3</v>
      </c>
      <c r="BT1156" s="68">
        <f ca="1">ROUND(NORMINV($BY1156,'Inputs and Outputs'!$C$18,'Inputs and Outputs'!$D$18),0)</f>
        <v>108</v>
      </c>
      <c r="BU1156" s="68">
        <f t="shared" ref="BU1156:BU1219" si="377">Capacity+Five</f>
        <v>105</v>
      </c>
      <c r="BV1156" s="68">
        <f t="shared" ref="BV1156:BV1219" ca="1" si="378">MIN(BT1156,BU1156)</f>
        <v>105</v>
      </c>
      <c r="BW1156" s="68">
        <f ca="1">IF(BV1156-BS1156&gt;'Inputs and Outputs'!$D$4,Five-BS1156,0)</f>
        <v>2</v>
      </c>
      <c r="BX1156" s="68">
        <f ca="1">BV1156*'Inputs and Outputs'!$D$5-BW1156*'Inputs and Outputs'!$D$6</f>
        <v>4000</v>
      </c>
      <c r="BY1156" s="70">
        <f t="shared" ca="1" si="359"/>
        <v>0.86854401021707506</v>
      </c>
      <c r="BZ1156" s="68">
        <f t="shared" ref="BZ1156:BZ1219" si="379">IF(BQ1156="7pm",200,25)</f>
        <v>25</v>
      </c>
      <c r="CA1156" s="75">
        <f ca="1">BV1156*'Inputs and Outputs'!$D$5-('Model Part B'!BW1156*'Model Part B'!BZ1156+BW1156*Costperbumped)</f>
        <v>3950</v>
      </c>
    </row>
    <row r="1157" spans="2:79" x14ac:dyDescent="0.2">
      <c r="B1157" s="74">
        <v>1154</v>
      </c>
      <c r="C1157" s="68" t="s">
        <v>5</v>
      </c>
      <c r="D1157" s="71">
        <f t="shared" si="360"/>
        <v>44582</v>
      </c>
      <c r="E1157" s="67" t="s">
        <v>2</v>
      </c>
      <c r="F1157" s="68" t="str">
        <f>'Flight Data'!$A1155</f>
        <v>G1154</v>
      </c>
      <c r="G1157" s="68">
        <f ca="1">'Flight Data'!$B1155</f>
        <v>8</v>
      </c>
      <c r="H1157" s="68">
        <f ca="1">ROUND(NORMINV($M1157,'Inputs and Outputs'!$C$19,'Inputs and Outputs'!$D$19),0)</f>
        <v>103</v>
      </c>
      <c r="I1157" s="68">
        <f t="shared" si="365"/>
        <v>101</v>
      </c>
      <c r="J1157" s="68">
        <f t="shared" ca="1" si="366"/>
        <v>101</v>
      </c>
      <c r="K1157" s="68">
        <f ca="1">IF(J1157-G1157&gt;'Inputs and Outputs'!$D$4,One-G1157,0)</f>
        <v>0</v>
      </c>
      <c r="L1157" s="68">
        <f ca="1">J1157*'Inputs and Outputs'!$D$5-K1157*'Inputs and Outputs'!$D$6</f>
        <v>4040</v>
      </c>
      <c r="M1157" s="70">
        <f t="shared" ref="M1157:M1220" ca="1" si="380">RAND()</f>
        <v>0.49956462930613321</v>
      </c>
      <c r="N1157" s="68">
        <f t="shared" si="367"/>
        <v>25</v>
      </c>
      <c r="O1157" s="75">
        <f ca="1">J1157*'Inputs and Outputs'!$D$5-('Model Part B'!K1157*'Model Part B'!N1157+K1157*Costperbumped)</f>
        <v>4040</v>
      </c>
      <c r="R1157" s="74">
        <v>1154</v>
      </c>
      <c r="S1157" s="68" t="s">
        <v>5</v>
      </c>
      <c r="T1157" s="71">
        <f t="shared" si="361"/>
        <v>44582</v>
      </c>
      <c r="U1157" s="67" t="s">
        <v>2</v>
      </c>
      <c r="V1157" s="68" t="str">
        <f>'Flight Data'!$A1155</f>
        <v>G1154</v>
      </c>
      <c r="W1157" s="68">
        <f ca="1">'Flight Data'!$B1155</f>
        <v>8</v>
      </c>
      <c r="X1157" s="68">
        <f ca="1">ROUND(NORMINV($AC1157,'Inputs and Outputs'!$C$19,'Inputs and Outputs'!$D$19),0)</f>
        <v>107</v>
      </c>
      <c r="Y1157" s="68">
        <f t="shared" si="368"/>
        <v>102</v>
      </c>
      <c r="Z1157" s="68">
        <f t="shared" ca="1" si="369"/>
        <v>102</v>
      </c>
      <c r="AA1157" s="68">
        <f ca="1">IF(Z1157-W1157&gt;'Inputs and Outputs'!$D$4,One-W1157,0)</f>
        <v>0</v>
      </c>
      <c r="AB1157" s="68">
        <f ca="1">Z1157*'Inputs and Outputs'!$D$5-AA1157*'Inputs and Outputs'!$D$6</f>
        <v>4080</v>
      </c>
      <c r="AC1157" s="70">
        <f t="shared" ref="AC1157:AC1220" ca="1" si="381">RAND()</f>
        <v>0.79408839591961011</v>
      </c>
      <c r="AD1157" s="68">
        <f t="shared" si="370"/>
        <v>25</v>
      </c>
      <c r="AE1157" s="75">
        <f ca="1">Z1157*'Inputs and Outputs'!$D$5-('Model Part B'!AA1157*'Model Part B'!AD1157+AA1157*Costperbumped)</f>
        <v>4080</v>
      </c>
      <c r="AH1157" s="74">
        <v>1154</v>
      </c>
      <c r="AI1157" s="68" t="s">
        <v>5</v>
      </c>
      <c r="AJ1157" s="71">
        <f t="shared" si="362"/>
        <v>44582</v>
      </c>
      <c r="AK1157" s="67" t="s">
        <v>2</v>
      </c>
      <c r="AL1157" s="68" t="str">
        <f>'Flight Data'!$A1155</f>
        <v>G1154</v>
      </c>
      <c r="AM1157" s="68">
        <f ca="1">'Flight Data'!$B1155</f>
        <v>8</v>
      </c>
      <c r="AN1157" s="68">
        <f ca="1">ROUND(NORMINV($AS1157,'Inputs and Outputs'!$C$19,'Inputs and Outputs'!$D$19),0)</f>
        <v>111</v>
      </c>
      <c r="AO1157" s="68">
        <f t="shared" si="371"/>
        <v>103</v>
      </c>
      <c r="AP1157" s="68">
        <f t="shared" ca="1" si="372"/>
        <v>103</v>
      </c>
      <c r="AQ1157" s="68">
        <f ca="1">IF(AP1157-AM1157&gt;'Inputs and Outputs'!$D$4,Three-AM1157,0)</f>
        <v>0</v>
      </c>
      <c r="AR1157" s="68">
        <f ca="1">AP1157*'Inputs and Outputs'!$D$5-AQ1157*'Inputs and Outputs'!$D$6</f>
        <v>4120</v>
      </c>
      <c r="AS1157" s="70">
        <f t="shared" ref="AS1157:AS1220" ca="1" si="382">RAND()</f>
        <v>0.942104927032267</v>
      </c>
      <c r="AT1157" s="68">
        <f t="shared" si="373"/>
        <v>25</v>
      </c>
      <c r="AU1157" s="75">
        <f ca="1">AP1157*'Inputs and Outputs'!$D$5-('Model Part B'!AQ1157*'Model Part B'!AT1157+AQ1157*Costperbumped)</f>
        <v>4120</v>
      </c>
      <c r="AX1157" s="74">
        <v>1154</v>
      </c>
      <c r="AY1157" s="68" t="s">
        <v>5</v>
      </c>
      <c r="AZ1157" s="71">
        <f t="shared" si="363"/>
        <v>44582</v>
      </c>
      <c r="BA1157" s="67" t="s">
        <v>2</v>
      </c>
      <c r="BB1157" s="68" t="str">
        <f>'Flight Data'!$A1155</f>
        <v>G1154</v>
      </c>
      <c r="BC1157" s="68">
        <f ca="1">'Flight Data'!$B1155</f>
        <v>8</v>
      </c>
      <c r="BD1157" s="68">
        <f ca="1">ROUND(NORMINV($BI1157,'Inputs and Outputs'!$C$19,'Inputs and Outputs'!$D$19),0)</f>
        <v>100</v>
      </c>
      <c r="BE1157" s="68">
        <f t="shared" si="374"/>
        <v>104</v>
      </c>
      <c r="BF1157" s="68">
        <f t="shared" ca="1" si="375"/>
        <v>100</v>
      </c>
      <c r="BG1157" s="68">
        <f ca="1">IF(BF1157-BC1157&gt;'Inputs and Outputs'!$D$4,Four-BC1157,0)</f>
        <v>0</v>
      </c>
      <c r="BH1157" s="68">
        <f ca="1">BF1157*'Inputs and Outputs'!$D$5-BG1157*'Inputs and Outputs'!$D$6</f>
        <v>4000</v>
      </c>
      <c r="BI1157" s="70">
        <f t="shared" ref="BI1157:BI1220" ca="1" si="383">RAND()</f>
        <v>0.27149068314333169</v>
      </c>
      <c r="BJ1157" s="68">
        <f t="shared" si="376"/>
        <v>25</v>
      </c>
      <c r="BK1157" s="75">
        <f ca="1">BF1157*'Inputs and Outputs'!$D$5-('Model Part B'!BG1157*'Model Part B'!BJ1157+BG1157*Costperbumped)</f>
        <v>4000</v>
      </c>
      <c r="BN1157" s="74">
        <v>1154</v>
      </c>
      <c r="BO1157" s="68" t="s">
        <v>5</v>
      </c>
      <c r="BP1157" s="71">
        <f t="shared" si="364"/>
        <v>44582</v>
      </c>
      <c r="BQ1157" s="67" t="s">
        <v>2</v>
      </c>
      <c r="BR1157" s="68" t="str">
        <f>'Flight Data'!$A1155</f>
        <v>G1154</v>
      </c>
      <c r="BS1157" s="68">
        <f ca="1">'Flight Data'!$B1155</f>
        <v>8</v>
      </c>
      <c r="BT1157" s="68">
        <f ca="1">ROUND(NORMINV($BY1157,'Inputs and Outputs'!$C$18,'Inputs and Outputs'!$D$18),0)</f>
        <v>104</v>
      </c>
      <c r="BU1157" s="68">
        <f t="shared" si="377"/>
        <v>105</v>
      </c>
      <c r="BV1157" s="68">
        <f t="shared" ca="1" si="378"/>
        <v>104</v>
      </c>
      <c r="BW1157" s="68">
        <f ca="1">IF(BV1157-BS1157&gt;'Inputs and Outputs'!$D$4,Five-BS1157,0)</f>
        <v>0</v>
      </c>
      <c r="BX1157" s="68">
        <f ca="1">BV1157*'Inputs and Outputs'!$D$5-BW1157*'Inputs and Outputs'!$D$6</f>
        <v>4160</v>
      </c>
      <c r="BY1157" s="70">
        <f t="shared" ref="BY1157:BY1220" ca="1" si="384">RAND()</f>
        <v>0.6937468232454671</v>
      </c>
      <c r="BZ1157" s="68">
        <f t="shared" si="379"/>
        <v>25</v>
      </c>
      <c r="CA1157" s="75">
        <f ca="1">BV1157*'Inputs and Outputs'!$D$5-('Model Part B'!BW1157*'Model Part B'!BZ1157+BW1157*Costperbumped)</f>
        <v>4160</v>
      </c>
    </row>
    <row r="1158" spans="2:79" x14ac:dyDescent="0.2">
      <c r="B1158" s="74">
        <v>1155</v>
      </c>
      <c r="C1158" s="68" t="s">
        <v>5</v>
      </c>
      <c r="D1158" s="71">
        <f t="shared" si="360"/>
        <v>44582</v>
      </c>
      <c r="E1158" s="67" t="s">
        <v>0</v>
      </c>
      <c r="F1158" s="68" t="str">
        <f>'Flight Data'!$A1156</f>
        <v>G1155</v>
      </c>
      <c r="G1158" s="68">
        <f ca="1">'Flight Data'!$B1156</f>
        <v>3</v>
      </c>
      <c r="H1158" s="68">
        <f ca="1">ROUND(NORMINV($M1158,'Inputs and Outputs'!$C$20,'Inputs and Outputs'!$D$20),0)</f>
        <v>101</v>
      </c>
      <c r="I1158" s="68">
        <f t="shared" si="365"/>
        <v>101</v>
      </c>
      <c r="J1158" s="68">
        <f t="shared" ca="1" si="366"/>
        <v>101</v>
      </c>
      <c r="K1158" s="68">
        <f ca="1">IF(J1158-G1158&gt;'Inputs and Outputs'!$D$4,One-G1158,0)</f>
        <v>0</v>
      </c>
      <c r="L1158" s="68">
        <f ca="1">J1158*'Inputs and Outputs'!$D$5-K1158*'Inputs and Outputs'!$D$6</f>
        <v>4040</v>
      </c>
      <c r="M1158" s="70">
        <f t="shared" ca="1" si="380"/>
        <v>0.20888082711088374</v>
      </c>
      <c r="N1158" s="68">
        <f t="shared" si="367"/>
        <v>200</v>
      </c>
      <c r="O1158" s="75">
        <f ca="1">J1158*'Inputs and Outputs'!$D$5-('Model Part B'!K1158*'Model Part B'!N1158+K1158*Costperbumped)</f>
        <v>4040</v>
      </c>
      <c r="R1158" s="74">
        <v>1155</v>
      </c>
      <c r="S1158" s="68" t="s">
        <v>5</v>
      </c>
      <c r="T1158" s="71">
        <f t="shared" si="361"/>
        <v>44582</v>
      </c>
      <c r="U1158" s="67" t="s">
        <v>0</v>
      </c>
      <c r="V1158" s="68" t="str">
        <f>'Flight Data'!$A1156</f>
        <v>G1155</v>
      </c>
      <c r="W1158" s="68">
        <f ca="1">'Flight Data'!$B1156</f>
        <v>3</v>
      </c>
      <c r="X1158" s="68">
        <f ca="1">ROUND(NORMINV($AC1158,'Inputs and Outputs'!$C$20,'Inputs and Outputs'!$D$20),0)</f>
        <v>104</v>
      </c>
      <c r="Y1158" s="68">
        <f t="shared" si="368"/>
        <v>102</v>
      </c>
      <c r="Z1158" s="68">
        <f t="shared" ca="1" si="369"/>
        <v>102</v>
      </c>
      <c r="AA1158" s="68">
        <f ca="1">IF(Z1158-W1158&gt;'Inputs and Outputs'!$D$4,One-W1158,0)</f>
        <v>0</v>
      </c>
      <c r="AB1158" s="68">
        <f ca="1">Z1158*'Inputs and Outputs'!$D$5-AA1158*'Inputs and Outputs'!$D$6</f>
        <v>4080</v>
      </c>
      <c r="AC1158" s="70">
        <f t="shared" ca="1" si="381"/>
        <v>0.40054327185861371</v>
      </c>
      <c r="AD1158" s="68">
        <f t="shared" si="370"/>
        <v>200</v>
      </c>
      <c r="AE1158" s="75">
        <f ca="1">Z1158*'Inputs and Outputs'!$D$5-('Model Part B'!AA1158*'Model Part B'!AD1158+AA1158*Costperbumped)</f>
        <v>4080</v>
      </c>
      <c r="AH1158" s="74">
        <v>1155</v>
      </c>
      <c r="AI1158" s="68" t="s">
        <v>5</v>
      </c>
      <c r="AJ1158" s="71">
        <f t="shared" si="362"/>
        <v>44582</v>
      </c>
      <c r="AK1158" s="67" t="s">
        <v>0</v>
      </c>
      <c r="AL1158" s="68" t="str">
        <f>'Flight Data'!$A1156</f>
        <v>G1155</v>
      </c>
      <c r="AM1158" s="68">
        <f ca="1">'Flight Data'!$B1156</f>
        <v>3</v>
      </c>
      <c r="AN1158" s="68">
        <f ca="1">ROUND(NORMINV($AS1158,'Inputs and Outputs'!$C$20,'Inputs and Outputs'!$D$20),0)</f>
        <v>106</v>
      </c>
      <c r="AO1158" s="68">
        <f t="shared" si="371"/>
        <v>103</v>
      </c>
      <c r="AP1158" s="68">
        <f t="shared" ca="1" si="372"/>
        <v>103</v>
      </c>
      <c r="AQ1158" s="68">
        <f ca="1">IF(AP1158-AM1158&gt;'Inputs and Outputs'!$D$4,Three-AM1158,0)</f>
        <v>0</v>
      </c>
      <c r="AR1158" s="68">
        <f ca="1">AP1158*'Inputs and Outputs'!$D$5-AQ1158*'Inputs and Outputs'!$D$6</f>
        <v>4120</v>
      </c>
      <c r="AS1158" s="70">
        <f t="shared" ca="1" si="382"/>
        <v>0.56030139098920806</v>
      </c>
      <c r="AT1158" s="68">
        <f t="shared" si="373"/>
        <v>200</v>
      </c>
      <c r="AU1158" s="75">
        <f ca="1">AP1158*'Inputs and Outputs'!$D$5-('Model Part B'!AQ1158*'Model Part B'!AT1158+AQ1158*Costperbumped)</f>
        <v>4120</v>
      </c>
      <c r="AX1158" s="74">
        <v>1155</v>
      </c>
      <c r="AY1158" s="68" t="s">
        <v>5</v>
      </c>
      <c r="AZ1158" s="71">
        <f t="shared" si="363"/>
        <v>44582</v>
      </c>
      <c r="BA1158" s="67" t="s">
        <v>0</v>
      </c>
      <c r="BB1158" s="68" t="str">
        <f>'Flight Data'!$A1156</f>
        <v>G1155</v>
      </c>
      <c r="BC1158" s="68">
        <f ca="1">'Flight Data'!$B1156</f>
        <v>3</v>
      </c>
      <c r="BD1158" s="68">
        <f ca="1">ROUND(NORMINV($BI1158,'Inputs and Outputs'!$C$20,'Inputs and Outputs'!$D$20),0)</f>
        <v>100</v>
      </c>
      <c r="BE1158" s="68">
        <f t="shared" si="374"/>
        <v>104</v>
      </c>
      <c r="BF1158" s="68">
        <f t="shared" ca="1" si="375"/>
        <v>100</v>
      </c>
      <c r="BG1158" s="68">
        <f ca="1">IF(BF1158-BC1158&gt;'Inputs and Outputs'!$D$4,Four-BC1158,0)</f>
        <v>0</v>
      </c>
      <c r="BH1158" s="68">
        <f ca="1">BF1158*'Inputs and Outputs'!$D$5-BG1158*'Inputs and Outputs'!$D$6</f>
        <v>4000</v>
      </c>
      <c r="BI1158" s="70">
        <f t="shared" ca="1" si="383"/>
        <v>0.16357459049529455</v>
      </c>
      <c r="BJ1158" s="68">
        <f t="shared" si="376"/>
        <v>200</v>
      </c>
      <c r="BK1158" s="75">
        <f ca="1">BF1158*'Inputs and Outputs'!$D$5-('Model Part B'!BG1158*'Model Part B'!BJ1158+BG1158*Costperbumped)</f>
        <v>4000</v>
      </c>
      <c r="BN1158" s="74">
        <v>1155</v>
      </c>
      <c r="BO1158" s="68" t="s">
        <v>5</v>
      </c>
      <c r="BP1158" s="71">
        <f t="shared" si="364"/>
        <v>44582</v>
      </c>
      <c r="BQ1158" s="67" t="s">
        <v>0</v>
      </c>
      <c r="BR1158" s="68" t="str">
        <f>'Flight Data'!$A1156</f>
        <v>G1155</v>
      </c>
      <c r="BS1158" s="68">
        <f ca="1">'Flight Data'!$B1156</f>
        <v>3</v>
      </c>
      <c r="BT1158" s="68">
        <f ca="1">ROUND(NORMINV($BY1158,'Inputs and Outputs'!$C$18,'Inputs and Outputs'!$D$18),0)</f>
        <v>112</v>
      </c>
      <c r="BU1158" s="68">
        <f t="shared" si="377"/>
        <v>105</v>
      </c>
      <c r="BV1158" s="68">
        <f t="shared" ca="1" si="378"/>
        <v>105</v>
      </c>
      <c r="BW1158" s="68">
        <f ca="1">IF(BV1158-BS1158&gt;'Inputs and Outputs'!$D$4,Five-BS1158,0)</f>
        <v>2</v>
      </c>
      <c r="BX1158" s="68">
        <f ca="1">BV1158*'Inputs and Outputs'!$D$5-BW1158*'Inputs and Outputs'!$D$6</f>
        <v>4000</v>
      </c>
      <c r="BY1158" s="70">
        <f t="shared" ca="1" si="384"/>
        <v>0.96712689505513849</v>
      </c>
      <c r="BZ1158" s="68">
        <f t="shared" si="379"/>
        <v>200</v>
      </c>
      <c r="CA1158" s="75">
        <f ca="1">BV1158*'Inputs and Outputs'!$D$5-('Model Part B'!BW1158*'Model Part B'!BZ1158+BW1158*Costperbumped)</f>
        <v>3600</v>
      </c>
    </row>
    <row r="1159" spans="2:79" x14ac:dyDescent="0.2">
      <c r="B1159" s="74">
        <v>1156</v>
      </c>
      <c r="C1159" s="68" t="s">
        <v>4</v>
      </c>
      <c r="D1159" s="71">
        <f t="shared" si="360"/>
        <v>44583</v>
      </c>
      <c r="E1159" s="67" t="s">
        <v>3</v>
      </c>
      <c r="F1159" s="68" t="str">
        <f>'Flight Data'!$A1157</f>
        <v>G1156</v>
      </c>
      <c r="G1159" s="68">
        <f ca="1">'Flight Data'!$B1157</f>
        <v>2</v>
      </c>
      <c r="H1159" s="68">
        <f ca="1">ROUND(NORMINV($M1159,'Inputs and Outputs'!$C$18,'Inputs and Outputs'!$D$18),0)</f>
        <v>105</v>
      </c>
      <c r="I1159" s="68">
        <f t="shared" si="365"/>
        <v>101</v>
      </c>
      <c r="J1159" s="68">
        <f t="shared" ca="1" si="366"/>
        <v>101</v>
      </c>
      <c r="K1159" s="68">
        <f ca="1">IF(J1159-G1159&gt;'Inputs and Outputs'!$D$4,One-G1159,0)</f>
        <v>0</v>
      </c>
      <c r="L1159" s="68">
        <f ca="1">J1159*'Inputs and Outputs'!$D$5-K1159*'Inputs and Outputs'!$D$6</f>
        <v>4040</v>
      </c>
      <c r="M1159" s="70">
        <f t="shared" ca="1" si="380"/>
        <v>0.75471846344662696</v>
      </c>
      <c r="N1159" s="68">
        <f t="shared" si="367"/>
        <v>25</v>
      </c>
      <c r="O1159" s="75">
        <f ca="1">J1159*'Inputs and Outputs'!$D$5-('Model Part B'!K1159*'Model Part B'!N1159+K1159*Costperbumped)</f>
        <v>4040</v>
      </c>
      <c r="R1159" s="74">
        <v>1156</v>
      </c>
      <c r="S1159" s="68" t="s">
        <v>4</v>
      </c>
      <c r="T1159" s="71">
        <f t="shared" si="361"/>
        <v>44583</v>
      </c>
      <c r="U1159" s="67" t="s">
        <v>3</v>
      </c>
      <c r="V1159" s="68" t="str">
        <f>'Flight Data'!$A1157</f>
        <v>G1156</v>
      </c>
      <c r="W1159" s="68">
        <f ca="1">'Flight Data'!$B1157</f>
        <v>2</v>
      </c>
      <c r="X1159" s="68">
        <f ca="1">ROUND(NORMINV($AC1159,'Inputs and Outputs'!$C$18,'Inputs and Outputs'!$D$18),0)</f>
        <v>101</v>
      </c>
      <c r="Y1159" s="68">
        <f t="shared" si="368"/>
        <v>102</v>
      </c>
      <c r="Z1159" s="68">
        <f t="shared" ca="1" si="369"/>
        <v>101</v>
      </c>
      <c r="AA1159" s="68">
        <f ca="1">IF(Z1159-W1159&gt;'Inputs and Outputs'!$D$4,One-W1159,0)</f>
        <v>0</v>
      </c>
      <c r="AB1159" s="68">
        <f ca="1">Z1159*'Inputs and Outputs'!$D$5-AA1159*'Inputs and Outputs'!$D$6</f>
        <v>4040</v>
      </c>
      <c r="AC1159" s="70">
        <f t="shared" ca="1" si="381"/>
        <v>0.51886208442678472</v>
      </c>
      <c r="AD1159" s="68">
        <f t="shared" si="370"/>
        <v>25</v>
      </c>
      <c r="AE1159" s="75">
        <f ca="1">Z1159*'Inputs and Outputs'!$D$5-('Model Part B'!AA1159*'Model Part B'!AD1159+AA1159*Costperbumped)</f>
        <v>4040</v>
      </c>
      <c r="AH1159" s="74">
        <v>1156</v>
      </c>
      <c r="AI1159" s="68" t="s">
        <v>4</v>
      </c>
      <c r="AJ1159" s="71">
        <f t="shared" si="362"/>
        <v>44583</v>
      </c>
      <c r="AK1159" s="67" t="s">
        <v>3</v>
      </c>
      <c r="AL1159" s="68" t="str">
        <f>'Flight Data'!$A1157</f>
        <v>G1156</v>
      </c>
      <c r="AM1159" s="68">
        <f ca="1">'Flight Data'!$B1157</f>
        <v>2</v>
      </c>
      <c r="AN1159" s="68">
        <f ca="1">ROUND(NORMINV($AS1159,'Inputs and Outputs'!$C$18,'Inputs and Outputs'!$D$18),0)</f>
        <v>90</v>
      </c>
      <c r="AO1159" s="68">
        <f t="shared" si="371"/>
        <v>103</v>
      </c>
      <c r="AP1159" s="68">
        <f t="shared" ca="1" si="372"/>
        <v>90</v>
      </c>
      <c r="AQ1159" s="68">
        <f ca="1">IF(AP1159-AM1159&gt;'Inputs and Outputs'!$D$4,Three-AM1159,0)</f>
        <v>0</v>
      </c>
      <c r="AR1159" s="68">
        <f ca="1">AP1159*'Inputs and Outputs'!$D$5-AQ1159*'Inputs and Outputs'!$D$6</f>
        <v>3600</v>
      </c>
      <c r="AS1159" s="70">
        <f t="shared" ca="1" si="382"/>
        <v>2.9340707638797481E-2</v>
      </c>
      <c r="AT1159" s="68">
        <f t="shared" si="373"/>
        <v>25</v>
      </c>
      <c r="AU1159" s="75">
        <f ca="1">AP1159*'Inputs and Outputs'!$D$5-('Model Part B'!AQ1159*'Model Part B'!AT1159+AQ1159*Costperbumped)</f>
        <v>3600</v>
      </c>
      <c r="AX1159" s="74">
        <v>1156</v>
      </c>
      <c r="AY1159" s="68" t="s">
        <v>4</v>
      </c>
      <c r="AZ1159" s="71">
        <f t="shared" si="363"/>
        <v>44583</v>
      </c>
      <c r="BA1159" s="67" t="s">
        <v>3</v>
      </c>
      <c r="BB1159" s="68" t="str">
        <f>'Flight Data'!$A1157</f>
        <v>G1156</v>
      </c>
      <c r="BC1159" s="68">
        <f ca="1">'Flight Data'!$B1157</f>
        <v>2</v>
      </c>
      <c r="BD1159" s="68">
        <f ca="1">ROUND(NORMINV($BI1159,'Inputs and Outputs'!$C$18,'Inputs and Outputs'!$D$18),0)</f>
        <v>100</v>
      </c>
      <c r="BE1159" s="68">
        <f t="shared" si="374"/>
        <v>104</v>
      </c>
      <c r="BF1159" s="68">
        <f t="shared" ca="1" si="375"/>
        <v>100</v>
      </c>
      <c r="BG1159" s="68">
        <f ca="1">IF(BF1159-BC1159&gt;'Inputs and Outputs'!$D$4,Four-BC1159,0)</f>
        <v>0</v>
      </c>
      <c r="BH1159" s="68">
        <f ca="1">BF1159*'Inputs and Outputs'!$D$5-BG1159*'Inputs and Outputs'!$D$6</f>
        <v>4000</v>
      </c>
      <c r="BI1159" s="70">
        <f t="shared" ca="1" si="383"/>
        <v>0.41134712472160129</v>
      </c>
      <c r="BJ1159" s="68">
        <f t="shared" si="376"/>
        <v>25</v>
      </c>
      <c r="BK1159" s="75">
        <f ca="1">BF1159*'Inputs and Outputs'!$D$5-('Model Part B'!BG1159*'Model Part B'!BJ1159+BG1159*Costperbumped)</f>
        <v>4000</v>
      </c>
      <c r="BN1159" s="74">
        <v>1156</v>
      </c>
      <c r="BO1159" s="68" t="s">
        <v>4</v>
      </c>
      <c r="BP1159" s="71">
        <f t="shared" si="364"/>
        <v>44583</v>
      </c>
      <c r="BQ1159" s="67" t="s">
        <v>3</v>
      </c>
      <c r="BR1159" s="68" t="str">
        <f>'Flight Data'!$A1157</f>
        <v>G1156</v>
      </c>
      <c r="BS1159" s="68">
        <f ca="1">'Flight Data'!$B1157</f>
        <v>2</v>
      </c>
      <c r="BT1159" s="68">
        <f ca="1">ROUND(NORMINV($BY1159,'Inputs and Outputs'!$C$18,'Inputs and Outputs'!$D$18),0)</f>
        <v>106</v>
      </c>
      <c r="BU1159" s="68">
        <f t="shared" si="377"/>
        <v>105</v>
      </c>
      <c r="BV1159" s="68">
        <f t="shared" ca="1" si="378"/>
        <v>105</v>
      </c>
      <c r="BW1159" s="68">
        <f ca="1">IF(BV1159-BS1159&gt;'Inputs and Outputs'!$D$4,Five-BS1159,0)</f>
        <v>3</v>
      </c>
      <c r="BX1159" s="68">
        <f ca="1">BV1159*'Inputs and Outputs'!$D$5-BW1159*'Inputs and Outputs'!$D$6</f>
        <v>3900</v>
      </c>
      <c r="BY1159" s="70">
        <f t="shared" ca="1" si="384"/>
        <v>0.79947499396507837</v>
      </c>
      <c r="BZ1159" s="68">
        <f t="shared" si="379"/>
        <v>25</v>
      </c>
      <c r="CA1159" s="75">
        <f ca="1">BV1159*'Inputs and Outputs'!$D$5-('Model Part B'!BW1159*'Model Part B'!BZ1159+BW1159*Costperbumped)</f>
        <v>3825</v>
      </c>
    </row>
    <row r="1160" spans="2:79" x14ac:dyDescent="0.2">
      <c r="B1160" s="74">
        <v>1157</v>
      </c>
      <c r="C1160" s="68" t="s">
        <v>4</v>
      </c>
      <c r="D1160" s="71">
        <f t="shared" si="360"/>
        <v>44583</v>
      </c>
      <c r="E1160" s="67" t="s">
        <v>2</v>
      </c>
      <c r="F1160" s="68" t="str">
        <f>'Flight Data'!$A1158</f>
        <v>G1157</v>
      </c>
      <c r="G1160" s="68">
        <f ca="1">'Flight Data'!$B1158</f>
        <v>1</v>
      </c>
      <c r="H1160" s="68">
        <f ca="1">ROUND(NORMINV($M1160,'Inputs and Outputs'!$C$19,'Inputs and Outputs'!$D$19),0)</f>
        <v>106</v>
      </c>
      <c r="I1160" s="68">
        <f t="shared" si="365"/>
        <v>101</v>
      </c>
      <c r="J1160" s="68">
        <f t="shared" ca="1" si="366"/>
        <v>101</v>
      </c>
      <c r="K1160" s="68">
        <f ca="1">IF(J1160-G1160&gt;'Inputs and Outputs'!$D$4,One-G1160,0)</f>
        <v>0</v>
      </c>
      <c r="L1160" s="68">
        <f ca="1">J1160*'Inputs and Outputs'!$D$5-K1160*'Inputs and Outputs'!$D$6</f>
        <v>4040</v>
      </c>
      <c r="M1160" s="70">
        <f t="shared" ca="1" si="380"/>
        <v>0.75765454116805675</v>
      </c>
      <c r="N1160" s="68">
        <f t="shared" si="367"/>
        <v>25</v>
      </c>
      <c r="O1160" s="75">
        <f ca="1">J1160*'Inputs and Outputs'!$D$5-('Model Part B'!K1160*'Model Part B'!N1160+K1160*Costperbumped)</f>
        <v>4040</v>
      </c>
      <c r="R1160" s="74">
        <v>1157</v>
      </c>
      <c r="S1160" s="68" t="s">
        <v>4</v>
      </c>
      <c r="T1160" s="71">
        <f t="shared" si="361"/>
        <v>44583</v>
      </c>
      <c r="U1160" s="67" t="s">
        <v>2</v>
      </c>
      <c r="V1160" s="68" t="str">
        <f>'Flight Data'!$A1158</f>
        <v>G1157</v>
      </c>
      <c r="W1160" s="68">
        <f ca="1">'Flight Data'!$B1158</f>
        <v>1</v>
      </c>
      <c r="X1160" s="68">
        <f ca="1">ROUND(NORMINV($AC1160,'Inputs and Outputs'!$C$19,'Inputs and Outputs'!$D$19),0)</f>
        <v>107</v>
      </c>
      <c r="Y1160" s="68">
        <f t="shared" si="368"/>
        <v>102</v>
      </c>
      <c r="Z1160" s="68">
        <f t="shared" ca="1" si="369"/>
        <v>102</v>
      </c>
      <c r="AA1160" s="68">
        <f ca="1">IF(Z1160-W1160&gt;'Inputs and Outputs'!$D$4,One-W1160,0)</f>
        <v>0</v>
      </c>
      <c r="AB1160" s="68">
        <f ca="1">Z1160*'Inputs and Outputs'!$D$5-AA1160*'Inputs and Outputs'!$D$6</f>
        <v>4080</v>
      </c>
      <c r="AC1160" s="70">
        <f t="shared" ca="1" si="381"/>
        <v>0.78143927157788651</v>
      </c>
      <c r="AD1160" s="68">
        <f t="shared" si="370"/>
        <v>25</v>
      </c>
      <c r="AE1160" s="75">
        <f ca="1">Z1160*'Inputs and Outputs'!$D$5-('Model Part B'!AA1160*'Model Part B'!AD1160+AA1160*Costperbumped)</f>
        <v>4080</v>
      </c>
      <c r="AH1160" s="74">
        <v>1157</v>
      </c>
      <c r="AI1160" s="68" t="s">
        <v>4</v>
      </c>
      <c r="AJ1160" s="71">
        <f t="shared" si="362"/>
        <v>44583</v>
      </c>
      <c r="AK1160" s="67" t="s">
        <v>2</v>
      </c>
      <c r="AL1160" s="68" t="str">
        <f>'Flight Data'!$A1158</f>
        <v>G1157</v>
      </c>
      <c r="AM1160" s="68">
        <f ca="1">'Flight Data'!$B1158</f>
        <v>1</v>
      </c>
      <c r="AN1160" s="68">
        <f ca="1">ROUND(NORMINV($AS1160,'Inputs and Outputs'!$C$19,'Inputs and Outputs'!$D$19),0)</f>
        <v>104</v>
      </c>
      <c r="AO1160" s="68">
        <f t="shared" si="371"/>
        <v>103</v>
      </c>
      <c r="AP1160" s="68">
        <f t="shared" ca="1" si="372"/>
        <v>103</v>
      </c>
      <c r="AQ1160" s="68">
        <f ca="1">IF(AP1160-AM1160&gt;'Inputs and Outputs'!$D$4,Three-AM1160,0)</f>
        <v>2</v>
      </c>
      <c r="AR1160" s="68">
        <f ca="1">AP1160*'Inputs and Outputs'!$D$5-AQ1160*'Inputs and Outputs'!$D$6</f>
        <v>3920</v>
      </c>
      <c r="AS1160" s="70">
        <f t="shared" ca="1" si="382"/>
        <v>0.56385609100594625</v>
      </c>
      <c r="AT1160" s="68">
        <f t="shared" si="373"/>
        <v>25</v>
      </c>
      <c r="AU1160" s="75">
        <f ca="1">AP1160*'Inputs and Outputs'!$D$5-('Model Part B'!AQ1160*'Model Part B'!AT1160+AQ1160*Costperbumped)</f>
        <v>3870</v>
      </c>
      <c r="AX1160" s="74">
        <v>1157</v>
      </c>
      <c r="AY1160" s="68" t="s">
        <v>4</v>
      </c>
      <c r="AZ1160" s="71">
        <f t="shared" si="363"/>
        <v>44583</v>
      </c>
      <c r="BA1160" s="67" t="s">
        <v>2</v>
      </c>
      <c r="BB1160" s="68" t="str">
        <f>'Flight Data'!$A1158</f>
        <v>G1157</v>
      </c>
      <c r="BC1160" s="68">
        <f ca="1">'Flight Data'!$B1158</f>
        <v>1</v>
      </c>
      <c r="BD1160" s="68">
        <f ca="1">ROUND(NORMINV($BI1160,'Inputs and Outputs'!$C$19,'Inputs and Outputs'!$D$19),0)</f>
        <v>108</v>
      </c>
      <c r="BE1160" s="68">
        <f t="shared" si="374"/>
        <v>104</v>
      </c>
      <c r="BF1160" s="68">
        <f t="shared" ca="1" si="375"/>
        <v>104</v>
      </c>
      <c r="BG1160" s="68">
        <f ca="1">IF(BF1160-BC1160&gt;'Inputs and Outputs'!$D$4,Four-BC1160,0)</f>
        <v>3</v>
      </c>
      <c r="BH1160" s="68">
        <f ca="1">BF1160*'Inputs and Outputs'!$D$5-BG1160*'Inputs and Outputs'!$D$6</f>
        <v>3860</v>
      </c>
      <c r="BI1160" s="70">
        <f t="shared" ca="1" si="383"/>
        <v>0.82262695680016262</v>
      </c>
      <c r="BJ1160" s="68">
        <f t="shared" si="376"/>
        <v>25</v>
      </c>
      <c r="BK1160" s="75">
        <f ca="1">BF1160*'Inputs and Outputs'!$D$5-('Model Part B'!BG1160*'Model Part B'!BJ1160+BG1160*Costperbumped)</f>
        <v>3785</v>
      </c>
      <c r="BN1160" s="74">
        <v>1157</v>
      </c>
      <c r="BO1160" s="68" t="s">
        <v>4</v>
      </c>
      <c r="BP1160" s="71">
        <f t="shared" si="364"/>
        <v>44583</v>
      </c>
      <c r="BQ1160" s="67" t="s">
        <v>2</v>
      </c>
      <c r="BR1160" s="68" t="str">
        <f>'Flight Data'!$A1158</f>
        <v>G1157</v>
      </c>
      <c r="BS1160" s="68">
        <f ca="1">'Flight Data'!$B1158</f>
        <v>1</v>
      </c>
      <c r="BT1160" s="68">
        <f ca="1">ROUND(NORMINV($BY1160,'Inputs and Outputs'!$C$18,'Inputs and Outputs'!$D$18),0)</f>
        <v>116</v>
      </c>
      <c r="BU1160" s="68">
        <f t="shared" si="377"/>
        <v>105</v>
      </c>
      <c r="BV1160" s="68">
        <f t="shared" ca="1" si="378"/>
        <v>105</v>
      </c>
      <c r="BW1160" s="68">
        <f ca="1">IF(BV1160-BS1160&gt;'Inputs and Outputs'!$D$4,Five-BS1160,0)</f>
        <v>4</v>
      </c>
      <c r="BX1160" s="68">
        <f ca="1">BV1160*'Inputs and Outputs'!$D$5-BW1160*'Inputs and Outputs'!$D$6</f>
        <v>3800</v>
      </c>
      <c r="BY1160" s="70">
        <f t="shared" ca="1" si="384"/>
        <v>0.99345591851788695</v>
      </c>
      <c r="BZ1160" s="68">
        <f t="shared" si="379"/>
        <v>25</v>
      </c>
      <c r="CA1160" s="75">
        <f ca="1">BV1160*'Inputs and Outputs'!$D$5-('Model Part B'!BW1160*'Model Part B'!BZ1160+BW1160*Costperbumped)</f>
        <v>3700</v>
      </c>
    </row>
    <row r="1161" spans="2:79" x14ac:dyDescent="0.2">
      <c r="B1161" s="74">
        <v>1158</v>
      </c>
      <c r="C1161" s="68" t="s">
        <v>4</v>
      </c>
      <c r="D1161" s="71">
        <f t="shared" si="360"/>
        <v>44583</v>
      </c>
      <c r="E1161" s="67" t="s">
        <v>0</v>
      </c>
      <c r="F1161" s="68" t="str">
        <f>'Flight Data'!$A1159</f>
        <v>G1158</v>
      </c>
      <c r="G1161" s="68">
        <f ca="1">'Flight Data'!$B1159</f>
        <v>1</v>
      </c>
      <c r="H1161" s="68">
        <f ca="1">ROUND(NORMINV($M1161,'Inputs and Outputs'!$C$20,'Inputs and Outputs'!$D$20),0)</f>
        <v>111</v>
      </c>
      <c r="I1161" s="68">
        <f t="shared" si="365"/>
        <v>101</v>
      </c>
      <c r="J1161" s="68">
        <f t="shared" ca="1" si="366"/>
        <v>101</v>
      </c>
      <c r="K1161" s="68">
        <f ca="1">IF(J1161-G1161&gt;'Inputs and Outputs'!$D$4,One-G1161,0)</f>
        <v>0</v>
      </c>
      <c r="L1161" s="68">
        <f ca="1">J1161*'Inputs and Outputs'!$D$5-K1161*'Inputs and Outputs'!$D$6</f>
        <v>4040</v>
      </c>
      <c r="M1161" s="70">
        <f t="shared" ca="1" si="380"/>
        <v>0.88876822052247917</v>
      </c>
      <c r="N1161" s="68">
        <f t="shared" si="367"/>
        <v>200</v>
      </c>
      <c r="O1161" s="75">
        <f ca="1">J1161*'Inputs and Outputs'!$D$5-('Model Part B'!K1161*'Model Part B'!N1161+K1161*Costperbumped)</f>
        <v>4040</v>
      </c>
      <c r="R1161" s="74">
        <v>1158</v>
      </c>
      <c r="S1161" s="68" t="s">
        <v>4</v>
      </c>
      <c r="T1161" s="71">
        <f t="shared" si="361"/>
        <v>44583</v>
      </c>
      <c r="U1161" s="67" t="s">
        <v>0</v>
      </c>
      <c r="V1161" s="68" t="str">
        <f>'Flight Data'!$A1159</f>
        <v>G1158</v>
      </c>
      <c r="W1161" s="68">
        <f ca="1">'Flight Data'!$B1159</f>
        <v>1</v>
      </c>
      <c r="X1161" s="68">
        <f ca="1">ROUND(NORMINV($AC1161,'Inputs and Outputs'!$C$20,'Inputs and Outputs'!$D$20),0)</f>
        <v>98</v>
      </c>
      <c r="Y1161" s="68">
        <f t="shared" si="368"/>
        <v>102</v>
      </c>
      <c r="Z1161" s="68">
        <f t="shared" ca="1" si="369"/>
        <v>98</v>
      </c>
      <c r="AA1161" s="68">
        <f ca="1">IF(Z1161-W1161&gt;'Inputs and Outputs'!$D$4,One-W1161,0)</f>
        <v>0</v>
      </c>
      <c r="AB1161" s="68">
        <f ca="1">Z1161*'Inputs and Outputs'!$D$5-AA1161*'Inputs and Outputs'!$D$6</f>
        <v>3920</v>
      </c>
      <c r="AC1161" s="70">
        <f t="shared" ca="1" si="381"/>
        <v>9.3370146946394561E-2</v>
      </c>
      <c r="AD1161" s="68">
        <f t="shared" si="370"/>
        <v>200</v>
      </c>
      <c r="AE1161" s="75">
        <f ca="1">Z1161*'Inputs and Outputs'!$D$5-('Model Part B'!AA1161*'Model Part B'!AD1161+AA1161*Costperbumped)</f>
        <v>3920</v>
      </c>
      <c r="AH1161" s="74">
        <v>1158</v>
      </c>
      <c r="AI1161" s="68" t="s">
        <v>4</v>
      </c>
      <c r="AJ1161" s="71">
        <f t="shared" si="362"/>
        <v>44583</v>
      </c>
      <c r="AK1161" s="67" t="s">
        <v>0</v>
      </c>
      <c r="AL1161" s="68" t="str">
        <f>'Flight Data'!$A1159</f>
        <v>G1158</v>
      </c>
      <c r="AM1161" s="68">
        <f ca="1">'Flight Data'!$B1159</f>
        <v>1</v>
      </c>
      <c r="AN1161" s="68">
        <f ca="1">ROUND(NORMINV($AS1161,'Inputs and Outputs'!$C$20,'Inputs and Outputs'!$D$20),0)</f>
        <v>105</v>
      </c>
      <c r="AO1161" s="68">
        <f t="shared" si="371"/>
        <v>103</v>
      </c>
      <c r="AP1161" s="68">
        <f t="shared" ca="1" si="372"/>
        <v>103</v>
      </c>
      <c r="AQ1161" s="68">
        <f ca="1">IF(AP1161-AM1161&gt;'Inputs and Outputs'!$D$4,Three-AM1161,0)</f>
        <v>2</v>
      </c>
      <c r="AR1161" s="68">
        <f ca="1">AP1161*'Inputs and Outputs'!$D$5-AQ1161*'Inputs and Outputs'!$D$6</f>
        <v>3920</v>
      </c>
      <c r="AS1161" s="70">
        <f t="shared" ca="1" si="382"/>
        <v>0.48257040962533304</v>
      </c>
      <c r="AT1161" s="68">
        <f t="shared" si="373"/>
        <v>200</v>
      </c>
      <c r="AU1161" s="75">
        <f ca="1">AP1161*'Inputs and Outputs'!$D$5-('Model Part B'!AQ1161*'Model Part B'!AT1161+AQ1161*Costperbumped)</f>
        <v>3520</v>
      </c>
      <c r="AX1161" s="74">
        <v>1158</v>
      </c>
      <c r="AY1161" s="68" t="s">
        <v>4</v>
      </c>
      <c r="AZ1161" s="71">
        <f t="shared" si="363"/>
        <v>44583</v>
      </c>
      <c r="BA1161" s="67" t="s">
        <v>0</v>
      </c>
      <c r="BB1161" s="68" t="str">
        <f>'Flight Data'!$A1159</f>
        <v>G1158</v>
      </c>
      <c r="BC1161" s="68">
        <f ca="1">'Flight Data'!$B1159</f>
        <v>1</v>
      </c>
      <c r="BD1161" s="68">
        <f ca="1">ROUND(NORMINV($BI1161,'Inputs and Outputs'!$C$20,'Inputs and Outputs'!$D$20),0)</f>
        <v>97</v>
      </c>
      <c r="BE1161" s="68">
        <f t="shared" si="374"/>
        <v>104</v>
      </c>
      <c r="BF1161" s="68">
        <f t="shared" ca="1" si="375"/>
        <v>97</v>
      </c>
      <c r="BG1161" s="68">
        <f ca="1">IF(BF1161-BC1161&gt;'Inputs and Outputs'!$D$4,Four-BC1161,0)</f>
        <v>0</v>
      </c>
      <c r="BH1161" s="68">
        <f ca="1">BF1161*'Inputs and Outputs'!$D$5-BG1161*'Inputs and Outputs'!$D$6</f>
        <v>3880</v>
      </c>
      <c r="BI1161" s="70">
        <f t="shared" ca="1" si="383"/>
        <v>6.0532396525893373E-2</v>
      </c>
      <c r="BJ1161" s="68">
        <f t="shared" si="376"/>
        <v>200</v>
      </c>
      <c r="BK1161" s="75">
        <f ca="1">BF1161*'Inputs and Outputs'!$D$5-('Model Part B'!BG1161*'Model Part B'!BJ1161+BG1161*Costperbumped)</f>
        <v>3880</v>
      </c>
      <c r="BN1161" s="74">
        <v>1158</v>
      </c>
      <c r="BO1161" s="68" t="s">
        <v>4</v>
      </c>
      <c r="BP1161" s="71">
        <f t="shared" si="364"/>
        <v>44583</v>
      </c>
      <c r="BQ1161" s="67" t="s">
        <v>0</v>
      </c>
      <c r="BR1161" s="68" t="str">
        <f>'Flight Data'!$A1159</f>
        <v>G1158</v>
      </c>
      <c r="BS1161" s="68">
        <f ca="1">'Flight Data'!$B1159</f>
        <v>1</v>
      </c>
      <c r="BT1161" s="68">
        <f ca="1">ROUND(NORMINV($BY1161,'Inputs and Outputs'!$C$18,'Inputs and Outputs'!$D$18),0)</f>
        <v>88</v>
      </c>
      <c r="BU1161" s="68">
        <f t="shared" si="377"/>
        <v>105</v>
      </c>
      <c r="BV1161" s="68">
        <f t="shared" ca="1" si="378"/>
        <v>88</v>
      </c>
      <c r="BW1161" s="68">
        <f ca="1">IF(BV1161-BS1161&gt;'Inputs and Outputs'!$D$4,Five-BS1161,0)</f>
        <v>0</v>
      </c>
      <c r="BX1161" s="68">
        <f ca="1">BV1161*'Inputs and Outputs'!$D$5-BW1161*'Inputs and Outputs'!$D$6</f>
        <v>3520</v>
      </c>
      <c r="BY1161" s="70">
        <f t="shared" ca="1" si="384"/>
        <v>1.4426503354888265E-2</v>
      </c>
      <c r="BZ1161" s="68">
        <f t="shared" si="379"/>
        <v>200</v>
      </c>
      <c r="CA1161" s="75">
        <f ca="1">BV1161*'Inputs and Outputs'!$D$5-('Model Part B'!BW1161*'Model Part B'!BZ1161+BW1161*Costperbumped)</f>
        <v>3520</v>
      </c>
    </row>
    <row r="1162" spans="2:79" x14ac:dyDescent="0.2">
      <c r="B1162" s="74">
        <v>1159</v>
      </c>
      <c r="C1162" s="68" t="s">
        <v>1</v>
      </c>
      <c r="D1162" s="71">
        <f t="shared" si="360"/>
        <v>44584</v>
      </c>
      <c r="E1162" s="67" t="s">
        <v>3</v>
      </c>
      <c r="F1162" s="68" t="str">
        <f>'Flight Data'!$A1160</f>
        <v>G1159</v>
      </c>
      <c r="G1162" s="68">
        <f ca="1">'Flight Data'!$B1160</f>
        <v>9</v>
      </c>
      <c r="H1162" s="68">
        <f ca="1">ROUND(NORMINV($M1162,'Inputs and Outputs'!$C$18,'Inputs and Outputs'!$D$18),0)</f>
        <v>106</v>
      </c>
      <c r="I1162" s="68">
        <f t="shared" si="365"/>
        <v>101</v>
      </c>
      <c r="J1162" s="68">
        <f t="shared" ca="1" si="366"/>
        <v>101</v>
      </c>
      <c r="K1162" s="68">
        <f ca="1">IF(J1162-G1162&gt;'Inputs and Outputs'!$D$4,One-G1162,0)</f>
        <v>0</v>
      </c>
      <c r="L1162" s="68">
        <f ca="1">J1162*'Inputs and Outputs'!$D$5-K1162*'Inputs and Outputs'!$D$6</f>
        <v>4040</v>
      </c>
      <c r="M1162" s="70">
        <f t="shared" ca="1" si="380"/>
        <v>0.78902201720873377</v>
      </c>
      <c r="N1162" s="68">
        <f t="shared" si="367"/>
        <v>25</v>
      </c>
      <c r="O1162" s="75">
        <f ca="1">J1162*'Inputs and Outputs'!$D$5-('Model Part B'!K1162*'Model Part B'!N1162+K1162*Costperbumped)</f>
        <v>4040</v>
      </c>
      <c r="R1162" s="74">
        <v>1159</v>
      </c>
      <c r="S1162" s="68" t="s">
        <v>1</v>
      </c>
      <c r="T1162" s="71">
        <f t="shared" si="361"/>
        <v>44584</v>
      </c>
      <c r="U1162" s="67" t="s">
        <v>3</v>
      </c>
      <c r="V1162" s="68" t="str">
        <f>'Flight Data'!$A1160</f>
        <v>G1159</v>
      </c>
      <c r="W1162" s="68">
        <f ca="1">'Flight Data'!$B1160</f>
        <v>9</v>
      </c>
      <c r="X1162" s="68">
        <f ca="1">ROUND(NORMINV($AC1162,'Inputs and Outputs'!$C$18,'Inputs and Outputs'!$D$18),0)</f>
        <v>105</v>
      </c>
      <c r="Y1162" s="68">
        <f t="shared" si="368"/>
        <v>102</v>
      </c>
      <c r="Z1162" s="68">
        <f t="shared" ca="1" si="369"/>
        <v>102</v>
      </c>
      <c r="AA1162" s="68">
        <f ca="1">IF(Z1162-W1162&gt;'Inputs and Outputs'!$D$4,One-W1162,0)</f>
        <v>0</v>
      </c>
      <c r="AB1162" s="68">
        <f ca="1">Z1162*'Inputs and Outputs'!$D$5-AA1162*'Inputs and Outputs'!$D$6</f>
        <v>4080</v>
      </c>
      <c r="AC1162" s="70">
        <f t="shared" ca="1" si="381"/>
        <v>0.75630344165984276</v>
      </c>
      <c r="AD1162" s="68">
        <f t="shared" si="370"/>
        <v>25</v>
      </c>
      <c r="AE1162" s="75">
        <f ca="1">Z1162*'Inputs and Outputs'!$D$5-('Model Part B'!AA1162*'Model Part B'!AD1162+AA1162*Costperbumped)</f>
        <v>4080</v>
      </c>
      <c r="AH1162" s="74">
        <v>1159</v>
      </c>
      <c r="AI1162" s="68" t="s">
        <v>1</v>
      </c>
      <c r="AJ1162" s="71">
        <f t="shared" si="362"/>
        <v>44584</v>
      </c>
      <c r="AK1162" s="67" t="s">
        <v>3</v>
      </c>
      <c r="AL1162" s="68" t="str">
        <f>'Flight Data'!$A1160</f>
        <v>G1159</v>
      </c>
      <c r="AM1162" s="68">
        <f ca="1">'Flight Data'!$B1160</f>
        <v>9</v>
      </c>
      <c r="AN1162" s="68">
        <f ca="1">ROUND(NORMINV($AS1162,'Inputs and Outputs'!$C$18,'Inputs and Outputs'!$D$18),0)</f>
        <v>95</v>
      </c>
      <c r="AO1162" s="68">
        <f t="shared" si="371"/>
        <v>103</v>
      </c>
      <c r="AP1162" s="68">
        <f t="shared" ca="1" si="372"/>
        <v>95</v>
      </c>
      <c r="AQ1162" s="68">
        <f ca="1">IF(AP1162-AM1162&gt;'Inputs and Outputs'!$D$4,Three-AM1162,0)</f>
        <v>0</v>
      </c>
      <c r="AR1162" s="68">
        <f ca="1">AP1162*'Inputs and Outputs'!$D$5-AQ1162*'Inputs and Outputs'!$D$6</f>
        <v>3800</v>
      </c>
      <c r="AS1162" s="70">
        <f t="shared" ca="1" si="382"/>
        <v>0.1453486047007817</v>
      </c>
      <c r="AT1162" s="68">
        <f t="shared" si="373"/>
        <v>25</v>
      </c>
      <c r="AU1162" s="75">
        <f ca="1">AP1162*'Inputs and Outputs'!$D$5-('Model Part B'!AQ1162*'Model Part B'!AT1162+AQ1162*Costperbumped)</f>
        <v>3800</v>
      </c>
      <c r="AX1162" s="74">
        <v>1159</v>
      </c>
      <c r="AY1162" s="68" t="s">
        <v>1</v>
      </c>
      <c r="AZ1162" s="71">
        <f t="shared" si="363"/>
        <v>44584</v>
      </c>
      <c r="BA1162" s="67" t="s">
        <v>3</v>
      </c>
      <c r="BB1162" s="68" t="str">
        <f>'Flight Data'!$A1160</f>
        <v>G1159</v>
      </c>
      <c r="BC1162" s="68">
        <f ca="1">'Flight Data'!$B1160</f>
        <v>9</v>
      </c>
      <c r="BD1162" s="68">
        <f ca="1">ROUND(NORMINV($BI1162,'Inputs and Outputs'!$C$18,'Inputs and Outputs'!$D$18),0)</f>
        <v>111</v>
      </c>
      <c r="BE1162" s="68">
        <f t="shared" si="374"/>
        <v>104</v>
      </c>
      <c r="BF1162" s="68">
        <f t="shared" ca="1" si="375"/>
        <v>104</v>
      </c>
      <c r="BG1162" s="68">
        <f ca="1">IF(BF1162-BC1162&gt;'Inputs and Outputs'!$D$4,Four-BC1162,0)</f>
        <v>0</v>
      </c>
      <c r="BH1162" s="68">
        <f ca="1">BF1162*'Inputs and Outputs'!$D$5-BG1162*'Inputs and Outputs'!$D$6</f>
        <v>4160</v>
      </c>
      <c r="BI1162" s="70">
        <f t="shared" ca="1" si="383"/>
        <v>0.95193022432796082</v>
      </c>
      <c r="BJ1162" s="68">
        <f t="shared" si="376"/>
        <v>25</v>
      </c>
      <c r="BK1162" s="75">
        <f ca="1">BF1162*'Inputs and Outputs'!$D$5-('Model Part B'!BG1162*'Model Part B'!BJ1162+BG1162*Costperbumped)</f>
        <v>4160</v>
      </c>
      <c r="BN1162" s="74">
        <v>1159</v>
      </c>
      <c r="BO1162" s="68" t="s">
        <v>1</v>
      </c>
      <c r="BP1162" s="71">
        <f t="shared" si="364"/>
        <v>44584</v>
      </c>
      <c r="BQ1162" s="67" t="s">
        <v>3</v>
      </c>
      <c r="BR1162" s="68" t="str">
        <f>'Flight Data'!$A1160</f>
        <v>G1159</v>
      </c>
      <c r="BS1162" s="68">
        <f ca="1">'Flight Data'!$B1160</f>
        <v>9</v>
      </c>
      <c r="BT1162" s="68">
        <f ca="1">ROUND(NORMINV($BY1162,'Inputs and Outputs'!$C$18,'Inputs and Outputs'!$D$18),0)</f>
        <v>107</v>
      </c>
      <c r="BU1162" s="68">
        <f t="shared" si="377"/>
        <v>105</v>
      </c>
      <c r="BV1162" s="68">
        <f t="shared" ca="1" si="378"/>
        <v>105</v>
      </c>
      <c r="BW1162" s="68">
        <f ca="1">IF(BV1162-BS1162&gt;'Inputs and Outputs'!$D$4,Five-BS1162,0)</f>
        <v>0</v>
      </c>
      <c r="BX1162" s="68">
        <f ca="1">BV1162*'Inputs and Outputs'!$D$5-BW1162*'Inputs and Outputs'!$D$6</f>
        <v>4200</v>
      </c>
      <c r="BY1162" s="70">
        <f t="shared" ca="1" si="384"/>
        <v>0.84735411243520742</v>
      </c>
      <c r="BZ1162" s="68">
        <f t="shared" si="379"/>
        <v>25</v>
      </c>
      <c r="CA1162" s="75">
        <f ca="1">BV1162*'Inputs and Outputs'!$D$5-('Model Part B'!BW1162*'Model Part B'!BZ1162+BW1162*Costperbumped)</f>
        <v>4200</v>
      </c>
    </row>
    <row r="1163" spans="2:79" x14ac:dyDescent="0.2">
      <c r="B1163" s="74">
        <v>1160</v>
      </c>
      <c r="C1163" s="68" t="s">
        <v>1</v>
      </c>
      <c r="D1163" s="71">
        <f t="shared" ref="D1163:D1226" si="385">D1160+1</f>
        <v>44584</v>
      </c>
      <c r="E1163" s="67" t="s">
        <v>2</v>
      </c>
      <c r="F1163" s="68" t="str">
        <f>'Flight Data'!$A1161</f>
        <v>G1160</v>
      </c>
      <c r="G1163" s="68">
        <f ca="1">'Flight Data'!$B1161</f>
        <v>8</v>
      </c>
      <c r="H1163" s="68">
        <f ca="1">ROUND(NORMINV($M1163,'Inputs and Outputs'!$C$19,'Inputs and Outputs'!$D$19),0)</f>
        <v>108</v>
      </c>
      <c r="I1163" s="68">
        <f t="shared" si="365"/>
        <v>101</v>
      </c>
      <c r="J1163" s="68">
        <f t="shared" ca="1" si="366"/>
        <v>101</v>
      </c>
      <c r="K1163" s="68">
        <f ca="1">IF(J1163-G1163&gt;'Inputs and Outputs'!$D$4,One-G1163,0)</f>
        <v>0</v>
      </c>
      <c r="L1163" s="68">
        <f ca="1">J1163*'Inputs and Outputs'!$D$5-K1163*'Inputs and Outputs'!$D$6</f>
        <v>4040</v>
      </c>
      <c r="M1163" s="70">
        <f t="shared" ca="1" si="380"/>
        <v>0.85400469985002414</v>
      </c>
      <c r="N1163" s="68">
        <f t="shared" si="367"/>
        <v>25</v>
      </c>
      <c r="O1163" s="75">
        <f ca="1">J1163*'Inputs and Outputs'!$D$5-('Model Part B'!K1163*'Model Part B'!N1163+K1163*Costperbumped)</f>
        <v>4040</v>
      </c>
      <c r="R1163" s="74">
        <v>1160</v>
      </c>
      <c r="S1163" s="68" t="s">
        <v>1</v>
      </c>
      <c r="T1163" s="71">
        <f t="shared" ref="T1163:T1226" si="386">T1160+1</f>
        <v>44584</v>
      </c>
      <c r="U1163" s="67" t="s">
        <v>2</v>
      </c>
      <c r="V1163" s="68" t="str">
        <f>'Flight Data'!$A1161</f>
        <v>G1160</v>
      </c>
      <c r="W1163" s="68">
        <f ca="1">'Flight Data'!$B1161</f>
        <v>8</v>
      </c>
      <c r="X1163" s="68">
        <f ca="1">ROUND(NORMINV($AC1163,'Inputs and Outputs'!$C$19,'Inputs and Outputs'!$D$19),0)</f>
        <v>101</v>
      </c>
      <c r="Y1163" s="68">
        <f t="shared" si="368"/>
        <v>102</v>
      </c>
      <c r="Z1163" s="68">
        <f t="shared" ca="1" si="369"/>
        <v>101</v>
      </c>
      <c r="AA1163" s="68">
        <f ca="1">IF(Z1163-W1163&gt;'Inputs and Outputs'!$D$4,One-W1163,0)</f>
        <v>0</v>
      </c>
      <c r="AB1163" s="68">
        <f ca="1">Z1163*'Inputs and Outputs'!$D$5-AA1163*'Inputs and Outputs'!$D$6</f>
        <v>4040</v>
      </c>
      <c r="AC1163" s="70">
        <f t="shared" ca="1" si="381"/>
        <v>0.31090453488530556</v>
      </c>
      <c r="AD1163" s="68">
        <f t="shared" si="370"/>
        <v>25</v>
      </c>
      <c r="AE1163" s="75">
        <f ca="1">Z1163*'Inputs and Outputs'!$D$5-('Model Part B'!AA1163*'Model Part B'!AD1163+AA1163*Costperbumped)</f>
        <v>4040</v>
      </c>
      <c r="AH1163" s="74">
        <v>1160</v>
      </c>
      <c r="AI1163" s="68" t="s">
        <v>1</v>
      </c>
      <c r="AJ1163" s="71">
        <f t="shared" ref="AJ1163:AJ1226" si="387">AJ1160+1</f>
        <v>44584</v>
      </c>
      <c r="AK1163" s="67" t="s">
        <v>2</v>
      </c>
      <c r="AL1163" s="68" t="str">
        <f>'Flight Data'!$A1161</f>
        <v>G1160</v>
      </c>
      <c r="AM1163" s="68">
        <f ca="1">'Flight Data'!$B1161</f>
        <v>8</v>
      </c>
      <c r="AN1163" s="68">
        <f ca="1">ROUND(NORMINV($AS1163,'Inputs and Outputs'!$C$19,'Inputs and Outputs'!$D$19),0)</f>
        <v>116</v>
      </c>
      <c r="AO1163" s="68">
        <f t="shared" si="371"/>
        <v>103</v>
      </c>
      <c r="AP1163" s="68">
        <f t="shared" ca="1" si="372"/>
        <v>103</v>
      </c>
      <c r="AQ1163" s="68">
        <f ca="1">IF(AP1163-AM1163&gt;'Inputs and Outputs'!$D$4,Three-AM1163,0)</f>
        <v>0</v>
      </c>
      <c r="AR1163" s="68">
        <f ca="1">AP1163*'Inputs and Outputs'!$D$5-AQ1163*'Inputs and Outputs'!$D$6</f>
        <v>4120</v>
      </c>
      <c r="AS1163" s="70">
        <f t="shared" ca="1" si="382"/>
        <v>0.99464554375790215</v>
      </c>
      <c r="AT1163" s="68">
        <f t="shared" si="373"/>
        <v>25</v>
      </c>
      <c r="AU1163" s="75">
        <f ca="1">AP1163*'Inputs and Outputs'!$D$5-('Model Part B'!AQ1163*'Model Part B'!AT1163+AQ1163*Costperbumped)</f>
        <v>4120</v>
      </c>
      <c r="AX1163" s="74">
        <v>1160</v>
      </c>
      <c r="AY1163" s="68" t="s">
        <v>1</v>
      </c>
      <c r="AZ1163" s="71">
        <f t="shared" ref="AZ1163:AZ1226" si="388">AZ1160+1</f>
        <v>44584</v>
      </c>
      <c r="BA1163" s="67" t="s">
        <v>2</v>
      </c>
      <c r="BB1163" s="68" t="str">
        <f>'Flight Data'!$A1161</f>
        <v>G1160</v>
      </c>
      <c r="BC1163" s="68">
        <f ca="1">'Flight Data'!$B1161</f>
        <v>8</v>
      </c>
      <c r="BD1163" s="68">
        <f ca="1">ROUND(NORMINV($BI1163,'Inputs and Outputs'!$C$19,'Inputs and Outputs'!$D$19),0)</f>
        <v>90</v>
      </c>
      <c r="BE1163" s="68">
        <f t="shared" si="374"/>
        <v>104</v>
      </c>
      <c r="BF1163" s="68">
        <f t="shared" ca="1" si="375"/>
        <v>90</v>
      </c>
      <c r="BG1163" s="68">
        <f ca="1">IF(BF1163-BC1163&gt;'Inputs and Outputs'!$D$4,Four-BC1163,0)</f>
        <v>0</v>
      </c>
      <c r="BH1163" s="68">
        <f ca="1">BF1163*'Inputs and Outputs'!$D$5-BG1163*'Inputs and Outputs'!$D$6</f>
        <v>3600</v>
      </c>
      <c r="BI1163" s="70">
        <f t="shared" ca="1" si="383"/>
        <v>5.4993409312470432E-3</v>
      </c>
      <c r="BJ1163" s="68">
        <f t="shared" si="376"/>
        <v>25</v>
      </c>
      <c r="BK1163" s="75">
        <f ca="1">BF1163*'Inputs and Outputs'!$D$5-('Model Part B'!BG1163*'Model Part B'!BJ1163+BG1163*Costperbumped)</f>
        <v>3600</v>
      </c>
      <c r="BN1163" s="74">
        <v>1160</v>
      </c>
      <c r="BO1163" s="68" t="s">
        <v>1</v>
      </c>
      <c r="BP1163" s="71">
        <f t="shared" ref="BP1163:BP1226" si="389">BP1160+1</f>
        <v>44584</v>
      </c>
      <c r="BQ1163" s="67" t="s">
        <v>2</v>
      </c>
      <c r="BR1163" s="68" t="str">
        <f>'Flight Data'!$A1161</f>
        <v>G1160</v>
      </c>
      <c r="BS1163" s="68">
        <f ca="1">'Flight Data'!$B1161</f>
        <v>8</v>
      </c>
      <c r="BT1163" s="68">
        <f ca="1">ROUND(NORMINV($BY1163,'Inputs and Outputs'!$C$18,'Inputs and Outputs'!$D$18),0)</f>
        <v>104</v>
      </c>
      <c r="BU1163" s="68">
        <f t="shared" si="377"/>
        <v>105</v>
      </c>
      <c r="BV1163" s="68">
        <f t="shared" ca="1" si="378"/>
        <v>104</v>
      </c>
      <c r="BW1163" s="68">
        <f ca="1">IF(BV1163-BS1163&gt;'Inputs and Outputs'!$D$4,Five-BS1163,0)</f>
        <v>0</v>
      </c>
      <c r="BX1163" s="68">
        <f ca="1">BV1163*'Inputs and Outputs'!$D$5-BW1163*'Inputs and Outputs'!$D$6</f>
        <v>4160</v>
      </c>
      <c r="BY1163" s="70">
        <f t="shared" ca="1" si="384"/>
        <v>0.66906824160995348</v>
      </c>
      <c r="BZ1163" s="68">
        <f t="shared" si="379"/>
        <v>25</v>
      </c>
      <c r="CA1163" s="75">
        <f ca="1">BV1163*'Inputs and Outputs'!$D$5-('Model Part B'!BW1163*'Model Part B'!BZ1163+BW1163*Costperbumped)</f>
        <v>4160</v>
      </c>
    </row>
    <row r="1164" spans="2:79" x14ac:dyDescent="0.2">
      <c r="B1164" s="74">
        <v>1161</v>
      </c>
      <c r="C1164" s="68" t="s">
        <v>1</v>
      </c>
      <c r="D1164" s="71">
        <f t="shared" si="385"/>
        <v>44584</v>
      </c>
      <c r="E1164" s="67" t="s">
        <v>0</v>
      </c>
      <c r="F1164" s="68" t="str">
        <f>'Flight Data'!$A1162</f>
        <v>G1161</v>
      </c>
      <c r="G1164" s="68">
        <f ca="1">'Flight Data'!$B1162</f>
        <v>1</v>
      </c>
      <c r="H1164" s="68">
        <f ca="1">ROUND(NORMINV($M1164,'Inputs and Outputs'!$C$20,'Inputs and Outputs'!$D$20),0)</f>
        <v>111</v>
      </c>
      <c r="I1164" s="68">
        <f t="shared" si="365"/>
        <v>101</v>
      </c>
      <c r="J1164" s="68">
        <f t="shared" ca="1" si="366"/>
        <v>101</v>
      </c>
      <c r="K1164" s="68">
        <f ca="1">IF(J1164-G1164&gt;'Inputs and Outputs'!$D$4,One-G1164,0)</f>
        <v>0</v>
      </c>
      <c r="L1164" s="68">
        <f ca="1">J1164*'Inputs and Outputs'!$D$5-K1164*'Inputs and Outputs'!$D$6</f>
        <v>4040</v>
      </c>
      <c r="M1164" s="70">
        <f t="shared" ca="1" si="380"/>
        <v>0.90225757588212985</v>
      </c>
      <c r="N1164" s="68">
        <f t="shared" si="367"/>
        <v>200</v>
      </c>
      <c r="O1164" s="75">
        <f ca="1">J1164*'Inputs and Outputs'!$D$5-('Model Part B'!K1164*'Model Part B'!N1164+K1164*Costperbumped)</f>
        <v>4040</v>
      </c>
      <c r="R1164" s="74">
        <v>1161</v>
      </c>
      <c r="S1164" s="68" t="s">
        <v>1</v>
      </c>
      <c r="T1164" s="71">
        <f t="shared" si="386"/>
        <v>44584</v>
      </c>
      <c r="U1164" s="67" t="s">
        <v>0</v>
      </c>
      <c r="V1164" s="68" t="str">
        <f>'Flight Data'!$A1162</f>
        <v>G1161</v>
      </c>
      <c r="W1164" s="68">
        <f ca="1">'Flight Data'!$B1162</f>
        <v>1</v>
      </c>
      <c r="X1164" s="68">
        <f ca="1">ROUND(NORMINV($AC1164,'Inputs and Outputs'!$C$20,'Inputs and Outputs'!$D$20),0)</f>
        <v>101</v>
      </c>
      <c r="Y1164" s="68">
        <f t="shared" si="368"/>
        <v>102</v>
      </c>
      <c r="Z1164" s="68">
        <f t="shared" ca="1" si="369"/>
        <v>101</v>
      </c>
      <c r="AA1164" s="68">
        <f ca="1">IF(Z1164-W1164&gt;'Inputs and Outputs'!$D$4,One-W1164,0)</f>
        <v>0</v>
      </c>
      <c r="AB1164" s="68">
        <f ca="1">Z1164*'Inputs and Outputs'!$D$5-AA1164*'Inputs and Outputs'!$D$6</f>
        <v>4040</v>
      </c>
      <c r="AC1164" s="70">
        <f t="shared" ca="1" si="381"/>
        <v>0.23186626268564103</v>
      </c>
      <c r="AD1164" s="68">
        <f t="shared" si="370"/>
        <v>200</v>
      </c>
      <c r="AE1164" s="75">
        <f ca="1">Z1164*'Inputs and Outputs'!$D$5-('Model Part B'!AA1164*'Model Part B'!AD1164+AA1164*Costperbumped)</f>
        <v>4040</v>
      </c>
      <c r="AH1164" s="74">
        <v>1161</v>
      </c>
      <c r="AI1164" s="68" t="s">
        <v>1</v>
      </c>
      <c r="AJ1164" s="71">
        <f t="shared" si="387"/>
        <v>44584</v>
      </c>
      <c r="AK1164" s="67" t="s">
        <v>0</v>
      </c>
      <c r="AL1164" s="68" t="str">
        <f>'Flight Data'!$A1162</f>
        <v>G1161</v>
      </c>
      <c r="AM1164" s="68">
        <f ca="1">'Flight Data'!$B1162</f>
        <v>1</v>
      </c>
      <c r="AN1164" s="68">
        <f ca="1">ROUND(NORMINV($AS1164,'Inputs and Outputs'!$C$20,'Inputs and Outputs'!$D$20),0)</f>
        <v>109</v>
      </c>
      <c r="AO1164" s="68">
        <f t="shared" si="371"/>
        <v>103</v>
      </c>
      <c r="AP1164" s="68">
        <f t="shared" ca="1" si="372"/>
        <v>103</v>
      </c>
      <c r="AQ1164" s="68">
        <f ca="1">IF(AP1164-AM1164&gt;'Inputs and Outputs'!$D$4,Three-AM1164,0)</f>
        <v>2</v>
      </c>
      <c r="AR1164" s="68">
        <f ca="1">AP1164*'Inputs and Outputs'!$D$5-AQ1164*'Inputs and Outputs'!$D$6</f>
        <v>3920</v>
      </c>
      <c r="AS1164" s="70">
        <f t="shared" ca="1" si="382"/>
        <v>0.7638792838451639</v>
      </c>
      <c r="AT1164" s="68">
        <f t="shared" si="373"/>
        <v>200</v>
      </c>
      <c r="AU1164" s="75">
        <f ca="1">AP1164*'Inputs and Outputs'!$D$5-('Model Part B'!AQ1164*'Model Part B'!AT1164+AQ1164*Costperbumped)</f>
        <v>3520</v>
      </c>
      <c r="AX1164" s="74">
        <v>1161</v>
      </c>
      <c r="AY1164" s="68" t="s">
        <v>1</v>
      </c>
      <c r="AZ1164" s="71">
        <f t="shared" si="388"/>
        <v>44584</v>
      </c>
      <c r="BA1164" s="67" t="s">
        <v>0</v>
      </c>
      <c r="BB1164" s="68" t="str">
        <f>'Flight Data'!$A1162</f>
        <v>G1161</v>
      </c>
      <c r="BC1164" s="68">
        <f ca="1">'Flight Data'!$B1162</f>
        <v>1</v>
      </c>
      <c r="BD1164" s="68">
        <f ca="1">ROUND(NORMINV($BI1164,'Inputs and Outputs'!$C$20,'Inputs and Outputs'!$D$20),0)</f>
        <v>110</v>
      </c>
      <c r="BE1164" s="68">
        <f t="shared" si="374"/>
        <v>104</v>
      </c>
      <c r="BF1164" s="68">
        <f t="shared" ca="1" si="375"/>
        <v>104</v>
      </c>
      <c r="BG1164" s="68">
        <f ca="1">IF(BF1164-BC1164&gt;'Inputs and Outputs'!$D$4,Four-BC1164,0)</f>
        <v>3</v>
      </c>
      <c r="BH1164" s="68">
        <f ca="1">BF1164*'Inputs and Outputs'!$D$5-BG1164*'Inputs and Outputs'!$D$6</f>
        <v>3860</v>
      </c>
      <c r="BI1164" s="70">
        <f t="shared" ca="1" si="383"/>
        <v>0.82722963208784794</v>
      </c>
      <c r="BJ1164" s="68">
        <f t="shared" si="376"/>
        <v>200</v>
      </c>
      <c r="BK1164" s="75">
        <f ca="1">BF1164*'Inputs and Outputs'!$D$5-('Model Part B'!BG1164*'Model Part B'!BJ1164+BG1164*Costperbumped)</f>
        <v>3260</v>
      </c>
      <c r="BN1164" s="74">
        <v>1161</v>
      </c>
      <c r="BO1164" s="68" t="s">
        <v>1</v>
      </c>
      <c r="BP1164" s="71">
        <f t="shared" si="389"/>
        <v>44584</v>
      </c>
      <c r="BQ1164" s="67" t="s">
        <v>0</v>
      </c>
      <c r="BR1164" s="68" t="str">
        <f>'Flight Data'!$A1162</f>
        <v>G1161</v>
      </c>
      <c r="BS1164" s="68">
        <f ca="1">'Flight Data'!$B1162</f>
        <v>1</v>
      </c>
      <c r="BT1164" s="68">
        <f ca="1">ROUND(NORMINV($BY1164,'Inputs and Outputs'!$C$18,'Inputs and Outputs'!$D$18),0)</f>
        <v>104</v>
      </c>
      <c r="BU1164" s="68">
        <f t="shared" si="377"/>
        <v>105</v>
      </c>
      <c r="BV1164" s="68">
        <f t="shared" ca="1" si="378"/>
        <v>104</v>
      </c>
      <c r="BW1164" s="68">
        <f ca="1">IF(BV1164-BS1164&gt;'Inputs and Outputs'!$D$4,Five-BS1164,0)</f>
        <v>4</v>
      </c>
      <c r="BX1164" s="68">
        <f ca="1">BV1164*'Inputs and Outputs'!$D$5-BW1164*'Inputs and Outputs'!$D$6</f>
        <v>3760</v>
      </c>
      <c r="BY1164" s="70">
        <f t="shared" ca="1" si="384"/>
        <v>0.70417886004453023</v>
      </c>
      <c r="BZ1164" s="68">
        <f t="shared" si="379"/>
        <v>200</v>
      </c>
      <c r="CA1164" s="75">
        <f ca="1">BV1164*'Inputs and Outputs'!$D$5-('Model Part B'!BW1164*'Model Part B'!BZ1164+BW1164*Costperbumped)</f>
        <v>2960</v>
      </c>
    </row>
    <row r="1165" spans="2:79" x14ac:dyDescent="0.2">
      <c r="B1165" s="74">
        <v>1162</v>
      </c>
      <c r="C1165" s="68" t="s">
        <v>9</v>
      </c>
      <c r="D1165" s="71">
        <f t="shared" si="385"/>
        <v>44585</v>
      </c>
      <c r="E1165" s="67" t="s">
        <v>3</v>
      </c>
      <c r="F1165" s="68" t="str">
        <f>'Flight Data'!$A1163</f>
        <v>G1162</v>
      </c>
      <c r="G1165" s="68">
        <f ca="1">'Flight Data'!$B1163</f>
        <v>4</v>
      </c>
      <c r="H1165" s="68">
        <f ca="1">ROUND(NORMINV($M1165,'Inputs and Outputs'!$C$18,'Inputs and Outputs'!$D$18),0)</f>
        <v>93</v>
      </c>
      <c r="I1165" s="68">
        <f t="shared" si="365"/>
        <v>101</v>
      </c>
      <c r="J1165" s="68">
        <f t="shared" ca="1" si="366"/>
        <v>93</v>
      </c>
      <c r="K1165" s="68">
        <f ca="1">IF(J1165-G1165&gt;'Inputs and Outputs'!$D$4,One-G1165,0)</f>
        <v>0</v>
      </c>
      <c r="L1165" s="68">
        <f ca="1">J1165*'Inputs and Outputs'!$D$5-K1165*'Inputs and Outputs'!$D$6</f>
        <v>3720</v>
      </c>
      <c r="M1165" s="70">
        <f t="shared" ca="1" si="380"/>
        <v>0.10067341817888753</v>
      </c>
      <c r="N1165" s="68">
        <f t="shared" si="367"/>
        <v>25</v>
      </c>
      <c r="O1165" s="75">
        <f ca="1">J1165*'Inputs and Outputs'!$D$5-('Model Part B'!K1165*'Model Part B'!N1165+K1165*Costperbumped)</f>
        <v>3720</v>
      </c>
      <c r="R1165" s="74">
        <v>1162</v>
      </c>
      <c r="S1165" s="68" t="s">
        <v>9</v>
      </c>
      <c r="T1165" s="71">
        <f t="shared" si="386"/>
        <v>44585</v>
      </c>
      <c r="U1165" s="67" t="s">
        <v>3</v>
      </c>
      <c r="V1165" s="68" t="str">
        <f>'Flight Data'!$A1163</f>
        <v>G1162</v>
      </c>
      <c r="W1165" s="68">
        <f ca="1">'Flight Data'!$B1163</f>
        <v>4</v>
      </c>
      <c r="X1165" s="68">
        <f ca="1">ROUND(NORMINV($AC1165,'Inputs and Outputs'!$C$18,'Inputs and Outputs'!$D$18),0)</f>
        <v>96</v>
      </c>
      <c r="Y1165" s="68">
        <f t="shared" si="368"/>
        <v>102</v>
      </c>
      <c r="Z1165" s="68">
        <f t="shared" ca="1" si="369"/>
        <v>96</v>
      </c>
      <c r="AA1165" s="68">
        <f ca="1">IF(Z1165-W1165&gt;'Inputs and Outputs'!$D$4,One-W1165,0)</f>
        <v>0</v>
      </c>
      <c r="AB1165" s="68">
        <f ca="1">Z1165*'Inputs and Outputs'!$D$5-AA1165*'Inputs and Outputs'!$D$6</f>
        <v>3840</v>
      </c>
      <c r="AC1165" s="70">
        <f t="shared" ca="1" si="381"/>
        <v>0.20028356389370461</v>
      </c>
      <c r="AD1165" s="68">
        <f t="shared" si="370"/>
        <v>25</v>
      </c>
      <c r="AE1165" s="75">
        <f ca="1">Z1165*'Inputs and Outputs'!$D$5-('Model Part B'!AA1165*'Model Part B'!AD1165+AA1165*Costperbumped)</f>
        <v>3840</v>
      </c>
      <c r="AH1165" s="74">
        <v>1162</v>
      </c>
      <c r="AI1165" s="68" t="s">
        <v>9</v>
      </c>
      <c r="AJ1165" s="71">
        <f t="shared" si="387"/>
        <v>44585</v>
      </c>
      <c r="AK1165" s="67" t="s">
        <v>3</v>
      </c>
      <c r="AL1165" s="68" t="str">
        <f>'Flight Data'!$A1163</f>
        <v>G1162</v>
      </c>
      <c r="AM1165" s="68">
        <f ca="1">'Flight Data'!$B1163</f>
        <v>4</v>
      </c>
      <c r="AN1165" s="68">
        <f ca="1">ROUND(NORMINV($AS1165,'Inputs and Outputs'!$C$18,'Inputs and Outputs'!$D$18),0)</f>
        <v>106</v>
      </c>
      <c r="AO1165" s="68">
        <f t="shared" si="371"/>
        <v>103</v>
      </c>
      <c r="AP1165" s="68">
        <f t="shared" ca="1" si="372"/>
        <v>103</v>
      </c>
      <c r="AQ1165" s="68">
        <f ca="1">IF(AP1165-AM1165&gt;'Inputs and Outputs'!$D$4,Three-AM1165,0)</f>
        <v>0</v>
      </c>
      <c r="AR1165" s="68">
        <f ca="1">AP1165*'Inputs and Outputs'!$D$5-AQ1165*'Inputs and Outputs'!$D$6</f>
        <v>4120</v>
      </c>
      <c r="AS1165" s="70">
        <f t="shared" ca="1" si="382"/>
        <v>0.78502735475980345</v>
      </c>
      <c r="AT1165" s="68">
        <f t="shared" si="373"/>
        <v>25</v>
      </c>
      <c r="AU1165" s="75">
        <f ca="1">AP1165*'Inputs and Outputs'!$D$5-('Model Part B'!AQ1165*'Model Part B'!AT1165+AQ1165*Costperbumped)</f>
        <v>4120</v>
      </c>
      <c r="AX1165" s="74">
        <v>1162</v>
      </c>
      <c r="AY1165" s="68" t="s">
        <v>9</v>
      </c>
      <c r="AZ1165" s="71">
        <f t="shared" si="388"/>
        <v>44585</v>
      </c>
      <c r="BA1165" s="67" t="s">
        <v>3</v>
      </c>
      <c r="BB1165" s="68" t="str">
        <f>'Flight Data'!$A1163</f>
        <v>G1162</v>
      </c>
      <c r="BC1165" s="68">
        <f ca="1">'Flight Data'!$B1163</f>
        <v>4</v>
      </c>
      <c r="BD1165" s="68">
        <f ca="1">ROUND(NORMINV($BI1165,'Inputs and Outputs'!$C$18,'Inputs and Outputs'!$D$18),0)</f>
        <v>107</v>
      </c>
      <c r="BE1165" s="68">
        <f t="shared" si="374"/>
        <v>104</v>
      </c>
      <c r="BF1165" s="68">
        <f t="shared" ca="1" si="375"/>
        <v>104</v>
      </c>
      <c r="BG1165" s="68">
        <f ca="1">IF(BF1165-BC1165&gt;'Inputs and Outputs'!$D$4,Four-BC1165,0)</f>
        <v>0</v>
      </c>
      <c r="BH1165" s="68">
        <f ca="1">BF1165*'Inputs and Outputs'!$D$5-BG1165*'Inputs and Outputs'!$D$6</f>
        <v>4160</v>
      </c>
      <c r="BI1165" s="70">
        <f t="shared" ca="1" si="383"/>
        <v>0.83501240668003929</v>
      </c>
      <c r="BJ1165" s="68">
        <f t="shared" si="376"/>
        <v>25</v>
      </c>
      <c r="BK1165" s="75">
        <f ca="1">BF1165*'Inputs and Outputs'!$D$5-('Model Part B'!BG1165*'Model Part B'!BJ1165+BG1165*Costperbumped)</f>
        <v>4160</v>
      </c>
      <c r="BN1165" s="74">
        <v>1162</v>
      </c>
      <c r="BO1165" s="68" t="s">
        <v>9</v>
      </c>
      <c r="BP1165" s="71">
        <f t="shared" si="389"/>
        <v>44585</v>
      </c>
      <c r="BQ1165" s="67" t="s">
        <v>3</v>
      </c>
      <c r="BR1165" s="68" t="str">
        <f>'Flight Data'!$A1163</f>
        <v>G1162</v>
      </c>
      <c r="BS1165" s="68">
        <f ca="1">'Flight Data'!$B1163</f>
        <v>4</v>
      </c>
      <c r="BT1165" s="68">
        <f ca="1">ROUND(NORMINV($BY1165,'Inputs and Outputs'!$C$18,'Inputs and Outputs'!$D$18),0)</f>
        <v>94</v>
      </c>
      <c r="BU1165" s="68">
        <f t="shared" si="377"/>
        <v>105</v>
      </c>
      <c r="BV1165" s="68">
        <f t="shared" ca="1" si="378"/>
        <v>94</v>
      </c>
      <c r="BW1165" s="68">
        <f ca="1">IF(BV1165-BS1165&gt;'Inputs and Outputs'!$D$4,Five-BS1165,0)</f>
        <v>0</v>
      </c>
      <c r="BX1165" s="68">
        <f ca="1">BV1165*'Inputs and Outputs'!$D$5-BW1165*'Inputs and Outputs'!$D$6</f>
        <v>3760</v>
      </c>
      <c r="BY1165" s="70">
        <f t="shared" ca="1" si="384"/>
        <v>0.13370286955491806</v>
      </c>
      <c r="BZ1165" s="68">
        <f t="shared" si="379"/>
        <v>25</v>
      </c>
      <c r="CA1165" s="75">
        <f ca="1">BV1165*'Inputs and Outputs'!$D$5-('Model Part B'!BW1165*'Model Part B'!BZ1165+BW1165*Costperbumped)</f>
        <v>3760</v>
      </c>
    </row>
    <row r="1166" spans="2:79" x14ac:dyDescent="0.2">
      <c r="B1166" s="74">
        <v>1163</v>
      </c>
      <c r="C1166" s="68" t="s">
        <v>9</v>
      </c>
      <c r="D1166" s="71">
        <f t="shared" si="385"/>
        <v>44585</v>
      </c>
      <c r="E1166" s="67" t="s">
        <v>2</v>
      </c>
      <c r="F1166" s="68" t="str">
        <f>'Flight Data'!$A1164</f>
        <v>G1163</v>
      </c>
      <c r="G1166" s="68">
        <f ca="1">'Flight Data'!$B1164</f>
        <v>1</v>
      </c>
      <c r="H1166" s="68">
        <f ca="1">ROUND(NORMINV($M1166,'Inputs and Outputs'!$C$19,'Inputs and Outputs'!$D$19),0)</f>
        <v>106</v>
      </c>
      <c r="I1166" s="68">
        <f t="shared" si="365"/>
        <v>101</v>
      </c>
      <c r="J1166" s="68">
        <f t="shared" ca="1" si="366"/>
        <v>101</v>
      </c>
      <c r="K1166" s="68">
        <f ca="1">IF(J1166-G1166&gt;'Inputs and Outputs'!$D$4,One-G1166,0)</f>
        <v>0</v>
      </c>
      <c r="L1166" s="68">
        <f ca="1">J1166*'Inputs and Outputs'!$D$5-K1166*'Inputs and Outputs'!$D$6</f>
        <v>4040</v>
      </c>
      <c r="M1166" s="70">
        <f t="shared" ca="1" si="380"/>
        <v>0.71718814055181701</v>
      </c>
      <c r="N1166" s="68">
        <f t="shared" si="367"/>
        <v>25</v>
      </c>
      <c r="O1166" s="75">
        <f ca="1">J1166*'Inputs and Outputs'!$D$5-('Model Part B'!K1166*'Model Part B'!N1166+K1166*Costperbumped)</f>
        <v>4040</v>
      </c>
      <c r="R1166" s="74">
        <v>1163</v>
      </c>
      <c r="S1166" s="68" t="s">
        <v>9</v>
      </c>
      <c r="T1166" s="71">
        <f t="shared" si="386"/>
        <v>44585</v>
      </c>
      <c r="U1166" s="67" t="s">
        <v>2</v>
      </c>
      <c r="V1166" s="68" t="str">
        <f>'Flight Data'!$A1164</f>
        <v>G1163</v>
      </c>
      <c r="W1166" s="68">
        <f ca="1">'Flight Data'!$B1164</f>
        <v>1</v>
      </c>
      <c r="X1166" s="68">
        <f ca="1">ROUND(NORMINV($AC1166,'Inputs and Outputs'!$C$19,'Inputs and Outputs'!$D$19),0)</f>
        <v>114</v>
      </c>
      <c r="Y1166" s="68">
        <f t="shared" si="368"/>
        <v>102</v>
      </c>
      <c r="Z1166" s="68">
        <f t="shared" ca="1" si="369"/>
        <v>102</v>
      </c>
      <c r="AA1166" s="68">
        <f ca="1">IF(Z1166-W1166&gt;'Inputs and Outputs'!$D$4,One-W1166,0)</f>
        <v>0</v>
      </c>
      <c r="AB1166" s="68">
        <f ca="1">Z1166*'Inputs and Outputs'!$D$5-AA1166*'Inputs and Outputs'!$D$6</f>
        <v>4080</v>
      </c>
      <c r="AC1166" s="70">
        <f t="shared" ca="1" si="381"/>
        <v>0.98396397196178131</v>
      </c>
      <c r="AD1166" s="68">
        <f t="shared" si="370"/>
        <v>25</v>
      </c>
      <c r="AE1166" s="75">
        <f ca="1">Z1166*'Inputs and Outputs'!$D$5-('Model Part B'!AA1166*'Model Part B'!AD1166+AA1166*Costperbumped)</f>
        <v>4080</v>
      </c>
      <c r="AH1166" s="74">
        <v>1163</v>
      </c>
      <c r="AI1166" s="68" t="s">
        <v>9</v>
      </c>
      <c r="AJ1166" s="71">
        <f t="shared" si="387"/>
        <v>44585</v>
      </c>
      <c r="AK1166" s="67" t="s">
        <v>2</v>
      </c>
      <c r="AL1166" s="68" t="str">
        <f>'Flight Data'!$A1164</f>
        <v>G1163</v>
      </c>
      <c r="AM1166" s="68">
        <f ca="1">'Flight Data'!$B1164</f>
        <v>1</v>
      </c>
      <c r="AN1166" s="68">
        <f ca="1">ROUND(NORMINV($AS1166,'Inputs and Outputs'!$C$19,'Inputs and Outputs'!$D$19),0)</f>
        <v>98</v>
      </c>
      <c r="AO1166" s="68">
        <f t="shared" si="371"/>
        <v>103</v>
      </c>
      <c r="AP1166" s="68">
        <f t="shared" ca="1" si="372"/>
        <v>98</v>
      </c>
      <c r="AQ1166" s="68">
        <f ca="1">IF(AP1166-AM1166&gt;'Inputs and Outputs'!$D$4,Three-AM1166,0)</f>
        <v>0</v>
      </c>
      <c r="AR1166" s="68">
        <f ca="1">AP1166*'Inputs and Outputs'!$D$5-AQ1166*'Inputs and Outputs'!$D$6</f>
        <v>3920</v>
      </c>
      <c r="AS1166" s="70">
        <f t="shared" ca="1" si="382"/>
        <v>0.18250479329798575</v>
      </c>
      <c r="AT1166" s="68">
        <f t="shared" si="373"/>
        <v>25</v>
      </c>
      <c r="AU1166" s="75">
        <f ca="1">AP1166*'Inputs and Outputs'!$D$5-('Model Part B'!AQ1166*'Model Part B'!AT1166+AQ1166*Costperbumped)</f>
        <v>3920</v>
      </c>
      <c r="AX1166" s="74">
        <v>1163</v>
      </c>
      <c r="AY1166" s="68" t="s">
        <v>9</v>
      </c>
      <c r="AZ1166" s="71">
        <f t="shared" si="388"/>
        <v>44585</v>
      </c>
      <c r="BA1166" s="67" t="s">
        <v>2</v>
      </c>
      <c r="BB1166" s="68" t="str">
        <f>'Flight Data'!$A1164</f>
        <v>G1163</v>
      </c>
      <c r="BC1166" s="68">
        <f ca="1">'Flight Data'!$B1164</f>
        <v>1</v>
      </c>
      <c r="BD1166" s="68">
        <f ca="1">ROUND(NORMINV($BI1166,'Inputs and Outputs'!$C$19,'Inputs and Outputs'!$D$19),0)</f>
        <v>94</v>
      </c>
      <c r="BE1166" s="68">
        <f t="shared" si="374"/>
        <v>104</v>
      </c>
      <c r="BF1166" s="68">
        <f t="shared" ca="1" si="375"/>
        <v>94</v>
      </c>
      <c r="BG1166" s="68">
        <f ca="1">IF(BF1166-BC1166&gt;'Inputs and Outputs'!$D$4,Four-BC1166,0)</f>
        <v>0</v>
      </c>
      <c r="BH1166" s="68">
        <f ca="1">BF1166*'Inputs and Outputs'!$D$5-BG1166*'Inputs and Outputs'!$D$6</f>
        <v>3760</v>
      </c>
      <c r="BI1166" s="70">
        <f t="shared" ca="1" si="383"/>
        <v>3.9462256293796072E-2</v>
      </c>
      <c r="BJ1166" s="68">
        <f t="shared" si="376"/>
        <v>25</v>
      </c>
      <c r="BK1166" s="75">
        <f ca="1">BF1166*'Inputs and Outputs'!$D$5-('Model Part B'!BG1166*'Model Part B'!BJ1166+BG1166*Costperbumped)</f>
        <v>3760</v>
      </c>
      <c r="BN1166" s="74">
        <v>1163</v>
      </c>
      <c r="BO1166" s="68" t="s">
        <v>9</v>
      </c>
      <c r="BP1166" s="71">
        <f t="shared" si="389"/>
        <v>44585</v>
      </c>
      <c r="BQ1166" s="67" t="s">
        <v>2</v>
      </c>
      <c r="BR1166" s="68" t="str">
        <f>'Flight Data'!$A1164</f>
        <v>G1163</v>
      </c>
      <c r="BS1166" s="68">
        <f ca="1">'Flight Data'!$B1164</f>
        <v>1</v>
      </c>
      <c r="BT1166" s="68">
        <f ca="1">ROUND(NORMINV($BY1166,'Inputs and Outputs'!$C$18,'Inputs and Outputs'!$D$18),0)</f>
        <v>104</v>
      </c>
      <c r="BU1166" s="68">
        <f t="shared" si="377"/>
        <v>105</v>
      </c>
      <c r="BV1166" s="68">
        <f t="shared" ca="1" si="378"/>
        <v>104</v>
      </c>
      <c r="BW1166" s="68">
        <f ca="1">IF(BV1166-BS1166&gt;'Inputs and Outputs'!$D$4,Five-BS1166,0)</f>
        <v>4</v>
      </c>
      <c r="BX1166" s="68">
        <f ca="1">BV1166*'Inputs and Outputs'!$D$5-BW1166*'Inputs and Outputs'!$D$6</f>
        <v>3760</v>
      </c>
      <c r="BY1166" s="70">
        <f t="shared" ca="1" si="384"/>
        <v>0.71465505028924947</v>
      </c>
      <c r="BZ1166" s="68">
        <f t="shared" si="379"/>
        <v>25</v>
      </c>
      <c r="CA1166" s="75">
        <f ca="1">BV1166*'Inputs and Outputs'!$D$5-('Model Part B'!BW1166*'Model Part B'!BZ1166+BW1166*Costperbumped)</f>
        <v>3660</v>
      </c>
    </row>
    <row r="1167" spans="2:79" x14ac:dyDescent="0.2">
      <c r="B1167" s="74">
        <v>1164</v>
      </c>
      <c r="C1167" s="68" t="s">
        <v>9</v>
      </c>
      <c r="D1167" s="71">
        <f t="shared" si="385"/>
        <v>44585</v>
      </c>
      <c r="E1167" s="67" t="s">
        <v>0</v>
      </c>
      <c r="F1167" s="68" t="str">
        <f>'Flight Data'!$A1165</f>
        <v>G1164</v>
      </c>
      <c r="G1167" s="68">
        <f ca="1">'Flight Data'!$B1165</f>
        <v>4</v>
      </c>
      <c r="H1167" s="68">
        <f ca="1">ROUND(NORMINV($M1167,'Inputs and Outputs'!$C$20,'Inputs and Outputs'!$D$20),0)</f>
        <v>110</v>
      </c>
      <c r="I1167" s="68">
        <f t="shared" si="365"/>
        <v>101</v>
      </c>
      <c r="J1167" s="68">
        <f t="shared" ca="1" si="366"/>
        <v>101</v>
      </c>
      <c r="K1167" s="68">
        <f ca="1">IF(J1167-G1167&gt;'Inputs and Outputs'!$D$4,One-G1167,0)</f>
        <v>0</v>
      </c>
      <c r="L1167" s="68">
        <f ca="1">J1167*'Inputs and Outputs'!$D$5-K1167*'Inputs and Outputs'!$D$6</f>
        <v>4040</v>
      </c>
      <c r="M1167" s="70">
        <f t="shared" ca="1" si="380"/>
        <v>0.82271382296673445</v>
      </c>
      <c r="N1167" s="68">
        <f t="shared" si="367"/>
        <v>200</v>
      </c>
      <c r="O1167" s="75">
        <f ca="1">J1167*'Inputs and Outputs'!$D$5-('Model Part B'!K1167*'Model Part B'!N1167+K1167*Costperbumped)</f>
        <v>4040</v>
      </c>
      <c r="R1167" s="74">
        <v>1164</v>
      </c>
      <c r="S1167" s="68" t="s">
        <v>9</v>
      </c>
      <c r="T1167" s="71">
        <f t="shared" si="386"/>
        <v>44585</v>
      </c>
      <c r="U1167" s="67" t="s">
        <v>0</v>
      </c>
      <c r="V1167" s="68" t="str">
        <f>'Flight Data'!$A1165</f>
        <v>G1164</v>
      </c>
      <c r="W1167" s="68">
        <f ca="1">'Flight Data'!$B1165</f>
        <v>4</v>
      </c>
      <c r="X1167" s="68">
        <f ca="1">ROUND(NORMINV($AC1167,'Inputs and Outputs'!$C$20,'Inputs and Outputs'!$D$20),0)</f>
        <v>103</v>
      </c>
      <c r="Y1167" s="68">
        <f t="shared" si="368"/>
        <v>102</v>
      </c>
      <c r="Z1167" s="68">
        <f t="shared" ca="1" si="369"/>
        <v>102</v>
      </c>
      <c r="AA1167" s="68">
        <f ca="1">IF(Z1167-W1167&gt;'Inputs and Outputs'!$D$4,One-W1167,0)</f>
        <v>0</v>
      </c>
      <c r="AB1167" s="68">
        <f ca="1">Z1167*'Inputs and Outputs'!$D$5-AA1167*'Inputs and Outputs'!$D$6</f>
        <v>4080</v>
      </c>
      <c r="AC1167" s="70">
        <f t="shared" ca="1" si="381"/>
        <v>0.32850006183465708</v>
      </c>
      <c r="AD1167" s="68">
        <f t="shared" si="370"/>
        <v>200</v>
      </c>
      <c r="AE1167" s="75">
        <f ca="1">Z1167*'Inputs and Outputs'!$D$5-('Model Part B'!AA1167*'Model Part B'!AD1167+AA1167*Costperbumped)</f>
        <v>4080</v>
      </c>
      <c r="AH1167" s="74">
        <v>1164</v>
      </c>
      <c r="AI1167" s="68" t="s">
        <v>9</v>
      </c>
      <c r="AJ1167" s="71">
        <f t="shared" si="387"/>
        <v>44585</v>
      </c>
      <c r="AK1167" s="67" t="s">
        <v>0</v>
      </c>
      <c r="AL1167" s="68" t="str">
        <f>'Flight Data'!$A1165</f>
        <v>G1164</v>
      </c>
      <c r="AM1167" s="68">
        <f ca="1">'Flight Data'!$B1165</f>
        <v>4</v>
      </c>
      <c r="AN1167" s="68">
        <f ca="1">ROUND(NORMINV($AS1167,'Inputs and Outputs'!$C$20,'Inputs and Outputs'!$D$20),0)</f>
        <v>100</v>
      </c>
      <c r="AO1167" s="68">
        <f t="shared" si="371"/>
        <v>103</v>
      </c>
      <c r="AP1167" s="68">
        <f t="shared" ca="1" si="372"/>
        <v>100</v>
      </c>
      <c r="AQ1167" s="68">
        <f ca="1">IF(AP1167-AM1167&gt;'Inputs and Outputs'!$D$4,Three-AM1167,0)</f>
        <v>0</v>
      </c>
      <c r="AR1167" s="68">
        <f ca="1">AP1167*'Inputs and Outputs'!$D$5-AQ1167*'Inputs and Outputs'!$D$6</f>
        <v>4000</v>
      </c>
      <c r="AS1167" s="70">
        <f t="shared" ca="1" si="382"/>
        <v>0.16371833842145578</v>
      </c>
      <c r="AT1167" s="68">
        <f t="shared" si="373"/>
        <v>200</v>
      </c>
      <c r="AU1167" s="75">
        <f ca="1">AP1167*'Inputs and Outputs'!$D$5-('Model Part B'!AQ1167*'Model Part B'!AT1167+AQ1167*Costperbumped)</f>
        <v>4000</v>
      </c>
      <c r="AX1167" s="74">
        <v>1164</v>
      </c>
      <c r="AY1167" s="68" t="s">
        <v>9</v>
      </c>
      <c r="AZ1167" s="71">
        <f t="shared" si="388"/>
        <v>44585</v>
      </c>
      <c r="BA1167" s="67" t="s">
        <v>0</v>
      </c>
      <c r="BB1167" s="68" t="str">
        <f>'Flight Data'!$A1165</f>
        <v>G1164</v>
      </c>
      <c r="BC1167" s="68">
        <f ca="1">'Flight Data'!$B1165</f>
        <v>4</v>
      </c>
      <c r="BD1167" s="68">
        <f ca="1">ROUND(NORMINV($BI1167,'Inputs and Outputs'!$C$20,'Inputs and Outputs'!$D$20),0)</f>
        <v>106</v>
      </c>
      <c r="BE1167" s="68">
        <f t="shared" si="374"/>
        <v>104</v>
      </c>
      <c r="BF1167" s="68">
        <f t="shared" ca="1" si="375"/>
        <v>104</v>
      </c>
      <c r="BG1167" s="68">
        <f ca="1">IF(BF1167-BC1167&gt;'Inputs and Outputs'!$D$4,Four-BC1167,0)</f>
        <v>0</v>
      </c>
      <c r="BH1167" s="68">
        <f ca="1">BF1167*'Inputs and Outputs'!$D$5-BG1167*'Inputs and Outputs'!$D$6</f>
        <v>4160</v>
      </c>
      <c r="BI1167" s="70">
        <f t="shared" ca="1" si="383"/>
        <v>0.59755222538341468</v>
      </c>
      <c r="BJ1167" s="68">
        <f t="shared" si="376"/>
        <v>200</v>
      </c>
      <c r="BK1167" s="75">
        <f ca="1">BF1167*'Inputs and Outputs'!$D$5-('Model Part B'!BG1167*'Model Part B'!BJ1167+BG1167*Costperbumped)</f>
        <v>4160</v>
      </c>
      <c r="BN1167" s="74">
        <v>1164</v>
      </c>
      <c r="BO1167" s="68" t="s">
        <v>9</v>
      </c>
      <c r="BP1167" s="71">
        <f t="shared" si="389"/>
        <v>44585</v>
      </c>
      <c r="BQ1167" s="67" t="s">
        <v>0</v>
      </c>
      <c r="BR1167" s="68" t="str">
        <f>'Flight Data'!$A1165</f>
        <v>G1164</v>
      </c>
      <c r="BS1167" s="68">
        <f ca="1">'Flight Data'!$B1165</f>
        <v>4</v>
      </c>
      <c r="BT1167" s="68">
        <f ca="1">ROUND(NORMINV($BY1167,'Inputs and Outputs'!$C$18,'Inputs and Outputs'!$D$18),0)</f>
        <v>90</v>
      </c>
      <c r="BU1167" s="68">
        <f t="shared" si="377"/>
        <v>105</v>
      </c>
      <c r="BV1167" s="68">
        <f t="shared" ca="1" si="378"/>
        <v>90</v>
      </c>
      <c r="BW1167" s="68">
        <f ca="1">IF(BV1167-BS1167&gt;'Inputs and Outputs'!$D$4,Five-BS1167,0)</f>
        <v>0</v>
      </c>
      <c r="BX1167" s="68">
        <f ca="1">BV1167*'Inputs and Outputs'!$D$5-BW1167*'Inputs and Outputs'!$D$6</f>
        <v>3600</v>
      </c>
      <c r="BY1167" s="70">
        <f t="shared" ca="1" si="384"/>
        <v>3.5608999262657592E-2</v>
      </c>
      <c r="BZ1167" s="68">
        <f t="shared" si="379"/>
        <v>200</v>
      </c>
      <c r="CA1167" s="75">
        <f ca="1">BV1167*'Inputs and Outputs'!$D$5-('Model Part B'!BW1167*'Model Part B'!BZ1167+BW1167*Costperbumped)</f>
        <v>3600</v>
      </c>
    </row>
    <row r="1168" spans="2:79" x14ac:dyDescent="0.2">
      <c r="B1168" s="74">
        <v>1165</v>
      </c>
      <c r="C1168" s="68" t="s">
        <v>8</v>
      </c>
      <c r="D1168" s="71">
        <f t="shared" si="385"/>
        <v>44586</v>
      </c>
      <c r="E1168" s="67" t="s">
        <v>3</v>
      </c>
      <c r="F1168" s="68" t="str">
        <f>'Flight Data'!$A1166</f>
        <v>G1165</v>
      </c>
      <c r="G1168" s="68">
        <f ca="1">'Flight Data'!$B1166</f>
        <v>7</v>
      </c>
      <c r="H1168" s="68">
        <f ca="1">ROUND(NORMINV($M1168,'Inputs and Outputs'!$C$18,'Inputs and Outputs'!$D$18),0)</f>
        <v>103</v>
      </c>
      <c r="I1168" s="68">
        <f t="shared" si="365"/>
        <v>101</v>
      </c>
      <c r="J1168" s="68">
        <f t="shared" ca="1" si="366"/>
        <v>101</v>
      </c>
      <c r="K1168" s="68">
        <f ca="1">IF(J1168-G1168&gt;'Inputs and Outputs'!$D$4,One-G1168,0)</f>
        <v>0</v>
      </c>
      <c r="L1168" s="68">
        <f ca="1">J1168*'Inputs and Outputs'!$D$5-K1168*'Inputs and Outputs'!$D$6</f>
        <v>4040</v>
      </c>
      <c r="M1168" s="70">
        <f t="shared" ca="1" si="380"/>
        <v>0.60673818556083448</v>
      </c>
      <c r="N1168" s="68">
        <f t="shared" si="367"/>
        <v>25</v>
      </c>
      <c r="O1168" s="75">
        <f ca="1">J1168*'Inputs and Outputs'!$D$5-('Model Part B'!K1168*'Model Part B'!N1168+K1168*Costperbumped)</f>
        <v>4040</v>
      </c>
      <c r="R1168" s="74">
        <v>1165</v>
      </c>
      <c r="S1168" s="68" t="s">
        <v>8</v>
      </c>
      <c r="T1168" s="71">
        <f t="shared" si="386"/>
        <v>44586</v>
      </c>
      <c r="U1168" s="67" t="s">
        <v>3</v>
      </c>
      <c r="V1168" s="68" t="str">
        <f>'Flight Data'!$A1166</f>
        <v>G1165</v>
      </c>
      <c r="W1168" s="68">
        <f ca="1">'Flight Data'!$B1166</f>
        <v>7</v>
      </c>
      <c r="X1168" s="68">
        <f ca="1">ROUND(NORMINV($AC1168,'Inputs and Outputs'!$C$18,'Inputs and Outputs'!$D$18),0)</f>
        <v>85</v>
      </c>
      <c r="Y1168" s="68">
        <f t="shared" si="368"/>
        <v>102</v>
      </c>
      <c r="Z1168" s="68">
        <f t="shared" ca="1" si="369"/>
        <v>85</v>
      </c>
      <c r="AA1168" s="68">
        <f ca="1">IF(Z1168-W1168&gt;'Inputs and Outputs'!$D$4,One-W1168,0)</f>
        <v>0</v>
      </c>
      <c r="AB1168" s="68">
        <f ca="1">Z1168*'Inputs and Outputs'!$D$5-AA1168*'Inputs and Outputs'!$D$6</f>
        <v>3400</v>
      </c>
      <c r="AC1168" s="70">
        <f t="shared" ca="1" si="381"/>
        <v>4.8140449586732137E-3</v>
      </c>
      <c r="AD1168" s="68">
        <f t="shared" si="370"/>
        <v>25</v>
      </c>
      <c r="AE1168" s="75">
        <f ca="1">Z1168*'Inputs and Outputs'!$D$5-('Model Part B'!AA1168*'Model Part B'!AD1168+AA1168*Costperbumped)</f>
        <v>3400</v>
      </c>
      <c r="AH1168" s="74">
        <v>1165</v>
      </c>
      <c r="AI1168" s="68" t="s">
        <v>8</v>
      </c>
      <c r="AJ1168" s="71">
        <f t="shared" si="387"/>
        <v>44586</v>
      </c>
      <c r="AK1168" s="67" t="s">
        <v>3</v>
      </c>
      <c r="AL1168" s="68" t="str">
        <f>'Flight Data'!$A1166</f>
        <v>G1165</v>
      </c>
      <c r="AM1168" s="68">
        <f ca="1">'Flight Data'!$B1166</f>
        <v>7</v>
      </c>
      <c r="AN1168" s="68">
        <f ca="1">ROUND(NORMINV($AS1168,'Inputs and Outputs'!$C$18,'Inputs and Outputs'!$D$18),0)</f>
        <v>107</v>
      </c>
      <c r="AO1168" s="68">
        <f t="shared" si="371"/>
        <v>103</v>
      </c>
      <c r="AP1168" s="68">
        <f t="shared" ca="1" si="372"/>
        <v>103</v>
      </c>
      <c r="AQ1168" s="68">
        <f ca="1">IF(AP1168-AM1168&gt;'Inputs and Outputs'!$D$4,Three-AM1168,0)</f>
        <v>0</v>
      </c>
      <c r="AR1168" s="68">
        <f ca="1">AP1168*'Inputs and Outputs'!$D$5-AQ1168*'Inputs and Outputs'!$D$6</f>
        <v>4120</v>
      </c>
      <c r="AS1168" s="70">
        <f t="shared" ca="1" si="382"/>
        <v>0.83760694585367756</v>
      </c>
      <c r="AT1168" s="68">
        <f t="shared" si="373"/>
        <v>25</v>
      </c>
      <c r="AU1168" s="75">
        <f ca="1">AP1168*'Inputs and Outputs'!$D$5-('Model Part B'!AQ1168*'Model Part B'!AT1168+AQ1168*Costperbumped)</f>
        <v>4120</v>
      </c>
      <c r="AX1168" s="74">
        <v>1165</v>
      </c>
      <c r="AY1168" s="68" t="s">
        <v>8</v>
      </c>
      <c r="AZ1168" s="71">
        <f t="shared" si="388"/>
        <v>44586</v>
      </c>
      <c r="BA1168" s="67" t="s">
        <v>3</v>
      </c>
      <c r="BB1168" s="68" t="str">
        <f>'Flight Data'!$A1166</f>
        <v>G1165</v>
      </c>
      <c r="BC1168" s="68">
        <f ca="1">'Flight Data'!$B1166</f>
        <v>7</v>
      </c>
      <c r="BD1168" s="68">
        <f ca="1">ROUND(NORMINV($BI1168,'Inputs and Outputs'!$C$18,'Inputs and Outputs'!$D$18),0)</f>
        <v>101</v>
      </c>
      <c r="BE1168" s="68">
        <f t="shared" si="374"/>
        <v>104</v>
      </c>
      <c r="BF1168" s="68">
        <f t="shared" ca="1" si="375"/>
        <v>101</v>
      </c>
      <c r="BG1168" s="68">
        <f ca="1">IF(BF1168-BC1168&gt;'Inputs and Outputs'!$D$4,Four-BC1168,0)</f>
        <v>0</v>
      </c>
      <c r="BH1168" s="68">
        <f ca="1">BF1168*'Inputs and Outputs'!$D$5-BG1168*'Inputs and Outputs'!$D$6</f>
        <v>4040</v>
      </c>
      <c r="BI1168" s="70">
        <f t="shared" ca="1" si="383"/>
        <v>0.52663173212517511</v>
      </c>
      <c r="BJ1168" s="68">
        <f t="shared" si="376"/>
        <v>25</v>
      </c>
      <c r="BK1168" s="75">
        <f ca="1">BF1168*'Inputs and Outputs'!$D$5-('Model Part B'!BG1168*'Model Part B'!BJ1168+BG1168*Costperbumped)</f>
        <v>4040</v>
      </c>
      <c r="BN1168" s="74">
        <v>1165</v>
      </c>
      <c r="BO1168" s="68" t="s">
        <v>8</v>
      </c>
      <c r="BP1168" s="71">
        <f t="shared" si="389"/>
        <v>44586</v>
      </c>
      <c r="BQ1168" s="67" t="s">
        <v>3</v>
      </c>
      <c r="BR1168" s="68" t="str">
        <f>'Flight Data'!$A1166</f>
        <v>G1165</v>
      </c>
      <c r="BS1168" s="68">
        <f ca="1">'Flight Data'!$B1166</f>
        <v>7</v>
      </c>
      <c r="BT1168" s="68">
        <f ca="1">ROUND(NORMINV($BY1168,'Inputs and Outputs'!$C$18,'Inputs and Outputs'!$D$18),0)</f>
        <v>109</v>
      </c>
      <c r="BU1168" s="68">
        <f t="shared" si="377"/>
        <v>105</v>
      </c>
      <c r="BV1168" s="68">
        <f t="shared" ca="1" si="378"/>
        <v>105</v>
      </c>
      <c r="BW1168" s="68">
        <f ca="1">IF(BV1168-BS1168&gt;'Inputs and Outputs'!$D$4,Five-BS1168,0)</f>
        <v>0</v>
      </c>
      <c r="BX1168" s="68">
        <f ca="1">BV1168*'Inputs and Outputs'!$D$5-BW1168*'Inputs and Outputs'!$D$6</f>
        <v>4200</v>
      </c>
      <c r="BY1168" s="70">
        <f t="shared" ca="1" si="384"/>
        <v>0.90876414854856469</v>
      </c>
      <c r="BZ1168" s="68">
        <f t="shared" si="379"/>
        <v>25</v>
      </c>
      <c r="CA1168" s="75">
        <f ca="1">BV1168*'Inputs and Outputs'!$D$5-('Model Part B'!BW1168*'Model Part B'!BZ1168+BW1168*Costperbumped)</f>
        <v>4200</v>
      </c>
    </row>
    <row r="1169" spans="2:79" x14ac:dyDescent="0.2">
      <c r="B1169" s="74">
        <v>1166</v>
      </c>
      <c r="C1169" s="68" t="s">
        <v>8</v>
      </c>
      <c r="D1169" s="71">
        <f t="shared" si="385"/>
        <v>44586</v>
      </c>
      <c r="E1169" s="67" t="s">
        <v>2</v>
      </c>
      <c r="F1169" s="68" t="str">
        <f>'Flight Data'!$A1167</f>
        <v>G1166</v>
      </c>
      <c r="G1169" s="68">
        <f ca="1">'Flight Data'!$B1167</f>
        <v>3</v>
      </c>
      <c r="H1169" s="68">
        <f ca="1">ROUND(NORMINV($M1169,'Inputs and Outputs'!$C$19,'Inputs and Outputs'!$D$19),0)</f>
        <v>100</v>
      </c>
      <c r="I1169" s="68">
        <f t="shared" si="365"/>
        <v>101</v>
      </c>
      <c r="J1169" s="68">
        <f t="shared" ca="1" si="366"/>
        <v>100</v>
      </c>
      <c r="K1169" s="68">
        <f ca="1">IF(J1169-G1169&gt;'Inputs and Outputs'!$D$4,One-G1169,0)</f>
        <v>0</v>
      </c>
      <c r="L1169" s="68">
        <f ca="1">J1169*'Inputs and Outputs'!$D$5-K1169*'Inputs and Outputs'!$D$6</f>
        <v>4000</v>
      </c>
      <c r="M1169" s="70">
        <f t="shared" ca="1" si="380"/>
        <v>0.26509795940479475</v>
      </c>
      <c r="N1169" s="68">
        <f t="shared" si="367"/>
        <v>25</v>
      </c>
      <c r="O1169" s="75">
        <f ca="1">J1169*'Inputs and Outputs'!$D$5-('Model Part B'!K1169*'Model Part B'!N1169+K1169*Costperbumped)</f>
        <v>4000</v>
      </c>
      <c r="R1169" s="74">
        <v>1166</v>
      </c>
      <c r="S1169" s="68" t="s">
        <v>8</v>
      </c>
      <c r="T1169" s="71">
        <f t="shared" si="386"/>
        <v>44586</v>
      </c>
      <c r="U1169" s="67" t="s">
        <v>2</v>
      </c>
      <c r="V1169" s="68" t="str">
        <f>'Flight Data'!$A1167</f>
        <v>G1166</v>
      </c>
      <c r="W1169" s="68">
        <f ca="1">'Flight Data'!$B1167</f>
        <v>3</v>
      </c>
      <c r="X1169" s="68">
        <f ca="1">ROUND(NORMINV($AC1169,'Inputs and Outputs'!$C$19,'Inputs and Outputs'!$D$19),0)</f>
        <v>103</v>
      </c>
      <c r="Y1169" s="68">
        <f t="shared" si="368"/>
        <v>102</v>
      </c>
      <c r="Z1169" s="68">
        <f t="shared" ca="1" si="369"/>
        <v>102</v>
      </c>
      <c r="AA1169" s="68">
        <f ca="1">IF(Z1169-W1169&gt;'Inputs and Outputs'!$D$4,One-W1169,0)</f>
        <v>0</v>
      </c>
      <c r="AB1169" s="68">
        <f ca="1">Z1169*'Inputs and Outputs'!$D$5-AA1169*'Inputs and Outputs'!$D$6</f>
        <v>4080</v>
      </c>
      <c r="AC1169" s="70">
        <f t="shared" ca="1" si="381"/>
        <v>0.50613470486929246</v>
      </c>
      <c r="AD1169" s="68">
        <f t="shared" si="370"/>
        <v>25</v>
      </c>
      <c r="AE1169" s="75">
        <f ca="1">Z1169*'Inputs and Outputs'!$D$5-('Model Part B'!AA1169*'Model Part B'!AD1169+AA1169*Costperbumped)</f>
        <v>4080</v>
      </c>
      <c r="AH1169" s="74">
        <v>1166</v>
      </c>
      <c r="AI1169" s="68" t="s">
        <v>8</v>
      </c>
      <c r="AJ1169" s="71">
        <f t="shared" si="387"/>
        <v>44586</v>
      </c>
      <c r="AK1169" s="67" t="s">
        <v>2</v>
      </c>
      <c r="AL1169" s="68" t="str">
        <f>'Flight Data'!$A1167</f>
        <v>G1166</v>
      </c>
      <c r="AM1169" s="68">
        <f ca="1">'Flight Data'!$B1167</f>
        <v>3</v>
      </c>
      <c r="AN1169" s="68">
        <f ca="1">ROUND(NORMINV($AS1169,'Inputs and Outputs'!$C$19,'Inputs and Outputs'!$D$19),0)</f>
        <v>98</v>
      </c>
      <c r="AO1169" s="68">
        <f t="shared" si="371"/>
        <v>103</v>
      </c>
      <c r="AP1169" s="68">
        <f t="shared" ca="1" si="372"/>
        <v>98</v>
      </c>
      <c r="AQ1169" s="68">
        <f ca="1">IF(AP1169-AM1169&gt;'Inputs and Outputs'!$D$4,Three-AM1169,0)</f>
        <v>0</v>
      </c>
      <c r="AR1169" s="68">
        <f ca="1">AP1169*'Inputs and Outputs'!$D$5-AQ1169*'Inputs and Outputs'!$D$6</f>
        <v>3920</v>
      </c>
      <c r="AS1169" s="70">
        <f t="shared" ca="1" si="382"/>
        <v>0.18236186442587965</v>
      </c>
      <c r="AT1169" s="68">
        <f t="shared" si="373"/>
        <v>25</v>
      </c>
      <c r="AU1169" s="75">
        <f ca="1">AP1169*'Inputs and Outputs'!$D$5-('Model Part B'!AQ1169*'Model Part B'!AT1169+AQ1169*Costperbumped)</f>
        <v>3920</v>
      </c>
      <c r="AX1169" s="74">
        <v>1166</v>
      </c>
      <c r="AY1169" s="68" t="s">
        <v>8</v>
      </c>
      <c r="AZ1169" s="71">
        <f t="shared" si="388"/>
        <v>44586</v>
      </c>
      <c r="BA1169" s="67" t="s">
        <v>2</v>
      </c>
      <c r="BB1169" s="68" t="str">
        <f>'Flight Data'!$A1167</f>
        <v>G1166</v>
      </c>
      <c r="BC1169" s="68">
        <f ca="1">'Flight Data'!$B1167</f>
        <v>3</v>
      </c>
      <c r="BD1169" s="68">
        <f ca="1">ROUND(NORMINV($BI1169,'Inputs and Outputs'!$C$19,'Inputs and Outputs'!$D$19),0)</f>
        <v>91</v>
      </c>
      <c r="BE1169" s="68">
        <f t="shared" si="374"/>
        <v>104</v>
      </c>
      <c r="BF1169" s="68">
        <f t="shared" ca="1" si="375"/>
        <v>91</v>
      </c>
      <c r="BG1169" s="68">
        <f ca="1">IF(BF1169-BC1169&gt;'Inputs and Outputs'!$D$4,Four-BC1169,0)</f>
        <v>0</v>
      </c>
      <c r="BH1169" s="68">
        <f ca="1">BF1169*'Inputs and Outputs'!$D$5-BG1169*'Inputs and Outputs'!$D$6</f>
        <v>3640</v>
      </c>
      <c r="BI1169" s="70">
        <f t="shared" ca="1" si="383"/>
        <v>8.2439642648064471E-3</v>
      </c>
      <c r="BJ1169" s="68">
        <f t="shared" si="376"/>
        <v>25</v>
      </c>
      <c r="BK1169" s="75">
        <f ca="1">BF1169*'Inputs and Outputs'!$D$5-('Model Part B'!BG1169*'Model Part B'!BJ1169+BG1169*Costperbumped)</f>
        <v>3640</v>
      </c>
      <c r="BN1169" s="74">
        <v>1166</v>
      </c>
      <c r="BO1169" s="68" t="s">
        <v>8</v>
      </c>
      <c r="BP1169" s="71">
        <f t="shared" si="389"/>
        <v>44586</v>
      </c>
      <c r="BQ1169" s="67" t="s">
        <v>2</v>
      </c>
      <c r="BR1169" s="68" t="str">
        <f>'Flight Data'!$A1167</f>
        <v>G1166</v>
      </c>
      <c r="BS1169" s="68">
        <f ca="1">'Flight Data'!$B1167</f>
        <v>3</v>
      </c>
      <c r="BT1169" s="68">
        <f ca="1">ROUND(NORMINV($BY1169,'Inputs and Outputs'!$C$18,'Inputs and Outputs'!$D$18),0)</f>
        <v>96</v>
      </c>
      <c r="BU1169" s="68">
        <f t="shared" si="377"/>
        <v>105</v>
      </c>
      <c r="BV1169" s="68">
        <f t="shared" ca="1" si="378"/>
        <v>96</v>
      </c>
      <c r="BW1169" s="68">
        <f ca="1">IF(BV1169-BS1169&gt;'Inputs and Outputs'!$D$4,Five-BS1169,0)</f>
        <v>0</v>
      </c>
      <c r="BX1169" s="68">
        <f ca="1">BV1169*'Inputs and Outputs'!$D$5-BW1169*'Inputs and Outputs'!$D$6</f>
        <v>3840</v>
      </c>
      <c r="BY1169" s="70">
        <f t="shared" ca="1" si="384"/>
        <v>0.18047465804820273</v>
      </c>
      <c r="BZ1169" s="68">
        <f t="shared" si="379"/>
        <v>25</v>
      </c>
      <c r="CA1169" s="75">
        <f ca="1">BV1169*'Inputs and Outputs'!$D$5-('Model Part B'!BW1169*'Model Part B'!BZ1169+BW1169*Costperbumped)</f>
        <v>3840</v>
      </c>
    </row>
    <row r="1170" spans="2:79" x14ac:dyDescent="0.2">
      <c r="B1170" s="74">
        <v>1167</v>
      </c>
      <c r="C1170" s="68" t="s">
        <v>8</v>
      </c>
      <c r="D1170" s="71">
        <f t="shared" si="385"/>
        <v>44586</v>
      </c>
      <c r="E1170" s="67" t="s">
        <v>0</v>
      </c>
      <c r="F1170" s="68" t="str">
        <f>'Flight Data'!$A1168</f>
        <v>G1167</v>
      </c>
      <c r="G1170" s="68">
        <f ca="1">'Flight Data'!$B1168</f>
        <v>8</v>
      </c>
      <c r="H1170" s="68">
        <f ca="1">ROUND(NORMINV($M1170,'Inputs and Outputs'!$C$20,'Inputs and Outputs'!$D$20),0)</f>
        <v>115</v>
      </c>
      <c r="I1170" s="68">
        <f t="shared" si="365"/>
        <v>101</v>
      </c>
      <c r="J1170" s="68">
        <f t="shared" ca="1" si="366"/>
        <v>101</v>
      </c>
      <c r="K1170" s="68">
        <f ca="1">IF(J1170-G1170&gt;'Inputs and Outputs'!$D$4,One-G1170,0)</f>
        <v>0</v>
      </c>
      <c r="L1170" s="68">
        <f ca="1">J1170*'Inputs and Outputs'!$D$5-K1170*'Inputs and Outputs'!$D$6</f>
        <v>4040</v>
      </c>
      <c r="M1170" s="70">
        <f t="shared" ca="1" si="380"/>
        <v>0.9714806937489554</v>
      </c>
      <c r="N1170" s="68">
        <f t="shared" si="367"/>
        <v>200</v>
      </c>
      <c r="O1170" s="75">
        <f ca="1">J1170*'Inputs and Outputs'!$D$5-('Model Part B'!K1170*'Model Part B'!N1170+K1170*Costperbumped)</f>
        <v>4040</v>
      </c>
      <c r="R1170" s="74">
        <v>1167</v>
      </c>
      <c r="S1170" s="68" t="s">
        <v>8</v>
      </c>
      <c r="T1170" s="71">
        <f t="shared" si="386"/>
        <v>44586</v>
      </c>
      <c r="U1170" s="67" t="s">
        <v>0</v>
      </c>
      <c r="V1170" s="68" t="str">
        <f>'Flight Data'!$A1168</f>
        <v>G1167</v>
      </c>
      <c r="W1170" s="68">
        <f ca="1">'Flight Data'!$B1168</f>
        <v>8</v>
      </c>
      <c r="X1170" s="68">
        <f ca="1">ROUND(NORMINV($AC1170,'Inputs and Outputs'!$C$20,'Inputs and Outputs'!$D$20),0)</f>
        <v>100</v>
      </c>
      <c r="Y1170" s="68">
        <f t="shared" si="368"/>
        <v>102</v>
      </c>
      <c r="Z1170" s="68">
        <f t="shared" ca="1" si="369"/>
        <v>100</v>
      </c>
      <c r="AA1170" s="68">
        <f ca="1">IF(Z1170-W1170&gt;'Inputs and Outputs'!$D$4,One-W1170,0)</f>
        <v>0</v>
      </c>
      <c r="AB1170" s="68">
        <f ca="1">Z1170*'Inputs and Outputs'!$D$5-AA1170*'Inputs and Outputs'!$D$6</f>
        <v>4000</v>
      </c>
      <c r="AC1170" s="70">
        <f t="shared" ca="1" si="381"/>
        <v>0.14950332291046253</v>
      </c>
      <c r="AD1170" s="68">
        <f t="shared" si="370"/>
        <v>200</v>
      </c>
      <c r="AE1170" s="75">
        <f ca="1">Z1170*'Inputs and Outputs'!$D$5-('Model Part B'!AA1170*'Model Part B'!AD1170+AA1170*Costperbumped)</f>
        <v>4000</v>
      </c>
      <c r="AH1170" s="74">
        <v>1167</v>
      </c>
      <c r="AI1170" s="68" t="s">
        <v>8</v>
      </c>
      <c r="AJ1170" s="71">
        <f t="shared" si="387"/>
        <v>44586</v>
      </c>
      <c r="AK1170" s="67" t="s">
        <v>0</v>
      </c>
      <c r="AL1170" s="68" t="str">
        <f>'Flight Data'!$A1168</f>
        <v>G1167</v>
      </c>
      <c r="AM1170" s="68">
        <f ca="1">'Flight Data'!$B1168</f>
        <v>8</v>
      </c>
      <c r="AN1170" s="68">
        <f ca="1">ROUND(NORMINV($AS1170,'Inputs and Outputs'!$C$20,'Inputs and Outputs'!$D$20),0)</f>
        <v>108</v>
      </c>
      <c r="AO1170" s="68">
        <f t="shared" si="371"/>
        <v>103</v>
      </c>
      <c r="AP1170" s="68">
        <f t="shared" ca="1" si="372"/>
        <v>103</v>
      </c>
      <c r="AQ1170" s="68">
        <f ca="1">IF(AP1170-AM1170&gt;'Inputs and Outputs'!$D$4,Three-AM1170,0)</f>
        <v>0</v>
      </c>
      <c r="AR1170" s="68">
        <f ca="1">AP1170*'Inputs and Outputs'!$D$5-AQ1170*'Inputs and Outputs'!$D$6</f>
        <v>4120</v>
      </c>
      <c r="AS1170" s="70">
        <f t="shared" ca="1" si="382"/>
        <v>0.73996854192880457</v>
      </c>
      <c r="AT1170" s="68">
        <f t="shared" si="373"/>
        <v>200</v>
      </c>
      <c r="AU1170" s="75">
        <f ca="1">AP1170*'Inputs and Outputs'!$D$5-('Model Part B'!AQ1170*'Model Part B'!AT1170+AQ1170*Costperbumped)</f>
        <v>4120</v>
      </c>
      <c r="AX1170" s="74">
        <v>1167</v>
      </c>
      <c r="AY1170" s="68" t="s">
        <v>8</v>
      </c>
      <c r="AZ1170" s="71">
        <f t="shared" si="388"/>
        <v>44586</v>
      </c>
      <c r="BA1170" s="67" t="s">
        <v>0</v>
      </c>
      <c r="BB1170" s="68" t="str">
        <f>'Flight Data'!$A1168</f>
        <v>G1167</v>
      </c>
      <c r="BC1170" s="68">
        <f ca="1">'Flight Data'!$B1168</f>
        <v>8</v>
      </c>
      <c r="BD1170" s="68">
        <f ca="1">ROUND(NORMINV($BI1170,'Inputs and Outputs'!$C$20,'Inputs and Outputs'!$D$20),0)</f>
        <v>100</v>
      </c>
      <c r="BE1170" s="68">
        <f t="shared" si="374"/>
        <v>104</v>
      </c>
      <c r="BF1170" s="68">
        <f t="shared" ca="1" si="375"/>
        <v>100</v>
      </c>
      <c r="BG1170" s="68">
        <f ca="1">IF(BF1170-BC1170&gt;'Inputs and Outputs'!$D$4,Four-BC1170,0)</f>
        <v>0</v>
      </c>
      <c r="BH1170" s="68">
        <f ca="1">BF1170*'Inputs and Outputs'!$D$5-BG1170*'Inputs and Outputs'!$D$6</f>
        <v>4000</v>
      </c>
      <c r="BI1170" s="70">
        <f t="shared" ca="1" si="383"/>
        <v>0.15139868422078839</v>
      </c>
      <c r="BJ1170" s="68">
        <f t="shared" si="376"/>
        <v>200</v>
      </c>
      <c r="BK1170" s="75">
        <f ca="1">BF1170*'Inputs and Outputs'!$D$5-('Model Part B'!BG1170*'Model Part B'!BJ1170+BG1170*Costperbumped)</f>
        <v>4000</v>
      </c>
      <c r="BN1170" s="74">
        <v>1167</v>
      </c>
      <c r="BO1170" s="68" t="s">
        <v>8</v>
      </c>
      <c r="BP1170" s="71">
        <f t="shared" si="389"/>
        <v>44586</v>
      </c>
      <c r="BQ1170" s="67" t="s">
        <v>0</v>
      </c>
      <c r="BR1170" s="68" t="str">
        <f>'Flight Data'!$A1168</f>
        <v>G1167</v>
      </c>
      <c r="BS1170" s="68">
        <f ca="1">'Flight Data'!$B1168</f>
        <v>8</v>
      </c>
      <c r="BT1170" s="68">
        <f ca="1">ROUND(NORMINV($BY1170,'Inputs and Outputs'!$C$18,'Inputs and Outputs'!$D$18),0)</f>
        <v>113</v>
      </c>
      <c r="BU1170" s="68">
        <f t="shared" si="377"/>
        <v>105</v>
      </c>
      <c r="BV1170" s="68">
        <f t="shared" ca="1" si="378"/>
        <v>105</v>
      </c>
      <c r="BW1170" s="68">
        <f ca="1">IF(BV1170-BS1170&gt;'Inputs and Outputs'!$D$4,Five-BS1170,0)</f>
        <v>0</v>
      </c>
      <c r="BX1170" s="68">
        <f ca="1">BV1170*'Inputs and Outputs'!$D$5-BW1170*'Inputs and Outputs'!$D$6</f>
        <v>4200</v>
      </c>
      <c r="BY1170" s="70">
        <f t="shared" ca="1" si="384"/>
        <v>0.97974881584221407</v>
      </c>
      <c r="BZ1170" s="68">
        <f t="shared" si="379"/>
        <v>200</v>
      </c>
      <c r="CA1170" s="75">
        <f ca="1">BV1170*'Inputs and Outputs'!$D$5-('Model Part B'!BW1170*'Model Part B'!BZ1170+BW1170*Costperbumped)</f>
        <v>4200</v>
      </c>
    </row>
    <row r="1171" spans="2:79" x14ac:dyDescent="0.2">
      <c r="B1171" s="74">
        <v>1168</v>
      </c>
      <c r="C1171" s="68" t="s">
        <v>7</v>
      </c>
      <c r="D1171" s="71">
        <f t="shared" si="385"/>
        <v>44587</v>
      </c>
      <c r="E1171" s="67" t="s">
        <v>3</v>
      </c>
      <c r="F1171" s="68" t="str">
        <f>'Flight Data'!$A1169</f>
        <v>G1168</v>
      </c>
      <c r="G1171" s="68">
        <f ca="1">'Flight Data'!$B1169</f>
        <v>6</v>
      </c>
      <c r="H1171" s="68">
        <f ca="1">ROUND(NORMINV($M1171,'Inputs and Outputs'!$C$18,'Inputs and Outputs'!$D$18),0)</f>
        <v>105</v>
      </c>
      <c r="I1171" s="68">
        <f t="shared" si="365"/>
        <v>101</v>
      </c>
      <c r="J1171" s="68">
        <f t="shared" ca="1" si="366"/>
        <v>101</v>
      </c>
      <c r="K1171" s="68">
        <f ca="1">IF(J1171-G1171&gt;'Inputs and Outputs'!$D$4,One-G1171,0)</f>
        <v>0</v>
      </c>
      <c r="L1171" s="68">
        <f ca="1">J1171*'Inputs and Outputs'!$D$5-K1171*'Inputs and Outputs'!$D$6</f>
        <v>4040</v>
      </c>
      <c r="M1171" s="70">
        <f t="shared" ca="1" si="380"/>
        <v>0.74240872085439591</v>
      </c>
      <c r="N1171" s="68">
        <f t="shared" si="367"/>
        <v>25</v>
      </c>
      <c r="O1171" s="75">
        <f ca="1">J1171*'Inputs and Outputs'!$D$5-('Model Part B'!K1171*'Model Part B'!N1171+K1171*Costperbumped)</f>
        <v>4040</v>
      </c>
      <c r="R1171" s="74">
        <v>1168</v>
      </c>
      <c r="S1171" s="68" t="s">
        <v>7</v>
      </c>
      <c r="T1171" s="71">
        <f t="shared" si="386"/>
        <v>44587</v>
      </c>
      <c r="U1171" s="67" t="s">
        <v>3</v>
      </c>
      <c r="V1171" s="68" t="str">
        <f>'Flight Data'!$A1169</f>
        <v>G1168</v>
      </c>
      <c r="W1171" s="68">
        <f ca="1">'Flight Data'!$B1169</f>
        <v>6</v>
      </c>
      <c r="X1171" s="68">
        <f ca="1">ROUND(NORMINV($AC1171,'Inputs and Outputs'!$C$18,'Inputs and Outputs'!$D$18),0)</f>
        <v>96</v>
      </c>
      <c r="Y1171" s="68">
        <f t="shared" si="368"/>
        <v>102</v>
      </c>
      <c r="Z1171" s="68">
        <f t="shared" ca="1" si="369"/>
        <v>96</v>
      </c>
      <c r="AA1171" s="68">
        <f ca="1">IF(Z1171-W1171&gt;'Inputs and Outputs'!$D$4,One-W1171,0)</f>
        <v>0</v>
      </c>
      <c r="AB1171" s="68">
        <f ca="1">Z1171*'Inputs and Outputs'!$D$5-AA1171*'Inputs and Outputs'!$D$6</f>
        <v>3840</v>
      </c>
      <c r="AC1171" s="70">
        <f t="shared" ca="1" si="381"/>
        <v>0.20501074028999411</v>
      </c>
      <c r="AD1171" s="68">
        <f t="shared" si="370"/>
        <v>25</v>
      </c>
      <c r="AE1171" s="75">
        <f ca="1">Z1171*'Inputs and Outputs'!$D$5-('Model Part B'!AA1171*'Model Part B'!AD1171+AA1171*Costperbumped)</f>
        <v>3840</v>
      </c>
      <c r="AH1171" s="74">
        <v>1168</v>
      </c>
      <c r="AI1171" s="68" t="s">
        <v>7</v>
      </c>
      <c r="AJ1171" s="71">
        <f t="shared" si="387"/>
        <v>44587</v>
      </c>
      <c r="AK1171" s="67" t="s">
        <v>3</v>
      </c>
      <c r="AL1171" s="68" t="str">
        <f>'Flight Data'!$A1169</f>
        <v>G1168</v>
      </c>
      <c r="AM1171" s="68">
        <f ca="1">'Flight Data'!$B1169</f>
        <v>6</v>
      </c>
      <c r="AN1171" s="68">
        <f ca="1">ROUND(NORMINV($AS1171,'Inputs and Outputs'!$C$18,'Inputs and Outputs'!$D$18),0)</f>
        <v>87</v>
      </c>
      <c r="AO1171" s="68">
        <f t="shared" si="371"/>
        <v>103</v>
      </c>
      <c r="AP1171" s="68">
        <f t="shared" ca="1" si="372"/>
        <v>87</v>
      </c>
      <c r="AQ1171" s="68">
        <f ca="1">IF(AP1171-AM1171&gt;'Inputs and Outputs'!$D$4,Three-AM1171,0)</f>
        <v>0</v>
      </c>
      <c r="AR1171" s="68">
        <f ca="1">AP1171*'Inputs and Outputs'!$D$5-AQ1171*'Inputs and Outputs'!$D$6</f>
        <v>3480</v>
      </c>
      <c r="AS1171" s="70">
        <f t="shared" ca="1" si="382"/>
        <v>8.6756017153931664E-3</v>
      </c>
      <c r="AT1171" s="68">
        <f t="shared" si="373"/>
        <v>25</v>
      </c>
      <c r="AU1171" s="75">
        <f ca="1">AP1171*'Inputs and Outputs'!$D$5-('Model Part B'!AQ1171*'Model Part B'!AT1171+AQ1171*Costperbumped)</f>
        <v>3480</v>
      </c>
      <c r="AX1171" s="74">
        <v>1168</v>
      </c>
      <c r="AY1171" s="68" t="s">
        <v>7</v>
      </c>
      <c r="AZ1171" s="71">
        <f t="shared" si="388"/>
        <v>44587</v>
      </c>
      <c r="BA1171" s="67" t="s">
        <v>3</v>
      </c>
      <c r="BB1171" s="68" t="str">
        <f>'Flight Data'!$A1169</f>
        <v>G1168</v>
      </c>
      <c r="BC1171" s="68">
        <f ca="1">'Flight Data'!$B1169</f>
        <v>6</v>
      </c>
      <c r="BD1171" s="68">
        <f ca="1">ROUND(NORMINV($BI1171,'Inputs and Outputs'!$C$18,'Inputs and Outputs'!$D$18),0)</f>
        <v>95</v>
      </c>
      <c r="BE1171" s="68">
        <f t="shared" si="374"/>
        <v>104</v>
      </c>
      <c r="BF1171" s="68">
        <f t="shared" ca="1" si="375"/>
        <v>95</v>
      </c>
      <c r="BG1171" s="68">
        <f ca="1">IF(BF1171-BC1171&gt;'Inputs and Outputs'!$D$4,Four-BC1171,0)</f>
        <v>0</v>
      </c>
      <c r="BH1171" s="68">
        <f ca="1">BF1171*'Inputs and Outputs'!$D$5-BG1171*'Inputs and Outputs'!$D$6</f>
        <v>3800</v>
      </c>
      <c r="BI1171" s="70">
        <f t="shared" ca="1" si="383"/>
        <v>0.15073401977540624</v>
      </c>
      <c r="BJ1171" s="68">
        <f t="shared" si="376"/>
        <v>25</v>
      </c>
      <c r="BK1171" s="75">
        <f ca="1">BF1171*'Inputs and Outputs'!$D$5-('Model Part B'!BG1171*'Model Part B'!BJ1171+BG1171*Costperbumped)</f>
        <v>3800</v>
      </c>
      <c r="BN1171" s="74">
        <v>1168</v>
      </c>
      <c r="BO1171" s="68" t="s">
        <v>7</v>
      </c>
      <c r="BP1171" s="71">
        <f t="shared" si="389"/>
        <v>44587</v>
      </c>
      <c r="BQ1171" s="67" t="s">
        <v>3</v>
      </c>
      <c r="BR1171" s="68" t="str">
        <f>'Flight Data'!$A1169</f>
        <v>G1168</v>
      </c>
      <c r="BS1171" s="68">
        <f ca="1">'Flight Data'!$B1169</f>
        <v>6</v>
      </c>
      <c r="BT1171" s="68">
        <f ca="1">ROUND(NORMINV($BY1171,'Inputs and Outputs'!$C$18,'Inputs and Outputs'!$D$18),0)</f>
        <v>96</v>
      </c>
      <c r="BU1171" s="68">
        <f t="shared" si="377"/>
        <v>105</v>
      </c>
      <c r="BV1171" s="68">
        <f t="shared" ca="1" si="378"/>
        <v>96</v>
      </c>
      <c r="BW1171" s="68">
        <f ca="1">IF(BV1171-BS1171&gt;'Inputs and Outputs'!$D$4,Five-BS1171,0)</f>
        <v>0</v>
      </c>
      <c r="BX1171" s="68">
        <f ca="1">BV1171*'Inputs and Outputs'!$D$5-BW1171*'Inputs and Outputs'!$D$6</f>
        <v>3840</v>
      </c>
      <c r="BY1171" s="70">
        <f t="shared" ca="1" si="384"/>
        <v>0.22347708670590705</v>
      </c>
      <c r="BZ1171" s="68">
        <f t="shared" si="379"/>
        <v>25</v>
      </c>
      <c r="CA1171" s="75">
        <f ca="1">BV1171*'Inputs and Outputs'!$D$5-('Model Part B'!BW1171*'Model Part B'!BZ1171+BW1171*Costperbumped)</f>
        <v>3840</v>
      </c>
    </row>
    <row r="1172" spans="2:79" x14ac:dyDescent="0.2">
      <c r="B1172" s="74">
        <v>1169</v>
      </c>
      <c r="C1172" s="68" t="s">
        <v>7</v>
      </c>
      <c r="D1172" s="71">
        <f t="shared" si="385"/>
        <v>44587</v>
      </c>
      <c r="E1172" s="67" t="s">
        <v>2</v>
      </c>
      <c r="F1172" s="68" t="str">
        <f>'Flight Data'!$A1170</f>
        <v>G1169</v>
      </c>
      <c r="G1172" s="68">
        <f ca="1">'Flight Data'!$B1170</f>
        <v>1</v>
      </c>
      <c r="H1172" s="68">
        <f ca="1">ROUND(NORMINV($M1172,'Inputs and Outputs'!$C$19,'Inputs and Outputs'!$D$19),0)</f>
        <v>97</v>
      </c>
      <c r="I1172" s="68">
        <f t="shared" si="365"/>
        <v>101</v>
      </c>
      <c r="J1172" s="68">
        <f t="shared" ca="1" si="366"/>
        <v>97</v>
      </c>
      <c r="K1172" s="68">
        <f ca="1">IF(J1172-G1172&gt;'Inputs and Outputs'!$D$4,One-G1172,0)</f>
        <v>0</v>
      </c>
      <c r="L1172" s="68">
        <f ca="1">J1172*'Inputs and Outputs'!$D$5-K1172*'Inputs and Outputs'!$D$6</f>
        <v>3880</v>
      </c>
      <c r="M1172" s="70">
        <f t="shared" ca="1" si="380"/>
        <v>0.1294570540191875</v>
      </c>
      <c r="N1172" s="68">
        <f t="shared" si="367"/>
        <v>25</v>
      </c>
      <c r="O1172" s="75">
        <f ca="1">J1172*'Inputs and Outputs'!$D$5-('Model Part B'!K1172*'Model Part B'!N1172+K1172*Costperbumped)</f>
        <v>3880</v>
      </c>
      <c r="R1172" s="74">
        <v>1169</v>
      </c>
      <c r="S1172" s="68" t="s">
        <v>7</v>
      </c>
      <c r="T1172" s="71">
        <f t="shared" si="386"/>
        <v>44587</v>
      </c>
      <c r="U1172" s="67" t="s">
        <v>2</v>
      </c>
      <c r="V1172" s="68" t="str">
        <f>'Flight Data'!$A1170</f>
        <v>G1169</v>
      </c>
      <c r="W1172" s="68">
        <f ca="1">'Flight Data'!$B1170</f>
        <v>1</v>
      </c>
      <c r="X1172" s="68">
        <f ca="1">ROUND(NORMINV($AC1172,'Inputs and Outputs'!$C$19,'Inputs and Outputs'!$D$19),0)</f>
        <v>101</v>
      </c>
      <c r="Y1172" s="68">
        <f t="shared" si="368"/>
        <v>102</v>
      </c>
      <c r="Z1172" s="68">
        <f t="shared" ca="1" si="369"/>
        <v>101</v>
      </c>
      <c r="AA1172" s="68">
        <f ca="1">IF(Z1172-W1172&gt;'Inputs and Outputs'!$D$4,One-W1172,0)</f>
        <v>0</v>
      </c>
      <c r="AB1172" s="68">
        <f ca="1">Z1172*'Inputs and Outputs'!$D$5-AA1172*'Inputs and Outputs'!$D$6</f>
        <v>4040</v>
      </c>
      <c r="AC1172" s="70">
        <f t="shared" ca="1" si="381"/>
        <v>0.3248322766255356</v>
      </c>
      <c r="AD1172" s="68">
        <f t="shared" si="370"/>
        <v>25</v>
      </c>
      <c r="AE1172" s="75">
        <f ca="1">Z1172*'Inputs and Outputs'!$D$5-('Model Part B'!AA1172*'Model Part B'!AD1172+AA1172*Costperbumped)</f>
        <v>4040</v>
      </c>
      <c r="AH1172" s="74">
        <v>1169</v>
      </c>
      <c r="AI1172" s="68" t="s">
        <v>7</v>
      </c>
      <c r="AJ1172" s="71">
        <f t="shared" si="387"/>
        <v>44587</v>
      </c>
      <c r="AK1172" s="67" t="s">
        <v>2</v>
      </c>
      <c r="AL1172" s="68" t="str">
        <f>'Flight Data'!$A1170</f>
        <v>G1169</v>
      </c>
      <c r="AM1172" s="68">
        <f ca="1">'Flight Data'!$B1170</f>
        <v>1</v>
      </c>
      <c r="AN1172" s="68">
        <f ca="1">ROUND(NORMINV($AS1172,'Inputs and Outputs'!$C$19,'Inputs and Outputs'!$D$19),0)</f>
        <v>111</v>
      </c>
      <c r="AO1172" s="68">
        <f t="shared" si="371"/>
        <v>103</v>
      </c>
      <c r="AP1172" s="68">
        <f t="shared" ca="1" si="372"/>
        <v>103</v>
      </c>
      <c r="AQ1172" s="68">
        <f ca="1">IF(AP1172-AM1172&gt;'Inputs and Outputs'!$D$4,Three-AM1172,0)</f>
        <v>2</v>
      </c>
      <c r="AR1172" s="68">
        <f ca="1">AP1172*'Inputs and Outputs'!$D$5-AQ1172*'Inputs and Outputs'!$D$6</f>
        <v>3920</v>
      </c>
      <c r="AS1172" s="70">
        <f t="shared" ca="1" si="382"/>
        <v>0.94645057624200479</v>
      </c>
      <c r="AT1172" s="68">
        <f t="shared" si="373"/>
        <v>25</v>
      </c>
      <c r="AU1172" s="75">
        <f ca="1">AP1172*'Inputs and Outputs'!$D$5-('Model Part B'!AQ1172*'Model Part B'!AT1172+AQ1172*Costperbumped)</f>
        <v>3870</v>
      </c>
      <c r="AX1172" s="74">
        <v>1169</v>
      </c>
      <c r="AY1172" s="68" t="s">
        <v>7</v>
      </c>
      <c r="AZ1172" s="71">
        <f t="shared" si="388"/>
        <v>44587</v>
      </c>
      <c r="BA1172" s="67" t="s">
        <v>2</v>
      </c>
      <c r="BB1172" s="68" t="str">
        <f>'Flight Data'!$A1170</f>
        <v>G1169</v>
      </c>
      <c r="BC1172" s="68">
        <f ca="1">'Flight Data'!$B1170</f>
        <v>1</v>
      </c>
      <c r="BD1172" s="68">
        <f ca="1">ROUND(NORMINV($BI1172,'Inputs and Outputs'!$C$19,'Inputs and Outputs'!$D$19),0)</f>
        <v>100</v>
      </c>
      <c r="BE1172" s="68">
        <f t="shared" si="374"/>
        <v>104</v>
      </c>
      <c r="BF1172" s="68">
        <f t="shared" ca="1" si="375"/>
        <v>100</v>
      </c>
      <c r="BG1172" s="68">
        <f ca="1">IF(BF1172-BC1172&gt;'Inputs and Outputs'!$D$4,Four-BC1172,0)</f>
        <v>0</v>
      </c>
      <c r="BH1172" s="68">
        <f ca="1">BF1172*'Inputs and Outputs'!$D$5-BG1172*'Inputs and Outputs'!$D$6</f>
        <v>4000</v>
      </c>
      <c r="BI1172" s="70">
        <f t="shared" ca="1" si="383"/>
        <v>0.29179116171509634</v>
      </c>
      <c r="BJ1172" s="68">
        <f t="shared" si="376"/>
        <v>25</v>
      </c>
      <c r="BK1172" s="75">
        <f ca="1">BF1172*'Inputs and Outputs'!$D$5-('Model Part B'!BG1172*'Model Part B'!BJ1172+BG1172*Costperbumped)</f>
        <v>4000</v>
      </c>
      <c r="BN1172" s="74">
        <v>1169</v>
      </c>
      <c r="BO1172" s="68" t="s">
        <v>7</v>
      </c>
      <c r="BP1172" s="71">
        <f t="shared" si="389"/>
        <v>44587</v>
      </c>
      <c r="BQ1172" s="67" t="s">
        <v>2</v>
      </c>
      <c r="BR1172" s="68" t="str">
        <f>'Flight Data'!$A1170</f>
        <v>G1169</v>
      </c>
      <c r="BS1172" s="68">
        <f ca="1">'Flight Data'!$B1170</f>
        <v>1</v>
      </c>
      <c r="BT1172" s="68">
        <f ca="1">ROUND(NORMINV($BY1172,'Inputs and Outputs'!$C$18,'Inputs and Outputs'!$D$18),0)</f>
        <v>102</v>
      </c>
      <c r="BU1172" s="68">
        <f t="shared" si="377"/>
        <v>105</v>
      </c>
      <c r="BV1172" s="68">
        <f t="shared" ca="1" si="378"/>
        <v>102</v>
      </c>
      <c r="BW1172" s="68">
        <f ca="1">IF(BV1172-BS1172&gt;'Inputs and Outputs'!$D$4,Five-BS1172,0)</f>
        <v>4</v>
      </c>
      <c r="BX1172" s="68">
        <f ca="1">BV1172*'Inputs and Outputs'!$D$5-BW1172*'Inputs and Outputs'!$D$6</f>
        <v>3680</v>
      </c>
      <c r="BY1172" s="70">
        <f t="shared" ca="1" si="384"/>
        <v>0.59451961636518935</v>
      </c>
      <c r="BZ1172" s="68">
        <f t="shared" si="379"/>
        <v>25</v>
      </c>
      <c r="CA1172" s="75">
        <f ca="1">BV1172*'Inputs and Outputs'!$D$5-('Model Part B'!BW1172*'Model Part B'!BZ1172+BW1172*Costperbumped)</f>
        <v>3580</v>
      </c>
    </row>
    <row r="1173" spans="2:79" x14ac:dyDescent="0.2">
      <c r="B1173" s="74">
        <v>1170</v>
      </c>
      <c r="C1173" s="68" t="s">
        <v>7</v>
      </c>
      <c r="D1173" s="71">
        <f t="shared" si="385"/>
        <v>44587</v>
      </c>
      <c r="E1173" s="67" t="s">
        <v>0</v>
      </c>
      <c r="F1173" s="68" t="str">
        <f>'Flight Data'!$A1171</f>
        <v>G1170</v>
      </c>
      <c r="G1173" s="68">
        <f ca="1">'Flight Data'!$B1171</f>
        <v>1</v>
      </c>
      <c r="H1173" s="68">
        <f ca="1">ROUND(NORMINV($M1173,'Inputs and Outputs'!$C$20,'Inputs and Outputs'!$D$20),0)</f>
        <v>102</v>
      </c>
      <c r="I1173" s="68">
        <f t="shared" si="365"/>
        <v>101</v>
      </c>
      <c r="J1173" s="68">
        <f t="shared" ca="1" si="366"/>
        <v>101</v>
      </c>
      <c r="K1173" s="68">
        <f ca="1">IF(J1173-G1173&gt;'Inputs and Outputs'!$D$4,One-G1173,0)</f>
        <v>0</v>
      </c>
      <c r="L1173" s="68">
        <f ca="1">J1173*'Inputs and Outputs'!$D$5-K1173*'Inputs and Outputs'!$D$6</f>
        <v>4040</v>
      </c>
      <c r="M1173" s="70">
        <f t="shared" ca="1" si="380"/>
        <v>0.29122155322275167</v>
      </c>
      <c r="N1173" s="68">
        <f t="shared" si="367"/>
        <v>200</v>
      </c>
      <c r="O1173" s="75">
        <f ca="1">J1173*'Inputs and Outputs'!$D$5-('Model Part B'!K1173*'Model Part B'!N1173+K1173*Costperbumped)</f>
        <v>4040</v>
      </c>
      <c r="R1173" s="74">
        <v>1170</v>
      </c>
      <c r="S1173" s="68" t="s">
        <v>7</v>
      </c>
      <c r="T1173" s="71">
        <f t="shared" si="386"/>
        <v>44587</v>
      </c>
      <c r="U1173" s="67" t="s">
        <v>0</v>
      </c>
      <c r="V1173" s="68" t="str">
        <f>'Flight Data'!$A1171</f>
        <v>G1170</v>
      </c>
      <c r="W1173" s="68">
        <f ca="1">'Flight Data'!$B1171</f>
        <v>1</v>
      </c>
      <c r="X1173" s="68">
        <f ca="1">ROUND(NORMINV($AC1173,'Inputs and Outputs'!$C$20,'Inputs and Outputs'!$D$20),0)</f>
        <v>101</v>
      </c>
      <c r="Y1173" s="68">
        <f t="shared" si="368"/>
        <v>102</v>
      </c>
      <c r="Z1173" s="68">
        <f t="shared" ca="1" si="369"/>
        <v>101</v>
      </c>
      <c r="AA1173" s="68">
        <f ca="1">IF(Z1173-W1173&gt;'Inputs and Outputs'!$D$4,One-W1173,0)</f>
        <v>0</v>
      </c>
      <c r="AB1173" s="68">
        <f ca="1">Z1173*'Inputs and Outputs'!$D$5-AA1173*'Inputs and Outputs'!$D$6</f>
        <v>4040</v>
      </c>
      <c r="AC1173" s="70">
        <f t="shared" ca="1" si="381"/>
        <v>0.23227146563090539</v>
      </c>
      <c r="AD1173" s="68">
        <f t="shared" si="370"/>
        <v>200</v>
      </c>
      <c r="AE1173" s="75">
        <f ca="1">Z1173*'Inputs and Outputs'!$D$5-('Model Part B'!AA1173*'Model Part B'!AD1173+AA1173*Costperbumped)</f>
        <v>4040</v>
      </c>
      <c r="AH1173" s="74">
        <v>1170</v>
      </c>
      <c r="AI1173" s="68" t="s">
        <v>7</v>
      </c>
      <c r="AJ1173" s="71">
        <f t="shared" si="387"/>
        <v>44587</v>
      </c>
      <c r="AK1173" s="67" t="s">
        <v>0</v>
      </c>
      <c r="AL1173" s="68" t="str">
        <f>'Flight Data'!$A1171</f>
        <v>G1170</v>
      </c>
      <c r="AM1173" s="68">
        <f ca="1">'Flight Data'!$B1171</f>
        <v>1</v>
      </c>
      <c r="AN1173" s="68">
        <f ca="1">ROUND(NORMINV($AS1173,'Inputs and Outputs'!$C$20,'Inputs and Outputs'!$D$20),0)</f>
        <v>106</v>
      </c>
      <c r="AO1173" s="68">
        <f t="shared" si="371"/>
        <v>103</v>
      </c>
      <c r="AP1173" s="68">
        <f t="shared" ca="1" si="372"/>
        <v>103</v>
      </c>
      <c r="AQ1173" s="68">
        <f ca="1">IF(AP1173-AM1173&gt;'Inputs and Outputs'!$D$4,Three-AM1173,0)</f>
        <v>2</v>
      </c>
      <c r="AR1173" s="68">
        <f ca="1">AP1173*'Inputs and Outputs'!$D$5-AQ1173*'Inputs and Outputs'!$D$6</f>
        <v>3920</v>
      </c>
      <c r="AS1173" s="70">
        <f t="shared" ca="1" si="382"/>
        <v>0.55232776489096269</v>
      </c>
      <c r="AT1173" s="68">
        <f t="shared" si="373"/>
        <v>200</v>
      </c>
      <c r="AU1173" s="75">
        <f ca="1">AP1173*'Inputs and Outputs'!$D$5-('Model Part B'!AQ1173*'Model Part B'!AT1173+AQ1173*Costperbumped)</f>
        <v>3520</v>
      </c>
      <c r="AX1173" s="74">
        <v>1170</v>
      </c>
      <c r="AY1173" s="68" t="s">
        <v>7</v>
      </c>
      <c r="AZ1173" s="71">
        <f t="shared" si="388"/>
        <v>44587</v>
      </c>
      <c r="BA1173" s="67" t="s">
        <v>0</v>
      </c>
      <c r="BB1173" s="68" t="str">
        <f>'Flight Data'!$A1171</f>
        <v>G1170</v>
      </c>
      <c r="BC1173" s="68">
        <f ca="1">'Flight Data'!$B1171</f>
        <v>1</v>
      </c>
      <c r="BD1173" s="68">
        <f ca="1">ROUND(NORMINV($BI1173,'Inputs and Outputs'!$C$20,'Inputs and Outputs'!$D$20),0)</f>
        <v>104</v>
      </c>
      <c r="BE1173" s="68">
        <f t="shared" si="374"/>
        <v>104</v>
      </c>
      <c r="BF1173" s="68">
        <f t="shared" ca="1" si="375"/>
        <v>104</v>
      </c>
      <c r="BG1173" s="68">
        <f ca="1">IF(BF1173-BC1173&gt;'Inputs and Outputs'!$D$4,Four-BC1173,0)</f>
        <v>3</v>
      </c>
      <c r="BH1173" s="68">
        <f ca="1">BF1173*'Inputs and Outputs'!$D$5-BG1173*'Inputs and Outputs'!$D$6</f>
        <v>3860</v>
      </c>
      <c r="BI1173" s="70">
        <f t="shared" ca="1" si="383"/>
        <v>0.3901585849646334</v>
      </c>
      <c r="BJ1173" s="68">
        <f t="shared" si="376"/>
        <v>200</v>
      </c>
      <c r="BK1173" s="75">
        <f ca="1">BF1173*'Inputs and Outputs'!$D$5-('Model Part B'!BG1173*'Model Part B'!BJ1173+BG1173*Costperbumped)</f>
        <v>3260</v>
      </c>
      <c r="BN1173" s="74">
        <v>1170</v>
      </c>
      <c r="BO1173" s="68" t="s">
        <v>7</v>
      </c>
      <c r="BP1173" s="71">
        <f t="shared" si="389"/>
        <v>44587</v>
      </c>
      <c r="BQ1173" s="67" t="s">
        <v>0</v>
      </c>
      <c r="BR1173" s="68" t="str">
        <f>'Flight Data'!$A1171</f>
        <v>G1170</v>
      </c>
      <c r="BS1173" s="68">
        <f ca="1">'Flight Data'!$B1171</f>
        <v>1</v>
      </c>
      <c r="BT1173" s="68">
        <f ca="1">ROUND(NORMINV($BY1173,'Inputs and Outputs'!$C$18,'Inputs and Outputs'!$D$18),0)</f>
        <v>103</v>
      </c>
      <c r="BU1173" s="68">
        <f t="shared" si="377"/>
        <v>105</v>
      </c>
      <c r="BV1173" s="68">
        <f t="shared" ca="1" si="378"/>
        <v>103</v>
      </c>
      <c r="BW1173" s="68">
        <f ca="1">IF(BV1173-BS1173&gt;'Inputs and Outputs'!$D$4,Five-BS1173,0)</f>
        <v>4</v>
      </c>
      <c r="BX1173" s="68">
        <f ca="1">BV1173*'Inputs and Outputs'!$D$5-BW1173*'Inputs and Outputs'!$D$6</f>
        <v>3720</v>
      </c>
      <c r="BY1173" s="70">
        <f t="shared" ca="1" si="384"/>
        <v>0.6333908219513873</v>
      </c>
      <c r="BZ1173" s="68">
        <f t="shared" si="379"/>
        <v>200</v>
      </c>
      <c r="CA1173" s="75">
        <f ca="1">BV1173*'Inputs and Outputs'!$D$5-('Model Part B'!BW1173*'Model Part B'!BZ1173+BW1173*Costperbumped)</f>
        <v>2920</v>
      </c>
    </row>
    <row r="1174" spans="2:79" x14ac:dyDescent="0.2">
      <c r="B1174" s="74">
        <v>1171</v>
      </c>
      <c r="C1174" s="68" t="s">
        <v>6</v>
      </c>
      <c r="D1174" s="71">
        <f t="shared" si="385"/>
        <v>44588</v>
      </c>
      <c r="E1174" s="67" t="s">
        <v>3</v>
      </c>
      <c r="F1174" s="68" t="str">
        <f>'Flight Data'!$A1172</f>
        <v>G1171</v>
      </c>
      <c r="G1174" s="68">
        <f ca="1">'Flight Data'!$B1172</f>
        <v>4</v>
      </c>
      <c r="H1174" s="68">
        <f ca="1">ROUND(NORMINV($M1174,'Inputs and Outputs'!$C$18,'Inputs and Outputs'!$D$18),0)</f>
        <v>104</v>
      </c>
      <c r="I1174" s="68">
        <f t="shared" si="365"/>
        <v>101</v>
      </c>
      <c r="J1174" s="68">
        <f t="shared" ca="1" si="366"/>
        <v>101</v>
      </c>
      <c r="K1174" s="68">
        <f ca="1">IF(J1174-G1174&gt;'Inputs and Outputs'!$D$4,One-G1174,0)</f>
        <v>0</v>
      </c>
      <c r="L1174" s="68">
        <f ca="1">J1174*'Inputs and Outputs'!$D$5-K1174*'Inputs and Outputs'!$D$6</f>
        <v>4040</v>
      </c>
      <c r="M1174" s="70">
        <f t="shared" ca="1" si="380"/>
        <v>0.68819401852794737</v>
      </c>
      <c r="N1174" s="68">
        <f t="shared" si="367"/>
        <v>25</v>
      </c>
      <c r="O1174" s="75">
        <f ca="1">J1174*'Inputs and Outputs'!$D$5-('Model Part B'!K1174*'Model Part B'!N1174+K1174*Costperbumped)</f>
        <v>4040</v>
      </c>
      <c r="R1174" s="74">
        <v>1171</v>
      </c>
      <c r="S1174" s="68" t="s">
        <v>6</v>
      </c>
      <c r="T1174" s="71">
        <f t="shared" si="386"/>
        <v>44588</v>
      </c>
      <c r="U1174" s="67" t="s">
        <v>3</v>
      </c>
      <c r="V1174" s="68" t="str">
        <f>'Flight Data'!$A1172</f>
        <v>G1171</v>
      </c>
      <c r="W1174" s="68">
        <f ca="1">'Flight Data'!$B1172</f>
        <v>4</v>
      </c>
      <c r="X1174" s="68">
        <f ca="1">ROUND(NORMINV($AC1174,'Inputs and Outputs'!$C$18,'Inputs and Outputs'!$D$18),0)</f>
        <v>101</v>
      </c>
      <c r="Y1174" s="68">
        <f t="shared" si="368"/>
        <v>102</v>
      </c>
      <c r="Z1174" s="68">
        <f t="shared" ca="1" si="369"/>
        <v>101</v>
      </c>
      <c r="AA1174" s="68">
        <f ca="1">IF(Z1174-W1174&gt;'Inputs and Outputs'!$D$4,One-W1174,0)</f>
        <v>0</v>
      </c>
      <c r="AB1174" s="68">
        <f ca="1">Z1174*'Inputs and Outputs'!$D$5-AA1174*'Inputs and Outputs'!$D$6</f>
        <v>4040</v>
      </c>
      <c r="AC1174" s="70">
        <f t="shared" ca="1" si="381"/>
        <v>0.521616034146139</v>
      </c>
      <c r="AD1174" s="68">
        <f t="shared" si="370"/>
        <v>25</v>
      </c>
      <c r="AE1174" s="75">
        <f ca="1">Z1174*'Inputs and Outputs'!$D$5-('Model Part B'!AA1174*'Model Part B'!AD1174+AA1174*Costperbumped)</f>
        <v>4040</v>
      </c>
      <c r="AH1174" s="74">
        <v>1171</v>
      </c>
      <c r="AI1174" s="68" t="s">
        <v>6</v>
      </c>
      <c r="AJ1174" s="71">
        <f t="shared" si="387"/>
        <v>44588</v>
      </c>
      <c r="AK1174" s="67" t="s">
        <v>3</v>
      </c>
      <c r="AL1174" s="68" t="str">
        <f>'Flight Data'!$A1172</f>
        <v>G1171</v>
      </c>
      <c r="AM1174" s="68">
        <f ca="1">'Flight Data'!$B1172</f>
        <v>4</v>
      </c>
      <c r="AN1174" s="68">
        <f ca="1">ROUND(NORMINV($AS1174,'Inputs and Outputs'!$C$18,'Inputs and Outputs'!$D$18),0)</f>
        <v>97</v>
      </c>
      <c r="AO1174" s="68">
        <f t="shared" si="371"/>
        <v>103</v>
      </c>
      <c r="AP1174" s="68">
        <f t="shared" ca="1" si="372"/>
        <v>97</v>
      </c>
      <c r="AQ1174" s="68">
        <f ca="1">IF(AP1174-AM1174&gt;'Inputs and Outputs'!$D$4,Three-AM1174,0)</f>
        <v>0</v>
      </c>
      <c r="AR1174" s="68">
        <f ca="1">AP1174*'Inputs and Outputs'!$D$5-AQ1174*'Inputs and Outputs'!$D$6</f>
        <v>3880</v>
      </c>
      <c r="AS1174" s="70">
        <f t="shared" ca="1" si="382"/>
        <v>0.23022363485801578</v>
      </c>
      <c r="AT1174" s="68">
        <f t="shared" si="373"/>
        <v>25</v>
      </c>
      <c r="AU1174" s="75">
        <f ca="1">AP1174*'Inputs and Outputs'!$D$5-('Model Part B'!AQ1174*'Model Part B'!AT1174+AQ1174*Costperbumped)</f>
        <v>3880</v>
      </c>
      <c r="AX1174" s="74">
        <v>1171</v>
      </c>
      <c r="AY1174" s="68" t="s">
        <v>6</v>
      </c>
      <c r="AZ1174" s="71">
        <f t="shared" si="388"/>
        <v>44588</v>
      </c>
      <c r="BA1174" s="67" t="s">
        <v>3</v>
      </c>
      <c r="BB1174" s="68" t="str">
        <f>'Flight Data'!$A1172</f>
        <v>G1171</v>
      </c>
      <c r="BC1174" s="68">
        <f ca="1">'Flight Data'!$B1172</f>
        <v>4</v>
      </c>
      <c r="BD1174" s="68">
        <f ca="1">ROUND(NORMINV($BI1174,'Inputs and Outputs'!$C$18,'Inputs and Outputs'!$D$18),0)</f>
        <v>101</v>
      </c>
      <c r="BE1174" s="68">
        <f t="shared" si="374"/>
        <v>104</v>
      </c>
      <c r="BF1174" s="68">
        <f t="shared" ca="1" si="375"/>
        <v>101</v>
      </c>
      <c r="BG1174" s="68">
        <f ca="1">IF(BF1174-BC1174&gt;'Inputs and Outputs'!$D$4,Four-BC1174,0)</f>
        <v>0</v>
      </c>
      <c r="BH1174" s="68">
        <f ca="1">BF1174*'Inputs and Outputs'!$D$5-BG1174*'Inputs and Outputs'!$D$6</f>
        <v>4040</v>
      </c>
      <c r="BI1174" s="70">
        <f t="shared" ca="1" si="383"/>
        <v>0.46910915661491559</v>
      </c>
      <c r="BJ1174" s="68">
        <f t="shared" si="376"/>
        <v>25</v>
      </c>
      <c r="BK1174" s="75">
        <f ca="1">BF1174*'Inputs and Outputs'!$D$5-('Model Part B'!BG1174*'Model Part B'!BJ1174+BG1174*Costperbumped)</f>
        <v>4040</v>
      </c>
      <c r="BN1174" s="74">
        <v>1171</v>
      </c>
      <c r="BO1174" s="68" t="s">
        <v>6</v>
      </c>
      <c r="BP1174" s="71">
        <f t="shared" si="389"/>
        <v>44588</v>
      </c>
      <c r="BQ1174" s="67" t="s">
        <v>3</v>
      </c>
      <c r="BR1174" s="68" t="str">
        <f>'Flight Data'!$A1172</f>
        <v>G1171</v>
      </c>
      <c r="BS1174" s="68">
        <f ca="1">'Flight Data'!$B1172</f>
        <v>4</v>
      </c>
      <c r="BT1174" s="68">
        <f ca="1">ROUND(NORMINV($BY1174,'Inputs and Outputs'!$C$18,'Inputs and Outputs'!$D$18),0)</f>
        <v>105</v>
      </c>
      <c r="BU1174" s="68">
        <f t="shared" si="377"/>
        <v>105</v>
      </c>
      <c r="BV1174" s="68">
        <f t="shared" ca="1" si="378"/>
        <v>105</v>
      </c>
      <c r="BW1174" s="68">
        <f ca="1">IF(BV1174-BS1174&gt;'Inputs and Outputs'!$D$4,Five-BS1174,0)</f>
        <v>1</v>
      </c>
      <c r="BX1174" s="68">
        <f ca="1">BV1174*'Inputs and Outputs'!$D$5-BW1174*'Inputs and Outputs'!$D$6</f>
        <v>4100</v>
      </c>
      <c r="BY1174" s="70">
        <f t="shared" ca="1" si="384"/>
        <v>0.77052541611730596</v>
      </c>
      <c r="BZ1174" s="68">
        <f t="shared" si="379"/>
        <v>25</v>
      </c>
      <c r="CA1174" s="75">
        <f ca="1">BV1174*'Inputs and Outputs'!$D$5-('Model Part B'!BW1174*'Model Part B'!BZ1174+BW1174*Costperbumped)</f>
        <v>4075</v>
      </c>
    </row>
    <row r="1175" spans="2:79" x14ac:dyDescent="0.2">
      <c r="B1175" s="74">
        <v>1172</v>
      </c>
      <c r="C1175" s="68" t="s">
        <v>6</v>
      </c>
      <c r="D1175" s="71">
        <f t="shared" si="385"/>
        <v>44588</v>
      </c>
      <c r="E1175" s="67" t="s">
        <v>2</v>
      </c>
      <c r="F1175" s="68" t="str">
        <f>'Flight Data'!$A1173</f>
        <v>G1172</v>
      </c>
      <c r="G1175" s="68">
        <f ca="1">'Flight Data'!$B1173</f>
        <v>6</v>
      </c>
      <c r="H1175" s="68">
        <f ca="1">ROUND(NORMINV($M1175,'Inputs and Outputs'!$C$19,'Inputs and Outputs'!$D$19),0)</f>
        <v>102</v>
      </c>
      <c r="I1175" s="68">
        <f t="shared" si="365"/>
        <v>101</v>
      </c>
      <c r="J1175" s="68">
        <f t="shared" ca="1" si="366"/>
        <v>101</v>
      </c>
      <c r="K1175" s="68">
        <f ca="1">IF(J1175-G1175&gt;'Inputs and Outputs'!$D$4,One-G1175,0)</f>
        <v>0</v>
      </c>
      <c r="L1175" s="68">
        <f ca="1">J1175*'Inputs and Outputs'!$D$5-K1175*'Inputs and Outputs'!$D$6</f>
        <v>4040</v>
      </c>
      <c r="M1175" s="70">
        <f t="shared" ca="1" si="380"/>
        <v>0.41700736683478512</v>
      </c>
      <c r="N1175" s="68">
        <f t="shared" si="367"/>
        <v>25</v>
      </c>
      <c r="O1175" s="75">
        <f ca="1">J1175*'Inputs and Outputs'!$D$5-('Model Part B'!K1175*'Model Part B'!N1175+K1175*Costperbumped)</f>
        <v>4040</v>
      </c>
      <c r="R1175" s="74">
        <v>1172</v>
      </c>
      <c r="S1175" s="68" t="s">
        <v>6</v>
      </c>
      <c r="T1175" s="71">
        <f t="shared" si="386"/>
        <v>44588</v>
      </c>
      <c r="U1175" s="67" t="s">
        <v>2</v>
      </c>
      <c r="V1175" s="68" t="str">
        <f>'Flight Data'!$A1173</f>
        <v>G1172</v>
      </c>
      <c r="W1175" s="68">
        <f ca="1">'Flight Data'!$B1173</f>
        <v>6</v>
      </c>
      <c r="X1175" s="68">
        <f ca="1">ROUND(NORMINV($AC1175,'Inputs and Outputs'!$C$19,'Inputs and Outputs'!$D$19),0)</f>
        <v>101</v>
      </c>
      <c r="Y1175" s="68">
        <f t="shared" si="368"/>
        <v>102</v>
      </c>
      <c r="Z1175" s="68">
        <f t="shared" ca="1" si="369"/>
        <v>101</v>
      </c>
      <c r="AA1175" s="68">
        <f ca="1">IF(Z1175-W1175&gt;'Inputs and Outputs'!$D$4,One-W1175,0)</f>
        <v>0</v>
      </c>
      <c r="AB1175" s="68">
        <f ca="1">Z1175*'Inputs and Outputs'!$D$5-AA1175*'Inputs and Outputs'!$D$6</f>
        <v>4040</v>
      </c>
      <c r="AC1175" s="70">
        <f t="shared" ca="1" si="381"/>
        <v>0.33878747694502021</v>
      </c>
      <c r="AD1175" s="68">
        <f t="shared" si="370"/>
        <v>25</v>
      </c>
      <c r="AE1175" s="75">
        <f ca="1">Z1175*'Inputs and Outputs'!$D$5-('Model Part B'!AA1175*'Model Part B'!AD1175+AA1175*Costperbumped)</f>
        <v>4040</v>
      </c>
      <c r="AH1175" s="74">
        <v>1172</v>
      </c>
      <c r="AI1175" s="68" t="s">
        <v>6</v>
      </c>
      <c r="AJ1175" s="71">
        <f t="shared" si="387"/>
        <v>44588</v>
      </c>
      <c r="AK1175" s="67" t="s">
        <v>2</v>
      </c>
      <c r="AL1175" s="68" t="str">
        <f>'Flight Data'!$A1173</f>
        <v>G1172</v>
      </c>
      <c r="AM1175" s="68">
        <f ca="1">'Flight Data'!$B1173</f>
        <v>6</v>
      </c>
      <c r="AN1175" s="68">
        <f ca="1">ROUND(NORMINV($AS1175,'Inputs and Outputs'!$C$19,'Inputs and Outputs'!$D$19),0)</f>
        <v>100</v>
      </c>
      <c r="AO1175" s="68">
        <f t="shared" si="371"/>
        <v>103</v>
      </c>
      <c r="AP1175" s="68">
        <f t="shared" ca="1" si="372"/>
        <v>100</v>
      </c>
      <c r="AQ1175" s="68">
        <f ca="1">IF(AP1175-AM1175&gt;'Inputs and Outputs'!$D$4,Three-AM1175,0)</f>
        <v>0</v>
      </c>
      <c r="AR1175" s="68">
        <f ca="1">AP1175*'Inputs and Outputs'!$D$5-AQ1175*'Inputs and Outputs'!$D$6</f>
        <v>4000</v>
      </c>
      <c r="AS1175" s="70">
        <f t="shared" ca="1" si="382"/>
        <v>0.25921280909243405</v>
      </c>
      <c r="AT1175" s="68">
        <f t="shared" si="373"/>
        <v>25</v>
      </c>
      <c r="AU1175" s="75">
        <f ca="1">AP1175*'Inputs and Outputs'!$D$5-('Model Part B'!AQ1175*'Model Part B'!AT1175+AQ1175*Costperbumped)</f>
        <v>4000</v>
      </c>
      <c r="AX1175" s="74">
        <v>1172</v>
      </c>
      <c r="AY1175" s="68" t="s">
        <v>6</v>
      </c>
      <c r="AZ1175" s="71">
        <f t="shared" si="388"/>
        <v>44588</v>
      </c>
      <c r="BA1175" s="67" t="s">
        <v>2</v>
      </c>
      <c r="BB1175" s="68" t="str">
        <f>'Flight Data'!$A1173</f>
        <v>G1172</v>
      </c>
      <c r="BC1175" s="68">
        <f ca="1">'Flight Data'!$B1173</f>
        <v>6</v>
      </c>
      <c r="BD1175" s="68">
        <f ca="1">ROUND(NORMINV($BI1175,'Inputs and Outputs'!$C$19,'Inputs and Outputs'!$D$19),0)</f>
        <v>100</v>
      </c>
      <c r="BE1175" s="68">
        <f t="shared" si="374"/>
        <v>104</v>
      </c>
      <c r="BF1175" s="68">
        <f t="shared" ca="1" si="375"/>
        <v>100</v>
      </c>
      <c r="BG1175" s="68">
        <f ca="1">IF(BF1175-BC1175&gt;'Inputs and Outputs'!$D$4,Four-BC1175,0)</f>
        <v>0</v>
      </c>
      <c r="BH1175" s="68">
        <f ca="1">BF1175*'Inputs and Outputs'!$D$5-BG1175*'Inputs and Outputs'!$D$6</f>
        <v>4000</v>
      </c>
      <c r="BI1175" s="70">
        <f t="shared" ca="1" si="383"/>
        <v>0.25998492185694022</v>
      </c>
      <c r="BJ1175" s="68">
        <f t="shared" si="376"/>
        <v>25</v>
      </c>
      <c r="BK1175" s="75">
        <f ca="1">BF1175*'Inputs and Outputs'!$D$5-('Model Part B'!BG1175*'Model Part B'!BJ1175+BG1175*Costperbumped)</f>
        <v>4000</v>
      </c>
      <c r="BN1175" s="74">
        <v>1172</v>
      </c>
      <c r="BO1175" s="68" t="s">
        <v>6</v>
      </c>
      <c r="BP1175" s="71">
        <f t="shared" si="389"/>
        <v>44588</v>
      </c>
      <c r="BQ1175" s="67" t="s">
        <v>2</v>
      </c>
      <c r="BR1175" s="68" t="str">
        <f>'Flight Data'!$A1173</f>
        <v>G1172</v>
      </c>
      <c r="BS1175" s="68">
        <f ca="1">'Flight Data'!$B1173</f>
        <v>6</v>
      </c>
      <c r="BT1175" s="68">
        <f ca="1">ROUND(NORMINV($BY1175,'Inputs and Outputs'!$C$18,'Inputs and Outputs'!$D$18),0)</f>
        <v>99</v>
      </c>
      <c r="BU1175" s="68">
        <f t="shared" si="377"/>
        <v>105</v>
      </c>
      <c r="BV1175" s="68">
        <f t="shared" ca="1" si="378"/>
        <v>99</v>
      </c>
      <c r="BW1175" s="68">
        <f ca="1">IF(BV1175-BS1175&gt;'Inputs and Outputs'!$D$4,Five-BS1175,0)</f>
        <v>0</v>
      </c>
      <c r="BX1175" s="68">
        <f ca="1">BV1175*'Inputs and Outputs'!$D$5-BW1175*'Inputs and Outputs'!$D$6</f>
        <v>3960</v>
      </c>
      <c r="BY1175" s="70">
        <f t="shared" ca="1" si="384"/>
        <v>0.34519320749908011</v>
      </c>
      <c r="BZ1175" s="68">
        <f t="shared" si="379"/>
        <v>25</v>
      </c>
      <c r="CA1175" s="75">
        <f ca="1">BV1175*'Inputs and Outputs'!$D$5-('Model Part B'!BW1175*'Model Part B'!BZ1175+BW1175*Costperbumped)</f>
        <v>3960</v>
      </c>
    </row>
    <row r="1176" spans="2:79" x14ac:dyDescent="0.2">
      <c r="B1176" s="74">
        <v>1173</v>
      </c>
      <c r="C1176" s="68" t="s">
        <v>6</v>
      </c>
      <c r="D1176" s="71">
        <f t="shared" si="385"/>
        <v>44588</v>
      </c>
      <c r="E1176" s="67" t="s">
        <v>0</v>
      </c>
      <c r="F1176" s="68" t="str">
        <f>'Flight Data'!$A1174</f>
        <v>G1173</v>
      </c>
      <c r="G1176" s="68">
        <f ca="1">'Flight Data'!$B1174</f>
        <v>3</v>
      </c>
      <c r="H1176" s="68">
        <f ca="1">ROUND(NORMINV($M1176,'Inputs and Outputs'!$C$20,'Inputs and Outputs'!$D$20),0)</f>
        <v>104</v>
      </c>
      <c r="I1176" s="68">
        <f t="shared" si="365"/>
        <v>101</v>
      </c>
      <c r="J1176" s="68">
        <f t="shared" ca="1" si="366"/>
        <v>101</v>
      </c>
      <c r="K1176" s="68">
        <f ca="1">IF(J1176-G1176&gt;'Inputs and Outputs'!$D$4,One-G1176,0)</f>
        <v>0</v>
      </c>
      <c r="L1176" s="68">
        <f ca="1">J1176*'Inputs and Outputs'!$D$5-K1176*'Inputs and Outputs'!$D$6</f>
        <v>4040</v>
      </c>
      <c r="M1176" s="70">
        <f t="shared" ca="1" si="380"/>
        <v>0.44493462437390219</v>
      </c>
      <c r="N1176" s="68">
        <f t="shared" si="367"/>
        <v>200</v>
      </c>
      <c r="O1176" s="75">
        <f ca="1">J1176*'Inputs and Outputs'!$D$5-('Model Part B'!K1176*'Model Part B'!N1176+K1176*Costperbumped)</f>
        <v>4040</v>
      </c>
      <c r="R1176" s="74">
        <v>1173</v>
      </c>
      <c r="S1176" s="68" t="s">
        <v>6</v>
      </c>
      <c r="T1176" s="71">
        <f t="shared" si="386"/>
        <v>44588</v>
      </c>
      <c r="U1176" s="67" t="s">
        <v>0</v>
      </c>
      <c r="V1176" s="68" t="str">
        <f>'Flight Data'!$A1174</f>
        <v>G1173</v>
      </c>
      <c r="W1176" s="68">
        <f ca="1">'Flight Data'!$B1174</f>
        <v>3</v>
      </c>
      <c r="X1176" s="68">
        <f ca="1">ROUND(NORMINV($AC1176,'Inputs and Outputs'!$C$20,'Inputs and Outputs'!$D$20),0)</f>
        <v>107</v>
      </c>
      <c r="Y1176" s="68">
        <f t="shared" si="368"/>
        <v>102</v>
      </c>
      <c r="Z1176" s="68">
        <f t="shared" ca="1" si="369"/>
        <v>102</v>
      </c>
      <c r="AA1176" s="68">
        <f ca="1">IF(Z1176-W1176&gt;'Inputs and Outputs'!$D$4,One-W1176,0)</f>
        <v>0</v>
      </c>
      <c r="AB1176" s="68">
        <f ca="1">Z1176*'Inputs and Outputs'!$D$5-AA1176*'Inputs and Outputs'!$D$6</f>
        <v>4080</v>
      </c>
      <c r="AC1176" s="70">
        <f t="shared" ca="1" si="381"/>
        <v>0.66324545847351901</v>
      </c>
      <c r="AD1176" s="68">
        <f t="shared" si="370"/>
        <v>200</v>
      </c>
      <c r="AE1176" s="75">
        <f ca="1">Z1176*'Inputs and Outputs'!$D$5-('Model Part B'!AA1176*'Model Part B'!AD1176+AA1176*Costperbumped)</f>
        <v>4080</v>
      </c>
      <c r="AH1176" s="74">
        <v>1173</v>
      </c>
      <c r="AI1176" s="68" t="s">
        <v>6</v>
      </c>
      <c r="AJ1176" s="71">
        <f t="shared" si="387"/>
        <v>44588</v>
      </c>
      <c r="AK1176" s="67" t="s">
        <v>0</v>
      </c>
      <c r="AL1176" s="68" t="str">
        <f>'Flight Data'!$A1174</f>
        <v>G1173</v>
      </c>
      <c r="AM1176" s="68">
        <f ca="1">'Flight Data'!$B1174</f>
        <v>3</v>
      </c>
      <c r="AN1176" s="68">
        <f ca="1">ROUND(NORMINV($AS1176,'Inputs and Outputs'!$C$20,'Inputs and Outputs'!$D$20),0)</f>
        <v>109</v>
      </c>
      <c r="AO1176" s="68">
        <f t="shared" si="371"/>
        <v>103</v>
      </c>
      <c r="AP1176" s="68">
        <f t="shared" ca="1" si="372"/>
        <v>103</v>
      </c>
      <c r="AQ1176" s="68">
        <f ca="1">IF(AP1176-AM1176&gt;'Inputs and Outputs'!$D$4,Three-AM1176,0)</f>
        <v>0</v>
      </c>
      <c r="AR1176" s="68">
        <f ca="1">AP1176*'Inputs and Outputs'!$D$5-AQ1176*'Inputs and Outputs'!$D$6</f>
        <v>4120</v>
      </c>
      <c r="AS1176" s="70">
        <f t="shared" ca="1" si="382"/>
        <v>0.80278052960113655</v>
      </c>
      <c r="AT1176" s="68">
        <f t="shared" si="373"/>
        <v>200</v>
      </c>
      <c r="AU1176" s="75">
        <f ca="1">AP1176*'Inputs and Outputs'!$D$5-('Model Part B'!AQ1176*'Model Part B'!AT1176+AQ1176*Costperbumped)</f>
        <v>4120</v>
      </c>
      <c r="AX1176" s="74">
        <v>1173</v>
      </c>
      <c r="AY1176" s="68" t="s">
        <v>6</v>
      </c>
      <c r="AZ1176" s="71">
        <f t="shared" si="388"/>
        <v>44588</v>
      </c>
      <c r="BA1176" s="67" t="s">
        <v>0</v>
      </c>
      <c r="BB1176" s="68" t="str">
        <f>'Flight Data'!$A1174</f>
        <v>G1173</v>
      </c>
      <c r="BC1176" s="68">
        <f ca="1">'Flight Data'!$B1174</f>
        <v>3</v>
      </c>
      <c r="BD1176" s="68">
        <f ca="1">ROUND(NORMINV($BI1176,'Inputs and Outputs'!$C$20,'Inputs and Outputs'!$D$20),0)</f>
        <v>105</v>
      </c>
      <c r="BE1176" s="68">
        <f t="shared" si="374"/>
        <v>104</v>
      </c>
      <c r="BF1176" s="68">
        <f t="shared" ca="1" si="375"/>
        <v>104</v>
      </c>
      <c r="BG1176" s="68">
        <f ca="1">IF(BF1176-BC1176&gt;'Inputs and Outputs'!$D$4,Four-BC1176,0)</f>
        <v>1</v>
      </c>
      <c r="BH1176" s="68">
        <f ca="1">BF1176*'Inputs and Outputs'!$D$5-BG1176*'Inputs and Outputs'!$D$6</f>
        <v>4060</v>
      </c>
      <c r="BI1176" s="70">
        <f t="shared" ca="1" si="383"/>
        <v>0.50692174000326995</v>
      </c>
      <c r="BJ1176" s="68">
        <f t="shared" si="376"/>
        <v>200</v>
      </c>
      <c r="BK1176" s="75">
        <f ca="1">BF1176*'Inputs and Outputs'!$D$5-('Model Part B'!BG1176*'Model Part B'!BJ1176+BG1176*Costperbumped)</f>
        <v>3860</v>
      </c>
      <c r="BN1176" s="74">
        <v>1173</v>
      </c>
      <c r="BO1176" s="68" t="s">
        <v>6</v>
      </c>
      <c r="BP1176" s="71">
        <f t="shared" si="389"/>
        <v>44588</v>
      </c>
      <c r="BQ1176" s="67" t="s">
        <v>0</v>
      </c>
      <c r="BR1176" s="68" t="str">
        <f>'Flight Data'!$A1174</f>
        <v>G1173</v>
      </c>
      <c r="BS1176" s="68">
        <f ca="1">'Flight Data'!$B1174</f>
        <v>3</v>
      </c>
      <c r="BT1176" s="68">
        <f ca="1">ROUND(NORMINV($BY1176,'Inputs and Outputs'!$C$18,'Inputs and Outputs'!$D$18),0)</f>
        <v>102</v>
      </c>
      <c r="BU1176" s="68">
        <f t="shared" si="377"/>
        <v>105</v>
      </c>
      <c r="BV1176" s="68">
        <f t="shared" ca="1" si="378"/>
        <v>102</v>
      </c>
      <c r="BW1176" s="68">
        <f ca="1">IF(BV1176-BS1176&gt;'Inputs and Outputs'!$D$4,Five-BS1176,0)</f>
        <v>0</v>
      </c>
      <c r="BX1176" s="68">
        <f ca="1">BV1176*'Inputs and Outputs'!$D$5-BW1176*'Inputs and Outputs'!$D$6</f>
        <v>4080</v>
      </c>
      <c r="BY1176" s="70">
        <f t="shared" ca="1" si="384"/>
        <v>0.56299134001289586</v>
      </c>
      <c r="BZ1176" s="68">
        <f t="shared" si="379"/>
        <v>200</v>
      </c>
      <c r="CA1176" s="75">
        <f ca="1">BV1176*'Inputs and Outputs'!$D$5-('Model Part B'!BW1176*'Model Part B'!BZ1176+BW1176*Costperbumped)</f>
        <v>4080</v>
      </c>
    </row>
    <row r="1177" spans="2:79" x14ac:dyDescent="0.2">
      <c r="B1177" s="74">
        <v>1174</v>
      </c>
      <c r="C1177" s="68" t="s">
        <v>5</v>
      </c>
      <c r="D1177" s="71">
        <f t="shared" si="385"/>
        <v>44589</v>
      </c>
      <c r="E1177" s="67" t="s">
        <v>3</v>
      </c>
      <c r="F1177" s="68" t="str">
        <f>'Flight Data'!$A1175</f>
        <v>G1174</v>
      </c>
      <c r="G1177" s="68">
        <f ca="1">'Flight Data'!$B1175</f>
        <v>6</v>
      </c>
      <c r="H1177" s="68">
        <f ca="1">ROUND(NORMINV($M1177,'Inputs and Outputs'!$C$18,'Inputs and Outputs'!$D$18),0)</f>
        <v>100</v>
      </c>
      <c r="I1177" s="68">
        <f t="shared" si="365"/>
        <v>101</v>
      </c>
      <c r="J1177" s="68">
        <f t="shared" ca="1" si="366"/>
        <v>100</v>
      </c>
      <c r="K1177" s="68">
        <f ca="1">IF(J1177-G1177&gt;'Inputs and Outputs'!$D$4,One-G1177,0)</f>
        <v>0</v>
      </c>
      <c r="L1177" s="68">
        <f ca="1">J1177*'Inputs and Outputs'!$D$5-K1177*'Inputs and Outputs'!$D$6</f>
        <v>4000</v>
      </c>
      <c r="M1177" s="70">
        <f t="shared" ca="1" si="380"/>
        <v>0.4347613990946908</v>
      </c>
      <c r="N1177" s="68">
        <f t="shared" si="367"/>
        <v>25</v>
      </c>
      <c r="O1177" s="75">
        <f ca="1">J1177*'Inputs and Outputs'!$D$5-('Model Part B'!K1177*'Model Part B'!N1177+K1177*Costperbumped)</f>
        <v>4000</v>
      </c>
      <c r="R1177" s="74">
        <v>1174</v>
      </c>
      <c r="S1177" s="68" t="s">
        <v>5</v>
      </c>
      <c r="T1177" s="71">
        <f t="shared" si="386"/>
        <v>44589</v>
      </c>
      <c r="U1177" s="67" t="s">
        <v>3</v>
      </c>
      <c r="V1177" s="68" t="str">
        <f>'Flight Data'!$A1175</f>
        <v>G1174</v>
      </c>
      <c r="W1177" s="68">
        <f ca="1">'Flight Data'!$B1175</f>
        <v>6</v>
      </c>
      <c r="X1177" s="68">
        <f ca="1">ROUND(NORMINV($AC1177,'Inputs and Outputs'!$C$18,'Inputs and Outputs'!$D$18),0)</f>
        <v>103</v>
      </c>
      <c r="Y1177" s="68">
        <f t="shared" si="368"/>
        <v>102</v>
      </c>
      <c r="Z1177" s="68">
        <f t="shared" ca="1" si="369"/>
        <v>102</v>
      </c>
      <c r="AA1177" s="68">
        <f ca="1">IF(Z1177-W1177&gt;'Inputs and Outputs'!$D$4,One-W1177,0)</f>
        <v>0</v>
      </c>
      <c r="AB1177" s="68">
        <f ca="1">Z1177*'Inputs and Outputs'!$D$5-AA1177*'Inputs and Outputs'!$D$6</f>
        <v>4080</v>
      </c>
      <c r="AC1177" s="70">
        <f t="shared" ca="1" si="381"/>
        <v>0.63733076607273353</v>
      </c>
      <c r="AD1177" s="68">
        <f t="shared" si="370"/>
        <v>25</v>
      </c>
      <c r="AE1177" s="75">
        <f ca="1">Z1177*'Inputs and Outputs'!$D$5-('Model Part B'!AA1177*'Model Part B'!AD1177+AA1177*Costperbumped)</f>
        <v>4080</v>
      </c>
      <c r="AH1177" s="74">
        <v>1174</v>
      </c>
      <c r="AI1177" s="68" t="s">
        <v>5</v>
      </c>
      <c r="AJ1177" s="71">
        <f t="shared" si="387"/>
        <v>44589</v>
      </c>
      <c r="AK1177" s="67" t="s">
        <v>3</v>
      </c>
      <c r="AL1177" s="68" t="str">
        <f>'Flight Data'!$A1175</f>
        <v>G1174</v>
      </c>
      <c r="AM1177" s="68">
        <f ca="1">'Flight Data'!$B1175</f>
        <v>6</v>
      </c>
      <c r="AN1177" s="68">
        <f ca="1">ROUND(NORMINV($AS1177,'Inputs and Outputs'!$C$18,'Inputs and Outputs'!$D$18),0)</f>
        <v>100</v>
      </c>
      <c r="AO1177" s="68">
        <f t="shared" si="371"/>
        <v>103</v>
      </c>
      <c r="AP1177" s="68">
        <f t="shared" ca="1" si="372"/>
        <v>100</v>
      </c>
      <c r="AQ1177" s="68">
        <f ca="1">IF(AP1177-AM1177&gt;'Inputs and Outputs'!$D$4,Three-AM1177,0)</f>
        <v>0</v>
      </c>
      <c r="AR1177" s="68">
        <f ca="1">AP1177*'Inputs and Outputs'!$D$5-AQ1177*'Inputs and Outputs'!$D$6</f>
        <v>4000</v>
      </c>
      <c r="AS1177" s="70">
        <f t="shared" ca="1" si="382"/>
        <v>0.46192295322021482</v>
      </c>
      <c r="AT1177" s="68">
        <f t="shared" si="373"/>
        <v>25</v>
      </c>
      <c r="AU1177" s="75">
        <f ca="1">AP1177*'Inputs and Outputs'!$D$5-('Model Part B'!AQ1177*'Model Part B'!AT1177+AQ1177*Costperbumped)</f>
        <v>4000</v>
      </c>
      <c r="AX1177" s="74">
        <v>1174</v>
      </c>
      <c r="AY1177" s="68" t="s">
        <v>5</v>
      </c>
      <c r="AZ1177" s="71">
        <f t="shared" si="388"/>
        <v>44589</v>
      </c>
      <c r="BA1177" s="67" t="s">
        <v>3</v>
      </c>
      <c r="BB1177" s="68" t="str">
        <f>'Flight Data'!$A1175</f>
        <v>G1174</v>
      </c>
      <c r="BC1177" s="68">
        <f ca="1">'Flight Data'!$B1175</f>
        <v>6</v>
      </c>
      <c r="BD1177" s="68">
        <f ca="1">ROUND(NORMINV($BI1177,'Inputs and Outputs'!$C$18,'Inputs and Outputs'!$D$18),0)</f>
        <v>102</v>
      </c>
      <c r="BE1177" s="68">
        <f t="shared" si="374"/>
        <v>104</v>
      </c>
      <c r="BF1177" s="68">
        <f t="shared" ca="1" si="375"/>
        <v>102</v>
      </c>
      <c r="BG1177" s="68">
        <f ca="1">IF(BF1177-BC1177&gt;'Inputs and Outputs'!$D$4,Four-BC1177,0)</f>
        <v>0</v>
      </c>
      <c r="BH1177" s="68">
        <f ca="1">BF1177*'Inputs and Outputs'!$D$5-BG1177*'Inputs and Outputs'!$D$6</f>
        <v>4080</v>
      </c>
      <c r="BI1177" s="70">
        <f t="shared" ca="1" si="383"/>
        <v>0.57411005277187566</v>
      </c>
      <c r="BJ1177" s="68">
        <f t="shared" si="376"/>
        <v>25</v>
      </c>
      <c r="BK1177" s="75">
        <f ca="1">BF1177*'Inputs and Outputs'!$D$5-('Model Part B'!BG1177*'Model Part B'!BJ1177+BG1177*Costperbumped)</f>
        <v>4080</v>
      </c>
      <c r="BN1177" s="74">
        <v>1174</v>
      </c>
      <c r="BO1177" s="68" t="s">
        <v>5</v>
      </c>
      <c r="BP1177" s="71">
        <f t="shared" si="389"/>
        <v>44589</v>
      </c>
      <c r="BQ1177" s="67" t="s">
        <v>3</v>
      </c>
      <c r="BR1177" s="68" t="str">
        <f>'Flight Data'!$A1175</f>
        <v>G1174</v>
      </c>
      <c r="BS1177" s="68">
        <f ca="1">'Flight Data'!$B1175</f>
        <v>6</v>
      </c>
      <c r="BT1177" s="68">
        <f ca="1">ROUND(NORMINV($BY1177,'Inputs and Outputs'!$C$18,'Inputs and Outputs'!$D$18),0)</f>
        <v>98</v>
      </c>
      <c r="BU1177" s="68">
        <f t="shared" si="377"/>
        <v>105</v>
      </c>
      <c r="BV1177" s="68">
        <f t="shared" ca="1" si="378"/>
        <v>98</v>
      </c>
      <c r="BW1177" s="68">
        <f ca="1">IF(BV1177-BS1177&gt;'Inputs and Outputs'!$D$4,Five-BS1177,0)</f>
        <v>0</v>
      </c>
      <c r="BX1177" s="68">
        <f ca="1">BV1177*'Inputs and Outputs'!$D$5-BW1177*'Inputs and Outputs'!$D$6</f>
        <v>3920</v>
      </c>
      <c r="BY1177" s="70">
        <f t="shared" ca="1" si="384"/>
        <v>0.32613681351246948</v>
      </c>
      <c r="BZ1177" s="68">
        <f t="shared" si="379"/>
        <v>25</v>
      </c>
      <c r="CA1177" s="75">
        <f ca="1">BV1177*'Inputs and Outputs'!$D$5-('Model Part B'!BW1177*'Model Part B'!BZ1177+BW1177*Costperbumped)</f>
        <v>3920</v>
      </c>
    </row>
    <row r="1178" spans="2:79" x14ac:dyDescent="0.2">
      <c r="B1178" s="74">
        <v>1175</v>
      </c>
      <c r="C1178" s="68" t="s">
        <v>5</v>
      </c>
      <c r="D1178" s="71">
        <f t="shared" si="385"/>
        <v>44589</v>
      </c>
      <c r="E1178" s="67" t="s">
        <v>2</v>
      </c>
      <c r="F1178" s="68" t="str">
        <f>'Flight Data'!$A1176</f>
        <v>G1175</v>
      </c>
      <c r="G1178" s="68">
        <f ca="1">'Flight Data'!$B1176</f>
        <v>4</v>
      </c>
      <c r="H1178" s="68">
        <f ca="1">ROUND(NORMINV($M1178,'Inputs and Outputs'!$C$19,'Inputs and Outputs'!$D$19),0)</f>
        <v>100</v>
      </c>
      <c r="I1178" s="68">
        <f t="shared" si="365"/>
        <v>101</v>
      </c>
      <c r="J1178" s="68">
        <f t="shared" ca="1" si="366"/>
        <v>100</v>
      </c>
      <c r="K1178" s="68">
        <f ca="1">IF(J1178-G1178&gt;'Inputs and Outputs'!$D$4,One-G1178,0)</f>
        <v>0</v>
      </c>
      <c r="L1178" s="68">
        <f ca="1">J1178*'Inputs and Outputs'!$D$5-K1178*'Inputs and Outputs'!$D$6</f>
        <v>4000</v>
      </c>
      <c r="M1178" s="70">
        <f t="shared" ca="1" si="380"/>
        <v>0.3059916642789926</v>
      </c>
      <c r="N1178" s="68">
        <f t="shared" si="367"/>
        <v>25</v>
      </c>
      <c r="O1178" s="75">
        <f ca="1">J1178*'Inputs and Outputs'!$D$5-('Model Part B'!K1178*'Model Part B'!N1178+K1178*Costperbumped)</f>
        <v>4000</v>
      </c>
      <c r="R1178" s="74">
        <v>1175</v>
      </c>
      <c r="S1178" s="68" t="s">
        <v>5</v>
      </c>
      <c r="T1178" s="71">
        <f t="shared" si="386"/>
        <v>44589</v>
      </c>
      <c r="U1178" s="67" t="s">
        <v>2</v>
      </c>
      <c r="V1178" s="68" t="str">
        <f>'Flight Data'!$A1176</f>
        <v>G1175</v>
      </c>
      <c r="W1178" s="68">
        <f ca="1">'Flight Data'!$B1176</f>
        <v>4</v>
      </c>
      <c r="X1178" s="68">
        <f ca="1">ROUND(NORMINV($AC1178,'Inputs and Outputs'!$C$19,'Inputs and Outputs'!$D$19),0)</f>
        <v>114</v>
      </c>
      <c r="Y1178" s="68">
        <f t="shared" si="368"/>
        <v>102</v>
      </c>
      <c r="Z1178" s="68">
        <f t="shared" ca="1" si="369"/>
        <v>102</v>
      </c>
      <c r="AA1178" s="68">
        <f ca="1">IF(Z1178-W1178&gt;'Inputs and Outputs'!$D$4,One-W1178,0)</f>
        <v>0</v>
      </c>
      <c r="AB1178" s="68">
        <f ca="1">Z1178*'Inputs and Outputs'!$D$5-AA1178*'Inputs and Outputs'!$D$6</f>
        <v>4080</v>
      </c>
      <c r="AC1178" s="70">
        <f t="shared" ca="1" si="381"/>
        <v>0.98608207800573355</v>
      </c>
      <c r="AD1178" s="68">
        <f t="shared" si="370"/>
        <v>25</v>
      </c>
      <c r="AE1178" s="75">
        <f ca="1">Z1178*'Inputs and Outputs'!$D$5-('Model Part B'!AA1178*'Model Part B'!AD1178+AA1178*Costperbumped)</f>
        <v>4080</v>
      </c>
      <c r="AH1178" s="74">
        <v>1175</v>
      </c>
      <c r="AI1178" s="68" t="s">
        <v>5</v>
      </c>
      <c r="AJ1178" s="71">
        <f t="shared" si="387"/>
        <v>44589</v>
      </c>
      <c r="AK1178" s="67" t="s">
        <v>2</v>
      </c>
      <c r="AL1178" s="68" t="str">
        <f>'Flight Data'!$A1176</f>
        <v>G1175</v>
      </c>
      <c r="AM1178" s="68">
        <f ca="1">'Flight Data'!$B1176</f>
        <v>4</v>
      </c>
      <c r="AN1178" s="68">
        <f ca="1">ROUND(NORMINV($AS1178,'Inputs and Outputs'!$C$19,'Inputs and Outputs'!$D$19),0)</f>
        <v>105</v>
      </c>
      <c r="AO1178" s="68">
        <f t="shared" si="371"/>
        <v>103</v>
      </c>
      <c r="AP1178" s="68">
        <f t="shared" ca="1" si="372"/>
        <v>103</v>
      </c>
      <c r="AQ1178" s="68">
        <f ca="1">IF(AP1178-AM1178&gt;'Inputs and Outputs'!$D$4,Three-AM1178,0)</f>
        <v>0</v>
      </c>
      <c r="AR1178" s="68">
        <f ca="1">AP1178*'Inputs and Outputs'!$D$5-AQ1178*'Inputs and Outputs'!$D$6</f>
        <v>4120</v>
      </c>
      <c r="AS1178" s="70">
        <f t="shared" ca="1" si="382"/>
        <v>0.68482457044254885</v>
      </c>
      <c r="AT1178" s="68">
        <f t="shared" si="373"/>
        <v>25</v>
      </c>
      <c r="AU1178" s="75">
        <f ca="1">AP1178*'Inputs and Outputs'!$D$5-('Model Part B'!AQ1178*'Model Part B'!AT1178+AQ1178*Costperbumped)</f>
        <v>4120</v>
      </c>
      <c r="AX1178" s="74">
        <v>1175</v>
      </c>
      <c r="AY1178" s="68" t="s">
        <v>5</v>
      </c>
      <c r="AZ1178" s="71">
        <f t="shared" si="388"/>
        <v>44589</v>
      </c>
      <c r="BA1178" s="67" t="s">
        <v>2</v>
      </c>
      <c r="BB1178" s="68" t="str">
        <f>'Flight Data'!$A1176</f>
        <v>G1175</v>
      </c>
      <c r="BC1178" s="68">
        <f ca="1">'Flight Data'!$B1176</f>
        <v>4</v>
      </c>
      <c r="BD1178" s="68">
        <f ca="1">ROUND(NORMINV($BI1178,'Inputs and Outputs'!$C$19,'Inputs and Outputs'!$D$19),0)</f>
        <v>105</v>
      </c>
      <c r="BE1178" s="68">
        <f t="shared" si="374"/>
        <v>104</v>
      </c>
      <c r="BF1178" s="68">
        <f t="shared" ca="1" si="375"/>
        <v>104</v>
      </c>
      <c r="BG1178" s="68">
        <f ca="1">IF(BF1178-BC1178&gt;'Inputs and Outputs'!$D$4,Four-BC1178,0)</f>
        <v>0</v>
      </c>
      <c r="BH1178" s="68">
        <f ca="1">BF1178*'Inputs and Outputs'!$D$5-BG1178*'Inputs and Outputs'!$D$6</f>
        <v>4160</v>
      </c>
      <c r="BI1178" s="70">
        <f t="shared" ca="1" si="383"/>
        <v>0.66981003755828916</v>
      </c>
      <c r="BJ1178" s="68">
        <f t="shared" si="376"/>
        <v>25</v>
      </c>
      <c r="BK1178" s="75">
        <f ca="1">BF1178*'Inputs and Outputs'!$D$5-('Model Part B'!BG1178*'Model Part B'!BJ1178+BG1178*Costperbumped)</f>
        <v>4160</v>
      </c>
      <c r="BN1178" s="74">
        <v>1175</v>
      </c>
      <c r="BO1178" s="68" t="s">
        <v>5</v>
      </c>
      <c r="BP1178" s="71">
        <f t="shared" si="389"/>
        <v>44589</v>
      </c>
      <c r="BQ1178" s="67" t="s">
        <v>2</v>
      </c>
      <c r="BR1178" s="68" t="str">
        <f>'Flight Data'!$A1176</f>
        <v>G1175</v>
      </c>
      <c r="BS1178" s="68">
        <f ca="1">'Flight Data'!$B1176</f>
        <v>4</v>
      </c>
      <c r="BT1178" s="68">
        <f ca="1">ROUND(NORMINV($BY1178,'Inputs and Outputs'!$C$18,'Inputs and Outputs'!$D$18),0)</f>
        <v>96</v>
      </c>
      <c r="BU1178" s="68">
        <f t="shared" si="377"/>
        <v>105</v>
      </c>
      <c r="BV1178" s="68">
        <f t="shared" ca="1" si="378"/>
        <v>96</v>
      </c>
      <c r="BW1178" s="68">
        <f ca="1">IF(BV1178-BS1178&gt;'Inputs and Outputs'!$D$4,Five-BS1178,0)</f>
        <v>0</v>
      </c>
      <c r="BX1178" s="68">
        <f ca="1">BV1178*'Inputs and Outputs'!$D$5-BW1178*'Inputs and Outputs'!$D$6</f>
        <v>3840</v>
      </c>
      <c r="BY1178" s="70">
        <f t="shared" ca="1" si="384"/>
        <v>0.18803575615989665</v>
      </c>
      <c r="BZ1178" s="68">
        <f t="shared" si="379"/>
        <v>25</v>
      </c>
      <c r="CA1178" s="75">
        <f ca="1">BV1178*'Inputs and Outputs'!$D$5-('Model Part B'!BW1178*'Model Part B'!BZ1178+BW1178*Costperbumped)</f>
        <v>3840</v>
      </c>
    </row>
    <row r="1179" spans="2:79" x14ac:dyDescent="0.2">
      <c r="B1179" s="74">
        <v>1176</v>
      </c>
      <c r="C1179" s="68" t="s">
        <v>5</v>
      </c>
      <c r="D1179" s="71">
        <f t="shared" si="385"/>
        <v>44589</v>
      </c>
      <c r="E1179" s="67" t="s">
        <v>0</v>
      </c>
      <c r="F1179" s="68" t="str">
        <f>'Flight Data'!$A1177</f>
        <v>G1176</v>
      </c>
      <c r="G1179" s="68">
        <f ca="1">'Flight Data'!$B1177</f>
        <v>3</v>
      </c>
      <c r="H1179" s="68">
        <f ca="1">ROUND(NORMINV($M1179,'Inputs and Outputs'!$C$20,'Inputs and Outputs'!$D$20),0)</f>
        <v>98</v>
      </c>
      <c r="I1179" s="68">
        <f t="shared" si="365"/>
        <v>101</v>
      </c>
      <c r="J1179" s="68">
        <f t="shared" ca="1" si="366"/>
        <v>98</v>
      </c>
      <c r="K1179" s="68">
        <f ca="1">IF(J1179-G1179&gt;'Inputs and Outputs'!$D$4,One-G1179,0)</f>
        <v>0</v>
      </c>
      <c r="L1179" s="68">
        <f ca="1">J1179*'Inputs and Outputs'!$D$5-K1179*'Inputs and Outputs'!$D$6</f>
        <v>3920</v>
      </c>
      <c r="M1179" s="70">
        <f t="shared" ca="1" si="380"/>
        <v>9.3527115173081321E-2</v>
      </c>
      <c r="N1179" s="68">
        <f t="shared" si="367"/>
        <v>200</v>
      </c>
      <c r="O1179" s="75">
        <f ca="1">J1179*'Inputs and Outputs'!$D$5-('Model Part B'!K1179*'Model Part B'!N1179+K1179*Costperbumped)</f>
        <v>3920</v>
      </c>
      <c r="R1179" s="74">
        <v>1176</v>
      </c>
      <c r="S1179" s="68" t="s">
        <v>5</v>
      </c>
      <c r="T1179" s="71">
        <f t="shared" si="386"/>
        <v>44589</v>
      </c>
      <c r="U1179" s="67" t="s">
        <v>0</v>
      </c>
      <c r="V1179" s="68" t="str">
        <f>'Flight Data'!$A1177</f>
        <v>G1176</v>
      </c>
      <c r="W1179" s="68">
        <f ca="1">'Flight Data'!$B1177</f>
        <v>3</v>
      </c>
      <c r="X1179" s="68">
        <f ca="1">ROUND(NORMINV($AC1179,'Inputs and Outputs'!$C$20,'Inputs and Outputs'!$D$20),0)</f>
        <v>102</v>
      </c>
      <c r="Y1179" s="68">
        <f t="shared" si="368"/>
        <v>102</v>
      </c>
      <c r="Z1179" s="68">
        <f t="shared" ca="1" si="369"/>
        <v>102</v>
      </c>
      <c r="AA1179" s="68">
        <f ca="1">IF(Z1179-W1179&gt;'Inputs and Outputs'!$D$4,One-W1179,0)</f>
        <v>0</v>
      </c>
      <c r="AB1179" s="68">
        <f ca="1">Z1179*'Inputs and Outputs'!$D$5-AA1179*'Inputs and Outputs'!$D$6</f>
        <v>4080</v>
      </c>
      <c r="AC1179" s="70">
        <f t="shared" ca="1" si="381"/>
        <v>0.2500152601213752</v>
      </c>
      <c r="AD1179" s="68">
        <f t="shared" si="370"/>
        <v>200</v>
      </c>
      <c r="AE1179" s="75">
        <f ca="1">Z1179*'Inputs and Outputs'!$D$5-('Model Part B'!AA1179*'Model Part B'!AD1179+AA1179*Costperbumped)</f>
        <v>4080</v>
      </c>
      <c r="AH1179" s="74">
        <v>1176</v>
      </c>
      <c r="AI1179" s="68" t="s">
        <v>5</v>
      </c>
      <c r="AJ1179" s="71">
        <f t="shared" si="387"/>
        <v>44589</v>
      </c>
      <c r="AK1179" s="67" t="s">
        <v>0</v>
      </c>
      <c r="AL1179" s="68" t="str">
        <f>'Flight Data'!$A1177</f>
        <v>G1176</v>
      </c>
      <c r="AM1179" s="68">
        <f ca="1">'Flight Data'!$B1177</f>
        <v>3</v>
      </c>
      <c r="AN1179" s="68">
        <f ca="1">ROUND(NORMINV($AS1179,'Inputs and Outputs'!$C$20,'Inputs and Outputs'!$D$20),0)</f>
        <v>98</v>
      </c>
      <c r="AO1179" s="68">
        <f t="shared" si="371"/>
        <v>103</v>
      </c>
      <c r="AP1179" s="68">
        <f t="shared" ca="1" si="372"/>
        <v>98</v>
      </c>
      <c r="AQ1179" s="68">
        <f ca="1">IF(AP1179-AM1179&gt;'Inputs and Outputs'!$D$4,Three-AM1179,0)</f>
        <v>0</v>
      </c>
      <c r="AR1179" s="68">
        <f ca="1">AP1179*'Inputs and Outputs'!$D$5-AQ1179*'Inputs and Outputs'!$D$6</f>
        <v>3920</v>
      </c>
      <c r="AS1179" s="70">
        <f t="shared" ca="1" si="382"/>
        <v>9.6118087466348534E-2</v>
      </c>
      <c r="AT1179" s="68">
        <f t="shared" si="373"/>
        <v>200</v>
      </c>
      <c r="AU1179" s="75">
        <f ca="1">AP1179*'Inputs and Outputs'!$D$5-('Model Part B'!AQ1179*'Model Part B'!AT1179+AQ1179*Costperbumped)</f>
        <v>3920</v>
      </c>
      <c r="AX1179" s="74">
        <v>1176</v>
      </c>
      <c r="AY1179" s="68" t="s">
        <v>5</v>
      </c>
      <c r="AZ1179" s="71">
        <f t="shared" si="388"/>
        <v>44589</v>
      </c>
      <c r="BA1179" s="67" t="s">
        <v>0</v>
      </c>
      <c r="BB1179" s="68" t="str">
        <f>'Flight Data'!$A1177</f>
        <v>G1176</v>
      </c>
      <c r="BC1179" s="68">
        <f ca="1">'Flight Data'!$B1177</f>
        <v>3</v>
      </c>
      <c r="BD1179" s="68">
        <f ca="1">ROUND(NORMINV($BI1179,'Inputs and Outputs'!$C$20,'Inputs and Outputs'!$D$20),0)</f>
        <v>109</v>
      </c>
      <c r="BE1179" s="68">
        <f t="shared" si="374"/>
        <v>104</v>
      </c>
      <c r="BF1179" s="68">
        <f t="shared" ca="1" si="375"/>
        <v>104</v>
      </c>
      <c r="BG1179" s="68">
        <f ca="1">IF(BF1179-BC1179&gt;'Inputs and Outputs'!$D$4,Four-BC1179,0)</f>
        <v>1</v>
      </c>
      <c r="BH1179" s="68">
        <f ca="1">BF1179*'Inputs and Outputs'!$D$5-BG1179*'Inputs and Outputs'!$D$6</f>
        <v>4060</v>
      </c>
      <c r="BI1179" s="70">
        <f t="shared" ca="1" si="383"/>
        <v>0.8059396968606839</v>
      </c>
      <c r="BJ1179" s="68">
        <f t="shared" si="376"/>
        <v>200</v>
      </c>
      <c r="BK1179" s="75">
        <f ca="1">BF1179*'Inputs and Outputs'!$D$5-('Model Part B'!BG1179*'Model Part B'!BJ1179+BG1179*Costperbumped)</f>
        <v>3860</v>
      </c>
      <c r="BN1179" s="74">
        <v>1176</v>
      </c>
      <c r="BO1179" s="68" t="s">
        <v>5</v>
      </c>
      <c r="BP1179" s="71">
        <f t="shared" si="389"/>
        <v>44589</v>
      </c>
      <c r="BQ1179" s="67" t="s">
        <v>0</v>
      </c>
      <c r="BR1179" s="68" t="str">
        <f>'Flight Data'!$A1177</f>
        <v>G1176</v>
      </c>
      <c r="BS1179" s="68">
        <f ca="1">'Flight Data'!$B1177</f>
        <v>3</v>
      </c>
      <c r="BT1179" s="68">
        <f ca="1">ROUND(NORMINV($BY1179,'Inputs and Outputs'!$C$18,'Inputs and Outputs'!$D$18),0)</f>
        <v>98</v>
      </c>
      <c r="BU1179" s="68">
        <f t="shared" si="377"/>
        <v>105</v>
      </c>
      <c r="BV1179" s="68">
        <f t="shared" ca="1" si="378"/>
        <v>98</v>
      </c>
      <c r="BW1179" s="68">
        <f ca="1">IF(BV1179-BS1179&gt;'Inputs and Outputs'!$D$4,Five-BS1179,0)</f>
        <v>0</v>
      </c>
      <c r="BX1179" s="68">
        <f ca="1">BV1179*'Inputs and Outputs'!$D$5-BW1179*'Inputs and Outputs'!$D$6</f>
        <v>3920</v>
      </c>
      <c r="BY1179" s="70">
        <f t="shared" ca="1" si="384"/>
        <v>0.30649350511055351</v>
      </c>
      <c r="BZ1179" s="68">
        <f t="shared" si="379"/>
        <v>200</v>
      </c>
      <c r="CA1179" s="75">
        <f ca="1">BV1179*'Inputs and Outputs'!$D$5-('Model Part B'!BW1179*'Model Part B'!BZ1179+BW1179*Costperbumped)</f>
        <v>3920</v>
      </c>
    </row>
    <row r="1180" spans="2:79" x14ac:dyDescent="0.2">
      <c r="B1180" s="74">
        <v>1177</v>
      </c>
      <c r="C1180" s="68" t="s">
        <v>4</v>
      </c>
      <c r="D1180" s="71">
        <f t="shared" si="385"/>
        <v>44590</v>
      </c>
      <c r="E1180" s="67" t="s">
        <v>3</v>
      </c>
      <c r="F1180" s="68" t="str">
        <f>'Flight Data'!$A1178</f>
        <v>G1177</v>
      </c>
      <c r="G1180" s="68">
        <f ca="1">'Flight Data'!$B1178</f>
        <v>1</v>
      </c>
      <c r="H1180" s="68">
        <f ca="1">ROUND(NORMINV($M1180,'Inputs and Outputs'!$C$18,'Inputs and Outputs'!$D$18),0)</f>
        <v>98</v>
      </c>
      <c r="I1180" s="68">
        <f t="shared" si="365"/>
        <v>101</v>
      </c>
      <c r="J1180" s="68">
        <f t="shared" ca="1" si="366"/>
        <v>98</v>
      </c>
      <c r="K1180" s="68">
        <f ca="1">IF(J1180-G1180&gt;'Inputs and Outputs'!$D$4,One-G1180,0)</f>
        <v>0</v>
      </c>
      <c r="L1180" s="68">
        <f ca="1">J1180*'Inputs and Outputs'!$D$5-K1180*'Inputs and Outputs'!$D$6</f>
        <v>3920</v>
      </c>
      <c r="M1180" s="70">
        <f t="shared" ca="1" si="380"/>
        <v>0.29644601754001931</v>
      </c>
      <c r="N1180" s="68">
        <f t="shared" si="367"/>
        <v>25</v>
      </c>
      <c r="O1180" s="75">
        <f ca="1">J1180*'Inputs and Outputs'!$D$5-('Model Part B'!K1180*'Model Part B'!N1180+K1180*Costperbumped)</f>
        <v>3920</v>
      </c>
      <c r="R1180" s="74">
        <v>1177</v>
      </c>
      <c r="S1180" s="68" t="s">
        <v>4</v>
      </c>
      <c r="T1180" s="71">
        <f t="shared" si="386"/>
        <v>44590</v>
      </c>
      <c r="U1180" s="67" t="s">
        <v>3</v>
      </c>
      <c r="V1180" s="68" t="str">
        <f>'Flight Data'!$A1178</f>
        <v>G1177</v>
      </c>
      <c r="W1180" s="68">
        <f ca="1">'Flight Data'!$B1178</f>
        <v>1</v>
      </c>
      <c r="X1180" s="68">
        <f ca="1">ROUND(NORMINV($AC1180,'Inputs and Outputs'!$C$18,'Inputs and Outputs'!$D$18),0)</f>
        <v>103</v>
      </c>
      <c r="Y1180" s="68">
        <f t="shared" si="368"/>
        <v>102</v>
      </c>
      <c r="Z1180" s="68">
        <f t="shared" ca="1" si="369"/>
        <v>102</v>
      </c>
      <c r="AA1180" s="68">
        <f ca="1">IF(Z1180-W1180&gt;'Inputs and Outputs'!$D$4,One-W1180,0)</f>
        <v>0</v>
      </c>
      <c r="AB1180" s="68">
        <f ca="1">Z1180*'Inputs and Outputs'!$D$5-AA1180*'Inputs and Outputs'!$D$6</f>
        <v>4080</v>
      </c>
      <c r="AC1180" s="70">
        <f t="shared" ca="1" si="381"/>
        <v>0.64461283153980042</v>
      </c>
      <c r="AD1180" s="68">
        <f t="shared" si="370"/>
        <v>25</v>
      </c>
      <c r="AE1180" s="75">
        <f ca="1">Z1180*'Inputs and Outputs'!$D$5-('Model Part B'!AA1180*'Model Part B'!AD1180+AA1180*Costperbumped)</f>
        <v>4080</v>
      </c>
      <c r="AH1180" s="74">
        <v>1177</v>
      </c>
      <c r="AI1180" s="68" t="s">
        <v>4</v>
      </c>
      <c r="AJ1180" s="71">
        <f t="shared" si="387"/>
        <v>44590</v>
      </c>
      <c r="AK1180" s="67" t="s">
        <v>3</v>
      </c>
      <c r="AL1180" s="68" t="str">
        <f>'Flight Data'!$A1178</f>
        <v>G1177</v>
      </c>
      <c r="AM1180" s="68">
        <f ca="1">'Flight Data'!$B1178</f>
        <v>1</v>
      </c>
      <c r="AN1180" s="68">
        <f ca="1">ROUND(NORMINV($AS1180,'Inputs and Outputs'!$C$18,'Inputs and Outputs'!$D$18),0)</f>
        <v>107</v>
      </c>
      <c r="AO1180" s="68">
        <f t="shared" si="371"/>
        <v>103</v>
      </c>
      <c r="AP1180" s="68">
        <f t="shared" ca="1" si="372"/>
        <v>103</v>
      </c>
      <c r="AQ1180" s="68">
        <f ca="1">IF(AP1180-AM1180&gt;'Inputs and Outputs'!$D$4,Three-AM1180,0)</f>
        <v>2</v>
      </c>
      <c r="AR1180" s="68">
        <f ca="1">AP1180*'Inputs and Outputs'!$D$5-AQ1180*'Inputs and Outputs'!$D$6</f>
        <v>3920</v>
      </c>
      <c r="AS1180" s="70">
        <f t="shared" ca="1" si="382"/>
        <v>0.85642440881032256</v>
      </c>
      <c r="AT1180" s="68">
        <f t="shared" si="373"/>
        <v>25</v>
      </c>
      <c r="AU1180" s="75">
        <f ca="1">AP1180*'Inputs and Outputs'!$D$5-('Model Part B'!AQ1180*'Model Part B'!AT1180+AQ1180*Costperbumped)</f>
        <v>3870</v>
      </c>
      <c r="AX1180" s="74">
        <v>1177</v>
      </c>
      <c r="AY1180" s="68" t="s">
        <v>4</v>
      </c>
      <c r="AZ1180" s="71">
        <f t="shared" si="388"/>
        <v>44590</v>
      </c>
      <c r="BA1180" s="67" t="s">
        <v>3</v>
      </c>
      <c r="BB1180" s="68" t="str">
        <f>'Flight Data'!$A1178</f>
        <v>G1177</v>
      </c>
      <c r="BC1180" s="68">
        <f ca="1">'Flight Data'!$B1178</f>
        <v>1</v>
      </c>
      <c r="BD1180" s="68">
        <f ca="1">ROUND(NORMINV($BI1180,'Inputs and Outputs'!$C$18,'Inputs and Outputs'!$D$18),0)</f>
        <v>108</v>
      </c>
      <c r="BE1180" s="68">
        <f t="shared" si="374"/>
        <v>104</v>
      </c>
      <c r="BF1180" s="68">
        <f t="shared" ca="1" si="375"/>
        <v>104</v>
      </c>
      <c r="BG1180" s="68">
        <f ca="1">IF(BF1180-BC1180&gt;'Inputs and Outputs'!$D$4,Four-BC1180,0)</f>
        <v>3</v>
      </c>
      <c r="BH1180" s="68">
        <f ca="1">BF1180*'Inputs and Outputs'!$D$5-BG1180*'Inputs and Outputs'!$D$6</f>
        <v>3860</v>
      </c>
      <c r="BI1180" s="70">
        <f t="shared" ca="1" si="383"/>
        <v>0.88942798577663351</v>
      </c>
      <c r="BJ1180" s="68">
        <f t="shared" si="376"/>
        <v>25</v>
      </c>
      <c r="BK1180" s="75">
        <f ca="1">BF1180*'Inputs and Outputs'!$D$5-('Model Part B'!BG1180*'Model Part B'!BJ1180+BG1180*Costperbumped)</f>
        <v>3785</v>
      </c>
      <c r="BN1180" s="74">
        <v>1177</v>
      </c>
      <c r="BO1180" s="68" t="s">
        <v>4</v>
      </c>
      <c r="BP1180" s="71">
        <f t="shared" si="389"/>
        <v>44590</v>
      </c>
      <c r="BQ1180" s="67" t="s">
        <v>3</v>
      </c>
      <c r="BR1180" s="68" t="str">
        <f>'Flight Data'!$A1178</f>
        <v>G1177</v>
      </c>
      <c r="BS1180" s="68">
        <f ca="1">'Flight Data'!$B1178</f>
        <v>1</v>
      </c>
      <c r="BT1180" s="68">
        <f ca="1">ROUND(NORMINV($BY1180,'Inputs and Outputs'!$C$18,'Inputs and Outputs'!$D$18),0)</f>
        <v>105</v>
      </c>
      <c r="BU1180" s="68">
        <f t="shared" si="377"/>
        <v>105</v>
      </c>
      <c r="BV1180" s="68">
        <f t="shared" ca="1" si="378"/>
        <v>105</v>
      </c>
      <c r="BW1180" s="68">
        <f ca="1">IF(BV1180-BS1180&gt;'Inputs and Outputs'!$D$4,Five-BS1180,0)</f>
        <v>4</v>
      </c>
      <c r="BX1180" s="68">
        <f ca="1">BV1180*'Inputs and Outputs'!$D$5-BW1180*'Inputs and Outputs'!$D$6</f>
        <v>3800</v>
      </c>
      <c r="BY1180" s="70">
        <f t="shared" ca="1" si="384"/>
        <v>0.77036242967597601</v>
      </c>
      <c r="BZ1180" s="68">
        <f t="shared" si="379"/>
        <v>25</v>
      </c>
      <c r="CA1180" s="75">
        <f ca="1">BV1180*'Inputs and Outputs'!$D$5-('Model Part B'!BW1180*'Model Part B'!BZ1180+BW1180*Costperbumped)</f>
        <v>3700</v>
      </c>
    </row>
    <row r="1181" spans="2:79" x14ac:dyDescent="0.2">
      <c r="B1181" s="74">
        <v>1178</v>
      </c>
      <c r="C1181" s="68" t="s">
        <v>4</v>
      </c>
      <c r="D1181" s="71">
        <f t="shared" si="385"/>
        <v>44590</v>
      </c>
      <c r="E1181" s="67" t="s">
        <v>2</v>
      </c>
      <c r="F1181" s="68" t="str">
        <f>'Flight Data'!$A1179</f>
        <v>G1178</v>
      </c>
      <c r="G1181" s="68">
        <f ca="1">'Flight Data'!$B1179</f>
        <v>8</v>
      </c>
      <c r="H1181" s="68">
        <f ca="1">ROUND(NORMINV($M1181,'Inputs and Outputs'!$C$19,'Inputs and Outputs'!$D$19),0)</f>
        <v>101</v>
      </c>
      <c r="I1181" s="68">
        <f t="shared" si="365"/>
        <v>101</v>
      </c>
      <c r="J1181" s="68">
        <f t="shared" ca="1" si="366"/>
        <v>101</v>
      </c>
      <c r="K1181" s="68">
        <f ca="1">IF(J1181-G1181&gt;'Inputs and Outputs'!$D$4,One-G1181,0)</f>
        <v>0</v>
      </c>
      <c r="L1181" s="68">
        <f ca="1">J1181*'Inputs and Outputs'!$D$5-K1181*'Inputs and Outputs'!$D$6</f>
        <v>4040</v>
      </c>
      <c r="M1181" s="70">
        <f t="shared" ca="1" si="380"/>
        <v>0.35445566077483226</v>
      </c>
      <c r="N1181" s="68">
        <f t="shared" si="367"/>
        <v>25</v>
      </c>
      <c r="O1181" s="75">
        <f ca="1">J1181*'Inputs and Outputs'!$D$5-('Model Part B'!K1181*'Model Part B'!N1181+K1181*Costperbumped)</f>
        <v>4040</v>
      </c>
      <c r="R1181" s="74">
        <v>1178</v>
      </c>
      <c r="S1181" s="68" t="s">
        <v>4</v>
      </c>
      <c r="T1181" s="71">
        <f t="shared" si="386"/>
        <v>44590</v>
      </c>
      <c r="U1181" s="67" t="s">
        <v>2</v>
      </c>
      <c r="V1181" s="68" t="str">
        <f>'Flight Data'!$A1179</f>
        <v>G1178</v>
      </c>
      <c r="W1181" s="68">
        <f ca="1">'Flight Data'!$B1179</f>
        <v>8</v>
      </c>
      <c r="X1181" s="68">
        <f ca="1">ROUND(NORMINV($AC1181,'Inputs and Outputs'!$C$19,'Inputs and Outputs'!$D$19),0)</f>
        <v>105</v>
      </c>
      <c r="Y1181" s="68">
        <f t="shared" si="368"/>
        <v>102</v>
      </c>
      <c r="Z1181" s="68">
        <f t="shared" ca="1" si="369"/>
        <v>102</v>
      </c>
      <c r="AA1181" s="68">
        <f ca="1">IF(Z1181-W1181&gt;'Inputs and Outputs'!$D$4,One-W1181,0)</f>
        <v>0</v>
      </c>
      <c r="AB1181" s="68">
        <f ca="1">Z1181*'Inputs and Outputs'!$D$5-AA1181*'Inputs and Outputs'!$D$6</f>
        <v>4080</v>
      </c>
      <c r="AC1181" s="70">
        <f t="shared" ca="1" si="381"/>
        <v>0.66891418153862059</v>
      </c>
      <c r="AD1181" s="68">
        <f t="shared" si="370"/>
        <v>25</v>
      </c>
      <c r="AE1181" s="75">
        <f ca="1">Z1181*'Inputs and Outputs'!$D$5-('Model Part B'!AA1181*'Model Part B'!AD1181+AA1181*Costperbumped)</f>
        <v>4080</v>
      </c>
      <c r="AH1181" s="74">
        <v>1178</v>
      </c>
      <c r="AI1181" s="68" t="s">
        <v>4</v>
      </c>
      <c r="AJ1181" s="71">
        <f t="shared" si="387"/>
        <v>44590</v>
      </c>
      <c r="AK1181" s="67" t="s">
        <v>2</v>
      </c>
      <c r="AL1181" s="68" t="str">
        <f>'Flight Data'!$A1179</f>
        <v>G1178</v>
      </c>
      <c r="AM1181" s="68">
        <f ca="1">'Flight Data'!$B1179</f>
        <v>8</v>
      </c>
      <c r="AN1181" s="68">
        <f ca="1">ROUND(NORMINV($AS1181,'Inputs and Outputs'!$C$19,'Inputs and Outputs'!$D$19),0)</f>
        <v>101</v>
      </c>
      <c r="AO1181" s="68">
        <f t="shared" si="371"/>
        <v>103</v>
      </c>
      <c r="AP1181" s="68">
        <f t="shared" ca="1" si="372"/>
        <v>101</v>
      </c>
      <c r="AQ1181" s="68">
        <f ca="1">IF(AP1181-AM1181&gt;'Inputs and Outputs'!$D$4,Three-AM1181,0)</f>
        <v>0</v>
      </c>
      <c r="AR1181" s="68">
        <f ca="1">AP1181*'Inputs and Outputs'!$D$5-AQ1181*'Inputs and Outputs'!$D$6</f>
        <v>4040</v>
      </c>
      <c r="AS1181" s="70">
        <f t="shared" ca="1" si="382"/>
        <v>0.32683779617756448</v>
      </c>
      <c r="AT1181" s="68">
        <f t="shared" si="373"/>
        <v>25</v>
      </c>
      <c r="AU1181" s="75">
        <f ca="1">AP1181*'Inputs and Outputs'!$D$5-('Model Part B'!AQ1181*'Model Part B'!AT1181+AQ1181*Costperbumped)</f>
        <v>4040</v>
      </c>
      <c r="AX1181" s="74">
        <v>1178</v>
      </c>
      <c r="AY1181" s="68" t="s">
        <v>4</v>
      </c>
      <c r="AZ1181" s="71">
        <f t="shared" si="388"/>
        <v>44590</v>
      </c>
      <c r="BA1181" s="67" t="s">
        <v>2</v>
      </c>
      <c r="BB1181" s="68" t="str">
        <f>'Flight Data'!$A1179</f>
        <v>G1178</v>
      </c>
      <c r="BC1181" s="68">
        <f ca="1">'Flight Data'!$B1179</f>
        <v>8</v>
      </c>
      <c r="BD1181" s="68">
        <f ca="1">ROUND(NORMINV($BI1181,'Inputs and Outputs'!$C$19,'Inputs and Outputs'!$D$19),0)</f>
        <v>106</v>
      </c>
      <c r="BE1181" s="68">
        <f t="shared" si="374"/>
        <v>104</v>
      </c>
      <c r="BF1181" s="68">
        <f t="shared" ca="1" si="375"/>
        <v>104</v>
      </c>
      <c r="BG1181" s="68">
        <f ca="1">IF(BF1181-BC1181&gt;'Inputs and Outputs'!$D$4,Four-BC1181,0)</f>
        <v>0</v>
      </c>
      <c r="BH1181" s="68">
        <f ca="1">BF1181*'Inputs and Outputs'!$D$5-BG1181*'Inputs and Outputs'!$D$6</f>
        <v>4160</v>
      </c>
      <c r="BI1181" s="70">
        <f t="shared" ca="1" si="383"/>
        <v>0.70366213549221179</v>
      </c>
      <c r="BJ1181" s="68">
        <f t="shared" si="376"/>
        <v>25</v>
      </c>
      <c r="BK1181" s="75">
        <f ca="1">BF1181*'Inputs and Outputs'!$D$5-('Model Part B'!BG1181*'Model Part B'!BJ1181+BG1181*Costperbumped)</f>
        <v>4160</v>
      </c>
      <c r="BN1181" s="74">
        <v>1178</v>
      </c>
      <c r="BO1181" s="68" t="s">
        <v>4</v>
      </c>
      <c r="BP1181" s="71">
        <f t="shared" si="389"/>
        <v>44590</v>
      </c>
      <c r="BQ1181" s="67" t="s">
        <v>2</v>
      </c>
      <c r="BR1181" s="68" t="str">
        <f>'Flight Data'!$A1179</f>
        <v>G1178</v>
      </c>
      <c r="BS1181" s="68">
        <f ca="1">'Flight Data'!$B1179</f>
        <v>8</v>
      </c>
      <c r="BT1181" s="68">
        <f ca="1">ROUND(NORMINV($BY1181,'Inputs and Outputs'!$C$18,'Inputs and Outputs'!$D$18),0)</f>
        <v>103</v>
      </c>
      <c r="BU1181" s="68">
        <f t="shared" si="377"/>
        <v>105</v>
      </c>
      <c r="BV1181" s="68">
        <f t="shared" ca="1" si="378"/>
        <v>103</v>
      </c>
      <c r="BW1181" s="68">
        <f ca="1">IF(BV1181-BS1181&gt;'Inputs and Outputs'!$D$4,Five-BS1181,0)</f>
        <v>0</v>
      </c>
      <c r="BX1181" s="68">
        <f ca="1">BV1181*'Inputs and Outputs'!$D$5-BW1181*'Inputs and Outputs'!$D$6</f>
        <v>4120</v>
      </c>
      <c r="BY1181" s="70">
        <f t="shared" ca="1" si="384"/>
        <v>0.62469159361024285</v>
      </c>
      <c r="BZ1181" s="68">
        <f t="shared" si="379"/>
        <v>25</v>
      </c>
      <c r="CA1181" s="75">
        <f ca="1">BV1181*'Inputs and Outputs'!$D$5-('Model Part B'!BW1181*'Model Part B'!BZ1181+BW1181*Costperbumped)</f>
        <v>4120</v>
      </c>
    </row>
    <row r="1182" spans="2:79" x14ac:dyDescent="0.2">
      <c r="B1182" s="74">
        <v>1179</v>
      </c>
      <c r="C1182" s="68" t="s">
        <v>4</v>
      </c>
      <c r="D1182" s="71">
        <f t="shared" si="385"/>
        <v>44590</v>
      </c>
      <c r="E1182" s="67" t="s">
        <v>0</v>
      </c>
      <c r="F1182" s="68" t="str">
        <f>'Flight Data'!$A1180</f>
        <v>G1179</v>
      </c>
      <c r="G1182" s="68">
        <f ca="1">'Flight Data'!$B1180</f>
        <v>4</v>
      </c>
      <c r="H1182" s="68">
        <f ca="1">ROUND(NORMINV($M1182,'Inputs and Outputs'!$C$20,'Inputs and Outputs'!$D$20),0)</f>
        <v>107</v>
      </c>
      <c r="I1182" s="68">
        <f t="shared" si="365"/>
        <v>101</v>
      </c>
      <c r="J1182" s="68">
        <f t="shared" ca="1" si="366"/>
        <v>101</v>
      </c>
      <c r="K1182" s="68">
        <f ca="1">IF(J1182-G1182&gt;'Inputs and Outputs'!$D$4,One-G1182,0)</f>
        <v>0</v>
      </c>
      <c r="L1182" s="68">
        <f ca="1">J1182*'Inputs and Outputs'!$D$5-K1182*'Inputs and Outputs'!$D$6</f>
        <v>4040</v>
      </c>
      <c r="M1182" s="70">
        <f t="shared" ca="1" si="380"/>
        <v>0.63978913901578416</v>
      </c>
      <c r="N1182" s="68">
        <f t="shared" si="367"/>
        <v>200</v>
      </c>
      <c r="O1182" s="75">
        <f ca="1">J1182*'Inputs and Outputs'!$D$5-('Model Part B'!K1182*'Model Part B'!N1182+K1182*Costperbumped)</f>
        <v>4040</v>
      </c>
      <c r="R1182" s="74">
        <v>1179</v>
      </c>
      <c r="S1182" s="68" t="s">
        <v>4</v>
      </c>
      <c r="T1182" s="71">
        <f t="shared" si="386"/>
        <v>44590</v>
      </c>
      <c r="U1182" s="67" t="s">
        <v>0</v>
      </c>
      <c r="V1182" s="68" t="str">
        <f>'Flight Data'!$A1180</f>
        <v>G1179</v>
      </c>
      <c r="W1182" s="68">
        <f ca="1">'Flight Data'!$B1180</f>
        <v>4</v>
      </c>
      <c r="X1182" s="68">
        <f ca="1">ROUND(NORMINV($AC1182,'Inputs and Outputs'!$C$20,'Inputs and Outputs'!$D$20),0)</f>
        <v>102</v>
      </c>
      <c r="Y1182" s="68">
        <f t="shared" si="368"/>
        <v>102</v>
      </c>
      <c r="Z1182" s="68">
        <f t="shared" ca="1" si="369"/>
        <v>102</v>
      </c>
      <c r="AA1182" s="68">
        <f ca="1">IF(Z1182-W1182&gt;'Inputs and Outputs'!$D$4,One-W1182,0)</f>
        <v>0</v>
      </c>
      <c r="AB1182" s="68">
        <f ca="1">Z1182*'Inputs and Outputs'!$D$5-AA1182*'Inputs and Outputs'!$D$6</f>
        <v>4080</v>
      </c>
      <c r="AC1182" s="70">
        <f t="shared" ca="1" si="381"/>
        <v>0.25674181359696391</v>
      </c>
      <c r="AD1182" s="68">
        <f t="shared" si="370"/>
        <v>200</v>
      </c>
      <c r="AE1182" s="75">
        <f ca="1">Z1182*'Inputs and Outputs'!$D$5-('Model Part B'!AA1182*'Model Part B'!AD1182+AA1182*Costperbumped)</f>
        <v>4080</v>
      </c>
      <c r="AH1182" s="74">
        <v>1179</v>
      </c>
      <c r="AI1182" s="68" t="s">
        <v>4</v>
      </c>
      <c r="AJ1182" s="71">
        <f t="shared" si="387"/>
        <v>44590</v>
      </c>
      <c r="AK1182" s="67" t="s">
        <v>0</v>
      </c>
      <c r="AL1182" s="68" t="str">
        <f>'Flight Data'!$A1180</f>
        <v>G1179</v>
      </c>
      <c r="AM1182" s="68">
        <f ca="1">'Flight Data'!$B1180</f>
        <v>4</v>
      </c>
      <c r="AN1182" s="68">
        <f ca="1">ROUND(NORMINV($AS1182,'Inputs and Outputs'!$C$20,'Inputs and Outputs'!$D$20),0)</f>
        <v>107</v>
      </c>
      <c r="AO1182" s="68">
        <f t="shared" si="371"/>
        <v>103</v>
      </c>
      <c r="AP1182" s="68">
        <f t="shared" ca="1" si="372"/>
        <v>103</v>
      </c>
      <c r="AQ1182" s="68">
        <f ca="1">IF(AP1182-AM1182&gt;'Inputs and Outputs'!$D$4,Three-AM1182,0)</f>
        <v>0</v>
      </c>
      <c r="AR1182" s="68">
        <f ca="1">AP1182*'Inputs and Outputs'!$D$5-AQ1182*'Inputs and Outputs'!$D$6</f>
        <v>4120</v>
      </c>
      <c r="AS1182" s="70">
        <f t="shared" ca="1" si="382"/>
        <v>0.61821861983775106</v>
      </c>
      <c r="AT1182" s="68">
        <f t="shared" si="373"/>
        <v>200</v>
      </c>
      <c r="AU1182" s="75">
        <f ca="1">AP1182*'Inputs and Outputs'!$D$5-('Model Part B'!AQ1182*'Model Part B'!AT1182+AQ1182*Costperbumped)</f>
        <v>4120</v>
      </c>
      <c r="AX1182" s="74">
        <v>1179</v>
      </c>
      <c r="AY1182" s="68" t="s">
        <v>4</v>
      </c>
      <c r="AZ1182" s="71">
        <f t="shared" si="388"/>
        <v>44590</v>
      </c>
      <c r="BA1182" s="67" t="s">
        <v>0</v>
      </c>
      <c r="BB1182" s="68" t="str">
        <f>'Flight Data'!$A1180</f>
        <v>G1179</v>
      </c>
      <c r="BC1182" s="68">
        <f ca="1">'Flight Data'!$B1180</f>
        <v>4</v>
      </c>
      <c r="BD1182" s="68">
        <f ca="1">ROUND(NORMINV($BI1182,'Inputs and Outputs'!$C$20,'Inputs and Outputs'!$D$20),0)</f>
        <v>112</v>
      </c>
      <c r="BE1182" s="68">
        <f t="shared" si="374"/>
        <v>104</v>
      </c>
      <c r="BF1182" s="68">
        <f t="shared" ca="1" si="375"/>
        <v>104</v>
      </c>
      <c r="BG1182" s="68">
        <f ca="1">IF(BF1182-BC1182&gt;'Inputs and Outputs'!$D$4,Four-BC1182,0)</f>
        <v>0</v>
      </c>
      <c r="BH1182" s="68">
        <f ca="1">BF1182*'Inputs and Outputs'!$D$5-BG1182*'Inputs and Outputs'!$D$6</f>
        <v>4160</v>
      </c>
      <c r="BI1182" s="70">
        <f t="shared" ca="1" si="383"/>
        <v>0.91253476382941756</v>
      </c>
      <c r="BJ1182" s="68">
        <f t="shared" si="376"/>
        <v>200</v>
      </c>
      <c r="BK1182" s="75">
        <f ca="1">BF1182*'Inputs and Outputs'!$D$5-('Model Part B'!BG1182*'Model Part B'!BJ1182+BG1182*Costperbumped)</f>
        <v>4160</v>
      </c>
      <c r="BN1182" s="74">
        <v>1179</v>
      </c>
      <c r="BO1182" s="68" t="s">
        <v>4</v>
      </c>
      <c r="BP1182" s="71">
        <f t="shared" si="389"/>
        <v>44590</v>
      </c>
      <c r="BQ1182" s="67" t="s">
        <v>0</v>
      </c>
      <c r="BR1182" s="68" t="str">
        <f>'Flight Data'!$A1180</f>
        <v>G1179</v>
      </c>
      <c r="BS1182" s="68">
        <f ca="1">'Flight Data'!$B1180</f>
        <v>4</v>
      </c>
      <c r="BT1182" s="68">
        <f ca="1">ROUND(NORMINV($BY1182,'Inputs and Outputs'!$C$18,'Inputs and Outputs'!$D$18),0)</f>
        <v>100</v>
      </c>
      <c r="BU1182" s="68">
        <f t="shared" si="377"/>
        <v>105</v>
      </c>
      <c r="BV1182" s="68">
        <f t="shared" ca="1" si="378"/>
        <v>100</v>
      </c>
      <c r="BW1182" s="68">
        <f ca="1">IF(BV1182-BS1182&gt;'Inputs and Outputs'!$D$4,Five-BS1182,0)</f>
        <v>0</v>
      </c>
      <c r="BX1182" s="68">
        <f ca="1">BV1182*'Inputs and Outputs'!$D$5-BW1182*'Inputs and Outputs'!$D$6</f>
        <v>4000</v>
      </c>
      <c r="BY1182" s="70">
        <f t="shared" ca="1" si="384"/>
        <v>0.43321411360003681</v>
      </c>
      <c r="BZ1182" s="68">
        <f t="shared" si="379"/>
        <v>200</v>
      </c>
      <c r="CA1182" s="75">
        <f ca="1">BV1182*'Inputs and Outputs'!$D$5-('Model Part B'!BW1182*'Model Part B'!BZ1182+BW1182*Costperbumped)</f>
        <v>4000</v>
      </c>
    </row>
    <row r="1183" spans="2:79" x14ac:dyDescent="0.2">
      <c r="B1183" s="74">
        <v>1180</v>
      </c>
      <c r="C1183" s="68" t="s">
        <v>1</v>
      </c>
      <c r="D1183" s="71">
        <f t="shared" si="385"/>
        <v>44591</v>
      </c>
      <c r="E1183" s="67" t="s">
        <v>3</v>
      </c>
      <c r="F1183" s="68" t="str">
        <f>'Flight Data'!$A1181</f>
        <v>G1180</v>
      </c>
      <c r="G1183" s="68">
        <f ca="1">'Flight Data'!$B1181</f>
        <v>0</v>
      </c>
      <c r="H1183" s="68">
        <f ca="1">ROUND(NORMINV($M1183,'Inputs and Outputs'!$C$18,'Inputs and Outputs'!$D$18),0)</f>
        <v>108</v>
      </c>
      <c r="I1183" s="68">
        <f t="shared" si="365"/>
        <v>101</v>
      </c>
      <c r="J1183" s="68">
        <f t="shared" ca="1" si="366"/>
        <v>101</v>
      </c>
      <c r="K1183" s="68">
        <f ca="1">IF(J1183-G1183&gt;'Inputs and Outputs'!$D$4,One-G1183,0)</f>
        <v>1</v>
      </c>
      <c r="L1183" s="68">
        <f ca="1">J1183*'Inputs and Outputs'!$D$5-K1183*'Inputs and Outputs'!$D$6</f>
        <v>3940</v>
      </c>
      <c r="M1183" s="70">
        <f t="shared" ca="1" si="380"/>
        <v>0.89126648159166599</v>
      </c>
      <c r="N1183" s="68">
        <f t="shared" si="367"/>
        <v>25</v>
      </c>
      <c r="O1183" s="75">
        <f ca="1">J1183*'Inputs and Outputs'!$D$5-('Model Part B'!K1183*'Model Part B'!N1183+K1183*Costperbumped)</f>
        <v>3915</v>
      </c>
      <c r="R1183" s="74">
        <v>1180</v>
      </c>
      <c r="S1183" s="68" t="s">
        <v>1</v>
      </c>
      <c r="T1183" s="71">
        <f t="shared" si="386"/>
        <v>44591</v>
      </c>
      <c r="U1183" s="67" t="s">
        <v>3</v>
      </c>
      <c r="V1183" s="68" t="str">
        <f>'Flight Data'!$A1181</f>
        <v>G1180</v>
      </c>
      <c r="W1183" s="68">
        <f ca="1">'Flight Data'!$B1181</f>
        <v>0</v>
      </c>
      <c r="X1183" s="68">
        <f ca="1">ROUND(NORMINV($AC1183,'Inputs and Outputs'!$C$18,'Inputs and Outputs'!$D$18),0)</f>
        <v>106</v>
      </c>
      <c r="Y1183" s="68">
        <f t="shared" si="368"/>
        <v>102</v>
      </c>
      <c r="Z1183" s="68">
        <f t="shared" ca="1" si="369"/>
        <v>102</v>
      </c>
      <c r="AA1183" s="68">
        <f ca="1">IF(Z1183-W1183&gt;'Inputs and Outputs'!$D$4,One-W1183,0)</f>
        <v>1</v>
      </c>
      <c r="AB1183" s="68">
        <f ca="1">Z1183*'Inputs and Outputs'!$D$5-AA1183*'Inputs and Outputs'!$D$6</f>
        <v>3980</v>
      </c>
      <c r="AC1183" s="70">
        <f t="shared" ca="1" si="381"/>
        <v>0.78942411157880166</v>
      </c>
      <c r="AD1183" s="68">
        <f t="shared" si="370"/>
        <v>25</v>
      </c>
      <c r="AE1183" s="75">
        <f ca="1">Z1183*'Inputs and Outputs'!$D$5-('Model Part B'!AA1183*'Model Part B'!AD1183+AA1183*Costperbumped)</f>
        <v>3955</v>
      </c>
      <c r="AH1183" s="74">
        <v>1180</v>
      </c>
      <c r="AI1183" s="68" t="s">
        <v>1</v>
      </c>
      <c r="AJ1183" s="71">
        <f t="shared" si="387"/>
        <v>44591</v>
      </c>
      <c r="AK1183" s="67" t="s">
        <v>3</v>
      </c>
      <c r="AL1183" s="68" t="str">
        <f>'Flight Data'!$A1181</f>
        <v>G1180</v>
      </c>
      <c r="AM1183" s="68">
        <f ca="1">'Flight Data'!$B1181</f>
        <v>0</v>
      </c>
      <c r="AN1183" s="68">
        <f ca="1">ROUND(NORMINV($AS1183,'Inputs and Outputs'!$C$18,'Inputs and Outputs'!$D$18),0)</f>
        <v>104</v>
      </c>
      <c r="AO1183" s="68">
        <f t="shared" si="371"/>
        <v>103</v>
      </c>
      <c r="AP1183" s="68">
        <f t="shared" ca="1" si="372"/>
        <v>103</v>
      </c>
      <c r="AQ1183" s="68">
        <f ca="1">IF(AP1183-AM1183&gt;'Inputs and Outputs'!$D$4,Three-AM1183,0)</f>
        <v>3</v>
      </c>
      <c r="AR1183" s="68">
        <f ca="1">AP1183*'Inputs and Outputs'!$D$5-AQ1183*'Inputs and Outputs'!$D$6</f>
        <v>3820</v>
      </c>
      <c r="AS1183" s="70">
        <f t="shared" ca="1" si="382"/>
        <v>0.71806514398062038</v>
      </c>
      <c r="AT1183" s="68">
        <f t="shared" si="373"/>
        <v>25</v>
      </c>
      <c r="AU1183" s="75">
        <f ca="1">AP1183*'Inputs and Outputs'!$D$5-('Model Part B'!AQ1183*'Model Part B'!AT1183+AQ1183*Costperbumped)</f>
        <v>3745</v>
      </c>
      <c r="AX1183" s="74">
        <v>1180</v>
      </c>
      <c r="AY1183" s="68" t="s">
        <v>1</v>
      </c>
      <c r="AZ1183" s="71">
        <f t="shared" si="388"/>
        <v>44591</v>
      </c>
      <c r="BA1183" s="67" t="s">
        <v>3</v>
      </c>
      <c r="BB1183" s="68" t="str">
        <f>'Flight Data'!$A1181</f>
        <v>G1180</v>
      </c>
      <c r="BC1183" s="68">
        <f ca="1">'Flight Data'!$B1181</f>
        <v>0</v>
      </c>
      <c r="BD1183" s="68">
        <f ca="1">ROUND(NORMINV($BI1183,'Inputs and Outputs'!$C$18,'Inputs and Outputs'!$D$18),0)</f>
        <v>99</v>
      </c>
      <c r="BE1183" s="68">
        <f t="shared" si="374"/>
        <v>104</v>
      </c>
      <c r="BF1183" s="68">
        <f t="shared" ca="1" si="375"/>
        <v>99</v>
      </c>
      <c r="BG1183" s="68">
        <f ca="1">IF(BF1183-BC1183&gt;'Inputs and Outputs'!$D$4,Four-BC1183,0)</f>
        <v>0</v>
      </c>
      <c r="BH1183" s="68">
        <f ca="1">BF1183*'Inputs and Outputs'!$D$5-BG1183*'Inputs and Outputs'!$D$6</f>
        <v>3960</v>
      </c>
      <c r="BI1183" s="70">
        <f t="shared" ca="1" si="383"/>
        <v>0.38196212263783436</v>
      </c>
      <c r="BJ1183" s="68">
        <f t="shared" si="376"/>
        <v>25</v>
      </c>
      <c r="BK1183" s="75">
        <f ca="1">BF1183*'Inputs and Outputs'!$D$5-('Model Part B'!BG1183*'Model Part B'!BJ1183+BG1183*Costperbumped)</f>
        <v>3960</v>
      </c>
      <c r="BN1183" s="74">
        <v>1180</v>
      </c>
      <c r="BO1183" s="68" t="s">
        <v>1</v>
      </c>
      <c r="BP1183" s="71">
        <f t="shared" si="389"/>
        <v>44591</v>
      </c>
      <c r="BQ1183" s="67" t="s">
        <v>3</v>
      </c>
      <c r="BR1183" s="68" t="str">
        <f>'Flight Data'!$A1181</f>
        <v>G1180</v>
      </c>
      <c r="BS1183" s="68">
        <f ca="1">'Flight Data'!$B1181</f>
        <v>0</v>
      </c>
      <c r="BT1183" s="68">
        <f ca="1">ROUND(NORMINV($BY1183,'Inputs and Outputs'!$C$18,'Inputs and Outputs'!$D$18),0)</f>
        <v>100</v>
      </c>
      <c r="BU1183" s="68">
        <f t="shared" si="377"/>
        <v>105</v>
      </c>
      <c r="BV1183" s="68">
        <f t="shared" ca="1" si="378"/>
        <v>100</v>
      </c>
      <c r="BW1183" s="68">
        <f ca="1">IF(BV1183-BS1183&gt;'Inputs and Outputs'!$D$4,Five-BS1183,0)</f>
        <v>0</v>
      </c>
      <c r="BX1183" s="68">
        <f ca="1">BV1183*'Inputs and Outputs'!$D$5-BW1183*'Inputs and Outputs'!$D$6</f>
        <v>4000</v>
      </c>
      <c r="BY1183" s="70">
        <f t="shared" ca="1" si="384"/>
        <v>0.41563628605747049</v>
      </c>
      <c r="BZ1183" s="68">
        <f t="shared" si="379"/>
        <v>25</v>
      </c>
      <c r="CA1183" s="75">
        <f ca="1">BV1183*'Inputs and Outputs'!$D$5-('Model Part B'!BW1183*'Model Part B'!BZ1183+BW1183*Costperbumped)</f>
        <v>4000</v>
      </c>
    </row>
    <row r="1184" spans="2:79" x14ac:dyDescent="0.2">
      <c r="B1184" s="74">
        <v>1181</v>
      </c>
      <c r="C1184" s="68" t="s">
        <v>1</v>
      </c>
      <c r="D1184" s="71">
        <f t="shared" si="385"/>
        <v>44591</v>
      </c>
      <c r="E1184" s="67" t="s">
        <v>2</v>
      </c>
      <c r="F1184" s="68" t="str">
        <f>'Flight Data'!$A1182</f>
        <v>G1181</v>
      </c>
      <c r="G1184" s="68">
        <f ca="1">'Flight Data'!$B1182</f>
        <v>7</v>
      </c>
      <c r="H1184" s="68">
        <f ca="1">ROUND(NORMINV($M1184,'Inputs and Outputs'!$C$19,'Inputs and Outputs'!$D$19),0)</f>
        <v>95</v>
      </c>
      <c r="I1184" s="68">
        <f t="shared" si="365"/>
        <v>101</v>
      </c>
      <c r="J1184" s="68">
        <f t="shared" ca="1" si="366"/>
        <v>95</v>
      </c>
      <c r="K1184" s="68">
        <f ca="1">IF(J1184-G1184&gt;'Inputs and Outputs'!$D$4,One-G1184,0)</f>
        <v>0</v>
      </c>
      <c r="L1184" s="68">
        <f ca="1">J1184*'Inputs and Outputs'!$D$5-K1184*'Inputs and Outputs'!$D$6</f>
        <v>3800</v>
      </c>
      <c r="M1184" s="70">
        <f t="shared" ca="1" si="380"/>
        <v>5.4259343035304775E-2</v>
      </c>
      <c r="N1184" s="68">
        <f t="shared" si="367"/>
        <v>25</v>
      </c>
      <c r="O1184" s="75">
        <f ca="1">J1184*'Inputs and Outputs'!$D$5-('Model Part B'!K1184*'Model Part B'!N1184+K1184*Costperbumped)</f>
        <v>3800</v>
      </c>
      <c r="R1184" s="74">
        <v>1181</v>
      </c>
      <c r="S1184" s="68" t="s">
        <v>1</v>
      </c>
      <c r="T1184" s="71">
        <f t="shared" si="386"/>
        <v>44591</v>
      </c>
      <c r="U1184" s="67" t="s">
        <v>2</v>
      </c>
      <c r="V1184" s="68" t="str">
        <f>'Flight Data'!$A1182</f>
        <v>G1181</v>
      </c>
      <c r="W1184" s="68">
        <f ca="1">'Flight Data'!$B1182</f>
        <v>7</v>
      </c>
      <c r="X1184" s="68">
        <f ca="1">ROUND(NORMINV($AC1184,'Inputs and Outputs'!$C$19,'Inputs and Outputs'!$D$19),0)</f>
        <v>104</v>
      </c>
      <c r="Y1184" s="68">
        <f t="shared" si="368"/>
        <v>102</v>
      </c>
      <c r="Z1184" s="68">
        <f t="shared" ca="1" si="369"/>
        <v>102</v>
      </c>
      <c r="AA1184" s="68">
        <f ca="1">IF(Z1184-W1184&gt;'Inputs and Outputs'!$D$4,One-W1184,0)</f>
        <v>0</v>
      </c>
      <c r="AB1184" s="68">
        <f ca="1">Z1184*'Inputs and Outputs'!$D$5-AA1184*'Inputs and Outputs'!$D$6</f>
        <v>4080</v>
      </c>
      <c r="AC1184" s="70">
        <f t="shared" ca="1" si="381"/>
        <v>0.56462774547159056</v>
      </c>
      <c r="AD1184" s="68">
        <f t="shared" si="370"/>
        <v>25</v>
      </c>
      <c r="AE1184" s="75">
        <f ca="1">Z1184*'Inputs and Outputs'!$D$5-('Model Part B'!AA1184*'Model Part B'!AD1184+AA1184*Costperbumped)</f>
        <v>4080</v>
      </c>
      <c r="AH1184" s="74">
        <v>1181</v>
      </c>
      <c r="AI1184" s="68" t="s">
        <v>1</v>
      </c>
      <c r="AJ1184" s="71">
        <f t="shared" si="387"/>
        <v>44591</v>
      </c>
      <c r="AK1184" s="67" t="s">
        <v>2</v>
      </c>
      <c r="AL1184" s="68" t="str">
        <f>'Flight Data'!$A1182</f>
        <v>G1181</v>
      </c>
      <c r="AM1184" s="68">
        <f ca="1">'Flight Data'!$B1182</f>
        <v>7</v>
      </c>
      <c r="AN1184" s="68">
        <f ca="1">ROUND(NORMINV($AS1184,'Inputs and Outputs'!$C$19,'Inputs and Outputs'!$D$19),0)</f>
        <v>102</v>
      </c>
      <c r="AO1184" s="68">
        <f t="shared" si="371"/>
        <v>103</v>
      </c>
      <c r="AP1184" s="68">
        <f t="shared" ca="1" si="372"/>
        <v>102</v>
      </c>
      <c r="AQ1184" s="68">
        <f ca="1">IF(AP1184-AM1184&gt;'Inputs and Outputs'!$D$4,Three-AM1184,0)</f>
        <v>0</v>
      </c>
      <c r="AR1184" s="68">
        <f ca="1">AP1184*'Inputs and Outputs'!$D$5-AQ1184*'Inputs and Outputs'!$D$6</f>
        <v>4080</v>
      </c>
      <c r="AS1184" s="70">
        <f t="shared" ca="1" si="382"/>
        <v>0.4163837467216317</v>
      </c>
      <c r="AT1184" s="68">
        <f t="shared" si="373"/>
        <v>25</v>
      </c>
      <c r="AU1184" s="75">
        <f ca="1">AP1184*'Inputs and Outputs'!$D$5-('Model Part B'!AQ1184*'Model Part B'!AT1184+AQ1184*Costperbumped)</f>
        <v>4080</v>
      </c>
      <c r="AX1184" s="74">
        <v>1181</v>
      </c>
      <c r="AY1184" s="68" t="s">
        <v>1</v>
      </c>
      <c r="AZ1184" s="71">
        <f t="shared" si="388"/>
        <v>44591</v>
      </c>
      <c r="BA1184" s="67" t="s">
        <v>2</v>
      </c>
      <c r="BB1184" s="68" t="str">
        <f>'Flight Data'!$A1182</f>
        <v>G1181</v>
      </c>
      <c r="BC1184" s="68">
        <f ca="1">'Flight Data'!$B1182</f>
        <v>7</v>
      </c>
      <c r="BD1184" s="68">
        <f ca="1">ROUND(NORMINV($BI1184,'Inputs and Outputs'!$C$19,'Inputs and Outputs'!$D$19),0)</f>
        <v>117</v>
      </c>
      <c r="BE1184" s="68">
        <f t="shared" si="374"/>
        <v>104</v>
      </c>
      <c r="BF1184" s="68">
        <f t="shared" ca="1" si="375"/>
        <v>104</v>
      </c>
      <c r="BG1184" s="68">
        <f ca="1">IF(BF1184-BC1184&gt;'Inputs and Outputs'!$D$4,Four-BC1184,0)</f>
        <v>0</v>
      </c>
      <c r="BH1184" s="68">
        <f ca="1">BF1184*'Inputs and Outputs'!$D$5-BG1184*'Inputs and Outputs'!$D$6</f>
        <v>4160</v>
      </c>
      <c r="BI1184" s="70">
        <f t="shared" ca="1" si="383"/>
        <v>0.99698109720807127</v>
      </c>
      <c r="BJ1184" s="68">
        <f t="shared" si="376"/>
        <v>25</v>
      </c>
      <c r="BK1184" s="75">
        <f ca="1">BF1184*'Inputs and Outputs'!$D$5-('Model Part B'!BG1184*'Model Part B'!BJ1184+BG1184*Costperbumped)</f>
        <v>4160</v>
      </c>
      <c r="BN1184" s="74">
        <v>1181</v>
      </c>
      <c r="BO1184" s="68" t="s">
        <v>1</v>
      </c>
      <c r="BP1184" s="71">
        <f t="shared" si="389"/>
        <v>44591</v>
      </c>
      <c r="BQ1184" s="67" t="s">
        <v>2</v>
      </c>
      <c r="BR1184" s="68" t="str">
        <f>'Flight Data'!$A1182</f>
        <v>G1181</v>
      </c>
      <c r="BS1184" s="68">
        <f ca="1">'Flight Data'!$B1182</f>
        <v>7</v>
      </c>
      <c r="BT1184" s="68">
        <f ca="1">ROUND(NORMINV($BY1184,'Inputs and Outputs'!$C$18,'Inputs and Outputs'!$D$18),0)</f>
        <v>101</v>
      </c>
      <c r="BU1184" s="68">
        <f t="shared" si="377"/>
        <v>105</v>
      </c>
      <c r="BV1184" s="68">
        <f t="shared" ca="1" si="378"/>
        <v>101</v>
      </c>
      <c r="BW1184" s="68">
        <f ca="1">IF(BV1184-BS1184&gt;'Inputs and Outputs'!$D$4,Five-BS1184,0)</f>
        <v>0</v>
      </c>
      <c r="BX1184" s="68">
        <f ca="1">BV1184*'Inputs and Outputs'!$D$5-BW1184*'Inputs and Outputs'!$D$6</f>
        <v>4040</v>
      </c>
      <c r="BY1184" s="70">
        <f t="shared" ca="1" si="384"/>
        <v>0.4902073658631475</v>
      </c>
      <c r="BZ1184" s="68">
        <f t="shared" si="379"/>
        <v>25</v>
      </c>
      <c r="CA1184" s="75">
        <f ca="1">BV1184*'Inputs and Outputs'!$D$5-('Model Part B'!BW1184*'Model Part B'!BZ1184+BW1184*Costperbumped)</f>
        <v>4040</v>
      </c>
    </row>
    <row r="1185" spans="2:79" x14ac:dyDescent="0.2">
      <c r="B1185" s="74">
        <v>1182</v>
      </c>
      <c r="C1185" s="68" t="s">
        <v>1</v>
      </c>
      <c r="D1185" s="71">
        <f t="shared" si="385"/>
        <v>44591</v>
      </c>
      <c r="E1185" s="67" t="s">
        <v>0</v>
      </c>
      <c r="F1185" s="68" t="str">
        <f>'Flight Data'!$A1183</f>
        <v>G1182</v>
      </c>
      <c r="G1185" s="68">
        <f ca="1">'Flight Data'!$B1183</f>
        <v>7</v>
      </c>
      <c r="H1185" s="68">
        <f ca="1">ROUND(NORMINV($M1185,'Inputs and Outputs'!$C$20,'Inputs and Outputs'!$D$20),0)</f>
        <v>104</v>
      </c>
      <c r="I1185" s="68">
        <f t="shared" si="365"/>
        <v>101</v>
      </c>
      <c r="J1185" s="68">
        <f t="shared" ca="1" si="366"/>
        <v>101</v>
      </c>
      <c r="K1185" s="68">
        <f ca="1">IF(J1185-G1185&gt;'Inputs and Outputs'!$D$4,One-G1185,0)</f>
        <v>0</v>
      </c>
      <c r="L1185" s="68">
        <f ca="1">J1185*'Inputs and Outputs'!$D$5-K1185*'Inputs and Outputs'!$D$6</f>
        <v>4040</v>
      </c>
      <c r="M1185" s="70">
        <f t="shared" ca="1" si="380"/>
        <v>0.43110527385743924</v>
      </c>
      <c r="N1185" s="68">
        <f t="shared" si="367"/>
        <v>200</v>
      </c>
      <c r="O1185" s="75">
        <f ca="1">J1185*'Inputs and Outputs'!$D$5-('Model Part B'!K1185*'Model Part B'!N1185+K1185*Costperbumped)</f>
        <v>4040</v>
      </c>
      <c r="R1185" s="74">
        <v>1182</v>
      </c>
      <c r="S1185" s="68" t="s">
        <v>1</v>
      </c>
      <c r="T1185" s="71">
        <f t="shared" si="386"/>
        <v>44591</v>
      </c>
      <c r="U1185" s="67" t="s">
        <v>0</v>
      </c>
      <c r="V1185" s="68" t="str">
        <f>'Flight Data'!$A1183</f>
        <v>G1182</v>
      </c>
      <c r="W1185" s="68">
        <f ca="1">'Flight Data'!$B1183</f>
        <v>7</v>
      </c>
      <c r="X1185" s="68">
        <f ca="1">ROUND(NORMINV($AC1185,'Inputs and Outputs'!$C$20,'Inputs and Outputs'!$D$20),0)</f>
        <v>109</v>
      </c>
      <c r="Y1185" s="68">
        <f t="shared" si="368"/>
        <v>102</v>
      </c>
      <c r="Z1185" s="68">
        <f t="shared" ca="1" si="369"/>
        <v>102</v>
      </c>
      <c r="AA1185" s="68">
        <f ca="1">IF(Z1185-W1185&gt;'Inputs and Outputs'!$D$4,One-W1185,0)</f>
        <v>0</v>
      </c>
      <c r="AB1185" s="68">
        <f ca="1">Z1185*'Inputs and Outputs'!$D$5-AA1185*'Inputs and Outputs'!$D$6</f>
        <v>4080</v>
      </c>
      <c r="AC1185" s="70">
        <f t="shared" ca="1" si="381"/>
        <v>0.7903209115207811</v>
      </c>
      <c r="AD1185" s="68">
        <f t="shared" si="370"/>
        <v>200</v>
      </c>
      <c r="AE1185" s="75">
        <f ca="1">Z1185*'Inputs and Outputs'!$D$5-('Model Part B'!AA1185*'Model Part B'!AD1185+AA1185*Costperbumped)</f>
        <v>4080</v>
      </c>
      <c r="AH1185" s="74">
        <v>1182</v>
      </c>
      <c r="AI1185" s="68" t="s">
        <v>1</v>
      </c>
      <c r="AJ1185" s="71">
        <f t="shared" si="387"/>
        <v>44591</v>
      </c>
      <c r="AK1185" s="67" t="s">
        <v>0</v>
      </c>
      <c r="AL1185" s="68" t="str">
        <f>'Flight Data'!$A1183</f>
        <v>G1182</v>
      </c>
      <c r="AM1185" s="68">
        <f ca="1">'Flight Data'!$B1183</f>
        <v>7</v>
      </c>
      <c r="AN1185" s="68">
        <f ca="1">ROUND(NORMINV($AS1185,'Inputs and Outputs'!$C$20,'Inputs and Outputs'!$D$20),0)</f>
        <v>104</v>
      </c>
      <c r="AO1185" s="68">
        <f t="shared" si="371"/>
        <v>103</v>
      </c>
      <c r="AP1185" s="68">
        <f t="shared" ca="1" si="372"/>
        <v>103</v>
      </c>
      <c r="AQ1185" s="68">
        <f ca="1">IF(AP1185-AM1185&gt;'Inputs and Outputs'!$D$4,Three-AM1185,0)</f>
        <v>0</v>
      </c>
      <c r="AR1185" s="68">
        <f ca="1">AP1185*'Inputs and Outputs'!$D$5-AQ1185*'Inputs and Outputs'!$D$6</f>
        <v>4120</v>
      </c>
      <c r="AS1185" s="70">
        <f t="shared" ca="1" si="382"/>
        <v>0.39338954039137564</v>
      </c>
      <c r="AT1185" s="68">
        <f t="shared" si="373"/>
        <v>200</v>
      </c>
      <c r="AU1185" s="75">
        <f ca="1">AP1185*'Inputs and Outputs'!$D$5-('Model Part B'!AQ1185*'Model Part B'!AT1185+AQ1185*Costperbumped)</f>
        <v>4120</v>
      </c>
      <c r="AX1185" s="74">
        <v>1182</v>
      </c>
      <c r="AY1185" s="68" t="s">
        <v>1</v>
      </c>
      <c r="AZ1185" s="71">
        <f t="shared" si="388"/>
        <v>44591</v>
      </c>
      <c r="BA1185" s="67" t="s">
        <v>0</v>
      </c>
      <c r="BB1185" s="68" t="str">
        <f>'Flight Data'!$A1183</f>
        <v>G1182</v>
      </c>
      <c r="BC1185" s="68">
        <f ca="1">'Flight Data'!$B1183</f>
        <v>7</v>
      </c>
      <c r="BD1185" s="68">
        <f ca="1">ROUND(NORMINV($BI1185,'Inputs and Outputs'!$C$20,'Inputs and Outputs'!$D$20),0)</f>
        <v>97</v>
      </c>
      <c r="BE1185" s="68">
        <f t="shared" si="374"/>
        <v>104</v>
      </c>
      <c r="BF1185" s="68">
        <f t="shared" ca="1" si="375"/>
        <v>97</v>
      </c>
      <c r="BG1185" s="68">
        <f ca="1">IF(BF1185-BC1185&gt;'Inputs and Outputs'!$D$4,Four-BC1185,0)</f>
        <v>0</v>
      </c>
      <c r="BH1185" s="68">
        <f ca="1">BF1185*'Inputs and Outputs'!$D$5-BG1185*'Inputs and Outputs'!$D$6</f>
        <v>3880</v>
      </c>
      <c r="BI1185" s="70">
        <f t="shared" ca="1" si="383"/>
        <v>5.7783750887366092E-2</v>
      </c>
      <c r="BJ1185" s="68">
        <f t="shared" si="376"/>
        <v>200</v>
      </c>
      <c r="BK1185" s="75">
        <f ca="1">BF1185*'Inputs and Outputs'!$D$5-('Model Part B'!BG1185*'Model Part B'!BJ1185+BG1185*Costperbumped)</f>
        <v>3880</v>
      </c>
      <c r="BN1185" s="74">
        <v>1182</v>
      </c>
      <c r="BO1185" s="68" t="s">
        <v>1</v>
      </c>
      <c r="BP1185" s="71">
        <f t="shared" si="389"/>
        <v>44591</v>
      </c>
      <c r="BQ1185" s="67" t="s">
        <v>0</v>
      </c>
      <c r="BR1185" s="68" t="str">
        <f>'Flight Data'!$A1183</f>
        <v>G1182</v>
      </c>
      <c r="BS1185" s="68">
        <f ca="1">'Flight Data'!$B1183</f>
        <v>7</v>
      </c>
      <c r="BT1185" s="68">
        <f ca="1">ROUND(NORMINV($BY1185,'Inputs and Outputs'!$C$18,'Inputs and Outputs'!$D$18),0)</f>
        <v>100</v>
      </c>
      <c r="BU1185" s="68">
        <f t="shared" si="377"/>
        <v>105</v>
      </c>
      <c r="BV1185" s="68">
        <f t="shared" ca="1" si="378"/>
        <v>100</v>
      </c>
      <c r="BW1185" s="68">
        <f ca="1">IF(BV1185-BS1185&gt;'Inputs and Outputs'!$D$4,Five-BS1185,0)</f>
        <v>0</v>
      </c>
      <c r="BX1185" s="68">
        <f ca="1">BV1185*'Inputs and Outputs'!$D$5-BW1185*'Inputs and Outputs'!$D$6</f>
        <v>4000</v>
      </c>
      <c r="BY1185" s="70">
        <f t="shared" ca="1" si="384"/>
        <v>0.41728155760487273</v>
      </c>
      <c r="BZ1185" s="68">
        <f t="shared" si="379"/>
        <v>200</v>
      </c>
      <c r="CA1185" s="75">
        <f ca="1">BV1185*'Inputs and Outputs'!$D$5-('Model Part B'!BW1185*'Model Part B'!BZ1185+BW1185*Costperbumped)</f>
        <v>4000</v>
      </c>
    </row>
    <row r="1186" spans="2:79" x14ac:dyDescent="0.2">
      <c r="B1186" s="74">
        <v>1183</v>
      </c>
      <c r="C1186" s="68" t="s">
        <v>9</v>
      </c>
      <c r="D1186" s="71">
        <f t="shared" si="385"/>
        <v>44592</v>
      </c>
      <c r="E1186" s="67" t="s">
        <v>3</v>
      </c>
      <c r="F1186" s="68" t="str">
        <f>'Flight Data'!$A1184</f>
        <v>G1183</v>
      </c>
      <c r="G1186" s="68">
        <f ca="1">'Flight Data'!$B1184</f>
        <v>8</v>
      </c>
      <c r="H1186" s="68">
        <f ca="1">ROUND(NORMINV($M1186,'Inputs and Outputs'!$C$18,'Inputs and Outputs'!$D$18),0)</f>
        <v>110</v>
      </c>
      <c r="I1186" s="68">
        <f t="shared" si="365"/>
        <v>101</v>
      </c>
      <c r="J1186" s="68">
        <f t="shared" ca="1" si="366"/>
        <v>101</v>
      </c>
      <c r="K1186" s="68">
        <f ca="1">IF(J1186-G1186&gt;'Inputs and Outputs'!$D$4,One-G1186,0)</f>
        <v>0</v>
      </c>
      <c r="L1186" s="68">
        <f ca="1">J1186*'Inputs and Outputs'!$D$5-K1186*'Inputs and Outputs'!$D$6</f>
        <v>4040</v>
      </c>
      <c r="M1186" s="70">
        <f t="shared" ca="1" si="380"/>
        <v>0.92522712406815011</v>
      </c>
      <c r="N1186" s="68">
        <f t="shared" si="367"/>
        <v>25</v>
      </c>
      <c r="O1186" s="75">
        <f ca="1">J1186*'Inputs and Outputs'!$D$5-('Model Part B'!K1186*'Model Part B'!N1186+K1186*Costperbumped)</f>
        <v>4040</v>
      </c>
      <c r="R1186" s="74">
        <v>1183</v>
      </c>
      <c r="S1186" s="68" t="s">
        <v>9</v>
      </c>
      <c r="T1186" s="71">
        <f t="shared" si="386"/>
        <v>44592</v>
      </c>
      <c r="U1186" s="67" t="s">
        <v>3</v>
      </c>
      <c r="V1186" s="68" t="str">
        <f>'Flight Data'!$A1184</f>
        <v>G1183</v>
      </c>
      <c r="W1186" s="68">
        <f ca="1">'Flight Data'!$B1184</f>
        <v>8</v>
      </c>
      <c r="X1186" s="68">
        <f ca="1">ROUND(NORMINV($AC1186,'Inputs and Outputs'!$C$18,'Inputs and Outputs'!$D$18),0)</f>
        <v>107</v>
      </c>
      <c r="Y1186" s="68">
        <f t="shared" si="368"/>
        <v>102</v>
      </c>
      <c r="Z1186" s="68">
        <f t="shared" ca="1" si="369"/>
        <v>102</v>
      </c>
      <c r="AA1186" s="68">
        <f ca="1">IF(Z1186-W1186&gt;'Inputs and Outputs'!$D$4,One-W1186,0)</f>
        <v>0</v>
      </c>
      <c r="AB1186" s="68">
        <f ca="1">Z1186*'Inputs and Outputs'!$D$5-AA1186*'Inputs and Outputs'!$D$6</f>
        <v>4080</v>
      </c>
      <c r="AC1186" s="70">
        <f t="shared" ca="1" si="381"/>
        <v>0.83849121033768426</v>
      </c>
      <c r="AD1186" s="68">
        <f t="shared" si="370"/>
        <v>25</v>
      </c>
      <c r="AE1186" s="75">
        <f ca="1">Z1186*'Inputs and Outputs'!$D$5-('Model Part B'!AA1186*'Model Part B'!AD1186+AA1186*Costperbumped)</f>
        <v>4080</v>
      </c>
      <c r="AH1186" s="74">
        <v>1183</v>
      </c>
      <c r="AI1186" s="68" t="s">
        <v>9</v>
      </c>
      <c r="AJ1186" s="71">
        <f t="shared" si="387"/>
        <v>44592</v>
      </c>
      <c r="AK1186" s="67" t="s">
        <v>3</v>
      </c>
      <c r="AL1186" s="68" t="str">
        <f>'Flight Data'!$A1184</f>
        <v>G1183</v>
      </c>
      <c r="AM1186" s="68">
        <f ca="1">'Flight Data'!$B1184</f>
        <v>8</v>
      </c>
      <c r="AN1186" s="68">
        <f ca="1">ROUND(NORMINV($AS1186,'Inputs and Outputs'!$C$18,'Inputs and Outputs'!$D$18),0)</f>
        <v>112</v>
      </c>
      <c r="AO1186" s="68">
        <f t="shared" si="371"/>
        <v>103</v>
      </c>
      <c r="AP1186" s="68">
        <f t="shared" ca="1" si="372"/>
        <v>103</v>
      </c>
      <c r="AQ1186" s="68">
        <f ca="1">IF(AP1186-AM1186&gt;'Inputs and Outputs'!$D$4,Three-AM1186,0)</f>
        <v>0</v>
      </c>
      <c r="AR1186" s="68">
        <f ca="1">AP1186*'Inputs and Outputs'!$D$5-AQ1186*'Inputs and Outputs'!$D$6</f>
        <v>4120</v>
      </c>
      <c r="AS1186" s="70">
        <f t="shared" ca="1" si="382"/>
        <v>0.96742998708964634</v>
      </c>
      <c r="AT1186" s="68">
        <f t="shared" si="373"/>
        <v>25</v>
      </c>
      <c r="AU1186" s="75">
        <f ca="1">AP1186*'Inputs and Outputs'!$D$5-('Model Part B'!AQ1186*'Model Part B'!AT1186+AQ1186*Costperbumped)</f>
        <v>4120</v>
      </c>
      <c r="AX1186" s="74">
        <v>1183</v>
      </c>
      <c r="AY1186" s="68" t="s">
        <v>9</v>
      </c>
      <c r="AZ1186" s="71">
        <f t="shared" si="388"/>
        <v>44592</v>
      </c>
      <c r="BA1186" s="67" t="s">
        <v>3</v>
      </c>
      <c r="BB1186" s="68" t="str">
        <f>'Flight Data'!$A1184</f>
        <v>G1183</v>
      </c>
      <c r="BC1186" s="68">
        <f ca="1">'Flight Data'!$B1184</f>
        <v>8</v>
      </c>
      <c r="BD1186" s="68">
        <f ca="1">ROUND(NORMINV($BI1186,'Inputs and Outputs'!$C$18,'Inputs and Outputs'!$D$18),0)</f>
        <v>99</v>
      </c>
      <c r="BE1186" s="68">
        <f t="shared" si="374"/>
        <v>104</v>
      </c>
      <c r="BF1186" s="68">
        <f t="shared" ca="1" si="375"/>
        <v>99</v>
      </c>
      <c r="BG1186" s="68">
        <f ca="1">IF(BF1186-BC1186&gt;'Inputs and Outputs'!$D$4,Four-BC1186,0)</f>
        <v>0</v>
      </c>
      <c r="BH1186" s="68">
        <f ca="1">BF1186*'Inputs and Outputs'!$D$5-BG1186*'Inputs and Outputs'!$D$6</f>
        <v>3960</v>
      </c>
      <c r="BI1186" s="70">
        <f t="shared" ca="1" si="383"/>
        <v>0.39047373643704308</v>
      </c>
      <c r="BJ1186" s="68">
        <f t="shared" si="376"/>
        <v>25</v>
      </c>
      <c r="BK1186" s="75">
        <f ca="1">BF1186*'Inputs and Outputs'!$D$5-('Model Part B'!BG1186*'Model Part B'!BJ1186+BG1186*Costperbumped)</f>
        <v>3960</v>
      </c>
      <c r="BN1186" s="74">
        <v>1183</v>
      </c>
      <c r="BO1186" s="68" t="s">
        <v>9</v>
      </c>
      <c r="BP1186" s="71">
        <f t="shared" si="389"/>
        <v>44592</v>
      </c>
      <c r="BQ1186" s="67" t="s">
        <v>3</v>
      </c>
      <c r="BR1186" s="68" t="str">
        <f>'Flight Data'!$A1184</f>
        <v>G1183</v>
      </c>
      <c r="BS1186" s="68">
        <f ca="1">'Flight Data'!$B1184</f>
        <v>8</v>
      </c>
      <c r="BT1186" s="68">
        <f ca="1">ROUND(NORMINV($BY1186,'Inputs and Outputs'!$C$18,'Inputs and Outputs'!$D$18),0)</f>
        <v>112</v>
      </c>
      <c r="BU1186" s="68">
        <f t="shared" si="377"/>
        <v>105</v>
      </c>
      <c r="BV1186" s="68">
        <f t="shared" ca="1" si="378"/>
        <v>105</v>
      </c>
      <c r="BW1186" s="68">
        <f ca="1">IF(BV1186-BS1186&gt;'Inputs and Outputs'!$D$4,Five-BS1186,0)</f>
        <v>0</v>
      </c>
      <c r="BX1186" s="68">
        <f ca="1">BV1186*'Inputs and Outputs'!$D$5-BW1186*'Inputs and Outputs'!$D$6</f>
        <v>4200</v>
      </c>
      <c r="BY1186" s="70">
        <f t="shared" ca="1" si="384"/>
        <v>0.96254831913618122</v>
      </c>
      <c r="BZ1186" s="68">
        <f t="shared" si="379"/>
        <v>25</v>
      </c>
      <c r="CA1186" s="75">
        <f ca="1">BV1186*'Inputs and Outputs'!$D$5-('Model Part B'!BW1186*'Model Part B'!BZ1186+BW1186*Costperbumped)</f>
        <v>4200</v>
      </c>
    </row>
    <row r="1187" spans="2:79" x14ac:dyDescent="0.2">
      <c r="B1187" s="74">
        <v>1184</v>
      </c>
      <c r="C1187" s="68" t="s">
        <v>9</v>
      </c>
      <c r="D1187" s="71">
        <f t="shared" si="385"/>
        <v>44592</v>
      </c>
      <c r="E1187" s="67" t="s">
        <v>2</v>
      </c>
      <c r="F1187" s="68" t="str">
        <f>'Flight Data'!$A1185</f>
        <v>G1184</v>
      </c>
      <c r="G1187" s="68">
        <f ca="1">'Flight Data'!$B1185</f>
        <v>4</v>
      </c>
      <c r="H1187" s="68">
        <f ca="1">ROUND(NORMINV($M1187,'Inputs and Outputs'!$C$19,'Inputs and Outputs'!$D$19),0)</f>
        <v>96</v>
      </c>
      <c r="I1187" s="68">
        <f t="shared" si="365"/>
        <v>101</v>
      </c>
      <c r="J1187" s="68">
        <f t="shared" ca="1" si="366"/>
        <v>96</v>
      </c>
      <c r="K1187" s="68">
        <f ca="1">IF(J1187-G1187&gt;'Inputs and Outputs'!$D$4,One-G1187,0)</f>
        <v>0</v>
      </c>
      <c r="L1187" s="68">
        <f ca="1">J1187*'Inputs and Outputs'!$D$5-K1187*'Inputs and Outputs'!$D$6</f>
        <v>3840</v>
      </c>
      <c r="M1187" s="70">
        <f t="shared" ca="1" si="380"/>
        <v>8.6669440664013053E-2</v>
      </c>
      <c r="N1187" s="68">
        <f t="shared" si="367"/>
        <v>25</v>
      </c>
      <c r="O1187" s="75">
        <f ca="1">J1187*'Inputs and Outputs'!$D$5-('Model Part B'!K1187*'Model Part B'!N1187+K1187*Costperbumped)</f>
        <v>3840</v>
      </c>
      <c r="R1187" s="74">
        <v>1184</v>
      </c>
      <c r="S1187" s="68" t="s">
        <v>9</v>
      </c>
      <c r="T1187" s="71">
        <f t="shared" si="386"/>
        <v>44592</v>
      </c>
      <c r="U1187" s="67" t="s">
        <v>2</v>
      </c>
      <c r="V1187" s="68" t="str">
        <f>'Flight Data'!$A1185</f>
        <v>G1184</v>
      </c>
      <c r="W1187" s="68">
        <f ca="1">'Flight Data'!$B1185</f>
        <v>4</v>
      </c>
      <c r="X1187" s="68">
        <f ca="1">ROUND(NORMINV($AC1187,'Inputs and Outputs'!$C$19,'Inputs and Outputs'!$D$19),0)</f>
        <v>99</v>
      </c>
      <c r="Y1187" s="68">
        <f t="shared" si="368"/>
        <v>102</v>
      </c>
      <c r="Z1187" s="68">
        <f t="shared" ca="1" si="369"/>
        <v>99</v>
      </c>
      <c r="AA1187" s="68">
        <f ca="1">IF(Z1187-W1187&gt;'Inputs and Outputs'!$D$4,One-W1187,0)</f>
        <v>0</v>
      </c>
      <c r="AB1187" s="68">
        <f ca="1">Z1187*'Inputs and Outputs'!$D$5-AA1187*'Inputs and Outputs'!$D$6</f>
        <v>3960</v>
      </c>
      <c r="AC1187" s="70">
        <f t="shared" ca="1" si="381"/>
        <v>0.20761757894248689</v>
      </c>
      <c r="AD1187" s="68">
        <f t="shared" si="370"/>
        <v>25</v>
      </c>
      <c r="AE1187" s="75">
        <f ca="1">Z1187*'Inputs and Outputs'!$D$5-('Model Part B'!AA1187*'Model Part B'!AD1187+AA1187*Costperbumped)</f>
        <v>3960</v>
      </c>
      <c r="AH1187" s="74">
        <v>1184</v>
      </c>
      <c r="AI1187" s="68" t="s">
        <v>9</v>
      </c>
      <c r="AJ1187" s="71">
        <f t="shared" si="387"/>
        <v>44592</v>
      </c>
      <c r="AK1187" s="67" t="s">
        <v>2</v>
      </c>
      <c r="AL1187" s="68" t="str">
        <f>'Flight Data'!$A1185</f>
        <v>G1184</v>
      </c>
      <c r="AM1187" s="68">
        <f ca="1">'Flight Data'!$B1185</f>
        <v>4</v>
      </c>
      <c r="AN1187" s="68">
        <f ca="1">ROUND(NORMINV($AS1187,'Inputs and Outputs'!$C$19,'Inputs and Outputs'!$D$19),0)</f>
        <v>100</v>
      </c>
      <c r="AO1187" s="68">
        <f t="shared" si="371"/>
        <v>103</v>
      </c>
      <c r="AP1187" s="68">
        <f t="shared" ca="1" si="372"/>
        <v>100</v>
      </c>
      <c r="AQ1187" s="68">
        <f ca="1">IF(AP1187-AM1187&gt;'Inputs and Outputs'!$D$4,Three-AM1187,0)</f>
        <v>0</v>
      </c>
      <c r="AR1187" s="68">
        <f ca="1">AP1187*'Inputs and Outputs'!$D$5-AQ1187*'Inputs and Outputs'!$D$6</f>
        <v>4000</v>
      </c>
      <c r="AS1187" s="70">
        <f t="shared" ca="1" si="382"/>
        <v>0.26303374237075439</v>
      </c>
      <c r="AT1187" s="68">
        <f t="shared" si="373"/>
        <v>25</v>
      </c>
      <c r="AU1187" s="75">
        <f ca="1">AP1187*'Inputs and Outputs'!$D$5-('Model Part B'!AQ1187*'Model Part B'!AT1187+AQ1187*Costperbumped)</f>
        <v>4000</v>
      </c>
      <c r="AX1187" s="74">
        <v>1184</v>
      </c>
      <c r="AY1187" s="68" t="s">
        <v>9</v>
      </c>
      <c r="AZ1187" s="71">
        <f t="shared" si="388"/>
        <v>44592</v>
      </c>
      <c r="BA1187" s="67" t="s">
        <v>2</v>
      </c>
      <c r="BB1187" s="68" t="str">
        <f>'Flight Data'!$A1185</f>
        <v>G1184</v>
      </c>
      <c r="BC1187" s="68">
        <f ca="1">'Flight Data'!$B1185</f>
        <v>4</v>
      </c>
      <c r="BD1187" s="68">
        <f ca="1">ROUND(NORMINV($BI1187,'Inputs and Outputs'!$C$19,'Inputs and Outputs'!$D$19),0)</f>
        <v>103</v>
      </c>
      <c r="BE1187" s="68">
        <f t="shared" si="374"/>
        <v>104</v>
      </c>
      <c r="BF1187" s="68">
        <f t="shared" ca="1" si="375"/>
        <v>103</v>
      </c>
      <c r="BG1187" s="68">
        <f ca="1">IF(BF1187-BC1187&gt;'Inputs and Outputs'!$D$4,Four-BC1187,0)</f>
        <v>0</v>
      </c>
      <c r="BH1187" s="68">
        <f ca="1">BF1187*'Inputs and Outputs'!$D$5-BG1187*'Inputs and Outputs'!$D$6</f>
        <v>4120</v>
      </c>
      <c r="BI1187" s="70">
        <f t="shared" ca="1" si="383"/>
        <v>0.46998564647467445</v>
      </c>
      <c r="BJ1187" s="68">
        <f t="shared" si="376"/>
        <v>25</v>
      </c>
      <c r="BK1187" s="75">
        <f ca="1">BF1187*'Inputs and Outputs'!$D$5-('Model Part B'!BG1187*'Model Part B'!BJ1187+BG1187*Costperbumped)</f>
        <v>4120</v>
      </c>
      <c r="BN1187" s="74">
        <v>1184</v>
      </c>
      <c r="BO1187" s="68" t="s">
        <v>9</v>
      </c>
      <c r="BP1187" s="71">
        <f t="shared" si="389"/>
        <v>44592</v>
      </c>
      <c r="BQ1187" s="67" t="s">
        <v>2</v>
      </c>
      <c r="BR1187" s="68" t="str">
        <f>'Flight Data'!$A1185</f>
        <v>G1184</v>
      </c>
      <c r="BS1187" s="68">
        <f ca="1">'Flight Data'!$B1185</f>
        <v>4</v>
      </c>
      <c r="BT1187" s="68">
        <f ca="1">ROUND(NORMINV($BY1187,'Inputs and Outputs'!$C$18,'Inputs and Outputs'!$D$18),0)</f>
        <v>117</v>
      </c>
      <c r="BU1187" s="68">
        <f t="shared" si="377"/>
        <v>105</v>
      </c>
      <c r="BV1187" s="68">
        <f t="shared" ca="1" si="378"/>
        <v>105</v>
      </c>
      <c r="BW1187" s="68">
        <f ca="1">IF(BV1187-BS1187&gt;'Inputs and Outputs'!$D$4,Five-BS1187,0)</f>
        <v>1</v>
      </c>
      <c r="BX1187" s="68">
        <f ca="1">BV1187*'Inputs and Outputs'!$D$5-BW1187*'Inputs and Outputs'!$D$6</f>
        <v>4100</v>
      </c>
      <c r="BY1187" s="70">
        <f t="shared" ca="1" si="384"/>
        <v>0.99657989551674175</v>
      </c>
      <c r="BZ1187" s="68">
        <f t="shared" si="379"/>
        <v>25</v>
      </c>
      <c r="CA1187" s="75">
        <f ca="1">BV1187*'Inputs and Outputs'!$D$5-('Model Part B'!BW1187*'Model Part B'!BZ1187+BW1187*Costperbumped)</f>
        <v>4075</v>
      </c>
    </row>
    <row r="1188" spans="2:79" x14ac:dyDescent="0.2">
      <c r="B1188" s="74">
        <v>1185</v>
      </c>
      <c r="C1188" s="68" t="s">
        <v>9</v>
      </c>
      <c r="D1188" s="71">
        <f t="shared" si="385"/>
        <v>44592</v>
      </c>
      <c r="E1188" s="67" t="s">
        <v>0</v>
      </c>
      <c r="F1188" s="68" t="str">
        <f>'Flight Data'!$A1186</f>
        <v>G1185</v>
      </c>
      <c r="G1188" s="68">
        <f ca="1">'Flight Data'!$B1186</f>
        <v>7</v>
      </c>
      <c r="H1188" s="68">
        <f ca="1">ROUND(NORMINV($M1188,'Inputs and Outputs'!$C$20,'Inputs and Outputs'!$D$20),0)</f>
        <v>104</v>
      </c>
      <c r="I1188" s="68">
        <f t="shared" si="365"/>
        <v>101</v>
      </c>
      <c r="J1188" s="68">
        <f t="shared" ca="1" si="366"/>
        <v>101</v>
      </c>
      <c r="K1188" s="68">
        <f ca="1">IF(J1188-G1188&gt;'Inputs and Outputs'!$D$4,One-G1188,0)</f>
        <v>0</v>
      </c>
      <c r="L1188" s="68">
        <f ca="1">J1188*'Inputs and Outputs'!$D$5-K1188*'Inputs and Outputs'!$D$6</f>
        <v>4040</v>
      </c>
      <c r="M1188" s="70">
        <f t="shared" ca="1" si="380"/>
        <v>0.4138903866861614</v>
      </c>
      <c r="N1188" s="68">
        <f t="shared" si="367"/>
        <v>200</v>
      </c>
      <c r="O1188" s="75">
        <f ca="1">J1188*'Inputs and Outputs'!$D$5-('Model Part B'!K1188*'Model Part B'!N1188+K1188*Costperbumped)</f>
        <v>4040</v>
      </c>
      <c r="R1188" s="74">
        <v>1185</v>
      </c>
      <c r="S1188" s="68" t="s">
        <v>9</v>
      </c>
      <c r="T1188" s="71">
        <f t="shared" si="386"/>
        <v>44592</v>
      </c>
      <c r="U1188" s="67" t="s">
        <v>0</v>
      </c>
      <c r="V1188" s="68" t="str">
        <f>'Flight Data'!$A1186</f>
        <v>G1185</v>
      </c>
      <c r="W1188" s="68">
        <f ca="1">'Flight Data'!$B1186</f>
        <v>7</v>
      </c>
      <c r="X1188" s="68">
        <f ca="1">ROUND(NORMINV($AC1188,'Inputs and Outputs'!$C$20,'Inputs and Outputs'!$D$20),0)</f>
        <v>112</v>
      </c>
      <c r="Y1188" s="68">
        <f t="shared" si="368"/>
        <v>102</v>
      </c>
      <c r="Z1188" s="68">
        <f t="shared" ca="1" si="369"/>
        <v>102</v>
      </c>
      <c r="AA1188" s="68">
        <f ca="1">IF(Z1188-W1188&gt;'Inputs and Outputs'!$D$4,One-W1188,0)</f>
        <v>0</v>
      </c>
      <c r="AB1188" s="68">
        <f ca="1">Z1188*'Inputs and Outputs'!$D$5-AA1188*'Inputs and Outputs'!$D$6</f>
        <v>4080</v>
      </c>
      <c r="AC1188" s="70">
        <f t="shared" ca="1" si="381"/>
        <v>0.91114284815797431</v>
      </c>
      <c r="AD1188" s="68">
        <f t="shared" si="370"/>
        <v>200</v>
      </c>
      <c r="AE1188" s="75">
        <f ca="1">Z1188*'Inputs and Outputs'!$D$5-('Model Part B'!AA1188*'Model Part B'!AD1188+AA1188*Costperbumped)</f>
        <v>4080</v>
      </c>
      <c r="AH1188" s="74">
        <v>1185</v>
      </c>
      <c r="AI1188" s="68" t="s">
        <v>9</v>
      </c>
      <c r="AJ1188" s="71">
        <f t="shared" si="387"/>
        <v>44592</v>
      </c>
      <c r="AK1188" s="67" t="s">
        <v>0</v>
      </c>
      <c r="AL1188" s="68" t="str">
        <f>'Flight Data'!$A1186</f>
        <v>G1185</v>
      </c>
      <c r="AM1188" s="68">
        <f ca="1">'Flight Data'!$B1186</f>
        <v>7</v>
      </c>
      <c r="AN1188" s="68">
        <f ca="1">ROUND(NORMINV($AS1188,'Inputs and Outputs'!$C$20,'Inputs and Outputs'!$D$20),0)</f>
        <v>99</v>
      </c>
      <c r="AO1188" s="68">
        <f t="shared" si="371"/>
        <v>103</v>
      </c>
      <c r="AP1188" s="68">
        <f t="shared" ca="1" si="372"/>
        <v>99</v>
      </c>
      <c r="AQ1188" s="68">
        <f ca="1">IF(AP1188-AM1188&gt;'Inputs and Outputs'!$D$4,Three-AM1188,0)</f>
        <v>0</v>
      </c>
      <c r="AR1188" s="68">
        <f ca="1">AP1188*'Inputs and Outputs'!$D$5-AQ1188*'Inputs and Outputs'!$D$6</f>
        <v>3960</v>
      </c>
      <c r="AS1188" s="70">
        <f t="shared" ca="1" si="382"/>
        <v>0.13244772796442883</v>
      </c>
      <c r="AT1188" s="68">
        <f t="shared" si="373"/>
        <v>200</v>
      </c>
      <c r="AU1188" s="75">
        <f ca="1">AP1188*'Inputs and Outputs'!$D$5-('Model Part B'!AQ1188*'Model Part B'!AT1188+AQ1188*Costperbumped)</f>
        <v>3960</v>
      </c>
      <c r="AX1188" s="74">
        <v>1185</v>
      </c>
      <c r="AY1188" s="68" t="s">
        <v>9</v>
      </c>
      <c r="AZ1188" s="71">
        <f t="shared" si="388"/>
        <v>44592</v>
      </c>
      <c r="BA1188" s="67" t="s">
        <v>0</v>
      </c>
      <c r="BB1188" s="68" t="str">
        <f>'Flight Data'!$A1186</f>
        <v>G1185</v>
      </c>
      <c r="BC1188" s="68">
        <f ca="1">'Flight Data'!$B1186</f>
        <v>7</v>
      </c>
      <c r="BD1188" s="68">
        <f ca="1">ROUND(NORMINV($BI1188,'Inputs and Outputs'!$C$20,'Inputs and Outputs'!$D$20),0)</f>
        <v>104</v>
      </c>
      <c r="BE1188" s="68">
        <f t="shared" si="374"/>
        <v>104</v>
      </c>
      <c r="BF1188" s="68">
        <f t="shared" ca="1" si="375"/>
        <v>104</v>
      </c>
      <c r="BG1188" s="68">
        <f ca="1">IF(BF1188-BC1188&gt;'Inputs and Outputs'!$D$4,Four-BC1188,0)</f>
        <v>0</v>
      </c>
      <c r="BH1188" s="68">
        <f ca="1">BF1188*'Inputs and Outputs'!$D$5-BG1188*'Inputs and Outputs'!$D$6</f>
        <v>4160</v>
      </c>
      <c r="BI1188" s="70">
        <f t="shared" ca="1" si="383"/>
        <v>0.43966743491679139</v>
      </c>
      <c r="BJ1188" s="68">
        <f t="shared" si="376"/>
        <v>200</v>
      </c>
      <c r="BK1188" s="75">
        <f ca="1">BF1188*'Inputs and Outputs'!$D$5-('Model Part B'!BG1188*'Model Part B'!BJ1188+BG1188*Costperbumped)</f>
        <v>4160</v>
      </c>
      <c r="BN1188" s="74">
        <v>1185</v>
      </c>
      <c r="BO1188" s="68" t="s">
        <v>9</v>
      </c>
      <c r="BP1188" s="71">
        <f t="shared" si="389"/>
        <v>44592</v>
      </c>
      <c r="BQ1188" s="67" t="s">
        <v>0</v>
      </c>
      <c r="BR1188" s="68" t="str">
        <f>'Flight Data'!$A1186</f>
        <v>G1185</v>
      </c>
      <c r="BS1188" s="68">
        <f ca="1">'Flight Data'!$B1186</f>
        <v>7</v>
      </c>
      <c r="BT1188" s="68">
        <f ca="1">ROUND(NORMINV($BY1188,'Inputs and Outputs'!$C$18,'Inputs and Outputs'!$D$18),0)</f>
        <v>97</v>
      </c>
      <c r="BU1188" s="68">
        <f t="shared" si="377"/>
        <v>105</v>
      </c>
      <c r="BV1188" s="68">
        <f t="shared" ca="1" si="378"/>
        <v>97</v>
      </c>
      <c r="BW1188" s="68">
        <f ca="1">IF(BV1188-BS1188&gt;'Inputs and Outputs'!$D$4,Five-BS1188,0)</f>
        <v>0</v>
      </c>
      <c r="BX1188" s="68">
        <f ca="1">BV1188*'Inputs and Outputs'!$D$5-BW1188*'Inputs and Outputs'!$D$6</f>
        <v>3880</v>
      </c>
      <c r="BY1188" s="70">
        <f t="shared" ca="1" si="384"/>
        <v>0.24253313108672836</v>
      </c>
      <c r="BZ1188" s="68">
        <f t="shared" si="379"/>
        <v>200</v>
      </c>
      <c r="CA1188" s="75">
        <f ca="1">BV1188*'Inputs and Outputs'!$D$5-('Model Part B'!BW1188*'Model Part B'!BZ1188+BW1188*Costperbumped)</f>
        <v>3880</v>
      </c>
    </row>
    <row r="1189" spans="2:79" x14ac:dyDescent="0.2">
      <c r="B1189" s="74">
        <v>1186</v>
      </c>
      <c r="C1189" s="68" t="s">
        <v>8</v>
      </c>
      <c r="D1189" s="71">
        <f t="shared" si="385"/>
        <v>44593</v>
      </c>
      <c r="E1189" s="67" t="s">
        <v>3</v>
      </c>
      <c r="F1189" s="68" t="str">
        <f>'Flight Data'!$A1187</f>
        <v>G1186</v>
      </c>
      <c r="G1189" s="68">
        <f ca="1">'Flight Data'!$B1187</f>
        <v>5</v>
      </c>
      <c r="H1189" s="68">
        <f ca="1">ROUND(NORMINV($M1189,'Inputs and Outputs'!$C$18,'Inputs and Outputs'!$D$18),0)</f>
        <v>99</v>
      </c>
      <c r="I1189" s="68">
        <f t="shared" si="365"/>
        <v>101</v>
      </c>
      <c r="J1189" s="68">
        <f t="shared" ca="1" si="366"/>
        <v>99</v>
      </c>
      <c r="K1189" s="68">
        <f ca="1">IF(J1189-G1189&gt;'Inputs and Outputs'!$D$4,One-G1189,0)</f>
        <v>0</v>
      </c>
      <c r="L1189" s="68">
        <f ca="1">J1189*'Inputs and Outputs'!$D$5-K1189*'Inputs and Outputs'!$D$6</f>
        <v>3960</v>
      </c>
      <c r="M1189" s="70">
        <f t="shared" ca="1" si="380"/>
        <v>0.37519896284047138</v>
      </c>
      <c r="N1189" s="68">
        <f t="shared" si="367"/>
        <v>25</v>
      </c>
      <c r="O1189" s="75">
        <f ca="1">J1189*'Inputs and Outputs'!$D$5-('Model Part B'!K1189*'Model Part B'!N1189+K1189*Costperbumped)</f>
        <v>3960</v>
      </c>
      <c r="R1189" s="74">
        <v>1186</v>
      </c>
      <c r="S1189" s="68" t="s">
        <v>8</v>
      </c>
      <c r="T1189" s="71">
        <f t="shared" si="386"/>
        <v>44593</v>
      </c>
      <c r="U1189" s="67" t="s">
        <v>3</v>
      </c>
      <c r="V1189" s="68" t="str">
        <f>'Flight Data'!$A1187</f>
        <v>G1186</v>
      </c>
      <c r="W1189" s="68">
        <f ca="1">'Flight Data'!$B1187</f>
        <v>5</v>
      </c>
      <c r="X1189" s="68">
        <f ca="1">ROUND(NORMINV($AC1189,'Inputs and Outputs'!$C$18,'Inputs and Outputs'!$D$18),0)</f>
        <v>93</v>
      </c>
      <c r="Y1189" s="68">
        <f t="shared" si="368"/>
        <v>102</v>
      </c>
      <c r="Z1189" s="68">
        <f t="shared" ca="1" si="369"/>
        <v>93</v>
      </c>
      <c r="AA1189" s="68">
        <f ca="1">IF(Z1189-W1189&gt;'Inputs and Outputs'!$D$4,One-W1189,0)</f>
        <v>0</v>
      </c>
      <c r="AB1189" s="68">
        <f ca="1">Z1189*'Inputs and Outputs'!$D$5-AA1189*'Inputs and Outputs'!$D$6</f>
        <v>3720</v>
      </c>
      <c r="AC1189" s="70">
        <f t="shared" ca="1" si="381"/>
        <v>0.10527537142641086</v>
      </c>
      <c r="AD1189" s="68">
        <f t="shared" si="370"/>
        <v>25</v>
      </c>
      <c r="AE1189" s="75">
        <f ca="1">Z1189*'Inputs and Outputs'!$D$5-('Model Part B'!AA1189*'Model Part B'!AD1189+AA1189*Costperbumped)</f>
        <v>3720</v>
      </c>
      <c r="AH1189" s="74">
        <v>1186</v>
      </c>
      <c r="AI1189" s="68" t="s">
        <v>8</v>
      </c>
      <c r="AJ1189" s="71">
        <f t="shared" si="387"/>
        <v>44593</v>
      </c>
      <c r="AK1189" s="67" t="s">
        <v>3</v>
      </c>
      <c r="AL1189" s="68" t="str">
        <f>'Flight Data'!$A1187</f>
        <v>G1186</v>
      </c>
      <c r="AM1189" s="68">
        <f ca="1">'Flight Data'!$B1187</f>
        <v>5</v>
      </c>
      <c r="AN1189" s="68">
        <f ca="1">ROUND(NORMINV($AS1189,'Inputs and Outputs'!$C$18,'Inputs and Outputs'!$D$18),0)</f>
        <v>99</v>
      </c>
      <c r="AO1189" s="68">
        <f t="shared" si="371"/>
        <v>103</v>
      </c>
      <c r="AP1189" s="68">
        <f t="shared" ca="1" si="372"/>
        <v>99</v>
      </c>
      <c r="AQ1189" s="68">
        <f ca="1">IF(AP1189-AM1189&gt;'Inputs and Outputs'!$D$4,Three-AM1189,0)</f>
        <v>0</v>
      </c>
      <c r="AR1189" s="68">
        <f ca="1">AP1189*'Inputs and Outputs'!$D$5-AQ1189*'Inputs and Outputs'!$D$6</f>
        <v>3960</v>
      </c>
      <c r="AS1189" s="70">
        <f t="shared" ca="1" si="382"/>
        <v>0.39774124985630677</v>
      </c>
      <c r="AT1189" s="68">
        <f t="shared" si="373"/>
        <v>25</v>
      </c>
      <c r="AU1189" s="75">
        <f ca="1">AP1189*'Inputs and Outputs'!$D$5-('Model Part B'!AQ1189*'Model Part B'!AT1189+AQ1189*Costperbumped)</f>
        <v>3960</v>
      </c>
      <c r="AX1189" s="74">
        <v>1186</v>
      </c>
      <c r="AY1189" s="68" t="s">
        <v>8</v>
      </c>
      <c r="AZ1189" s="71">
        <f t="shared" si="388"/>
        <v>44593</v>
      </c>
      <c r="BA1189" s="67" t="s">
        <v>3</v>
      </c>
      <c r="BB1189" s="68" t="str">
        <f>'Flight Data'!$A1187</f>
        <v>G1186</v>
      </c>
      <c r="BC1189" s="68">
        <f ca="1">'Flight Data'!$B1187</f>
        <v>5</v>
      </c>
      <c r="BD1189" s="68">
        <f ca="1">ROUND(NORMINV($BI1189,'Inputs and Outputs'!$C$18,'Inputs and Outputs'!$D$18),0)</f>
        <v>91</v>
      </c>
      <c r="BE1189" s="68">
        <f t="shared" si="374"/>
        <v>104</v>
      </c>
      <c r="BF1189" s="68">
        <f t="shared" ca="1" si="375"/>
        <v>91</v>
      </c>
      <c r="BG1189" s="68">
        <f ca="1">IF(BF1189-BC1189&gt;'Inputs and Outputs'!$D$4,Four-BC1189,0)</f>
        <v>0</v>
      </c>
      <c r="BH1189" s="68">
        <f ca="1">BF1189*'Inputs and Outputs'!$D$5-BG1189*'Inputs and Outputs'!$D$6</f>
        <v>3640</v>
      </c>
      <c r="BI1189" s="70">
        <f t="shared" ca="1" si="383"/>
        <v>4.9834195339775289E-2</v>
      </c>
      <c r="BJ1189" s="68">
        <f t="shared" si="376"/>
        <v>25</v>
      </c>
      <c r="BK1189" s="75">
        <f ca="1">BF1189*'Inputs and Outputs'!$D$5-('Model Part B'!BG1189*'Model Part B'!BJ1189+BG1189*Costperbumped)</f>
        <v>3640</v>
      </c>
      <c r="BN1189" s="74">
        <v>1186</v>
      </c>
      <c r="BO1189" s="68" t="s">
        <v>8</v>
      </c>
      <c r="BP1189" s="71">
        <f t="shared" si="389"/>
        <v>44593</v>
      </c>
      <c r="BQ1189" s="67" t="s">
        <v>3</v>
      </c>
      <c r="BR1189" s="68" t="str">
        <f>'Flight Data'!$A1187</f>
        <v>G1186</v>
      </c>
      <c r="BS1189" s="68">
        <f ca="1">'Flight Data'!$B1187</f>
        <v>5</v>
      </c>
      <c r="BT1189" s="68">
        <f ca="1">ROUND(NORMINV($BY1189,'Inputs and Outputs'!$C$18,'Inputs and Outputs'!$D$18),0)</f>
        <v>102</v>
      </c>
      <c r="BU1189" s="68">
        <f t="shared" si="377"/>
        <v>105</v>
      </c>
      <c r="BV1189" s="68">
        <f t="shared" ca="1" si="378"/>
        <v>102</v>
      </c>
      <c r="BW1189" s="68">
        <f ca="1">IF(BV1189-BS1189&gt;'Inputs and Outputs'!$D$4,Five-BS1189,0)</f>
        <v>0</v>
      </c>
      <c r="BX1189" s="68">
        <f ca="1">BV1189*'Inputs and Outputs'!$D$5-BW1189*'Inputs and Outputs'!$D$6</f>
        <v>4080</v>
      </c>
      <c r="BY1189" s="70">
        <f t="shared" ca="1" si="384"/>
        <v>0.59726843163109777</v>
      </c>
      <c r="BZ1189" s="68">
        <f t="shared" si="379"/>
        <v>25</v>
      </c>
      <c r="CA1189" s="75">
        <f ca="1">BV1189*'Inputs and Outputs'!$D$5-('Model Part B'!BW1189*'Model Part B'!BZ1189+BW1189*Costperbumped)</f>
        <v>4080</v>
      </c>
    </row>
    <row r="1190" spans="2:79" x14ac:dyDescent="0.2">
      <c r="B1190" s="74">
        <v>1187</v>
      </c>
      <c r="C1190" s="68" t="s">
        <v>8</v>
      </c>
      <c r="D1190" s="71">
        <f t="shared" si="385"/>
        <v>44593</v>
      </c>
      <c r="E1190" s="67" t="s">
        <v>2</v>
      </c>
      <c r="F1190" s="68" t="str">
        <f>'Flight Data'!$A1188</f>
        <v>G1187</v>
      </c>
      <c r="G1190" s="68">
        <f ca="1">'Flight Data'!$B1188</f>
        <v>2</v>
      </c>
      <c r="H1190" s="68">
        <f ca="1">ROUND(NORMINV($M1190,'Inputs and Outputs'!$C$19,'Inputs and Outputs'!$D$19),0)</f>
        <v>103</v>
      </c>
      <c r="I1190" s="68">
        <f t="shared" si="365"/>
        <v>101</v>
      </c>
      <c r="J1190" s="68">
        <f t="shared" ca="1" si="366"/>
        <v>101</v>
      </c>
      <c r="K1190" s="68">
        <f ca="1">IF(J1190-G1190&gt;'Inputs and Outputs'!$D$4,One-G1190,0)</f>
        <v>0</v>
      </c>
      <c r="L1190" s="68">
        <f ca="1">J1190*'Inputs and Outputs'!$D$5-K1190*'Inputs and Outputs'!$D$6</f>
        <v>4040</v>
      </c>
      <c r="M1190" s="70">
        <f t="shared" ca="1" si="380"/>
        <v>0.46943071046633211</v>
      </c>
      <c r="N1190" s="68">
        <f t="shared" si="367"/>
        <v>25</v>
      </c>
      <c r="O1190" s="75">
        <f ca="1">J1190*'Inputs and Outputs'!$D$5-('Model Part B'!K1190*'Model Part B'!N1190+K1190*Costperbumped)</f>
        <v>4040</v>
      </c>
      <c r="R1190" s="74">
        <v>1187</v>
      </c>
      <c r="S1190" s="68" t="s">
        <v>8</v>
      </c>
      <c r="T1190" s="71">
        <f t="shared" si="386"/>
        <v>44593</v>
      </c>
      <c r="U1190" s="67" t="s">
        <v>2</v>
      </c>
      <c r="V1190" s="68" t="str">
        <f>'Flight Data'!$A1188</f>
        <v>G1187</v>
      </c>
      <c r="W1190" s="68">
        <f ca="1">'Flight Data'!$B1188</f>
        <v>2</v>
      </c>
      <c r="X1190" s="68">
        <f ca="1">ROUND(NORMINV($AC1190,'Inputs and Outputs'!$C$19,'Inputs and Outputs'!$D$19),0)</f>
        <v>100</v>
      </c>
      <c r="Y1190" s="68">
        <f t="shared" si="368"/>
        <v>102</v>
      </c>
      <c r="Z1190" s="68">
        <f t="shared" ca="1" si="369"/>
        <v>100</v>
      </c>
      <c r="AA1190" s="68">
        <f ca="1">IF(Z1190-W1190&gt;'Inputs and Outputs'!$D$4,One-W1190,0)</f>
        <v>0</v>
      </c>
      <c r="AB1190" s="68">
        <f ca="1">Z1190*'Inputs and Outputs'!$D$5-AA1190*'Inputs and Outputs'!$D$6</f>
        <v>4000</v>
      </c>
      <c r="AC1190" s="70">
        <f t="shared" ca="1" si="381"/>
        <v>0.26552924591119309</v>
      </c>
      <c r="AD1190" s="68">
        <f t="shared" si="370"/>
        <v>25</v>
      </c>
      <c r="AE1190" s="75">
        <f ca="1">Z1190*'Inputs and Outputs'!$D$5-('Model Part B'!AA1190*'Model Part B'!AD1190+AA1190*Costperbumped)</f>
        <v>4000</v>
      </c>
      <c r="AH1190" s="74">
        <v>1187</v>
      </c>
      <c r="AI1190" s="68" t="s">
        <v>8</v>
      </c>
      <c r="AJ1190" s="71">
        <f t="shared" si="387"/>
        <v>44593</v>
      </c>
      <c r="AK1190" s="67" t="s">
        <v>2</v>
      </c>
      <c r="AL1190" s="68" t="str">
        <f>'Flight Data'!$A1188</f>
        <v>G1187</v>
      </c>
      <c r="AM1190" s="68">
        <f ca="1">'Flight Data'!$B1188</f>
        <v>2</v>
      </c>
      <c r="AN1190" s="68">
        <f ca="1">ROUND(NORMINV($AS1190,'Inputs and Outputs'!$C$19,'Inputs and Outputs'!$D$19),0)</f>
        <v>89</v>
      </c>
      <c r="AO1190" s="68">
        <f t="shared" si="371"/>
        <v>103</v>
      </c>
      <c r="AP1190" s="68">
        <f t="shared" ca="1" si="372"/>
        <v>89</v>
      </c>
      <c r="AQ1190" s="68">
        <f ca="1">IF(AP1190-AM1190&gt;'Inputs and Outputs'!$D$4,Three-AM1190,0)</f>
        <v>0</v>
      </c>
      <c r="AR1190" s="68">
        <f ca="1">AP1190*'Inputs and Outputs'!$D$5-AQ1190*'Inputs and Outputs'!$D$6</f>
        <v>3560</v>
      </c>
      <c r="AS1190" s="70">
        <f t="shared" ca="1" si="382"/>
        <v>2.827259120092851E-3</v>
      </c>
      <c r="AT1190" s="68">
        <f t="shared" si="373"/>
        <v>25</v>
      </c>
      <c r="AU1190" s="75">
        <f ca="1">AP1190*'Inputs and Outputs'!$D$5-('Model Part B'!AQ1190*'Model Part B'!AT1190+AQ1190*Costperbumped)</f>
        <v>3560</v>
      </c>
      <c r="AX1190" s="74">
        <v>1187</v>
      </c>
      <c r="AY1190" s="68" t="s">
        <v>8</v>
      </c>
      <c r="AZ1190" s="71">
        <f t="shared" si="388"/>
        <v>44593</v>
      </c>
      <c r="BA1190" s="67" t="s">
        <v>2</v>
      </c>
      <c r="BB1190" s="68" t="str">
        <f>'Flight Data'!$A1188</f>
        <v>G1187</v>
      </c>
      <c r="BC1190" s="68">
        <f ca="1">'Flight Data'!$B1188</f>
        <v>2</v>
      </c>
      <c r="BD1190" s="68">
        <f ca="1">ROUND(NORMINV($BI1190,'Inputs and Outputs'!$C$19,'Inputs and Outputs'!$D$19),0)</f>
        <v>99</v>
      </c>
      <c r="BE1190" s="68">
        <f t="shared" si="374"/>
        <v>104</v>
      </c>
      <c r="BF1190" s="68">
        <f t="shared" ca="1" si="375"/>
        <v>99</v>
      </c>
      <c r="BG1190" s="68">
        <f ca="1">IF(BF1190-BC1190&gt;'Inputs and Outputs'!$D$4,Four-BC1190,0)</f>
        <v>0</v>
      </c>
      <c r="BH1190" s="68">
        <f ca="1">BF1190*'Inputs and Outputs'!$D$5-BG1190*'Inputs and Outputs'!$D$6</f>
        <v>3960</v>
      </c>
      <c r="BI1190" s="70">
        <f t="shared" ca="1" si="383"/>
        <v>0.22510526711020395</v>
      </c>
      <c r="BJ1190" s="68">
        <f t="shared" si="376"/>
        <v>25</v>
      </c>
      <c r="BK1190" s="75">
        <f ca="1">BF1190*'Inputs and Outputs'!$D$5-('Model Part B'!BG1190*'Model Part B'!BJ1190+BG1190*Costperbumped)</f>
        <v>3960</v>
      </c>
      <c r="BN1190" s="74">
        <v>1187</v>
      </c>
      <c r="BO1190" s="68" t="s">
        <v>8</v>
      </c>
      <c r="BP1190" s="71">
        <f t="shared" si="389"/>
        <v>44593</v>
      </c>
      <c r="BQ1190" s="67" t="s">
        <v>2</v>
      </c>
      <c r="BR1190" s="68" t="str">
        <f>'Flight Data'!$A1188</f>
        <v>G1187</v>
      </c>
      <c r="BS1190" s="68">
        <f ca="1">'Flight Data'!$B1188</f>
        <v>2</v>
      </c>
      <c r="BT1190" s="68">
        <f ca="1">ROUND(NORMINV($BY1190,'Inputs and Outputs'!$C$18,'Inputs and Outputs'!$D$18),0)</f>
        <v>104</v>
      </c>
      <c r="BU1190" s="68">
        <f t="shared" si="377"/>
        <v>105</v>
      </c>
      <c r="BV1190" s="68">
        <f t="shared" ca="1" si="378"/>
        <v>104</v>
      </c>
      <c r="BW1190" s="68">
        <f ca="1">IF(BV1190-BS1190&gt;'Inputs and Outputs'!$D$4,Five-BS1190,0)</f>
        <v>3</v>
      </c>
      <c r="BX1190" s="68">
        <f ca="1">BV1190*'Inputs and Outputs'!$D$5-BW1190*'Inputs and Outputs'!$D$6</f>
        <v>3860</v>
      </c>
      <c r="BY1190" s="70">
        <f t="shared" ca="1" si="384"/>
        <v>0.68811156925885342</v>
      </c>
      <c r="BZ1190" s="68">
        <f t="shared" si="379"/>
        <v>25</v>
      </c>
      <c r="CA1190" s="75">
        <f ca="1">BV1190*'Inputs and Outputs'!$D$5-('Model Part B'!BW1190*'Model Part B'!BZ1190+BW1190*Costperbumped)</f>
        <v>3785</v>
      </c>
    </row>
    <row r="1191" spans="2:79" x14ac:dyDescent="0.2">
      <c r="B1191" s="74">
        <v>1188</v>
      </c>
      <c r="C1191" s="68" t="s">
        <v>8</v>
      </c>
      <c r="D1191" s="71">
        <f t="shared" si="385"/>
        <v>44593</v>
      </c>
      <c r="E1191" s="67" t="s">
        <v>0</v>
      </c>
      <c r="F1191" s="68" t="str">
        <f>'Flight Data'!$A1189</f>
        <v>G1188</v>
      </c>
      <c r="G1191" s="68">
        <f ca="1">'Flight Data'!$B1189</f>
        <v>8</v>
      </c>
      <c r="H1191" s="68">
        <f ca="1">ROUND(NORMINV($M1191,'Inputs and Outputs'!$C$20,'Inputs and Outputs'!$D$20),0)</f>
        <v>108</v>
      </c>
      <c r="I1191" s="68">
        <f t="shared" si="365"/>
        <v>101</v>
      </c>
      <c r="J1191" s="68">
        <f t="shared" ca="1" si="366"/>
        <v>101</v>
      </c>
      <c r="K1191" s="68">
        <f ca="1">IF(J1191-G1191&gt;'Inputs and Outputs'!$D$4,One-G1191,0)</f>
        <v>0</v>
      </c>
      <c r="L1191" s="68">
        <f ca="1">J1191*'Inputs and Outputs'!$D$5-K1191*'Inputs and Outputs'!$D$6</f>
        <v>4040</v>
      </c>
      <c r="M1191" s="70">
        <f t="shared" ca="1" si="380"/>
        <v>0.73255170529833002</v>
      </c>
      <c r="N1191" s="68">
        <f t="shared" si="367"/>
        <v>200</v>
      </c>
      <c r="O1191" s="75">
        <f ca="1">J1191*'Inputs and Outputs'!$D$5-('Model Part B'!K1191*'Model Part B'!N1191+K1191*Costperbumped)</f>
        <v>4040</v>
      </c>
      <c r="R1191" s="74">
        <v>1188</v>
      </c>
      <c r="S1191" s="68" t="s">
        <v>8</v>
      </c>
      <c r="T1191" s="71">
        <f t="shared" si="386"/>
        <v>44593</v>
      </c>
      <c r="U1191" s="67" t="s">
        <v>0</v>
      </c>
      <c r="V1191" s="68" t="str">
        <f>'Flight Data'!$A1189</f>
        <v>G1188</v>
      </c>
      <c r="W1191" s="68">
        <f ca="1">'Flight Data'!$B1189</f>
        <v>8</v>
      </c>
      <c r="X1191" s="68">
        <f ca="1">ROUND(NORMINV($AC1191,'Inputs and Outputs'!$C$20,'Inputs and Outputs'!$D$20),0)</f>
        <v>102</v>
      </c>
      <c r="Y1191" s="68">
        <f t="shared" si="368"/>
        <v>102</v>
      </c>
      <c r="Z1191" s="68">
        <f t="shared" ca="1" si="369"/>
        <v>102</v>
      </c>
      <c r="AA1191" s="68">
        <f ca="1">IF(Z1191-W1191&gt;'Inputs and Outputs'!$D$4,One-W1191,0)</f>
        <v>0</v>
      </c>
      <c r="AB1191" s="68">
        <f ca="1">Z1191*'Inputs and Outputs'!$D$5-AA1191*'Inputs and Outputs'!$D$6</f>
        <v>4080</v>
      </c>
      <c r="AC1191" s="70">
        <f t="shared" ca="1" si="381"/>
        <v>0.30627787920106153</v>
      </c>
      <c r="AD1191" s="68">
        <f t="shared" si="370"/>
        <v>200</v>
      </c>
      <c r="AE1191" s="75">
        <f ca="1">Z1191*'Inputs and Outputs'!$D$5-('Model Part B'!AA1191*'Model Part B'!AD1191+AA1191*Costperbumped)</f>
        <v>4080</v>
      </c>
      <c r="AH1191" s="74">
        <v>1188</v>
      </c>
      <c r="AI1191" s="68" t="s">
        <v>8</v>
      </c>
      <c r="AJ1191" s="71">
        <f t="shared" si="387"/>
        <v>44593</v>
      </c>
      <c r="AK1191" s="67" t="s">
        <v>0</v>
      </c>
      <c r="AL1191" s="68" t="str">
        <f>'Flight Data'!$A1189</f>
        <v>G1188</v>
      </c>
      <c r="AM1191" s="68">
        <f ca="1">'Flight Data'!$B1189</f>
        <v>8</v>
      </c>
      <c r="AN1191" s="68">
        <f ca="1">ROUND(NORMINV($AS1191,'Inputs and Outputs'!$C$20,'Inputs and Outputs'!$D$20),0)</f>
        <v>107</v>
      </c>
      <c r="AO1191" s="68">
        <f t="shared" si="371"/>
        <v>103</v>
      </c>
      <c r="AP1191" s="68">
        <f t="shared" ca="1" si="372"/>
        <v>103</v>
      </c>
      <c r="AQ1191" s="68">
        <f ca="1">IF(AP1191-AM1191&gt;'Inputs and Outputs'!$D$4,Three-AM1191,0)</f>
        <v>0</v>
      </c>
      <c r="AR1191" s="68">
        <f ca="1">AP1191*'Inputs and Outputs'!$D$5-AQ1191*'Inputs and Outputs'!$D$6</f>
        <v>4120</v>
      </c>
      <c r="AS1191" s="70">
        <f t="shared" ca="1" si="382"/>
        <v>0.64831772276256672</v>
      </c>
      <c r="AT1191" s="68">
        <f t="shared" si="373"/>
        <v>200</v>
      </c>
      <c r="AU1191" s="75">
        <f ca="1">AP1191*'Inputs and Outputs'!$D$5-('Model Part B'!AQ1191*'Model Part B'!AT1191+AQ1191*Costperbumped)</f>
        <v>4120</v>
      </c>
      <c r="AX1191" s="74">
        <v>1188</v>
      </c>
      <c r="AY1191" s="68" t="s">
        <v>8</v>
      </c>
      <c r="AZ1191" s="71">
        <f t="shared" si="388"/>
        <v>44593</v>
      </c>
      <c r="BA1191" s="67" t="s">
        <v>0</v>
      </c>
      <c r="BB1191" s="68" t="str">
        <f>'Flight Data'!$A1189</f>
        <v>G1188</v>
      </c>
      <c r="BC1191" s="68">
        <f ca="1">'Flight Data'!$B1189</f>
        <v>8</v>
      </c>
      <c r="BD1191" s="68">
        <f ca="1">ROUND(NORMINV($BI1191,'Inputs and Outputs'!$C$20,'Inputs and Outputs'!$D$20),0)</f>
        <v>112</v>
      </c>
      <c r="BE1191" s="68">
        <f t="shared" si="374"/>
        <v>104</v>
      </c>
      <c r="BF1191" s="68">
        <f t="shared" ca="1" si="375"/>
        <v>104</v>
      </c>
      <c r="BG1191" s="68">
        <f ca="1">IF(BF1191-BC1191&gt;'Inputs and Outputs'!$D$4,Four-BC1191,0)</f>
        <v>0</v>
      </c>
      <c r="BH1191" s="68">
        <f ca="1">BF1191*'Inputs and Outputs'!$D$5-BG1191*'Inputs and Outputs'!$D$6</f>
        <v>4160</v>
      </c>
      <c r="BI1191" s="70">
        <f t="shared" ca="1" si="383"/>
        <v>0.93283502128325912</v>
      </c>
      <c r="BJ1191" s="68">
        <f t="shared" si="376"/>
        <v>200</v>
      </c>
      <c r="BK1191" s="75">
        <f ca="1">BF1191*'Inputs and Outputs'!$D$5-('Model Part B'!BG1191*'Model Part B'!BJ1191+BG1191*Costperbumped)</f>
        <v>4160</v>
      </c>
      <c r="BN1191" s="74">
        <v>1188</v>
      </c>
      <c r="BO1191" s="68" t="s">
        <v>8</v>
      </c>
      <c r="BP1191" s="71">
        <f t="shared" si="389"/>
        <v>44593</v>
      </c>
      <c r="BQ1191" s="67" t="s">
        <v>0</v>
      </c>
      <c r="BR1191" s="68" t="str">
        <f>'Flight Data'!$A1189</f>
        <v>G1188</v>
      </c>
      <c r="BS1191" s="68">
        <f ca="1">'Flight Data'!$B1189</f>
        <v>8</v>
      </c>
      <c r="BT1191" s="68">
        <f ca="1">ROUND(NORMINV($BY1191,'Inputs and Outputs'!$C$18,'Inputs and Outputs'!$D$18),0)</f>
        <v>102</v>
      </c>
      <c r="BU1191" s="68">
        <f t="shared" si="377"/>
        <v>105</v>
      </c>
      <c r="BV1191" s="68">
        <f t="shared" ca="1" si="378"/>
        <v>102</v>
      </c>
      <c r="BW1191" s="68">
        <f ca="1">IF(BV1191-BS1191&gt;'Inputs and Outputs'!$D$4,Five-BS1191,0)</f>
        <v>0</v>
      </c>
      <c r="BX1191" s="68">
        <f ca="1">BV1191*'Inputs and Outputs'!$D$5-BW1191*'Inputs and Outputs'!$D$6</f>
        <v>4080</v>
      </c>
      <c r="BY1191" s="70">
        <f t="shared" ca="1" si="384"/>
        <v>0.58115316672830963</v>
      </c>
      <c r="BZ1191" s="68">
        <f t="shared" si="379"/>
        <v>200</v>
      </c>
      <c r="CA1191" s="75">
        <f ca="1">BV1191*'Inputs and Outputs'!$D$5-('Model Part B'!BW1191*'Model Part B'!BZ1191+BW1191*Costperbumped)</f>
        <v>4080</v>
      </c>
    </row>
    <row r="1192" spans="2:79" x14ac:dyDescent="0.2">
      <c r="B1192" s="74">
        <v>1189</v>
      </c>
      <c r="C1192" s="68" t="s">
        <v>7</v>
      </c>
      <c r="D1192" s="71">
        <f t="shared" si="385"/>
        <v>44594</v>
      </c>
      <c r="E1192" s="67" t="s">
        <v>3</v>
      </c>
      <c r="F1192" s="68" t="str">
        <f>'Flight Data'!$A1190</f>
        <v>G1189</v>
      </c>
      <c r="G1192" s="68">
        <f ca="1">'Flight Data'!$B1190</f>
        <v>7</v>
      </c>
      <c r="H1192" s="68">
        <f ca="1">ROUND(NORMINV($M1192,'Inputs and Outputs'!$C$18,'Inputs and Outputs'!$D$18),0)</f>
        <v>113</v>
      </c>
      <c r="I1192" s="68">
        <f t="shared" si="365"/>
        <v>101</v>
      </c>
      <c r="J1192" s="68">
        <f t="shared" ca="1" si="366"/>
        <v>101</v>
      </c>
      <c r="K1192" s="68">
        <f ca="1">IF(J1192-G1192&gt;'Inputs and Outputs'!$D$4,One-G1192,0)</f>
        <v>0</v>
      </c>
      <c r="L1192" s="68">
        <f ca="1">J1192*'Inputs and Outputs'!$D$5-K1192*'Inputs and Outputs'!$D$6</f>
        <v>4040</v>
      </c>
      <c r="M1192" s="70">
        <f t="shared" ca="1" si="380"/>
        <v>0.97493715831695194</v>
      </c>
      <c r="N1192" s="68">
        <f t="shared" si="367"/>
        <v>25</v>
      </c>
      <c r="O1192" s="75">
        <f ca="1">J1192*'Inputs and Outputs'!$D$5-('Model Part B'!K1192*'Model Part B'!N1192+K1192*Costperbumped)</f>
        <v>4040</v>
      </c>
      <c r="R1192" s="74">
        <v>1189</v>
      </c>
      <c r="S1192" s="68" t="s">
        <v>7</v>
      </c>
      <c r="T1192" s="71">
        <f t="shared" si="386"/>
        <v>44594</v>
      </c>
      <c r="U1192" s="67" t="s">
        <v>3</v>
      </c>
      <c r="V1192" s="68" t="str">
        <f>'Flight Data'!$A1190</f>
        <v>G1189</v>
      </c>
      <c r="W1192" s="68">
        <f ca="1">'Flight Data'!$B1190</f>
        <v>7</v>
      </c>
      <c r="X1192" s="68">
        <f ca="1">ROUND(NORMINV($AC1192,'Inputs and Outputs'!$C$18,'Inputs and Outputs'!$D$18),0)</f>
        <v>107</v>
      </c>
      <c r="Y1192" s="68">
        <f t="shared" si="368"/>
        <v>102</v>
      </c>
      <c r="Z1192" s="68">
        <f t="shared" ca="1" si="369"/>
        <v>102</v>
      </c>
      <c r="AA1192" s="68">
        <f ca="1">IF(Z1192-W1192&gt;'Inputs and Outputs'!$D$4,One-W1192,0)</f>
        <v>0</v>
      </c>
      <c r="AB1192" s="68">
        <f ca="1">Z1192*'Inputs and Outputs'!$D$5-AA1192*'Inputs and Outputs'!$D$6</f>
        <v>4080</v>
      </c>
      <c r="AC1192" s="70">
        <f t="shared" ca="1" si="381"/>
        <v>0.82454540065051141</v>
      </c>
      <c r="AD1192" s="68">
        <f t="shared" si="370"/>
        <v>25</v>
      </c>
      <c r="AE1192" s="75">
        <f ca="1">Z1192*'Inputs and Outputs'!$D$5-('Model Part B'!AA1192*'Model Part B'!AD1192+AA1192*Costperbumped)</f>
        <v>4080</v>
      </c>
      <c r="AH1192" s="74">
        <v>1189</v>
      </c>
      <c r="AI1192" s="68" t="s">
        <v>7</v>
      </c>
      <c r="AJ1192" s="71">
        <f t="shared" si="387"/>
        <v>44594</v>
      </c>
      <c r="AK1192" s="67" t="s">
        <v>3</v>
      </c>
      <c r="AL1192" s="68" t="str">
        <f>'Flight Data'!$A1190</f>
        <v>G1189</v>
      </c>
      <c r="AM1192" s="68">
        <f ca="1">'Flight Data'!$B1190</f>
        <v>7</v>
      </c>
      <c r="AN1192" s="68">
        <f ca="1">ROUND(NORMINV($AS1192,'Inputs and Outputs'!$C$18,'Inputs and Outputs'!$D$18),0)</f>
        <v>93</v>
      </c>
      <c r="AO1192" s="68">
        <f t="shared" si="371"/>
        <v>103</v>
      </c>
      <c r="AP1192" s="68">
        <f t="shared" ca="1" si="372"/>
        <v>93</v>
      </c>
      <c r="AQ1192" s="68">
        <f ca="1">IF(AP1192-AM1192&gt;'Inputs and Outputs'!$D$4,Three-AM1192,0)</f>
        <v>0</v>
      </c>
      <c r="AR1192" s="68">
        <f ca="1">AP1192*'Inputs and Outputs'!$D$5-AQ1192*'Inputs and Outputs'!$D$6</f>
        <v>3720</v>
      </c>
      <c r="AS1192" s="70">
        <f t="shared" ca="1" si="382"/>
        <v>9.3090852724890816E-2</v>
      </c>
      <c r="AT1192" s="68">
        <f t="shared" si="373"/>
        <v>25</v>
      </c>
      <c r="AU1192" s="75">
        <f ca="1">AP1192*'Inputs and Outputs'!$D$5-('Model Part B'!AQ1192*'Model Part B'!AT1192+AQ1192*Costperbumped)</f>
        <v>3720</v>
      </c>
      <c r="AX1192" s="74">
        <v>1189</v>
      </c>
      <c r="AY1192" s="68" t="s">
        <v>7</v>
      </c>
      <c r="AZ1192" s="71">
        <f t="shared" si="388"/>
        <v>44594</v>
      </c>
      <c r="BA1192" s="67" t="s">
        <v>3</v>
      </c>
      <c r="BB1192" s="68" t="str">
        <f>'Flight Data'!$A1190</f>
        <v>G1189</v>
      </c>
      <c r="BC1192" s="68">
        <f ca="1">'Flight Data'!$B1190</f>
        <v>7</v>
      </c>
      <c r="BD1192" s="68">
        <f ca="1">ROUND(NORMINV($BI1192,'Inputs and Outputs'!$C$18,'Inputs and Outputs'!$D$18),0)</f>
        <v>98</v>
      </c>
      <c r="BE1192" s="68">
        <f t="shared" si="374"/>
        <v>104</v>
      </c>
      <c r="BF1192" s="68">
        <f t="shared" ca="1" si="375"/>
        <v>98</v>
      </c>
      <c r="BG1192" s="68">
        <f ca="1">IF(BF1192-BC1192&gt;'Inputs and Outputs'!$D$4,Four-BC1192,0)</f>
        <v>0</v>
      </c>
      <c r="BH1192" s="68">
        <f ca="1">BF1192*'Inputs and Outputs'!$D$5-BG1192*'Inputs and Outputs'!$D$6</f>
        <v>3920</v>
      </c>
      <c r="BI1192" s="70">
        <f t="shared" ca="1" si="383"/>
        <v>0.33439231859036023</v>
      </c>
      <c r="BJ1192" s="68">
        <f t="shared" si="376"/>
        <v>25</v>
      </c>
      <c r="BK1192" s="75">
        <f ca="1">BF1192*'Inputs and Outputs'!$D$5-('Model Part B'!BG1192*'Model Part B'!BJ1192+BG1192*Costperbumped)</f>
        <v>3920</v>
      </c>
      <c r="BN1192" s="74">
        <v>1189</v>
      </c>
      <c r="BO1192" s="68" t="s">
        <v>7</v>
      </c>
      <c r="BP1192" s="71">
        <f t="shared" si="389"/>
        <v>44594</v>
      </c>
      <c r="BQ1192" s="67" t="s">
        <v>3</v>
      </c>
      <c r="BR1192" s="68" t="str">
        <f>'Flight Data'!$A1190</f>
        <v>G1189</v>
      </c>
      <c r="BS1192" s="68">
        <f ca="1">'Flight Data'!$B1190</f>
        <v>7</v>
      </c>
      <c r="BT1192" s="68">
        <f ca="1">ROUND(NORMINV($BY1192,'Inputs and Outputs'!$C$18,'Inputs and Outputs'!$D$18),0)</f>
        <v>102</v>
      </c>
      <c r="BU1192" s="68">
        <f t="shared" si="377"/>
        <v>105</v>
      </c>
      <c r="BV1192" s="68">
        <f t="shared" ca="1" si="378"/>
        <v>102</v>
      </c>
      <c r="BW1192" s="68">
        <f ca="1">IF(BV1192-BS1192&gt;'Inputs and Outputs'!$D$4,Five-BS1192,0)</f>
        <v>0</v>
      </c>
      <c r="BX1192" s="68">
        <f ca="1">BV1192*'Inputs and Outputs'!$D$5-BW1192*'Inputs and Outputs'!$D$6</f>
        <v>4080</v>
      </c>
      <c r="BY1192" s="70">
        <f t="shared" ca="1" si="384"/>
        <v>0.5742209172799928</v>
      </c>
      <c r="BZ1192" s="68">
        <f t="shared" si="379"/>
        <v>25</v>
      </c>
      <c r="CA1192" s="75">
        <f ca="1">BV1192*'Inputs and Outputs'!$D$5-('Model Part B'!BW1192*'Model Part B'!BZ1192+BW1192*Costperbumped)</f>
        <v>4080</v>
      </c>
    </row>
    <row r="1193" spans="2:79" x14ac:dyDescent="0.2">
      <c r="B1193" s="74">
        <v>1190</v>
      </c>
      <c r="C1193" s="68" t="s">
        <v>7</v>
      </c>
      <c r="D1193" s="71">
        <f t="shared" si="385"/>
        <v>44594</v>
      </c>
      <c r="E1193" s="67" t="s">
        <v>2</v>
      </c>
      <c r="F1193" s="68" t="str">
        <f>'Flight Data'!$A1191</f>
        <v>G1190</v>
      </c>
      <c r="G1193" s="68">
        <f ca="1">'Flight Data'!$B1191</f>
        <v>3</v>
      </c>
      <c r="H1193" s="68">
        <f ca="1">ROUND(NORMINV($M1193,'Inputs and Outputs'!$C$19,'Inputs and Outputs'!$D$19),0)</f>
        <v>101</v>
      </c>
      <c r="I1193" s="68">
        <f t="shared" si="365"/>
        <v>101</v>
      </c>
      <c r="J1193" s="68">
        <f t="shared" ca="1" si="366"/>
        <v>101</v>
      </c>
      <c r="K1193" s="68">
        <f ca="1">IF(J1193-G1193&gt;'Inputs and Outputs'!$D$4,One-G1193,0)</f>
        <v>0</v>
      </c>
      <c r="L1193" s="68">
        <f ca="1">J1193*'Inputs and Outputs'!$D$5-K1193*'Inputs and Outputs'!$D$6</f>
        <v>4040</v>
      </c>
      <c r="M1193" s="70">
        <f t="shared" ca="1" si="380"/>
        <v>0.34511205785775723</v>
      </c>
      <c r="N1193" s="68">
        <f t="shared" si="367"/>
        <v>25</v>
      </c>
      <c r="O1193" s="75">
        <f ca="1">J1193*'Inputs and Outputs'!$D$5-('Model Part B'!K1193*'Model Part B'!N1193+K1193*Costperbumped)</f>
        <v>4040</v>
      </c>
      <c r="R1193" s="74">
        <v>1190</v>
      </c>
      <c r="S1193" s="68" t="s">
        <v>7</v>
      </c>
      <c r="T1193" s="71">
        <f t="shared" si="386"/>
        <v>44594</v>
      </c>
      <c r="U1193" s="67" t="s">
        <v>2</v>
      </c>
      <c r="V1193" s="68" t="str">
        <f>'Flight Data'!$A1191</f>
        <v>G1190</v>
      </c>
      <c r="W1193" s="68">
        <f ca="1">'Flight Data'!$B1191</f>
        <v>3</v>
      </c>
      <c r="X1193" s="68">
        <f ca="1">ROUND(NORMINV($AC1193,'Inputs and Outputs'!$C$19,'Inputs and Outputs'!$D$19),0)</f>
        <v>109</v>
      </c>
      <c r="Y1193" s="68">
        <f t="shared" si="368"/>
        <v>102</v>
      </c>
      <c r="Z1193" s="68">
        <f t="shared" ca="1" si="369"/>
        <v>102</v>
      </c>
      <c r="AA1193" s="68">
        <f ca="1">IF(Z1193-W1193&gt;'Inputs and Outputs'!$D$4,One-W1193,0)</f>
        <v>0</v>
      </c>
      <c r="AB1193" s="68">
        <f ca="1">Z1193*'Inputs and Outputs'!$D$5-AA1193*'Inputs and Outputs'!$D$6</f>
        <v>4080</v>
      </c>
      <c r="AC1193" s="70">
        <f t="shared" ca="1" si="381"/>
        <v>0.8648983368729507</v>
      </c>
      <c r="AD1193" s="68">
        <f t="shared" si="370"/>
        <v>25</v>
      </c>
      <c r="AE1193" s="75">
        <f ca="1">Z1193*'Inputs and Outputs'!$D$5-('Model Part B'!AA1193*'Model Part B'!AD1193+AA1193*Costperbumped)</f>
        <v>4080</v>
      </c>
      <c r="AH1193" s="74">
        <v>1190</v>
      </c>
      <c r="AI1193" s="68" t="s">
        <v>7</v>
      </c>
      <c r="AJ1193" s="71">
        <f t="shared" si="387"/>
        <v>44594</v>
      </c>
      <c r="AK1193" s="67" t="s">
        <v>2</v>
      </c>
      <c r="AL1193" s="68" t="str">
        <f>'Flight Data'!$A1191</f>
        <v>G1190</v>
      </c>
      <c r="AM1193" s="68">
        <f ca="1">'Flight Data'!$B1191</f>
        <v>3</v>
      </c>
      <c r="AN1193" s="68">
        <f ca="1">ROUND(NORMINV($AS1193,'Inputs and Outputs'!$C$19,'Inputs and Outputs'!$D$19),0)</f>
        <v>107</v>
      </c>
      <c r="AO1193" s="68">
        <f t="shared" si="371"/>
        <v>103</v>
      </c>
      <c r="AP1193" s="68">
        <f t="shared" ca="1" si="372"/>
        <v>103</v>
      </c>
      <c r="AQ1193" s="68">
        <f ca="1">IF(AP1193-AM1193&gt;'Inputs and Outputs'!$D$4,Three-AM1193,0)</f>
        <v>0</v>
      </c>
      <c r="AR1193" s="68">
        <f ca="1">AP1193*'Inputs and Outputs'!$D$5-AQ1193*'Inputs and Outputs'!$D$6</f>
        <v>4120</v>
      </c>
      <c r="AS1193" s="70">
        <f t="shared" ca="1" si="382"/>
        <v>0.78015715101640359</v>
      </c>
      <c r="AT1193" s="68">
        <f t="shared" si="373"/>
        <v>25</v>
      </c>
      <c r="AU1193" s="75">
        <f ca="1">AP1193*'Inputs and Outputs'!$D$5-('Model Part B'!AQ1193*'Model Part B'!AT1193+AQ1193*Costperbumped)</f>
        <v>4120</v>
      </c>
      <c r="AX1193" s="74">
        <v>1190</v>
      </c>
      <c r="AY1193" s="68" t="s">
        <v>7</v>
      </c>
      <c r="AZ1193" s="71">
        <f t="shared" si="388"/>
        <v>44594</v>
      </c>
      <c r="BA1193" s="67" t="s">
        <v>2</v>
      </c>
      <c r="BB1193" s="68" t="str">
        <f>'Flight Data'!$A1191</f>
        <v>G1190</v>
      </c>
      <c r="BC1193" s="68">
        <f ca="1">'Flight Data'!$B1191</f>
        <v>3</v>
      </c>
      <c r="BD1193" s="68">
        <f ca="1">ROUND(NORMINV($BI1193,'Inputs and Outputs'!$C$19,'Inputs and Outputs'!$D$19),0)</f>
        <v>103</v>
      </c>
      <c r="BE1193" s="68">
        <f t="shared" si="374"/>
        <v>104</v>
      </c>
      <c r="BF1193" s="68">
        <f t="shared" ca="1" si="375"/>
        <v>103</v>
      </c>
      <c r="BG1193" s="68">
        <f ca="1">IF(BF1193-BC1193&gt;'Inputs and Outputs'!$D$4,Four-BC1193,0)</f>
        <v>0</v>
      </c>
      <c r="BH1193" s="68">
        <f ca="1">BF1193*'Inputs and Outputs'!$D$5-BG1193*'Inputs and Outputs'!$D$6</f>
        <v>4120</v>
      </c>
      <c r="BI1193" s="70">
        <f t="shared" ca="1" si="383"/>
        <v>0.51121174454575347</v>
      </c>
      <c r="BJ1193" s="68">
        <f t="shared" si="376"/>
        <v>25</v>
      </c>
      <c r="BK1193" s="75">
        <f ca="1">BF1193*'Inputs and Outputs'!$D$5-('Model Part B'!BG1193*'Model Part B'!BJ1193+BG1193*Costperbumped)</f>
        <v>4120</v>
      </c>
      <c r="BN1193" s="74">
        <v>1190</v>
      </c>
      <c r="BO1193" s="68" t="s">
        <v>7</v>
      </c>
      <c r="BP1193" s="71">
        <f t="shared" si="389"/>
        <v>44594</v>
      </c>
      <c r="BQ1193" s="67" t="s">
        <v>2</v>
      </c>
      <c r="BR1193" s="68" t="str">
        <f>'Flight Data'!$A1191</f>
        <v>G1190</v>
      </c>
      <c r="BS1193" s="68">
        <f ca="1">'Flight Data'!$B1191</f>
        <v>3</v>
      </c>
      <c r="BT1193" s="68">
        <f ca="1">ROUND(NORMINV($BY1193,'Inputs and Outputs'!$C$18,'Inputs and Outputs'!$D$18),0)</f>
        <v>102</v>
      </c>
      <c r="BU1193" s="68">
        <f t="shared" si="377"/>
        <v>105</v>
      </c>
      <c r="BV1193" s="68">
        <f t="shared" ca="1" si="378"/>
        <v>102</v>
      </c>
      <c r="BW1193" s="68">
        <f ca="1">IF(BV1193-BS1193&gt;'Inputs and Outputs'!$D$4,Five-BS1193,0)</f>
        <v>0</v>
      </c>
      <c r="BX1193" s="68">
        <f ca="1">BV1193*'Inputs and Outputs'!$D$5-BW1193*'Inputs and Outputs'!$D$6</f>
        <v>4080</v>
      </c>
      <c r="BY1193" s="70">
        <f t="shared" ca="1" si="384"/>
        <v>0.55737724379322717</v>
      </c>
      <c r="BZ1193" s="68">
        <f t="shared" si="379"/>
        <v>25</v>
      </c>
      <c r="CA1193" s="75">
        <f ca="1">BV1193*'Inputs and Outputs'!$D$5-('Model Part B'!BW1193*'Model Part B'!BZ1193+BW1193*Costperbumped)</f>
        <v>4080</v>
      </c>
    </row>
    <row r="1194" spans="2:79" x14ac:dyDescent="0.2">
      <c r="B1194" s="74">
        <v>1191</v>
      </c>
      <c r="C1194" s="68" t="s">
        <v>7</v>
      </c>
      <c r="D1194" s="71">
        <f t="shared" si="385"/>
        <v>44594</v>
      </c>
      <c r="E1194" s="67" t="s">
        <v>0</v>
      </c>
      <c r="F1194" s="68" t="str">
        <f>'Flight Data'!$A1192</f>
        <v>G1191</v>
      </c>
      <c r="G1194" s="68">
        <f ca="1">'Flight Data'!$B1192</f>
        <v>9</v>
      </c>
      <c r="H1194" s="68">
        <f ca="1">ROUND(NORMINV($M1194,'Inputs and Outputs'!$C$20,'Inputs and Outputs'!$D$20),0)</f>
        <v>104</v>
      </c>
      <c r="I1194" s="68">
        <f t="shared" si="365"/>
        <v>101</v>
      </c>
      <c r="J1194" s="68">
        <f t="shared" ca="1" si="366"/>
        <v>101</v>
      </c>
      <c r="K1194" s="68">
        <f ca="1">IF(J1194-G1194&gt;'Inputs and Outputs'!$D$4,One-G1194,0)</f>
        <v>0</v>
      </c>
      <c r="L1194" s="68">
        <f ca="1">J1194*'Inputs and Outputs'!$D$5-K1194*'Inputs and Outputs'!$D$6</f>
        <v>4040</v>
      </c>
      <c r="M1194" s="70">
        <f t="shared" ca="1" si="380"/>
        <v>0.45938682194868252</v>
      </c>
      <c r="N1194" s="68">
        <f t="shared" si="367"/>
        <v>200</v>
      </c>
      <c r="O1194" s="75">
        <f ca="1">J1194*'Inputs and Outputs'!$D$5-('Model Part B'!K1194*'Model Part B'!N1194+K1194*Costperbumped)</f>
        <v>4040</v>
      </c>
      <c r="R1194" s="74">
        <v>1191</v>
      </c>
      <c r="S1194" s="68" t="s">
        <v>7</v>
      </c>
      <c r="T1194" s="71">
        <f t="shared" si="386"/>
        <v>44594</v>
      </c>
      <c r="U1194" s="67" t="s">
        <v>0</v>
      </c>
      <c r="V1194" s="68" t="str">
        <f>'Flight Data'!$A1192</f>
        <v>G1191</v>
      </c>
      <c r="W1194" s="68">
        <f ca="1">'Flight Data'!$B1192</f>
        <v>9</v>
      </c>
      <c r="X1194" s="68">
        <f ca="1">ROUND(NORMINV($AC1194,'Inputs and Outputs'!$C$20,'Inputs and Outputs'!$D$20),0)</f>
        <v>106</v>
      </c>
      <c r="Y1194" s="68">
        <f t="shared" si="368"/>
        <v>102</v>
      </c>
      <c r="Z1194" s="68">
        <f t="shared" ca="1" si="369"/>
        <v>102</v>
      </c>
      <c r="AA1194" s="68">
        <f ca="1">IF(Z1194-W1194&gt;'Inputs and Outputs'!$D$4,One-W1194,0)</f>
        <v>0</v>
      </c>
      <c r="AB1194" s="68">
        <f ca="1">Z1194*'Inputs and Outputs'!$D$5-AA1194*'Inputs and Outputs'!$D$6</f>
        <v>4080</v>
      </c>
      <c r="AC1194" s="70">
        <f t="shared" ca="1" si="381"/>
        <v>0.54972064781636865</v>
      </c>
      <c r="AD1194" s="68">
        <f t="shared" si="370"/>
        <v>200</v>
      </c>
      <c r="AE1194" s="75">
        <f ca="1">Z1194*'Inputs and Outputs'!$D$5-('Model Part B'!AA1194*'Model Part B'!AD1194+AA1194*Costperbumped)</f>
        <v>4080</v>
      </c>
      <c r="AH1194" s="74">
        <v>1191</v>
      </c>
      <c r="AI1194" s="68" t="s">
        <v>7</v>
      </c>
      <c r="AJ1194" s="71">
        <f t="shared" si="387"/>
        <v>44594</v>
      </c>
      <c r="AK1194" s="67" t="s">
        <v>0</v>
      </c>
      <c r="AL1194" s="68" t="str">
        <f>'Flight Data'!$A1192</f>
        <v>G1191</v>
      </c>
      <c r="AM1194" s="68">
        <f ca="1">'Flight Data'!$B1192</f>
        <v>9</v>
      </c>
      <c r="AN1194" s="68">
        <f ca="1">ROUND(NORMINV($AS1194,'Inputs and Outputs'!$C$20,'Inputs and Outputs'!$D$20),0)</f>
        <v>103</v>
      </c>
      <c r="AO1194" s="68">
        <f t="shared" si="371"/>
        <v>103</v>
      </c>
      <c r="AP1194" s="68">
        <f t="shared" ca="1" si="372"/>
        <v>103</v>
      </c>
      <c r="AQ1194" s="68">
        <f ca="1">IF(AP1194-AM1194&gt;'Inputs and Outputs'!$D$4,Three-AM1194,0)</f>
        <v>0</v>
      </c>
      <c r="AR1194" s="68">
        <f ca="1">AP1194*'Inputs and Outputs'!$D$5-AQ1194*'Inputs and Outputs'!$D$6</f>
        <v>4120</v>
      </c>
      <c r="AS1194" s="70">
        <f t="shared" ca="1" si="382"/>
        <v>0.3537616970211277</v>
      </c>
      <c r="AT1194" s="68">
        <f t="shared" si="373"/>
        <v>200</v>
      </c>
      <c r="AU1194" s="75">
        <f ca="1">AP1194*'Inputs and Outputs'!$D$5-('Model Part B'!AQ1194*'Model Part B'!AT1194+AQ1194*Costperbumped)</f>
        <v>4120</v>
      </c>
      <c r="AX1194" s="74">
        <v>1191</v>
      </c>
      <c r="AY1194" s="68" t="s">
        <v>7</v>
      </c>
      <c r="AZ1194" s="71">
        <f t="shared" si="388"/>
        <v>44594</v>
      </c>
      <c r="BA1194" s="67" t="s">
        <v>0</v>
      </c>
      <c r="BB1194" s="68" t="str">
        <f>'Flight Data'!$A1192</f>
        <v>G1191</v>
      </c>
      <c r="BC1194" s="68">
        <f ca="1">'Flight Data'!$B1192</f>
        <v>9</v>
      </c>
      <c r="BD1194" s="68">
        <f ca="1">ROUND(NORMINV($BI1194,'Inputs and Outputs'!$C$20,'Inputs and Outputs'!$D$20),0)</f>
        <v>105</v>
      </c>
      <c r="BE1194" s="68">
        <f t="shared" si="374"/>
        <v>104</v>
      </c>
      <c r="BF1194" s="68">
        <f t="shared" ca="1" si="375"/>
        <v>104</v>
      </c>
      <c r="BG1194" s="68">
        <f ca="1">IF(BF1194-BC1194&gt;'Inputs and Outputs'!$D$4,Four-BC1194,0)</f>
        <v>0</v>
      </c>
      <c r="BH1194" s="68">
        <f ca="1">BF1194*'Inputs and Outputs'!$D$5-BG1194*'Inputs and Outputs'!$D$6</f>
        <v>4160</v>
      </c>
      <c r="BI1194" s="70">
        <f t="shared" ca="1" si="383"/>
        <v>0.49664201606736835</v>
      </c>
      <c r="BJ1194" s="68">
        <f t="shared" si="376"/>
        <v>200</v>
      </c>
      <c r="BK1194" s="75">
        <f ca="1">BF1194*'Inputs and Outputs'!$D$5-('Model Part B'!BG1194*'Model Part B'!BJ1194+BG1194*Costperbumped)</f>
        <v>4160</v>
      </c>
      <c r="BN1194" s="74">
        <v>1191</v>
      </c>
      <c r="BO1194" s="68" t="s">
        <v>7</v>
      </c>
      <c r="BP1194" s="71">
        <f t="shared" si="389"/>
        <v>44594</v>
      </c>
      <c r="BQ1194" s="67" t="s">
        <v>0</v>
      </c>
      <c r="BR1194" s="68" t="str">
        <f>'Flight Data'!$A1192</f>
        <v>G1191</v>
      </c>
      <c r="BS1194" s="68">
        <f ca="1">'Flight Data'!$B1192</f>
        <v>9</v>
      </c>
      <c r="BT1194" s="68">
        <f ca="1">ROUND(NORMINV($BY1194,'Inputs and Outputs'!$C$18,'Inputs and Outputs'!$D$18),0)</f>
        <v>110</v>
      </c>
      <c r="BU1194" s="68">
        <f t="shared" si="377"/>
        <v>105</v>
      </c>
      <c r="BV1194" s="68">
        <f t="shared" ca="1" si="378"/>
        <v>105</v>
      </c>
      <c r="BW1194" s="68">
        <f ca="1">IF(BV1194-BS1194&gt;'Inputs and Outputs'!$D$4,Five-BS1194,0)</f>
        <v>0</v>
      </c>
      <c r="BX1194" s="68">
        <f ca="1">BV1194*'Inputs and Outputs'!$D$5-BW1194*'Inputs and Outputs'!$D$6</f>
        <v>4200</v>
      </c>
      <c r="BY1194" s="70">
        <f t="shared" ca="1" si="384"/>
        <v>0.93189672182632965</v>
      </c>
      <c r="BZ1194" s="68">
        <f t="shared" si="379"/>
        <v>200</v>
      </c>
      <c r="CA1194" s="75">
        <f ca="1">BV1194*'Inputs and Outputs'!$D$5-('Model Part B'!BW1194*'Model Part B'!BZ1194+BW1194*Costperbumped)</f>
        <v>4200</v>
      </c>
    </row>
    <row r="1195" spans="2:79" x14ac:dyDescent="0.2">
      <c r="B1195" s="74">
        <v>1192</v>
      </c>
      <c r="C1195" s="68" t="s">
        <v>6</v>
      </c>
      <c r="D1195" s="71">
        <f t="shared" si="385"/>
        <v>44595</v>
      </c>
      <c r="E1195" s="67" t="s">
        <v>3</v>
      </c>
      <c r="F1195" s="68" t="str">
        <f>'Flight Data'!$A1193</f>
        <v>G1192</v>
      </c>
      <c r="G1195" s="68">
        <f ca="1">'Flight Data'!$B1193</f>
        <v>6</v>
      </c>
      <c r="H1195" s="68">
        <f ca="1">ROUND(NORMINV($M1195,'Inputs and Outputs'!$C$18,'Inputs and Outputs'!$D$18),0)</f>
        <v>107</v>
      </c>
      <c r="I1195" s="68">
        <f t="shared" si="365"/>
        <v>101</v>
      </c>
      <c r="J1195" s="68">
        <f t="shared" ca="1" si="366"/>
        <v>101</v>
      </c>
      <c r="K1195" s="68">
        <f ca="1">IF(J1195-G1195&gt;'Inputs and Outputs'!$D$4,One-G1195,0)</f>
        <v>0</v>
      </c>
      <c r="L1195" s="68">
        <f ca="1">J1195*'Inputs and Outputs'!$D$5-K1195*'Inputs and Outputs'!$D$6</f>
        <v>4040</v>
      </c>
      <c r="M1195" s="70">
        <f t="shared" ca="1" si="380"/>
        <v>0.84668290087295894</v>
      </c>
      <c r="N1195" s="68">
        <f t="shared" si="367"/>
        <v>25</v>
      </c>
      <c r="O1195" s="75">
        <f ca="1">J1195*'Inputs and Outputs'!$D$5-('Model Part B'!K1195*'Model Part B'!N1195+K1195*Costperbumped)</f>
        <v>4040</v>
      </c>
      <c r="R1195" s="74">
        <v>1192</v>
      </c>
      <c r="S1195" s="68" t="s">
        <v>6</v>
      </c>
      <c r="T1195" s="71">
        <f t="shared" si="386"/>
        <v>44595</v>
      </c>
      <c r="U1195" s="67" t="s">
        <v>3</v>
      </c>
      <c r="V1195" s="68" t="str">
        <f>'Flight Data'!$A1193</f>
        <v>G1192</v>
      </c>
      <c r="W1195" s="68">
        <f ca="1">'Flight Data'!$B1193</f>
        <v>6</v>
      </c>
      <c r="X1195" s="68">
        <f ca="1">ROUND(NORMINV($AC1195,'Inputs and Outputs'!$C$18,'Inputs and Outputs'!$D$18),0)</f>
        <v>104</v>
      </c>
      <c r="Y1195" s="68">
        <f t="shared" si="368"/>
        <v>102</v>
      </c>
      <c r="Z1195" s="68">
        <f t="shared" ca="1" si="369"/>
        <v>102</v>
      </c>
      <c r="AA1195" s="68">
        <f ca="1">IF(Z1195-W1195&gt;'Inputs and Outputs'!$D$4,One-W1195,0)</f>
        <v>0</v>
      </c>
      <c r="AB1195" s="68">
        <f ca="1">Z1195*'Inputs and Outputs'!$D$5-AA1195*'Inputs and Outputs'!$D$6</f>
        <v>4080</v>
      </c>
      <c r="AC1195" s="70">
        <f t="shared" ca="1" si="381"/>
        <v>0.7052401401561712</v>
      </c>
      <c r="AD1195" s="68">
        <f t="shared" si="370"/>
        <v>25</v>
      </c>
      <c r="AE1195" s="75">
        <f ca="1">Z1195*'Inputs and Outputs'!$D$5-('Model Part B'!AA1195*'Model Part B'!AD1195+AA1195*Costperbumped)</f>
        <v>4080</v>
      </c>
      <c r="AH1195" s="74">
        <v>1192</v>
      </c>
      <c r="AI1195" s="68" t="s">
        <v>6</v>
      </c>
      <c r="AJ1195" s="71">
        <f t="shared" si="387"/>
        <v>44595</v>
      </c>
      <c r="AK1195" s="67" t="s">
        <v>3</v>
      </c>
      <c r="AL1195" s="68" t="str">
        <f>'Flight Data'!$A1193</f>
        <v>G1192</v>
      </c>
      <c r="AM1195" s="68">
        <f ca="1">'Flight Data'!$B1193</f>
        <v>6</v>
      </c>
      <c r="AN1195" s="68">
        <f ca="1">ROUND(NORMINV($AS1195,'Inputs and Outputs'!$C$18,'Inputs and Outputs'!$D$18),0)</f>
        <v>93</v>
      </c>
      <c r="AO1195" s="68">
        <f t="shared" si="371"/>
        <v>103</v>
      </c>
      <c r="AP1195" s="68">
        <f t="shared" ca="1" si="372"/>
        <v>93</v>
      </c>
      <c r="AQ1195" s="68">
        <f ca="1">IF(AP1195-AM1195&gt;'Inputs and Outputs'!$D$4,Three-AM1195,0)</f>
        <v>0</v>
      </c>
      <c r="AR1195" s="68">
        <f ca="1">AP1195*'Inputs and Outputs'!$D$5-AQ1195*'Inputs and Outputs'!$D$6</f>
        <v>3720</v>
      </c>
      <c r="AS1195" s="70">
        <f t="shared" ca="1" si="382"/>
        <v>8.6091499745843736E-2</v>
      </c>
      <c r="AT1195" s="68">
        <f t="shared" si="373"/>
        <v>25</v>
      </c>
      <c r="AU1195" s="75">
        <f ca="1">AP1195*'Inputs and Outputs'!$D$5-('Model Part B'!AQ1195*'Model Part B'!AT1195+AQ1195*Costperbumped)</f>
        <v>3720</v>
      </c>
      <c r="AX1195" s="74">
        <v>1192</v>
      </c>
      <c r="AY1195" s="68" t="s">
        <v>6</v>
      </c>
      <c r="AZ1195" s="71">
        <f t="shared" si="388"/>
        <v>44595</v>
      </c>
      <c r="BA1195" s="67" t="s">
        <v>3</v>
      </c>
      <c r="BB1195" s="68" t="str">
        <f>'Flight Data'!$A1193</f>
        <v>G1192</v>
      </c>
      <c r="BC1195" s="68">
        <f ca="1">'Flight Data'!$B1193</f>
        <v>6</v>
      </c>
      <c r="BD1195" s="68">
        <f ca="1">ROUND(NORMINV($BI1195,'Inputs and Outputs'!$C$18,'Inputs and Outputs'!$D$18),0)</f>
        <v>107</v>
      </c>
      <c r="BE1195" s="68">
        <f t="shared" si="374"/>
        <v>104</v>
      </c>
      <c r="BF1195" s="68">
        <f t="shared" ca="1" si="375"/>
        <v>104</v>
      </c>
      <c r="BG1195" s="68">
        <f ca="1">IF(BF1195-BC1195&gt;'Inputs and Outputs'!$D$4,Four-BC1195,0)</f>
        <v>0</v>
      </c>
      <c r="BH1195" s="68">
        <f ca="1">BF1195*'Inputs and Outputs'!$D$5-BG1195*'Inputs and Outputs'!$D$6</f>
        <v>4160</v>
      </c>
      <c r="BI1195" s="70">
        <f t="shared" ca="1" si="383"/>
        <v>0.82306745325980524</v>
      </c>
      <c r="BJ1195" s="68">
        <f t="shared" si="376"/>
        <v>25</v>
      </c>
      <c r="BK1195" s="75">
        <f ca="1">BF1195*'Inputs and Outputs'!$D$5-('Model Part B'!BG1195*'Model Part B'!BJ1195+BG1195*Costperbumped)</f>
        <v>4160</v>
      </c>
      <c r="BN1195" s="74">
        <v>1192</v>
      </c>
      <c r="BO1195" s="68" t="s">
        <v>6</v>
      </c>
      <c r="BP1195" s="71">
        <f t="shared" si="389"/>
        <v>44595</v>
      </c>
      <c r="BQ1195" s="67" t="s">
        <v>3</v>
      </c>
      <c r="BR1195" s="68" t="str">
        <f>'Flight Data'!$A1193</f>
        <v>G1192</v>
      </c>
      <c r="BS1195" s="68">
        <f ca="1">'Flight Data'!$B1193</f>
        <v>6</v>
      </c>
      <c r="BT1195" s="68">
        <f ca="1">ROUND(NORMINV($BY1195,'Inputs and Outputs'!$C$18,'Inputs and Outputs'!$D$18),0)</f>
        <v>97</v>
      </c>
      <c r="BU1195" s="68">
        <f t="shared" si="377"/>
        <v>105</v>
      </c>
      <c r="BV1195" s="68">
        <f t="shared" ca="1" si="378"/>
        <v>97</v>
      </c>
      <c r="BW1195" s="68">
        <f ca="1">IF(BV1195-BS1195&gt;'Inputs and Outputs'!$D$4,Five-BS1195,0)</f>
        <v>0</v>
      </c>
      <c r="BX1195" s="68">
        <f ca="1">BV1195*'Inputs and Outputs'!$D$5-BW1195*'Inputs and Outputs'!$D$6</f>
        <v>3880</v>
      </c>
      <c r="BY1195" s="70">
        <f t="shared" ca="1" si="384"/>
        <v>0.24908810292316563</v>
      </c>
      <c r="BZ1195" s="68">
        <f t="shared" si="379"/>
        <v>25</v>
      </c>
      <c r="CA1195" s="75">
        <f ca="1">BV1195*'Inputs and Outputs'!$D$5-('Model Part B'!BW1195*'Model Part B'!BZ1195+BW1195*Costperbumped)</f>
        <v>3880</v>
      </c>
    </row>
    <row r="1196" spans="2:79" x14ac:dyDescent="0.2">
      <c r="B1196" s="74">
        <v>1193</v>
      </c>
      <c r="C1196" s="68" t="s">
        <v>6</v>
      </c>
      <c r="D1196" s="71">
        <f t="shared" si="385"/>
        <v>44595</v>
      </c>
      <c r="E1196" s="67" t="s">
        <v>2</v>
      </c>
      <c r="F1196" s="68" t="str">
        <f>'Flight Data'!$A1194</f>
        <v>G1193</v>
      </c>
      <c r="G1196" s="68">
        <f ca="1">'Flight Data'!$B1194</f>
        <v>0</v>
      </c>
      <c r="H1196" s="68">
        <f ca="1">ROUND(NORMINV($M1196,'Inputs and Outputs'!$C$19,'Inputs and Outputs'!$D$19),0)</f>
        <v>101</v>
      </c>
      <c r="I1196" s="68">
        <f t="shared" si="365"/>
        <v>101</v>
      </c>
      <c r="J1196" s="68">
        <f t="shared" ca="1" si="366"/>
        <v>101</v>
      </c>
      <c r="K1196" s="68">
        <f ca="1">IF(J1196-G1196&gt;'Inputs and Outputs'!$D$4,One-G1196,0)</f>
        <v>1</v>
      </c>
      <c r="L1196" s="68">
        <f ca="1">J1196*'Inputs and Outputs'!$D$5-K1196*'Inputs and Outputs'!$D$6</f>
        <v>3940</v>
      </c>
      <c r="M1196" s="70">
        <f t="shared" ca="1" si="380"/>
        <v>0.35885323130805413</v>
      </c>
      <c r="N1196" s="68">
        <f t="shared" si="367"/>
        <v>25</v>
      </c>
      <c r="O1196" s="75">
        <f ca="1">J1196*'Inputs and Outputs'!$D$5-('Model Part B'!K1196*'Model Part B'!N1196+K1196*Costperbumped)</f>
        <v>3915</v>
      </c>
      <c r="R1196" s="74">
        <v>1193</v>
      </c>
      <c r="S1196" s="68" t="s">
        <v>6</v>
      </c>
      <c r="T1196" s="71">
        <f t="shared" si="386"/>
        <v>44595</v>
      </c>
      <c r="U1196" s="67" t="s">
        <v>2</v>
      </c>
      <c r="V1196" s="68" t="str">
        <f>'Flight Data'!$A1194</f>
        <v>G1193</v>
      </c>
      <c r="W1196" s="68">
        <f ca="1">'Flight Data'!$B1194</f>
        <v>0</v>
      </c>
      <c r="X1196" s="68">
        <f ca="1">ROUND(NORMINV($AC1196,'Inputs and Outputs'!$C$19,'Inputs and Outputs'!$D$19),0)</f>
        <v>108</v>
      </c>
      <c r="Y1196" s="68">
        <f t="shared" si="368"/>
        <v>102</v>
      </c>
      <c r="Z1196" s="68">
        <f t="shared" ca="1" si="369"/>
        <v>102</v>
      </c>
      <c r="AA1196" s="68">
        <f ca="1">IF(Z1196-W1196&gt;'Inputs and Outputs'!$D$4,One-W1196,0)</f>
        <v>1</v>
      </c>
      <c r="AB1196" s="68">
        <f ca="1">Z1196*'Inputs and Outputs'!$D$5-AA1196*'Inputs and Outputs'!$D$6</f>
        <v>3980</v>
      </c>
      <c r="AC1196" s="70">
        <f t="shared" ca="1" si="381"/>
        <v>0.8462852024030747</v>
      </c>
      <c r="AD1196" s="68">
        <f t="shared" si="370"/>
        <v>25</v>
      </c>
      <c r="AE1196" s="75">
        <f ca="1">Z1196*'Inputs and Outputs'!$D$5-('Model Part B'!AA1196*'Model Part B'!AD1196+AA1196*Costperbumped)</f>
        <v>3955</v>
      </c>
      <c r="AH1196" s="74">
        <v>1193</v>
      </c>
      <c r="AI1196" s="68" t="s">
        <v>6</v>
      </c>
      <c r="AJ1196" s="71">
        <f t="shared" si="387"/>
        <v>44595</v>
      </c>
      <c r="AK1196" s="67" t="s">
        <v>2</v>
      </c>
      <c r="AL1196" s="68" t="str">
        <f>'Flight Data'!$A1194</f>
        <v>G1193</v>
      </c>
      <c r="AM1196" s="68">
        <f ca="1">'Flight Data'!$B1194</f>
        <v>0</v>
      </c>
      <c r="AN1196" s="68">
        <f ca="1">ROUND(NORMINV($AS1196,'Inputs and Outputs'!$C$19,'Inputs and Outputs'!$D$19),0)</f>
        <v>107</v>
      </c>
      <c r="AO1196" s="68">
        <f t="shared" si="371"/>
        <v>103</v>
      </c>
      <c r="AP1196" s="68">
        <f t="shared" ca="1" si="372"/>
        <v>103</v>
      </c>
      <c r="AQ1196" s="68">
        <f ca="1">IF(AP1196-AM1196&gt;'Inputs and Outputs'!$D$4,Three-AM1196,0)</f>
        <v>3</v>
      </c>
      <c r="AR1196" s="68">
        <f ca="1">AP1196*'Inputs and Outputs'!$D$5-AQ1196*'Inputs and Outputs'!$D$6</f>
        <v>3820</v>
      </c>
      <c r="AS1196" s="70">
        <f t="shared" ca="1" si="382"/>
        <v>0.81025648099730285</v>
      </c>
      <c r="AT1196" s="68">
        <f t="shared" si="373"/>
        <v>25</v>
      </c>
      <c r="AU1196" s="75">
        <f ca="1">AP1196*'Inputs and Outputs'!$D$5-('Model Part B'!AQ1196*'Model Part B'!AT1196+AQ1196*Costperbumped)</f>
        <v>3745</v>
      </c>
      <c r="AX1196" s="74">
        <v>1193</v>
      </c>
      <c r="AY1196" s="68" t="s">
        <v>6</v>
      </c>
      <c r="AZ1196" s="71">
        <f t="shared" si="388"/>
        <v>44595</v>
      </c>
      <c r="BA1196" s="67" t="s">
        <v>2</v>
      </c>
      <c r="BB1196" s="68" t="str">
        <f>'Flight Data'!$A1194</f>
        <v>G1193</v>
      </c>
      <c r="BC1196" s="68">
        <f ca="1">'Flight Data'!$B1194</f>
        <v>0</v>
      </c>
      <c r="BD1196" s="68">
        <f ca="1">ROUND(NORMINV($BI1196,'Inputs and Outputs'!$C$19,'Inputs and Outputs'!$D$19),0)</f>
        <v>110</v>
      </c>
      <c r="BE1196" s="68">
        <f t="shared" si="374"/>
        <v>104</v>
      </c>
      <c r="BF1196" s="68">
        <f t="shared" ca="1" si="375"/>
        <v>104</v>
      </c>
      <c r="BG1196" s="68">
        <f ca="1">IF(BF1196-BC1196&gt;'Inputs and Outputs'!$D$4,Four-BC1196,0)</f>
        <v>4</v>
      </c>
      <c r="BH1196" s="68">
        <f ca="1">BF1196*'Inputs and Outputs'!$D$5-BG1196*'Inputs and Outputs'!$D$6</f>
        <v>3760</v>
      </c>
      <c r="BI1196" s="70">
        <f t="shared" ca="1" si="383"/>
        <v>0.90986250630221965</v>
      </c>
      <c r="BJ1196" s="68">
        <f t="shared" si="376"/>
        <v>25</v>
      </c>
      <c r="BK1196" s="75">
        <f ca="1">BF1196*'Inputs and Outputs'!$D$5-('Model Part B'!BG1196*'Model Part B'!BJ1196+BG1196*Costperbumped)</f>
        <v>3660</v>
      </c>
      <c r="BN1196" s="74">
        <v>1193</v>
      </c>
      <c r="BO1196" s="68" t="s">
        <v>6</v>
      </c>
      <c r="BP1196" s="71">
        <f t="shared" si="389"/>
        <v>44595</v>
      </c>
      <c r="BQ1196" s="67" t="s">
        <v>2</v>
      </c>
      <c r="BR1196" s="68" t="str">
        <f>'Flight Data'!$A1194</f>
        <v>G1193</v>
      </c>
      <c r="BS1196" s="68">
        <f ca="1">'Flight Data'!$B1194</f>
        <v>0</v>
      </c>
      <c r="BT1196" s="68">
        <f ca="1">ROUND(NORMINV($BY1196,'Inputs and Outputs'!$C$18,'Inputs and Outputs'!$D$18),0)</f>
        <v>95</v>
      </c>
      <c r="BU1196" s="68">
        <f t="shared" si="377"/>
        <v>105</v>
      </c>
      <c r="BV1196" s="68">
        <f t="shared" ca="1" si="378"/>
        <v>95</v>
      </c>
      <c r="BW1196" s="68">
        <f ca="1">IF(BV1196-BS1196&gt;'Inputs and Outputs'!$D$4,Five-BS1196,0)</f>
        <v>0</v>
      </c>
      <c r="BX1196" s="68">
        <f ca="1">BV1196*'Inputs and Outputs'!$D$5-BW1196*'Inputs and Outputs'!$D$6</f>
        <v>3800</v>
      </c>
      <c r="BY1196" s="70">
        <f t="shared" ca="1" si="384"/>
        <v>0.15142647179683832</v>
      </c>
      <c r="BZ1196" s="68">
        <f t="shared" si="379"/>
        <v>25</v>
      </c>
      <c r="CA1196" s="75">
        <f ca="1">BV1196*'Inputs and Outputs'!$D$5-('Model Part B'!BW1196*'Model Part B'!BZ1196+BW1196*Costperbumped)</f>
        <v>3800</v>
      </c>
    </row>
    <row r="1197" spans="2:79" x14ac:dyDescent="0.2">
      <c r="B1197" s="74">
        <v>1194</v>
      </c>
      <c r="C1197" s="68" t="s">
        <v>6</v>
      </c>
      <c r="D1197" s="71">
        <f t="shared" si="385"/>
        <v>44595</v>
      </c>
      <c r="E1197" s="67" t="s">
        <v>0</v>
      </c>
      <c r="F1197" s="68" t="str">
        <f>'Flight Data'!$A1195</f>
        <v>G1194</v>
      </c>
      <c r="G1197" s="68">
        <f ca="1">'Flight Data'!$B1195</f>
        <v>3</v>
      </c>
      <c r="H1197" s="68">
        <f ca="1">ROUND(NORMINV($M1197,'Inputs and Outputs'!$C$20,'Inputs and Outputs'!$D$20),0)</f>
        <v>102</v>
      </c>
      <c r="I1197" s="68">
        <f t="shared" si="365"/>
        <v>101</v>
      </c>
      <c r="J1197" s="68">
        <f t="shared" ca="1" si="366"/>
        <v>101</v>
      </c>
      <c r="K1197" s="68">
        <f ca="1">IF(J1197-G1197&gt;'Inputs and Outputs'!$D$4,One-G1197,0)</f>
        <v>0</v>
      </c>
      <c r="L1197" s="68">
        <f ca="1">J1197*'Inputs and Outputs'!$D$5-K1197*'Inputs and Outputs'!$D$6</f>
        <v>4040</v>
      </c>
      <c r="M1197" s="70">
        <f t="shared" ca="1" si="380"/>
        <v>0.25018145160443273</v>
      </c>
      <c r="N1197" s="68">
        <f t="shared" si="367"/>
        <v>200</v>
      </c>
      <c r="O1197" s="75">
        <f ca="1">J1197*'Inputs and Outputs'!$D$5-('Model Part B'!K1197*'Model Part B'!N1197+K1197*Costperbumped)</f>
        <v>4040</v>
      </c>
      <c r="R1197" s="74">
        <v>1194</v>
      </c>
      <c r="S1197" s="68" t="s">
        <v>6</v>
      </c>
      <c r="T1197" s="71">
        <f t="shared" si="386"/>
        <v>44595</v>
      </c>
      <c r="U1197" s="67" t="s">
        <v>0</v>
      </c>
      <c r="V1197" s="68" t="str">
        <f>'Flight Data'!$A1195</f>
        <v>G1194</v>
      </c>
      <c r="W1197" s="68">
        <f ca="1">'Flight Data'!$B1195</f>
        <v>3</v>
      </c>
      <c r="X1197" s="68">
        <f ca="1">ROUND(NORMINV($AC1197,'Inputs and Outputs'!$C$20,'Inputs and Outputs'!$D$20),0)</f>
        <v>109</v>
      </c>
      <c r="Y1197" s="68">
        <f t="shared" si="368"/>
        <v>102</v>
      </c>
      <c r="Z1197" s="68">
        <f t="shared" ca="1" si="369"/>
        <v>102</v>
      </c>
      <c r="AA1197" s="68">
        <f ca="1">IF(Z1197-W1197&gt;'Inputs and Outputs'!$D$4,One-W1197,0)</f>
        <v>0</v>
      </c>
      <c r="AB1197" s="68">
        <f ca="1">Z1197*'Inputs and Outputs'!$D$5-AA1197*'Inputs and Outputs'!$D$6</f>
        <v>4080</v>
      </c>
      <c r="AC1197" s="70">
        <f t="shared" ca="1" si="381"/>
        <v>0.7591610692361408</v>
      </c>
      <c r="AD1197" s="68">
        <f t="shared" si="370"/>
        <v>200</v>
      </c>
      <c r="AE1197" s="75">
        <f ca="1">Z1197*'Inputs and Outputs'!$D$5-('Model Part B'!AA1197*'Model Part B'!AD1197+AA1197*Costperbumped)</f>
        <v>4080</v>
      </c>
      <c r="AH1197" s="74">
        <v>1194</v>
      </c>
      <c r="AI1197" s="68" t="s">
        <v>6</v>
      </c>
      <c r="AJ1197" s="71">
        <f t="shared" si="387"/>
        <v>44595</v>
      </c>
      <c r="AK1197" s="67" t="s">
        <v>0</v>
      </c>
      <c r="AL1197" s="68" t="str">
        <f>'Flight Data'!$A1195</f>
        <v>G1194</v>
      </c>
      <c r="AM1197" s="68">
        <f ca="1">'Flight Data'!$B1195</f>
        <v>3</v>
      </c>
      <c r="AN1197" s="68">
        <f ca="1">ROUND(NORMINV($AS1197,'Inputs and Outputs'!$C$20,'Inputs and Outputs'!$D$20),0)</f>
        <v>107</v>
      </c>
      <c r="AO1197" s="68">
        <f t="shared" si="371"/>
        <v>103</v>
      </c>
      <c r="AP1197" s="68">
        <f t="shared" ca="1" si="372"/>
        <v>103</v>
      </c>
      <c r="AQ1197" s="68">
        <f ca="1">IF(AP1197-AM1197&gt;'Inputs and Outputs'!$D$4,Three-AM1197,0)</f>
        <v>0</v>
      </c>
      <c r="AR1197" s="68">
        <f ca="1">AP1197*'Inputs and Outputs'!$D$5-AQ1197*'Inputs and Outputs'!$D$6</f>
        <v>4120</v>
      </c>
      <c r="AS1197" s="70">
        <f t="shared" ca="1" si="382"/>
        <v>0.64648964018186161</v>
      </c>
      <c r="AT1197" s="68">
        <f t="shared" si="373"/>
        <v>200</v>
      </c>
      <c r="AU1197" s="75">
        <f ca="1">AP1197*'Inputs and Outputs'!$D$5-('Model Part B'!AQ1197*'Model Part B'!AT1197+AQ1197*Costperbumped)</f>
        <v>4120</v>
      </c>
      <c r="AX1197" s="74">
        <v>1194</v>
      </c>
      <c r="AY1197" s="68" t="s">
        <v>6</v>
      </c>
      <c r="AZ1197" s="71">
        <f t="shared" si="388"/>
        <v>44595</v>
      </c>
      <c r="BA1197" s="67" t="s">
        <v>0</v>
      </c>
      <c r="BB1197" s="68" t="str">
        <f>'Flight Data'!$A1195</f>
        <v>G1194</v>
      </c>
      <c r="BC1197" s="68">
        <f ca="1">'Flight Data'!$B1195</f>
        <v>3</v>
      </c>
      <c r="BD1197" s="68">
        <f ca="1">ROUND(NORMINV($BI1197,'Inputs and Outputs'!$C$20,'Inputs and Outputs'!$D$20),0)</f>
        <v>105</v>
      </c>
      <c r="BE1197" s="68">
        <f t="shared" si="374"/>
        <v>104</v>
      </c>
      <c r="BF1197" s="68">
        <f t="shared" ca="1" si="375"/>
        <v>104</v>
      </c>
      <c r="BG1197" s="68">
        <f ca="1">IF(BF1197-BC1197&gt;'Inputs and Outputs'!$D$4,Four-BC1197,0)</f>
        <v>1</v>
      </c>
      <c r="BH1197" s="68">
        <f ca="1">BF1197*'Inputs and Outputs'!$D$5-BG1197*'Inputs and Outputs'!$D$6</f>
        <v>4060</v>
      </c>
      <c r="BI1197" s="70">
        <f t="shared" ca="1" si="383"/>
        <v>0.48277475988383833</v>
      </c>
      <c r="BJ1197" s="68">
        <f t="shared" si="376"/>
        <v>200</v>
      </c>
      <c r="BK1197" s="75">
        <f ca="1">BF1197*'Inputs and Outputs'!$D$5-('Model Part B'!BG1197*'Model Part B'!BJ1197+BG1197*Costperbumped)</f>
        <v>3860</v>
      </c>
      <c r="BN1197" s="74">
        <v>1194</v>
      </c>
      <c r="BO1197" s="68" t="s">
        <v>6</v>
      </c>
      <c r="BP1197" s="71">
        <f t="shared" si="389"/>
        <v>44595</v>
      </c>
      <c r="BQ1197" s="67" t="s">
        <v>0</v>
      </c>
      <c r="BR1197" s="68" t="str">
        <f>'Flight Data'!$A1195</f>
        <v>G1194</v>
      </c>
      <c r="BS1197" s="68">
        <f ca="1">'Flight Data'!$B1195</f>
        <v>3</v>
      </c>
      <c r="BT1197" s="68">
        <f ca="1">ROUND(NORMINV($BY1197,'Inputs and Outputs'!$C$18,'Inputs and Outputs'!$D$18),0)</f>
        <v>95</v>
      </c>
      <c r="BU1197" s="68">
        <f t="shared" si="377"/>
        <v>105</v>
      </c>
      <c r="BV1197" s="68">
        <f t="shared" ca="1" si="378"/>
        <v>95</v>
      </c>
      <c r="BW1197" s="68">
        <f ca="1">IF(BV1197-BS1197&gt;'Inputs and Outputs'!$D$4,Five-BS1197,0)</f>
        <v>0</v>
      </c>
      <c r="BX1197" s="68">
        <f ca="1">BV1197*'Inputs and Outputs'!$D$5-BW1197*'Inputs and Outputs'!$D$6</f>
        <v>3800</v>
      </c>
      <c r="BY1197" s="70">
        <f t="shared" ca="1" si="384"/>
        <v>0.14572343393097142</v>
      </c>
      <c r="BZ1197" s="68">
        <f t="shared" si="379"/>
        <v>200</v>
      </c>
      <c r="CA1197" s="75">
        <f ca="1">BV1197*'Inputs and Outputs'!$D$5-('Model Part B'!BW1197*'Model Part B'!BZ1197+BW1197*Costperbumped)</f>
        <v>3800</v>
      </c>
    </row>
    <row r="1198" spans="2:79" x14ac:dyDescent="0.2">
      <c r="B1198" s="74">
        <v>1195</v>
      </c>
      <c r="C1198" s="68" t="s">
        <v>5</v>
      </c>
      <c r="D1198" s="71">
        <f t="shared" si="385"/>
        <v>44596</v>
      </c>
      <c r="E1198" s="67" t="s">
        <v>3</v>
      </c>
      <c r="F1198" s="68" t="str">
        <f>'Flight Data'!$A1196</f>
        <v>G1195</v>
      </c>
      <c r="G1198" s="68">
        <f ca="1">'Flight Data'!$B1196</f>
        <v>4</v>
      </c>
      <c r="H1198" s="68">
        <f ca="1">ROUND(NORMINV($M1198,'Inputs and Outputs'!$C$18,'Inputs and Outputs'!$D$18),0)</f>
        <v>99</v>
      </c>
      <c r="I1198" s="68">
        <f t="shared" si="365"/>
        <v>101</v>
      </c>
      <c r="J1198" s="68">
        <f t="shared" ca="1" si="366"/>
        <v>99</v>
      </c>
      <c r="K1198" s="68">
        <f ca="1">IF(J1198-G1198&gt;'Inputs and Outputs'!$D$4,One-G1198,0)</f>
        <v>0</v>
      </c>
      <c r="L1198" s="68">
        <f ca="1">J1198*'Inputs and Outputs'!$D$5-K1198*'Inputs and Outputs'!$D$6</f>
        <v>3960</v>
      </c>
      <c r="M1198" s="70">
        <f t="shared" ca="1" si="380"/>
        <v>0.4004159460369856</v>
      </c>
      <c r="N1198" s="68">
        <f t="shared" si="367"/>
        <v>25</v>
      </c>
      <c r="O1198" s="75">
        <f ca="1">J1198*'Inputs and Outputs'!$D$5-('Model Part B'!K1198*'Model Part B'!N1198+K1198*Costperbumped)</f>
        <v>3960</v>
      </c>
      <c r="R1198" s="74">
        <v>1195</v>
      </c>
      <c r="S1198" s="68" t="s">
        <v>5</v>
      </c>
      <c r="T1198" s="71">
        <f t="shared" si="386"/>
        <v>44596</v>
      </c>
      <c r="U1198" s="67" t="s">
        <v>3</v>
      </c>
      <c r="V1198" s="68" t="str">
        <f>'Flight Data'!$A1196</f>
        <v>G1195</v>
      </c>
      <c r="W1198" s="68">
        <f ca="1">'Flight Data'!$B1196</f>
        <v>4</v>
      </c>
      <c r="X1198" s="68">
        <f ca="1">ROUND(NORMINV($AC1198,'Inputs and Outputs'!$C$18,'Inputs and Outputs'!$D$18),0)</f>
        <v>101</v>
      </c>
      <c r="Y1198" s="68">
        <f t="shared" si="368"/>
        <v>102</v>
      </c>
      <c r="Z1198" s="68">
        <f t="shared" ca="1" si="369"/>
        <v>101</v>
      </c>
      <c r="AA1198" s="68">
        <f ca="1">IF(Z1198-W1198&gt;'Inputs and Outputs'!$D$4,One-W1198,0)</f>
        <v>0</v>
      </c>
      <c r="AB1198" s="68">
        <f ca="1">Z1198*'Inputs and Outputs'!$D$5-AA1198*'Inputs and Outputs'!$D$6</f>
        <v>4040</v>
      </c>
      <c r="AC1198" s="70">
        <f t="shared" ca="1" si="381"/>
        <v>0.49923210055975187</v>
      </c>
      <c r="AD1198" s="68">
        <f t="shared" si="370"/>
        <v>25</v>
      </c>
      <c r="AE1198" s="75">
        <f ca="1">Z1198*'Inputs and Outputs'!$D$5-('Model Part B'!AA1198*'Model Part B'!AD1198+AA1198*Costperbumped)</f>
        <v>4040</v>
      </c>
      <c r="AH1198" s="74">
        <v>1195</v>
      </c>
      <c r="AI1198" s="68" t="s">
        <v>5</v>
      </c>
      <c r="AJ1198" s="71">
        <f t="shared" si="387"/>
        <v>44596</v>
      </c>
      <c r="AK1198" s="67" t="s">
        <v>3</v>
      </c>
      <c r="AL1198" s="68" t="str">
        <f>'Flight Data'!$A1196</f>
        <v>G1195</v>
      </c>
      <c r="AM1198" s="68">
        <f ca="1">'Flight Data'!$B1196</f>
        <v>4</v>
      </c>
      <c r="AN1198" s="68">
        <f ca="1">ROUND(NORMINV($AS1198,'Inputs and Outputs'!$C$18,'Inputs and Outputs'!$D$18),0)</f>
        <v>109</v>
      </c>
      <c r="AO1198" s="68">
        <f t="shared" si="371"/>
        <v>103</v>
      </c>
      <c r="AP1198" s="68">
        <f t="shared" ca="1" si="372"/>
        <v>103</v>
      </c>
      <c r="AQ1198" s="68">
        <f ca="1">IF(AP1198-AM1198&gt;'Inputs and Outputs'!$D$4,Three-AM1198,0)</f>
        <v>0</v>
      </c>
      <c r="AR1198" s="68">
        <f ca="1">AP1198*'Inputs and Outputs'!$D$5-AQ1198*'Inputs and Outputs'!$D$6</f>
        <v>4120</v>
      </c>
      <c r="AS1198" s="70">
        <f t="shared" ca="1" si="382"/>
        <v>0.91827404705613103</v>
      </c>
      <c r="AT1198" s="68">
        <f t="shared" si="373"/>
        <v>25</v>
      </c>
      <c r="AU1198" s="75">
        <f ca="1">AP1198*'Inputs and Outputs'!$D$5-('Model Part B'!AQ1198*'Model Part B'!AT1198+AQ1198*Costperbumped)</f>
        <v>4120</v>
      </c>
      <c r="AX1198" s="74">
        <v>1195</v>
      </c>
      <c r="AY1198" s="68" t="s">
        <v>5</v>
      </c>
      <c r="AZ1198" s="71">
        <f t="shared" si="388"/>
        <v>44596</v>
      </c>
      <c r="BA1198" s="67" t="s">
        <v>3</v>
      </c>
      <c r="BB1198" s="68" t="str">
        <f>'Flight Data'!$A1196</f>
        <v>G1195</v>
      </c>
      <c r="BC1198" s="68">
        <f ca="1">'Flight Data'!$B1196</f>
        <v>4</v>
      </c>
      <c r="BD1198" s="68">
        <f ca="1">ROUND(NORMINV($BI1198,'Inputs and Outputs'!$C$18,'Inputs and Outputs'!$D$18),0)</f>
        <v>97</v>
      </c>
      <c r="BE1198" s="68">
        <f t="shared" si="374"/>
        <v>104</v>
      </c>
      <c r="BF1198" s="68">
        <f t="shared" ca="1" si="375"/>
        <v>97</v>
      </c>
      <c r="BG1198" s="68">
        <f ca="1">IF(BF1198-BC1198&gt;'Inputs and Outputs'!$D$4,Four-BC1198,0)</f>
        <v>0</v>
      </c>
      <c r="BH1198" s="68">
        <f ca="1">BF1198*'Inputs and Outputs'!$D$5-BG1198*'Inputs and Outputs'!$D$6</f>
        <v>3880</v>
      </c>
      <c r="BI1198" s="70">
        <f t="shared" ca="1" si="383"/>
        <v>0.25878306598535006</v>
      </c>
      <c r="BJ1198" s="68">
        <f t="shared" si="376"/>
        <v>25</v>
      </c>
      <c r="BK1198" s="75">
        <f ca="1">BF1198*'Inputs and Outputs'!$D$5-('Model Part B'!BG1198*'Model Part B'!BJ1198+BG1198*Costperbumped)</f>
        <v>3880</v>
      </c>
      <c r="BN1198" s="74">
        <v>1195</v>
      </c>
      <c r="BO1198" s="68" t="s">
        <v>5</v>
      </c>
      <c r="BP1198" s="71">
        <f t="shared" si="389"/>
        <v>44596</v>
      </c>
      <c r="BQ1198" s="67" t="s">
        <v>3</v>
      </c>
      <c r="BR1198" s="68" t="str">
        <f>'Flight Data'!$A1196</f>
        <v>G1195</v>
      </c>
      <c r="BS1198" s="68">
        <f ca="1">'Flight Data'!$B1196</f>
        <v>4</v>
      </c>
      <c r="BT1198" s="68">
        <f ca="1">ROUND(NORMINV($BY1198,'Inputs and Outputs'!$C$18,'Inputs and Outputs'!$D$18),0)</f>
        <v>100</v>
      </c>
      <c r="BU1198" s="68">
        <f t="shared" si="377"/>
        <v>105</v>
      </c>
      <c r="BV1198" s="68">
        <f t="shared" ca="1" si="378"/>
        <v>100</v>
      </c>
      <c r="BW1198" s="68">
        <f ca="1">IF(BV1198-BS1198&gt;'Inputs and Outputs'!$D$4,Five-BS1198,0)</f>
        <v>0</v>
      </c>
      <c r="BX1198" s="68">
        <f ca="1">BV1198*'Inputs and Outputs'!$D$5-BW1198*'Inputs and Outputs'!$D$6</f>
        <v>4000</v>
      </c>
      <c r="BY1198" s="70">
        <f t="shared" ca="1" si="384"/>
        <v>0.44532344213031572</v>
      </c>
      <c r="BZ1198" s="68">
        <f t="shared" si="379"/>
        <v>25</v>
      </c>
      <c r="CA1198" s="75">
        <f ca="1">BV1198*'Inputs and Outputs'!$D$5-('Model Part B'!BW1198*'Model Part B'!BZ1198+BW1198*Costperbumped)</f>
        <v>4000</v>
      </c>
    </row>
    <row r="1199" spans="2:79" x14ac:dyDescent="0.2">
      <c r="B1199" s="74">
        <v>1196</v>
      </c>
      <c r="C1199" s="68" t="s">
        <v>5</v>
      </c>
      <c r="D1199" s="71">
        <f t="shared" si="385"/>
        <v>44596</v>
      </c>
      <c r="E1199" s="67" t="s">
        <v>2</v>
      </c>
      <c r="F1199" s="68" t="str">
        <f>'Flight Data'!$A1197</f>
        <v>G1196</v>
      </c>
      <c r="G1199" s="68">
        <f ca="1">'Flight Data'!$B1197</f>
        <v>0</v>
      </c>
      <c r="H1199" s="68">
        <f ca="1">ROUND(NORMINV($M1199,'Inputs and Outputs'!$C$19,'Inputs and Outputs'!$D$19),0)</f>
        <v>104</v>
      </c>
      <c r="I1199" s="68">
        <f t="shared" si="365"/>
        <v>101</v>
      </c>
      <c r="J1199" s="68">
        <f t="shared" ca="1" si="366"/>
        <v>101</v>
      </c>
      <c r="K1199" s="68">
        <f ca="1">IF(J1199-G1199&gt;'Inputs and Outputs'!$D$4,One-G1199,0)</f>
        <v>1</v>
      </c>
      <c r="L1199" s="68">
        <f ca="1">J1199*'Inputs and Outputs'!$D$5-K1199*'Inputs and Outputs'!$D$6</f>
        <v>3940</v>
      </c>
      <c r="M1199" s="70">
        <f t="shared" ca="1" si="380"/>
        <v>0.54240980786087367</v>
      </c>
      <c r="N1199" s="68">
        <f t="shared" si="367"/>
        <v>25</v>
      </c>
      <c r="O1199" s="75">
        <f ca="1">J1199*'Inputs and Outputs'!$D$5-('Model Part B'!K1199*'Model Part B'!N1199+K1199*Costperbumped)</f>
        <v>3915</v>
      </c>
      <c r="R1199" s="74">
        <v>1196</v>
      </c>
      <c r="S1199" s="68" t="s">
        <v>5</v>
      </c>
      <c r="T1199" s="71">
        <f t="shared" si="386"/>
        <v>44596</v>
      </c>
      <c r="U1199" s="67" t="s">
        <v>2</v>
      </c>
      <c r="V1199" s="68" t="str">
        <f>'Flight Data'!$A1197</f>
        <v>G1196</v>
      </c>
      <c r="W1199" s="68">
        <f ca="1">'Flight Data'!$B1197</f>
        <v>0</v>
      </c>
      <c r="X1199" s="68">
        <f ca="1">ROUND(NORMINV($AC1199,'Inputs and Outputs'!$C$19,'Inputs and Outputs'!$D$19),0)</f>
        <v>108</v>
      </c>
      <c r="Y1199" s="68">
        <f t="shared" si="368"/>
        <v>102</v>
      </c>
      <c r="Z1199" s="68">
        <f t="shared" ca="1" si="369"/>
        <v>102</v>
      </c>
      <c r="AA1199" s="68">
        <f ca="1">IF(Z1199-W1199&gt;'Inputs and Outputs'!$D$4,One-W1199,0)</f>
        <v>1</v>
      </c>
      <c r="AB1199" s="68">
        <f ca="1">Z1199*'Inputs and Outputs'!$D$5-AA1199*'Inputs and Outputs'!$D$6</f>
        <v>3980</v>
      </c>
      <c r="AC1199" s="70">
        <f t="shared" ca="1" si="381"/>
        <v>0.82805499216953027</v>
      </c>
      <c r="AD1199" s="68">
        <f t="shared" si="370"/>
        <v>25</v>
      </c>
      <c r="AE1199" s="75">
        <f ca="1">Z1199*'Inputs and Outputs'!$D$5-('Model Part B'!AA1199*'Model Part B'!AD1199+AA1199*Costperbumped)</f>
        <v>3955</v>
      </c>
      <c r="AH1199" s="74">
        <v>1196</v>
      </c>
      <c r="AI1199" s="68" t="s">
        <v>5</v>
      </c>
      <c r="AJ1199" s="71">
        <f t="shared" si="387"/>
        <v>44596</v>
      </c>
      <c r="AK1199" s="67" t="s">
        <v>2</v>
      </c>
      <c r="AL1199" s="68" t="str">
        <f>'Flight Data'!$A1197</f>
        <v>G1196</v>
      </c>
      <c r="AM1199" s="68">
        <f ca="1">'Flight Data'!$B1197</f>
        <v>0</v>
      </c>
      <c r="AN1199" s="68">
        <f ca="1">ROUND(NORMINV($AS1199,'Inputs and Outputs'!$C$19,'Inputs and Outputs'!$D$19),0)</f>
        <v>96</v>
      </c>
      <c r="AO1199" s="68">
        <f t="shared" si="371"/>
        <v>103</v>
      </c>
      <c r="AP1199" s="68">
        <f t="shared" ca="1" si="372"/>
        <v>96</v>
      </c>
      <c r="AQ1199" s="68">
        <f ca="1">IF(AP1199-AM1199&gt;'Inputs and Outputs'!$D$4,Three-AM1199,0)</f>
        <v>0</v>
      </c>
      <c r="AR1199" s="68">
        <f ca="1">AP1199*'Inputs and Outputs'!$D$5-AQ1199*'Inputs and Outputs'!$D$6</f>
        <v>3840</v>
      </c>
      <c r="AS1199" s="70">
        <f t="shared" ca="1" si="382"/>
        <v>8.5703094697937687E-2</v>
      </c>
      <c r="AT1199" s="68">
        <f t="shared" si="373"/>
        <v>25</v>
      </c>
      <c r="AU1199" s="75">
        <f ca="1">AP1199*'Inputs and Outputs'!$D$5-('Model Part B'!AQ1199*'Model Part B'!AT1199+AQ1199*Costperbumped)</f>
        <v>3840</v>
      </c>
      <c r="AX1199" s="74">
        <v>1196</v>
      </c>
      <c r="AY1199" s="68" t="s">
        <v>5</v>
      </c>
      <c r="AZ1199" s="71">
        <f t="shared" si="388"/>
        <v>44596</v>
      </c>
      <c r="BA1199" s="67" t="s">
        <v>2</v>
      </c>
      <c r="BB1199" s="68" t="str">
        <f>'Flight Data'!$A1197</f>
        <v>G1196</v>
      </c>
      <c r="BC1199" s="68">
        <f ca="1">'Flight Data'!$B1197</f>
        <v>0</v>
      </c>
      <c r="BD1199" s="68">
        <f ca="1">ROUND(NORMINV($BI1199,'Inputs and Outputs'!$C$19,'Inputs and Outputs'!$D$19),0)</f>
        <v>109</v>
      </c>
      <c r="BE1199" s="68">
        <f t="shared" si="374"/>
        <v>104</v>
      </c>
      <c r="BF1199" s="68">
        <f t="shared" ca="1" si="375"/>
        <v>104</v>
      </c>
      <c r="BG1199" s="68">
        <f ca="1">IF(BF1199-BC1199&gt;'Inputs and Outputs'!$D$4,Four-BC1199,0)</f>
        <v>4</v>
      </c>
      <c r="BH1199" s="68">
        <f ca="1">BF1199*'Inputs and Outputs'!$D$5-BG1199*'Inputs and Outputs'!$D$6</f>
        <v>3760</v>
      </c>
      <c r="BI1199" s="70">
        <f t="shared" ca="1" si="383"/>
        <v>0.86858932907834219</v>
      </c>
      <c r="BJ1199" s="68">
        <f t="shared" si="376"/>
        <v>25</v>
      </c>
      <c r="BK1199" s="75">
        <f ca="1">BF1199*'Inputs and Outputs'!$D$5-('Model Part B'!BG1199*'Model Part B'!BJ1199+BG1199*Costperbumped)</f>
        <v>3660</v>
      </c>
      <c r="BN1199" s="74">
        <v>1196</v>
      </c>
      <c r="BO1199" s="68" t="s">
        <v>5</v>
      </c>
      <c r="BP1199" s="71">
        <f t="shared" si="389"/>
        <v>44596</v>
      </c>
      <c r="BQ1199" s="67" t="s">
        <v>2</v>
      </c>
      <c r="BR1199" s="68" t="str">
        <f>'Flight Data'!$A1197</f>
        <v>G1196</v>
      </c>
      <c r="BS1199" s="68">
        <f ca="1">'Flight Data'!$B1197</f>
        <v>0</v>
      </c>
      <c r="BT1199" s="68">
        <f ca="1">ROUND(NORMINV($BY1199,'Inputs and Outputs'!$C$18,'Inputs and Outputs'!$D$18),0)</f>
        <v>99</v>
      </c>
      <c r="BU1199" s="68">
        <f t="shared" si="377"/>
        <v>105</v>
      </c>
      <c r="BV1199" s="68">
        <f t="shared" ca="1" si="378"/>
        <v>99</v>
      </c>
      <c r="BW1199" s="68">
        <f ca="1">IF(BV1199-BS1199&gt;'Inputs and Outputs'!$D$4,Five-BS1199,0)</f>
        <v>0</v>
      </c>
      <c r="BX1199" s="68">
        <f ca="1">BV1199*'Inputs and Outputs'!$D$5-BW1199*'Inputs and Outputs'!$D$6</f>
        <v>3960</v>
      </c>
      <c r="BY1199" s="70">
        <f t="shared" ca="1" si="384"/>
        <v>0.35628737136973754</v>
      </c>
      <c r="BZ1199" s="68">
        <f t="shared" si="379"/>
        <v>25</v>
      </c>
      <c r="CA1199" s="75">
        <f ca="1">BV1199*'Inputs and Outputs'!$D$5-('Model Part B'!BW1199*'Model Part B'!BZ1199+BW1199*Costperbumped)</f>
        <v>3960</v>
      </c>
    </row>
    <row r="1200" spans="2:79" x14ac:dyDescent="0.2">
      <c r="B1200" s="74">
        <v>1197</v>
      </c>
      <c r="C1200" s="68" t="s">
        <v>5</v>
      </c>
      <c r="D1200" s="71">
        <f t="shared" si="385"/>
        <v>44596</v>
      </c>
      <c r="E1200" s="67" t="s">
        <v>0</v>
      </c>
      <c r="F1200" s="68" t="str">
        <f>'Flight Data'!$A1198</f>
        <v>G1197</v>
      </c>
      <c r="G1200" s="68">
        <f ca="1">'Flight Data'!$B1198</f>
        <v>0</v>
      </c>
      <c r="H1200" s="68">
        <f ca="1">ROUND(NORMINV($M1200,'Inputs and Outputs'!$C$20,'Inputs and Outputs'!$D$20),0)</f>
        <v>100</v>
      </c>
      <c r="I1200" s="68">
        <f t="shared" si="365"/>
        <v>101</v>
      </c>
      <c r="J1200" s="68">
        <f t="shared" ca="1" si="366"/>
        <v>100</v>
      </c>
      <c r="K1200" s="68">
        <f ca="1">IF(J1200-G1200&gt;'Inputs and Outputs'!$D$4,One-G1200,0)</f>
        <v>0</v>
      </c>
      <c r="L1200" s="68">
        <f ca="1">J1200*'Inputs and Outputs'!$D$5-K1200*'Inputs and Outputs'!$D$6</f>
        <v>4000</v>
      </c>
      <c r="M1200" s="70">
        <f t="shared" ca="1" si="380"/>
        <v>0.14760502016706878</v>
      </c>
      <c r="N1200" s="68">
        <f t="shared" si="367"/>
        <v>200</v>
      </c>
      <c r="O1200" s="75">
        <f ca="1">J1200*'Inputs and Outputs'!$D$5-('Model Part B'!K1200*'Model Part B'!N1200+K1200*Costperbumped)</f>
        <v>4000</v>
      </c>
      <c r="R1200" s="74">
        <v>1197</v>
      </c>
      <c r="S1200" s="68" t="s">
        <v>5</v>
      </c>
      <c r="T1200" s="71">
        <f t="shared" si="386"/>
        <v>44596</v>
      </c>
      <c r="U1200" s="67" t="s">
        <v>0</v>
      </c>
      <c r="V1200" s="68" t="str">
        <f>'Flight Data'!$A1198</f>
        <v>G1197</v>
      </c>
      <c r="W1200" s="68">
        <f ca="1">'Flight Data'!$B1198</f>
        <v>0</v>
      </c>
      <c r="X1200" s="68">
        <f ca="1">ROUND(NORMINV($AC1200,'Inputs and Outputs'!$C$20,'Inputs and Outputs'!$D$20),0)</f>
        <v>102</v>
      </c>
      <c r="Y1200" s="68">
        <f t="shared" si="368"/>
        <v>102</v>
      </c>
      <c r="Z1200" s="68">
        <f t="shared" ca="1" si="369"/>
        <v>102</v>
      </c>
      <c r="AA1200" s="68">
        <f ca="1">IF(Z1200-W1200&gt;'Inputs and Outputs'!$D$4,One-W1200,0)</f>
        <v>1</v>
      </c>
      <c r="AB1200" s="68">
        <f ca="1">Z1200*'Inputs and Outputs'!$D$5-AA1200*'Inputs and Outputs'!$D$6</f>
        <v>3980</v>
      </c>
      <c r="AC1200" s="70">
        <f t="shared" ca="1" si="381"/>
        <v>0.30470598188634057</v>
      </c>
      <c r="AD1200" s="68">
        <f t="shared" si="370"/>
        <v>200</v>
      </c>
      <c r="AE1200" s="75">
        <f ca="1">Z1200*'Inputs and Outputs'!$D$5-('Model Part B'!AA1200*'Model Part B'!AD1200+AA1200*Costperbumped)</f>
        <v>3780</v>
      </c>
      <c r="AH1200" s="74">
        <v>1197</v>
      </c>
      <c r="AI1200" s="68" t="s">
        <v>5</v>
      </c>
      <c r="AJ1200" s="71">
        <f t="shared" si="387"/>
        <v>44596</v>
      </c>
      <c r="AK1200" s="67" t="s">
        <v>0</v>
      </c>
      <c r="AL1200" s="68" t="str">
        <f>'Flight Data'!$A1198</f>
        <v>G1197</v>
      </c>
      <c r="AM1200" s="68">
        <f ca="1">'Flight Data'!$B1198</f>
        <v>0</v>
      </c>
      <c r="AN1200" s="68">
        <f ca="1">ROUND(NORMINV($AS1200,'Inputs and Outputs'!$C$20,'Inputs and Outputs'!$D$20),0)</f>
        <v>104</v>
      </c>
      <c r="AO1200" s="68">
        <f t="shared" si="371"/>
        <v>103</v>
      </c>
      <c r="AP1200" s="68">
        <f t="shared" ca="1" si="372"/>
        <v>103</v>
      </c>
      <c r="AQ1200" s="68">
        <f ca="1">IF(AP1200-AM1200&gt;'Inputs and Outputs'!$D$4,Three-AM1200,0)</f>
        <v>3</v>
      </c>
      <c r="AR1200" s="68">
        <f ca="1">AP1200*'Inputs and Outputs'!$D$5-AQ1200*'Inputs and Outputs'!$D$6</f>
        <v>3820</v>
      </c>
      <c r="AS1200" s="70">
        <f t="shared" ca="1" si="382"/>
        <v>0.42283561815220749</v>
      </c>
      <c r="AT1200" s="68">
        <f t="shared" si="373"/>
        <v>200</v>
      </c>
      <c r="AU1200" s="75">
        <f ca="1">AP1200*'Inputs and Outputs'!$D$5-('Model Part B'!AQ1200*'Model Part B'!AT1200+AQ1200*Costperbumped)</f>
        <v>3220</v>
      </c>
      <c r="AX1200" s="74">
        <v>1197</v>
      </c>
      <c r="AY1200" s="68" t="s">
        <v>5</v>
      </c>
      <c r="AZ1200" s="71">
        <f t="shared" si="388"/>
        <v>44596</v>
      </c>
      <c r="BA1200" s="67" t="s">
        <v>0</v>
      </c>
      <c r="BB1200" s="68" t="str">
        <f>'Flight Data'!$A1198</f>
        <v>G1197</v>
      </c>
      <c r="BC1200" s="68">
        <f ca="1">'Flight Data'!$B1198</f>
        <v>0</v>
      </c>
      <c r="BD1200" s="68">
        <f ca="1">ROUND(NORMINV($BI1200,'Inputs and Outputs'!$C$20,'Inputs and Outputs'!$D$20),0)</f>
        <v>103</v>
      </c>
      <c r="BE1200" s="68">
        <f t="shared" si="374"/>
        <v>104</v>
      </c>
      <c r="BF1200" s="68">
        <f t="shared" ca="1" si="375"/>
        <v>103</v>
      </c>
      <c r="BG1200" s="68">
        <f ca="1">IF(BF1200-BC1200&gt;'Inputs and Outputs'!$D$4,Four-BC1200,0)</f>
        <v>4</v>
      </c>
      <c r="BH1200" s="68">
        <f ca="1">BF1200*'Inputs and Outputs'!$D$5-BG1200*'Inputs and Outputs'!$D$6</f>
        <v>3720</v>
      </c>
      <c r="BI1200" s="70">
        <f t="shared" ca="1" si="383"/>
        <v>0.35839502629415088</v>
      </c>
      <c r="BJ1200" s="68">
        <f t="shared" si="376"/>
        <v>200</v>
      </c>
      <c r="BK1200" s="75">
        <f ca="1">BF1200*'Inputs and Outputs'!$D$5-('Model Part B'!BG1200*'Model Part B'!BJ1200+BG1200*Costperbumped)</f>
        <v>2920</v>
      </c>
      <c r="BN1200" s="74">
        <v>1197</v>
      </c>
      <c r="BO1200" s="68" t="s">
        <v>5</v>
      </c>
      <c r="BP1200" s="71">
        <f t="shared" si="389"/>
        <v>44596</v>
      </c>
      <c r="BQ1200" s="67" t="s">
        <v>0</v>
      </c>
      <c r="BR1200" s="68" t="str">
        <f>'Flight Data'!$A1198</f>
        <v>G1197</v>
      </c>
      <c r="BS1200" s="68">
        <f ca="1">'Flight Data'!$B1198</f>
        <v>0</v>
      </c>
      <c r="BT1200" s="68">
        <f ca="1">ROUND(NORMINV($BY1200,'Inputs and Outputs'!$C$18,'Inputs and Outputs'!$D$18),0)</f>
        <v>105</v>
      </c>
      <c r="BU1200" s="68">
        <f t="shared" si="377"/>
        <v>105</v>
      </c>
      <c r="BV1200" s="68">
        <f t="shared" ca="1" si="378"/>
        <v>105</v>
      </c>
      <c r="BW1200" s="68">
        <f ca="1">IF(BV1200-BS1200&gt;'Inputs and Outputs'!$D$4,Five-BS1200,0)</f>
        <v>5</v>
      </c>
      <c r="BX1200" s="68">
        <f ca="1">BV1200*'Inputs and Outputs'!$D$5-BW1200*'Inputs and Outputs'!$D$6</f>
        <v>3700</v>
      </c>
      <c r="BY1200" s="70">
        <f t="shared" ca="1" si="384"/>
        <v>0.75296319053642335</v>
      </c>
      <c r="BZ1200" s="68">
        <f t="shared" si="379"/>
        <v>200</v>
      </c>
      <c r="CA1200" s="75">
        <f ca="1">BV1200*'Inputs and Outputs'!$D$5-('Model Part B'!BW1200*'Model Part B'!BZ1200+BW1200*Costperbumped)</f>
        <v>2700</v>
      </c>
    </row>
    <row r="1201" spans="2:79" x14ac:dyDescent="0.2">
      <c r="B1201" s="74">
        <v>1198</v>
      </c>
      <c r="C1201" s="68" t="s">
        <v>4</v>
      </c>
      <c r="D1201" s="71">
        <f t="shared" si="385"/>
        <v>44597</v>
      </c>
      <c r="E1201" s="67" t="s">
        <v>3</v>
      </c>
      <c r="F1201" s="68" t="str">
        <f>'Flight Data'!$A1199</f>
        <v>G1198</v>
      </c>
      <c r="G1201" s="68">
        <f ca="1">'Flight Data'!$B1199</f>
        <v>3</v>
      </c>
      <c r="H1201" s="68">
        <f ca="1">ROUND(NORMINV($M1201,'Inputs and Outputs'!$C$18,'Inputs and Outputs'!$D$18),0)</f>
        <v>101</v>
      </c>
      <c r="I1201" s="68">
        <f t="shared" si="365"/>
        <v>101</v>
      </c>
      <c r="J1201" s="68">
        <f t="shared" ca="1" si="366"/>
        <v>101</v>
      </c>
      <c r="K1201" s="68">
        <f ca="1">IF(J1201-G1201&gt;'Inputs and Outputs'!$D$4,One-G1201,0)</f>
        <v>0</v>
      </c>
      <c r="L1201" s="68">
        <f ca="1">J1201*'Inputs and Outputs'!$D$5-K1201*'Inputs and Outputs'!$D$6</f>
        <v>4040</v>
      </c>
      <c r="M1201" s="70">
        <f t="shared" ca="1" si="380"/>
        <v>0.49813732261757937</v>
      </c>
      <c r="N1201" s="68">
        <f t="shared" si="367"/>
        <v>25</v>
      </c>
      <c r="O1201" s="75">
        <f ca="1">J1201*'Inputs and Outputs'!$D$5-('Model Part B'!K1201*'Model Part B'!N1201+K1201*Costperbumped)</f>
        <v>4040</v>
      </c>
      <c r="R1201" s="74">
        <v>1198</v>
      </c>
      <c r="S1201" s="68" t="s">
        <v>4</v>
      </c>
      <c r="T1201" s="71">
        <f t="shared" si="386"/>
        <v>44597</v>
      </c>
      <c r="U1201" s="67" t="s">
        <v>3</v>
      </c>
      <c r="V1201" s="68" t="str">
        <f>'Flight Data'!$A1199</f>
        <v>G1198</v>
      </c>
      <c r="W1201" s="68">
        <f ca="1">'Flight Data'!$B1199</f>
        <v>3</v>
      </c>
      <c r="X1201" s="68">
        <f ca="1">ROUND(NORMINV($AC1201,'Inputs and Outputs'!$C$18,'Inputs and Outputs'!$D$18),0)</f>
        <v>111</v>
      </c>
      <c r="Y1201" s="68">
        <f t="shared" si="368"/>
        <v>102</v>
      </c>
      <c r="Z1201" s="68">
        <f t="shared" ca="1" si="369"/>
        <v>102</v>
      </c>
      <c r="AA1201" s="68">
        <f ca="1">IF(Z1201-W1201&gt;'Inputs and Outputs'!$D$4,One-W1201,0)</f>
        <v>0</v>
      </c>
      <c r="AB1201" s="68">
        <f ca="1">Z1201*'Inputs and Outputs'!$D$5-AA1201*'Inputs and Outputs'!$D$6</f>
        <v>4080</v>
      </c>
      <c r="AC1201" s="70">
        <f t="shared" ca="1" si="381"/>
        <v>0.94760931011177252</v>
      </c>
      <c r="AD1201" s="68">
        <f t="shared" si="370"/>
        <v>25</v>
      </c>
      <c r="AE1201" s="75">
        <f ca="1">Z1201*'Inputs and Outputs'!$D$5-('Model Part B'!AA1201*'Model Part B'!AD1201+AA1201*Costperbumped)</f>
        <v>4080</v>
      </c>
      <c r="AH1201" s="74">
        <v>1198</v>
      </c>
      <c r="AI1201" s="68" t="s">
        <v>4</v>
      </c>
      <c r="AJ1201" s="71">
        <f t="shared" si="387"/>
        <v>44597</v>
      </c>
      <c r="AK1201" s="67" t="s">
        <v>3</v>
      </c>
      <c r="AL1201" s="68" t="str">
        <f>'Flight Data'!$A1199</f>
        <v>G1198</v>
      </c>
      <c r="AM1201" s="68">
        <f ca="1">'Flight Data'!$B1199</f>
        <v>3</v>
      </c>
      <c r="AN1201" s="68">
        <f ca="1">ROUND(NORMINV($AS1201,'Inputs and Outputs'!$C$18,'Inputs and Outputs'!$D$18),0)</f>
        <v>97</v>
      </c>
      <c r="AO1201" s="68">
        <f t="shared" si="371"/>
        <v>103</v>
      </c>
      <c r="AP1201" s="68">
        <f t="shared" ca="1" si="372"/>
        <v>97</v>
      </c>
      <c r="AQ1201" s="68">
        <f ca="1">IF(AP1201-AM1201&gt;'Inputs and Outputs'!$D$4,Three-AM1201,0)</f>
        <v>0</v>
      </c>
      <c r="AR1201" s="68">
        <f ca="1">AP1201*'Inputs and Outputs'!$D$5-AQ1201*'Inputs and Outputs'!$D$6</f>
        <v>3880</v>
      </c>
      <c r="AS1201" s="70">
        <f t="shared" ca="1" si="382"/>
        <v>0.26760135135224972</v>
      </c>
      <c r="AT1201" s="68">
        <f t="shared" si="373"/>
        <v>25</v>
      </c>
      <c r="AU1201" s="75">
        <f ca="1">AP1201*'Inputs and Outputs'!$D$5-('Model Part B'!AQ1201*'Model Part B'!AT1201+AQ1201*Costperbumped)</f>
        <v>3880</v>
      </c>
      <c r="AX1201" s="74">
        <v>1198</v>
      </c>
      <c r="AY1201" s="68" t="s">
        <v>4</v>
      </c>
      <c r="AZ1201" s="71">
        <f t="shared" si="388"/>
        <v>44597</v>
      </c>
      <c r="BA1201" s="67" t="s">
        <v>3</v>
      </c>
      <c r="BB1201" s="68" t="str">
        <f>'Flight Data'!$A1199</f>
        <v>G1198</v>
      </c>
      <c r="BC1201" s="68">
        <f ca="1">'Flight Data'!$B1199</f>
        <v>3</v>
      </c>
      <c r="BD1201" s="68">
        <f ca="1">ROUND(NORMINV($BI1201,'Inputs and Outputs'!$C$18,'Inputs and Outputs'!$D$18),0)</f>
        <v>101</v>
      </c>
      <c r="BE1201" s="68">
        <f t="shared" si="374"/>
        <v>104</v>
      </c>
      <c r="BF1201" s="68">
        <f t="shared" ca="1" si="375"/>
        <v>101</v>
      </c>
      <c r="BG1201" s="68">
        <f ca="1">IF(BF1201-BC1201&gt;'Inputs and Outputs'!$D$4,Four-BC1201,0)</f>
        <v>0</v>
      </c>
      <c r="BH1201" s="68">
        <f ca="1">BF1201*'Inputs and Outputs'!$D$5-BG1201*'Inputs and Outputs'!$D$6</f>
        <v>4040</v>
      </c>
      <c r="BI1201" s="70">
        <f t="shared" ca="1" si="383"/>
        <v>0.49439969136957274</v>
      </c>
      <c r="BJ1201" s="68">
        <f t="shared" si="376"/>
        <v>25</v>
      </c>
      <c r="BK1201" s="75">
        <f ca="1">BF1201*'Inputs and Outputs'!$D$5-('Model Part B'!BG1201*'Model Part B'!BJ1201+BG1201*Costperbumped)</f>
        <v>4040</v>
      </c>
      <c r="BN1201" s="74">
        <v>1198</v>
      </c>
      <c r="BO1201" s="68" t="s">
        <v>4</v>
      </c>
      <c r="BP1201" s="71">
        <f t="shared" si="389"/>
        <v>44597</v>
      </c>
      <c r="BQ1201" s="67" t="s">
        <v>3</v>
      </c>
      <c r="BR1201" s="68" t="str">
        <f>'Flight Data'!$A1199</f>
        <v>G1198</v>
      </c>
      <c r="BS1201" s="68">
        <f ca="1">'Flight Data'!$B1199</f>
        <v>3</v>
      </c>
      <c r="BT1201" s="68">
        <f ca="1">ROUND(NORMINV($BY1201,'Inputs and Outputs'!$C$18,'Inputs and Outputs'!$D$18),0)</f>
        <v>104</v>
      </c>
      <c r="BU1201" s="68">
        <f t="shared" si="377"/>
        <v>105</v>
      </c>
      <c r="BV1201" s="68">
        <f t="shared" ca="1" si="378"/>
        <v>104</v>
      </c>
      <c r="BW1201" s="68">
        <f ca="1">IF(BV1201-BS1201&gt;'Inputs and Outputs'!$D$4,Five-BS1201,0)</f>
        <v>2</v>
      </c>
      <c r="BX1201" s="68">
        <f ca="1">BV1201*'Inputs and Outputs'!$D$5-BW1201*'Inputs and Outputs'!$D$6</f>
        <v>3960</v>
      </c>
      <c r="BY1201" s="70">
        <f t="shared" ca="1" si="384"/>
        <v>0.70367051054312335</v>
      </c>
      <c r="BZ1201" s="68">
        <f t="shared" si="379"/>
        <v>25</v>
      </c>
      <c r="CA1201" s="75">
        <f ca="1">BV1201*'Inputs and Outputs'!$D$5-('Model Part B'!BW1201*'Model Part B'!BZ1201+BW1201*Costperbumped)</f>
        <v>3910</v>
      </c>
    </row>
    <row r="1202" spans="2:79" x14ac:dyDescent="0.2">
      <c r="B1202" s="74">
        <v>1199</v>
      </c>
      <c r="C1202" s="68" t="s">
        <v>4</v>
      </c>
      <c r="D1202" s="71">
        <f t="shared" si="385"/>
        <v>44597</v>
      </c>
      <c r="E1202" s="67" t="s">
        <v>2</v>
      </c>
      <c r="F1202" s="68" t="str">
        <f>'Flight Data'!$A1200</f>
        <v>G1199</v>
      </c>
      <c r="G1202" s="68">
        <f ca="1">'Flight Data'!$B1200</f>
        <v>5</v>
      </c>
      <c r="H1202" s="68">
        <f ca="1">ROUND(NORMINV($M1202,'Inputs and Outputs'!$C$19,'Inputs and Outputs'!$D$19),0)</f>
        <v>109</v>
      </c>
      <c r="I1202" s="68">
        <f t="shared" si="365"/>
        <v>101</v>
      </c>
      <c r="J1202" s="68">
        <f t="shared" ca="1" si="366"/>
        <v>101</v>
      </c>
      <c r="K1202" s="68">
        <f ca="1">IF(J1202-G1202&gt;'Inputs and Outputs'!$D$4,One-G1202,0)</f>
        <v>0</v>
      </c>
      <c r="L1202" s="68">
        <f ca="1">J1202*'Inputs and Outputs'!$D$5-K1202*'Inputs and Outputs'!$D$6</f>
        <v>4040</v>
      </c>
      <c r="M1202" s="70">
        <f t="shared" ca="1" si="380"/>
        <v>0.87513617742767624</v>
      </c>
      <c r="N1202" s="68">
        <f t="shared" si="367"/>
        <v>25</v>
      </c>
      <c r="O1202" s="75">
        <f ca="1">J1202*'Inputs and Outputs'!$D$5-('Model Part B'!K1202*'Model Part B'!N1202+K1202*Costperbumped)</f>
        <v>4040</v>
      </c>
      <c r="R1202" s="74">
        <v>1199</v>
      </c>
      <c r="S1202" s="68" t="s">
        <v>4</v>
      </c>
      <c r="T1202" s="71">
        <f t="shared" si="386"/>
        <v>44597</v>
      </c>
      <c r="U1202" s="67" t="s">
        <v>2</v>
      </c>
      <c r="V1202" s="68" t="str">
        <f>'Flight Data'!$A1200</f>
        <v>G1199</v>
      </c>
      <c r="W1202" s="68">
        <f ca="1">'Flight Data'!$B1200</f>
        <v>5</v>
      </c>
      <c r="X1202" s="68">
        <f ca="1">ROUND(NORMINV($AC1202,'Inputs and Outputs'!$C$19,'Inputs and Outputs'!$D$19),0)</f>
        <v>100</v>
      </c>
      <c r="Y1202" s="68">
        <f t="shared" si="368"/>
        <v>102</v>
      </c>
      <c r="Z1202" s="68">
        <f t="shared" ca="1" si="369"/>
        <v>100</v>
      </c>
      <c r="AA1202" s="68">
        <f ca="1">IF(Z1202-W1202&gt;'Inputs and Outputs'!$D$4,One-W1202,0)</f>
        <v>0</v>
      </c>
      <c r="AB1202" s="68">
        <f ca="1">Z1202*'Inputs and Outputs'!$D$5-AA1202*'Inputs and Outputs'!$D$6</f>
        <v>4000</v>
      </c>
      <c r="AC1202" s="70">
        <f t="shared" ca="1" si="381"/>
        <v>0.29833643430446877</v>
      </c>
      <c r="AD1202" s="68">
        <f t="shared" si="370"/>
        <v>25</v>
      </c>
      <c r="AE1202" s="75">
        <f ca="1">Z1202*'Inputs and Outputs'!$D$5-('Model Part B'!AA1202*'Model Part B'!AD1202+AA1202*Costperbumped)</f>
        <v>4000</v>
      </c>
      <c r="AH1202" s="74">
        <v>1199</v>
      </c>
      <c r="AI1202" s="68" t="s">
        <v>4</v>
      </c>
      <c r="AJ1202" s="71">
        <f t="shared" si="387"/>
        <v>44597</v>
      </c>
      <c r="AK1202" s="67" t="s">
        <v>2</v>
      </c>
      <c r="AL1202" s="68" t="str">
        <f>'Flight Data'!$A1200</f>
        <v>G1199</v>
      </c>
      <c r="AM1202" s="68">
        <f ca="1">'Flight Data'!$B1200</f>
        <v>5</v>
      </c>
      <c r="AN1202" s="68">
        <f ca="1">ROUND(NORMINV($AS1202,'Inputs and Outputs'!$C$19,'Inputs and Outputs'!$D$19),0)</f>
        <v>100</v>
      </c>
      <c r="AO1202" s="68">
        <f t="shared" si="371"/>
        <v>103</v>
      </c>
      <c r="AP1202" s="68">
        <f t="shared" ca="1" si="372"/>
        <v>100</v>
      </c>
      <c r="AQ1202" s="68">
        <f ca="1">IF(AP1202-AM1202&gt;'Inputs and Outputs'!$D$4,Three-AM1202,0)</f>
        <v>0</v>
      </c>
      <c r="AR1202" s="68">
        <f ca="1">AP1202*'Inputs and Outputs'!$D$5-AQ1202*'Inputs and Outputs'!$D$6</f>
        <v>4000</v>
      </c>
      <c r="AS1202" s="70">
        <f t="shared" ca="1" si="382"/>
        <v>0.29872165712974985</v>
      </c>
      <c r="AT1202" s="68">
        <f t="shared" si="373"/>
        <v>25</v>
      </c>
      <c r="AU1202" s="75">
        <f ca="1">AP1202*'Inputs and Outputs'!$D$5-('Model Part B'!AQ1202*'Model Part B'!AT1202+AQ1202*Costperbumped)</f>
        <v>4000</v>
      </c>
      <c r="AX1202" s="74">
        <v>1199</v>
      </c>
      <c r="AY1202" s="68" t="s">
        <v>4</v>
      </c>
      <c r="AZ1202" s="71">
        <f t="shared" si="388"/>
        <v>44597</v>
      </c>
      <c r="BA1202" s="67" t="s">
        <v>2</v>
      </c>
      <c r="BB1202" s="68" t="str">
        <f>'Flight Data'!$A1200</f>
        <v>G1199</v>
      </c>
      <c r="BC1202" s="68">
        <f ca="1">'Flight Data'!$B1200</f>
        <v>5</v>
      </c>
      <c r="BD1202" s="68">
        <f ca="1">ROUND(NORMINV($BI1202,'Inputs and Outputs'!$C$19,'Inputs and Outputs'!$D$19),0)</f>
        <v>97</v>
      </c>
      <c r="BE1202" s="68">
        <f t="shared" si="374"/>
        <v>104</v>
      </c>
      <c r="BF1202" s="68">
        <f t="shared" ca="1" si="375"/>
        <v>97</v>
      </c>
      <c r="BG1202" s="68">
        <f ca="1">IF(BF1202-BC1202&gt;'Inputs and Outputs'!$D$4,Four-BC1202,0)</f>
        <v>0</v>
      </c>
      <c r="BH1202" s="68">
        <f ca="1">BF1202*'Inputs and Outputs'!$D$5-BG1202*'Inputs and Outputs'!$D$6</f>
        <v>3880</v>
      </c>
      <c r="BI1202" s="70">
        <f t="shared" ca="1" si="383"/>
        <v>0.10135799016274871</v>
      </c>
      <c r="BJ1202" s="68">
        <f t="shared" si="376"/>
        <v>25</v>
      </c>
      <c r="BK1202" s="75">
        <f ca="1">BF1202*'Inputs and Outputs'!$D$5-('Model Part B'!BG1202*'Model Part B'!BJ1202+BG1202*Costperbumped)</f>
        <v>3880</v>
      </c>
      <c r="BN1202" s="74">
        <v>1199</v>
      </c>
      <c r="BO1202" s="68" t="s">
        <v>4</v>
      </c>
      <c r="BP1202" s="71">
        <f t="shared" si="389"/>
        <v>44597</v>
      </c>
      <c r="BQ1202" s="67" t="s">
        <v>2</v>
      </c>
      <c r="BR1202" s="68" t="str">
        <f>'Flight Data'!$A1200</f>
        <v>G1199</v>
      </c>
      <c r="BS1202" s="68">
        <f ca="1">'Flight Data'!$B1200</f>
        <v>5</v>
      </c>
      <c r="BT1202" s="68">
        <f ca="1">ROUND(NORMINV($BY1202,'Inputs and Outputs'!$C$18,'Inputs and Outputs'!$D$18),0)</f>
        <v>101</v>
      </c>
      <c r="BU1202" s="68">
        <f t="shared" si="377"/>
        <v>105</v>
      </c>
      <c r="BV1202" s="68">
        <f t="shared" ca="1" si="378"/>
        <v>101</v>
      </c>
      <c r="BW1202" s="68">
        <f ca="1">IF(BV1202-BS1202&gt;'Inputs and Outputs'!$D$4,Five-BS1202,0)</f>
        <v>0</v>
      </c>
      <c r="BX1202" s="68">
        <f ca="1">BV1202*'Inputs and Outputs'!$D$5-BW1202*'Inputs and Outputs'!$D$6</f>
        <v>4040</v>
      </c>
      <c r="BY1202" s="70">
        <f t="shared" ca="1" si="384"/>
        <v>0.53120993674699535</v>
      </c>
      <c r="BZ1202" s="68">
        <f t="shared" si="379"/>
        <v>25</v>
      </c>
      <c r="CA1202" s="75">
        <f ca="1">BV1202*'Inputs and Outputs'!$D$5-('Model Part B'!BW1202*'Model Part B'!BZ1202+BW1202*Costperbumped)</f>
        <v>4040</v>
      </c>
    </row>
    <row r="1203" spans="2:79" x14ac:dyDescent="0.2">
      <c r="B1203" s="74">
        <v>1200</v>
      </c>
      <c r="C1203" s="68" t="s">
        <v>4</v>
      </c>
      <c r="D1203" s="71">
        <f t="shared" si="385"/>
        <v>44597</v>
      </c>
      <c r="E1203" s="67" t="s">
        <v>0</v>
      </c>
      <c r="F1203" s="68" t="str">
        <f>'Flight Data'!$A1201</f>
        <v>G1200</v>
      </c>
      <c r="G1203" s="68">
        <f ca="1">'Flight Data'!$B1201</f>
        <v>5</v>
      </c>
      <c r="H1203" s="68">
        <f ca="1">ROUND(NORMINV($M1203,'Inputs and Outputs'!$C$20,'Inputs and Outputs'!$D$20),0)</f>
        <v>100</v>
      </c>
      <c r="I1203" s="68">
        <f t="shared" si="365"/>
        <v>101</v>
      </c>
      <c r="J1203" s="68">
        <f t="shared" ca="1" si="366"/>
        <v>100</v>
      </c>
      <c r="K1203" s="68">
        <f ca="1">IF(J1203-G1203&gt;'Inputs and Outputs'!$D$4,One-G1203,0)</f>
        <v>0</v>
      </c>
      <c r="L1203" s="68">
        <f ca="1">J1203*'Inputs and Outputs'!$D$5-K1203*'Inputs and Outputs'!$D$6</f>
        <v>4000</v>
      </c>
      <c r="M1203" s="70">
        <f t="shared" ca="1" si="380"/>
        <v>0.16072434524760226</v>
      </c>
      <c r="N1203" s="68">
        <f t="shared" si="367"/>
        <v>200</v>
      </c>
      <c r="O1203" s="75">
        <f ca="1">J1203*'Inputs and Outputs'!$D$5-('Model Part B'!K1203*'Model Part B'!N1203+K1203*Costperbumped)</f>
        <v>4000</v>
      </c>
      <c r="R1203" s="74">
        <v>1200</v>
      </c>
      <c r="S1203" s="68" t="s">
        <v>4</v>
      </c>
      <c r="T1203" s="71">
        <f t="shared" si="386"/>
        <v>44597</v>
      </c>
      <c r="U1203" s="67" t="s">
        <v>0</v>
      </c>
      <c r="V1203" s="68" t="str">
        <f>'Flight Data'!$A1201</f>
        <v>G1200</v>
      </c>
      <c r="W1203" s="68">
        <f ca="1">'Flight Data'!$B1201</f>
        <v>5</v>
      </c>
      <c r="X1203" s="68">
        <f ca="1">ROUND(NORMINV($AC1203,'Inputs and Outputs'!$C$20,'Inputs and Outputs'!$D$20),0)</f>
        <v>101</v>
      </c>
      <c r="Y1203" s="68">
        <f t="shared" si="368"/>
        <v>102</v>
      </c>
      <c r="Z1203" s="68">
        <f t="shared" ca="1" si="369"/>
        <v>101</v>
      </c>
      <c r="AA1203" s="68">
        <f ca="1">IF(Z1203-W1203&gt;'Inputs and Outputs'!$D$4,One-W1203,0)</f>
        <v>0</v>
      </c>
      <c r="AB1203" s="68">
        <f ca="1">Z1203*'Inputs and Outputs'!$D$5-AA1203*'Inputs and Outputs'!$D$6</f>
        <v>4040</v>
      </c>
      <c r="AC1203" s="70">
        <f t="shared" ca="1" si="381"/>
        <v>0.2304774226692291</v>
      </c>
      <c r="AD1203" s="68">
        <f t="shared" si="370"/>
        <v>200</v>
      </c>
      <c r="AE1203" s="75">
        <f ca="1">Z1203*'Inputs and Outputs'!$D$5-('Model Part B'!AA1203*'Model Part B'!AD1203+AA1203*Costperbumped)</f>
        <v>4040</v>
      </c>
      <c r="AH1203" s="74">
        <v>1200</v>
      </c>
      <c r="AI1203" s="68" t="s">
        <v>4</v>
      </c>
      <c r="AJ1203" s="71">
        <f t="shared" si="387"/>
        <v>44597</v>
      </c>
      <c r="AK1203" s="67" t="s">
        <v>0</v>
      </c>
      <c r="AL1203" s="68" t="str">
        <f>'Flight Data'!$A1201</f>
        <v>G1200</v>
      </c>
      <c r="AM1203" s="68">
        <f ca="1">'Flight Data'!$B1201</f>
        <v>5</v>
      </c>
      <c r="AN1203" s="68">
        <f ca="1">ROUND(NORMINV($AS1203,'Inputs and Outputs'!$C$20,'Inputs and Outputs'!$D$20),0)</f>
        <v>99</v>
      </c>
      <c r="AO1203" s="68">
        <f t="shared" si="371"/>
        <v>103</v>
      </c>
      <c r="AP1203" s="68">
        <f t="shared" ca="1" si="372"/>
        <v>99</v>
      </c>
      <c r="AQ1203" s="68">
        <f ca="1">IF(AP1203-AM1203&gt;'Inputs and Outputs'!$D$4,Three-AM1203,0)</f>
        <v>0</v>
      </c>
      <c r="AR1203" s="68">
        <f ca="1">AP1203*'Inputs and Outputs'!$D$5-AQ1203*'Inputs and Outputs'!$D$6</f>
        <v>3960</v>
      </c>
      <c r="AS1203" s="70">
        <f t="shared" ca="1" si="382"/>
        <v>9.8900534173709587E-2</v>
      </c>
      <c r="AT1203" s="68">
        <f t="shared" si="373"/>
        <v>200</v>
      </c>
      <c r="AU1203" s="75">
        <f ca="1">AP1203*'Inputs and Outputs'!$D$5-('Model Part B'!AQ1203*'Model Part B'!AT1203+AQ1203*Costperbumped)</f>
        <v>3960</v>
      </c>
      <c r="AX1203" s="74">
        <v>1200</v>
      </c>
      <c r="AY1203" s="68" t="s">
        <v>4</v>
      </c>
      <c r="AZ1203" s="71">
        <f t="shared" si="388"/>
        <v>44597</v>
      </c>
      <c r="BA1203" s="67" t="s">
        <v>0</v>
      </c>
      <c r="BB1203" s="68" t="str">
        <f>'Flight Data'!$A1201</f>
        <v>G1200</v>
      </c>
      <c r="BC1203" s="68">
        <f ca="1">'Flight Data'!$B1201</f>
        <v>5</v>
      </c>
      <c r="BD1203" s="68">
        <f ca="1">ROUND(NORMINV($BI1203,'Inputs and Outputs'!$C$20,'Inputs and Outputs'!$D$20),0)</f>
        <v>107</v>
      </c>
      <c r="BE1203" s="68">
        <f t="shared" si="374"/>
        <v>104</v>
      </c>
      <c r="BF1203" s="68">
        <f t="shared" ca="1" si="375"/>
        <v>104</v>
      </c>
      <c r="BG1203" s="68">
        <f ca="1">IF(BF1203-BC1203&gt;'Inputs and Outputs'!$D$4,Four-BC1203,0)</f>
        <v>0</v>
      </c>
      <c r="BH1203" s="68">
        <f ca="1">BF1203*'Inputs and Outputs'!$D$5-BG1203*'Inputs and Outputs'!$D$6</f>
        <v>4160</v>
      </c>
      <c r="BI1203" s="70">
        <f t="shared" ca="1" si="383"/>
        <v>0.6801021867881859</v>
      </c>
      <c r="BJ1203" s="68">
        <f t="shared" si="376"/>
        <v>200</v>
      </c>
      <c r="BK1203" s="75">
        <f ca="1">BF1203*'Inputs and Outputs'!$D$5-('Model Part B'!BG1203*'Model Part B'!BJ1203+BG1203*Costperbumped)</f>
        <v>4160</v>
      </c>
      <c r="BN1203" s="74">
        <v>1200</v>
      </c>
      <c r="BO1203" s="68" t="s">
        <v>4</v>
      </c>
      <c r="BP1203" s="71">
        <f t="shared" si="389"/>
        <v>44597</v>
      </c>
      <c r="BQ1203" s="67" t="s">
        <v>0</v>
      </c>
      <c r="BR1203" s="68" t="str">
        <f>'Flight Data'!$A1201</f>
        <v>G1200</v>
      </c>
      <c r="BS1203" s="68">
        <f ca="1">'Flight Data'!$B1201</f>
        <v>5</v>
      </c>
      <c r="BT1203" s="68">
        <f ca="1">ROUND(NORMINV($BY1203,'Inputs and Outputs'!$C$18,'Inputs and Outputs'!$D$18),0)</f>
        <v>102</v>
      </c>
      <c r="BU1203" s="68">
        <f t="shared" si="377"/>
        <v>105</v>
      </c>
      <c r="BV1203" s="68">
        <f t="shared" ca="1" si="378"/>
        <v>102</v>
      </c>
      <c r="BW1203" s="68">
        <f ca="1">IF(BV1203-BS1203&gt;'Inputs and Outputs'!$D$4,Five-BS1203,0)</f>
        <v>0</v>
      </c>
      <c r="BX1203" s="68">
        <f ca="1">BV1203*'Inputs and Outputs'!$D$5-BW1203*'Inputs and Outputs'!$D$6</f>
        <v>4080</v>
      </c>
      <c r="BY1203" s="70">
        <f t="shared" ca="1" si="384"/>
        <v>0.57393878823393785</v>
      </c>
      <c r="BZ1203" s="68">
        <f t="shared" si="379"/>
        <v>200</v>
      </c>
      <c r="CA1203" s="75">
        <f ca="1">BV1203*'Inputs and Outputs'!$D$5-('Model Part B'!BW1203*'Model Part B'!BZ1203+BW1203*Costperbumped)</f>
        <v>4080</v>
      </c>
    </row>
    <row r="1204" spans="2:79" x14ac:dyDescent="0.2">
      <c r="B1204" s="74">
        <v>1201</v>
      </c>
      <c r="C1204" s="68" t="s">
        <v>1</v>
      </c>
      <c r="D1204" s="71">
        <f t="shared" si="385"/>
        <v>44598</v>
      </c>
      <c r="E1204" s="67" t="s">
        <v>3</v>
      </c>
      <c r="F1204" s="68" t="str">
        <f>'Flight Data'!$A1202</f>
        <v>G1201</v>
      </c>
      <c r="G1204" s="68">
        <f ca="1">'Flight Data'!$B1202</f>
        <v>4</v>
      </c>
      <c r="H1204" s="68">
        <f ca="1">ROUND(NORMINV($M1204,'Inputs and Outputs'!$C$18,'Inputs and Outputs'!$D$18),0)</f>
        <v>98</v>
      </c>
      <c r="I1204" s="68">
        <f t="shared" si="365"/>
        <v>101</v>
      </c>
      <c r="J1204" s="68">
        <f t="shared" ca="1" si="366"/>
        <v>98</v>
      </c>
      <c r="K1204" s="68">
        <f ca="1">IF(J1204-G1204&gt;'Inputs and Outputs'!$D$4,One-G1204,0)</f>
        <v>0</v>
      </c>
      <c r="L1204" s="68">
        <f ca="1">J1204*'Inputs and Outputs'!$D$5-K1204*'Inputs and Outputs'!$D$6</f>
        <v>3920</v>
      </c>
      <c r="M1204" s="70">
        <f t="shared" ca="1" si="380"/>
        <v>0.28343615484001605</v>
      </c>
      <c r="N1204" s="68">
        <f t="shared" si="367"/>
        <v>25</v>
      </c>
      <c r="O1204" s="75">
        <f ca="1">J1204*'Inputs and Outputs'!$D$5-('Model Part B'!K1204*'Model Part B'!N1204+K1204*Costperbumped)</f>
        <v>3920</v>
      </c>
      <c r="R1204" s="74">
        <v>1201</v>
      </c>
      <c r="S1204" s="68" t="s">
        <v>1</v>
      </c>
      <c r="T1204" s="71">
        <f t="shared" si="386"/>
        <v>44598</v>
      </c>
      <c r="U1204" s="67" t="s">
        <v>3</v>
      </c>
      <c r="V1204" s="68" t="str">
        <f>'Flight Data'!$A1202</f>
        <v>G1201</v>
      </c>
      <c r="W1204" s="68">
        <f ca="1">'Flight Data'!$B1202</f>
        <v>4</v>
      </c>
      <c r="X1204" s="68">
        <f ca="1">ROUND(NORMINV($AC1204,'Inputs and Outputs'!$C$18,'Inputs and Outputs'!$D$18),0)</f>
        <v>96</v>
      </c>
      <c r="Y1204" s="68">
        <f t="shared" si="368"/>
        <v>102</v>
      </c>
      <c r="Z1204" s="68">
        <f t="shared" ca="1" si="369"/>
        <v>96</v>
      </c>
      <c r="AA1204" s="68">
        <f ca="1">IF(Z1204-W1204&gt;'Inputs and Outputs'!$D$4,One-W1204,0)</f>
        <v>0</v>
      </c>
      <c r="AB1204" s="68">
        <f ca="1">Z1204*'Inputs and Outputs'!$D$5-AA1204*'Inputs and Outputs'!$D$6</f>
        <v>3840</v>
      </c>
      <c r="AC1204" s="70">
        <f t="shared" ca="1" si="381"/>
        <v>0.19167929081671842</v>
      </c>
      <c r="AD1204" s="68">
        <f t="shared" si="370"/>
        <v>25</v>
      </c>
      <c r="AE1204" s="75">
        <f ca="1">Z1204*'Inputs and Outputs'!$D$5-('Model Part B'!AA1204*'Model Part B'!AD1204+AA1204*Costperbumped)</f>
        <v>3840</v>
      </c>
      <c r="AH1204" s="74">
        <v>1201</v>
      </c>
      <c r="AI1204" s="68" t="s">
        <v>1</v>
      </c>
      <c r="AJ1204" s="71">
        <f t="shared" si="387"/>
        <v>44598</v>
      </c>
      <c r="AK1204" s="67" t="s">
        <v>3</v>
      </c>
      <c r="AL1204" s="68" t="str">
        <f>'Flight Data'!$A1202</f>
        <v>G1201</v>
      </c>
      <c r="AM1204" s="68">
        <f ca="1">'Flight Data'!$B1202</f>
        <v>4</v>
      </c>
      <c r="AN1204" s="68">
        <f ca="1">ROUND(NORMINV($AS1204,'Inputs and Outputs'!$C$18,'Inputs and Outputs'!$D$18),0)</f>
        <v>99</v>
      </c>
      <c r="AO1204" s="68">
        <f t="shared" si="371"/>
        <v>103</v>
      </c>
      <c r="AP1204" s="68">
        <f t="shared" ca="1" si="372"/>
        <v>99</v>
      </c>
      <c r="AQ1204" s="68">
        <f ca="1">IF(AP1204-AM1204&gt;'Inputs and Outputs'!$D$4,Three-AM1204,0)</f>
        <v>0</v>
      </c>
      <c r="AR1204" s="68">
        <f ca="1">AP1204*'Inputs and Outputs'!$D$5-AQ1204*'Inputs and Outputs'!$D$6</f>
        <v>3960</v>
      </c>
      <c r="AS1204" s="70">
        <f t="shared" ca="1" si="382"/>
        <v>0.37341756025420703</v>
      </c>
      <c r="AT1204" s="68">
        <f t="shared" si="373"/>
        <v>25</v>
      </c>
      <c r="AU1204" s="75">
        <f ca="1">AP1204*'Inputs and Outputs'!$D$5-('Model Part B'!AQ1204*'Model Part B'!AT1204+AQ1204*Costperbumped)</f>
        <v>3960</v>
      </c>
      <c r="AX1204" s="74">
        <v>1201</v>
      </c>
      <c r="AY1204" s="68" t="s">
        <v>1</v>
      </c>
      <c r="AZ1204" s="71">
        <f t="shared" si="388"/>
        <v>44598</v>
      </c>
      <c r="BA1204" s="67" t="s">
        <v>3</v>
      </c>
      <c r="BB1204" s="68" t="str">
        <f>'Flight Data'!$A1202</f>
        <v>G1201</v>
      </c>
      <c r="BC1204" s="68">
        <f ca="1">'Flight Data'!$B1202</f>
        <v>4</v>
      </c>
      <c r="BD1204" s="68">
        <f ca="1">ROUND(NORMINV($BI1204,'Inputs and Outputs'!$C$18,'Inputs and Outputs'!$D$18),0)</f>
        <v>97</v>
      </c>
      <c r="BE1204" s="68">
        <f t="shared" si="374"/>
        <v>104</v>
      </c>
      <c r="BF1204" s="68">
        <f t="shared" ca="1" si="375"/>
        <v>97</v>
      </c>
      <c r="BG1204" s="68">
        <f ca="1">IF(BF1204-BC1204&gt;'Inputs and Outputs'!$D$4,Four-BC1204,0)</f>
        <v>0</v>
      </c>
      <c r="BH1204" s="68">
        <f ca="1">BF1204*'Inputs and Outputs'!$D$5-BG1204*'Inputs and Outputs'!$D$6</f>
        <v>3880</v>
      </c>
      <c r="BI1204" s="70">
        <f t="shared" ca="1" si="383"/>
        <v>0.2299451898715944</v>
      </c>
      <c r="BJ1204" s="68">
        <f t="shared" si="376"/>
        <v>25</v>
      </c>
      <c r="BK1204" s="75">
        <f ca="1">BF1204*'Inputs and Outputs'!$D$5-('Model Part B'!BG1204*'Model Part B'!BJ1204+BG1204*Costperbumped)</f>
        <v>3880</v>
      </c>
      <c r="BN1204" s="74">
        <v>1201</v>
      </c>
      <c r="BO1204" s="68" t="s">
        <v>1</v>
      </c>
      <c r="BP1204" s="71">
        <f t="shared" si="389"/>
        <v>44598</v>
      </c>
      <c r="BQ1204" s="67" t="s">
        <v>3</v>
      </c>
      <c r="BR1204" s="68" t="str">
        <f>'Flight Data'!$A1202</f>
        <v>G1201</v>
      </c>
      <c r="BS1204" s="68">
        <f ca="1">'Flight Data'!$B1202</f>
        <v>4</v>
      </c>
      <c r="BT1204" s="68">
        <f ca="1">ROUND(NORMINV($BY1204,'Inputs and Outputs'!$C$18,'Inputs and Outputs'!$D$18),0)</f>
        <v>105</v>
      </c>
      <c r="BU1204" s="68">
        <f t="shared" si="377"/>
        <v>105</v>
      </c>
      <c r="BV1204" s="68">
        <f t="shared" ca="1" si="378"/>
        <v>105</v>
      </c>
      <c r="BW1204" s="68">
        <f ca="1">IF(BV1204-BS1204&gt;'Inputs and Outputs'!$D$4,Five-BS1204,0)</f>
        <v>1</v>
      </c>
      <c r="BX1204" s="68">
        <f ca="1">BV1204*'Inputs and Outputs'!$D$5-BW1204*'Inputs and Outputs'!$D$6</f>
        <v>4100</v>
      </c>
      <c r="BY1204" s="70">
        <f t="shared" ca="1" si="384"/>
        <v>0.72753603051467097</v>
      </c>
      <c r="BZ1204" s="68">
        <f t="shared" si="379"/>
        <v>25</v>
      </c>
      <c r="CA1204" s="75">
        <f ca="1">BV1204*'Inputs and Outputs'!$D$5-('Model Part B'!BW1204*'Model Part B'!BZ1204+BW1204*Costperbumped)</f>
        <v>4075</v>
      </c>
    </row>
    <row r="1205" spans="2:79" x14ac:dyDescent="0.2">
      <c r="B1205" s="74">
        <v>1202</v>
      </c>
      <c r="C1205" s="68" t="s">
        <v>1</v>
      </c>
      <c r="D1205" s="71">
        <f t="shared" si="385"/>
        <v>44598</v>
      </c>
      <c r="E1205" s="67" t="s">
        <v>2</v>
      </c>
      <c r="F1205" s="68" t="str">
        <f>'Flight Data'!$A1203</f>
        <v>G1202</v>
      </c>
      <c r="G1205" s="68">
        <f ca="1">'Flight Data'!$B1203</f>
        <v>0</v>
      </c>
      <c r="H1205" s="68">
        <f ca="1">ROUND(NORMINV($M1205,'Inputs and Outputs'!$C$19,'Inputs and Outputs'!$D$19),0)</f>
        <v>103</v>
      </c>
      <c r="I1205" s="68">
        <f t="shared" si="365"/>
        <v>101</v>
      </c>
      <c r="J1205" s="68">
        <f t="shared" ca="1" si="366"/>
        <v>101</v>
      </c>
      <c r="K1205" s="68">
        <f ca="1">IF(J1205-G1205&gt;'Inputs and Outputs'!$D$4,One-G1205,0)</f>
        <v>1</v>
      </c>
      <c r="L1205" s="68">
        <f ca="1">J1205*'Inputs and Outputs'!$D$5-K1205*'Inputs and Outputs'!$D$6</f>
        <v>3940</v>
      </c>
      <c r="M1205" s="70">
        <f t="shared" ca="1" si="380"/>
        <v>0.53799228702831525</v>
      </c>
      <c r="N1205" s="68">
        <f t="shared" si="367"/>
        <v>25</v>
      </c>
      <c r="O1205" s="75">
        <f ca="1">J1205*'Inputs and Outputs'!$D$5-('Model Part B'!K1205*'Model Part B'!N1205+K1205*Costperbumped)</f>
        <v>3915</v>
      </c>
      <c r="R1205" s="74">
        <v>1202</v>
      </c>
      <c r="S1205" s="68" t="s">
        <v>1</v>
      </c>
      <c r="T1205" s="71">
        <f t="shared" si="386"/>
        <v>44598</v>
      </c>
      <c r="U1205" s="67" t="s">
        <v>2</v>
      </c>
      <c r="V1205" s="68" t="str">
        <f>'Flight Data'!$A1203</f>
        <v>G1202</v>
      </c>
      <c r="W1205" s="68">
        <f ca="1">'Flight Data'!$B1203</f>
        <v>0</v>
      </c>
      <c r="X1205" s="68">
        <f ca="1">ROUND(NORMINV($AC1205,'Inputs and Outputs'!$C$19,'Inputs and Outputs'!$D$19),0)</f>
        <v>90</v>
      </c>
      <c r="Y1205" s="68">
        <f t="shared" si="368"/>
        <v>102</v>
      </c>
      <c r="Z1205" s="68">
        <f t="shared" ca="1" si="369"/>
        <v>90</v>
      </c>
      <c r="AA1205" s="68">
        <f ca="1">IF(Z1205-W1205&gt;'Inputs and Outputs'!$D$4,One-W1205,0)</f>
        <v>0</v>
      </c>
      <c r="AB1205" s="68">
        <f ca="1">Z1205*'Inputs and Outputs'!$D$5-AA1205*'Inputs and Outputs'!$D$6</f>
        <v>3600</v>
      </c>
      <c r="AC1205" s="70">
        <f t="shared" ca="1" si="381"/>
        <v>5.3039190082952992E-3</v>
      </c>
      <c r="AD1205" s="68">
        <f t="shared" si="370"/>
        <v>25</v>
      </c>
      <c r="AE1205" s="75">
        <f ca="1">Z1205*'Inputs and Outputs'!$D$5-('Model Part B'!AA1205*'Model Part B'!AD1205+AA1205*Costperbumped)</f>
        <v>3600</v>
      </c>
      <c r="AH1205" s="74">
        <v>1202</v>
      </c>
      <c r="AI1205" s="68" t="s">
        <v>1</v>
      </c>
      <c r="AJ1205" s="71">
        <f t="shared" si="387"/>
        <v>44598</v>
      </c>
      <c r="AK1205" s="67" t="s">
        <v>2</v>
      </c>
      <c r="AL1205" s="68" t="str">
        <f>'Flight Data'!$A1203</f>
        <v>G1202</v>
      </c>
      <c r="AM1205" s="68">
        <f ca="1">'Flight Data'!$B1203</f>
        <v>0</v>
      </c>
      <c r="AN1205" s="68">
        <f ca="1">ROUND(NORMINV($AS1205,'Inputs and Outputs'!$C$19,'Inputs and Outputs'!$D$19),0)</f>
        <v>104</v>
      </c>
      <c r="AO1205" s="68">
        <f t="shared" si="371"/>
        <v>103</v>
      </c>
      <c r="AP1205" s="68">
        <f t="shared" ca="1" si="372"/>
        <v>103</v>
      </c>
      <c r="AQ1205" s="68">
        <f ca="1">IF(AP1205-AM1205&gt;'Inputs and Outputs'!$D$4,Three-AM1205,0)</f>
        <v>3</v>
      </c>
      <c r="AR1205" s="68">
        <f ca="1">AP1205*'Inputs and Outputs'!$D$5-AQ1205*'Inputs and Outputs'!$D$6</f>
        <v>3820</v>
      </c>
      <c r="AS1205" s="70">
        <f t="shared" ca="1" si="382"/>
        <v>0.57095855429568543</v>
      </c>
      <c r="AT1205" s="68">
        <f t="shared" si="373"/>
        <v>25</v>
      </c>
      <c r="AU1205" s="75">
        <f ca="1">AP1205*'Inputs and Outputs'!$D$5-('Model Part B'!AQ1205*'Model Part B'!AT1205+AQ1205*Costperbumped)</f>
        <v>3745</v>
      </c>
      <c r="AX1205" s="74">
        <v>1202</v>
      </c>
      <c r="AY1205" s="68" t="s">
        <v>1</v>
      </c>
      <c r="AZ1205" s="71">
        <f t="shared" si="388"/>
        <v>44598</v>
      </c>
      <c r="BA1205" s="67" t="s">
        <v>2</v>
      </c>
      <c r="BB1205" s="68" t="str">
        <f>'Flight Data'!$A1203</f>
        <v>G1202</v>
      </c>
      <c r="BC1205" s="68">
        <f ca="1">'Flight Data'!$B1203</f>
        <v>0</v>
      </c>
      <c r="BD1205" s="68">
        <f ca="1">ROUND(NORMINV($BI1205,'Inputs and Outputs'!$C$19,'Inputs and Outputs'!$D$19),0)</f>
        <v>104</v>
      </c>
      <c r="BE1205" s="68">
        <f t="shared" si="374"/>
        <v>104</v>
      </c>
      <c r="BF1205" s="68">
        <f t="shared" ca="1" si="375"/>
        <v>104</v>
      </c>
      <c r="BG1205" s="68">
        <f ca="1">IF(BF1205-BC1205&gt;'Inputs and Outputs'!$D$4,Four-BC1205,0)</f>
        <v>4</v>
      </c>
      <c r="BH1205" s="68">
        <f ca="1">BF1205*'Inputs and Outputs'!$D$5-BG1205*'Inputs and Outputs'!$D$6</f>
        <v>3760</v>
      </c>
      <c r="BI1205" s="70">
        <f t="shared" ca="1" si="383"/>
        <v>0.61350643426320695</v>
      </c>
      <c r="BJ1205" s="68">
        <f t="shared" si="376"/>
        <v>25</v>
      </c>
      <c r="BK1205" s="75">
        <f ca="1">BF1205*'Inputs and Outputs'!$D$5-('Model Part B'!BG1205*'Model Part B'!BJ1205+BG1205*Costperbumped)</f>
        <v>3660</v>
      </c>
      <c r="BN1205" s="74">
        <v>1202</v>
      </c>
      <c r="BO1205" s="68" t="s">
        <v>1</v>
      </c>
      <c r="BP1205" s="71">
        <f t="shared" si="389"/>
        <v>44598</v>
      </c>
      <c r="BQ1205" s="67" t="s">
        <v>2</v>
      </c>
      <c r="BR1205" s="68" t="str">
        <f>'Flight Data'!$A1203</f>
        <v>G1202</v>
      </c>
      <c r="BS1205" s="68">
        <f ca="1">'Flight Data'!$B1203</f>
        <v>0</v>
      </c>
      <c r="BT1205" s="68">
        <f ca="1">ROUND(NORMINV($BY1205,'Inputs and Outputs'!$C$18,'Inputs and Outputs'!$D$18),0)</f>
        <v>101</v>
      </c>
      <c r="BU1205" s="68">
        <f t="shared" si="377"/>
        <v>105</v>
      </c>
      <c r="BV1205" s="68">
        <f t="shared" ca="1" si="378"/>
        <v>101</v>
      </c>
      <c r="BW1205" s="68">
        <f ca="1">IF(BV1205-BS1205&gt;'Inputs and Outputs'!$D$4,Five-BS1205,0)</f>
        <v>5</v>
      </c>
      <c r="BX1205" s="68">
        <f ca="1">BV1205*'Inputs and Outputs'!$D$5-BW1205*'Inputs and Outputs'!$D$6</f>
        <v>3540</v>
      </c>
      <c r="BY1205" s="70">
        <f t="shared" ca="1" si="384"/>
        <v>0.46948540600405231</v>
      </c>
      <c r="BZ1205" s="68">
        <f t="shared" si="379"/>
        <v>25</v>
      </c>
      <c r="CA1205" s="75">
        <f ca="1">BV1205*'Inputs and Outputs'!$D$5-('Model Part B'!BW1205*'Model Part B'!BZ1205+BW1205*Costperbumped)</f>
        <v>3415</v>
      </c>
    </row>
    <row r="1206" spans="2:79" x14ac:dyDescent="0.2">
      <c r="B1206" s="74">
        <v>1203</v>
      </c>
      <c r="C1206" s="68" t="s">
        <v>1</v>
      </c>
      <c r="D1206" s="71">
        <f t="shared" si="385"/>
        <v>44598</v>
      </c>
      <c r="E1206" s="67" t="s">
        <v>0</v>
      </c>
      <c r="F1206" s="68" t="str">
        <f>'Flight Data'!$A1204</f>
        <v>G1203</v>
      </c>
      <c r="G1206" s="68">
        <f ca="1">'Flight Data'!$B1204</f>
        <v>6</v>
      </c>
      <c r="H1206" s="68">
        <f ca="1">ROUND(NORMINV($M1206,'Inputs and Outputs'!$C$20,'Inputs and Outputs'!$D$20),0)</f>
        <v>107</v>
      </c>
      <c r="I1206" s="68">
        <f t="shared" si="365"/>
        <v>101</v>
      </c>
      <c r="J1206" s="68">
        <f t="shared" ca="1" si="366"/>
        <v>101</v>
      </c>
      <c r="K1206" s="68">
        <f ca="1">IF(J1206-G1206&gt;'Inputs and Outputs'!$D$4,One-G1206,0)</f>
        <v>0</v>
      </c>
      <c r="L1206" s="68">
        <f ca="1">J1206*'Inputs and Outputs'!$D$5-K1206*'Inputs and Outputs'!$D$6</f>
        <v>4040</v>
      </c>
      <c r="M1206" s="70">
        <f t="shared" ca="1" si="380"/>
        <v>0.67349026723832572</v>
      </c>
      <c r="N1206" s="68">
        <f t="shared" si="367"/>
        <v>200</v>
      </c>
      <c r="O1206" s="75">
        <f ca="1">J1206*'Inputs and Outputs'!$D$5-('Model Part B'!K1206*'Model Part B'!N1206+K1206*Costperbumped)</f>
        <v>4040</v>
      </c>
      <c r="R1206" s="74">
        <v>1203</v>
      </c>
      <c r="S1206" s="68" t="s">
        <v>1</v>
      </c>
      <c r="T1206" s="71">
        <f t="shared" si="386"/>
        <v>44598</v>
      </c>
      <c r="U1206" s="67" t="s">
        <v>0</v>
      </c>
      <c r="V1206" s="68" t="str">
        <f>'Flight Data'!$A1204</f>
        <v>G1203</v>
      </c>
      <c r="W1206" s="68">
        <f ca="1">'Flight Data'!$B1204</f>
        <v>6</v>
      </c>
      <c r="X1206" s="68">
        <f ca="1">ROUND(NORMINV($AC1206,'Inputs and Outputs'!$C$20,'Inputs and Outputs'!$D$20),0)</f>
        <v>109</v>
      </c>
      <c r="Y1206" s="68">
        <f t="shared" si="368"/>
        <v>102</v>
      </c>
      <c r="Z1206" s="68">
        <f t="shared" ca="1" si="369"/>
        <v>102</v>
      </c>
      <c r="AA1206" s="68">
        <f ca="1">IF(Z1206-W1206&gt;'Inputs and Outputs'!$D$4,One-W1206,0)</f>
        <v>0</v>
      </c>
      <c r="AB1206" s="68">
        <f ca="1">Z1206*'Inputs and Outputs'!$D$5-AA1206*'Inputs and Outputs'!$D$6</f>
        <v>4080</v>
      </c>
      <c r="AC1206" s="70">
        <f t="shared" ca="1" si="381"/>
        <v>0.78820875372444588</v>
      </c>
      <c r="AD1206" s="68">
        <f t="shared" si="370"/>
        <v>200</v>
      </c>
      <c r="AE1206" s="75">
        <f ca="1">Z1206*'Inputs and Outputs'!$D$5-('Model Part B'!AA1206*'Model Part B'!AD1206+AA1206*Costperbumped)</f>
        <v>4080</v>
      </c>
      <c r="AH1206" s="74">
        <v>1203</v>
      </c>
      <c r="AI1206" s="68" t="s">
        <v>1</v>
      </c>
      <c r="AJ1206" s="71">
        <f t="shared" si="387"/>
        <v>44598</v>
      </c>
      <c r="AK1206" s="67" t="s">
        <v>0</v>
      </c>
      <c r="AL1206" s="68" t="str">
        <f>'Flight Data'!$A1204</f>
        <v>G1203</v>
      </c>
      <c r="AM1206" s="68">
        <f ca="1">'Flight Data'!$B1204</f>
        <v>6</v>
      </c>
      <c r="AN1206" s="68">
        <f ca="1">ROUND(NORMINV($AS1206,'Inputs and Outputs'!$C$20,'Inputs and Outputs'!$D$20),0)</f>
        <v>103</v>
      </c>
      <c r="AO1206" s="68">
        <f t="shared" si="371"/>
        <v>103</v>
      </c>
      <c r="AP1206" s="68">
        <f t="shared" ca="1" si="372"/>
        <v>103</v>
      </c>
      <c r="AQ1206" s="68">
        <f ca="1">IF(AP1206-AM1206&gt;'Inputs and Outputs'!$D$4,Three-AM1206,0)</f>
        <v>0</v>
      </c>
      <c r="AR1206" s="68">
        <f ca="1">AP1206*'Inputs and Outputs'!$D$5-AQ1206*'Inputs and Outputs'!$D$6</f>
        <v>4120</v>
      </c>
      <c r="AS1206" s="70">
        <f t="shared" ca="1" si="382"/>
        <v>0.33377218552676191</v>
      </c>
      <c r="AT1206" s="68">
        <f t="shared" si="373"/>
        <v>200</v>
      </c>
      <c r="AU1206" s="75">
        <f ca="1">AP1206*'Inputs and Outputs'!$D$5-('Model Part B'!AQ1206*'Model Part B'!AT1206+AQ1206*Costperbumped)</f>
        <v>4120</v>
      </c>
      <c r="AX1206" s="74">
        <v>1203</v>
      </c>
      <c r="AY1206" s="68" t="s">
        <v>1</v>
      </c>
      <c r="AZ1206" s="71">
        <f t="shared" si="388"/>
        <v>44598</v>
      </c>
      <c r="BA1206" s="67" t="s">
        <v>0</v>
      </c>
      <c r="BB1206" s="68" t="str">
        <f>'Flight Data'!$A1204</f>
        <v>G1203</v>
      </c>
      <c r="BC1206" s="68">
        <f ca="1">'Flight Data'!$B1204</f>
        <v>6</v>
      </c>
      <c r="BD1206" s="68">
        <f ca="1">ROUND(NORMINV($BI1206,'Inputs and Outputs'!$C$20,'Inputs and Outputs'!$D$20),0)</f>
        <v>105</v>
      </c>
      <c r="BE1206" s="68">
        <f t="shared" si="374"/>
        <v>104</v>
      </c>
      <c r="BF1206" s="68">
        <f t="shared" ca="1" si="375"/>
        <v>104</v>
      </c>
      <c r="BG1206" s="68">
        <f ca="1">IF(BF1206-BC1206&gt;'Inputs and Outputs'!$D$4,Four-BC1206,0)</f>
        <v>0</v>
      </c>
      <c r="BH1206" s="68">
        <f ca="1">BF1206*'Inputs and Outputs'!$D$5-BG1206*'Inputs and Outputs'!$D$6</f>
        <v>4160</v>
      </c>
      <c r="BI1206" s="70">
        <f t="shared" ca="1" si="383"/>
        <v>0.52117210408455494</v>
      </c>
      <c r="BJ1206" s="68">
        <f t="shared" si="376"/>
        <v>200</v>
      </c>
      <c r="BK1206" s="75">
        <f ca="1">BF1206*'Inputs and Outputs'!$D$5-('Model Part B'!BG1206*'Model Part B'!BJ1206+BG1206*Costperbumped)</f>
        <v>4160</v>
      </c>
      <c r="BN1206" s="74">
        <v>1203</v>
      </c>
      <c r="BO1206" s="68" t="s">
        <v>1</v>
      </c>
      <c r="BP1206" s="71">
        <f t="shared" si="389"/>
        <v>44598</v>
      </c>
      <c r="BQ1206" s="67" t="s">
        <v>0</v>
      </c>
      <c r="BR1206" s="68" t="str">
        <f>'Flight Data'!$A1204</f>
        <v>G1203</v>
      </c>
      <c r="BS1206" s="68">
        <f ca="1">'Flight Data'!$B1204</f>
        <v>6</v>
      </c>
      <c r="BT1206" s="68">
        <f ca="1">ROUND(NORMINV($BY1206,'Inputs and Outputs'!$C$18,'Inputs and Outputs'!$D$18),0)</f>
        <v>97</v>
      </c>
      <c r="BU1206" s="68">
        <f t="shared" si="377"/>
        <v>105</v>
      </c>
      <c r="BV1206" s="68">
        <f t="shared" ca="1" si="378"/>
        <v>97</v>
      </c>
      <c r="BW1206" s="68">
        <f ca="1">IF(BV1206-BS1206&gt;'Inputs and Outputs'!$D$4,Five-BS1206,0)</f>
        <v>0</v>
      </c>
      <c r="BX1206" s="68">
        <f ca="1">BV1206*'Inputs and Outputs'!$D$5-BW1206*'Inputs and Outputs'!$D$6</f>
        <v>3880</v>
      </c>
      <c r="BY1206" s="70">
        <f t="shared" ca="1" si="384"/>
        <v>0.26077122104510653</v>
      </c>
      <c r="BZ1206" s="68">
        <f t="shared" si="379"/>
        <v>200</v>
      </c>
      <c r="CA1206" s="75">
        <f ca="1">BV1206*'Inputs and Outputs'!$D$5-('Model Part B'!BW1206*'Model Part B'!BZ1206+BW1206*Costperbumped)</f>
        <v>3880</v>
      </c>
    </row>
    <row r="1207" spans="2:79" x14ac:dyDescent="0.2">
      <c r="B1207" s="74">
        <v>1204</v>
      </c>
      <c r="C1207" s="68" t="s">
        <v>9</v>
      </c>
      <c r="D1207" s="71">
        <f t="shared" si="385"/>
        <v>44599</v>
      </c>
      <c r="E1207" s="67" t="s">
        <v>3</v>
      </c>
      <c r="F1207" s="68" t="str">
        <f>'Flight Data'!$A1205</f>
        <v>G1204</v>
      </c>
      <c r="G1207" s="68">
        <f ca="1">'Flight Data'!$B1205</f>
        <v>4</v>
      </c>
      <c r="H1207" s="68">
        <f ca="1">ROUND(NORMINV($M1207,'Inputs and Outputs'!$C$18,'Inputs and Outputs'!$D$18),0)</f>
        <v>105</v>
      </c>
      <c r="I1207" s="68">
        <f t="shared" si="365"/>
        <v>101</v>
      </c>
      <c r="J1207" s="68">
        <f t="shared" ca="1" si="366"/>
        <v>101</v>
      </c>
      <c r="K1207" s="68">
        <f ca="1">IF(J1207-G1207&gt;'Inputs and Outputs'!$D$4,One-G1207,0)</f>
        <v>0</v>
      </c>
      <c r="L1207" s="68">
        <f ca="1">J1207*'Inputs and Outputs'!$D$5-K1207*'Inputs and Outputs'!$D$6</f>
        <v>4040</v>
      </c>
      <c r="M1207" s="70">
        <f t="shared" ca="1" si="380"/>
        <v>0.74147701708098002</v>
      </c>
      <c r="N1207" s="68">
        <f t="shared" si="367"/>
        <v>25</v>
      </c>
      <c r="O1207" s="75">
        <f ca="1">J1207*'Inputs and Outputs'!$D$5-('Model Part B'!K1207*'Model Part B'!N1207+K1207*Costperbumped)</f>
        <v>4040</v>
      </c>
      <c r="R1207" s="74">
        <v>1204</v>
      </c>
      <c r="S1207" s="68" t="s">
        <v>9</v>
      </c>
      <c r="T1207" s="71">
        <f t="shared" si="386"/>
        <v>44599</v>
      </c>
      <c r="U1207" s="67" t="s">
        <v>3</v>
      </c>
      <c r="V1207" s="68" t="str">
        <f>'Flight Data'!$A1205</f>
        <v>G1204</v>
      </c>
      <c r="W1207" s="68">
        <f ca="1">'Flight Data'!$B1205</f>
        <v>4</v>
      </c>
      <c r="X1207" s="68">
        <f ca="1">ROUND(NORMINV($AC1207,'Inputs and Outputs'!$C$18,'Inputs and Outputs'!$D$18),0)</f>
        <v>91</v>
      </c>
      <c r="Y1207" s="68">
        <f t="shared" si="368"/>
        <v>102</v>
      </c>
      <c r="Z1207" s="68">
        <f t="shared" ca="1" si="369"/>
        <v>91</v>
      </c>
      <c r="AA1207" s="68">
        <f ca="1">IF(Z1207-W1207&gt;'Inputs and Outputs'!$D$4,One-W1207,0)</f>
        <v>0</v>
      </c>
      <c r="AB1207" s="68">
        <f ca="1">Z1207*'Inputs and Outputs'!$D$5-AA1207*'Inputs and Outputs'!$D$6</f>
        <v>3640</v>
      </c>
      <c r="AC1207" s="70">
        <f t="shared" ca="1" si="381"/>
        <v>5.2960319652997634E-2</v>
      </c>
      <c r="AD1207" s="68">
        <f t="shared" si="370"/>
        <v>25</v>
      </c>
      <c r="AE1207" s="75">
        <f ca="1">Z1207*'Inputs and Outputs'!$D$5-('Model Part B'!AA1207*'Model Part B'!AD1207+AA1207*Costperbumped)</f>
        <v>3640</v>
      </c>
      <c r="AH1207" s="74">
        <v>1204</v>
      </c>
      <c r="AI1207" s="68" t="s">
        <v>9</v>
      </c>
      <c r="AJ1207" s="71">
        <f t="shared" si="387"/>
        <v>44599</v>
      </c>
      <c r="AK1207" s="67" t="s">
        <v>3</v>
      </c>
      <c r="AL1207" s="68" t="str">
        <f>'Flight Data'!$A1205</f>
        <v>G1204</v>
      </c>
      <c r="AM1207" s="68">
        <f ca="1">'Flight Data'!$B1205</f>
        <v>4</v>
      </c>
      <c r="AN1207" s="68">
        <f ca="1">ROUND(NORMINV($AS1207,'Inputs and Outputs'!$C$18,'Inputs and Outputs'!$D$18),0)</f>
        <v>96</v>
      </c>
      <c r="AO1207" s="68">
        <f t="shared" si="371"/>
        <v>103</v>
      </c>
      <c r="AP1207" s="68">
        <f t="shared" ca="1" si="372"/>
        <v>96</v>
      </c>
      <c r="AQ1207" s="68">
        <f ca="1">IF(AP1207-AM1207&gt;'Inputs and Outputs'!$D$4,Three-AM1207,0)</f>
        <v>0</v>
      </c>
      <c r="AR1207" s="68">
        <f ca="1">AP1207*'Inputs and Outputs'!$D$5-AQ1207*'Inputs and Outputs'!$D$6</f>
        <v>3840</v>
      </c>
      <c r="AS1207" s="70">
        <f t="shared" ca="1" si="382"/>
        <v>0.19451537599786484</v>
      </c>
      <c r="AT1207" s="68">
        <f t="shared" si="373"/>
        <v>25</v>
      </c>
      <c r="AU1207" s="75">
        <f ca="1">AP1207*'Inputs and Outputs'!$D$5-('Model Part B'!AQ1207*'Model Part B'!AT1207+AQ1207*Costperbumped)</f>
        <v>3840</v>
      </c>
      <c r="AX1207" s="74">
        <v>1204</v>
      </c>
      <c r="AY1207" s="68" t="s">
        <v>9</v>
      </c>
      <c r="AZ1207" s="71">
        <f t="shared" si="388"/>
        <v>44599</v>
      </c>
      <c r="BA1207" s="67" t="s">
        <v>3</v>
      </c>
      <c r="BB1207" s="68" t="str">
        <f>'Flight Data'!$A1205</f>
        <v>G1204</v>
      </c>
      <c r="BC1207" s="68">
        <f ca="1">'Flight Data'!$B1205</f>
        <v>4</v>
      </c>
      <c r="BD1207" s="68">
        <f ca="1">ROUND(NORMINV($BI1207,'Inputs and Outputs'!$C$18,'Inputs and Outputs'!$D$18),0)</f>
        <v>102</v>
      </c>
      <c r="BE1207" s="68">
        <f t="shared" si="374"/>
        <v>104</v>
      </c>
      <c r="BF1207" s="68">
        <f t="shared" ca="1" si="375"/>
        <v>102</v>
      </c>
      <c r="BG1207" s="68">
        <f ca="1">IF(BF1207-BC1207&gt;'Inputs and Outputs'!$D$4,Four-BC1207,0)</f>
        <v>0</v>
      </c>
      <c r="BH1207" s="68">
        <f ca="1">BF1207*'Inputs and Outputs'!$D$5-BG1207*'Inputs and Outputs'!$D$6</f>
        <v>4080</v>
      </c>
      <c r="BI1207" s="70">
        <f t="shared" ca="1" si="383"/>
        <v>0.56995085515922039</v>
      </c>
      <c r="BJ1207" s="68">
        <f t="shared" si="376"/>
        <v>25</v>
      </c>
      <c r="BK1207" s="75">
        <f ca="1">BF1207*'Inputs and Outputs'!$D$5-('Model Part B'!BG1207*'Model Part B'!BJ1207+BG1207*Costperbumped)</f>
        <v>4080</v>
      </c>
      <c r="BN1207" s="74">
        <v>1204</v>
      </c>
      <c r="BO1207" s="68" t="s">
        <v>9</v>
      </c>
      <c r="BP1207" s="71">
        <f t="shared" si="389"/>
        <v>44599</v>
      </c>
      <c r="BQ1207" s="67" t="s">
        <v>3</v>
      </c>
      <c r="BR1207" s="68" t="str">
        <f>'Flight Data'!$A1205</f>
        <v>G1204</v>
      </c>
      <c r="BS1207" s="68">
        <f ca="1">'Flight Data'!$B1205</f>
        <v>4</v>
      </c>
      <c r="BT1207" s="68">
        <f ca="1">ROUND(NORMINV($BY1207,'Inputs and Outputs'!$C$18,'Inputs and Outputs'!$D$18),0)</f>
        <v>99</v>
      </c>
      <c r="BU1207" s="68">
        <f t="shared" si="377"/>
        <v>105</v>
      </c>
      <c r="BV1207" s="68">
        <f t="shared" ca="1" si="378"/>
        <v>99</v>
      </c>
      <c r="BW1207" s="68">
        <f ca="1">IF(BV1207-BS1207&gt;'Inputs and Outputs'!$D$4,Five-BS1207,0)</f>
        <v>0</v>
      </c>
      <c r="BX1207" s="68">
        <f ca="1">BV1207*'Inputs and Outputs'!$D$5-BW1207*'Inputs and Outputs'!$D$6</f>
        <v>3960</v>
      </c>
      <c r="BY1207" s="70">
        <f t="shared" ca="1" si="384"/>
        <v>0.3620412412479217</v>
      </c>
      <c r="BZ1207" s="68">
        <f t="shared" si="379"/>
        <v>25</v>
      </c>
      <c r="CA1207" s="75">
        <f ca="1">BV1207*'Inputs and Outputs'!$D$5-('Model Part B'!BW1207*'Model Part B'!BZ1207+BW1207*Costperbumped)</f>
        <v>3960</v>
      </c>
    </row>
    <row r="1208" spans="2:79" x14ac:dyDescent="0.2">
      <c r="B1208" s="74">
        <v>1205</v>
      </c>
      <c r="C1208" s="68" t="s">
        <v>9</v>
      </c>
      <c r="D1208" s="71">
        <f t="shared" si="385"/>
        <v>44599</v>
      </c>
      <c r="E1208" s="67" t="s">
        <v>2</v>
      </c>
      <c r="F1208" s="68" t="str">
        <f>'Flight Data'!$A1206</f>
        <v>G1205</v>
      </c>
      <c r="G1208" s="68">
        <f ca="1">'Flight Data'!$B1206</f>
        <v>6</v>
      </c>
      <c r="H1208" s="68">
        <f ca="1">ROUND(NORMINV($M1208,'Inputs and Outputs'!$C$19,'Inputs and Outputs'!$D$19),0)</f>
        <v>101</v>
      </c>
      <c r="I1208" s="68">
        <f t="shared" si="365"/>
        <v>101</v>
      </c>
      <c r="J1208" s="68">
        <f t="shared" ca="1" si="366"/>
        <v>101</v>
      </c>
      <c r="K1208" s="68">
        <f ca="1">IF(J1208-G1208&gt;'Inputs and Outputs'!$D$4,One-G1208,0)</f>
        <v>0</v>
      </c>
      <c r="L1208" s="68">
        <f ca="1">J1208*'Inputs and Outputs'!$D$5-K1208*'Inputs and Outputs'!$D$6</f>
        <v>4040</v>
      </c>
      <c r="M1208" s="70">
        <f t="shared" ca="1" si="380"/>
        <v>0.34929997219085718</v>
      </c>
      <c r="N1208" s="68">
        <f t="shared" si="367"/>
        <v>25</v>
      </c>
      <c r="O1208" s="75">
        <f ca="1">J1208*'Inputs and Outputs'!$D$5-('Model Part B'!K1208*'Model Part B'!N1208+K1208*Costperbumped)</f>
        <v>4040</v>
      </c>
      <c r="R1208" s="74">
        <v>1205</v>
      </c>
      <c r="S1208" s="68" t="s">
        <v>9</v>
      </c>
      <c r="T1208" s="71">
        <f t="shared" si="386"/>
        <v>44599</v>
      </c>
      <c r="U1208" s="67" t="s">
        <v>2</v>
      </c>
      <c r="V1208" s="68" t="str">
        <f>'Flight Data'!$A1206</f>
        <v>G1205</v>
      </c>
      <c r="W1208" s="68">
        <f ca="1">'Flight Data'!$B1206</f>
        <v>6</v>
      </c>
      <c r="X1208" s="68">
        <f ca="1">ROUND(NORMINV($AC1208,'Inputs and Outputs'!$C$19,'Inputs and Outputs'!$D$19),0)</f>
        <v>105</v>
      </c>
      <c r="Y1208" s="68">
        <f t="shared" si="368"/>
        <v>102</v>
      </c>
      <c r="Z1208" s="68">
        <f t="shared" ca="1" si="369"/>
        <v>102</v>
      </c>
      <c r="AA1208" s="68">
        <f ca="1">IF(Z1208-W1208&gt;'Inputs and Outputs'!$D$4,One-W1208,0)</f>
        <v>0</v>
      </c>
      <c r="AB1208" s="68">
        <f ca="1">Z1208*'Inputs and Outputs'!$D$5-AA1208*'Inputs and Outputs'!$D$6</f>
        <v>4080</v>
      </c>
      <c r="AC1208" s="70">
        <f t="shared" ca="1" si="381"/>
        <v>0.65643139751440716</v>
      </c>
      <c r="AD1208" s="68">
        <f t="shared" si="370"/>
        <v>25</v>
      </c>
      <c r="AE1208" s="75">
        <f ca="1">Z1208*'Inputs and Outputs'!$D$5-('Model Part B'!AA1208*'Model Part B'!AD1208+AA1208*Costperbumped)</f>
        <v>4080</v>
      </c>
      <c r="AH1208" s="74">
        <v>1205</v>
      </c>
      <c r="AI1208" s="68" t="s">
        <v>9</v>
      </c>
      <c r="AJ1208" s="71">
        <f t="shared" si="387"/>
        <v>44599</v>
      </c>
      <c r="AK1208" s="67" t="s">
        <v>2</v>
      </c>
      <c r="AL1208" s="68" t="str">
        <f>'Flight Data'!$A1206</f>
        <v>G1205</v>
      </c>
      <c r="AM1208" s="68">
        <f ca="1">'Flight Data'!$B1206</f>
        <v>6</v>
      </c>
      <c r="AN1208" s="68">
        <f ca="1">ROUND(NORMINV($AS1208,'Inputs and Outputs'!$C$19,'Inputs and Outputs'!$D$19),0)</f>
        <v>106</v>
      </c>
      <c r="AO1208" s="68">
        <f t="shared" si="371"/>
        <v>103</v>
      </c>
      <c r="AP1208" s="68">
        <f t="shared" ca="1" si="372"/>
        <v>103</v>
      </c>
      <c r="AQ1208" s="68">
        <f ca="1">IF(AP1208-AM1208&gt;'Inputs and Outputs'!$D$4,Three-AM1208,0)</f>
        <v>0</v>
      </c>
      <c r="AR1208" s="68">
        <f ca="1">AP1208*'Inputs and Outputs'!$D$5-AQ1208*'Inputs and Outputs'!$D$6</f>
        <v>4120</v>
      </c>
      <c r="AS1208" s="70">
        <f t="shared" ca="1" si="382"/>
        <v>0.71486344770045795</v>
      </c>
      <c r="AT1208" s="68">
        <f t="shared" si="373"/>
        <v>25</v>
      </c>
      <c r="AU1208" s="75">
        <f ca="1">AP1208*'Inputs and Outputs'!$D$5-('Model Part B'!AQ1208*'Model Part B'!AT1208+AQ1208*Costperbumped)</f>
        <v>4120</v>
      </c>
      <c r="AX1208" s="74">
        <v>1205</v>
      </c>
      <c r="AY1208" s="68" t="s">
        <v>9</v>
      </c>
      <c r="AZ1208" s="71">
        <f t="shared" si="388"/>
        <v>44599</v>
      </c>
      <c r="BA1208" s="67" t="s">
        <v>2</v>
      </c>
      <c r="BB1208" s="68" t="str">
        <f>'Flight Data'!$A1206</f>
        <v>G1205</v>
      </c>
      <c r="BC1208" s="68">
        <f ca="1">'Flight Data'!$B1206</f>
        <v>6</v>
      </c>
      <c r="BD1208" s="68">
        <f ca="1">ROUND(NORMINV($BI1208,'Inputs and Outputs'!$C$19,'Inputs and Outputs'!$D$19),0)</f>
        <v>105</v>
      </c>
      <c r="BE1208" s="68">
        <f t="shared" si="374"/>
        <v>104</v>
      </c>
      <c r="BF1208" s="68">
        <f t="shared" ca="1" si="375"/>
        <v>104</v>
      </c>
      <c r="BG1208" s="68">
        <f ca="1">IF(BF1208-BC1208&gt;'Inputs and Outputs'!$D$4,Four-BC1208,0)</f>
        <v>0</v>
      </c>
      <c r="BH1208" s="68">
        <f ca="1">BF1208*'Inputs and Outputs'!$D$5-BG1208*'Inputs and Outputs'!$D$6</f>
        <v>4160</v>
      </c>
      <c r="BI1208" s="70">
        <f t="shared" ca="1" si="383"/>
        <v>0.62651708081981539</v>
      </c>
      <c r="BJ1208" s="68">
        <f t="shared" si="376"/>
        <v>25</v>
      </c>
      <c r="BK1208" s="75">
        <f ca="1">BF1208*'Inputs and Outputs'!$D$5-('Model Part B'!BG1208*'Model Part B'!BJ1208+BG1208*Costperbumped)</f>
        <v>4160</v>
      </c>
      <c r="BN1208" s="74">
        <v>1205</v>
      </c>
      <c r="BO1208" s="68" t="s">
        <v>9</v>
      </c>
      <c r="BP1208" s="71">
        <f t="shared" si="389"/>
        <v>44599</v>
      </c>
      <c r="BQ1208" s="67" t="s">
        <v>2</v>
      </c>
      <c r="BR1208" s="68" t="str">
        <f>'Flight Data'!$A1206</f>
        <v>G1205</v>
      </c>
      <c r="BS1208" s="68">
        <f ca="1">'Flight Data'!$B1206</f>
        <v>6</v>
      </c>
      <c r="BT1208" s="68">
        <f ca="1">ROUND(NORMINV($BY1208,'Inputs and Outputs'!$C$18,'Inputs and Outputs'!$D$18),0)</f>
        <v>97</v>
      </c>
      <c r="BU1208" s="68">
        <f t="shared" si="377"/>
        <v>105</v>
      </c>
      <c r="BV1208" s="68">
        <f t="shared" ca="1" si="378"/>
        <v>97</v>
      </c>
      <c r="BW1208" s="68">
        <f ca="1">IF(BV1208-BS1208&gt;'Inputs and Outputs'!$D$4,Five-BS1208,0)</f>
        <v>0</v>
      </c>
      <c r="BX1208" s="68">
        <f ca="1">BV1208*'Inputs and Outputs'!$D$5-BW1208*'Inputs and Outputs'!$D$6</f>
        <v>3880</v>
      </c>
      <c r="BY1208" s="70">
        <f t="shared" ca="1" si="384"/>
        <v>0.27713487766752454</v>
      </c>
      <c r="BZ1208" s="68">
        <f t="shared" si="379"/>
        <v>25</v>
      </c>
      <c r="CA1208" s="75">
        <f ca="1">BV1208*'Inputs and Outputs'!$D$5-('Model Part B'!BW1208*'Model Part B'!BZ1208+BW1208*Costperbumped)</f>
        <v>3880</v>
      </c>
    </row>
    <row r="1209" spans="2:79" x14ac:dyDescent="0.2">
      <c r="B1209" s="74">
        <v>1206</v>
      </c>
      <c r="C1209" s="68" t="s">
        <v>9</v>
      </c>
      <c r="D1209" s="71">
        <f t="shared" si="385"/>
        <v>44599</v>
      </c>
      <c r="E1209" s="67" t="s">
        <v>0</v>
      </c>
      <c r="F1209" s="68" t="str">
        <f>'Flight Data'!$A1207</f>
        <v>G1206</v>
      </c>
      <c r="G1209" s="68">
        <f ca="1">'Flight Data'!$B1207</f>
        <v>4</v>
      </c>
      <c r="H1209" s="68">
        <f ca="1">ROUND(NORMINV($M1209,'Inputs and Outputs'!$C$20,'Inputs and Outputs'!$D$20),0)</f>
        <v>112</v>
      </c>
      <c r="I1209" s="68">
        <f t="shared" si="365"/>
        <v>101</v>
      </c>
      <c r="J1209" s="68">
        <f t="shared" ca="1" si="366"/>
        <v>101</v>
      </c>
      <c r="K1209" s="68">
        <f ca="1">IF(J1209-G1209&gt;'Inputs and Outputs'!$D$4,One-G1209,0)</f>
        <v>0</v>
      </c>
      <c r="L1209" s="68">
        <f ca="1">J1209*'Inputs and Outputs'!$D$5-K1209*'Inputs and Outputs'!$D$6</f>
        <v>4040</v>
      </c>
      <c r="M1209" s="70">
        <f t="shared" ca="1" si="380"/>
        <v>0.91598993025254083</v>
      </c>
      <c r="N1209" s="68">
        <f t="shared" si="367"/>
        <v>200</v>
      </c>
      <c r="O1209" s="75">
        <f ca="1">J1209*'Inputs and Outputs'!$D$5-('Model Part B'!K1209*'Model Part B'!N1209+K1209*Costperbumped)</f>
        <v>4040</v>
      </c>
      <c r="R1209" s="74">
        <v>1206</v>
      </c>
      <c r="S1209" s="68" t="s">
        <v>9</v>
      </c>
      <c r="T1209" s="71">
        <f t="shared" si="386"/>
        <v>44599</v>
      </c>
      <c r="U1209" s="67" t="s">
        <v>0</v>
      </c>
      <c r="V1209" s="68" t="str">
        <f>'Flight Data'!$A1207</f>
        <v>G1206</v>
      </c>
      <c r="W1209" s="68">
        <f ca="1">'Flight Data'!$B1207</f>
        <v>4</v>
      </c>
      <c r="X1209" s="68">
        <f ca="1">ROUND(NORMINV($AC1209,'Inputs and Outputs'!$C$20,'Inputs and Outputs'!$D$20),0)</f>
        <v>100</v>
      </c>
      <c r="Y1209" s="68">
        <f t="shared" si="368"/>
        <v>102</v>
      </c>
      <c r="Z1209" s="68">
        <f t="shared" ca="1" si="369"/>
        <v>100</v>
      </c>
      <c r="AA1209" s="68">
        <f ca="1">IF(Z1209-W1209&gt;'Inputs and Outputs'!$D$4,One-W1209,0)</f>
        <v>0</v>
      </c>
      <c r="AB1209" s="68">
        <f ca="1">Z1209*'Inputs and Outputs'!$D$5-AA1209*'Inputs and Outputs'!$D$6</f>
        <v>4000</v>
      </c>
      <c r="AC1209" s="70">
        <f t="shared" ca="1" si="381"/>
        <v>0.17572642468735944</v>
      </c>
      <c r="AD1209" s="68">
        <f t="shared" si="370"/>
        <v>200</v>
      </c>
      <c r="AE1209" s="75">
        <f ca="1">Z1209*'Inputs and Outputs'!$D$5-('Model Part B'!AA1209*'Model Part B'!AD1209+AA1209*Costperbumped)</f>
        <v>4000</v>
      </c>
      <c r="AH1209" s="74">
        <v>1206</v>
      </c>
      <c r="AI1209" s="68" t="s">
        <v>9</v>
      </c>
      <c r="AJ1209" s="71">
        <f t="shared" si="387"/>
        <v>44599</v>
      </c>
      <c r="AK1209" s="67" t="s">
        <v>0</v>
      </c>
      <c r="AL1209" s="68" t="str">
        <f>'Flight Data'!$A1207</f>
        <v>G1206</v>
      </c>
      <c r="AM1209" s="68">
        <f ca="1">'Flight Data'!$B1207</f>
        <v>4</v>
      </c>
      <c r="AN1209" s="68">
        <f ca="1">ROUND(NORMINV($AS1209,'Inputs and Outputs'!$C$20,'Inputs and Outputs'!$D$20),0)</f>
        <v>105</v>
      </c>
      <c r="AO1209" s="68">
        <f t="shared" si="371"/>
        <v>103</v>
      </c>
      <c r="AP1209" s="68">
        <f t="shared" ca="1" si="372"/>
        <v>103</v>
      </c>
      <c r="AQ1209" s="68">
        <f ca="1">IF(AP1209-AM1209&gt;'Inputs and Outputs'!$D$4,Three-AM1209,0)</f>
        <v>0</v>
      </c>
      <c r="AR1209" s="68">
        <f ca="1">AP1209*'Inputs and Outputs'!$D$5-AQ1209*'Inputs and Outputs'!$D$6</f>
        <v>4120</v>
      </c>
      <c r="AS1209" s="70">
        <f t="shared" ca="1" si="382"/>
        <v>0.49198164046786708</v>
      </c>
      <c r="AT1209" s="68">
        <f t="shared" si="373"/>
        <v>200</v>
      </c>
      <c r="AU1209" s="75">
        <f ca="1">AP1209*'Inputs and Outputs'!$D$5-('Model Part B'!AQ1209*'Model Part B'!AT1209+AQ1209*Costperbumped)</f>
        <v>4120</v>
      </c>
      <c r="AX1209" s="74">
        <v>1206</v>
      </c>
      <c r="AY1209" s="68" t="s">
        <v>9</v>
      </c>
      <c r="AZ1209" s="71">
        <f t="shared" si="388"/>
        <v>44599</v>
      </c>
      <c r="BA1209" s="67" t="s">
        <v>0</v>
      </c>
      <c r="BB1209" s="68" t="str">
        <f>'Flight Data'!$A1207</f>
        <v>G1206</v>
      </c>
      <c r="BC1209" s="68">
        <f ca="1">'Flight Data'!$B1207</f>
        <v>4</v>
      </c>
      <c r="BD1209" s="68">
        <f ca="1">ROUND(NORMINV($BI1209,'Inputs and Outputs'!$C$20,'Inputs and Outputs'!$D$20),0)</f>
        <v>100</v>
      </c>
      <c r="BE1209" s="68">
        <f t="shared" si="374"/>
        <v>104</v>
      </c>
      <c r="BF1209" s="68">
        <f t="shared" ca="1" si="375"/>
        <v>100</v>
      </c>
      <c r="BG1209" s="68">
        <f ca="1">IF(BF1209-BC1209&gt;'Inputs and Outputs'!$D$4,Four-BC1209,0)</f>
        <v>0</v>
      </c>
      <c r="BH1209" s="68">
        <f ca="1">BF1209*'Inputs and Outputs'!$D$5-BG1209*'Inputs and Outputs'!$D$6</f>
        <v>4000</v>
      </c>
      <c r="BI1209" s="70">
        <f t="shared" ca="1" si="383"/>
        <v>0.16763847657092656</v>
      </c>
      <c r="BJ1209" s="68">
        <f t="shared" si="376"/>
        <v>200</v>
      </c>
      <c r="BK1209" s="75">
        <f ca="1">BF1209*'Inputs and Outputs'!$D$5-('Model Part B'!BG1209*'Model Part B'!BJ1209+BG1209*Costperbumped)</f>
        <v>4000</v>
      </c>
      <c r="BN1209" s="74">
        <v>1206</v>
      </c>
      <c r="BO1209" s="68" t="s">
        <v>9</v>
      </c>
      <c r="BP1209" s="71">
        <f t="shared" si="389"/>
        <v>44599</v>
      </c>
      <c r="BQ1209" s="67" t="s">
        <v>0</v>
      </c>
      <c r="BR1209" s="68" t="str">
        <f>'Flight Data'!$A1207</f>
        <v>G1206</v>
      </c>
      <c r="BS1209" s="68">
        <f ca="1">'Flight Data'!$B1207</f>
        <v>4</v>
      </c>
      <c r="BT1209" s="68">
        <f ca="1">ROUND(NORMINV($BY1209,'Inputs and Outputs'!$C$18,'Inputs and Outputs'!$D$18),0)</f>
        <v>99</v>
      </c>
      <c r="BU1209" s="68">
        <f t="shared" si="377"/>
        <v>105</v>
      </c>
      <c r="BV1209" s="68">
        <f t="shared" ca="1" si="378"/>
        <v>99</v>
      </c>
      <c r="BW1209" s="68">
        <f ca="1">IF(BV1209-BS1209&gt;'Inputs and Outputs'!$D$4,Five-BS1209,0)</f>
        <v>0</v>
      </c>
      <c r="BX1209" s="68">
        <f ca="1">BV1209*'Inputs and Outputs'!$D$5-BW1209*'Inputs and Outputs'!$D$6</f>
        <v>3960</v>
      </c>
      <c r="BY1209" s="70">
        <f t="shared" ca="1" si="384"/>
        <v>0.34912097268907527</v>
      </c>
      <c r="BZ1209" s="68">
        <f t="shared" si="379"/>
        <v>200</v>
      </c>
      <c r="CA1209" s="75">
        <f ca="1">BV1209*'Inputs and Outputs'!$D$5-('Model Part B'!BW1209*'Model Part B'!BZ1209+BW1209*Costperbumped)</f>
        <v>3960</v>
      </c>
    </row>
    <row r="1210" spans="2:79" x14ac:dyDescent="0.2">
      <c r="B1210" s="74">
        <v>1207</v>
      </c>
      <c r="C1210" s="68" t="s">
        <v>8</v>
      </c>
      <c r="D1210" s="71">
        <f t="shared" si="385"/>
        <v>44600</v>
      </c>
      <c r="E1210" s="67" t="s">
        <v>3</v>
      </c>
      <c r="F1210" s="68" t="str">
        <f>'Flight Data'!$A1208</f>
        <v>G1207</v>
      </c>
      <c r="G1210" s="68">
        <f ca="1">'Flight Data'!$B1208</f>
        <v>3</v>
      </c>
      <c r="H1210" s="68">
        <f ca="1">ROUND(NORMINV($M1210,'Inputs and Outputs'!$C$18,'Inputs and Outputs'!$D$18),0)</f>
        <v>108</v>
      </c>
      <c r="I1210" s="68">
        <f t="shared" si="365"/>
        <v>101</v>
      </c>
      <c r="J1210" s="68">
        <f t="shared" ca="1" si="366"/>
        <v>101</v>
      </c>
      <c r="K1210" s="68">
        <f ca="1">IF(J1210-G1210&gt;'Inputs and Outputs'!$D$4,One-G1210,0)</f>
        <v>0</v>
      </c>
      <c r="L1210" s="68">
        <f ca="1">J1210*'Inputs and Outputs'!$D$5-K1210*'Inputs and Outputs'!$D$6</f>
        <v>4040</v>
      </c>
      <c r="M1210" s="70">
        <f t="shared" ca="1" si="380"/>
        <v>0.8732741389882438</v>
      </c>
      <c r="N1210" s="68">
        <f t="shared" si="367"/>
        <v>25</v>
      </c>
      <c r="O1210" s="75">
        <f ca="1">J1210*'Inputs and Outputs'!$D$5-('Model Part B'!K1210*'Model Part B'!N1210+K1210*Costperbumped)</f>
        <v>4040</v>
      </c>
      <c r="R1210" s="74">
        <v>1207</v>
      </c>
      <c r="S1210" s="68" t="s">
        <v>8</v>
      </c>
      <c r="T1210" s="71">
        <f t="shared" si="386"/>
        <v>44600</v>
      </c>
      <c r="U1210" s="67" t="s">
        <v>3</v>
      </c>
      <c r="V1210" s="68" t="str">
        <f>'Flight Data'!$A1208</f>
        <v>G1207</v>
      </c>
      <c r="W1210" s="68">
        <f ca="1">'Flight Data'!$B1208</f>
        <v>3</v>
      </c>
      <c r="X1210" s="68">
        <f ca="1">ROUND(NORMINV($AC1210,'Inputs and Outputs'!$C$18,'Inputs and Outputs'!$D$18),0)</f>
        <v>97</v>
      </c>
      <c r="Y1210" s="68">
        <f t="shared" si="368"/>
        <v>102</v>
      </c>
      <c r="Z1210" s="68">
        <f t="shared" ca="1" si="369"/>
        <v>97</v>
      </c>
      <c r="AA1210" s="68">
        <f ca="1">IF(Z1210-W1210&gt;'Inputs and Outputs'!$D$4,One-W1210,0)</f>
        <v>0</v>
      </c>
      <c r="AB1210" s="68">
        <f ca="1">Z1210*'Inputs and Outputs'!$D$5-AA1210*'Inputs and Outputs'!$D$6</f>
        <v>3880</v>
      </c>
      <c r="AC1210" s="70">
        <f t="shared" ca="1" si="381"/>
        <v>0.2455704216465272</v>
      </c>
      <c r="AD1210" s="68">
        <f t="shared" si="370"/>
        <v>25</v>
      </c>
      <c r="AE1210" s="75">
        <f ca="1">Z1210*'Inputs and Outputs'!$D$5-('Model Part B'!AA1210*'Model Part B'!AD1210+AA1210*Costperbumped)</f>
        <v>3880</v>
      </c>
      <c r="AH1210" s="74">
        <v>1207</v>
      </c>
      <c r="AI1210" s="68" t="s">
        <v>8</v>
      </c>
      <c r="AJ1210" s="71">
        <f t="shared" si="387"/>
        <v>44600</v>
      </c>
      <c r="AK1210" s="67" t="s">
        <v>3</v>
      </c>
      <c r="AL1210" s="68" t="str">
        <f>'Flight Data'!$A1208</f>
        <v>G1207</v>
      </c>
      <c r="AM1210" s="68">
        <f ca="1">'Flight Data'!$B1208</f>
        <v>3</v>
      </c>
      <c r="AN1210" s="68">
        <f ca="1">ROUND(NORMINV($AS1210,'Inputs and Outputs'!$C$18,'Inputs and Outputs'!$D$18),0)</f>
        <v>107</v>
      </c>
      <c r="AO1210" s="68">
        <f t="shared" si="371"/>
        <v>103</v>
      </c>
      <c r="AP1210" s="68">
        <f t="shared" ca="1" si="372"/>
        <v>103</v>
      </c>
      <c r="AQ1210" s="68">
        <f ca="1">IF(AP1210-AM1210&gt;'Inputs and Outputs'!$D$4,Three-AM1210,0)</f>
        <v>0</v>
      </c>
      <c r="AR1210" s="68">
        <f ca="1">AP1210*'Inputs and Outputs'!$D$5-AQ1210*'Inputs and Outputs'!$D$6</f>
        <v>4120</v>
      </c>
      <c r="AS1210" s="70">
        <f t="shared" ca="1" si="382"/>
        <v>0.8230363161532338</v>
      </c>
      <c r="AT1210" s="68">
        <f t="shared" si="373"/>
        <v>25</v>
      </c>
      <c r="AU1210" s="75">
        <f ca="1">AP1210*'Inputs and Outputs'!$D$5-('Model Part B'!AQ1210*'Model Part B'!AT1210+AQ1210*Costperbumped)</f>
        <v>4120</v>
      </c>
      <c r="AX1210" s="74">
        <v>1207</v>
      </c>
      <c r="AY1210" s="68" t="s">
        <v>8</v>
      </c>
      <c r="AZ1210" s="71">
        <f t="shared" si="388"/>
        <v>44600</v>
      </c>
      <c r="BA1210" s="67" t="s">
        <v>3</v>
      </c>
      <c r="BB1210" s="68" t="str">
        <f>'Flight Data'!$A1208</f>
        <v>G1207</v>
      </c>
      <c r="BC1210" s="68">
        <f ca="1">'Flight Data'!$B1208</f>
        <v>3</v>
      </c>
      <c r="BD1210" s="68">
        <f ca="1">ROUND(NORMINV($BI1210,'Inputs and Outputs'!$C$18,'Inputs and Outputs'!$D$18),0)</f>
        <v>103</v>
      </c>
      <c r="BE1210" s="68">
        <f t="shared" si="374"/>
        <v>104</v>
      </c>
      <c r="BF1210" s="68">
        <f t="shared" ca="1" si="375"/>
        <v>103</v>
      </c>
      <c r="BG1210" s="68">
        <f ca="1">IF(BF1210-BC1210&gt;'Inputs and Outputs'!$D$4,Four-BC1210,0)</f>
        <v>0</v>
      </c>
      <c r="BH1210" s="68">
        <f ca="1">BF1210*'Inputs and Outputs'!$D$5-BG1210*'Inputs and Outputs'!$D$6</f>
        <v>4120</v>
      </c>
      <c r="BI1210" s="70">
        <f t="shared" ca="1" si="383"/>
        <v>0.64082527304715498</v>
      </c>
      <c r="BJ1210" s="68">
        <f t="shared" si="376"/>
        <v>25</v>
      </c>
      <c r="BK1210" s="75">
        <f ca="1">BF1210*'Inputs and Outputs'!$D$5-('Model Part B'!BG1210*'Model Part B'!BJ1210+BG1210*Costperbumped)</f>
        <v>4120</v>
      </c>
      <c r="BN1210" s="74">
        <v>1207</v>
      </c>
      <c r="BO1210" s="68" t="s">
        <v>8</v>
      </c>
      <c r="BP1210" s="71">
        <f t="shared" si="389"/>
        <v>44600</v>
      </c>
      <c r="BQ1210" s="67" t="s">
        <v>3</v>
      </c>
      <c r="BR1210" s="68" t="str">
        <f>'Flight Data'!$A1208</f>
        <v>G1207</v>
      </c>
      <c r="BS1210" s="68">
        <f ca="1">'Flight Data'!$B1208</f>
        <v>3</v>
      </c>
      <c r="BT1210" s="68">
        <f ca="1">ROUND(NORMINV($BY1210,'Inputs and Outputs'!$C$18,'Inputs and Outputs'!$D$18),0)</f>
        <v>98</v>
      </c>
      <c r="BU1210" s="68">
        <f t="shared" si="377"/>
        <v>105</v>
      </c>
      <c r="BV1210" s="68">
        <f t="shared" ca="1" si="378"/>
        <v>98</v>
      </c>
      <c r="BW1210" s="68">
        <f ca="1">IF(BV1210-BS1210&gt;'Inputs and Outputs'!$D$4,Five-BS1210,0)</f>
        <v>0</v>
      </c>
      <c r="BX1210" s="68">
        <f ca="1">BV1210*'Inputs and Outputs'!$D$5-BW1210*'Inputs and Outputs'!$D$6</f>
        <v>3920</v>
      </c>
      <c r="BY1210" s="70">
        <f t="shared" ca="1" si="384"/>
        <v>0.28278675091997174</v>
      </c>
      <c r="BZ1210" s="68">
        <f t="shared" si="379"/>
        <v>25</v>
      </c>
      <c r="CA1210" s="75">
        <f ca="1">BV1210*'Inputs and Outputs'!$D$5-('Model Part B'!BW1210*'Model Part B'!BZ1210+BW1210*Costperbumped)</f>
        <v>3920</v>
      </c>
    </row>
    <row r="1211" spans="2:79" x14ac:dyDescent="0.2">
      <c r="B1211" s="74">
        <v>1208</v>
      </c>
      <c r="C1211" s="68" t="s">
        <v>8</v>
      </c>
      <c r="D1211" s="71">
        <f t="shared" si="385"/>
        <v>44600</v>
      </c>
      <c r="E1211" s="67" t="s">
        <v>2</v>
      </c>
      <c r="F1211" s="68" t="str">
        <f>'Flight Data'!$A1209</f>
        <v>G1208</v>
      </c>
      <c r="G1211" s="68">
        <f ca="1">'Flight Data'!$B1209</f>
        <v>0</v>
      </c>
      <c r="H1211" s="68">
        <f ca="1">ROUND(NORMINV($M1211,'Inputs and Outputs'!$C$19,'Inputs and Outputs'!$D$19),0)</f>
        <v>97</v>
      </c>
      <c r="I1211" s="68">
        <f t="shared" si="365"/>
        <v>101</v>
      </c>
      <c r="J1211" s="68">
        <f t="shared" ca="1" si="366"/>
        <v>97</v>
      </c>
      <c r="K1211" s="68">
        <f ca="1">IF(J1211-G1211&gt;'Inputs and Outputs'!$D$4,One-G1211,0)</f>
        <v>0</v>
      </c>
      <c r="L1211" s="68">
        <f ca="1">J1211*'Inputs and Outputs'!$D$5-K1211*'Inputs and Outputs'!$D$6</f>
        <v>3880</v>
      </c>
      <c r="M1211" s="70">
        <f t="shared" ca="1" si="380"/>
        <v>0.10510086764169702</v>
      </c>
      <c r="N1211" s="68">
        <f t="shared" si="367"/>
        <v>25</v>
      </c>
      <c r="O1211" s="75">
        <f ca="1">J1211*'Inputs and Outputs'!$D$5-('Model Part B'!K1211*'Model Part B'!N1211+K1211*Costperbumped)</f>
        <v>3880</v>
      </c>
      <c r="R1211" s="74">
        <v>1208</v>
      </c>
      <c r="S1211" s="68" t="s">
        <v>8</v>
      </c>
      <c r="T1211" s="71">
        <f t="shared" si="386"/>
        <v>44600</v>
      </c>
      <c r="U1211" s="67" t="s">
        <v>2</v>
      </c>
      <c r="V1211" s="68" t="str">
        <f>'Flight Data'!$A1209</f>
        <v>G1208</v>
      </c>
      <c r="W1211" s="68">
        <f ca="1">'Flight Data'!$B1209</f>
        <v>0</v>
      </c>
      <c r="X1211" s="68">
        <f ca="1">ROUND(NORMINV($AC1211,'Inputs and Outputs'!$C$19,'Inputs and Outputs'!$D$19),0)</f>
        <v>97</v>
      </c>
      <c r="Y1211" s="68">
        <f t="shared" si="368"/>
        <v>102</v>
      </c>
      <c r="Z1211" s="68">
        <f t="shared" ca="1" si="369"/>
        <v>97</v>
      </c>
      <c r="AA1211" s="68">
        <f ca="1">IF(Z1211-W1211&gt;'Inputs and Outputs'!$D$4,One-W1211,0)</f>
        <v>0</v>
      </c>
      <c r="AB1211" s="68">
        <f ca="1">Z1211*'Inputs and Outputs'!$D$5-AA1211*'Inputs and Outputs'!$D$6</f>
        <v>3880</v>
      </c>
      <c r="AC1211" s="70">
        <f t="shared" ca="1" si="381"/>
        <v>0.1193334466712519</v>
      </c>
      <c r="AD1211" s="68">
        <f t="shared" si="370"/>
        <v>25</v>
      </c>
      <c r="AE1211" s="75">
        <f ca="1">Z1211*'Inputs and Outputs'!$D$5-('Model Part B'!AA1211*'Model Part B'!AD1211+AA1211*Costperbumped)</f>
        <v>3880</v>
      </c>
      <c r="AH1211" s="74">
        <v>1208</v>
      </c>
      <c r="AI1211" s="68" t="s">
        <v>8</v>
      </c>
      <c r="AJ1211" s="71">
        <f t="shared" si="387"/>
        <v>44600</v>
      </c>
      <c r="AK1211" s="67" t="s">
        <v>2</v>
      </c>
      <c r="AL1211" s="68" t="str">
        <f>'Flight Data'!$A1209</f>
        <v>G1208</v>
      </c>
      <c r="AM1211" s="68">
        <f ca="1">'Flight Data'!$B1209</f>
        <v>0</v>
      </c>
      <c r="AN1211" s="68">
        <f ca="1">ROUND(NORMINV($AS1211,'Inputs and Outputs'!$C$19,'Inputs and Outputs'!$D$19),0)</f>
        <v>103</v>
      </c>
      <c r="AO1211" s="68">
        <f t="shared" si="371"/>
        <v>103</v>
      </c>
      <c r="AP1211" s="68">
        <f t="shared" ca="1" si="372"/>
        <v>103</v>
      </c>
      <c r="AQ1211" s="68">
        <f ca="1">IF(AP1211-AM1211&gt;'Inputs and Outputs'!$D$4,Three-AM1211,0)</f>
        <v>3</v>
      </c>
      <c r="AR1211" s="68">
        <f ca="1">AP1211*'Inputs and Outputs'!$D$5-AQ1211*'Inputs and Outputs'!$D$6</f>
        <v>3820</v>
      </c>
      <c r="AS1211" s="70">
        <f t="shared" ca="1" si="382"/>
        <v>0.53337530522640475</v>
      </c>
      <c r="AT1211" s="68">
        <f t="shared" si="373"/>
        <v>25</v>
      </c>
      <c r="AU1211" s="75">
        <f ca="1">AP1211*'Inputs and Outputs'!$D$5-('Model Part B'!AQ1211*'Model Part B'!AT1211+AQ1211*Costperbumped)</f>
        <v>3745</v>
      </c>
      <c r="AX1211" s="74">
        <v>1208</v>
      </c>
      <c r="AY1211" s="68" t="s">
        <v>8</v>
      </c>
      <c r="AZ1211" s="71">
        <f t="shared" si="388"/>
        <v>44600</v>
      </c>
      <c r="BA1211" s="67" t="s">
        <v>2</v>
      </c>
      <c r="BB1211" s="68" t="str">
        <f>'Flight Data'!$A1209</f>
        <v>G1208</v>
      </c>
      <c r="BC1211" s="68">
        <f ca="1">'Flight Data'!$B1209</f>
        <v>0</v>
      </c>
      <c r="BD1211" s="68">
        <f ca="1">ROUND(NORMINV($BI1211,'Inputs and Outputs'!$C$19,'Inputs and Outputs'!$D$19),0)</f>
        <v>97</v>
      </c>
      <c r="BE1211" s="68">
        <f t="shared" si="374"/>
        <v>104</v>
      </c>
      <c r="BF1211" s="68">
        <f t="shared" ca="1" si="375"/>
        <v>97</v>
      </c>
      <c r="BG1211" s="68">
        <f ca="1">IF(BF1211-BC1211&gt;'Inputs and Outputs'!$D$4,Four-BC1211,0)</f>
        <v>0</v>
      </c>
      <c r="BH1211" s="68">
        <f ca="1">BF1211*'Inputs and Outputs'!$D$5-BG1211*'Inputs and Outputs'!$D$6</f>
        <v>3880</v>
      </c>
      <c r="BI1211" s="70">
        <f t="shared" ca="1" si="383"/>
        <v>0.10214692406052961</v>
      </c>
      <c r="BJ1211" s="68">
        <f t="shared" si="376"/>
        <v>25</v>
      </c>
      <c r="BK1211" s="75">
        <f ca="1">BF1211*'Inputs and Outputs'!$D$5-('Model Part B'!BG1211*'Model Part B'!BJ1211+BG1211*Costperbumped)</f>
        <v>3880</v>
      </c>
      <c r="BN1211" s="74">
        <v>1208</v>
      </c>
      <c r="BO1211" s="68" t="s">
        <v>8</v>
      </c>
      <c r="BP1211" s="71">
        <f t="shared" si="389"/>
        <v>44600</v>
      </c>
      <c r="BQ1211" s="67" t="s">
        <v>2</v>
      </c>
      <c r="BR1211" s="68" t="str">
        <f>'Flight Data'!$A1209</f>
        <v>G1208</v>
      </c>
      <c r="BS1211" s="68">
        <f ca="1">'Flight Data'!$B1209</f>
        <v>0</v>
      </c>
      <c r="BT1211" s="68">
        <f ca="1">ROUND(NORMINV($BY1211,'Inputs and Outputs'!$C$18,'Inputs and Outputs'!$D$18),0)</f>
        <v>101</v>
      </c>
      <c r="BU1211" s="68">
        <f t="shared" si="377"/>
        <v>105</v>
      </c>
      <c r="BV1211" s="68">
        <f t="shared" ca="1" si="378"/>
        <v>101</v>
      </c>
      <c r="BW1211" s="68">
        <f ca="1">IF(BV1211-BS1211&gt;'Inputs and Outputs'!$D$4,Five-BS1211,0)</f>
        <v>5</v>
      </c>
      <c r="BX1211" s="68">
        <f ca="1">BV1211*'Inputs and Outputs'!$D$5-BW1211*'Inputs and Outputs'!$D$6</f>
        <v>3540</v>
      </c>
      <c r="BY1211" s="70">
        <f t="shared" ca="1" si="384"/>
        <v>0.4911061987707287</v>
      </c>
      <c r="BZ1211" s="68">
        <f t="shared" si="379"/>
        <v>25</v>
      </c>
      <c r="CA1211" s="75">
        <f ca="1">BV1211*'Inputs and Outputs'!$D$5-('Model Part B'!BW1211*'Model Part B'!BZ1211+BW1211*Costperbumped)</f>
        <v>3415</v>
      </c>
    </row>
    <row r="1212" spans="2:79" x14ac:dyDescent="0.2">
      <c r="B1212" s="74">
        <v>1209</v>
      </c>
      <c r="C1212" s="68" t="s">
        <v>8</v>
      </c>
      <c r="D1212" s="71">
        <f t="shared" si="385"/>
        <v>44600</v>
      </c>
      <c r="E1212" s="67" t="s">
        <v>0</v>
      </c>
      <c r="F1212" s="68" t="str">
        <f>'Flight Data'!$A1210</f>
        <v>G1209</v>
      </c>
      <c r="G1212" s="68">
        <f ca="1">'Flight Data'!$B1210</f>
        <v>7</v>
      </c>
      <c r="H1212" s="68">
        <f ca="1">ROUND(NORMINV($M1212,'Inputs and Outputs'!$C$20,'Inputs and Outputs'!$D$20),0)</f>
        <v>110</v>
      </c>
      <c r="I1212" s="68">
        <f t="shared" si="365"/>
        <v>101</v>
      </c>
      <c r="J1212" s="68">
        <f t="shared" ca="1" si="366"/>
        <v>101</v>
      </c>
      <c r="K1212" s="68">
        <f ca="1">IF(J1212-G1212&gt;'Inputs and Outputs'!$D$4,One-G1212,0)</f>
        <v>0</v>
      </c>
      <c r="L1212" s="68">
        <f ca="1">J1212*'Inputs and Outputs'!$D$5-K1212*'Inputs and Outputs'!$D$6</f>
        <v>4040</v>
      </c>
      <c r="M1212" s="70">
        <f t="shared" ca="1" si="380"/>
        <v>0.83806689637708376</v>
      </c>
      <c r="N1212" s="68">
        <f t="shared" si="367"/>
        <v>200</v>
      </c>
      <c r="O1212" s="75">
        <f ca="1">J1212*'Inputs and Outputs'!$D$5-('Model Part B'!K1212*'Model Part B'!N1212+K1212*Costperbumped)</f>
        <v>4040</v>
      </c>
      <c r="R1212" s="74">
        <v>1209</v>
      </c>
      <c r="S1212" s="68" t="s">
        <v>8</v>
      </c>
      <c r="T1212" s="71">
        <f t="shared" si="386"/>
        <v>44600</v>
      </c>
      <c r="U1212" s="67" t="s">
        <v>0</v>
      </c>
      <c r="V1212" s="68" t="str">
        <f>'Flight Data'!$A1210</f>
        <v>G1209</v>
      </c>
      <c r="W1212" s="68">
        <f ca="1">'Flight Data'!$B1210</f>
        <v>7</v>
      </c>
      <c r="X1212" s="68">
        <f ca="1">ROUND(NORMINV($AC1212,'Inputs and Outputs'!$C$20,'Inputs and Outputs'!$D$20),0)</f>
        <v>110</v>
      </c>
      <c r="Y1212" s="68">
        <f t="shared" si="368"/>
        <v>102</v>
      </c>
      <c r="Z1212" s="68">
        <f t="shared" ca="1" si="369"/>
        <v>102</v>
      </c>
      <c r="AA1212" s="68">
        <f ca="1">IF(Z1212-W1212&gt;'Inputs and Outputs'!$D$4,One-W1212,0)</f>
        <v>0</v>
      </c>
      <c r="AB1212" s="68">
        <f ca="1">Z1212*'Inputs and Outputs'!$D$5-AA1212*'Inputs and Outputs'!$D$6</f>
        <v>4080</v>
      </c>
      <c r="AC1212" s="70">
        <f t="shared" ca="1" si="381"/>
        <v>0.84504114912207795</v>
      </c>
      <c r="AD1212" s="68">
        <f t="shared" si="370"/>
        <v>200</v>
      </c>
      <c r="AE1212" s="75">
        <f ca="1">Z1212*'Inputs and Outputs'!$D$5-('Model Part B'!AA1212*'Model Part B'!AD1212+AA1212*Costperbumped)</f>
        <v>4080</v>
      </c>
      <c r="AH1212" s="74">
        <v>1209</v>
      </c>
      <c r="AI1212" s="68" t="s">
        <v>8</v>
      </c>
      <c r="AJ1212" s="71">
        <f t="shared" si="387"/>
        <v>44600</v>
      </c>
      <c r="AK1212" s="67" t="s">
        <v>0</v>
      </c>
      <c r="AL1212" s="68" t="str">
        <f>'Flight Data'!$A1210</f>
        <v>G1209</v>
      </c>
      <c r="AM1212" s="68">
        <f ca="1">'Flight Data'!$B1210</f>
        <v>7</v>
      </c>
      <c r="AN1212" s="68">
        <f ca="1">ROUND(NORMINV($AS1212,'Inputs and Outputs'!$C$20,'Inputs and Outputs'!$D$20),0)</f>
        <v>100</v>
      </c>
      <c r="AO1212" s="68">
        <f t="shared" si="371"/>
        <v>103</v>
      </c>
      <c r="AP1212" s="68">
        <f t="shared" ca="1" si="372"/>
        <v>100</v>
      </c>
      <c r="AQ1212" s="68">
        <f ca="1">IF(AP1212-AM1212&gt;'Inputs and Outputs'!$D$4,Three-AM1212,0)</f>
        <v>0</v>
      </c>
      <c r="AR1212" s="68">
        <f ca="1">AP1212*'Inputs and Outputs'!$D$5-AQ1212*'Inputs and Outputs'!$D$6</f>
        <v>4000</v>
      </c>
      <c r="AS1212" s="70">
        <f t="shared" ca="1" si="382"/>
        <v>0.16429244397384957</v>
      </c>
      <c r="AT1212" s="68">
        <f t="shared" si="373"/>
        <v>200</v>
      </c>
      <c r="AU1212" s="75">
        <f ca="1">AP1212*'Inputs and Outputs'!$D$5-('Model Part B'!AQ1212*'Model Part B'!AT1212+AQ1212*Costperbumped)</f>
        <v>4000</v>
      </c>
      <c r="AX1212" s="74">
        <v>1209</v>
      </c>
      <c r="AY1212" s="68" t="s">
        <v>8</v>
      </c>
      <c r="AZ1212" s="71">
        <f t="shared" si="388"/>
        <v>44600</v>
      </c>
      <c r="BA1212" s="67" t="s">
        <v>0</v>
      </c>
      <c r="BB1212" s="68" t="str">
        <f>'Flight Data'!$A1210</f>
        <v>G1209</v>
      </c>
      <c r="BC1212" s="68">
        <f ca="1">'Flight Data'!$B1210</f>
        <v>7</v>
      </c>
      <c r="BD1212" s="68">
        <f ca="1">ROUND(NORMINV($BI1212,'Inputs and Outputs'!$C$20,'Inputs and Outputs'!$D$20),0)</f>
        <v>112</v>
      </c>
      <c r="BE1212" s="68">
        <f t="shared" si="374"/>
        <v>104</v>
      </c>
      <c r="BF1212" s="68">
        <f t="shared" ca="1" si="375"/>
        <v>104</v>
      </c>
      <c r="BG1212" s="68">
        <f ca="1">IF(BF1212-BC1212&gt;'Inputs and Outputs'!$D$4,Four-BC1212,0)</f>
        <v>0</v>
      </c>
      <c r="BH1212" s="68">
        <f ca="1">BF1212*'Inputs and Outputs'!$D$5-BG1212*'Inputs and Outputs'!$D$6</f>
        <v>4160</v>
      </c>
      <c r="BI1212" s="70">
        <f t="shared" ca="1" si="383"/>
        <v>0.91786967332707192</v>
      </c>
      <c r="BJ1212" s="68">
        <f t="shared" si="376"/>
        <v>200</v>
      </c>
      <c r="BK1212" s="75">
        <f ca="1">BF1212*'Inputs and Outputs'!$D$5-('Model Part B'!BG1212*'Model Part B'!BJ1212+BG1212*Costperbumped)</f>
        <v>4160</v>
      </c>
      <c r="BN1212" s="74">
        <v>1209</v>
      </c>
      <c r="BO1212" s="68" t="s">
        <v>8</v>
      </c>
      <c r="BP1212" s="71">
        <f t="shared" si="389"/>
        <v>44600</v>
      </c>
      <c r="BQ1212" s="67" t="s">
        <v>0</v>
      </c>
      <c r="BR1212" s="68" t="str">
        <f>'Flight Data'!$A1210</f>
        <v>G1209</v>
      </c>
      <c r="BS1212" s="68">
        <f ca="1">'Flight Data'!$B1210</f>
        <v>7</v>
      </c>
      <c r="BT1212" s="68">
        <f ca="1">ROUND(NORMINV($BY1212,'Inputs and Outputs'!$C$18,'Inputs and Outputs'!$D$18),0)</f>
        <v>101</v>
      </c>
      <c r="BU1212" s="68">
        <f t="shared" si="377"/>
        <v>105</v>
      </c>
      <c r="BV1212" s="68">
        <f t="shared" ca="1" si="378"/>
        <v>101</v>
      </c>
      <c r="BW1212" s="68">
        <f ca="1">IF(BV1212-BS1212&gt;'Inputs and Outputs'!$D$4,Five-BS1212,0)</f>
        <v>0</v>
      </c>
      <c r="BX1212" s="68">
        <f ca="1">BV1212*'Inputs and Outputs'!$D$5-BW1212*'Inputs and Outputs'!$D$6</f>
        <v>4040</v>
      </c>
      <c r="BY1212" s="70">
        <f t="shared" ca="1" si="384"/>
        <v>0.47040416175728794</v>
      </c>
      <c r="BZ1212" s="68">
        <f t="shared" si="379"/>
        <v>200</v>
      </c>
      <c r="CA1212" s="75">
        <f ca="1">BV1212*'Inputs and Outputs'!$D$5-('Model Part B'!BW1212*'Model Part B'!BZ1212+BW1212*Costperbumped)</f>
        <v>4040</v>
      </c>
    </row>
    <row r="1213" spans="2:79" x14ac:dyDescent="0.2">
      <c r="B1213" s="74">
        <v>1210</v>
      </c>
      <c r="C1213" s="68" t="s">
        <v>7</v>
      </c>
      <c r="D1213" s="71">
        <f t="shared" si="385"/>
        <v>44601</v>
      </c>
      <c r="E1213" s="67" t="s">
        <v>3</v>
      </c>
      <c r="F1213" s="68" t="str">
        <f>'Flight Data'!$A1211</f>
        <v>G1210</v>
      </c>
      <c r="G1213" s="68">
        <f ca="1">'Flight Data'!$B1211</f>
        <v>5</v>
      </c>
      <c r="H1213" s="68">
        <f ca="1">ROUND(NORMINV($M1213,'Inputs and Outputs'!$C$18,'Inputs and Outputs'!$D$18),0)</f>
        <v>93</v>
      </c>
      <c r="I1213" s="68">
        <f t="shared" si="365"/>
        <v>101</v>
      </c>
      <c r="J1213" s="68">
        <f t="shared" ca="1" si="366"/>
        <v>93</v>
      </c>
      <c r="K1213" s="68">
        <f ca="1">IF(J1213-G1213&gt;'Inputs and Outputs'!$D$4,One-G1213,0)</f>
        <v>0</v>
      </c>
      <c r="L1213" s="68">
        <f ca="1">J1213*'Inputs and Outputs'!$D$5-K1213*'Inputs and Outputs'!$D$6</f>
        <v>3720</v>
      </c>
      <c r="M1213" s="70">
        <f t="shared" ca="1" si="380"/>
        <v>8.9430604972868033E-2</v>
      </c>
      <c r="N1213" s="68">
        <f t="shared" si="367"/>
        <v>25</v>
      </c>
      <c r="O1213" s="75">
        <f ca="1">J1213*'Inputs and Outputs'!$D$5-('Model Part B'!K1213*'Model Part B'!N1213+K1213*Costperbumped)</f>
        <v>3720</v>
      </c>
      <c r="R1213" s="74">
        <v>1210</v>
      </c>
      <c r="S1213" s="68" t="s">
        <v>7</v>
      </c>
      <c r="T1213" s="71">
        <f t="shared" si="386"/>
        <v>44601</v>
      </c>
      <c r="U1213" s="67" t="s">
        <v>3</v>
      </c>
      <c r="V1213" s="68" t="str">
        <f>'Flight Data'!$A1211</f>
        <v>G1210</v>
      </c>
      <c r="W1213" s="68">
        <f ca="1">'Flight Data'!$B1211</f>
        <v>5</v>
      </c>
      <c r="X1213" s="68">
        <f ca="1">ROUND(NORMINV($AC1213,'Inputs and Outputs'!$C$18,'Inputs and Outputs'!$D$18),0)</f>
        <v>103</v>
      </c>
      <c r="Y1213" s="68">
        <f t="shared" si="368"/>
        <v>102</v>
      </c>
      <c r="Z1213" s="68">
        <f t="shared" ca="1" si="369"/>
        <v>102</v>
      </c>
      <c r="AA1213" s="68">
        <f ca="1">IF(Z1213-W1213&gt;'Inputs and Outputs'!$D$4,One-W1213,0)</f>
        <v>0</v>
      </c>
      <c r="AB1213" s="68">
        <f ca="1">Z1213*'Inputs and Outputs'!$D$5-AA1213*'Inputs and Outputs'!$D$6</f>
        <v>4080</v>
      </c>
      <c r="AC1213" s="70">
        <f t="shared" ca="1" si="381"/>
        <v>0.60071028030113627</v>
      </c>
      <c r="AD1213" s="68">
        <f t="shared" si="370"/>
        <v>25</v>
      </c>
      <c r="AE1213" s="75">
        <f ca="1">Z1213*'Inputs and Outputs'!$D$5-('Model Part B'!AA1213*'Model Part B'!AD1213+AA1213*Costperbumped)</f>
        <v>4080</v>
      </c>
      <c r="AH1213" s="74">
        <v>1210</v>
      </c>
      <c r="AI1213" s="68" t="s">
        <v>7</v>
      </c>
      <c r="AJ1213" s="71">
        <f t="shared" si="387"/>
        <v>44601</v>
      </c>
      <c r="AK1213" s="67" t="s">
        <v>3</v>
      </c>
      <c r="AL1213" s="68" t="str">
        <f>'Flight Data'!$A1211</f>
        <v>G1210</v>
      </c>
      <c r="AM1213" s="68">
        <f ca="1">'Flight Data'!$B1211</f>
        <v>5</v>
      </c>
      <c r="AN1213" s="68">
        <f ca="1">ROUND(NORMINV($AS1213,'Inputs and Outputs'!$C$18,'Inputs and Outputs'!$D$18),0)</f>
        <v>110</v>
      </c>
      <c r="AO1213" s="68">
        <f t="shared" si="371"/>
        <v>103</v>
      </c>
      <c r="AP1213" s="68">
        <f t="shared" ca="1" si="372"/>
        <v>103</v>
      </c>
      <c r="AQ1213" s="68">
        <f ca="1">IF(AP1213-AM1213&gt;'Inputs and Outputs'!$D$4,Three-AM1213,0)</f>
        <v>0</v>
      </c>
      <c r="AR1213" s="68">
        <f ca="1">AP1213*'Inputs and Outputs'!$D$5-AQ1213*'Inputs and Outputs'!$D$6</f>
        <v>4120</v>
      </c>
      <c r="AS1213" s="70">
        <f t="shared" ca="1" si="382"/>
        <v>0.92713111649985891</v>
      </c>
      <c r="AT1213" s="68">
        <f t="shared" si="373"/>
        <v>25</v>
      </c>
      <c r="AU1213" s="75">
        <f ca="1">AP1213*'Inputs and Outputs'!$D$5-('Model Part B'!AQ1213*'Model Part B'!AT1213+AQ1213*Costperbumped)</f>
        <v>4120</v>
      </c>
      <c r="AX1213" s="74">
        <v>1210</v>
      </c>
      <c r="AY1213" s="68" t="s">
        <v>7</v>
      </c>
      <c r="AZ1213" s="71">
        <f t="shared" si="388"/>
        <v>44601</v>
      </c>
      <c r="BA1213" s="67" t="s">
        <v>3</v>
      </c>
      <c r="BB1213" s="68" t="str">
        <f>'Flight Data'!$A1211</f>
        <v>G1210</v>
      </c>
      <c r="BC1213" s="68">
        <f ca="1">'Flight Data'!$B1211</f>
        <v>5</v>
      </c>
      <c r="BD1213" s="68">
        <f ca="1">ROUND(NORMINV($BI1213,'Inputs and Outputs'!$C$18,'Inputs and Outputs'!$D$18),0)</f>
        <v>95</v>
      </c>
      <c r="BE1213" s="68">
        <f t="shared" si="374"/>
        <v>104</v>
      </c>
      <c r="BF1213" s="68">
        <f t="shared" ca="1" si="375"/>
        <v>95</v>
      </c>
      <c r="BG1213" s="68">
        <f ca="1">IF(BF1213-BC1213&gt;'Inputs and Outputs'!$D$4,Four-BC1213,0)</f>
        <v>0</v>
      </c>
      <c r="BH1213" s="68">
        <f ca="1">BF1213*'Inputs and Outputs'!$D$5-BG1213*'Inputs and Outputs'!$D$6</f>
        <v>3800</v>
      </c>
      <c r="BI1213" s="70">
        <f t="shared" ca="1" si="383"/>
        <v>0.15722999516108815</v>
      </c>
      <c r="BJ1213" s="68">
        <f t="shared" si="376"/>
        <v>25</v>
      </c>
      <c r="BK1213" s="75">
        <f ca="1">BF1213*'Inputs and Outputs'!$D$5-('Model Part B'!BG1213*'Model Part B'!BJ1213+BG1213*Costperbumped)</f>
        <v>3800</v>
      </c>
      <c r="BN1213" s="74">
        <v>1210</v>
      </c>
      <c r="BO1213" s="68" t="s">
        <v>7</v>
      </c>
      <c r="BP1213" s="71">
        <f t="shared" si="389"/>
        <v>44601</v>
      </c>
      <c r="BQ1213" s="67" t="s">
        <v>3</v>
      </c>
      <c r="BR1213" s="68" t="str">
        <f>'Flight Data'!$A1211</f>
        <v>G1210</v>
      </c>
      <c r="BS1213" s="68">
        <f ca="1">'Flight Data'!$B1211</f>
        <v>5</v>
      </c>
      <c r="BT1213" s="68">
        <f ca="1">ROUND(NORMINV($BY1213,'Inputs and Outputs'!$C$18,'Inputs and Outputs'!$D$18),0)</f>
        <v>94</v>
      </c>
      <c r="BU1213" s="68">
        <f t="shared" si="377"/>
        <v>105</v>
      </c>
      <c r="BV1213" s="68">
        <f t="shared" ca="1" si="378"/>
        <v>94</v>
      </c>
      <c r="BW1213" s="68">
        <f ca="1">IF(BV1213-BS1213&gt;'Inputs and Outputs'!$D$4,Five-BS1213,0)</f>
        <v>0</v>
      </c>
      <c r="BX1213" s="68">
        <f ca="1">BV1213*'Inputs and Outputs'!$D$5-BW1213*'Inputs and Outputs'!$D$6</f>
        <v>3760</v>
      </c>
      <c r="BY1213" s="70">
        <f t="shared" ca="1" si="384"/>
        <v>0.1260250153919934</v>
      </c>
      <c r="BZ1213" s="68">
        <f t="shared" si="379"/>
        <v>25</v>
      </c>
      <c r="CA1213" s="75">
        <f ca="1">BV1213*'Inputs and Outputs'!$D$5-('Model Part B'!BW1213*'Model Part B'!BZ1213+BW1213*Costperbumped)</f>
        <v>3760</v>
      </c>
    </row>
    <row r="1214" spans="2:79" x14ac:dyDescent="0.2">
      <c r="B1214" s="74">
        <v>1211</v>
      </c>
      <c r="C1214" s="68" t="s">
        <v>7</v>
      </c>
      <c r="D1214" s="71">
        <f t="shared" si="385"/>
        <v>44601</v>
      </c>
      <c r="E1214" s="67" t="s">
        <v>2</v>
      </c>
      <c r="F1214" s="68" t="str">
        <f>'Flight Data'!$A1212</f>
        <v>G1211</v>
      </c>
      <c r="G1214" s="68">
        <f ca="1">'Flight Data'!$B1212</f>
        <v>8</v>
      </c>
      <c r="H1214" s="68">
        <f ca="1">ROUND(NORMINV($M1214,'Inputs and Outputs'!$C$19,'Inputs and Outputs'!$D$19),0)</f>
        <v>107</v>
      </c>
      <c r="I1214" s="68">
        <f t="shared" si="365"/>
        <v>101</v>
      </c>
      <c r="J1214" s="68">
        <f t="shared" ca="1" si="366"/>
        <v>101</v>
      </c>
      <c r="K1214" s="68">
        <f ca="1">IF(J1214-G1214&gt;'Inputs and Outputs'!$D$4,One-G1214,0)</f>
        <v>0</v>
      </c>
      <c r="L1214" s="68">
        <f ca="1">J1214*'Inputs and Outputs'!$D$5-K1214*'Inputs and Outputs'!$D$6</f>
        <v>4040</v>
      </c>
      <c r="M1214" s="70">
        <f t="shared" ca="1" si="380"/>
        <v>0.79290958349316187</v>
      </c>
      <c r="N1214" s="68">
        <f t="shared" si="367"/>
        <v>25</v>
      </c>
      <c r="O1214" s="75">
        <f ca="1">J1214*'Inputs and Outputs'!$D$5-('Model Part B'!K1214*'Model Part B'!N1214+K1214*Costperbumped)</f>
        <v>4040</v>
      </c>
      <c r="R1214" s="74">
        <v>1211</v>
      </c>
      <c r="S1214" s="68" t="s">
        <v>7</v>
      </c>
      <c r="T1214" s="71">
        <f t="shared" si="386"/>
        <v>44601</v>
      </c>
      <c r="U1214" s="67" t="s">
        <v>2</v>
      </c>
      <c r="V1214" s="68" t="str">
        <f>'Flight Data'!$A1212</f>
        <v>G1211</v>
      </c>
      <c r="W1214" s="68">
        <f ca="1">'Flight Data'!$B1212</f>
        <v>8</v>
      </c>
      <c r="X1214" s="68">
        <f ca="1">ROUND(NORMINV($AC1214,'Inputs and Outputs'!$C$19,'Inputs and Outputs'!$D$19),0)</f>
        <v>100</v>
      </c>
      <c r="Y1214" s="68">
        <f t="shared" si="368"/>
        <v>102</v>
      </c>
      <c r="Z1214" s="68">
        <f t="shared" ca="1" si="369"/>
        <v>100</v>
      </c>
      <c r="AA1214" s="68">
        <f ca="1">IF(Z1214-W1214&gt;'Inputs and Outputs'!$D$4,One-W1214,0)</f>
        <v>0</v>
      </c>
      <c r="AB1214" s="68">
        <f ca="1">Z1214*'Inputs and Outputs'!$D$5-AA1214*'Inputs and Outputs'!$D$6</f>
        <v>4000</v>
      </c>
      <c r="AC1214" s="70">
        <f t="shared" ca="1" si="381"/>
        <v>0.25722896162688325</v>
      </c>
      <c r="AD1214" s="68">
        <f t="shared" si="370"/>
        <v>25</v>
      </c>
      <c r="AE1214" s="75">
        <f ca="1">Z1214*'Inputs and Outputs'!$D$5-('Model Part B'!AA1214*'Model Part B'!AD1214+AA1214*Costperbumped)</f>
        <v>4000</v>
      </c>
      <c r="AH1214" s="74">
        <v>1211</v>
      </c>
      <c r="AI1214" s="68" t="s">
        <v>7</v>
      </c>
      <c r="AJ1214" s="71">
        <f t="shared" si="387"/>
        <v>44601</v>
      </c>
      <c r="AK1214" s="67" t="s">
        <v>2</v>
      </c>
      <c r="AL1214" s="68" t="str">
        <f>'Flight Data'!$A1212</f>
        <v>G1211</v>
      </c>
      <c r="AM1214" s="68">
        <f ca="1">'Flight Data'!$B1212</f>
        <v>8</v>
      </c>
      <c r="AN1214" s="68">
        <f ca="1">ROUND(NORMINV($AS1214,'Inputs and Outputs'!$C$19,'Inputs and Outputs'!$D$19),0)</f>
        <v>107</v>
      </c>
      <c r="AO1214" s="68">
        <f t="shared" si="371"/>
        <v>103</v>
      </c>
      <c r="AP1214" s="68">
        <f t="shared" ca="1" si="372"/>
        <v>103</v>
      </c>
      <c r="AQ1214" s="68">
        <f ca="1">IF(AP1214-AM1214&gt;'Inputs and Outputs'!$D$4,Three-AM1214,0)</f>
        <v>0</v>
      </c>
      <c r="AR1214" s="68">
        <f ca="1">AP1214*'Inputs and Outputs'!$D$5-AQ1214*'Inputs and Outputs'!$D$6</f>
        <v>4120</v>
      </c>
      <c r="AS1214" s="70">
        <f t="shared" ca="1" si="382"/>
        <v>0.81108244155921028</v>
      </c>
      <c r="AT1214" s="68">
        <f t="shared" si="373"/>
        <v>25</v>
      </c>
      <c r="AU1214" s="75">
        <f ca="1">AP1214*'Inputs and Outputs'!$D$5-('Model Part B'!AQ1214*'Model Part B'!AT1214+AQ1214*Costperbumped)</f>
        <v>4120</v>
      </c>
      <c r="AX1214" s="74">
        <v>1211</v>
      </c>
      <c r="AY1214" s="68" t="s">
        <v>7</v>
      </c>
      <c r="AZ1214" s="71">
        <f t="shared" si="388"/>
        <v>44601</v>
      </c>
      <c r="BA1214" s="67" t="s">
        <v>2</v>
      </c>
      <c r="BB1214" s="68" t="str">
        <f>'Flight Data'!$A1212</f>
        <v>G1211</v>
      </c>
      <c r="BC1214" s="68">
        <f ca="1">'Flight Data'!$B1212</f>
        <v>8</v>
      </c>
      <c r="BD1214" s="68">
        <f ca="1">ROUND(NORMINV($BI1214,'Inputs and Outputs'!$C$19,'Inputs and Outputs'!$D$19),0)</f>
        <v>98</v>
      </c>
      <c r="BE1214" s="68">
        <f t="shared" si="374"/>
        <v>104</v>
      </c>
      <c r="BF1214" s="68">
        <f t="shared" ca="1" si="375"/>
        <v>98</v>
      </c>
      <c r="BG1214" s="68">
        <f ca="1">IF(BF1214-BC1214&gt;'Inputs and Outputs'!$D$4,Four-BC1214,0)</f>
        <v>0</v>
      </c>
      <c r="BH1214" s="68">
        <f ca="1">BF1214*'Inputs and Outputs'!$D$5-BG1214*'Inputs and Outputs'!$D$6</f>
        <v>3920</v>
      </c>
      <c r="BI1214" s="70">
        <f t="shared" ca="1" si="383"/>
        <v>0.16185572890152444</v>
      </c>
      <c r="BJ1214" s="68">
        <f t="shared" si="376"/>
        <v>25</v>
      </c>
      <c r="BK1214" s="75">
        <f ca="1">BF1214*'Inputs and Outputs'!$D$5-('Model Part B'!BG1214*'Model Part B'!BJ1214+BG1214*Costperbumped)</f>
        <v>3920</v>
      </c>
      <c r="BN1214" s="74">
        <v>1211</v>
      </c>
      <c r="BO1214" s="68" t="s">
        <v>7</v>
      </c>
      <c r="BP1214" s="71">
        <f t="shared" si="389"/>
        <v>44601</v>
      </c>
      <c r="BQ1214" s="67" t="s">
        <v>2</v>
      </c>
      <c r="BR1214" s="68" t="str">
        <f>'Flight Data'!$A1212</f>
        <v>G1211</v>
      </c>
      <c r="BS1214" s="68">
        <f ca="1">'Flight Data'!$B1212</f>
        <v>8</v>
      </c>
      <c r="BT1214" s="68">
        <f ca="1">ROUND(NORMINV($BY1214,'Inputs and Outputs'!$C$18,'Inputs and Outputs'!$D$18),0)</f>
        <v>93</v>
      </c>
      <c r="BU1214" s="68">
        <f t="shared" si="377"/>
        <v>105</v>
      </c>
      <c r="BV1214" s="68">
        <f t="shared" ca="1" si="378"/>
        <v>93</v>
      </c>
      <c r="BW1214" s="68">
        <f ca="1">IF(BV1214-BS1214&gt;'Inputs and Outputs'!$D$4,Five-BS1214,0)</f>
        <v>0</v>
      </c>
      <c r="BX1214" s="68">
        <f ca="1">BV1214*'Inputs and Outputs'!$D$5-BW1214*'Inputs and Outputs'!$D$6</f>
        <v>3720</v>
      </c>
      <c r="BY1214" s="70">
        <f t="shared" ca="1" si="384"/>
        <v>9.3814415473780444E-2</v>
      </c>
      <c r="BZ1214" s="68">
        <f t="shared" si="379"/>
        <v>25</v>
      </c>
      <c r="CA1214" s="75">
        <f ca="1">BV1214*'Inputs and Outputs'!$D$5-('Model Part B'!BW1214*'Model Part B'!BZ1214+BW1214*Costperbumped)</f>
        <v>3720</v>
      </c>
    </row>
    <row r="1215" spans="2:79" x14ac:dyDescent="0.2">
      <c r="B1215" s="74">
        <v>1212</v>
      </c>
      <c r="C1215" s="68" t="s">
        <v>7</v>
      </c>
      <c r="D1215" s="71">
        <f t="shared" si="385"/>
        <v>44601</v>
      </c>
      <c r="E1215" s="67" t="s">
        <v>0</v>
      </c>
      <c r="F1215" s="68" t="str">
        <f>'Flight Data'!$A1213</f>
        <v>G1212</v>
      </c>
      <c r="G1215" s="68">
        <f ca="1">'Flight Data'!$B1213</f>
        <v>2</v>
      </c>
      <c r="H1215" s="68">
        <f ca="1">ROUND(NORMINV($M1215,'Inputs and Outputs'!$C$20,'Inputs and Outputs'!$D$20),0)</f>
        <v>108</v>
      </c>
      <c r="I1215" s="68">
        <f t="shared" si="365"/>
        <v>101</v>
      </c>
      <c r="J1215" s="68">
        <f t="shared" ca="1" si="366"/>
        <v>101</v>
      </c>
      <c r="K1215" s="68">
        <f ca="1">IF(J1215-G1215&gt;'Inputs and Outputs'!$D$4,One-G1215,0)</f>
        <v>0</v>
      </c>
      <c r="L1215" s="68">
        <f ca="1">J1215*'Inputs and Outputs'!$D$5-K1215*'Inputs and Outputs'!$D$6</f>
        <v>4040</v>
      </c>
      <c r="M1215" s="70">
        <f t="shared" ca="1" si="380"/>
        <v>0.74009964165366582</v>
      </c>
      <c r="N1215" s="68">
        <f t="shared" si="367"/>
        <v>200</v>
      </c>
      <c r="O1215" s="75">
        <f ca="1">J1215*'Inputs and Outputs'!$D$5-('Model Part B'!K1215*'Model Part B'!N1215+K1215*Costperbumped)</f>
        <v>4040</v>
      </c>
      <c r="R1215" s="74">
        <v>1212</v>
      </c>
      <c r="S1215" s="68" t="s">
        <v>7</v>
      </c>
      <c r="T1215" s="71">
        <f t="shared" si="386"/>
        <v>44601</v>
      </c>
      <c r="U1215" s="67" t="s">
        <v>0</v>
      </c>
      <c r="V1215" s="68" t="str">
        <f>'Flight Data'!$A1213</f>
        <v>G1212</v>
      </c>
      <c r="W1215" s="68">
        <f ca="1">'Flight Data'!$B1213</f>
        <v>2</v>
      </c>
      <c r="X1215" s="68">
        <f ca="1">ROUND(NORMINV($AC1215,'Inputs and Outputs'!$C$20,'Inputs and Outputs'!$D$20),0)</f>
        <v>102</v>
      </c>
      <c r="Y1215" s="68">
        <f t="shared" si="368"/>
        <v>102</v>
      </c>
      <c r="Z1215" s="68">
        <f t="shared" ca="1" si="369"/>
        <v>102</v>
      </c>
      <c r="AA1215" s="68">
        <f ca="1">IF(Z1215-W1215&gt;'Inputs and Outputs'!$D$4,One-W1215,0)</f>
        <v>0</v>
      </c>
      <c r="AB1215" s="68">
        <f ca="1">Z1215*'Inputs and Outputs'!$D$5-AA1215*'Inputs and Outputs'!$D$6</f>
        <v>4080</v>
      </c>
      <c r="AC1215" s="70">
        <f t="shared" ca="1" si="381"/>
        <v>0.27941039152231151</v>
      </c>
      <c r="AD1215" s="68">
        <f t="shared" si="370"/>
        <v>200</v>
      </c>
      <c r="AE1215" s="75">
        <f ca="1">Z1215*'Inputs and Outputs'!$D$5-('Model Part B'!AA1215*'Model Part B'!AD1215+AA1215*Costperbumped)</f>
        <v>4080</v>
      </c>
      <c r="AH1215" s="74">
        <v>1212</v>
      </c>
      <c r="AI1215" s="68" t="s">
        <v>7</v>
      </c>
      <c r="AJ1215" s="71">
        <f t="shared" si="387"/>
        <v>44601</v>
      </c>
      <c r="AK1215" s="67" t="s">
        <v>0</v>
      </c>
      <c r="AL1215" s="68" t="str">
        <f>'Flight Data'!$A1213</f>
        <v>G1212</v>
      </c>
      <c r="AM1215" s="68">
        <f ca="1">'Flight Data'!$B1213</f>
        <v>2</v>
      </c>
      <c r="AN1215" s="68">
        <f ca="1">ROUND(NORMINV($AS1215,'Inputs and Outputs'!$C$20,'Inputs and Outputs'!$D$20),0)</f>
        <v>105</v>
      </c>
      <c r="AO1215" s="68">
        <f t="shared" si="371"/>
        <v>103</v>
      </c>
      <c r="AP1215" s="68">
        <f t="shared" ca="1" si="372"/>
        <v>103</v>
      </c>
      <c r="AQ1215" s="68">
        <f ca="1">IF(AP1215-AM1215&gt;'Inputs and Outputs'!$D$4,Three-AM1215,0)</f>
        <v>1</v>
      </c>
      <c r="AR1215" s="68">
        <f ca="1">AP1215*'Inputs and Outputs'!$D$5-AQ1215*'Inputs and Outputs'!$D$6</f>
        <v>4020</v>
      </c>
      <c r="AS1215" s="70">
        <f t="shared" ca="1" si="382"/>
        <v>0.50620329942087949</v>
      </c>
      <c r="AT1215" s="68">
        <f t="shared" si="373"/>
        <v>200</v>
      </c>
      <c r="AU1215" s="75">
        <f ca="1">AP1215*'Inputs and Outputs'!$D$5-('Model Part B'!AQ1215*'Model Part B'!AT1215+AQ1215*Costperbumped)</f>
        <v>3820</v>
      </c>
      <c r="AX1215" s="74">
        <v>1212</v>
      </c>
      <c r="AY1215" s="68" t="s">
        <v>7</v>
      </c>
      <c r="AZ1215" s="71">
        <f t="shared" si="388"/>
        <v>44601</v>
      </c>
      <c r="BA1215" s="67" t="s">
        <v>0</v>
      </c>
      <c r="BB1215" s="68" t="str">
        <f>'Flight Data'!$A1213</f>
        <v>G1212</v>
      </c>
      <c r="BC1215" s="68">
        <f ca="1">'Flight Data'!$B1213</f>
        <v>2</v>
      </c>
      <c r="BD1215" s="68">
        <f ca="1">ROUND(NORMINV($BI1215,'Inputs and Outputs'!$C$20,'Inputs and Outputs'!$D$20),0)</f>
        <v>108</v>
      </c>
      <c r="BE1215" s="68">
        <f t="shared" si="374"/>
        <v>104</v>
      </c>
      <c r="BF1215" s="68">
        <f t="shared" ca="1" si="375"/>
        <v>104</v>
      </c>
      <c r="BG1215" s="68">
        <f ca="1">IF(BF1215-BC1215&gt;'Inputs and Outputs'!$D$4,Four-BC1215,0)</f>
        <v>2</v>
      </c>
      <c r="BH1215" s="68">
        <f ca="1">BF1215*'Inputs and Outputs'!$D$5-BG1215*'Inputs and Outputs'!$D$6</f>
        <v>3960</v>
      </c>
      <c r="BI1215" s="70">
        <f t="shared" ca="1" si="383"/>
        <v>0.75181065358508414</v>
      </c>
      <c r="BJ1215" s="68">
        <f t="shared" si="376"/>
        <v>200</v>
      </c>
      <c r="BK1215" s="75">
        <f ca="1">BF1215*'Inputs and Outputs'!$D$5-('Model Part B'!BG1215*'Model Part B'!BJ1215+BG1215*Costperbumped)</f>
        <v>3560</v>
      </c>
      <c r="BN1215" s="74">
        <v>1212</v>
      </c>
      <c r="BO1215" s="68" t="s">
        <v>7</v>
      </c>
      <c r="BP1215" s="71">
        <f t="shared" si="389"/>
        <v>44601</v>
      </c>
      <c r="BQ1215" s="67" t="s">
        <v>0</v>
      </c>
      <c r="BR1215" s="68" t="str">
        <f>'Flight Data'!$A1213</f>
        <v>G1212</v>
      </c>
      <c r="BS1215" s="68">
        <f ca="1">'Flight Data'!$B1213</f>
        <v>2</v>
      </c>
      <c r="BT1215" s="68">
        <f ca="1">ROUND(NORMINV($BY1215,'Inputs and Outputs'!$C$18,'Inputs and Outputs'!$D$18),0)</f>
        <v>108</v>
      </c>
      <c r="BU1215" s="68">
        <f t="shared" si="377"/>
        <v>105</v>
      </c>
      <c r="BV1215" s="68">
        <f t="shared" ca="1" si="378"/>
        <v>105</v>
      </c>
      <c r="BW1215" s="68">
        <f ca="1">IF(BV1215-BS1215&gt;'Inputs and Outputs'!$D$4,Five-BS1215,0)</f>
        <v>3</v>
      </c>
      <c r="BX1215" s="68">
        <f ca="1">BV1215*'Inputs and Outputs'!$D$5-BW1215*'Inputs and Outputs'!$D$6</f>
        <v>3900</v>
      </c>
      <c r="BY1215" s="70">
        <f t="shared" ca="1" si="384"/>
        <v>0.86919009347120324</v>
      </c>
      <c r="BZ1215" s="68">
        <f t="shared" si="379"/>
        <v>200</v>
      </c>
      <c r="CA1215" s="75">
        <f ca="1">BV1215*'Inputs and Outputs'!$D$5-('Model Part B'!BW1215*'Model Part B'!BZ1215+BW1215*Costperbumped)</f>
        <v>3300</v>
      </c>
    </row>
    <row r="1216" spans="2:79" x14ac:dyDescent="0.2">
      <c r="B1216" s="74">
        <v>1213</v>
      </c>
      <c r="C1216" s="68" t="s">
        <v>6</v>
      </c>
      <c r="D1216" s="71">
        <f t="shared" si="385"/>
        <v>44602</v>
      </c>
      <c r="E1216" s="67" t="s">
        <v>3</v>
      </c>
      <c r="F1216" s="68" t="str">
        <f>'Flight Data'!$A1214</f>
        <v>G1213</v>
      </c>
      <c r="G1216" s="68">
        <f ca="1">'Flight Data'!$B1214</f>
        <v>2</v>
      </c>
      <c r="H1216" s="68">
        <f ca="1">ROUND(NORMINV($M1216,'Inputs and Outputs'!$C$18,'Inputs and Outputs'!$D$18),0)</f>
        <v>100</v>
      </c>
      <c r="I1216" s="68">
        <f t="shared" si="365"/>
        <v>101</v>
      </c>
      <c r="J1216" s="68">
        <f t="shared" ca="1" si="366"/>
        <v>100</v>
      </c>
      <c r="K1216" s="68">
        <f ca="1">IF(J1216-G1216&gt;'Inputs and Outputs'!$D$4,One-G1216,0)</f>
        <v>0</v>
      </c>
      <c r="L1216" s="68">
        <f ca="1">J1216*'Inputs and Outputs'!$D$5-K1216*'Inputs and Outputs'!$D$6</f>
        <v>4000</v>
      </c>
      <c r="M1216" s="70">
        <f t="shared" ca="1" si="380"/>
        <v>0.45288094892870023</v>
      </c>
      <c r="N1216" s="68">
        <f t="shared" si="367"/>
        <v>25</v>
      </c>
      <c r="O1216" s="75">
        <f ca="1">J1216*'Inputs and Outputs'!$D$5-('Model Part B'!K1216*'Model Part B'!N1216+K1216*Costperbumped)</f>
        <v>4000</v>
      </c>
      <c r="R1216" s="74">
        <v>1213</v>
      </c>
      <c r="S1216" s="68" t="s">
        <v>6</v>
      </c>
      <c r="T1216" s="71">
        <f t="shared" si="386"/>
        <v>44602</v>
      </c>
      <c r="U1216" s="67" t="s">
        <v>3</v>
      </c>
      <c r="V1216" s="68" t="str">
        <f>'Flight Data'!$A1214</f>
        <v>G1213</v>
      </c>
      <c r="W1216" s="68">
        <f ca="1">'Flight Data'!$B1214</f>
        <v>2</v>
      </c>
      <c r="X1216" s="68">
        <f ca="1">ROUND(NORMINV($AC1216,'Inputs and Outputs'!$C$18,'Inputs and Outputs'!$D$18),0)</f>
        <v>108</v>
      </c>
      <c r="Y1216" s="68">
        <f t="shared" si="368"/>
        <v>102</v>
      </c>
      <c r="Z1216" s="68">
        <f t="shared" ca="1" si="369"/>
        <v>102</v>
      </c>
      <c r="AA1216" s="68">
        <f ca="1">IF(Z1216-W1216&gt;'Inputs and Outputs'!$D$4,One-W1216,0)</f>
        <v>0</v>
      </c>
      <c r="AB1216" s="68">
        <f ca="1">Z1216*'Inputs and Outputs'!$D$5-AA1216*'Inputs and Outputs'!$D$6</f>
        <v>4080</v>
      </c>
      <c r="AC1216" s="70">
        <f t="shared" ca="1" si="381"/>
        <v>0.86400278788399298</v>
      </c>
      <c r="AD1216" s="68">
        <f t="shared" si="370"/>
        <v>25</v>
      </c>
      <c r="AE1216" s="75">
        <f ca="1">Z1216*'Inputs and Outputs'!$D$5-('Model Part B'!AA1216*'Model Part B'!AD1216+AA1216*Costperbumped)</f>
        <v>4080</v>
      </c>
      <c r="AH1216" s="74">
        <v>1213</v>
      </c>
      <c r="AI1216" s="68" t="s">
        <v>6</v>
      </c>
      <c r="AJ1216" s="71">
        <f t="shared" si="387"/>
        <v>44602</v>
      </c>
      <c r="AK1216" s="67" t="s">
        <v>3</v>
      </c>
      <c r="AL1216" s="68" t="str">
        <f>'Flight Data'!$A1214</f>
        <v>G1213</v>
      </c>
      <c r="AM1216" s="68">
        <f ca="1">'Flight Data'!$B1214</f>
        <v>2</v>
      </c>
      <c r="AN1216" s="68">
        <f ca="1">ROUND(NORMINV($AS1216,'Inputs and Outputs'!$C$18,'Inputs and Outputs'!$D$18),0)</f>
        <v>95</v>
      </c>
      <c r="AO1216" s="68">
        <f t="shared" si="371"/>
        <v>103</v>
      </c>
      <c r="AP1216" s="68">
        <f t="shared" ca="1" si="372"/>
        <v>95</v>
      </c>
      <c r="AQ1216" s="68">
        <f ca="1">IF(AP1216-AM1216&gt;'Inputs and Outputs'!$D$4,Three-AM1216,0)</f>
        <v>0</v>
      </c>
      <c r="AR1216" s="68">
        <f ca="1">AP1216*'Inputs and Outputs'!$D$5-AQ1216*'Inputs and Outputs'!$D$6</f>
        <v>3800</v>
      </c>
      <c r="AS1216" s="70">
        <f t="shared" ca="1" si="382"/>
        <v>0.16644070917566289</v>
      </c>
      <c r="AT1216" s="68">
        <f t="shared" si="373"/>
        <v>25</v>
      </c>
      <c r="AU1216" s="75">
        <f ca="1">AP1216*'Inputs and Outputs'!$D$5-('Model Part B'!AQ1216*'Model Part B'!AT1216+AQ1216*Costperbumped)</f>
        <v>3800</v>
      </c>
      <c r="AX1216" s="74">
        <v>1213</v>
      </c>
      <c r="AY1216" s="68" t="s">
        <v>6</v>
      </c>
      <c r="AZ1216" s="71">
        <f t="shared" si="388"/>
        <v>44602</v>
      </c>
      <c r="BA1216" s="67" t="s">
        <v>3</v>
      </c>
      <c r="BB1216" s="68" t="str">
        <f>'Flight Data'!$A1214</f>
        <v>G1213</v>
      </c>
      <c r="BC1216" s="68">
        <f ca="1">'Flight Data'!$B1214</f>
        <v>2</v>
      </c>
      <c r="BD1216" s="68">
        <f ca="1">ROUND(NORMINV($BI1216,'Inputs and Outputs'!$C$18,'Inputs and Outputs'!$D$18),0)</f>
        <v>104</v>
      </c>
      <c r="BE1216" s="68">
        <f t="shared" si="374"/>
        <v>104</v>
      </c>
      <c r="BF1216" s="68">
        <f t="shared" ca="1" si="375"/>
        <v>104</v>
      </c>
      <c r="BG1216" s="68">
        <f ca="1">IF(BF1216-BC1216&gt;'Inputs and Outputs'!$D$4,Four-BC1216,0)</f>
        <v>2</v>
      </c>
      <c r="BH1216" s="68">
        <f ca="1">BF1216*'Inputs and Outputs'!$D$5-BG1216*'Inputs and Outputs'!$D$6</f>
        <v>3960</v>
      </c>
      <c r="BI1216" s="70">
        <f t="shared" ca="1" si="383"/>
        <v>0.71541330066353004</v>
      </c>
      <c r="BJ1216" s="68">
        <f t="shared" si="376"/>
        <v>25</v>
      </c>
      <c r="BK1216" s="75">
        <f ca="1">BF1216*'Inputs and Outputs'!$D$5-('Model Part B'!BG1216*'Model Part B'!BJ1216+BG1216*Costperbumped)</f>
        <v>3910</v>
      </c>
      <c r="BN1216" s="74">
        <v>1213</v>
      </c>
      <c r="BO1216" s="68" t="s">
        <v>6</v>
      </c>
      <c r="BP1216" s="71">
        <f t="shared" si="389"/>
        <v>44602</v>
      </c>
      <c r="BQ1216" s="67" t="s">
        <v>3</v>
      </c>
      <c r="BR1216" s="68" t="str">
        <f>'Flight Data'!$A1214</f>
        <v>G1213</v>
      </c>
      <c r="BS1216" s="68">
        <f ca="1">'Flight Data'!$B1214</f>
        <v>2</v>
      </c>
      <c r="BT1216" s="68">
        <f ca="1">ROUND(NORMINV($BY1216,'Inputs and Outputs'!$C$18,'Inputs and Outputs'!$D$18),0)</f>
        <v>103</v>
      </c>
      <c r="BU1216" s="68">
        <f t="shared" si="377"/>
        <v>105</v>
      </c>
      <c r="BV1216" s="68">
        <f t="shared" ca="1" si="378"/>
        <v>103</v>
      </c>
      <c r="BW1216" s="68">
        <f ca="1">IF(BV1216-BS1216&gt;'Inputs and Outputs'!$D$4,Five-BS1216,0)</f>
        <v>3</v>
      </c>
      <c r="BX1216" s="68">
        <f ca="1">BV1216*'Inputs and Outputs'!$D$5-BW1216*'Inputs and Outputs'!$D$6</f>
        <v>3820</v>
      </c>
      <c r="BY1216" s="70">
        <f t="shared" ca="1" si="384"/>
        <v>0.63735324527667836</v>
      </c>
      <c r="BZ1216" s="68">
        <f t="shared" si="379"/>
        <v>25</v>
      </c>
      <c r="CA1216" s="75">
        <f ca="1">BV1216*'Inputs and Outputs'!$D$5-('Model Part B'!BW1216*'Model Part B'!BZ1216+BW1216*Costperbumped)</f>
        <v>3745</v>
      </c>
    </row>
    <row r="1217" spans="2:79" x14ac:dyDescent="0.2">
      <c r="B1217" s="74">
        <v>1214</v>
      </c>
      <c r="C1217" s="68" t="s">
        <v>6</v>
      </c>
      <c r="D1217" s="71">
        <f t="shared" si="385"/>
        <v>44602</v>
      </c>
      <c r="E1217" s="67" t="s">
        <v>2</v>
      </c>
      <c r="F1217" s="68" t="str">
        <f>'Flight Data'!$A1215</f>
        <v>G1214</v>
      </c>
      <c r="G1217" s="68">
        <f ca="1">'Flight Data'!$B1215</f>
        <v>8</v>
      </c>
      <c r="H1217" s="68">
        <f ca="1">ROUND(NORMINV($M1217,'Inputs and Outputs'!$C$19,'Inputs and Outputs'!$D$19),0)</f>
        <v>100</v>
      </c>
      <c r="I1217" s="68">
        <f t="shared" si="365"/>
        <v>101</v>
      </c>
      <c r="J1217" s="68">
        <f t="shared" ca="1" si="366"/>
        <v>100</v>
      </c>
      <c r="K1217" s="68">
        <f ca="1">IF(J1217-G1217&gt;'Inputs and Outputs'!$D$4,One-G1217,0)</f>
        <v>0</v>
      </c>
      <c r="L1217" s="68">
        <f ca="1">J1217*'Inputs and Outputs'!$D$5-K1217*'Inputs and Outputs'!$D$6</f>
        <v>4000</v>
      </c>
      <c r="M1217" s="70">
        <f t="shared" ca="1" si="380"/>
        <v>0.29483900847656141</v>
      </c>
      <c r="N1217" s="68">
        <f t="shared" si="367"/>
        <v>25</v>
      </c>
      <c r="O1217" s="75">
        <f ca="1">J1217*'Inputs and Outputs'!$D$5-('Model Part B'!K1217*'Model Part B'!N1217+K1217*Costperbumped)</f>
        <v>4000</v>
      </c>
      <c r="R1217" s="74">
        <v>1214</v>
      </c>
      <c r="S1217" s="68" t="s">
        <v>6</v>
      </c>
      <c r="T1217" s="71">
        <f t="shared" si="386"/>
        <v>44602</v>
      </c>
      <c r="U1217" s="67" t="s">
        <v>2</v>
      </c>
      <c r="V1217" s="68" t="str">
        <f>'Flight Data'!$A1215</f>
        <v>G1214</v>
      </c>
      <c r="W1217" s="68">
        <f ca="1">'Flight Data'!$B1215</f>
        <v>8</v>
      </c>
      <c r="X1217" s="68">
        <f ca="1">ROUND(NORMINV($AC1217,'Inputs and Outputs'!$C$19,'Inputs and Outputs'!$D$19),0)</f>
        <v>105</v>
      </c>
      <c r="Y1217" s="68">
        <f t="shared" si="368"/>
        <v>102</v>
      </c>
      <c r="Z1217" s="68">
        <f t="shared" ca="1" si="369"/>
        <v>102</v>
      </c>
      <c r="AA1217" s="68">
        <f ca="1">IF(Z1217-W1217&gt;'Inputs and Outputs'!$D$4,One-W1217,0)</f>
        <v>0</v>
      </c>
      <c r="AB1217" s="68">
        <f ca="1">Z1217*'Inputs and Outputs'!$D$5-AA1217*'Inputs and Outputs'!$D$6</f>
        <v>4080</v>
      </c>
      <c r="AC1217" s="70">
        <f t="shared" ca="1" si="381"/>
        <v>0.68271126837691931</v>
      </c>
      <c r="AD1217" s="68">
        <f t="shared" si="370"/>
        <v>25</v>
      </c>
      <c r="AE1217" s="75">
        <f ca="1">Z1217*'Inputs and Outputs'!$D$5-('Model Part B'!AA1217*'Model Part B'!AD1217+AA1217*Costperbumped)</f>
        <v>4080</v>
      </c>
      <c r="AH1217" s="74">
        <v>1214</v>
      </c>
      <c r="AI1217" s="68" t="s">
        <v>6</v>
      </c>
      <c r="AJ1217" s="71">
        <f t="shared" si="387"/>
        <v>44602</v>
      </c>
      <c r="AK1217" s="67" t="s">
        <v>2</v>
      </c>
      <c r="AL1217" s="68" t="str">
        <f>'Flight Data'!$A1215</f>
        <v>G1214</v>
      </c>
      <c r="AM1217" s="68">
        <f ca="1">'Flight Data'!$B1215</f>
        <v>8</v>
      </c>
      <c r="AN1217" s="68">
        <f ca="1">ROUND(NORMINV($AS1217,'Inputs and Outputs'!$C$19,'Inputs and Outputs'!$D$19),0)</f>
        <v>99</v>
      </c>
      <c r="AO1217" s="68">
        <f t="shared" si="371"/>
        <v>103</v>
      </c>
      <c r="AP1217" s="68">
        <f t="shared" ca="1" si="372"/>
        <v>99</v>
      </c>
      <c r="AQ1217" s="68">
        <f ca="1">IF(AP1217-AM1217&gt;'Inputs and Outputs'!$D$4,Three-AM1217,0)</f>
        <v>0</v>
      </c>
      <c r="AR1217" s="68">
        <f ca="1">AP1217*'Inputs and Outputs'!$D$5-AQ1217*'Inputs and Outputs'!$D$6</f>
        <v>3960</v>
      </c>
      <c r="AS1217" s="70">
        <f t="shared" ca="1" si="382"/>
        <v>0.18505948410738371</v>
      </c>
      <c r="AT1217" s="68">
        <f t="shared" si="373"/>
        <v>25</v>
      </c>
      <c r="AU1217" s="75">
        <f ca="1">AP1217*'Inputs and Outputs'!$D$5-('Model Part B'!AQ1217*'Model Part B'!AT1217+AQ1217*Costperbumped)</f>
        <v>3960</v>
      </c>
      <c r="AX1217" s="74">
        <v>1214</v>
      </c>
      <c r="AY1217" s="68" t="s">
        <v>6</v>
      </c>
      <c r="AZ1217" s="71">
        <f t="shared" si="388"/>
        <v>44602</v>
      </c>
      <c r="BA1217" s="67" t="s">
        <v>2</v>
      </c>
      <c r="BB1217" s="68" t="str">
        <f>'Flight Data'!$A1215</f>
        <v>G1214</v>
      </c>
      <c r="BC1217" s="68">
        <f ca="1">'Flight Data'!$B1215</f>
        <v>8</v>
      </c>
      <c r="BD1217" s="68">
        <f ca="1">ROUND(NORMINV($BI1217,'Inputs and Outputs'!$C$19,'Inputs and Outputs'!$D$19),0)</f>
        <v>106</v>
      </c>
      <c r="BE1217" s="68">
        <f t="shared" si="374"/>
        <v>104</v>
      </c>
      <c r="BF1217" s="68">
        <f t="shared" ca="1" si="375"/>
        <v>104</v>
      </c>
      <c r="BG1217" s="68">
        <f ca="1">IF(BF1217-BC1217&gt;'Inputs and Outputs'!$D$4,Four-BC1217,0)</f>
        <v>0</v>
      </c>
      <c r="BH1217" s="68">
        <f ca="1">BF1217*'Inputs and Outputs'!$D$5-BG1217*'Inputs and Outputs'!$D$6</f>
        <v>4160</v>
      </c>
      <c r="BI1217" s="70">
        <f t="shared" ca="1" si="383"/>
        <v>0.75073646840498143</v>
      </c>
      <c r="BJ1217" s="68">
        <f t="shared" si="376"/>
        <v>25</v>
      </c>
      <c r="BK1217" s="75">
        <f ca="1">BF1217*'Inputs and Outputs'!$D$5-('Model Part B'!BG1217*'Model Part B'!BJ1217+BG1217*Costperbumped)</f>
        <v>4160</v>
      </c>
      <c r="BN1217" s="74">
        <v>1214</v>
      </c>
      <c r="BO1217" s="68" t="s">
        <v>6</v>
      </c>
      <c r="BP1217" s="71">
        <f t="shared" si="389"/>
        <v>44602</v>
      </c>
      <c r="BQ1217" s="67" t="s">
        <v>2</v>
      </c>
      <c r="BR1217" s="68" t="str">
        <f>'Flight Data'!$A1215</f>
        <v>G1214</v>
      </c>
      <c r="BS1217" s="68">
        <f ca="1">'Flight Data'!$B1215</f>
        <v>8</v>
      </c>
      <c r="BT1217" s="68">
        <f ca="1">ROUND(NORMINV($BY1217,'Inputs and Outputs'!$C$18,'Inputs and Outputs'!$D$18),0)</f>
        <v>99</v>
      </c>
      <c r="BU1217" s="68">
        <f t="shared" si="377"/>
        <v>105</v>
      </c>
      <c r="BV1217" s="68">
        <f t="shared" ca="1" si="378"/>
        <v>99</v>
      </c>
      <c r="BW1217" s="68">
        <f ca="1">IF(BV1217-BS1217&gt;'Inputs and Outputs'!$D$4,Five-BS1217,0)</f>
        <v>0</v>
      </c>
      <c r="BX1217" s="68">
        <f ca="1">BV1217*'Inputs and Outputs'!$D$5-BW1217*'Inputs and Outputs'!$D$6</f>
        <v>3960</v>
      </c>
      <c r="BY1217" s="70">
        <f t="shared" ca="1" si="384"/>
        <v>0.36935206195350179</v>
      </c>
      <c r="BZ1217" s="68">
        <f t="shared" si="379"/>
        <v>25</v>
      </c>
      <c r="CA1217" s="75">
        <f ca="1">BV1217*'Inputs and Outputs'!$D$5-('Model Part B'!BW1217*'Model Part B'!BZ1217+BW1217*Costperbumped)</f>
        <v>3960</v>
      </c>
    </row>
    <row r="1218" spans="2:79" x14ac:dyDescent="0.2">
      <c r="B1218" s="74">
        <v>1215</v>
      </c>
      <c r="C1218" s="68" t="s">
        <v>6</v>
      </c>
      <c r="D1218" s="71">
        <f t="shared" si="385"/>
        <v>44602</v>
      </c>
      <c r="E1218" s="67" t="s">
        <v>0</v>
      </c>
      <c r="F1218" s="68" t="str">
        <f>'Flight Data'!$A1216</f>
        <v>G1215</v>
      </c>
      <c r="G1218" s="68">
        <f ca="1">'Flight Data'!$B1216</f>
        <v>4</v>
      </c>
      <c r="H1218" s="68">
        <f ca="1">ROUND(NORMINV($M1218,'Inputs and Outputs'!$C$20,'Inputs and Outputs'!$D$20),0)</f>
        <v>103</v>
      </c>
      <c r="I1218" s="68">
        <f t="shared" si="365"/>
        <v>101</v>
      </c>
      <c r="J1218" s="68">
        <f t="shared" ca="1" si="366"/>
        <v>101</v>
      </c>
      <c r="K1218" s="68">
        <f ca="1">IF(J1218-G1218&gt;'Inputs and Outputs'!$D$4,One-G1218,0)</f>
        <v>0</v>
      </c>
      <c r="L1218" s="68">
        <f ca="1">J1218*'Inputs and Outputs'!$D$5-K1218*'Inputs and Outputs'!$D$6</f>
        <v>4040</v>
      </c>
      <c r="M1218" s="70">
        <f t="shared" ca="1" si="380"/>
        <v>0.37765407049791633</v>
      </c>
      <c r="N1218" s="68">
        <f t="shared" si="367"/>
        <v>200</v>
      </c>
      <c r="O1218" s="75">
        <f ca="1">J1218*'Inputs and Outputs'!$D$5-('Model Part B'!K1218*'Model Part B'!N1218+K1218*Costperbumped)</f>
        <v>4040</v>
      </c>
      <c r="R1218" s="74">
        <v>1215</v>
      </c>
      <c r="S1218" s="68" t="s">
        <v>6</v>
      </c>
      <c r="T1218" s="71">
        <f t="shared" si="386"/>
        <v>44602</v>
      </c>
      <c r="U1218" s="67" t="s">
        <v>0</v>
      </c>
      <c r="V1218" s="68" t="str">
        <f>'Flight Data'!$A1216</f>
        <v>G1215</v>
      </c>
      <c r="W1218" s="68">
        <f ca="1">'Flight Data'!$B1216</f>
        <v>4</v>
      </c>
      <c r="X1218" s="68">
        <f ca="1">ROUND(NORMINV($AC1218,'Inputs and Outputs'!$C$20,'Inputs and Outputs'!$D$20),0)</f>
        <v>96</v>
      </c>
      <c r="Y1218" s="68">
        <f t="shared" si="368"/>
        <v>102</v>
      </c>
      <c r="Z1218" s="68">
        <f t="shared" ca="1" si="369"/>
        <v>96</v>
      </c>
      <c r="AA1218" s="68">
        <f ca="1">IF(Z1218-W1218&gt;'Inputs and Outputs'!$D$4,One-W1218,0)</f>
        <v>0</v>
      </c>
      <c r="AB1218" s="68">
        <f ca="1">Z1218*'Inputs and Outputs'!$D$5-AA1218*'Inputs and Outputs'!$D$6</f>
        <v>3840</v>
      </c>
      <c r="AC1218" s="70">
        <f t="shared" ca="1" si="381"/>
        <v>3.3206564641491743E-2</v>
      </c>
      <c r="AD1218" s="68">
        <f t="shared" si="370"/>
        <v>200</v>
      </c>
      <c r="AE1218" s="75">
        <f ca="1">Z1218*'Inputs and Outputs'!$D$5-('Model Part B'!AA1218*'Model Part B'!AD1218+AA1218*Costperbumped)</f>
        <v>3840</v>
      </c>
      <c r="AH1218" s="74">
        <v>1215</v>
      </c>
      <c r="AI1218" s="68" t="s">
        <v>6</v>
      </c>
      <c r="AJ1218" s="71">
        <f t="shared" si="387"/>
        <v>44602</v>
      </c>
      <c r="AK1218" s="67" t="s">
        <v>0</v>
      </c>
      <c r="AL1218" s="68" t="str">
        <f>'Flight Data'!$A1216</f>
        <v>G1215</v>
      </c>
      <c r="AM1218" s="68">
        <f ca="1">'Flight Data'!$B1216</f>
        <v>4</v>
      </c>
      <c r="AN1218" s="68">
        <f ca="1">ROUND(NORMINV($AS1218,'Inputs and Outputs'!$C$20,'Inputs and Outputs'!$D$20),0)</f>
        <v>110</v>
      </c>
      <c r="AO1218" s="68">
        <f t="shared" si="371"/>
        <v>103</v>
      </c>
      <c r="AP1218" s="68">
        <f t="shared" ca="1" si="372"/>
        <v>103</v>
      </c>
      <c r="AQ1218" s="68">
        <f ca="1">IF(AP1218-AM1218&gt;'Inputs and Outputs'!$D$4,Three-AM1218,0)</f>
        <v>0</v>
      </c>
      <c r="AR1218" s="68">
        <f ca="1">AP1218*'Inputs and Outputs'!$D$5-AQ1218*'Inputs and Outputs'!$D$6</f>
        <v>4120</v>
      </c>
      <c r="AS1218" s="70">
        <f t="shared" ca="1" si="382"/>
        <v>0.86023115274334916</v>
      </c>
      <c r="AT1218" s="68">
        <f t="shared" si="373"/>
        <v>200</v>
      </c>
      <c r="AU1218" s="75">
        <f ca="1">AP1218*'Inputs and Outputs'!$D$5-('Model Part B'!AQ1218*'Model Part B'!AT1218+AQ1218*Costperbumped)</f>
        <v>4120</v>
      </c>
      <c r="AX1218" s="74">
        <v>1215</v>
      </c>
      <c r="AY1218" s="68" t="s">
        <v>6</v>
      </c>
      <c r="AZ1218" s="71">
        <f t="shared" si="388"/>
        <v>44602</v>
      </c>
      <c r="BA1218" s="67" t="s">
        <v>0</v>
      </c>
      <c r="BB1218" s="68" t="str">
        <f>'Flight Data'!$A1216</f>
        <v>G1215</v>
      </c>
      <c r="BC1218" s="68">
        <f ca="1">'Flight Data'!$B1216</f>
        <v>4</v>
      </c>
      <c r="BD1218" s="68">
        <f ca="1">ROUND(NORMINV($BI1218,'Inputs and Outputs'!$C$20,'Inputs and Outputs'!$D$20),0)</f>
        <v>103</v>
      </c>
      <c r="BE1218" s="68">
        <f t="shared" si="374"/>
        <v>104</v>
      </c>
      <c r="BF1218" s="68">
        <f t="shared" ca="1" si="375"/>
        <v>103</v>
      </c>
      <c r="BG1218" s="68">
        <f ca="1">IF(BF1218-BC1218&gt;'Inputs and Outputs'!$D$4,Four-BC1218,0)</f>
        <v>0</v>
      </c>
      <c r="BH1218" s="68">
        <f ca="1">BF1218*'Inputs and Outputs'!$D$5-BG1218*'Inputs and Outputs'!$D$6</f>
        <v>4120</v>
      </c>
      <c r="BI1218" s="70">
        <f t="shared" ca="1" si="383"/>
        <v>0.37557982125090783</v>
      </c>
      <c r="BJ1218" s="68">
        <f t="shared" si="376"/>
        <v>200</v>
      </c>
      <c r="BK1218" s="75">
        <f ca="1">BF1218*'Inputs and Outputs'!$D$5-('Model Part B'!BG1218*'Model Part B'!BJ1218+BG1218*Costperbumped)</f>
        <v>4120</v>
      </c>
      <c r="BN1218" s="74">
        <v>1215</v>
      </c>
      <c r="BO1218" s="68" t="s">
        <v>6</v>
      </c>
      <c r="BP1218" s="71">
        <f t="shared" si="389"/>
        <v>44602</v>
      </c>
      <c r="BQ1218" s="67" t="s">
        <v>0</v>
      </c>
      <c r="BR1218" s="68" t="str">
        <f>'Flight Data'!$A1216</f>
        <v>G1215</v>
      </c>
      <c r="BS1218" s="68">
        <f ca="1">'Flight Data'!$B1216</f>
        <v>4</v>
      </c>
      <c r="BT1218" s="68">
        <f ca="1">ROUND(NORMINV($BY1218,'Inputs and Outputs'!$C$18,'Inputs and Outputs'!$D$18),0)</f>
        <v>107</v>
      </c>
      <c r="BU1218" s="68">
        <f t="shared" si="377"/>
        <v>105</v>
      </c>
      <c r="BV1218" s="68">
        <f t="shared" ca="1" si="378"/>
        <v>105</v>
      </c>
      <c r="BW1218" s="68">
        <f ca="1">IF(BV1218-BS1218&gt;'Inputs and Outputs'!$D$4,Five-BS1218,0)</f>
        <v>1</v>
      </c>
      <c r="BX1218" s="68">
        <f ca="1">BV1218*'Inputs and Outputs'!$D$5-BW1218*'Inputs and Outputs'!$D$6</f>
        <v>4100</v>
      </c>
      <c r="BY1218" s="70">
        <f t="shared" ca="1" si="384"/>
        <v>0.83515719321590609</v>
      </c>
      <c r="BZ1218" s="68">
        <f t="shared" si="379"/>
        <v>200</v>
      </c>
      <c r="CA1218" s="75">
        <f ca="1">BV1218*'Inputs and Outputs'!$D$5-('Model Part B'!BW1218*'Model Part B'!BZ1218+BW1218*Costperbumped)</f>
        <v>3900</v>
      </c>
    </row>
    <row r="1219" spans="2:79" x14ac:dyDescent="0.2">
      <c r="B1219" s="74">
        <v>1216</v>
      </c>
      <c r="C1219" s="68" t="s">
        <v>5</v>
      </c>
      <c r="D1219" s="71">
        <f t="shared" si="385"/>
        <v>44603</v>
      </c>
      <c r="E1219" s="67" t="s">
        <v>3</v>
      </c>
      <c r="F1219" s="68" t="str">
        <f>'Flight Data'!$A1217</f>
        <v>G1216</v>
      </c>
      <c r="G1219" s="68">
        <f ca="1">'Flight Data'!$B1217</f>
        <v>9</v>
      </c>
      <c r="H1219" s="68">
        <f ca="1">ROUND(NORMINV($M1219,'Inputs and Outputs'!$C$18,'Inputs and Outputs'!$D$18),0)</f>
        <v>106</v>
      </c>
      <c r="I1219" s="68">
        <f t="shared" si="365"/>
        <v>101</v>
      </c>
      <c r="J1219" s="68">
        <f t="shared" ca="1" si="366"/>
        <v>101</v>
      </c>
      <c r="K1219" s="68">
        <f ca="1">IF(J1219-G1219&gt;'Inputs and Outputs'!$D$4,One-G1219,0)</f>
        <v>0</v>
      </c>
      <c r="L1219" s="68">
        <f ca="1">J1219*'Inputs and Outputs'!$D$5-K1219*'Inputs and Outputs'!$D$6</f>
        <v>4040</v>
      </c>
      <c r="M1219" s="70">
        <f t="shared" ca="1" si="380"/>
        <v>0.80359021638424577</v>
      </c>
      <c r="N1219" s="68">
        <f t="shared" si="367"/>
        <v>25</v>
      </c>
      <c r="O1219" s="75">
        <f ca="1">J1219*'Inputs and Outputs'!$D$5-('Model Part B'!K1219*'Model Part B'!N1219+K1219*Costperbumped)</f>
        <v>4040</v>
      </c>
      <c r="R1219" s="74">
        <v>1216</v>
      </c>
      <c r="S1219" s="68" t="s">
        <v>5</v>
      </c>
      <c r="T1219" s="71">
        <f t="shared" si="386"/>
        <v>44603</v>
      </c>
      <c r="U1219" s="67" t="s">
        <v>3</v>
      </c>
      <c r="V1219" s="68" t="str">
        <f>'Flight Data'!$A1217</f>
        <v>G1216</v>
      </c>
      <c r="W1219" s="68">
        <f ca="1">'Flight Data'!$B1217</f>
        <v>9</v>
      </c>
      <c r="X1219" s="68">
        <f ca="1">ROUND(NORMINV($AC1219,'Inputs and Outputs'!$C$18,'Inputs and Outputs'!$D$18),0)</f>
        <v>93</v>
      </c>
      <c r="Y1219" s="68">
        <f t="shared" si="368"/>
        <v>102</v>
      </c>
      <c r="Z1219" s="68">
        <f t="shared" ca="1" si="369"/>
        <v>93</v>
      </c>
      <c r="AA1219" s="68">
        <f ca="1">IF(Z1219-W1219&gt;'Inputs and Outputs'!$D$4,One-W1219,0)</f>
        <v>0</v>
      </c>
      <c r="AB1219" s="68">
        <f ca="1">Z1219*'Inputs and Outputs'!$D$5-AA1219*'Inputs and Outputs'!$D$6</f>
        <v>3720</v>
      </c>
      <c r="AC1219" s="70">
        <f t="shared" ca="1" si="381"/>
        <v>0.10164925873749031</v>
      </c>
      <c r="AD1219" s="68">
        <f t="shared" si="370"/>
        <v>25</v>
      </c>
      <c r="AE1219" s="75">
        <f ca="1">Z1219*'Inputs and Outputs'!$D$5-('Model Part B'!AA1219*'Model Part B'!AD1219+AA1219*Costperbumped)</f>
        <v>3720</v>
      </c>
      <c r="AH1219" s="74">
        <v>1216</v>
      </c>
      <c r="AI1219" s="68" t="s">
        <v>5</v>
      </c>
      <c r="AJ1219" s="71">
        <f t="shared" si="387"/>
        <v>44603</v>
      </c>
      <c r="AK1219" s="67" t="s">
        <v>3</v>
      </c>
      <c r="AL1219" s="68" t="str">
        <f>'Flight Data'!$A1217</f>
        <v>G1216</v>
      </c>
      <c r="AM1219" s="68">
        <f ca="1">'Flight Data'!$B1217</f>
        <v>9</v>
      </c>
      <c r="AN1219" s="68">
        <f ca="1">ROUND(NORMINV($AS1219,'Inputs and Outputs'!$C$18,'Inputs and Outputs'!$D$18),0)</f>
        <v>100</v>
      </c>
      <c r="AO1219" s="68">
        <f t="shared" si="371"/>
        <v>103</v>
      </c>
      <c r="AP1219" s="68">
        <f t="shared" ca="1" si="372"/>
        <v>100</v>
      </c>
      <c r="AQ1219" s="68">
        <f ca="1">IF(AP1219-AM1219&gt;'Inputs and Outputs'!$D$4,Three-AM1219,0)</f>
        <v>0</v>
      </c>
      <c r="AR1219" s="68">
        <f ca="1">AP1219*'Inputs and Outputs'!$D$5-AQ1219*'Inputs and Outputs'!$D$6</f>
        <v>4000</v>
      </c>
      <c r="AS1219" s="70">
        <f t="shared" ca="1" si="382"/>
        <v>0.4614510066056815</v>
      </c>
      <c r="AT1219" s="68">
        <f t="shared" si="373"/>
        <v>25</v>
      </c>
      <c r="AU1219" s="75">
        <f ca="1">AP1219*'Inputs and Outputs'!$D$5-('Model Part B'!AQ1219*'Model Part B'!AT1219+AQ1219*Costperbumped)</f>
        <v>4000</v>
      </c>
      <c r="AX1219" s="74">
        <v>1216</v>
      </c>
      <c r="AY1219" s="68" t="s">
        <v>5</v>
      </c>
      <c r="AZ1219" s="71">
        <f t="shared" si="388"/>
        <v>44603</v>
      </c>
      <c r="BA1219" s="67" t="s">
        <v>3</v>
      </c>
      <c r="BB1219" s="68" t="str">
        <f>'Flight Data'!$A1217</f>
        <v>G1216</v>
      </c>
      <c r="BC1219" s="68">
        <f ca="1">'Flight Data'!$B1217</f>
        <v>9</v>
      </c>
      <c r="BD1219" s="68">
        <f ca="1">ROUND(NORMINV($BI1219,'Inputs and Outputs'!$C$18,'Inputs and Outputs'!$D$18),0)</f>
        <v>113</v>
      </c>
      <c r="BE1219" s="68">
        <f t="shared" si="374"/>
        <v>104</v>
      </c>
      <c r="BF1219" s="68">
        <f t="shared" ca="1" si="375"/>
        <v>104</v>
      </c>
      <c r="BG1219" s="68">
        <f ca="1">IF(BF1219-BC1219&gt;'Inputs and Outputs'!$D$4,Four-BC1219,0)</f>
        <v>0</v>
      </c>
      <c r="BH1219" s="68">
        <f ca="1">BF1219*'Inputs and Outputs'!$D$5-BG1219*'Inputs and Outputs'!$D$6</f>
        <v>4160</v>
      </c>
      <c r="BI1219" s="70">
        <f t="shared" ca="1" si="383"/>
        <v>0.9744255605982165</v>
      </c>
      <c r="BJ1219" s="68">
        <f t="shared" si="376"/>
        <v>25</v>
      </c>
      <c r="BK1219" s="75">
        <f ca="1">BF1219*'Inputs and Outputs'!$D$5-('Model Part B'!BG1219*'Model Part B'!BJ1219+BG1219*Costperbumped)</f>
        <v>4160</v>
      </c>
      <c r="BN1219" s="74">
        <v>1216</v>
      </c>
      <c r="BO1219" s="68" t="s">
        <v>5</v>
      </c>
      <c r="BP1219" s="71">
        <f t="shared" si="389"/>
        <v>44603</v>
      </c>
      <c r="BQ1219" s="67" t="s">
        <v>3</v>
      </c>
      <c r="BR1219" s="68" t="str">
        <f>'Flight Data'!$A1217</f>
        <v>G1216</v>
      </c>
      <c r="BS1219" s="68">
        <f ca="1">'Flight Data'!$B1217</f>
        <v>9</v>
      </c>
      <c r="BT1219" s="68">
        <f ca="1">ROUND(NORMINV($BY1219,'Inputs and Outputs'!$C$18,'Inputs and Outputs'!$D$18),0)</f>
        <v>105</v>
      </c>
      <c r="BU1219" s="68">
        <f t="shared" si="377"/>
        <v>105</v>
      </c>
      <c r="BV1219" s="68">
        <f t="shared" ca="1" si="378"/>
        <v>105</v>
      </c>
      <c r="BW1219" s="68">
        <f ca="1">IF(BV1219-BS1219&gt;'Inputs and Outputs'!$D$4,Five-BS1219,0)</f>
        <v>0</v>
      </c>
      <c r="BX1219" s="68">
        <f ca="1">BV1219*'Inputs and Outputs'!$D$5-BW1219*'Inputs and Outputs'!$D$6</f>
        <v>4200</v>
      </c>
      <c r="BY1219" s="70">
        <f t="shared" ca="1" si="384"/>
        <v>0.7204346273476524</v>
      </c>
      <c r="BZ1219" s="68">
        <f t="shared" si="379"/>
        <v>25</v>
      </c>
      <c r="CA1219" s="75">
        <f ca="1">BV1219*'Inputs and Outputs'!$D$5-('Model Part B'!BW1219*'Model Part B'!BZ1219+BW1219*Costperbumped)</f>
        <v>4200</v>
      </c>
    </row>
    <row r="1220" spans="2:79" x14ac:dyDescent="0.2">
      <c r="B1220" s="74">
        <v>1217</v>
      </c>
      <c r="C1220" s="68" t="s">
        <v>5</v>
      </c>
      <c r="D1220" s="71">
        <f t="shared" si="385"/>
        <v>44603</v>
      </c>
      <c r="E1220" s="67" t="s">
        <v>2</v>
      </c>
      <c r="F1220" s="68" t="str">
        <f>'Flight Data'!$A1218</f>
        <v>G1217</v>
      </c>
      <c r="G1220" s="68">
        <f ca="1">'Flight Data'!$B1218</f>
        <v>3</v>
      </c>
      <c r="H1220" s="68">
        <f ca="1">ROUND(NORMINV($M1220,'Inputs and Outputs'!$C$19,'Inputs and Outputs'!$D$19),0)</f>
        <v>103</v>
      </c>
      <c r="I1220" s="68">
        <f t="shared" ref="I1220:I1283" si="390">Capacity+One</f>
        <v>101</v>
      </c>
      <c r="J1220" s="68">
        <f t="shared" ref="J1220:J1283" ca="1" si="391">MIN(H1220,I1220)</f>
        <v>101</v>
      </c>
      <c r="K1220" s="68">
        <f ca="1">IF(J1220-G1220&gt;'Inputs and Outputs'!$D$4,One-G1220,0)</f>
        <v>0</v>
      </c>
      <c r="L1220" s="68">
        <f ca="1">J1220*'Inputs and Outputs'!$D$5-K1220*'Inputs and Outputs'!$D$6</f>
        <v>4040</v>
      </c>
      <c r="M1220" s="70">
        <f t="shared" ca="1" si="380"/>
        <v>0.53032529444410847</v>
      </c>
      <c r="N1220" s="68">
        <f t="shared" ref="N1220:N1283" si="392">IF(E1220="7pm",200,25)</f>
        <v>25</v>
      </c>
      <c r="O1220" s="75">
        <f ca="1">J1220*'Inputs and Outputs'!$D$5-('Model Part B'!K1220*'Model Part B'!N1220+K1220*Costperbumped)</f>
        <v>4040</v>
      </c>
      <c r="R1220" s="74">
        <v>1217</v>
      </c>
      <c r="S1220" s="68" t="s">
        <v>5</v>
      </c>
      <c r="T1220" s="71">
        <f t="shared" si="386"/>
        <v>44603</v>
      </c>
      <c r="U1220" s="67" t="s">
        <v>2</v>
      </c>
      <c r="V1220" s="68" t="str">
        <f>'Flight Data'!$A1218</f>
        <v>G1217</v>
      </c>
      <c r="W1220" s="68">
        <f ca="1">'Flight Data'!$B1218</f>
        <v>3</v>
      </c>
      <c r="X1220" s="68">
        <f ca="1">ROUND(NORMINV($AC1220,'Inputs and Outputs'!$C$19,'Inputs and Outputs'!$D$19),0)</f>
        <v>101</v>
      </c>
      <c r="Y1220" s="68">
        <f t="shared" ref="Y1220:Y1283" si="393">Capacity+Two</f>
        <v>102</v>
      </c>
      <c r="Z1220" s="68">
        <f t="shared" ref="Z1220:Z1283" ca="1" si="394">MIN(X1220,Y1220)</f>
        <v>101</v>
      </c>
      <c r="AA1220" s="68">
        <f ca="1">IF(Z1220-W1220&gt;'Inputs and Outputs'!$D$4,One-W1220,0)</f>
        <v>0</v>
      </c>
      <c r="AB1220" s="68">
        <f ca="1">Z1220*'Inputs and Outputs'!$D$5-AA1220*'Inputs and Outputs'!$D$6</f>
        <v>4040</v>
      </c>
      <c r="AC1220" s="70">
        <f t="shared" ca="1" si="381"/>
        <v>0.32967942626165336</v>
      </c>
      <c r="AD1220" s="68">
        <f t="shared" ref="AD1220:AD1283" si="395">IF(U1220="7pm",200,25)</f>
        <v>25</v>
      </c>
      <c r="AE1220" s="75">
        <f ca="1">Z1220*'Inputs and Outputs'!$D$5-('Model Part B'!AA1220*'Model Part B'!AD1220+AA1220*Costperbumped)</f>
        <v>4040</v>
      </c>
      <c r="AH1220" s="74">
        <v>1217</v>
      </c>
      <c r="AI1220" s="68" t="s">
        <v>5</v>
      </c>
      <c r="AJ1220" s="71">
        <f t="shared" si="387"/>
        <v>44603</v>
      </c>
      <c r="AK1220" s="67" t="s">
        <v>2</v>
      </c>
      <c r="AL1220" s="68" t="str">
        <f>'Flight Data'!$A1218</f>
        <v>G1217</v>
      </c>
      <c r="AM1220" s="68">
        <f ca="1">'Flight Data'!$B1218</f>
        <v>3</v>
      </c>
      <c r="AN1220" s="68">
        <f ca="1">ROUND(NORMINV($AS1220,'Inputs and Outputs'!$C$19,'Inputs and Outputs'!$D$19),0)</f>
        <v>104</v>
      </c>
      <c r="AO1220" s="68">
        <f t="shared" ref="AO1220:AO1283" si="396">Capacity+Three</f>
        <v>103</v>
      </c>
      <c r="AP1220" s="68">
        <f t="shared" ref="AP1220:AP1283" ca="1" si="397">MIN(AN1220,AO1220)</f>
        <v>103</v>
      </c>
      <c r="AQ1220" s="68">
        <f ca="1">IF(AP1220-AM1220&gt;'Inputs and Outputs'!$D$4,Three-AM1220,0)</f>
        <v>0</v>
      </c>
      <c r="AR1220" s="68">
        <f ca="1">AP1220*'Inputs and Outputs'!$D$5-AQ1220*'Inputs and Outputs'!$D$6</f>
        <v>4120</v>
      </c>
      <c r="AS1220" s="70">
        <f t="shared" ca="1" si="382"/>
        <v>0.59221929429598985</v>
      </c>
      <c r="AT1220" s="68">
        <f t="shared" ref="AT1220:AT1283" si="398">IF(AK1220="7pm",200,25)</f>
        <v>25</v>
      </c>
      <c r="AU1220" s="75">
        <f ca="1">AP1220*'Inputs and Outputs'!$D$5-('Model Part B'!AQ1220*'Model Part B'!AT1220+AQ1220*Costperbumped)</f>
        <v>4120</v>
      </c>
      <c r="AX1220" s="74">
        <v>1217</v>
      </c>
      <c r="AY1220" s="68" t="s">
        <v>5</v>
      </c>
      <c r="AZ1220" s="71">
        <f t="shared" si="388"/>
        <v>44603</v>
      </c>
      <c r="BA1220" s="67" t="s">
        <v>2</v>
      </c>
      <c r="BB1220" s="68" t="str">
        <f>'Flight Data'!$A1218</f>
        <v>G1217</v>
      </c>
      <c r="BC1220" s="68">
        <f ca="1">'Flight Data'!$B1218</f>
        <v>3</v>
      </c>
      <c r="BD1220" s="68">
        <f ca="1">ROUND(NORMINV($BI1220,'Inputs and Outputs'!$C$19,'Inputs and Outputs'!$D$19),0)</f>
        <v>103</v>
      </c>
      <c r="BE1220" s="68">
        <f t="shared" ref="BE1220:BE1283" si="399">Capacity+Four</f>
        <v>104</v>
      </c>
      <c r="BF1220" s="68">
        <f t="shared" ref="BF1220:BF1283" ca="1" si="400">MIN(BD1220,BE1220)</f>
        <v>103</v>
      </c>
      <c r="BG1220" s="68">
        <f ca="1">IF(BF1220-BC1220&gt;'Inputs and Outputs'!$D$4,Four-BC1220,0)</f>
        <v>0</v>
      </c>
      <c r="BH1220" s="68">
        <f ca="1">BF1220*'Inputs and Outputs'!$D$5-BG1220*'Inputs and Outputs'!$D$6</f>
        <v>4120</v>
      </c>
      <c r="BI1220" s="70">
        <f t="shared" ca="1" si="383"/>
        <v>0.46826484399064761</v>
      </c>
      <c r="BJ1220" s="68">
        <f t="shared" ref="BJ1220:BJ1283" si="401">IF(BA1220="7pm",200,25)</f>
        <v>25</v>
      </c>
      <c r="BK1220" s="75">
        <f ca="1">BF1220*'Inputs and Outputs'!$D$5-('Model Part B'!BG1220*'Model Part B'!BJ1220+BG1220*Costperbumped)</f>
        <v>4120</v>
      </c>
      <c r="BN1220" s="74">
        <v>1217</v>
      </c>
      <c r="BO1220" s="68" t="s">
        <v>5</v>
      </c>
      <c r="BP1220" s="71">
        <f t="shared" si="389"/>
        <v>44603</v>
      </c>
      <c r="BQ1220" s="67" t="s">
        <v>2</v>
      </c>
      <c r="BR1220" s="68" t="str">
        <f>'Flight Data'!$A1218</f>
        <v>G1217</v>
      </c>
      <c r="BS1220" s="68">
        <f ca="1">'Flight Data'!$B1218</f>
        <v>3</v>
      </c>
      <c r="BT1220" s="68">
        <f ca="1">ROUND(NORMINV($BY1220,'Inputs and Outputs'!$C$18,'Inputs and Outputs'!$D$18),0)</f>
        <v>102</v>
      </c>
      <c r="BU1220" s="68">
        <f t="shared" ref="BU1220:BU1283" si="402">Capacity+Five</f>
        <v>105</v>
      </c>
      <c r="BV1220" s="68">
        <f t="shared" ref="BV1220:BV1283" ca="1" si="403">MIN(BT1220,BU1220)</f>
        <v>102</v>
      </c>
      <c r="BW1220" s="68">
        <f ca="1">IF(BV1220-BS1220&gt;'Inputs and Outputs'!$D$4,Five-BS1220,0)</f>
        <v>0</v>
      </c>
      <c r="BX1220" s="68">
        <f ca="1">BV1220*'Inputs and Outputs'!$D$5-BW1220*'Inputs and Outputs'!$D$6</f>
        <v>4080</v>
      </c>
      <c r="BY1220" s="70">
        <f t="shared" ca="1" si="384"/>
        <v>0.53492442846108956</v>
      </c>
      <c r="BZ1220" s="68">
        <f t="shared" ref="BZ1220:BZ1283" si="404">IF(BQ1220="7pm",200,25)</f>
        <v>25</v>
      </c>
      <c r="CA1220" s="75">
        <f ca="1">BV1220*'Inputs and Outputs'!$D$5-('Model Part B'!BW1220*'Model Part B'!BZ1220+BW1220*Costperbumped)</f>
        <v>4080</v>
      </c>
    </row>
    <row r="1221" spans="2:79" x14ac:dyDescent="0.2">
      <c r="B1221" s="74">
        <v>1218</v>
      </c>
      <c r="C1221" s="68" t="s">
        <v>5</v>
      </c>
      <c r="D1221" s="71">
        <f t="shared" si="385"/>
        <v>44603</v>
      </c>
      <c r="E1221" s="67" t="s">
        <v>0</v>
      </c>
      <c r="F1221" s="68" t="str">
        <f>'Flight Data'!$A1219</f>
        <v>G1218</v>
      </c>
      <c r="G1221" s="68">
        <f ca="1">'Flight Data'!$B1219</f>
        <v>1</v>
      </c>
      <c r="H1221" s="68">
        <f ca="1">ROUND(NORMINV($M1221,'Inputs and Outputs'!$C$20,'Inputs and Outputs'!$D$20),0)</f>
        <v>104</v>
      </c>
      <c r="I1221" s="68">
        <f t="shared" si="390"/>
        <v>101</v>
      </c>
      <c r="J1221" s="68">
        <f t="shared" ca="1" si="391"/>
        <v>101</v>
      </c>
      <c r="K1221" s="68">
        <f ca="1">IF(J1221-G1221&gt;'Inputs and Outputs'!$D$4,One-G1221,0)</f>
        <v>0</v>
      </c>
      <c r="L1221" s="68">
        <f ca="1">J1221*'Inputs and Outputs'!$D$5-K1221*'Inputs and Outputs'!$D$6</f>
        <v>4040</v>
      </c>
      <c r="M1221" s="70">
        <f t="shared" ref="M1221:M1284" ca="1" si="405">RAND()</f>
        <v>0.40217649399857891</v>
      </c>
      <c r="N1221" s="68">
        <f t="shared" si="392"/>
        <v>200</v>
      </c>
      <c r="O1221" s="75">
        <f ca="1">J1221*'Inputs and Outputs'!$D$5-('Model Part B'!K1221*'Model Part B'!N1221+K1221*Costperbumped)</f>
        <v>4040</v>
      </c>
      <c r="R1221" s="74">
        <v>1218</v>
      </c>
      <c r="S1221" s="68" t="s">
        <v>5</v>
      </c>
      <c r="T1221" s="71">
        <f t="shared" si="386"/>
        <v>44603</v>
      </c>
      <c r="U1221" s="67" t="s">
        <v>0</v>
      </c>
      <c r="V1221" s="68" t="str">
        <f>'Flight Data'!$A1219</f>
        <v>G1218</v>
      </c>
      <c r="W1221" s="68">
        <f ca="1">'Flight Data'!$B1219</f>
        <v>1</v>
      </c>
      <c r="X1221" s="68">
        <f ca="1">ROUND(NORMINV($AC1221,'Inputs and Outputs'!$C$20,'Inputs and Outputs'!$D$20),0)</f>
        <v>102</v>
      </c>
      <c r="Y1221" s="68">
        <f t="shared" si="393"/>
        <v>102</v>
      </c>
      <c r="Z1221" s="68">
        <f t="shared" ca="1" si="394"/>
        <v>102</v>
      </c>
      <c r="AA1221" s="68">
        <f ca="1">IF(Z1221-W1221&gt;'Inputs and Outputs'!$D$4,One-W1221,0)</f>
        <v>0</v>
      </c>
      <c r="AB1221" s="68">
        <f ca="1">Z1221*'Inputs and Outputs'!$D$5-AA1221*'Inputs and Outputs'!$D$6</f>
        <v>4080</v>
      </c>
      <c r="AC1221" s="70">
        <f t="shared" ref="AC1221:AC1284" ca="1" si="406">RAND()</f>
        <v>0.30704244744786702</v>
      </c>
      <c r="AD1221" s="68">
        <f t="shared" si="395"/>
        <v>200</v>
      </c>
      <c r="AE1221" s="75">
        <f ca="1">Z1221*'Inputs and Outputs'!$D$5-('Model Part B'!AA1221*'Model Part B'!AD1221+AA1221*Costperbumped)</f>
        <v>4080</v>
      </c>
      <c r="AH1221" s="74">
        <v>1218</v>
      </c>
      <c r="AI1221" s="68" t="s">
        <v>5</v>
      </c>
      <c r="AJ1221" s="71">
        <f t="shared" si="387"/>
        <v>44603</v>
      </c>
      <c r="AK1221" s="67" t="s">
        <v>0</v>
      </c>
      <c r="AL1221" s="68" t="str">
        <f>'Flight Data'!$A1219</f>
        <v>G1218</v>
      </c>
      <c r="AM1221" s="68">
        <f ca="1">'Flight Data'!$B1219</f>
        <v>1</v>
      </c>
      <c r="AN1221" s="68">
        <f ca="1">ROUND(NORMINV($AS1221,'Inputs and Outputs'!$C$20,'Inputs and Outputs'!$D$20),0)</f>
        <v>97</v>
      </c>
      <c r="AO1221" s="68">
        <f t="shared" si="396"/>
        <v>103</v>
      </c>
      <c r="AP1221" s="68">
        <f t="shared" ca="1" si="397"/>
        <v>97</v>
      </c>
      <c r="AQ1221" s="68">
        <f ca="1">IF(AP1221-AM1221&gt;'Inputs and Outputs'!$D$4,Three-AM1221,0)</f>
        <v>0</v>
      </c>
      <c r="AR1221" s="68">
        <f ca="1">AP1221*'Inputs and Outputs'!$D$5-AQ1221*'Inputs and Outputs'!$D$6</f>
        <v>3880</v>
      </c>
      <c r="AS1221" s="70">
        <f t="shared" ref="AS1221:AS1284" ca="1" si="407">RAND()</f>
        <v>5.4123295474297395E-2</v>
      </c>
      <c r="AT1221" s="68">
        <f t="shared" si="398"/>
        <v>200</v>
      </c>
      <c r="AU1221" s="75">
        <f ca="1">AP1221*'Inputs and Outputs'!$D$5-('Model Part B'!AQ1221*'Model Part B'!AT1221+AQ1221*Costperbumped)</f>
        <v>3880</v>
      </c>
      <c r="AX1221" s="74">
        <v>1218</v>
      </c>
      <c r="AY1221" s="68" t="s">
        <v>5</v>
      </c>
      <c r="AZ1221" s="71">
        <f t="shared" si="388"/>
        <v>44603</v>
      </c>
      <c r="BA1221" s="67" t="s">
        <v>0</v>
      </c>
      <c r="BB1221" s="68" t="str">
        <f>'Flight Data'!$A1219</f>
        <v>G1218</v>
      </c>
      <c r="BC1221" s="68">
        <f ca="1">'Flight Data'!$B1219</f>
        <v>1</v>
      </c>
      <c r="BD1221" s="68">
        <f ca="1">ROUND(NORMINV($BI1221,'Inputs and Outputs'!$C$20,'Inputs and Outputs'!$D$20),0)</f>
        <v>99</v>
      </c>
      <c r="BE1221" s="68">
        <f t="shared" si="399"/>
        <v>104</v>
      </c>
      <c r="BF1221" s="68">
        <f t="shared" ca="1" si="400"/>
        <v>99</v>
      </c>
      <c r="BG1221" s="68">
        <f ca="1">IF(BF1221-BC1221&gt;'Inputs and Outputs'!$D$4,Four-BC1221,0)</f>
        <v>0</v>
      </c>
      <c r="BH1221" s="68">
        <f ca="1">BF1221*'Inputs and Outputs'!$D$5-BG1221*'Inputs and Outputs'!$D$6</f>
        <v>3960</v>
      </c>
      <c r="BI1221" s="70">
        <f t="shared" ref="BI1221:BI1284" ca="1" si="408">RAND()</f>
        <v>0.11996505835244697</v>
      </c>
      <c r="BJ1221" s="68">
        <f t="shared" si="401"/>
        <v>200</v>
      </c>
      <c r="BK1221" s="75">
        <f ca="1">BF1221*'Inputs and Outputs'!$D$5-('Model Part B'!BG1221*'Model Part B'!BJ1221+BG1221*Costperbumped)</f>
        <v>3960</v>
      </c>
      <c r="BN1221" s="74">
        <v>1218</v>
      </c>
      <c r="BO1221" s="68" t="s">
        <v>5</v>
      </c>
      <c r="BP1221" s="71">
        <f t="shared" si="389"/>
        <v>44603</v>
      </c>
      <c r="BQ1221" s="67" t="s">
        <v>0</v>
      </c>
      <c r="BR1221" s="68" t="str">
        <f>'Flight Data'!$A1219</f>
        <v>G1218</v>
      </c>
      <c r="BS1221" s="68">
        <f ca="1">'Flight Data'!$B1219</f>
        <v>1</v>
      </c>
      <c r="BT1221" s="68">
        <f ca="1">ROUND(NORMINV($BY1221,'Inputs and Outputs'!$C$18,'Inputs and Outputs'!$D$18),0)</f>
        <v>103</v>
      </c>
      <c r="BU1221" s="68">
        <f t="shared" si="402"/>
        <v>105</v>
      </c>
      <c r="BV1221" s="68">
        <f t="shared" ca="1" si="403"/>
        <v>103</v>
      </c>
      <c r="BW1221" s="68">
        <f ca="1">IF(BV1221-BS1221&gt;'Inputs and Outputs'!$D$4,Five-BS1221,0)</f>
        <v>4</v>
      </c>
      <c r="BX1221" s="68">
        <f ca="1">BV1221*'Inputs and Outputs'!$D$5-BW1221*'Inputs and Outputs'!$D$6</f>
        <v>3720</v>
      </c>
      <c r="BY1221" s="70">
        <f t="shared" ref="BY1221:BY1284" ca="1" si="409">RAND()</f>
        <v>0.61699218391207888</v>
      </c>
      <c r="BZ1221" s="68">
        <f t="shared" si="404"/>
        <v>200</v>
      </c>
      <c r="CA1221" s="75">
        <f ca="1">BV1221*'Inputs and Outputs'!$D$5-('Model Part B'!BW1221*'Model Part B'!BZ1221+BW1221*Costperbumped)</f>
        <v>2920</v>
      </c>
    </row>
    <row r="1222" spans="2:79" x14ac:dyDescent="0.2">
      <c r="B1222" s="74">
        <v>1219</v>
      </c>
      <c r="C1222" s="68" t="s">
        <v>4</v>
      </c>
      <c r="D1222" s="71">
        <f t="shared" si="385"/>
        <v>44604</v>
      </c>
      <c r="E1222" s="67" t="s">
        <v>3</v>
      </c>
      <c r="F1222" s="68" t="str">
        <f>'Flight Data'!$A1220</f>
        <v>G1219</v>
      </c>
      <c r="G1222" s="68">
        <f ca="1">'Flight Data'!$B1220</f>
        <v>3</v>
      </c>
      <c r="H1222" s="68">
        <f ca="1">ROUND(NORMINV($M1222,'Inputs and Outputs'!$C$18,'Inputs and Outputs'!$D$18),0)</f>
        <v>94</v>
      </c>
      <c r="I1222" s="68">
        <f t="shared" si="390"/>
        <v>101</v>
      </c>
      <c r="J1222" s="68">
        <f t="shared" ca="1" si="391"/>
        <v>94</v>
      </c>
      <c r="K1222" s="68">
        <f ca="1">IF(J1222-G1222&gt;'Inputs and Outputs'!$D$4,One-G1222,0)</f>
        <v>0</v>
      </c>
      <c r="L1222" s="68">
        <f ca="1">J1222*'Inputs and Outputs'!$D$5-K1222*'Inputs and Outputs'!$D$6</f>
        <v>3760</v>
      </c>
      <c r="M1222" s="70">
        <f t="shared" ca="1" si="405"/>
        <v>0.11455223386319346</v>
      </c>
      <c r="N1222" s="68">
        <f t="shared" si="392"/>
        <v>25</v>
      </c>
      <c r="O1222" s="75">
        <f ca="1">J1222*'Inputs and Outputs'!$D$5-('Model Part B'!K1222*'Model Part B'!N1222+K1222*Costperbumped)</f>
        <v>3760</v>
      </c>
      <c r="R1222" s="74">
        <v>1219</v>
      </c>
      <c r="S1222" s="68" t="s">
        <v>4</v>
      </c>
      <c r="T1222" s="71">
        <f t="shared" si="386"/>
        <v>44604</v>
      </c>
      <c r="U1222" s="67" t="s">
        <v>3</v>
      </c>
      <c r="V1222" s="68" t="str">
        <f>'Flight Data'!$A1220</f>
        <v>G1219</v>
      </c>
      <c r="W1222" s="68">
        <f ca="1">'Flight Data'!$B1220</f>
        <v>3</v>
      </c>
      <c r="X1222" s="68">
        <f ca="1">ROUND(NORMINV($AC1222,'Inputs and Outputs'!$C$18,'Inputs and Outputs'!$D$18),0)</f>
        <v>108</v>
      </c>
      <c r="Y1222" s="68">
        <f t="shared" si="393"/>
        <v>102</v>
      </c>
      <c r="Z1222" s="68">
        <f t="shared" ca="1" si="394"/>
        <v>102</v>
      </c>
      <c r="AA1222" s="68">
        <f ca="1">IF(Z1222-W1222&gt;'Inputs and Outputs'!$D$4,One-W1222,0)</f>
        <v>0</v>
      </c>
      <c r="AB1222" s="68">
        <f ca="1">Z1222*'Inputs and Outputs'!$D$5-AA1222*'Inputs and Outputs'!$D$6</f>
        <v>4080</v>
      </c>
      <c r="AC1222" s="70">
        <f t="shared" ca="1" si="406"/>
        <v>0.87150479976534734</v>
      </c>
      <c r="AD1222" s="68">
        <f t="shared" si="395"/>
        <v>25</v>
      </c>
      <c r="AE1222" s="75">
        <f ca="1">Z1222*'Inputs and Outputs'!$D$5-('Model Part B'!AA1222*'Model Part B'!AD1222+AA1222*Costperbumped)</f>
        <v>4080</v>
      </c>
      <c r="AH1222" s="74">
        <v>1219</v>
      </c>
      <c r="AI1222" s="68" t="s">
        <v>4</v>
      </c>
      <c r="AJ1222" s="71">
        <f t="shared" si="387"/>
        <v>44604</v>
      </c>
      <c r="AK1222" s="67" t="s">
        <v>3</v>
      </c>
      <c r="AL1222" s="68" t="str">
        <f>'Flight Data'!$A1220</f>
        <v>G1219</v>
      </c>
      <c r="AM1222" s="68">
        <f ca="1">'Flight Data'!$B1220</f>
        <v>3</v>
      </c>
      <c r="AN1222" s="68">
        <f ca="1">ROUND(NORMINV($AS1222,'Inputs and Outputs'!$C$18,'Inputs and Outputs'!$D$18),0)</f>
        <v>102</v>
      </c>
      <c r="AO1222" s="68">
        <f t="shared" si="396"/>
        <v>103</v>
      </c>
      <c r="AP1222" s="68">
        <f t="shared" ca="1" si="397"/>
        <v>102</v>
      </c>
      <c r="AQ1222" s="68">
        <f ca="1">IF(AP1222-AM1222&gt;'Inputs and Outputs'!$D$4,Three-AM1222,0)</f>
        <v>0</v>
      </c>
      <c r="AR1222" s="68">
        <f ca="1">AP1222*'Inputs and Outputs'!$D$5-AQ1222*'Inputs and Outputs'!$D$6</f>
        <v>4080</v>
      </c>
      <c r="AS1222" s="70">
        <f t="shared" ca="1" si="407"/>
        <v>0.58376524997062418</v>
      </c>
      <c r="AT1222" s="68">
        <f t="shared" si="398"/>
        <v>25</v>
      </c>
      <c r="AU1222" s="75">
        <f ca="1">AP1222*'Inputs and Outputs'!$D$5-('Model Part B'!AQ1222*'Model Part B'!AT1222+AQ1222*Costperbumped)</f>
        <v>4080</v>
      </c>
      <c r="AX1222" s="74">
        <v>1219</v>
      </c>
      <c r="AY1222" s="68" t="s">
        <v>4</v>
      </c>
      <c r="AZ1222" s="71">
        <f t="shared" si="388"/>
        <v>44604</v>
      </c>
      <c r="BA1222" s="67" t="s">
        <v>3</v>
      </c>
      <c r="BB1222" s="68" t="str">
        <f>'Flight Data'!$A1220</f>
        <v>G1219</v>
      </c>
      <c r="BC1222" s="68">
        <f ca="1">'Flight Data'!$B1220</f>
        <v>3</v>
      </c>
      <c r="BD1222" s="68">
        <f ca="1">ROUND(NORMINV($BI1222,'Inputs and Outputs'!$C$18,'Inputs and Outputs'!$D$18),0)</f>
        <v>103</v>
      </c>
      <c r="BE1222" s="68">
        <f t="shared" si="399"/>
        <v>104</v>
      </c>
      <c r="BF1222" s="68">
        <f t="shared" ca="1" si="400"/>
        <v>103</v>
      </c>
      <c r="BG1222" s="68">
        <f ca="1">IF(BF1222-BC1222&gt;'Inputs and Outputs'!$D$4,Four-BC1222,0)</f>
        <v>0</v>
      </c>
      <c r="BH1222" s="68">
        <f ca="1">BF1222*'Inputs and Outputs'!$D$5-BG1222*'Inputs and Outputs'!$D$6</f>
        <v>4120</v>
      </c>
      <c r="BI1222" s="70">
        <f t="shared" ca="1" si="408"/>
        <v>0.60711868177936412</v>
      </c>
      <c r="BJ1222" s="68">
        <f t="shared" si="401"/>
        <v>25</v>
      </c>
      <c r="BK1222" s="75">
        <f ca="1">BF1222*'Inputs and Outputs'!$D$5-('Model Part B'!BG1222*'Model Part B'!BJ1222+BG1222*Costperbumped)</f>
        <v>4120</v>
      </c>
      <c r="BN1222" s="74">
        <v>1219</v>
      </c>
      <c r="BO1222" s="68" t="s">
        <v>4</v>
      </c>
      <c r="BP1222" s="71">
        <f t="shared" si="389"/>
        <v>44604</v>
      </c>
      <c r="BQ1222" s="67" t="s">
        <v>3</v>
      </c>
      <c r="BR1222" s="68" t="str">
        <f>'Flight Data'!$A1220</f>
        <v>G1219</v>
      </c>
      <c r="BS1222" s="68">
        <f ca="1">'Flight Data'!$B1220</f>
        <v>3</v>
      </c>
      <c r="BT1222" s="68">
        <f ca="1">ROUND(NORMINV($BY1222,'Inputs and Outputs'!$C$18,'Inputs and Outputs'!$D$18),0)</f>
        <v>90</v>
      </c>
      <c r="BU1222" s="68">
        <f t="shared" si="402"/>
        <v>105</v>
      </c>
      <c r="BV1222" s="68">
        <f t="shared" ca="1" si="403"/>
        <v>90</v>
      </c>
      <c r="BW1222" s="68">
        <f ca="1">IF(BV1222-BS1222&gt;'Inputs and Outputs'!$D$4,Five-BS1222,0)</f>
        <v>0</v>
      </c>
      <c r="BX1222" s="68">
        <f ca="1">BV1222*'Inputs and Outputs'!$D$5-BW1222*'Inputs and Outputs'!$D$6</f>
        <v>3600</v>
      </c>
      <c r="BY1222" s="70">
        <f t="shared" ca="1" si="409"/>
        <v>3.1863276151476883E-2</v>
      </c>
      <c r="BZ1222" s="68">
        <f t="shared" si="404"/>
        <v>25</v>
      </c>
      <c r="CA1222" s="75">
        <f ca="1">BV1222*'Inputs and Outputs'!$D$5-('Model Part B'!BW1222*'Model Part B'!BZ1222+BW1222*Costperbumped)</f>
        <v>3600</v>
      </c>
    </row>
    <row r="1223" spans="2:79" x14ac:dyDescent="0.2">
      <c r="B1223" s="74">
        <v>1220</v>
      </c>
      <c r="C1223" s="68" t="s">
        <v>4</v>
      </c>
      <c r="D1223" s="71">
        <f t="shared" si="385"/>
        <v>44604</v>
      </c>
      <c r="E1223" s="67" t="s">
        <v>2</v>
      </c>
      <c r="F1223" s="68" t="str">
        <f>'Flight Data'!$A1221</f>
        <v>G1220</v>
      </c>
      <c r="G1223" s="68">
        <f ca="1">'Flight Data'!$B1221</f>
        <v>6</v>
      </c>
      <c r="H1223" s="68">
        <f ca="1">ROUND(NORMINV($M1223,'Inputs and Outputs'!$C$19,'Inputs and Outputs'!$D$19),0)</f>
        <v>110</v>
      </c>
      <c r="I1223" s="68">
        <f t="shared" si="390"/>
        <v>101</v>
      </c>
      <c r="J1223" s="68">
        <f t="shared" ca="1" si="391"/>
        <v>101</v>
      </c>
      <c r="K1223" s="68">
        <f ca="1">IF(J1223-G1223&gt;'Inputs and Outputs'!$D$4,One-G1223,0)</f>
        <v>0</v>
      </c>
      <c r="L1223" s="68">
        <f ca="1">J1223*'Inputs and Outputs'!$D$5-K1223*'Inputs and Outputs'!$D$6</f>
        <v>4040</v>
      </c>
      <c r="M1223" s="70">
        <f t="shared" ca="1" si="405"/>
        <v>0.92207548441289822</v>
      </c>
      <c r="N1223" s="68">
        <f t="shared" si="392"/>
        <v>25</v>
      </c>
      <c r="O1223" s="75">
        <f ca="1">J1223*'Inputs and Outputs'!$D$5-('Model Part B'!K1223*'Model Part B'!N1223+K1223*Costperbumped)</f>
        <v>4040</v>
      </c>
      <c r="R1223" s="74">
        <v>1220</v>
      </c>
      <c r="S1223" s="68" t="s">
        <v>4</v>
      </c>
      <c r="T1223" s="71">
        <f t="shared" si="386"/>
        <v>44604</v>
      </c>
      <c r="U1223" s="67" t="s">
        <v>2</v>
      </c>
      <c r="V1223" s="68" t="str">
        <f>'Flight Data'!$A1221</f>
        <v>G1220</v>
      </c>
      <c r="W1223" s="68">
        <f ca="1">'Flight Data'!$B1221</f>
        <v>6</v>
      </c>
      <c r="X1223" s="68">
        <f ca="1">ROUND(NORMINV($AC1223,'Inputs and Outputs'!$C$19,'Inputs and Outputs'!$D$19),0)</f>
        <v>95</v>
      </c>
      <c r="Y1223" s="68">
        <f t="shared" si="393"/>
        <v>102</v>
      </c>
      <c r="Z1223" s="68">
        <f t="shared" ca="1" si="394"/>
        <v>95</v>
      </c>
      <c r="AA1223" s="68">
        <f ca="1">IF(Z1223-W1223&gt;'Inputs and Outputs'!$D$4,One-W1223,0)</f>
        <v>0</v>
      </c>
      <c r="AB1223" s="68">
        <f ca="1">Z1223*'Inputs and Outputs'!$D$5-AA1223*'Inputs and Outputs'!$D$6</f>
        <v>3800</v>
      </c>
      <c r="AC1223" s="70">
        <f t="shared" ca="1" si="406"/>
        <v>6.6071569712561118E-2</v>
      </c>
      <c r="AD1223" s="68">
        <f t="shared" si="395"/>
        <v>25</v>
      </c>
      <c r="AE1223" s="75">
        <f ca="1">Z1223*'Inputs and Outputs'!$D$5-('Model Part B'!AA1223*'Model Part B'!AD1223+AA1223*Costperbumped)</f>
        <v>3800</v>
      </c>
      <c r="AH1223" s="74">
        <v>1220</v>
      </c>
      <c r="AI1223" s="68" t="s">
        <v>4</v>
      </c>
      <c r="AJ1223" s="71">
        <f t="shared" si="387"/>
        <v>44604</v>
      </c>
      <c r="AK1223" s="67" t="s">
        <v>2</v>
      </c>
      <c r="AL1223" s="68" t="str">
        <f>'Flight Data'!$A1221</f>
        <v>G1220</v>
      </c>
      <c r="AM1223" s="68">
        <f ca="1">'Flight Data'!$B1221</f>
        <v>6</v>
      </c>
      <c r="AN1223" s="68">
        <f ca="1">ROUND(NORMINV($AS1223,'Inputs and Outputs'!$C$19,'Inputs and Outputs'!$D$19),0)</f>
        <v>116</v>
      </c>
      <c r="AO1223" s="68">
        <f t="shared" si="396"/>
        <v>103</v>
      </c>
      <c r="AP1223" s="68">
        <f t="shared" ca="1" si="397"/>
        <v>103</v>
      </c>
      <c r="AQ1223" s="68">
        <f ca="1">IF(AP1223-AM1223&gt;'Inputs and Outputs'!$D$4,Three-AM1223,0)</f>
        <v>0</v>
      </c>
      <c r="AR1223" s="68">
        <f ca="1">AP1223*'Inputs and Outputs'!$D$5-AQ1223*'Inputs and Outputs'!$D$6</f>
        <v>4120</v>
      </c>
      <c r="AS1223" s="70">
        <f t="shared" ca="1" si="407"/>
        <v>0.99448547947901367</v>
      </c>
      <c r="AT1223" s="68">
        <f t="shared" si="398"/>
        <v>25</v>
      </c>
      <c r="AU1223" s="75">
        <f ca="1">AP1223*'Inputs and Outputs'!$D$5-('Model Part B'!AQ1223*'Model Part B'!AT1223+AQ1223*Costperbumped)</f>
        <v>4120</v>
      </c>
      <c r="AX1223" s="74">
        <v>1220</v>
      </c>
      <c r="AY1223" s="68" t="s">
        <v>4</v>
      </c>
      <c r="AZ1223" s="71">
        <f t="shared" si="388"/>
        <v>44604</v>
      </c>
      <c r="BA1223" s="67" t="s">
        <v>2</v>
      </c>
      <c r="BB1223" s="68" t="str">
        <f>'Flight Data'!$A1221</f>
        <v>G1220</v>
      </c>
      <c r="BC1223" s="68">
        <f ca="1">'Flight Data'!$B1221</f>
        <v>6</v>
      </c>
      <c r="BD1223" s="68">
        <f ca="1">ROUND(NORMINV($BI1223,'Inputs and Outputs'!$C$19,'Inputs and Outputs'!$D$19),0)</f>
        <v>97</v>
      </c>
      <c r="BE1223" s="68">
        <f t="shared" si="399"/>
        <v>104</v>
      </c>
      <c r="BF1223" s="68">
        <f t="shared" ca="1" si="400"/>
        <v>97</v>
      </c>
      <c r="BG1223" s="68">
        <f ca="1">IF(BF1223-BC1223&gt;'Inputs and Outputs'!$D$4,Four-BC1223,0)</f>
        <v>0</v>
      </c>
      <c r="BH1223" s="68">
        <f ca="1">BF1223*'Inputs and Outputs'!$D$5-BG1223*'Inputs and Outputs'!$D$6</f>
        <v>3880</v>
      </c>
      <c r="BI1223" s="70">
        <f t="shared" ca="1" si="408"/>
        <v>0.11963827414095196</v>
      </c>
      <c r="BJ1223" s="68">
        <f t="shared" si="401"/>
        <v>25</v>
      </c>
      <c r="BK1223" s="75">
        <f ca="1">BF1223*'Inputs and Outputs'!$D$5-('Model Part B'!BG1223*'Model Part B'!BJ1223+BG1223*Costperbumped)</f>
        <v>3880</v>
      </c>
      <c r="BN1223" s="74">
        <v>1220</v>
      </c>
      <c r="BO1223" s="68" t="s">
        <v>4</v>
      </c>
      <c r="BP1223" s="71">
        <f t="shared" si="389"/>
        <v>44604</v>
      </c>
      <c r="BQ1223" s="67" t="s">
        <v>2</v>
      </c>
      <c r="BR1223" s="68" t="str">
        <f>'Flight Data'!$A1221</f>
        <v>G1220</v>
      </c>
      <c r="BS1223" s="68">
        <f ca="1">'Flight Data'!$B1221</f>
        <v>6</v>
      </c>
      <c r="BT1223" s="68">
        <f ca="1">ROUND(NORMINV($BY1223,'Inputs and Outputs'!$C$18,'Inputs and Outputs'!$D$18),0)</f>
        <v>103</v>
      </c>
      <c r="BU1223" s="68">
        <f t="shared" si="402"/>
        <v>105</v>
      </c>
      <c r="BV1223" s="68">
        <f t="shared" ca="1" si="403"/>
        <v>103</v>
      </c>
      <c r="BW1223" s="68">
        <f ca="1">IF(BV1223-BS1223&gt;'Inputs and Outputs'!$D$4,Five-BS1223,0)</f>
        <v>0</v>
      </c>
      <c r="BX1223" s="68">
        <f ca="1">BV1223*'Inputs and Outputs'!$D$5-BW1223*'Inputs and Outputs'!$D$6</f>
        <v>4120</v>
      </c>
      <c r="BY1223" s="70">
        <f t="shared" ca="1" si="409"/>
        <v>0.65621125950628978</v>
      </c>
      <c r="BZ1223" s="68">
        <f t="shared" si="404"/>
        <v>25</v>
      </c>
      <c r="CA1223" s="75">
        <f ca="1">BV1223*'Inputs and Outputs'!$D$5-('Model Part B'!BW1223*'Model Part B'!BZ1223+BW1223*Costperbumped)</f>
        <v>4120</v>
      </c>
    </row>
    <row r="1224" spans="2:79" x14ac:dyDescent="0.2">
      <c r="B1224" s="74">
        <v>1221</v>
      </c>
      <c r="C1224" s="68" t="s">
        <v>4</v>
      </c>
      <c r="D1224" s="71">
        <f t="shared" si="385"/>
        <v>44604</v>
      </c>
      <c r="E1224" s="67" t="s">
        <v>0</v>
      </c>
      <c r="F1224" s="68" t="str">
        <f>'Flight Data'!$A1222</f>
        <v>G1221</v>
      </c>
      <c r="G1224" s="68">
        <f ca="1">'Flight Data'!$B1222</f>
        <v>5</v>
      </c>
      <c r="H1224" s="68">
        <f ca="1">ROUND(NORMINV($M1224,'Inputs and Outputs'!$C$20,'Inputs and Outputs'!$D$20),0)</f>
        <v>106</v>
      </c>
      <c r="I1224" s="68">
        <f t="shared" si="390"/>
        <v>101</v>
      </c>
      <c r="J1224" s="68">
        <f t="shared" ca="1" si="391"/>
        <v>101</v>
      </c>
      <c r="K1224" s="68">
        <f ca="1">IF(J1224-G1224&gt;'Inputs and Outputs'!$D$4,One-G1224,0)</f>
        <v>0</v>
      </c>
      <c r="L1224" s="68">
        <f ca="1">J1224*'Inputs and Outputs'!$D$5-K1224*'Inputs and Outputs'!$D$6</f>
        <v>4040</v>
      </c>
      <c r="M1224" s="70">
        <f t="shared" ca="1" si="405"/>
        <v>0.57097714481535944</v>
      </c>
      <c r="N1224" s="68">
        <f t="shared" si="392"/>
        <v>200</v>
      </c>
      <c r="O1224" s="75">
        <f ca="1">J1224*'Inputs and Outputs'!$D$5-('Model Part B'!K1224*'Model Part B'!N1224+K1224*Costperbumped)</f>
        <v>4040</v>
      </c>
      <c r="R1224" s="74">
        <v>1221</v>
      </c>
      <c r="S1224" s="68" t="s">
        <v>4</v>
      </c>
      <c r="T1224" s="71">
        <f t="shared" si="386"/>
        <v>44604</v>
      </c>
      <c r="U1224" s="67" t="s">
        <v>0</v>
      </c>
      <c r="V1224" s="68" t="str">
        <f>'Flight Data'!$A1222</f>
        <v>G1221</v>
      </c>
      <c r="W1224" s="68">
        <f ca="1">'Flight Data'!$B1222</f>
        <v>5</v>
      </c>
      <c r="X1224" s="68">
        <f ca="1">ROUND(NORMINV($AC1224,'Inputs and Outputs'!$C$20,'Inputs and Outputs'!$D$20),0)</f>
        <v>105</v>
      </c>
      <c r="Y1224" s="68">
        <f t="shared" si="393"/>
        <v>102</v>
      </c>
      <c r="Z1224" s="68">
        <f t="shared" ca="1" si="394"/>
        <v>102</v>
      </c>
      <c r="AA1224" s="68">
        <f ca="1">IF(Z1224-W1224&gt;'Inputs and Outputs'!$D$4,One-W1224,0)</f>
        <v>0</v>
      </c>
      <c r="AB1224" s="68">
        <f ca="1">Z1224*'Inputs and Outputs'!$D$5-AA1224*'Inputs and Outputs'!$D$6</f>
        <v>4080</v>
      </c>
      <c r="AC1224" s="70">
        <f t="shared" ca="1" si="406"/>
        <v>0.52633884833256428</v>
      </c>
      <c r="AD1224" s="68">
        <f t="shared" si="395"/>
        <v>200</v>
      </c>
      <c r="AE1224" s="75">
        <f ca="1">Z1224*'Inputs and Outputs'!$D$5-('Model Part B'!AA1224*'Model Part B'!AD1224+AA1224*Costperbumped)</f>
        <v>4080</v>
      </c>
      <c r="AH1224" s="74">
        <v>1221</v>
      </c>
      <c r="AI1224" s="68" t="s">
        <v>4</v>
      </c>
      <c r="AJ1224" s="71">
        <f t="shared" si="387"/>
        <v>44604</v>
      </c>
      <c r="AK1224" s="67" t="s">
        <v>0</v>
      </c>
      <c r="AL1224" s="68" t="str">
        <f>'Flight Data'!$A1222</f>
        <v>G1221</v>
      </c>
      <c r="AM1224" s="68">
        <f ca="1">'Flight Data'!$B1222</f>
        <v>5</v>
      </c>
      <c r="AN1224" s="68">
        <f ca="1">ROUND(NORMINV($AS1224,'Inputs and Outputs'!$C$20,'Inputs and Outputs'!$D$20),0)</f>
        <v>108</v>
      </c>
      <c r="AO1224" s="68">
        <f t="shared" si="396"/>
        <v>103</v>
      </c>
      <c r="AP1224" s="68">
        <f t="shared" ca="1" si="397"/>
        <v>103</v>
      </c>
      <c r="AQ1224" s="68">
        <f ca="1">IF(AP1224-AM1224&gt;'Inputs and Outputs'!$D$4,Three-AM1224,0)</f>
        <v>0</v>
      </c>
      <c r="AR1224" s="68">
        <f ca="1">AP1224*'Inputs and Outputs'!$D$5-AQ1224*'Inputs and Outputs'!$D$6</f>
        <v>4120</v>
      </c>
      <c r="AS1224" s="70">
        <f t="shared" ca="1" si="407"/>
        <v>0.73835012131682309</v>
      </c>
      <c r="AT1224" s="68">
        <f t="shared" si="398"/>
        <v>200</v>
      </c>
      <c r="AU1224" s="75">
        <f ca="1">AP1224*'Inputs and Outputs'!$D$5-('Model Part B'!AQ1224*'Model Part B'!AT1224+AQ1224*Costperbumped)</f>
        <v>4120</v>
      </c>
      <c r="AX1224" s="74">
        <v>1221</v>
      </c>
      <c r="AY1224" s="68" t="s">
        <v>4</v>
      </c>
      <c r="AZ1224" s="71">
        <f t="shared" si="388"/>
        <v>44604</v>
      </c>
      <c r="BA1224" s="67" t="s">
        <v>0</v>
      </c>
      <c r="BB1224" s="68" t="str">
        <f>'Flight Data'!$A1222</f>
        <v>G1221</v>
      </c>
      <c r="BC1224" s="68">
        <f ca="1">'Flight Data'!$B1222</f>
        <v>5</v>
      </c>
      <c r="BD1224" s="68">
        <f ca="1">ROUND(NORMINV($BI1224,'Inputs and Outputs'!$C$20,'Inputs and Outputs'!$D$20),0)</f>
        <v>107</v>
      </c>
      <c r="BE1224" s="68">
        <f t="shared" si="399"/>
        <v>104</v>
      </c>
      <c r="BF1224" s="68">
        <f t="shared" ca="1" si="400"/>
        <v>104</v>
      </c>
      <c r="BG1224" s="68">
        <f ca="1">IF(BF1224-BC1224&gt;'Inputs and Outputs'!$D$4,Four-BC1224,0)</f>
        <v>0</v>
      </c>
      <c r="BH1224" s="68">
        <f ca="1">BF1224*'Inputs and Outputs'!$D$5-BG1224*'Inputs and Outputs'!$D$6</f>
        <v>4160</v>
      </c>
      <c r="BI1224" s="70">
        <f t="shared" ca="1" si="408"/>
        <v>0.64076319683034477</v>
      </c>
      <c r="BJ1224" s="68">
        <f t="shared" si="401"/>
        <v>200</v>
      </c>
      <c r="BK1224" s="75">
        <f ca="1">BF1224*'Inputs and Outputs'!$D$5-('Model Part B'!BG1224*'Model Part B'!BJ1224+BG1224*Costperbumped)</f>
        <v>4160</v>
      </c>
      <c r="BN1224" s="74">
        <v>1221</v>
      </c>
      <c r="BO1224" s="68" t="s">
        <v>4</v>
      </c>
      <c r="BP1224" s="71">
        <f t="shared" si="389"/>
        <v>44604</v>
      </c>
      <c r="BQ1224" s="67" t="s">
        <v>0</v>
      </c>
      <c r="BR1224" s="68" t="str">
        <f>'Flight Data'!$A1222</f>
        <v>G1221</v>
      </c>
      <c r="BS1224" s="68">
        <f ca="1">'Flight Data'!$B1222</f>
        <v>5</v>
      </c>
      <c r="BT1224" s="68">
        <f ca="1">ROUND(NORMINV($BY1224,'Inputs and Outputs'!$C$18,'Inputs and Outputs'!$D$18),0)</f>
        <v>107</v>
      </c>
      <c r="BU1224" s="68">
        <f t="shared" si="402"/>
        <v>105</v>
      </c>
      <c r="BV1224" s="68">
        <f t="shared" ca="1" si="403"/>
        <v>105</v>
      </c>
      <c r="BW1224" s="68">
        <f ca="1">IF(BV1224-BS1224&gt;'Inputs and Outputs'!$D$4,Five-BS1224,0)</f>
        <v>0</v>
      </c>
      <c r="BX1224" s="68">
        <f ca="1">BV1224*'Inputs and Outputs'!$D$5-BW1224*'Inputs and Outputs'!$D$6</f>
        <v>4200</v>
      </c>
      <c r="BY1224" s="70">
        <f t="shared" ca="1" si="409"/>
        <v>0.84449514743400256</v>
      </c>
      <c r="BZ1224" s="68">
        <f t="shared" si="404"/>
        <v>200</v>
      </c>
      <c r="CA1224" s="75">
        <f ca="1">BV1224*'Inputs and Outputs'!$D$5-('Model Part B'!BW1224*'Model Part B'!BZ1224+BW1224*Costperbumped)</f>
        <v>4200</v>
      </c>
    </row>
    <row r="1225" spans="2:79" x14ac:dyDescent="0.2">
      <c r="B1225" s="74">
        <v>1222</v>
      </c>
      <c r="C1225" s="68" t="s">
        <v>1</v>
      </c>
      <c r="D1225" s="71">
        <f t="shared" si="385"/>
        <v>44605</v>
      </c>
      <c r="E1225" s="67" t="s">
        <v>3</v>
      </c>
      <c r="F1225" s="68" t="str">
        <f>'Flight Data'!$A1223</f>
        <v>G1222</v>
      </c>
      <c r="G1225" s="68">
        <f ca="1">'Flight Data'!$B1223</f>
        <v>5</v>
      </c>
      <c r="H1225" s="68">
        <f ca="1">ROUND(NORMINV($M1225,'Inputs and Outputs'!$C$18,'Inputs and Outputs'!$D$18),0)</f>
        <v>106</v>
      </c>
      <c r="I1225" s="68">
        <f t="shared" si="390"/>
        <v>101</v>
      </c>
      <c r="J1225" s="68">
        <f t="shared" ca="1" si="391"/>
        <v>101</v>
      </c>
      <c r="K1225" s="68">
        <f ca="1">IF(J1225-G1225&gt;'Inputs and Outputs'!$D$4,One-G1225,0)</f>
        <v>0</v>
      </c>
      <c r="L1225" s="68">
        <f ca="1">J1225*'Inputs and Outputs'!$D$5-K1225*'Inputs and Outputs'!$D$6</f>
        <v>4040</v>
      </c>
      <c r="M1225" s="70">
        <f t="shared" ca="1" si="405"/>
        <v>0.79475938164172855</v>
      </c>
      <c r="N1225" s="68">
        <f t="shared" si="392"/>
        <v>25</v>
      </c>
      <c r="O1225" s="75">
        <f ca="1">J1225*'Inputs and Outputs'!$D$5-('Model Part B'!K1225*'Model Part B'!N1225+K1225*Costperbumped)</f>
        <v>4040</v>
      </c>
      <c r="R1225" s="74">
        <v>1222</v>
      </c>
      <c r="S1225" s="68" t="s">
        <v>1</v>
      </c>
      <c r="T1225" s="71">
        <f t="shared" si="386"/>
        <v>44605</v>
      </c>
      <c r="U1225" s="67" t="s">
        <v>3</v>
      </c>
      <c r="V1225" s="68" t="str">
        <f>'Flight Data'!$A1223</f>
        <v>G1222</v>
      </c>
      <c r="W1225" s="68">
        <f ca="1">'Flight Data'!$B1223</f>
        <v>5</v>
      </c>
      <c r="X1225" s="68">
        <f ca="1">ROUND(NORMINV($AC1225,'Inputs and Outputs'!$C$18,'Inputs and Outputs'!$D$18),0)</f>
        <v>96</v>
      </c>
      <c r="Y1225" s="68">
        <f t="shared" si="393"/>
        <v>102</v>
      </c>
      <c r="Z1225" s="68">
        <f t="shared" ca="1" si="394"/>
        <v>96</v>
      </c>
      <c r="AA1225" s="68">
        <f ca="1">IF(Z1225-W1225&gt;'Inputs and Outputs'!$D$4,One-W1225,0)</f>
        <v>0</v>
      </c>
      <c r="AB1225" s="68">
        <f ca="1">Z1225*'Inputs and Outputs'!$D$5-AA1225*'Inputs and Outputs'!$D$6</f>
        <v>3840</v>
      </c>
      <c r="AC1225" s="70">
        <f t="shared" ca="1" si="406"/>
        <v>0.18930397639655805</v>
      </c>
      <c r="AD1225" s="68">
        <f t="shared" si="395"/>
        <v>25</v>
      </c>
      <c r="AE1225" s="75">
        <f ca="1">Z1225*'Inputs and Outputs'!$D$5-('Model Part B'!AA1225*'Model Part B'!AD1225+AA1225*Costperbumped)</f>
        <v>3840</v>
      </c>
      <c r="AH1225" s="74">
        <v>1222</v>
      </c>
      <c r="AI1225" s="68" t="s">
        <v>1</v>
      </c>
      <c r="AJ1225" s="71">
        <f t="shared" si="387"/>
        <v>44605</v>
      </c>
      <c r="AK1225" s="67" t="s">
        <v>3</v>
      </c>
      <c r="AL1225" s="68" t="str">
        <f>'Flight Data'!$A1223</f>
        <v>G1222</v>
      </c>
      <c r="AM1225" s="68">
        <f ca="1">'Flight Data'!$B1223</f>
        <v>5</v>
      </c>
      <c r="AN1225" s="68">
        <f ca="1">ROUND(NORMINV($AS1225,'Inputs and Outputs'!$C$18,'Inputs and Outputs'!$D$18),0)</f>
        <v>108</v>
      </c>
      <c r="AO1225" s="68">
        <f t="shared" si="396"/>
        <v>103</v>
      </c>
      <c r="AP1225" s="68">
        <f t="shared" ca="1" si="397"/>
        <v>103</v>
      </c>
      <c r="AQ1225" s="68">
        <f ca="1">IF(AP1225-AM1225&gt;'Inputs and Outputs'!$D$4,Three-AM1225,0)</f>
        <v>0</v>
      </c>
      <c r="AR1225" s="68">
        <f ca="1">AP1225*'Inputs and Outputs'!$D$5-AQ1225*'Inputs and Outputs'!$D$6</f>
        <v>4120</v>
      </c>
      <c r="AS1225" s="70">
        <f t="shared" ca="1" si="407"/>
        <v>0.86101742076012033</v>
      </c>
      <c r="AT1225" s="68">
        <f t="shared" si="398"/>
        <v>25</v>
      </c>
      <c r="AU1225" s="75">
        <f ca="1">AP1225*'Inputs and Outputs'!$D$5-('Model Part B'!AQ1225*'Model Part B'!AT1225+AQ1225*Costperbumped)</f>
        <v>4120</v>
      </c>
      <c r="AX1225" s="74">
        <v>1222</v>
      </c>
      <c r="AY1225" s="68" t="s">
        <v>1</v>
      </c>
      <c r="AZ1225" s="71">
        <f t="shared" si="388"/>
        <v>44605</v>
      </c>
      <c r="BA1225" s="67" t="s">
        <v>3</v>
      </c>
      <c r="BB1225" s="68" t="str">
        <f>'Flight Data'!$A1223</f>
        <v>G1222</v>
      </c>
      <c r="BC1225" s="68">
        <f ca="1">'Flight Data'!$B1223</f>
        <v>5</v>
      </c>
      <c r="BD1225" s="68">
        <f ca="1">ROUND(NORMINV($BI1225,'Inputs and Outputs'!$C$18,'Inputs and Outputs'!$D$18),0)</f>
        <v>101</v>
      </c>
      <c r="BE1225" s="68">
        <f t="shared" si="399"/>
        <v>104</v>
      </c>
      <c r="BF1225" s="68">
        <f t="shared" ca="1" si="400"/>
        <v>101</v>
      </c>
      <c r="BG1225" s="68">
        <f ca="1">IF(BF1225-BC1225&gt;'Inputs and Outputs'!$D$4,Four-BC1225,0)</f>
        <v>0</v>
      </c>
      <c r="BH1225" s="68">
        <f ca="1">BF1225*'Inputs and Outputs'!$D$5-BG1225*'Inputs and Outputs'!$D$6</f>
        <v>4040</v>
      </c>
      <c r="BI1225" s="70">
        <f t="shared" ca="1" si="408"/>
        <v>0.49579282522354318</v>
      </c>
      <c r="BJ1225" s="68">
        <f t="shared" si="401"/>
        <v>25</v>
      </c>
      <c r="BK1225" s="75">
        <f ca="1">BF1225*'Inputs and Outputs'!$D$5-('Model Part B'!BG1225*'Model Part B'!BJ1225+BG1225*Costperbumped)</f>
        <v>4040</v>
      </c>
      <c r="BN1225" s="74">
        <v>1222</v>
      </c>
      <c r="BO1225" s="68" t="s">
        <v>1</v>
      </c>
      <c r="BP1225" s="71">
        <f t="shared" si="389"/>
        <v>44605</v>
      </c>
      <c r="BQ1225" s="67" t="s">
        <v>3</v>
      </c>
      <c r="BR1225" s="68" t="str">
        <f>'Flight Data'!$A1223</f>
        <v>G1222</v>
      </c>
      <c r="BS1225" s="68">
        <f ca="1">'Flight Data'!$B1223</f>
        <v>5</v>
      </c>
      <c r="BT1225" s="68">
        <f ca="1">ROUND(NORMINV($BY1225,'Inputs and Outputs'!$C$18,'Inputs and Outputs'!$D$18),0)</f>
        <v>113</v>
      </c>
      <c r="BU1225" s="68">
        <f t="shared" si="402"/>
        <v>105</v>
      </c>
      <c r="BV1225" s="68">
        <f t="shared" ca="1" si="403"/>
        <v>105</v>
      </c>
      <c r="BW1225" s="68">
        <f ca="1">IF(BV1225-BS1225&gt;'Inputs and Outputs'!$D$4,Five-BS1225,0)</f>
        <v>0</v>
      </c>
      <c r="BX1225" s="68">
        <f ca="1">BV1225*'Inputs and Outputs'!$D$5-BW1225*'Inputs and Outputs'!$D$6</f>
        <v>4200</v>
      </c>
      <c r="BY1225" s="70">
        <f t="shared" ca="1" si="409"/>
        <v>0.97362703941156259</v>
      </c>
      <c r="BZ1225" s="68">
        <f t="shared" si="404"/>
        <v>25</v>
      </c>
      <c r="CA1225" s="75">
        <f ca="1">BV1225*'Inputs and Outputs'!$D$5-('Model Part B'!BW1225*'Model Part B'!BZ1225+BW1225*Costperbumped)</f>
        <v>4200</v>
      </c>
    </row>
    <row r="1226" spans="2:79" x14ac:dyDescent="0.2">
      <c r="B1226" s="74">
        <v>1223</v>
      </c>
      <c r="C1226" s="68" t="s">
        <v>1</v>
      </c>
      <c r="D1226" s="71">
        <f t="shared" si="385"/>
        <v>44605</v>
      </c>
      <c r="E1226" s="67" t="s">
        <v>2</v>
      </c>
      <c r="F1226" s="68" t="str">
        <f>'Flight Data'!$A1224</f>
        <v>G1223</v>
      </c>
      <c r="G1226" s="68">
        <f ca="1">'Flight Data'!$B1224</f>
        <v>4</v>
      </c>
      <c r="H1226" s="68">
        <f ca="1">ROUND(NORMINV($M1226,'Inputs and Outputs'!$C$19,'Inputs and Outputs'!$D$19),0)</f>
        <v>104</v>
      </c>
      <c r="I1226" s="68">
        <f t="shared" si="390"/>
        <v>101</v>
      </c>
      <c r="J1226" s="68">
        <f t="shared" ca="1" si="391"/>
        <v>101</v>
      </c>
      <c r="K1226" s="68">
        <f ca="1">IF(J1226-G1226&gt;'Inputs and Outputs'!$D$4,One-G1226,0)</f>
        <v>0</v>
      </c>
      <c r="L1226" s="68">
        <f ca="1">J1226*'Inputs and Outputs'!$D$5-K1226*'Inputs and Outputs'!$D$6</f>
        <v>4040</v>
      </c>
      <c r="M1226" s="70">
        <f t="shared" ca="1" si="405"/>
        <v>0.57157542497654734</v>
      </c>
      <c r="N1226" s="68">
        <f t="shared" si="392"/>
        <v>25</v>
      </c>
      <c r="O1226" s="75">
        <f ca="1">J1226*'Inputs and Outputs'!$D$5-('Model Part B'!K1226*'Model Part B'!N1226+K1226*Costperbumped)</f>
        <v>4040</v>
      </c>
      <c r="R1226" s="74">
        <v>1223</v>
      </c>
      <c r="S1226" s="68" t="s">
        <v>1</v>
      </c>
      <c r="T1226" s="71">
        <f t="shared" si="386"/>
        <v>44605</v>
      </c>
      <c r="U1226" s="67" t="s">
        <v>2</v>
      </c>
      <c r="V1226" s="68" t="str">
        <f>'Flight Data'!$A1224</f>
        <v>G1223</v>
      </c>
      <c r="W1226" s="68">
        <f ca="1">'Flight Data'!$B1224</f>
        <v>4</v>
      </c>
      <c r="X1226" s="68">
        <f ca="1">ROUND(NORMINV($AC1226,'Inputs and Outputs'!$C$19,'Inputs and Outputs'!$D$19),0)</f>
        <v>104</v>
      </c>
      <c r="Y1226" s="68">
        <f t="shared" si="393"/>
        <v>102</v>
      </c>
      <c r="Z1226" s="68">
        <f t="shared" ca="1" si="394"/>
        <v>102</v>
      </c>
      <c r="AA1226" s="68">
        <f ca="1">IF(Z1226-W1226&gt;'Inputs and Outputs'!$D$4,One-W1226,0)</f>
        <v>0</v>
      </c>
      <c r="AB1226" s="68">
        <f ca="1">Z1226*'Inputs and Outputs'!$D$5-AA1226*'Inputs and Outputs'!$D$6</f>
        <v>4080</v>
      </c>
      <c r="AC1226" s="70">
        <f t="shared" ca="1" si="406"/>
        <v>0.60236801600255241</v>
      </c>
      <c r="AD1226" s="68">
        <f t="shared" si="395"/>
        <v>25</v>
      </c>
      <c r="AE1226" s="75">
        <f ca="1">Z1226*'Inputs and Outputs'!$D$5-('Model Part B'!AA1226*'Model Part B'!AD1226+AA1226*Costperbumped)</f>
        <v>4080</v>
      </c>
      <c r="AH1226" s="74">
        <v>1223</v>
      </c>
      <c r="AI1226" s="68" t="s">
        <v>1</v>
      </c>
      <c r="AJ1226" s="71">
        <f t="shared" si="387"/>
        <v>44605</v>
      </c>
      <c r="AK1226" s="67" t="s">
        <v>2</v>
      </c>
      <c r="AL1226" s="68" t="str">
        <f>'Flight Data'!$A1224</f>
        <v>G1223</v>
      </c>
      <c r="AM1226" s="68">
        <f ca="1">'Flight Data'!$B1224</f>
        <v>4</v>
      </c>
      <c r="AN1226" s="68">
        <f ca="1">ROUND(NORMINV($AS1226,'Inputs and Outputs'!$C$19,'Inputs and Outputs'!$D$19),0)</f>
        <v>103</v>
      </c>
      <c r="AO1226" s="68">
        <f t="shared" si="396"/>
        <v>103</v>
      </c>
      <c r="AP1226" s="68">
        <f t="shared" ca="1" si="397"/>
        <v>103</v>
      </c>
      <c r="AQ1226" s="68">
        <f ca="1">IF(AP1226-AM1226&gt;'Inputs and Outputs'!$D$4,Three-AM1226,0)</f>
        <v>0</v>
      </c>
      <c r="AR1226" s="68">
        <f ca="1">AP1226*'Inputs and Outputs'!$D$5-AQ1226*'Inputs and Outputs'!$D$6</f>
        <v>4120</v>
      </c>
      <c r="AS1226" s="70">
        <f t="shared" ca="1" si="407"/>
        <v>0.46193999117820195</v>
      </c>
      <c r="AT1226" s="68">
        <f t="shared" si="398"/>
        <v>25</v>
      </c>
      <c r="AU1226" s="75">
        <f ca="1">AP1226*'Inputs and Outputs'!$D$5-('Model Part B'!AQ1226*'Model Part B'!AT1226+AQ1226*Costperbumped)</f>
        <v>4120</v>
      </c>
      <c r="AX1226" s="74">
        <v>1223</v>
      </c>
      <c r="AY1226" s="68" t="s">
        <v>1</v>
      </c>
      <c r="AZ1226" s="71">
        <f t="shared" si="388"/>
        <v>44605</v>
      </c>
      <c r="BA1226" s="67" t="s">
        <v>2</v>
      </c>
      <c r="BB1226" s="68" t="str">
        <f>'Flight Data'!$A1224</f>
        <v>G1223</v>
      </c>
      <c r="BC1226" s="68">
        <f ca="1">'Flight Data'!$B1224</f>
        <v>4</v>
      </c>
      <c r="BD1226" s="68">
        <f ca="1">ROUND(NORMINV($BI1226,'Inputs and Outputs'!$C$19,'Inputs and Outputs'!$D$19),0)</f>
        <v>103</v>
      </c>
      <c r="BE1226" s="68">
        <f t="shared" si="399"/>
        <v>104</v>
      </c>
      <c r="BF1226" s="68">
        <f t="shared" ca="1" si="400"/>
        <v>103</v>
      </c>
      <c r="BG1226" s="68">
        <f ca="1">IF(BF1226-BC1226&gt;'Inputs and Outputs'!$D$4,Four-BC1226,0)</f>
        <v>0</v>
      </c>
      <c r="BH1226" s="68">
        <f ca="1">BF1226*'Inputs and Outputs'!$D$5-BG1226*'Inputs and Outputs'!$D$6</f>
        <v>4120</v>
      </c>
      <c r="BI1226" s="70">
        <f t="shared" ca="1" si="408"/>
        <v>0.51999522627787853</v>
      </c>
      <c r="BJ1226" s="68">
        <f t="shared" si="401"/>
        <v>25</v>
      </c>
      <c r="BK1226" s="75">
        <f ca="1">BF1226*'Inputs and Outputs'!$D$5-('Model Part B'!BG1226*'Model Part B'!BJ1226+BG1226*Costperbumped)</f>
        <v>4120</v>
      </c>
      <c r="BN1226" s="74">
        <v>1223</v>
      </c>
      <c r="BO1226" s="68" t="s">
        <v>1</v>
      </c>
      <c r="BP1226" s="71">
        <f t="shared" si="389"/>
        <v>44605</v>
      </c>
      <c r="BQ1226" s="67" t="s">
        <v>2</v>
      </c>
      <c r="BR1226" s="68" t="str">
        <f>'Flight Data'!$A1224</f>
        <v>G1223</v>
      </c>
      <c r="BS1226" s="68">
        <f ca="1">'Flight Data'!$B1224</f>
        <v>4</v>
      </c>
      <c r="BT1226" s="68">
        <f ca="1">ROUND(NORMINV($BY1226,'Inputs and Outputs'!$C$18,'Inputs and Outputs'!$D$18),0)</f>
        <v>114</v>
      </c>
      <c r="BU1226" s="68">
        <f t="shared" si="402"/>
        <v>105</v>
      </c>
      <c r="BV1226" s="68">
        <f t="shared" ca="1" si="403"/>
        <v>105</v>
      </c>
      <c r="BW1226" s="68">
        <f ca="1">IF(BV1226-BS1226&gt;'Inputs and Outputs'!$D$4,Five-BS1226,0)</f>
        <v>1</v>
      </c>
      <c r="BX1226" s="68">
        <f ca="1">BV1226*'Inputs and Outputs'!$D$5-BW1226*'Inputs and Outputs'!$D$6</f>
        <v>4100</v>
      </c>
      <c r="BY1226" s="70">
        <f t="shared" ca="1" si="409"/>
        <v>0.98343302831492752</v>
      </c>
      <c r="BZ1226" s="68">
        <f t="shared" si="404"/>
        <v>25</v>
      </c>
      <c r="CA1226" s="75">
        <f ca="1">BV1226*'Inputs and Outputs'!$D$5-('Model Part B'!BW1226*'Model Part B'!BZ1226+BW1226*Costperbumped)</f>
        <v>4075</v>
      </c>
    </row>
    <row r="1227" spans="2:79" x14ac:dyDescent="0.2">
      <c r="B1227" s="74">
        <v>1224</v>
      </c>
      <c r="C1227" s="68" t="s">
        <v>1</v>
      </c>
      <c r="D1227" s="71">
        <f t="shared" ref="D1227:D1290" si="410">D1224+1</f>
        <v>44605</v>
      </c>
      <c r="E1227" s="67" t="s">
        <v>0</v>
      </c>
      <c r="F1227" s="68" t="str">
        <f>'Flight Data'!$A1225</f>
        <v>G1224</v>
      </c>
      <c r="G1227" s="68">
        <f ca="1">'Flight Data'!$B1225</f>
        <v>1</v>
      </c>
      <c r="H1227" s="68">
        <f ca="1">ROUND(NORMINV($M1227,'Inputs and Outputs'!$C$20,'Inputs and Outputs'!$D$20),0)</f>
        <v>103</v>
      </c>
      <c r="I1227" s="68">
        <f t="shared" si="390"/>
        <v>101</v>
      </c>
      <c r="J1227" s="68">
        <f t="shared" ca="1" si="391"/>
        <v>101</v>
      </c>
      <c r="K1227" s="68">
        <f ca="1">IF(J1227-G1227&gt;'Inputs and Outputs'!$D$4,One-G1227,0)</f>
        <v>0</v>
      </c>
      <c r="L1227" s="68">
        <f ca="1">J1227*'Inputs and Outputs'!$D$5-K1227*'Inputs and Outputs'!$D$6</f>
        <v>4040</v>
      </c>
      <c r="M1227" s="70">
        <f t="shared" ca="1" si="405"/>
        <v>0.36060436903667448</v>
      </c>
      <c r="N1227" s="68">
        <f t="shared" si="392"/>
        <v>200</v>
      </c>
      <c r="O1227" s="75">
        <f ca="1">J1227*'Inputs and Outputs'!$D$5-('Model Part B'!K1227*'Model Part B'!N1227+K1227*Costperbumped)</f>
        <v>4040</v>
      </c>
      <c r="R1227" s="74">
        <v>1224</v>
      </c>
      <c r="S1227" s="68" t="s">
        <v>1</v>
      </c>
      <c r="T1227" s="71">
        <f t="shared" ref="T1227:T1290" si="411">T1224+1</f>
        <v>44605</v>
      </c>
      <c r="U1227" s="67" t="s">
        <v>0</v>
      </c>
      <c r="V1227" s="68" t="str">
        <f>'Flight Data'!$A1225</f>
        <v>G1224</v>
      </c>
      <c r="W1227" s="68">
        <f ca="1">'Flight Data'!$B1225</f>
        <v>1</v>
      </c>
      <c r="X1227" s="68">
        <f ca="1">ROUND(NORMINV($AC1227,'Inputs and Outputs'!$C$20,'Inputs and Outputs'!$D$20),0)</f>
        <v>110</v>
      </c>
      <c r="Y1227" s="68">
        <f t="shared" si="393"/>
        <v>102</v>
      </c>
      <c r="Z1227" s="68">
        <f t="shared" ca="1" si="394"/>
        <v>102</v>
      </c>
      <c r="AA1227" s="68">
        <f ca="1">IF(Z1227-W1227&gt;'Inputs and Outputs'!$D$4,One-W1227,0)</f>
        <v>0</v>
      </c>
      <c r="AB1227" s="68">
        <f ca="1">Z1227*'Inputs and Outputs'!$D$5-AA1227*'Inputs and Outputs'!$D$6</f>
        <v>4080</v>
      </c>
      <c r="AC1227" s="70">
        <f t="shared" ca="1" si="406"/>
        <v>0.83729787076936157</v>
      </c>
      <c r="AD1227" s="68">
        <f t="shared" si="395"/>
        <v>200</v>
      </c>
      <c r="AE1227" s="75">
        <f ca="1">Z1227*'Inputs and Outputs'!$D$5-('Model Part B'!AA1227*'Model Part B'!AD1227+AA1227*Costperbumped)</f>
        <v>4080</v>
      </c>
      <c r="AH1227" s="74">
        <v>1224</v>
      </c>
      <c r="AI1227" s="68" t="s">
        <v>1</v>
      </c>
      <c r="AJ1227" s="71">
        <f t="shared" ref="AJ1227:AJ1290" si="412">AJ1224+1</f>
        <v>44605</v>
      </c>
      <c r="AK1227" s="67" t="s">
        <v>0</v>
      </c>
      <c r="AL1227" s="68" t="str">
        <f>'Flight Data'!$A1225</f>
        <v>G1224</v>
      </c>
      <c r="AM1227" s="68">
        <f ca="1">'Flight Data'!$B1225</f>
        <v>1</v>
      </c>
      <c r="AN1227" s="68">
        <f ca="1">ROUND(NORMINV($AS1227,'Inputs and Outputs'!$C$20,'Inputs and Outputs'!$D$20),0)</f>
        <v>109</v>
      </c>
      <c r="AO1227" s="68">
        <f t="shared" si="396"/>
        <v>103</v>
      </c>
      <c r="AP1227" s="68">
        <f t="shared" ca="1" si="397"/>
        <v>103</v>
      </c>
      <c r="AQ1227" s="68">
        <f ca="1">IF(AP1227-AM1227&gt;'Inputs and Outputs'!$D$4,Three-AM1227,0)</f>
        <v>2</v>
      </c>
      <c r="AR1227" s="68">
        <f ca="1">AP1227*'Inputs and Outputs'!$D$5-AQ1227*'Inputs and Outputs'!$D$6</f>
        <v>3920</v>
      </c>
      <c r="AS1227" s="70">
        <f t="shared" ca="1" si="407"/>
        <v>0.78909959092702386</v>
      </c>
      <c r="AT1227" s="68">
        <f t="shared" si="398"/>
        <v>200</v>
      </c>
      <c r="AU1227" s="75">
        <f ca="1">AP1227*'Inputs and Outputs'!$D$5-('Model Part B'!AQ1227*'Model Part B'!AT1227+AQ1227*Costperbumped)</f>
        <v>3520</v>
      </c>
      <c r="AX1227" s="74">
        <v>1224</v>
      </c>
      <c r="AY1227" s="68" t="s">
        <v>1</v>
      </c>
      <c r="AZ1227" s="71">
        <f t="shared" ref="AZ1227:AZ1290" si="413">AZ1224+1</f>
        <v>44605</v>
      </c>
      <c r="BA1227" s="67" t="s">
        <v>0</v>
      </c>
      <c r="BB1227" s="68" t="str">
        <f>'Flight Data'!$A1225</f>
        <v>G1224</v>
      </c>
      <c r="BC1227" s="68">
        <f ca="1">'Flight Data'!$B1225</f>
        <v>1</v>
      </c>
      <c r="BD1227" s="68">
        <f ca="1">ROUND(NORMINV($BI1227,'Inputs and Outputs'!$C$20,'Inputs and Outputs'!$D$20),0)</f>
        <v>103</v>
      </c>
      <c r="BE1227" s="68">
        <f t="shared" si="399"/>
        <v>104</v>
      </c>
      <c r="BF1227" s="68">
        <f t="shared" ca="1" si="400"/>
        <v>103</v>
      </c>
      <c r="BG1227" s="68">
        <f ca="1">IF(BF1227-BC1227&gt;'Inputs and Outputs'!$D$4,Four-BC1227,0)</f>
        <v>3</v>
      </c>
      <c r="BH1227" s="68">
        <f ca="1">BF1227*'Inputs and Outputs'!$D$5-BG1227*'Inputs and Outputs'!$D$6</f>
        <v>3820</v>
      </c>
      <c r="BI1227" s="70">
        <f t="shared" ca="1" si="408"/>
        <v>0.31589412273933226</v>
      </c>
      <c r="BJ1227" s="68">
        <f t="shared" si="401"/>
        <v>200</v>
      </c>
      <c r="BK1227" s="75">
        <f ca="1">BF1227*'Inputs and Outputs'!$D$5-('Model Part B'!BG1227*'Model Part B'!BJ1227+BG1227*Costperbumped)</f>
        <v>3220</v>
      </c>
      <c r="BN1227" s="74">
        <v>1224</v>
      </c>
      <c r="BO1227" s="68" t="s">
        <v>1</v>
      </c>
      <c r="BP1227" s="71">
        <f t="shared" ref="BP1227:BP1290" si="414">BP1224+1</f>
        <v>44605</v>
      </c>
      <c r="BQ1227" s="67" t="s">
        <v>0</v>
      </c>
      <c r="BR1227" s="68" t="str">
        <f>'Flight Data'!$A1225</f>
        <v>G1224</v>
      </c>
      <c r="BS1227" s="68">
        <f ca="1">'Flight Data'!$B1225</f>
        <v>1</v>
      </c>
      <c r="BT1227" s="68">
        <f ca="1">ROUND(NORMINV($BY1227,'Inputs and Outputs'!$C$18,'Inputs and Outputs'!$D$18),0)</f>
        <v>105</v>
      </c>
      <c r="BU1227" s="68">
        <f t="shared" si="402"/>
        <v>105</v>
      </c>
      <c r="BV1227" s="68">
        <f t="shared" ca="1" si="403"/>
        <v>105</v>
      </c>
      <c r="BW1227" s="68">
        <f ca="1">IF(BV1227-BS1227&gt;'Inputs and Outputs'!$D$4,Five-BS1227,0)</f>
        <v>4</v>
      </c>
      <c r="BX1227" s="68">
        <f ca="1">BV1227*'Inputs and Outputs'!$D$5-BW1227*'Inputs and Outputs'!$D$6</f>
        <v>3800</v>
      </c>
      <c r="BY1227" s="70">
        <f t="shared" ca="1" si="409"/>
        <v>0.76903461945839935</v>
      </c>
      <c r="BZ1227" s="68">
        <f t="shared" si="404"/>
        <v>200</v>
      </c>
      <c r="CA1227" s="75">
        <f ca="1">BV1227*'Inputs and Outputs'!$D$5-('Model Part B'!BW1227*'Model Part B'!BZ1227+BW1227*Costperbumped)</f>
        <v>3000</v>
      </c>
    </row>
    <row r="1228" spans="2:79" x14ac:dyDescent="0.2">
      <c r="B1228" s="74">
        <v>1225</v>
      </c>
      <c r="C1228" s="68" t="s">
        <v>9</v>
      </c>
      <c r="D1228" s="71">
        <f t="shared" si="410"/>
        <v>44606</v>
      </c>
      <c r="E1228" s="67" t="s">
        <v>3</v>
      </c>
      <c r="F1228" s="68" t="str">
        <f>'Flight Data'!$A1226</f>
        <v>G1225</v>
      </c>
      <c r="G1228" s="68">
        <f ca="1">'Flight Data'!$B1226</f>
        <v>1</v>
      </c>
      <c r="H1228" s="68">
        <f ca="1">ROUND(NORMINV($M1228,'Inputs and Outputs'!$C$18,'Inputs and Outputs'!$D$18),0)</f>
        <v>112</v>
      </c>
      <c r="I1228" s="68">
        <f t="shared" si="390"/>
        <v>101</v>
      </c>
      <c r="J1228" s="68">
        <f t="shared" ca="1" si="391"/>
        <v>101</v>
      </c>
      <c r="K1228" s="68">
        <f ca="1">IF(J1228-G1228&gt;'Inputs and Outputs'!$D$4,One-G1228,0)</f>
        <v>0</v>
      </c>
      <c r="L1228" s="68">
        <f ca="1">J1228*'Inputs and Outputs'!$D$5-K1228*'Inputs and Outputs'!$D$6</f>
        <v>4040</v>
      </c>
      <c r="M1228" s="70">
        <f t="shared" ca="1" si="405"/>
        <v>0.96460051347269615</v>
      </c>
      <c r="N1228" s="68">
        <f t="shared" si="392"/>
        <v>25</v>
      </c>
      <c r="O1228" s="75">
        <f ca="1">J1228*'Inputs and Outputs'!$D$5-('Model Part B'!K1228*'Model Part B'!N1228+K1228*Costperbumped)</f>
        <v>4040</v>
      </c>
      <c r="R1228" s="74">
        <v>1225</v>
      </c>
      <c r="S1228" s="68" t="s">
        <v>9</v>
      </c>
      <c r="T1228" s="71">
        <f t="shared" si="411"/>
        <v>44606</v>
      </c>
      <c r="U1228" s="67" t="s">
        <v>3</v>
      </c>
      <c r="V1228" s="68" t="str">
        <f>'Flight Data'!$A1226</f>
        <v>G1225</v>
      </c>
      <c r="W1228" s="68">
        <f ca="1">'Flight Data'!$B1226</f>
        <v>1</v>
      </c>
      <c r="X1228" s="68">
        <f ca="1">ROUND(NORMINV($AC1228,'Inputs and Outputs'!$C$18,'Inputs and Outputs'!$D$18),0)</f>
        <v>106</v>
      </c>
      <c r="Y1228" s="68">
        <f t="shared" si="393"/>
        <v>102</v>
      </c>
      <c r="Z1228" s="68">
        <f t="shared" ca="1" si="394"/>
        <v>102</v>
      </c>
      <c r="AA1228" s="68">
        <f ca="1">IF(Z1228-W1228&gt;'Inputs and Outputs'!$D$4,One-W1228,0)</f>
        <v>0</v>
      </c>
      <c r="AB1228" s="68">
        <f ca="1">Z1228*'Inputs and Outputs'!$D$5-AA1228*'Inputs and Outputs'!$D$6</f>
        <v>4080</v>
      </c>
      <c r="AC1228" s="70">
        <f t="shared" ca="1" si="406"/>
        <v>0.80545165050242118</v>
      </c>
      <c r="AD1228" s="68">
        <f t="shared" si="395"/>
        <v>25</v>
      </c>
      <c r="AE1228" s="75">
        <f ca="1">Z1228*'Inputs and Outputs'!$D$5-('Model Part B'!AA1228*'Model Part B'!AD1228+AA1228*Costperbumped)</f>
        <v>4080</v>
      </c>
      <c r="AH1228" s="74">
        <v>1225</v>
      </c>
      <c r="AI1228" s="68" t="s">
        <v>9</v>
      </c>
      <c r="AJ1228" s="71">
        <f t="shared" si="412"/>
        <v>44606</v>
      </c>
      <c r="AK1228" s="67" t="s">
        <v>3</v>
      </c>
      <c r="AL1228" s="68" t="str">
        <f>'Flight Data'!$A1226</f>
        <v>G1225</v>
      </c>
      <c r="AM1228" s="68">
        <f ca="1">'Flight Data'!$B1226</f>
        <v>1</v>
      </c>
      <c r="AN1228" s="68">
        <f ca="1">ROUND(NORMINV($AS1228,'Inputs and Outputs'!$C$18,'Inputs and Outputs'!$D$18),0)</f>
        <v>99</v>
      </c>
      <c r="AO1228" s="68">
        <f t="shared" si="396"/>
        <v>103</v>
      </c>
      <c r="AP1228" s="68">
        <f t="shared" ca="1" si="397"/>
        <v>99</v>
      </c>
      <c r="AQ1228" s="68">
        <f ca="1">IF(AP1228-AM1228&gt;'Inputs and Outputs'!$D$4,Three-AM1228,0)</f>
        <v>0</v>
      </c>
      <c r="AR1228" s="68">
        <f ca="1">AP1228*'Inputs and Outputs'!$D$5-AQ1228*'Inputs and Outputs'!$D$6</f>
        <v>3960</v>
      </c>
      <c r="AS1228" s="70">
        <f t="shared" ca="1" si="407"/>
        <v>0.37364514516388869</v>
      </c>
      <c r="AT1228" s="68">
        <f t="shared" si="398"/>
        <v>25</v>
      </c>
      <c r="AU1228" s="75">
        <f ca="1">AP1228*'Inputs and Outputs'!$D$5-('Model Part B'!AQ1228*'Model Part B'!AT1228+AQ1228*Costperbumped)</f>
        <v>3960</v>
      </c>
      <c r="AX1228" s="74">
        <v>1225</v>
      </c>
      <c r="AY1228" s="68" t="s">
        <v>9</v>
      </c>
      <c r="AZ1228" s="71">
        <f t="shared" si="413"/>
        <v>44606</v>
      </c>
      <c r="BA1228" s="67" t="s">
        <v>3</v>
      </c>
      <c r="BB1228" s="68" t="str">
        <f>'Flight Data'!$A1226</f>
        <v>G1225</v>
      </c>
      <c r="BC1228" s="68">
        <f ca="1">'Flight Data'!$B1226</f>
        <v>1</v>
      </c>
      <c r="BD1228" s="68">
        <f ca="1">ROUND(NORMINV($BI1228,'Inputs and Outputs'!$C$18,'Inputs and Outputs'!$D$18),0)</f>
        <v>101</v>
      </c>
      <c r="BE1228" s="68">
        <f t="shared" si="399"/>
        <v>104</v>
      </c>
      <c r="BF1228" s="68">
        <f t="shared" ca="1" si="400"/>
        <v>101</v>
      </c>
      <c r="BG1228" s="68">
        <f ca="1">IF(BF1228-BC1228&gt;'Inputs and Outputs'!$D$4,Four-BC1228,0)</f>
        <v>0</v>
      </c>
      <c r="BH1228" s="68">
        <f ca="1">BF1228*'Inputs and Outputs'!$D$5-BG1228*'Inputs and Outputs'!$D$6</f>
        <v>4040</v>
      </c>
      <c r="BI1228" s="70">
        <f t="shared" ca="1" si="408"/>
        <v>0.50760298961165562</v>
      </c>
      <c r="BJ1228" s="68">
        <f t="shared" si="401"/>
        <v>25</v>
      </c>
      <c r="BK1228" s="75">
        <f ca="1">BF1228*'Inputs and Outputs'!$D$5-('Model Part B'!BG1228*'Model Part B'!BJ1228+BG1228*Costperbumped)</f>
        <v>4040</v>
      </c>
      <c r="BN1228" s="74">
        <v>1225</v>
      </c>
      <c r="BO1228" s="68" t="s">
        <v>9</v>
      </c>
      <c r="BP1228" s="71">
        <f t="shared" si="414"/>
        <v>44606</v>
      </c>
      <c r="BQ1228" s="67" t="s">
        <v>3</v>
      </c>
      <c r="BR1228" s="68" t="str">
        <f>'Flight Data'!$A1226</f>
        <v>G1225</v>
      </c>
      <c r="BS1228" s="68">
        <f ca="1">'Flight Data'!$B1226</f>
        <v>1</v>
      </c>
      <c r="BT1228" s="68">
        <f ca="1">ROUND(NORMINV($BY1228,'Inputs and Outputs'!$C$18,'Inputs and Outputs'!$D$18),0)</f>
        <v>102</v>
      </c>
      <c r="BU1228" s="68">
        <f t="shared" si="402"/>
        <v>105</v>
      </c>
      <c r="BV1228" s="68">
        <f t="shared" ca="1" si="403"/>
        <v>102</v>
      </c>
      <c r="BW1228" s="68">
        <f ca="1">IF(BV1228-BS1228&gt;'Inputs and Outputs'!$D$4,Five-BS1228,0)</f>
        <v>4</v>
      </c>
      <c r="BX1228" s="68">
        <f ca="1">BV1228*'Inputs and Outputs'!$D$5-BW1228*'Inputs and Outputs'!$D$6</f>
        <v>3680</v>
      </c>
      <c r="BY1228" s="70">
        <f t="shared" ca="1" si="409"/>
        <v>0.54468550296612994</v>
      </c>
      <c r="BZ1228" s="68">
        <f t="shared" si="404"/>
        <v>25</v>
      </c>
      <c r="CA1228" s="75">
        <f ca="1">BV1228*'Inputs and Outputs'!$D$5-('Model Part B'!BW1228*'Model Part B'!BZ1228+BW1228*Costperbumped)</f>
        <v>3580</v>
      </c>
    </row>
    <row r="1229" spans="2:79" x14ac:dyDescent="0.2">
      <c r="B1229" s="74">
        <v>1226</v>
      </c>
      <c r="C1229" s="68" t="s">
        <v>9</v>
      </c>
      <c r="D1229" s="71">
        <f t="shared" si="410"/>
        <v>44606</v>
      </c>
      <c r="E1229" s="67" t="s">
        <v>2</v>
      </c>
      <c r="F1229" s="68" t="str">
        <f>'Flight Data'!$A1227</f>
        <v>G1226</v>
      </c>
      <c r="G1229" s="68">
        <f ca="1">'Flight Data'!$B1227</f>
        <v>2</v>
      </c>
      <c r="H1229" s="68">
        <f ca="1">ROUND(NORMINV($M1229,'Inputs and Outputs'!$C$19,'Inputs and Outputs'!$D$19),0)</f>
        <v>108</v>
      </c>
      <c r="I1229" s="68">
        <f t="shared" si="390"/>
        <v>101</v>
      </c>
      <c r="J1229" s="68">
        <f t="shared" ca="1" si="391"/>
        <v>101</v>
      </c>
      <c r="K1229" s="68">
        <f ca="1">IF(J1229-G1229&gt;'Inputs and Outputs'!$D$4,One-G1229,0)</f>
        <v>0</v>
      </c>
      <c r="L1229" s="68">
        <f ca="1">J1229*'Inputs and Outputs'!$D$5-K1229*'Inputs and Outputs'!$D$6</f>
        <v>4040</v>
      </c>
      <c r="M1229" s="70">
        <f t="shared" ca="1" si="405"/>
        <v>0.83823826779269628</v>
      </c>
      <c r="N1229" s="68">
        <f t="shared" si="392"/>
        <v>25</v>
      </c>
      <c r="O1229" s="75">
        <f ca="1">J1229*'Inputs and Outputs'!$D$5-('Model Part B'!K1229*'Model Part B'!N1229+K1229*Costperbumped)</f>
        <v>4040</v>
      </c>
      <c r="R1229" s="74">
        <v>1226</v>
      </c>
      <c r="S1229" s="68" t="s">
        <v>9</v>
      </c>
      <c r="T1229" s="71">
        <f t="shared" si="411"/>
        <v>44606</v>
      </c>
      <c r="U1229" s="67" t="s">
        <v>2</v>
      </c>
      <c r="V1229" s="68" t="str">
        <f>'Flight Data'!$A1227</f>
        <v>G1226</v>
      </c>
      <c r="W1229" s="68">
        <f ca="1">'Flight Data'!$B1227</f>
        <v>2</v>
      </c>
      <c r="X1229" s="68">
        <f ca="1">ROUND(NORMINV($AC1229,'Inputs and Outputs'!$C$19,'Inputs and Outputs'!$D$19),0)</f>
        <v>101</v>
      </c>
      <c r="Y1229" s="68">
        <f t="shared" si="393"/>
        <v>102</v>
      </c>
      <c r="Z1229" s="68">
        <f t="shared" ca="1" si="394"/>
        <v>101</v>
      </c>
      <c r="AA1229" s="68">
        <f ca="1">IF(Z1229-W1229&gt;'Inputs and Outputs'!$D$4,One-W1229,0)</f>
        <v>0</v>
      </c>
      <c r="AB1229" s="68">
        <f ca="1">Z1229*'Inputs and Outputs'!$D$5-AA1229*'Inputs and Outputs'!$D$6</f>
        <v>4040</v>
      </c>
      <c r="AC1229" s="70">
        <f t="shared" ca="1" si="406"/>
        <v>0.31877214527960385</v>
      </c>
      <c r="AD1229" s="68">
        <f t="shared" si="395"/>
        <v>25</v>
      </c>
      <c r="AE1229" s="75">
        <f ca="1">Z1229*'Inputs and Outputs'!$D$5-('Model Part B'!AA1229*'Model Part B'!AD1229+AA1229*Costperbumped)</f>
        <v>4040</v>
      </c>
      <c r="AH1229" s="74">
        <v>1226</v>
      </c>
      <c r="AI1229" s="68" t="s">
        <v>9</v>
      </c>
      <c r="AJ1229" s="71">
        <f t="shared" si="412"/>
        <v>44606</v>
      </c>
      <c r="AK1229" s="67" t="s">
        <v>2</v>
      </c>
      <c r="AL1229" s="68" t="str">
        <f>'Flight Data'!$A1227</f>
        <v>G1226</v>
      </c>
      <c r="AM1229" s="68">
        <f ca="1">'Flight Data'!$B1227</f>
        <v>2</v>
      </c>
      <c r="AN1229" s="68">
        <f ca="1">ROUND(NORMINV($AS1229,'Inputs and Outputs'!$C$19,'Inputs and Outputs'!$D$19),0)</f>
        <v>106</v>
      </c>
      <c r="AO1229" s="68">
        <f t="shared" si="396"/>
        <v>103</v>
      </c>
      <c r="AP1229" s="68">
        <f t="shared" ca="1" si="397"/>
        <v>103</v>
      </c>
      <c r="AQ1229" s="68">
        <f ca="1">IF(AP1229-AM1229&gt;'Inputs and Outputs'!$D$4,Three-AM1229,0)</f>
        <v>1</v>
      </c>
      <c r="AR1229" s="68">
        <f ca="1">AP1229*'Inputs and Outputs'!$D$5-AQ1229*'Inputs and Outputs'!$D$6</f>
        <v>4020</v>
      </c>
      <c r="AS1229" s="70">
        <f t="shared" ca="1" si="407"/>
        <v>0.71307874114211944</v>
      </c>
      <c r="AT1229" s="68">
        <f t="shared" si="398"/>
        <v>25</v>
      </c>
      <c r="AU1229" s="75">
        <f ca="1">AP1229*'Inputs and Outputs'!$D$5-('Model Part B'!AQ1229*'Model Part B'!AT1229+AQ1229*Costperbumped)</f>
        <v>3995</v>
      </c>
      <c r="AX1229" s="74">
        <v>1226</v>
      </c>
      <c r="AY1229" s="68" t="s">
        <v>9</v>
      </c>
      <c r="AZ1229" s="71">
        <f t="shared" si="413"/>
        <v>44606</v>
      </c>
      <c r="BA1229" s="67" t="s">
        <v>2</v>
      </c>
      <c r="BB1229" s="68" t="str">
        <f>'Flight Data'!$A1227</f>
        <v>G1226</v>
      </c>
      <c r="BC1229" s="68">
        <f ca="1">'Flight Data'!$B1227</f>
        <v>2</v>
      </c>
      <c r="BD1229" s="68">
        <f ca="1">ROUND(NORMINV($BI1229,'Inputs and Outputs'!$C$19,'Inputs and Outputs'!$D$19),0)</f>
        <v>98</v>
      </c>
      <c r="BE1229" s="68">
        <f t="shared" si="399"/>
        <v>104</v>
      </c>
      <c r="BF1229" s="68">
        <f t="shared" ca="1" si="400"/>
        <v>98</v>
      </c>
      <c r="BG1229" s="68">
        <f ca="1">IF(BF1229-BC1229&gt;'Inputs and Outputs'!$D$4,Four-BC1229,0)</f>
        <v>0</v>
      </c>
      <c r="BH1229" s="68">
        <f ca="1">BF1229*'Inputs and Outputs'!$D$5-BG1229*'Inputs and Outputs'!$D$6</f>
        <v>3920</v>
      </c>
      <c r="BI1229" s="70">
        <f t="shared" ca="1" si="408"/>
        <v>0.18363713253138092</v>
      </c>
      <c r="BJ1229" s="68">
        <f t="shared" si="401"/>
        <v>25</v>
      </c>
      <c r="BK1229" s="75">
        <f ca="1">BF1229*'Inputs and Outputs'!$D$5-('Model Part B'!BG1229*'Model Part B'!BJ1229+BG1229*Costperbumped)</f>
        <v>3920</v>
      </c>
      <c r="BN1229" s="74">
        <v>1226</v>
      </c>
      <c r="BO1229" s="68" t="s">
        <v>9</v>
      </c>
      <c r="BP1229" s="71">
        <f t="shared" si="414"/>
        <v>44606</v>
      </c>
      <c r="BQ1229" s="67" t="s">
        <v>2</v>
      </c>
      <c r="BR1229" s="68" t="str">
        <f>'Flight Data'!$A1227</f>
        <v>G1226</v>
      </c>
      <c r="BS1229" s="68">
        <f ca="1">'Flight Data'!$B1227</f>
        <v>2</v>
      </c>
      <c r="BT1229" s="68">
        <f ca="1">ROUND(NORMINV($BY1229,'Inputs and Outputs'!$C$18,'Inputs and Outputs'!$D$18),0)</f>
        <v>108</v>
      </c>
      <c r="BU1229" s="68">
        <f t="shared" si="402"/>
        <v>105</v>
      </c>
      <c r="BV1229" s="68">
        <f t="shared" ca="1" si="403"/>
        <v>105</v>
      </c>
      <c r="BW1229" s="68">
        <f ca="1">IF(BV1229-BS1229&gt;'Inputs and Outputs'!$D$4,Five-BS1229,0)</f>
        <v>3</v>
      </c>
      <c r="BX1229" s="68">
        <f ca="1">BV1229*'Inputs and Outputs'!$D$5-BW1229*'Inputs and Outputs'!$D$6</f>
        <v>3900</v>
      </c>
      <c r="BY1229" s="70">
        <f t="shared" ca="1" si="409"/>
        <v>0.86597500912689862</v>
      </c>
      <c r="BZ1229" s="68">
        <f t="shared" si="404"/>
        <v>25</v>
      </c>
      <c r="CA1229" s="75">
        <f ca="1">BV1229*'Inputs and Outputs'!$D$5-('Model Part B'!BW1229*'Model Part B'!BZ1229+BW1229*Costperbumped)</f>
        <v>3825</v>
      </c>
    </row>
    <row r="1230" spans="2:79" x14ac:dyDescent="0.2">
      <c r="B1230" s="74">
        <v>1227</v>
      </c>
      <c r="C1230" s="68" t="s">
        <v>9</v>
      </c>
      <c r="D1230" s="71">
        <f t="shared" si="410"/>
        <v>44606</v>
      </c>
      <c r="E1230" s="67" t="s">
        <v>0</v>
      </c>
      <c r="F1230" s="68" t="str">
        <f>'Flight Data'!$A1228</f>
        <v>G1227</v>
      </c>
      <c r="G1230" s="68">
        <f ca="1">'Flight Data'!$B1228</f>
        <v>5</v>
      </c>
      <c r="H1230" s="68">
        <f ca="1">ROUND(NORMINV($M1230,'Inputs and Outputs'!$C$20,'Inputs and Outputs'!$D$20),0)</f>
        <v>104</v>
      </c>
      <c r="I1230" s="68">
        <f t="shared" si="390"/>
        <v>101</v>
      </c>
      <c r="J1230" s="68">
        <f t="shared" ca="1" si="391"/>
        <v>101</v>
      </c>
      <c r="K1230" s="68">
        <f ca="1">IF(J1230-G1230&gt;'Inputs and Outputs'!$D$4,One-G1230,0)</f>
        <v>0</v>
      </c>
      <c r="L1230" s="68">
        <f ca="1">J1230*'Inputs and Outputs'!$D$5-K1230*'Inputs and Outputs'!$D$6</f>
        <v>4040</v>
      </c>
      <c r="M1230" s="70">
        <f t="shared" ca="1" si="405"/>
        <v>0.41659835715718985</v>
      </c>
      <c r="N1230" s="68">
        <f t="shared" si="392"/>
        <v>200</v>
      </c>
      <c r="O1230" s="75">
        <f ca="1">J1230*'Inputs and Outputs'!$D$5-('Model Part B'!K1230*'Model Part B'!N1230+K1230*Costperbumped)</f>
        <v>4040</v>
      </c>
      <c r="R1230" s="74">
        <v>1227</v>
      </c>
      <c r="S1230" s="68" t="s">
        <v>9</v>
      </c>
      <c r="T1230" s="71">
        <f t="shared" si="411"/>
        <v>44606</v>
      </c>
      <c r="U1230" s="67" t="s">
        <v>0</v>
      </c>
      <c r="V1230" s="68" t="str">
        <f>'Flight Data'!$A1228</f>
        <v>G1227</v>
      </c>
      <c r="W1230" s="68">
        <f ca="1">'Flight Data'!$B1228</f>
        <v>5</v>
      </c>
      <c r="X1230" s="68">
        <f ca="1">ROUND(NORMINV($AC1230,'Inputs and Outputs'!$C$20,'Inputs and Outputs'!$D$20),0)</f>
        <v>104</v>
      </c>
      <c r="Y1230" s="68">
        <f t="shared" si="393"/>
        <v>102</v>
      </c>
      <c r="Z1230" s="68">
        <f t="shared" ca="1" si="394"/>
        <v>102</v>
      </c>
      <c r="AA1230" s="68">
        <f ca="1">IF(Z1230-W1230&gt;'Inputs and Outputs'!$D$4,One-W1230,0)</f>
        <v>0</v>
      </c>
      <c r="AB1230" s="68">
        <f ca="1">Z1230*'Inputs and Outputs'!$D$5-AA1230*'Inputs and Outputs'!$D$6</f>
        <v>4080</v>
      </c>
      <c r="AC1230" s="70">
        <f t="shared" ca="1" si="406"/>
        <v>0.42212878659588937</v>
      </c>
      <c r="AD1230" s="68">
        <f t="shared" si="395"/>
        <v>200</v>
      </c>
      <c r="AE1230" s="75">
        <f ca="1">Z1230*'Inputs and Outputs'!$D$5-('Model Part B'!AA1230*'Model Part B'!AD1230+AA1230*Costperbumped)</f>
        <v>4080</v>
      </c>
      <c r="AH1230" s="74">
        <v>1227</v>
      </c>
      <c r="AI1230" s="68" t="s">
        <v>9</v>
      </c>
      <c r="AJ1230" s="71">
        <f t="shared" si="412"/>
        <v>44606</v>
      </c>
      <c r="AK1230" s="67" t="s">
        <v>0</v>
      </c>
      <c r="AL1230" s="68" t="str">
        <f>'Flight Data'!$A1228</f>
        <v>G1227</v>
      </c>
      <c r="AM1230" s="68">
        <f ca="1">'Flight Data'!$B1228</f>
        <v>5</v>
      </c>
      <c r="AN1230" s="68">
        <f ca="1">ROUND(NORMINV($AS1230,'Inputs and Outputs'!$C$20,'Inputs and Outputs'!$D$20),0)</f>
        <v>102</v>
      </c>
      <c r="AO1230" s="68">
        <f t="shared" si="396"/>
        <v>103</v>
      </c>
      <c r="AP1230" s="68">
        <f t="shared" ca="1" si="397"/>
        <v>102</v>
      </c>
      <c r="AQ1230" s="68">
        <f ca="1">IF(AP1230-AM1230&gt;'Inputs and Outputs'!$D$4,Three-AM1230,0)</f>
        <v>0</v>
      </c>
      <c r="AR1230" s="68">
        <f ca="1">AP1230*'Inputs and Outputs'!$D$5-AQ1230*'Inputs and Outputs'!$D$6</f>
        <v>4080</v>
      </c>
      <c r="AS1230" s="70">
        <f t="shared" ca="1" si="407"/>
        <v>0.27031912334457453</v>
      </c>
      <c r="AT1230" s="68">
        <f t="shared" si="398"/>
        <v>200</v>
      </c>
      <c r="AU1230" s="75">
        <f ca="1">AP1230*'Inputs and Outputs'!$D$5-('Model Part B'!AQ1230*'Model Part B'!AT1230+AQ1230*Costperbumped)</f>
        <v>4080</v>
      </c>
      <c r="AX1230" s="74">
        <v>1227</v>
      </c>
      <c r="AY1230" s="68" t="s">
        <v>9</v>
      </c>
      <c r="AZ1230" s="71">
        <f t="shared" si="413"/>
        <v>44606</v>
      </c>
      <c r="BA1230" s="67" t="s">
        <v>0</v>
      </c>
      <c r="BB1230" s="68" t="str">
        <f>'Flight Data'!$A1228</f>
        <v>G1227</v>
      </c>
      <c r="BC1230" s="68">
        <f ca="1">'Flight Data'!$B1228</f>
        <v>5</v>
      </c>
      <c r="BD1230" s="68">
        <f ca="1">ROUND(NORMINV($BI1230,'Inputs and Outputs'!$C$20,'Inputs and Outputs'!$D$20),0)</f>
        <v>107</v>
      </c>
      <c r="BE1230" s="68">
        <f t="shared" si="399"/>
        <v>104</v>
      </c>
      <c r="BF1230" s="68">
        <f t="shared" ca="1" si="400"/>
        <v>104</v>
      </c>
      <c r="BG1230" s="68">
        <f ca="1">IF(BF1230-BC1230&gt;'Inputs and Outputs'!$D$4,Four-BC1230,0)</f>
        <v>0</v>
      </c>
      <c r="BH1230" s="68">
        <f ca="1">BF1230*'Inputs and Outputs'!$D$5-BG1230*'Inputs and Outputs'!$D$6</f>
        <v>4160</v>
      </c>
      <c r="BI1230" s="70">
        <f t="shared" ca="1" si="408"/>
        <v>0.67513022858040761</v>
      </c>
      <c r="BJ1230" s="68">
        <f t="shared" si="401"/>
        <v>200</v>
      </c>
      <c r="BK1230" s="75">
        <f ca="1">BF1230*'Inputs and Outputs'!$D$5-('Model Part B'!BG1230*'Model Part B'!BJ1230+BG1230*Costperbumped)</f>
        <v>4160</v>
      </c>
      <c r="BN1230" s="74">
        <v>1227</v>
      </c>
      <c r="BO1230" s="68" t="s">
        <v>9</v>
      </c>
      <c r="BP1230" s="71">
        <f t="shared" si="414"/>
        <v>44606</v>
      </c>
      <c r="BQ1230" s="67" t="s">
        <v>0</v>
      </c>
      <c r="BR1230" s="68" t="str">
        <f>'Flight Data'!$A1228</f>
        <v>G1227</v>
      </c>
      <c r="BS1230" s="68">
        <f ca="1">'Flight Data'!$B1228</f>
        <v>5</v>
      </c>
      <c r="BT1230" s="68">
        <f ca="1">ROUND(NORMINV($BY1230,'Inputs and Outputs'!$C$18,'Inputs and Outputs'!$D$18),0)</f>
        <v>104</v>
      </c>
      <c r="BU1230" s="68">
        <f t="shared" si="402"/>
        <v>105</v>
      </c>
      <c r="BV1230" s="68">
        <f t="shared" ca="1" si="403"/>
        <v>104</v>
      </c>
      <c r="BW1230" s="68">
        <f ca="1">IF(BV1230-BS1230&gt;'Inputs and Outputs'!$D$4,Five-BS1230,0)</f>
        <v>0</v>
      </c>
      <c r="BX1230" s="68">
        <f ca="1">BV1230*'Inputs and Outputs'!$D$5-BW1230*'Inputs and Outputs'!$D$6</f>
        <v>4160</v>
      </c>
      <c r="BY1230" s="70">
        <f t="shared" ca="1" si="409"/>
        <v>0.70957868819459224</v>
      </c>
      <c r="BZ1230" s="68">
        <f t="shared" si="404"/>
        <v>200</v>
      </c>
      <c r="CA1230" s="75">
        <f ca="1">BV1230*'Inputs and Outputs'!$D$5-('Model Part B'!BW1230*'Model Part B'!BZ1230+BW1230*Costperbumped)</f>
        <v>4160</v>
      </c>
    </row>
    <row r="1231" spans="2:79" x14ac:dyDescent="0.2">
      <c r="B1231" s="74">
        <v>1228</v>
      </c>
      <c r="C1231" s="68" t="s">
        <v>8</v>
      </c>
      <c r="D1231" s="71">
        <f t="shared" si="410"/>
        <v>44607</v>
      </c>
      <c r="E1231" s="67" t="s">
        <v>3</v>
      </c>
      <c r="F1231" s="68" t="str">
        <f>'Flight Data'!$A1229</f>
        <v>G1228</v>
      </c>
      <c r="G1231" s="68">
        <f ca="1">'Flight Data'!$B1229</f>
        <v>3</v>
      </c>
      <c r="H1231" s="68">
        <f ca="1">ROUND(NORMINV($M1231,'Inputs and Outputs'!$C$18,'Inputs and Outputs'!$D$18),0)</f>
        <v>94</v>
      </c>
      <c r="I1231" s="68">
        <f t="shared" si="390"/>
        <v>101</v>
      </c>
      <c r="J1231" s="68">
        <f t="shared" ca="1" si="391"/>
        <v>94</v>
      </c>
      <c r="K1231" s="68">
        <f ca="1">IF(J1231-G1231&gt;'Inputs and Outputs'!$D$4,One-G1231,0)</f>
        <v>0</v>
      </c>
      <c r="L1231" s="68">
        <f ca="1">J1231*'Inputs and Outputs'!$D$5-K1231*'Inputs and Outputs'!$D$6</f>
        <v>3760</v>
      </c>
      <c r="M1231" s="70">
        <f t="shared" ca="1" si="405"/>
        <v>0.10838681442989995</v>
      </c>
      <c r="N1231" s="68">
        <f t="shared" si="392"/>
        <v>25</v>
      </c>
      <c r="O1231" s="75">
        <f ca="1">J1231*'Inputs and Outputs'!$D$5-('Model Part B'!K1231*'Model Part B'!N1231+K1231*Costperbumped)</f>
        <v>3760</v>
      </c>
      <c r="R1231" s="74">
        <v>1228</v>
      </c>
      <c r="S1231" s="68" t="s">
        <v>8</v>
      </c>
      <c r="T1231" s="71">
        <f t="shared" si="411"/>
        <v>44607</v>
      </c>
      <c r="U1231" s="67" t="s">
        <v>3</v>
      </c>
      <c r="V1231" s="68" t="str">
        <f>'Flight Data'!$A1229</f>
        <v>G1228</v>
      </c>
      <c r="W1231" s="68">
        <f ca="1">'Flight Data'!$B1229</f>
        <v>3</v>
      </c>
      <c r="X1231" s="68">
        <f ca="1">ROUND(NORMINV($AC1231,'Inputs and Outputs'!$C$18,'Inputs and Outputs'!$D$18),0)</f>
        <v>101</v>
      </c>
      <c r="Y1231" s="68">
        <f t="shared" si="393"/>
        <v>102</v>
      </c>
      <c r="Z1231" s="68">
        <f t="shared" ca="1" si="394"/>
        <v>101</v>
      </c>
      <c r="AA1231" s="68">
        <f ca="1">IF(Z1231-W1231&gt;'Inputs and Outputs'!$D$4,One-W1231,0)</f>
        <v>0</v>
      </c>
      <c r="AB1231" s="68">
        <f ca="1">Z1231*'Inputs and Outputs'!$D$5-AA1231*'Inputs and Outputs'!$D$6</f>
        <v>4040</v>
      </c>
      <c r="AC1231" s="70">
        <f t="shared" ca="1" si="406"/>
        <v>0.47429802447276204</v>
      </c>
      <c r="AD1231" s="68">
        <f t="shared" si="395"/>
        <v>25</v>
      </c>
      <c r="AE1231" s="75">
        <f ca="1">Z1231*'Inputs and Outputs'!$D$5-('Model Part B'!AA1231*'Model Part B'!AD1231+AA1231*Costperbumped)</f>
        <v>4040</v>
      </c>
      <c r="AH1231" s="74">
        <v>1228</v>
      </c>
      <c r="AI1231" s="68" t="s">
        <v>8</v>
      </c>
      <c r="AJ1231" s="71">
        <f t="shared" si="412"/>
        <v>44607</v>
      </c>
      <c r="AK1231" s="67" t="s">
        <v>3</v>
      </c>
      <c r="AL1231" s="68" t="str">
        <f>'Flight Data'!$A1229</f>
        <v>G1228</v>
      </c>
      <c r="AM1231" s="68">
        <f ca="1">'Flight Data'!$B1229</f>
        <v>3</v>
      </c>
      <c r="AN1231" s="68">
        <f ca="1">ROUND(NORMINV($AS1231,'Inputs and Outputs'!$C$18,'Inputs and Outputs'!$D$18),0)</f>
        <v>94</v>
      </c>
      <c r="AO1231" s="68">
        <f t="shared" si="396"/>
        <v>103</v>
      </c>
      <c r="AP1231" s="68">
        <f t="shared" ca="1" si="397"/>
        <v>94</v>
      </c>
      <c r="AQ1231" s="68">
        <f ca="1">IF(AP1231-AM1231&gt;'Inputs and Outputs'!$D$4,Three-AM1231,0)</f>
        <v>0</v>
      </c>
      <c r="AR1231" s="68">
        <f ca="1">AP1231*'Inputs and Outputs'!$D$5-AQ1231*'Inputs and Outputs'!$D$6</f>
        <v>3760</v>
      </c>
      <c r="AS1231" s="70">
        <f t="shared" ca="1" si="407"/>
        <v>0.13779544409931688</v>
      </c>
      <c r="AT1231" s="68">
        <f t="shared" si="398"/>
        <v>25</v>
      </c>
      <c r="AU1231" s="75">
        <f ca="1">AP1231*'Inputs and Outputs'!$D$5-('Model Part B'!AQ1231*'Model Part B'!AT1231+AQ1231*Costperbumped)</f>
        <v>3760</v>
      </c>
      <c r="AX1231" s="74">
        <v>1228</v>
      </c>
      <c r="AY1231" s="68" t="s">
        <v>8</v>
      </c>
      <c r="AZ1231" s="71">
        <f t="shared" si="413"/>
        <v>44607</v>
      </c>
      <c r="BA1231" s="67" t="s">
        <v>3</v>
      </c>
      <c r="BB1231" s="68" t="str">
        <f>'Flight Data'!$A1229</f>
        <v>G1228</v>
      </c>
      <c r="BC1231" s="68">
        <f ca="1">'Flight Data'!$B1229</f>
        <v>3</v>
      </c>
      <c r="BD1231" s="68">
        <f ca="1">ROUND(NORMINV($BI1231,'Inputs and Outputs'!$C$18,'Inputs and Outputs'!$D$18),0)</f>
        <v>103</v>
      </c>
      <c r="BE1231" s="68">
        <f t="shared" si="399"/>
        <v>104</v>
      </c>
      <c r="BF1231" s="68">
        <f t="shared" ca="1" si="400"/>
        <v>103</v>
      </c>
      <c r="BG1231" s="68">
        <f ca="1">IF(BF1231-BC1231&gt;'Inputs and Outputs'!$D$4,Four-BC1231,0)</f>
        <v>0</v>
      </c>
      <c r="BH1231" s="68">
        <f ca="1">BF1231*'Inputs and Outputs'!$D$5-BG1231*'Inputs and Outputs'!$D$6</f>
        <v>4120</v>
      </c>
      <c r="BI1231" s="70">
        <f t="shared" ca="1" si="408"/>
        <v>0.6143048696128951</v>
      </c>
      <c r="BJ1231" s="68">
        <f t="shared" si="401"/>
        <v>25</v>
      </c>
      <c r="BK1231" s="75">
        <f ca="1">BF1231*'Inputs and Outputs'!$D$5-('Model Part B'!BG1231*'Model Part B'!BJ1231+BG1231*Costperbumped)</f>
        <v>4120</v>
      </c>
      <c r="BN1231" s="74">
        <v>1228</v>
      </c>
      <c r="BO1231" s="68" t="s">
        <v>8</v>
      </c>
      <c r="BP1231" s="71">
        <f t="shared" si="414"/>
        <v>44607</v>
      </c>
      <c r="BQ1231" s="67" t="s">
        <v>3</v>
      </c>
      <c r="BR1231" s="68" t="str">
        <f>'Flight Data'!$A1229</f>
        <v>G1228</v>
      </c>
      <c r="BS1231" s="68">
        <f ca="1">'Flight Data'!$B1229</f>
        <v>3</v>
      </c>
      <c r="BT1231" s="68">
        <f ca="1">ROUND(NORMINV($BY1231,'Inputs and Outputs'!$C$18,'Inputs and Outputs'!$D$18),0)</f>
        <v>98</v>
      </c>
      <c r="BU1231" s="68">
        <f t="shared" si="402"/>
        <v>105</v>
      </c>
      <c r="BV1231" s="68">
        <f t="shared" ca="1" si="403"/>
        <v>98</v>
      </c>
      <c r="BW1231" s="68">
        <f ca="1">IF(BV1231-BS1231&gt;'Inputs and Outputs'!$D$4,Five-BS1231,0)</f>
        <v>0</v>
      </c>
      <c r="BX1231" s="68">
        <f ca="1">BV1231*'Inputs and Outputs'!$D$5-BW1231*'Inputs and Outputs'!$D$6</f>
        <v>3920</v>
      </c>
      <c r="BY1231" s="70">
        <f t="shared" ca="1" si="409"/>
        <v>0.30948291028113961</v>
      </c>
      <c r="BZ1231" s="68">
        <f t="shared" si="404"/>
        <v>25</v>
      </c>
      <c r="CA1231" s="75">
        <f ca="1">BV1231*'Inputs and Outputs'!$D$5-('Model Part B'!BW1231*'Model Part B'!BZ1231+BW1231*Costperbumped)</f>
        <v>3920</v>
      </c>
    </row>
    <row r="1232" spans="2:79" x14ac:dyDescent="0.2">
      <c r="B1232" s="74">
        <v>1229</v>
      </c>
      <c r="C1232" s="68" t="s">
        <v>8</v>
      </c>
      <c r="D1232" s="71">
        <f t="shared" si="410"/>
        <v>44607</v>
      </c>
      <c r="E1232" s="67" t="s">
        <v>2</v>
      </c>
      <c r="F1232" s="68" t="str">
        <f>'Flight Data'!$A1230</f>
        <v>G1229</v>
      </c>
      <c r="G1232" s="68">
        <f ca="1">'Flight Data'!$B1230</f>
        <v>2</v>
      </c>
      <c r="H1232" s="68">
        <f ca="1">ROUND(NORMINV($M1232,'Inputs and Outputs'!$C$19,'Inputs and Outputs'!$D$19),0)</f>
        <v>110</v>
      </c>
      <c r="I1232" s="68">
        <f t="shared" si="390"/>
        <v>101</v>
      </c>
      <c r="J1232" s="68">
        <f t="shared" ca="1" si="391"/>
        <v>101</v>
      </c>
      <c r="K1232" s="68">
        <f ca="1">IF(J1232-G1232&gt;'Inputs and Outputs'!$D$4,One-G1232,0)</f>
        <v>0</v>
      </c>
      <c r="L1232" s="68">
        <f ca="1">J1232*'Inputs and Outputs'!$D$5-K1232*'Inputs and Outputs'!$D$6</f>
        <v>4040</v>
      </c>
      <c r="M1232" s="70">
        <f t="shared" ca="1" si="405"/>
        <v>0.91501431538029232</v>
      </c>
      <c r="N1232" s="68">
        <f t="shared" si="392"/>
        <v>25</v>
      </c>
      <c r="O1232" s="75">
        <f ca="1">J1232*'Inputs and Outputs'!$D$5-('Model Part B'!K1232*'Model Part B'!N1232+K1232*Costperbumped)</f>
        <v>4040</v>
      </c>
      <c r="R1232" s="74">
        <v>1229</v>
      </c>
      <c r="S1232" s="68" t="s">
        <v>8</v>
      </c>
      <c r="T1232" s="71">
        <f t="shared" si="411"/>
        <v>44607</v>
      </c>
      <c r="U1232" s="67" t="s">
        <v>2</v>
      </c>
      <c r="V1232" s="68" t="str">
        <f>'Flight Data'!$A1230</f>
        <v>G1229</v>
      </c>
      <c r="W1232" s="68">
        <f ca="1">'Flight Data'!$B1230</f>
        <v>2</v>
      </c>
      <c r="X1232" s="68">
        <f ca="1">ROUND(NORMINV($AC1232,'Inputs and Outputs'!$C$19,'Inputs and Outputs'!$D$19),0)</f>
        <v>102</v>
      </c>
      <c r="Y1232" s="68">
        <f t="shared" si="393"/>
        <v>102</v>
      </c>
      <c r="Z1232" s="68">
        <f t="shared" ca="1" si="394"/>
        <v>102</v>
      </c>
      <c r="AA1232" s="68">
        <f ca="1">IF(Z1232-W1232&gt;'Inputs and Outputs'!$D$4,One-W1232,0)</f>
        <v>0</v>
      </c>
      <c r="AB1232" s="68">
        <f ca="1">Z1232*'Inputs and Outputs'!$D$5-AA1232*'Inputs and Outputs'!$D$6</f>
        <v>4080</v>
      </c>
      <c r="AC1232" s="70">
        <f t="shared" ca="1" si="406"/>
        <v>0.42794120584553963</v>
      </c>
      <c r="AD1232" s="68">
        <f t="shared" si="395"/>
        <v>25</v>
      </c>
      <c r="AE1232" s="75">
        <f ca="1">Z1232*'Inputs and Outputs'!$D$5-('Model Part B'!AA1232*'Model Part B'!AD1232+AA1232*Costperbumped)</f>
        <v>4080</v>
      </c>
      <c r="AH1232" s="74">
        <v>1229</v>
      </c>
      <c r="AI1232" s="68" t="s">
        <v>8</v>
      </c>
      <c r="AJ1232" s="71">
        <f t="shared" si="412"/>
        <v>44607</v>
      </c>
      <c r="AK1232" s="67" t="s">
        <v>2</v>
      </c>
      <c r="AL1232" s="68" t="str">
        <f>'Flight Data'!$A1230</f>
        <v>G1229</v>
      </c>
      <c r="AM1232" s="68">
        <f ca="1">'Flight Data'!$B1230</f>
        <v>2</v>
      </c>
      <c r="AN1232" s="68">
        <f ca="1">ROUND(NORMINV($AS1232,'Inputs and Outputs'!$C$19,'Inputs and Outputs'!$D$19),0)</f>
        <v>105</v>
      </c>
      <c r="AO1232" s="68">
        <f t="shared" si="396"/>
        <v>103</v>
      </c>
      <c r="AP1232" s="68">
        <f t="shared" ca="1" si="397"/>
        <v>103</v>
      </c>
      <c r="AQ1232" s="68">
        <f ca="1">IF(AP1232-AM1232&gt;'Inputs and Outputs'!$D$4,Three-AM1232,0)</f>
        <v>1</v>
      </c>
      <c r="AR1232" s="68">
        <f ca="1">AP1232*'Inputs and Outputs'!$D$5-AQ1232*'Inputs and Outputs'!$D$6</f>
        <v>4020</v>
      </c>
      <c r="AS1232" s="70">
        <f t="shared" ca="1" si="407"/>
        <v>0.6231661220732625</v>
      </c>
      <c r="AT1232" s="68">
        <f t="shared" si="398"/>
        <v>25</v>
      </c>
      <c r="AU1232" s="75">
        <f ca="1">AP1232*'Inputs and Outputs'!$D$5-('Model Part B'!AQ1232*'Model Part B'!AT1232+AQ1232*Costperbumped)</f>
        <v>3995</v>
      </c>
      <c r="AX1232" s="74">
        <v>1229</v>
      </c>
      <c r="AY1232" s="68" t="s">
        <v>8</v>
      </c>
      <c r="AZ1232" s="71">
        <f t="shared" si="413"/>
        <v>44607</v>
      </c>
      <c r="BA1232" s="67" t="s">
        <v>2</v>
      </c>
      <c r="BB1232" s="68" t="str">
        <f>'Flight Data'!$A1230</f>
        <v>G1229</v>
      </c>
      <c r="BC1232" s="68">
        <f ca="1">'Flight Data'!$B1230</f>
        <v>2</v>
      </c>
      <c r="BD1232" s="68">
        <f ca="1">ROUND(NORMINV($BI1232,'Inputs and Outputs'!$C$19,'Inputs and Outputs'!$D$19),0)</f>
        <v>106</v>
      </c>
      <c r="BE1232" s="68">
        <f t="shared" si="399"/>
        <v>104</v>
      </c>
      <c r="BF1232" s="68">
        <f t="shared" ca="1" si="400"/>
        <v>104</v>
      </c>
      <c r="BG1232" s="68">
        <f ca="1">IF(BF1232-BC1232&gt;'Inputs and Outputs'!$D$4,Four-BC1232,0)</f>
        <v>2</v>
      </c>
      <c r="BH1232" s="68">
        <f ca="1">BF1232*'Inputs and Outputs'!$D$5-BG1232*'Inputs and Outputs'!$D$6</f>
        <v>3960</v>
      </c>
      <c r="BI1232" s="70">
        <f t="shared" ca="1" si="408"/>
        <v>0.69178225263816673</v>
      </c>
      <c r="BJ1232" s="68">
        <f t="shared" si="401"/>
        <v>25</v>
      </c>
      <c r="BK1232" s="75">
        <f ca="1">BF1232*'Inputs and Outputs'!$D$5-('Model Part B'!BG1232*'Model Part B'!BJ1232+BG1232*Costperbumped)</f>
        <v>3910</v>
      </c>
      <c r="BN1232" s="74">
        <v>1229</v>
      </c>
      <c r="BO1232" s="68" t="s">
        <v>8</v>
      </c>
      <c r="BP1232" s="71">
        <f t="shared" si="414"/>
        <v>44607</v>
      </c>
      <c r="BQ1232" s="67" t="s">
        <v>2</v>
      </c>
      <c r="BR1232" s="68" t="str">
        <f>'Flight Data'!$A1230</f>
        <v>G1229</v>
      </c>
      <c r="BS1232" s="68">
        <f ca="1">'Flight Data'!$B1230</f>
        <v>2</v>
      </c>
      <c r="BT1232" s="68">
        <f ca="1">ROUND(NORMINV($BY1232,'Inputs and Outputs'!$C$18,'Inputs and Outputs'!$D$18),0)</f>
        <v>104</v>
      </c>
      <c r="BU1232" s="68">
        <f t="shared" si="402"/>
        <v>105</v>
      </c>
      <c r="BV1232" s="68">
        <f t="shared" ca="1" si="403"/>
        <v>104</v>
      </c>
      <c r="BW1232" s="68">
        <f ca="1">IF(BV1232-BS1232&gt;'Inputs and Outputs'!$D$4,Five-BS1232,0)</f>
        <v>3</v>
      </c>
      <c r="BX1232" s="68">
        <f ca="1">BV1232*'Inputs and Outputs'!$D$5-BW1232*'Inputs and Outputs'!$D$6</f>
        <v>3860</v>
      </c>
      <c r="BY1232" s="70">
        <f t="shared" ca="1" si="409"/>
        <v>0.67436215637178487</v>
      </c>
      <c r="BZ1232" s="68">
        <f t="shared" si="404"/>
        <v>25</v>
      </c>
      <c r="CA1232" s="75">
        <f ca="1">BV1232*'Inputs and Outputs'!$D$5-('Model Part B'!BW1232*'Model Part B'!BZ1232+BW1232*Costperbumped)</f>
        <v>3785</v>
      </c>
    </row>
    <row r="1233" spans="2:79" x14ac:dyDescent="0.2">
      <c r="B1233" s="74">
        <v>1230</v>
      </c>
      <c r="C1233" s="68" t="s">
        <v>8</v>
      </c>
      <c r="D1233" s="71">
        <f t="shared" si="410"/>
        <v>44607</v>
      </c>
      <c r="E1233" s="67" t="s">
        <v>0</v>
      </c>
      <c r="F1233" s="68" t="str">
        <f>'Flight Data'!$A1231</f>
        <v>G1230</v>
      </c>
      <c r="G1233" s="68">
        <f ca="1">'Flight Data'!$B1231</f>
        <v>5</v>
      </c>
      <c r="H1233" s="68">
        <f ca="1">ROUND(NORMINV($M1233,'Inputs and Outputs'!$C$20,'Inputs and Outputs'!$D$20),0)</f>
        <v>105</v>
      </c>
      <c r="I1233" s="68">
        <f t="shared" si="390"/>
        <v>101</v>
      </c>
      <c r="J1233" s="68">
        <f t="shared" ca="1" si="391"/>
        <v>101</v>
      </c>
      <c r="K1233" s="68">
        <f ca="1">IF(J1233-G1233&gt;'Inputs and Outputs'!$D$4,One-G1233,0)</f>
        <v>0</v>
      </c>
      <c r="L1233" s="68">
        <f ca="1">J1233*'Inputs and Outputs'!$D$5-K1233*'Inputs and Outputs'!$D$6</f>
        <v>4040</v>
      </c>
      <c r="M1233" s="70">
        <f t="shared" ca="1" si="405"/>
        <v>0.53646711680191939</v>
      </c>
      <c r="N1233" s="68">
        <f t="shared" si="392"/>
        <v>200</v>
      </c>
      <c r="O1233" s="75">
        <f ca="1">J1233*'Inputs and Outputs'!$D$5-('Model Part B'!K1233*'Model Part B'!N1233+K1233*Costperbumped)</f>
        <v>4040</v>
      </c>
      <c r="R1233" s="74">
        <v>1230</v>
      </c>
      <c r="S1233" s="68" t="s">
        <v>8</v>
      </c>
      <c r="T1233" s="71">
        <f t="shared" si="411"/>
        <v>44607</v>
      </c>
      <c r="U1233" s="67" t="s">
        <v>0</v>
      </c>
      <c r="V1233" s="68" t="str">
        <f>'Flight Data'!$A1231</f>
        <v>G1230</v>
      </c>
      <c r="W1233" s="68">
        <f ca="1">'Flight Data'!$B1231</f>
        <v>5</v>
      </c>
      <c r="X1233" s="68">
        <f ca="1">ROUND(NORMINV($AC1233,'Inputs and Outputs'!$C$20,'Inputs and Outputs'!$D$20),0)</f>
        <v>106</v>
      </c>
      <c r="Y1233" s="68">
        <f t="shared" si="393"/>
        <v>102</v>
      </c>
      <c r="Z1233" s="68">
        <f t="shared" ca="1" si="394"/>
        <v>102</v>
      </c>
      <c r="AA1233" s="68">
        <f ca="1">IF(Z1233-W1233&gt;'Inputs and Outputs'!$D$4,One-W1233,0)</f>
        <v>0</v>
      </c>
      <c r="AB1233" s="68">
        <f ca="1">Z1233*'Inputs and Outputs'!$D$5-AA1233*'Inputs and Outputs'!$D$6</f>
        <v>4080</v>
      </c>
      <c r="AC1233" s="70">
        <f t="shared" ca="1" si="406"/>
        <v>0.55233494012262618</v>
      </c>
      <c r="AD1233" s="68">
        <f t="shared" si="395"/>
        <v>200</v>
      </c>
      <c r="AE1233" s="75">
        <f ca="1">Z1233*'Inputs and Outputs'!$D$5-('Model Part B'!AA1233*'Model Part B'!AD1233+AA1233*Costperbumped)</f>
        <v>4080</v>
      </c>
      <c r="AH1233" s="74">
        <v>1230</v>
      </c>
      <c r="AI1233" s="68" t="s">
        <v>8</v>
      </c>
      <c r="AJ1233" s="71">
        <f t="shared" si="412"/>
        <v>44607</v>
      </c>
      <c r="AK1233" s="67" t="s">
        <v>0</v>
      </c>
      <c r="AL1233" s="68" t="str">
        <f>'Flight Data'!$A1231</f>
        <v>G1230</v>
      </c>
      <c r="AM1233" s="68">
        <f ca="1">'Flight Data'!$B1231</f>
        <v>5</v>
      </c>
      <c r="AN1233" s="68">
        <f ca="1">ROUND(NORMINV($AS1233,'Inputs and Outputs'!$C$20,'Inputs and Outputs'!$D$20),0)</f>
        <v>103</v>
      </c>
      <c r="AO1233" s="68">
        <f t="shared" si="396"/>
        <v>103</v>
      </c>
      <c r="AP1233" s="68">
        <f t="shared" ca="1" si="397"/>
        <v>103</v>
      </c>
      <c r="AQ1233" s="68">
        <f ca="1">IF(AP1233-AM1233&gt;'Inputs and Outputs'!$D$4,Three-AM1233,0)</f>
        <v>0</v>
      </c>
      <c r="AR1233" s="68">
        <f ca="1">AP1233*'Inputs and Outputs'!$D$5-AQ1233*'Inputs and Outputs'!$D$6</f>
        <v>4120</v>
      </c>
      <c r="AS1233" s="70">
        <f t="shared" ca="1" si="407"/>
        <v>0.34304523057430125</v>
      </c>
      <c r="AT1233" s="68">
        <f t="shared" si="398"/>
        <v>200</v>
      </c>
      <c r="AU1233" s="75">
        <f ca="1">AP1233*'Inputs and Outputs'!$D$5-('Model Part B'!AQ1233*'Model Part B'!AT1233+AQ1233*Costperbumped)</f>
        <v>4120</v>
      </c>
      <c r="AX1233" s="74">
        <v>1230</v>
      </c>
      <c r="AY1233" s="68" t="s">
        <v>8</v>
      </c>
      <c r="AZ1233" s="71">
        <f t="shared" si="413"/>
        <v>44607</v>
      </c>
      <c r="BA1233" s="67" t="s">
        <v>0</v>
      </c>
      <c r="BB1233" s="68" t="str">
        <f>'Flight Data'!$A1231</f>
        <v>G1230</v>
      </c>
      <c r="BC1233" s="68">
        <f ca="1">'Flight Data'!$B1231</f>
        <v>5</v>
      </c>
      <c r="BD1233" s="68">
        <f ca="1">ROUND(NORMINV($BI1233,'Inputs and Outputs'!$C$20,'Inputs and Outputs'!$D$20),0)</f>
        <v>100</v>
      </c>
      <c r="BE1233" s="68">
        <f t="shared" si="399"/>
        <v>104</v>
      </c>
      <c r="BF1233" s="68">
        <f t="shared" ca="1" si="400"/>
        <v>100</v>
      </c>
      <c r="BG1233" s="68">
        <f ca="1">IF(BF1233-BC1233&gt;'Inputs and Outputs'!$D$4,Four-BC1233,0)</f>
        <v>0</v>
      </c>
      <c r="BH1233" s="68">
        <f ca="1">BF1233*'Inputs and Outputs'!$D$5-BG1233*'Inputs and Outputs'!$D$6</f>
        <v>4000</v>
      </c>
      <c r="BI1233" s="70">
        <f t="shared" ca="1" si="408"/>
        <v>0.17822210032773944</v>
      </c>
      <c r="BJ1233" s="68">
        <f t="shared" si="401"/>
        <v>200</v>
      </c>
      <c r="BK1233" s="75">
        <f ca="1">BF1233*'Inputs and Outputs'!$D$5-('Model Part B'!BG1233*'Model Part B'!BJ1233+BG1233*Costperbumped)</f>
        <v>4000</v>
      </c>
      <c r="BN1233" s="74">
        <v>1230</v>
      </c>
      <c r="BO1233" s="68" t="s">
        <v>8</v>
      </c>
      <c r="BP1233" s="71">
        <f t="shared" si="414"/>
        <v>44607</v>
      </c>
      <c r="BQ1233" s="67" t="s">
        <v>0</v>
      </c>
      <c r="BR1233" s="68" t="str">
        <f>'Flight Data'!$A1231</f>
        <v>G1230</v>
      </c>
      <c r="BS1233" s="68">
        <f ca="1">'Flight Data'!$B1231</f>
        <v>5</v>
      </c>
      <c r="BT1233" s="68">
        <f ca="1">ROUND(NORMINV($BY1233,'Inputs and Outputs'!$C$18,'Inputs and Outputs'!$D$18),0)</f>
        <v>97</v>
      </c>
      <c r="BU1233" s="68">
        <f t="shared" si="402"/>
        <v>105</v>
      </c>
      <c r="BV1233" s="68">
        <f t="shared" ca="1" si="403"/>
        <v>97</v>
      </c>
      <c r="BW1233" s="68">
        <f ca="1">IF(BV1233-BS1233&gt;'Inputs and Outputs'!$D$4,Five-BS1233,0)</f>
        <v>0</v>
      </c>
      <c r="BX1233" s="68">
        <f ca="1">BV1233*'Inputs and Outputs'!$D$5-BW1233*'Inputs and Outputs'!$D$6</f>
        <v>3880</v>
      </c>
      <c r="BY1233" s="70">
        <f t="shared" ca="1" si="409"/>
        <v>0.24849830628405167</v>
      </c>
      <c r="BZ1233" s="68">
        <f t="shared" si="404"/>
        <v>200</v>
      </c>
      <c r="CA1233" s="75">
        <f ca="1">BV1233*'Inputs and Outputs'!$D$5-('Model Part B'!BW1233*'Model Part B'!BZ1233+BW1233*Costperbumped)</f>
        <v>3880</v>
      </c>
    </row>
    <row r="1234" spans="2:79" x14ac:dyDescent="0.2">
      <c r="B1234" s="74">
        <v>1231</v>
      </c>
      <c r="C1234" s="68" t="s">
        <v>7</v>
      </c>
      <c r="D1234" s="71">
        <f t="shared" si="410"/>
        <v>44608</v>
      </c>
      <c r="E1234" s="67" t="s">
        <v>3</v>
      </c>
      <c r="F1234" s="68" t="str">
        <f>'Flight Data'!$A1232</f>
        <v>G1231</v>
      </c>
      <c r="G1234" s="68">
        <f ca="1">'Flight Data'!$B1232</f>
        <v>6</v>
      </c>
      <c r="H1234" s="68">
        <f ca="1">ROUND(NORMINV($M1234,'Inputs and Outputs'!$C$18,'Inputs and Outputs'!$D$18),0)</f>
        <v>98</v>
      </c>
      <c r="I1234" s="68">
        <f t="shared" si="390"/>
        <v>101</v>
      </c>
      <c r="J1234" s="68">
        <f t="shared" ca="1" si="391"/>
        <v>98</v>
      </c>
      <c r="K1234" s="68">
        <f ca="1">IF(J1234-G1234&gt;'Inputs and Outputs'!$D$4,One-G1234,0)</f>
        <v>0</v>
      </c>
      <c r="L1234" s="68">
        <f ca="1">J1234*'Inputs and Outputs'!$D$5-K1234*'Inputs and Outputs'!$D$6</f>
        <v>3920</v>
      </c>
      <c r="M1234" s="70">
        <f t="shared" ca="1" si="405"/>
        <v>0.31539415267162796</v>
      </c>
      <c r="N1234" s="68">
        <f t="shared" si="392"/>
        <v>25</v>
      </c>
      <c r="O1234" s="75">
        <f ca="1">J1234*'Inputs and Outputs'!$D$5-('Model Part B'!K1234*'Model Part B'!N1234+K1234*Costperbumped)</f>
        <v>3920</v>
      </c>
      <c r="R1234" s="74">
        <v>1231</v>
      </c>
      <c r="S1234" s="68" t="s">
        <v>7</v>
      </c>
      <c r="T1234" s="71">
        <f t="shared" si="411"/>
        <v>44608</v>
      </c>
      <c r="U1234" s="67" t="s">
        <v>3</v>
      </c>
      <c r="V1234" s="68" t="str">
        <f>'Flight Data'!$A1232</f>
        <v>G1231</v>
      </c>
      <c r="W1234" s="68">
        <f ca="1">'Flight Data'!$B1232</f>
        <v>6</v>
      </c>
      <c r="X1234" s="68">
        <f ca="1">ROUND(NORMINV($AC1234,'Inputs and Outputs'!$C$18,'Inputs and Outputs'!$D$18),0)</f>
        <v>95</v>
      </c>
      <c r="Y1234" s="68">
        <f t="shared" si="393"/>
        <v>102</v>
      </c>
      <c r="Z1234" s="68">
        <f t="shared" ca="1" si="394"/>
        <v>95</v>
      </c>
      <c r="AA1234" s="68">
        <f ca="1">IF(Z1234-W1234&gt;'Inputs and Outputs'!$D$4,One-W1234,0)</f>
        <v>0</v>
      </c>
      <c r="AB1234" s="68">
        <f ca="1">Z1234*'Inputs and Outputs'!$D$5-AA1234*'Inputs and Outputs'!$D$6</f>
        <v>3800</v>
      </c>
      <c r="AC1234" s="70">
        <f t="shared" ca="1" si="406"/>
        <v>0.15878971203683134</v>
      </c>
      <c r="AD1234" s="68">
        <f t="shared" si="395"/>
        <v>25</v>
      </c>
      <c r="AE1234" s="75">
        <f ca="1">Z1234*'Inputs and Outputs'!$D$5-('Model Part B'!AA1234*'Model Part B'!AD1234+AA1234*Costperbumped)</f>
        <v>3800</v>
      </c>
      <c r="AH1234" s="74">
        <v>1231</v>
      </c>
      <c r="AI1234" s="68" t="s">
        <v>7</v>
      </c>
      <c r="AJ1234" s="71">
        <f t="shared" si="412"/>
        <v>44608</v>
      </c>
      <c r="AK1234" s="67" t="s">
        <v>3</v>
      </c>
      <c r="AL1234" s="68" t="str">
        <f>'Flight Data'!$A1232</f>
        <v>G1231</v>
      </c>
      <c r="AM1234" s="68">
        <f ca="1">'Flight Data'!$B1232</f>
        <v>6</v>
      </c>
      <c r="AN1234" s="68">
        <f ca="1">ROUND(NORMINV($AS1234,'Inputs and Outputs'!$C$18,'Inputs and Outputs'!$D$18),0)</f>
        <v>100</v>
      </c>
      <c r="AO1234" s="68">
        <f t="shared" si="396"/>
        <v>103</v>
      </c>
      <c r="AP1234" s="68">
        <f t="shared" ca="1" si="397"/>
        <v>100</v>
      </c>
      <c r="AQ1234" s="68">
        <f ca="1">IF(AP1234-AM1234&gt;'Inputs and Outputs'!$D$4,Three-AM1234,0)</f>
        <v>0</v>
      </c>
      <c r="AR1234" s="68">
        <f ca="1">AP1234*'Inputs and Outputs'!$D$5-AQ1234*'Inputs and Outputs'!$D$6</f>
        <v>4000</v>
      </c>
      <c r="AS1234" s="70">
        <f t="shared" ca="1" si="407"/>
        <v>0.43853199657434416</v>
      </c>
      <c r="AT1234" s="68">
        <f t="shared" si="398"/>
        <v>25</v>
      </c>
      <c r="AU1234" s="75">
        <f ca="1">AP1234*'Inputs and Outputs'!$D$5-('Model Part B'!AQ1234*'Model Part B'!AT1234+AQ1234*Costperbumped)</f>
        <v>4000</v>
      </c>
      <c r="AX1234" s="74">
        <v>1231</v>
      </c>
      <c r="AY1234" s="68" t="s">
        <v>7</v>
      </c>
      <c r="AZ1234" s="71">
        <f t="shared" si="413"/>
        <v>44608</v>
      </c>
      <c r="BA1234" s="67" t="s">
        <v>3</v>
      </c>
      <c r="BB1234" s="68" t="str">
        <f>'Flight Data'!$A1232</f>
        <v>G1231</v>
      </c>
      <c r="BC1234" s="68">
        <f ca="1">'Flight Data'!$B1232</f>
        <v>6</v>
      </c>
      <c r="BD1234" s="68">
        <f ca="1">ROUND(NORMINV($BI1234,'Inputs and Outputs'!$C$18,'Inputs and Outputs'!$D$18),0)</f>
        <v>102</v>
      </c>
      <c r="BE1234" s="68">
        <f t="shared" si="399"/>
        <v>104</v>
      </c>
      <c r="BF1234" s="68">
        <f t="shared" ca="1" si="400"/>
        <v>102</v>
      </c>
      <c r="BG1234" s="68">
        <f ca="1">IF(BF1234-BC1234&gt;'Inputs and Outputs'!$D$4,Four-BC1234,0)</f>
        <v>0</v>
      </c>
      <c r="BH1234" s="68">
        <f ca="1">BF1234*'Inputs and Outputs'!$D$5-BG1234*'Inputs and Outputs'!$D$6</f>
        <v>4080</v>
      </c>
      <c r="BI1234" s="70">
        <f t="shared" ca="1" si="408"/>
        <v>0.54163506895628821</v>
      </c>
      <c r="BJ1234" s="68">
        <f t="shared" si="401"/>
        <v>25</v>
      </c>
      <c r="BK1234" s="75">
        <f ca="1">BF1234*'Inputs and Outputs'!$D$5-('Model Part B'!BG1234*'Model Part B'!BJ1234+BG1234*Costperbumped)</f>
        <v>4080</v>
      </c>
      <c r="BN1234" s="74">
        <v>1231</v>
      </c>
      <c r="BO1234" s="68" t="s">
        <v>7</v>
      </c>
      <c r="BP1234" s="71">
        <f t="shared" si="414"/>
        <v>44608</v>
      </c>
      <c r="BQ1234" s="67" t="s">
        <v>3</v>
      </c>
      <c r="BR1234" s="68" t="str">
        <f>'Flight Data'!$A1232</f>
        <v>G1231</v>
      </c>
      <c r="BS1234" s="68">
        <f ca="1">'Flight Data'!$B1232</f>
        <v>6</v>
      </c>
      <c r="BT1234" s="68">
        <f ca="1">ROUND(NORMINV($BY1234,'Inputs and Outputs'!$C$18,'Inputs and Outputs'!$D$18),0)</f>
        <v>101</v>
      </c>
      <c r="BU1234" s="68">
        <f t="shared" si="402"/>
        <v>105</v>
      </c>
      <c r="BV1234" s="68">
        <f t="shared" ca="1" si="403"/>
        <v>101</v>
      </c>
      <c r="BW1234" s="68">
        <f ca="1">IF(BV1234-BS1234&gt;'Inputs and Outputs'!$D$4,Five-BS1234,0)</f>
        <v>0</v>
      </c>
      <c r="BX1234" s="68">
        <f ca="1">BV1234*'Inputs and Outputs'!$D$5-BW1234*'Inputs and Outputs'!$D$6</f>
        <v>4040</v>
      </c>
      <c r="BY1234" s="70">
        <f t="shared" ca="1" si="409"/>
        <v>0.52084005385291543</v>
      </c>
      <c r="BZ1234" s="68">
        <f t="shared" si="404"/>
        <v>25</v>
      </c>
      <c r="CA1234" s="75">
        <f ca="1">BV1234*'Inputs and Outputs'!$D$5-('Model Part B'!BW1234*'Model Part B'!BZ1234+BW1234*Costperbumped)</f>
        <v>4040</v>
      </c>
    </row>
    <row r="1235" spans="2:79" x14ac:dyDescent="0.2">
      <c r="B1235" s="74">
        <v>1232</v>
      </c>
      <c r="C1235" s="68" t="s">
        <v>7</v>
      </c>
      <c r="D1235" s="71">
        <f t="shared" si="410"/>
        <v>44608</v>
      </c>
      <c r="E1235" s="67" t="s">
        <v>2</v>
      </c>
      <c r="F1235" s="68" t="str">
        <f>'Flight Data'!$A1233</f>
        <v>G1232</v>
      </c>
      <c r="G1235" s="68">
        <f ca="1">'Flight Data'!$B1233</f>
        <v>8</v>
      </c>
      <c r="H1235" s="68">
        <f ca="1">ROUND(NORMINV($M1235,'Inputs and Outputs'!$C$19,'Inputs and Outputs'!$D$19),0)</f>
        <v>100</v>
      </c>
      <c r="I1235" s="68">
        <f t="shared" si="390"/>
        <v>101</v>
      </c>
      <c r="J1235" s="68">
        <f t="shared" ca="1" si="391"/>
        <v>100</v>
      </c>
      <c r="K1235" s="68">
        <f ca="1">IF(J1235-G1235&gt;'Inputs and Outputs'!$D$4,One-G1235,0)</f>
        <v>0</v>
      </c>
      <c r="L1235" s="68">
        <f ca="1">J1235*'Inputs and Outputs'!$D$5-K1235*'Inputs and Outputs'!$D$6</f>
        <v>4000</v>
      </c>
      <c r="M1235" s="70">
        <f t="shared" ca="1" si="405"/>
        <v>0.25403978802974303</v>
      </c>
      <c r="N1235" s="68">
        <f t="shared" si="392"/>
        <v>25</v>
      </c>
      <c r="O1235" s="75">
        <f ca="1">J1235*'Inputs and Outputs'!$D$5-('Model Part B'!K1235*'Model Part B'!N1235+K1235*Costperbumped)</f>
        <v>4000</v>
      </c>
      <c r="R1235" s="74">
        <v>1232</v>
      </c>
      <c r="S1235" s="68" t="s">
        <v>7</v>
      </c>
      <c r="T1235" s="71">
        <f t="shared" si="411"/>
        <v>44608</v>
      </c>
      <c r="U1235" s="67" t="s">
        <v>2</v>
      </c>
      <c r="V1235" s="68" t="str">
        <f>'Flight Data'!$A1233</f>
        <v>G1232</v>
      </c>
      <c r="W1235" s="68">
        <f ca="1">'Flight Data'!$B1233</f>
        <v>8</v>
      </c>
      <c r="X1235" s="68">
        <f ca="1">ROUND(NORMINV($AC1235,'Inputs and Outputs'!$C$19,'Inputs and Outputs'!$D$19),0)</f>
        <v>103</v>
      </c>
      <c r="Y1235" s="68">
        <f t="shared" si="393"/>
        <v>102</v>
      </c>
      <c r="Z1235" s="68">
        <f t="shared" ca="1" si="394"/>
        <v>102</v>
      </c>
      <c r="AA1235" s="68">
        <f ca="1">IF(Z1235-W1235&gt;'Inputs and Outputs'!$D$4,One-W1235,0)</f>
        <v>0</v>
      </c>
      <c r="AB1235" s="68">
        <f ca="1">Z1235*'Inputs and Outputs'!$D$5-AA1235*'Inputs and Outputs'!$D$6</f>
        <v>4080</v>
      </c>
      <c r="AC1235" s="70">
        <f t="shared" ca="1" si="406"/>
        <v>0.46795657484418396</v>
      </c>
      <c r="AD1235" s="68">
        <f t="shared" si="395"/>
        <v>25</v>
      </c>
      <c r="AE1235" s="75">
        <f ca="1">Z1235*'Inputs and Outputs'!$D$5-('Model Part B'!AA1235*'Model Part B'!AD1235+AA1235*Costperbumped)</f>
        <v>4080</v>
      </c>
      <c r="AH1235" s="74">
        <v>1232</v>
      </c>
      <c r="AI1235" s="68" t="s">
        <v>7</v>
      </c>
      <c r="AJ1235" s="71">
        <f t="shared" si="412"/>
        <v>44608</v>
      </c>
      <c r="AK1235" s="67" t="s">
        <v>2</v>
      </c>
      <c r="AL1235" s="68" t="str">
        <f>'Flight Data'!$A1233</f>
        <v>G1232</v>
      </c>
      <c r="AM1235" s="68">
        <f ca="1">'Flight Data'!$B1233</f>
        <v>8</v>
      </c>
      <c r="AN1235" s="68">
        <f ca="1">ROUND(NORMINV($AS1235,'Inputs and Outputs'!$C$19,'Inputs and Outputs'!$D$19),0)</f>
        <v>99</v>
      </c>
      <c r="AO1235" s="68">
        <f t="shared" si="396"/>
        <v>103</v>
      </c>
      <c r="AP1235" s="68">
        <f t="shared" ca="1" si="397"/>
        <v>99</v>
      </c>
      <c r="AQ1235" s="68">
        <f ca="1">IF(AP1235-AM1235&gt;'Inputs and Outputs'!$D$4,Three-AM1235,0)</f>
        <v>0</v>
      </c>
      <c r="AR1235" s="68">
        <f ca="1">AP1235*'Inputs and Outputs'!$D$5-AQ1235*'Inputs and Outputs'!$D$6</f>
        <v>3960</v>
      </c>
      <c r="AS1235" s="70">
        <f t="shared" ca="1" si="407"/>
        <v>0.23639514709805098</v>
      </c>
      <c r="AT1235" s="68">
        <f t="shared" si="398"/>
        <v>25</v>
      </c>
      <c r="AU1235" s="75">
        <f ca="1">AP1235*'Inputs and Outputs'!$D$5-('Model Part B'!AQ1235*'Model Part B'!AT1235+AQ1235*Costperbumped)</f>
        <v>3960</v>
      </c>
      <c r="AX1235" s="74">
        <v>1232</v>
      </c>
      <c r="AY1235" s="68" t="s">
        <v>7</v>
      </c>
      <c r="AZ1235" s="71">
        <f t="shared" si="413"/>
        <v>44608</v>
      </c>
      <c r="BA1235" s="67" t="s">
        <v>2</v>
      </c>
      <c r="BB1235" s="68" t="str">
        <f>'Flight Data'!$A1233</f>
        <v>G1232</v>
      </c>
      <c r="BC1235" s="68">
        <f ca="1">'Flight Data'!$B1233</f>
        <v>8</v>
      </c>
      <c r="BD1235" s="68">
        <f ca="1">ROUND(NORMINV($BI1235,'Inputs and Outputs'!$C$19,'Inputs and Outputs'!$D$19),0)</f>
        <v>104</v>
      </c>
      <c r="BE1235" s="68">
        <f t="shared" si="399"/>
        <v>104</v>
      </c>
      <c r="BF1235" s="68">
        <f t="shared" ca="1" si="400"/>
        <v>104</v>
      </c>
      <c r="BG1235" s="68">
        <f ca="1">IF(BF1235-BC1235&gt;'Inputs and Outputs'!$D$4,Four-BC1235,0)</f>
        <v>0</v>
      </c>
      <c r="BH1235" s="68">
        <f ca="1">BF1235*'Inputs and Outputs'!$D$5-BG1235*'Inputs and Outputs'!$D$6</f>
        <v>4160</v>
      </c>
      <c r="BI1235" s="70">
        <f t="shared" ca="1" si="408"/>
        <v>0.60456302744571577</v>
      </c>
      <c r="BJ1235" s="68">
        <f t="shared" si="401"/>
        <v>25</v>
      </c>
      <c r="BK1235" s="75">
        <f ca="1">BF1235*'Inputs and Outputs'!$D$5-('Model Part B'!BG1235*'Model Part B'!BJ1235+BG1235*Costperbumped)</f>
        <v>4160</v>
      </c>
      <c r="BN1235" s="74">
        <v>1232</v>
      </c>
      <c r="BO1235" s="68" t="s">
        <v>7</v>
      </c>
      <c r="BP1235" s="71">
        <f t="shared" si="414"/>
        <v>44608</v>
      </c>
      <c r="BQ1235" s="67" t="s">
        <v>2</v>
      </c>
      <c r="BR1235" s="68" t="str">
        <f>'Flight Data'!$A1233</f>
        <v>G1232</v>
      </c>
      <c r="BS1235" s="68">
        <f ca="1">'Flight Data'!$B1233</f>
        <v>8</v>
      </c>
      <c r="BT1235" s="68">
        <f ca="1">ROUND(NORMINV($BY1235,'Inputs and Outputs'!$C$18,'Inputs and Outputs'!$D$18),0)</f>
        <v>103</v>
      </c>
      <c r="BU1235" s="68">
        <f t="shared" si="402"/>
        <v>105</v>
      </c>
      <c r="BV1235" s="68">
        <f t="shared" ca="1" si="403"/>
        <v>103</v>
      </c>
      <c r="BW1235" s="68">
        <f ca="1">IF(BV1235-BS1235&gt;'Inputs and Outputs'!$D$4,Five-BS1235,0)</f>
        <v>0</v>
      </c>
      <c r="BX1235" s="68">
        <f ca="1">BV1235*'Inputs and Outputs'!$D$5-BW1235*'Inputs and Outputs'!$D$6</f>
        <v>4120</v>
      </c>
      <c r="BY1235" s="70">
        <f t="shared" ca="1" si="409"/>
        <v>0.65980213092515549</v>
      </c>
      <c r="BZ1235" s="68">
        <f t="shared" si="404"/>
        <v>25</v>
      </c>
      <c r="CA1235" s="75">
        <f ca="1">BV1235*'Inputs and Outputs'!$D$5-('Model Part B'!BW1235*'Model Part B'!BZ1235+BW1235*Costperbumped)</f>
        <v>4120</v>
      </c>
    </row>
    <row r="1236" spans="2:79" x14ac:dyDescent="0.2">
      <c r="B1236" s="74">
        <v>1233</v>
      </c>
      <c r="C1236" s="68" t="s">
        <v>7</v>
      </c>
      <c r="D1236" s="71">
        <f t="shared" si="410"/>
        <v>44608</v>
      </c>
      <c r="E1236" s="67" t="s">
        <v>0</v>
      </c>
      <c r="F1236" s="68" t="str">
        <f>'Flight Data'!$A1234</f>
        <v>G1233</v>
      </c>
      <c r="G1236" s="68">
        <f ca="1">'Flight Data'!$B1234</f>
        <v>1</v>
      </c>
      <c r="H1236" s="68">
        <f ca="1">ROUND(NORMINV($M1236,'Inputs and Outputs'!$C$20,'Inputs and Outputs'!$D$20),0)</f>
        <v>104</v>
      </c>
      <c r="I1236" s="68">
        <f t="shared" si="390"/>
        <v>101</v>
      </c>
      <c r="J1236" s="68">
        <f t="shared" ca="1" si="391"/>
        <v>101</v>
      </c>
      <c r="K1236" s="68">
        <f ca="1">IF(J1236-G1236&gt;'Inputs and Outputs'!$D$4,One-G1236,0)</f>
        <v>0</v>
      </c>
      <c r="L1236" s="68">
        <f ca="1">J1236*'Inputs and Outputs'!$D$5-K1236*'Inputs and Outputs'!$D$6</f>
        <v>4040</v>
      </c>
      <c r="M1236" s="70">
        <f t="shared" ca="1" si="405"/>
        <v>0.44968819433112306</v>
      </c>
      <c r="N1236" s="68">
        <f t="shared" si="392"/>
        <v>200</v>
      </c>
      <c r="O1236" s="75">
        <f ca="1">J1236*'Inputs and Outputs'!$D$5-('Model Part B'!K1236*'Model Part B'!N1236+K1236*Costperbumped)</f>
        <v>4040</v>
      </c>
      <c r="R1236" s="74">
        <v>1233</v>
      </c>
      <c r="S1236" s="68" t="s">
        <v>7</v>
      </c>
      <c r="T1236" s="71">
        <f t="shared" si="411"/>
        <v>44608</v>
      </c>
      <c r="U1236" s="67" t="s">
        <v>0</v>
      </c>
      <c r="V1236" s="68" t="str">
        <f>'Flight Data'!$A1234</f>
        <v>G1233</v>
      </c>
      <c r="W1236" s="68">
        <f ca="1">'Flight Data'!$B1234</f>
        <v>1</v>
      </c>
      <c r="X1236" s="68">
        <f ca="1">ROUND(NORMINV($AC1236,'Inputs and Outputs'!$C$20,'Inputs and Outputs'!$D$20),0)</f>
        <v>114</v>
      </c>
      <c r="Y1236" s="68">
        <f t="shared" si="393"/>
        <v>102</v>
      </c>
      <c r="Z1236" s="68">
        <f t="shared" ca="1" si="394"/>
        <v>102</v>
      </c>
      <c r="AA1236" s="68">
        <f ca="1">IF(Z1236-W1236&gt;'Inputs and Outputs'!$D$4,One-W1236,0)</f>
        <v>0</v>
      </c>
      <c r="AB1236" s="68">
        <f ca="1">Z1236*'Inputs and Outputs'!$D$5-AA1236*'Inputs and Outputs'!$D$6</f>
        <v>4080</v>
      </c>
      <c r="AC1236" s="70">
        <f t="shared" ca="1" si="406"/>
        <v>0.95945283463491293</v>
      </c>
      <c r="AD1236" s="68">
        <f t="shared" si="395"/>
        <v>200</v>
      </c>
      <c r="AE1236" s="75">
        <f ca="1">Z1236*'Inputs and Outputs'!$D$5-('Model Part B'!AA1236*'Model Part B'!AD1236+AA1236*Costperbumped)</f>
        <v>4080</v>
      </c>
      <c r="AH1236" s="74">
        <v>1233</v>
      </c>
      <c r="AI1236" s="68" t="s">
        <v>7</v>
      </c>
      <c r="AJ1236" s="71">
        <f t="shared" si="412"/>
        <v>44608</v>
      </c>
      <c r="AK1236" s="67" t="s">
        <v>0</v>
      </c>
      <c r="AL1236" s="68" t="str">
        <f>'Flight Data'!$A1234</f>
        <v>G1233</v>
      </c>
      <c r="AM1236" s="68">
        <f ca="1">'Flight Data'!$B1234</f>
        <v>1</v>
      </c>
      <c r="AN1236" s="68">
        <f ca="1">ROUND(NORMINV($AS1236,'Inputs and Outputs'!$C$20,'Inputs and Outputs'!$D$20),0)</f>
        <v>106</v>
      </c>
      <c r="AO1236" s="68">
        <f t="shared" si="396"/>
        <v>103</v>
      </c>
      <c r="AP1236" s="68">
        <f t="shared" ca="1" si="397"/>
        <v>103</v>
      </c>
      <c r="AQ1236" s="68">
        <f ca="1">IF(AP1236-AM1236&gt;'Inputs and Outputs'!$D$4,Three-AM1236,0)</f>
        <v>2</v>
      </c>
      <c r="AR1236" s="68">
        <f ca="1">AP1236*'Inputs and Outputs'!$D$5-AQ1236*'Inputs and Outputs'!$D$6</f>
        <v>3920</v>
      </c>
      <c r="AS1236" s="70">
        <f t="shared" ca="1" si="407"/>
        <v>0.60531038680222693</v>
      </c>
      <c r="AT1236" s="68">
        <f t="shared" si="398"/>
        <v>200</v>
      </c>
      <c r="AU1236" s="75">
        <f ca="1">AP1236*'Inputs and Outputs'!$D$5-('Model Part B'!AQ1236*'Model Part B'!AT1236+AQ1236*Costperbumped)</f>
        <v>3520</v>
      </c>
      <c r="AX1236" s="74">
        <v>1233</v>
      </c>
      <c r="AY1236" s="68" t="s">
        <v>7</v>
      </c>
      <c r="AZ1236" s="71">
        <f t="shared" si="413"/>
        <v>44608</v>
      </c>
      <c r="BA1236" s="67" t="s">
        <v>0</v>
      </c>
      <c r="BB1236" s="68" t="str">
        <f>'Flight Data'!$A1234</f>
        <v>G1233</v>
      </c>
      <c r="BC1236" s="68">
        <f ca="1">'Flight Data'!$B1234</f>
        <v>1</v>
      </c>
      <c r="BD1236" s="68">
        <f ca="1">ROUND(NORMINV($BI1236,'Inputs and Outputs'!$C$20,'Inputs and Outputs'!$D$20),0)</f>
        <v>111</v>
      </c>
      <c r="BE1236" s="68">
        <f t="shared" si="399"/>
        <v>104</v>
      </c>
      <c r="BF1236" s="68">
        <f t="shared" ca="1" si="400"/>
        <v>104</v>
      </c>
      <c r="BG1236" s="68">
        <f ca="1">IF(BF1236-BC1236&gt;'Inputs and Outputs'!$D$4,Four-BC1236,0)</f>
        <v>3</v>
      </c>
      <c r="BH1236" s="68">
        <f ca="1">BF1236*'Inputs and Outputs'!$D$5-BG1236*'Inputs and Outputs'!$D$6</f>
        <v>3860</v>
      </c>
      <c r="BI1236" s="70">
        <f t="shared" ca="1" si="408"/>
        <v>0.87182744834925929</v>
      </c>
      <c r="BJ1236" s="68">
        <f t="shared" si="401"/>
        <v>200</v>
      </c>
      <c r="BK1236" s="75">
        <f ca="1">BF1236*'Inputs and Outputs'!$D$5-('Model Part B'!BG1236*'Model Part B'!BJ1236+BG1236*Costperbumped)</f>
        <v>3260</v>
      </c>
      <c r="BN1236" s="74">
        <v>1233</v>
      </c>
      <c r="BO1236" s="68" t="s">
        <v>7</v>
      </c>
      <c r="BP1236" s="71">
        <f t="shared" si="414"/>
        <v>44608</v>
      </c>
      <c r="BQ1236" s="67" t="s">
        <v>0</v>
      </c>
      <c r="BR1236" s="68" t="str">
        <f>'Flight Data'!$A1234</f>
        <v>G1233</v>
      </c>
      <c r="BS1236" s="68">
        <f ca="1">'Flight Data'!$B1234</f>
        <v>1</v>
      </c>
      <c r="BT1236" s="68">
        <f ca="1">ROUND(NORMINV($BY1236,'Inputs and Outputs'!$C$18,'Inputs and Outputs'!$D$18),0)</f>
        <v>101</v>
      </c>
      <c r="BU1236" s="68">
        <f t="shared" si="402"/>
        <v>105</v>
      </c>
      <c r="BV1236" s="68">
        <f t="shared" ca="1" si="403"/>
        <v>101</v>
      </c>
      <c r="BW1236" s="68">
        <f ca="1">IF(BV1236-BS1236&gt;'Inputs and Outputs'!$D$4,Five-BS1236,0)</f>
        <v>0</v>
      </c>
      <c r="BX1236" s="68">
        <f ca="1">BV1236*'Inputs and Outputs'!$D$5-BW1236*'Inputs and Outputs'!$D$6</f>
        <v>4040</v>
      </c>
      <c r="BY1236" s="70">
        <f t="shared" ca="1" si="409"/>
        <v>0.49700029693187653</v>
      </c>
      <c r="BZ1236" s="68">
        <f t="shared" si="404"/>
        <v>200</v>
      </c>
      <c r="CA1236" s="75">
        <f ca="1">BV1236*'Inputs and Outputs'!$D$5-('Model Part B'!BW1236*'Model Part B'!BZ1236+BW1236*Costperbumped)</f>
        <v>4040</v>
      </c>
    </row>
    <row r="1237" spans="2:79" x14ac:dyDescent="0.2">
      <c r="B1237" s="74">
        <v>1234</v>
      </c>
      <c r="C1237" s="68" t="s">
        <v>6</v>
      </c>
      <c r="D1237" s="71">
        <f t="shared" si="410"/>
        <v>44609</v>
      </c>
      <c r="E1237" s="67" t="s">
        <v>3</v>
      </c>
      <c r="F1237" s="68" t="str">
        <f>'Flight Data'!$A1235</f>
        <v>G1234</v>
      </c>
      <c r="G1237" s="68">
        <f ca="1">'Flight Data'!$B1235</f>
        <v>4</v>
      </c>
      <c r="H1237" s="68">
        <f ca="1">ROUND(NORMINV($M1237,'Inputs and Outputs'!$C$18,'Inputs and Outputs'!$D$18),0)</f>
        <v>94</v>
      </c>
      <c r="I1237" s="68">
        <f t="shared" si="390"/>
        <v>101</v>
      </c>
      <c r="J1237" s="68">
        <f t="shared" ca="1" si="391"/>
        <v>94</v>
      </c>
      <c r="K1237" s="68">
        <f ca="1">IF(J1237-G1237&gt;'Inputs and Outputs'!$D$4,One-G1237,0)</f>
        <v>0</v>
      </c>
      <c r="L1237" s="68">
        <f ca="1">J1237*'Inputs and Outputs'!$D$5-K1237*'Inputs and Outputs'!$D$6</f>
        <v>3760</v>
      </c>
      <c r="M1237" s="70">
        <f t="shared" ca="1" si="405"/>
        <v>0.12917385421668193</v>
      </c>
      <c r="N1237" s="68">
        <f t="shared" si="392"/>
        <v>25</v>
      </c>
      <c r="O1237" s="75">
        <f ca="1">J1237*'Inputs and Outputs'!$D$5-('Model Part B'!K1237*'Model Part B'!N1237+K1237*Costperbumped)</f>
        <v>3760</v>
      </c>
      <c r="R1237" s="74">
        <v>1234</v>
      </c>
      <c r="S1237" s="68" t="s">
        <v>6</v>
      </c>
      <c r="T1237" s="71">
        <f t="shared" si="411"/>
        <v>44609</v>
      </c>
      <c r="U1237" s="67" t="s">
        <v>3</v>
      </c>
      <c r="V1237" s="68" t="str">
        <f>'Flight Data'!$A1235</f>
        <v>G1234</v>
      </c>
      <c r="W1237" s="68">
        <f ca="1">'Flight Data'!$B1235</f>
        <v>4</v>
      </c>
      <c r="X1237" s="68">
        <f ca="1">ROUND(NORMINV($AC1237,'Inputs and Outputs'!$C$18,'Inputs and Outputs'!$D$18),0)</f>
        <v>100</v>
      </c>
      <c r="Y1237" s="68">
        <f t="shared" si="393"/>
        <v>102</v>
      </c>
      <c r="Z1237" s="68">
        <f t="shared" ca="1" si="394"/>
        <v>100</v>
      </c>
      <c r="AA1237" s="68">
        <f ca="1">IF(Z1237-W1237&gt;'Inputs and Outputs'!$D$4,One-W1237,0)</f>
        <v>0</v>
      </c>
      <c r="AB1237" s="68">
        <f ca="1">Z1237*'Inputs and Outputs'!$D$5-AA1237*'Inputs and Outputs'!$D$6</f>
        <v>4000</v>
      </c>
      <c r="AC1237" s="70">
        <f t="shared" ca="1" si="406"/>
        <v>0.4054391733941658</v>
      </c>
      <c r="AD1237" s="68">
        <f t="shared" si="395"/>
        <v>25</v>
      </c>
      <c r="AE1237" s="75">
        <f ca="1">Z1237*'Inputs and Outputs'!$D$5-('Model Part B'!AA1237*'Model Part B'!AD1237+AA1237*Costperbumped)</f>
        <v>4000</v>
      </c>
      <c r="AH1237" s="74">
        <v>1234</v>
      </c>
      <c r="AI1237" s="68" t="s">
        <v>6</v>
      </c>
      <c r="AJ1237" s="71">
        <f t="shared" si="412"/>
        <v>44609</v>
      </c>
      <c r="AK1237" s="67" t="s">
        <v>3</v>
      </c>
      <c r="AL1237" s="68" t="str">
        <f>'Flight Data'!$A1235</f>
        <v>G1234</v>
      </c>
      <c r="AM1237" s="68">
        <f ca="1">'Flight Data'!$B1235</f>
        <v>4</v>
      </c>
      <c r="AN1237" s="68">
        <f ca="1">ROUND(NORMINV($AS1237,'Inputs and Outputs'!$C$18,'Inputs and Outputs'!$D$18),0)</f>
        <v>93</v>
      </c>
      <c r="AO1237" s="68">
        <f t="shared" si="396"/>
        <v>103</v>
      </c>
      <c r="AP1237" s="68">
        <f t="shared" ca="1" si="397"/>
        <v>93</v>
      </c>
      <c r="AQ1237" s="68">
        <f ca="1">IF(AP1237-AM1237&gt;'Inputs and Outputs'!$D$4,Three-AM1237,0)</f>
        <v>0</v>
      </c>
      <c r="AR1237" s="68">
        <f ca="1">AP1237*'Inputs and Outputs'!$D$5-AQ1237*'Inputs and Outputs'!$D$6</f>
        <v>3720</v>
      </c>
      <c r="AS1237" s="70">
        <f t="shared" ca="1" si="407"/>
        <v>8.3507817600775636E-2</v>
      </c>
      <c r="AT1237" s="68">
        <f t="shared" si="398"/>
        <v>25</v>
      </c>
      <c r="AU1237" s="75">
        <f ca="1">AP1237*'Inputs and Outputs'!$D$5-('Model Part B'!AQ1237*'Model Part B'!AT1237+AQ1237*Costperbumped)</f>
        <v>3720</v>
      </c>
      <c r="AX1237" s="74">
        <v>1234</v>
      </c>
      <c r="AY1237" s="68" t="s">
        <v>6</v>
      </c>
      <c r="AZ1237" s="71">
        <f t="shared" si="413"/>
        <v>44609</v>
      </c>
      <c r="BA1237" s="67" t="s">
        <v>3</v>
      </c>
      <c r="BB1237" s="68" t="str">
        <f>'Flight Data'!$A1235</f>
        <v>G1234</v>
      </c>
      <c r="BC1237" s="68">
        <f ca="1">'Flight Data'!$B1235</f>
        <v>4</v>
      </c>
      <c r="BD1237" s="68">
        <f ca="1">ROUND(NORMINV($BI1237,'Inputs and Outputs'!$C$18,'Inputs and Outputs'!$D$18),0)</f>
        <v>99</v>
      </c>
      <c r="BE1237" s="68">
        <f t="shared" si="399"/>
        <v>104</v>
      </c>
      <c r="BF1237" s="68">
        <f t="shared" ca="1" si="400"/>
        <v>99</v>
      </c>
      <c r="BG1237" s="68">
        <f ca="1">IF(BF1237-BC1237&gt;'Inputs and Outputs'!$D$4,Four-BC1237,0)</f>
        <v>0</v>
      </c>
      <c r="BH1237" s="68">
        <f ca="1">BF1237*'Inputs and Outputs'!$D$5-BG1237*'Inputs and Outputs'!$D$6</f>
        <v>3960</v>
      </c>
      <c r="BI1237" s="70">
        <f t="shared" ca="1" si="408"/>
        <v>0.40115950731829397</v>
      </c>
      <c r="BJ1237" s="68">
        <f t="shared" si="401"/>
        <v>25</v>
      </c>
      <c r="BK1237" s="75">
        <f ca="1">BF1237*'Inputs and Outputs'!$D$5-('Model Part B'!BG1237*'Model Part B'!BJ1237+BG1237*Costperbumped)</f>
        <v>3960</v>
      </c>
      <c r="BN1237" s="74">
        <v>1234</v>
      </c>
      <c r="BO1237" s="68" t="s">
        <v>6</v>
      </c>
      <c r="BP1237" s="71">
        <f t="shared" si="414"/>
        <v>44609</v>
      </c>
      <c r="BQ1237" s="67" t="s">
        <v>3</v>
      </c>
      <c r="BR1237" s="68" t="str">
        <f>'Flight Data'!$A1235</f>
        <v>G1234</v>
      </c>
      <c r="BS1237" s="68">
        <f ca="1">'Flight Data'!$B1235</f>
        <v>4</v>
      </c>
      <c r="BT1237" s="68">
        <f ca="1">ROUND(NORMINV($BY1237,'Inputs and Outputs'!$C$18,'Inputs and Outputs'!$D$18),0)</f>
        <v>95</v>
      </c>
      <c r="BU1237" s="68">
        <f t="shared" si="402"/>
        <v>105</v>
      </c>
      <c r="BV1237" s="68">
        <f t="shared" ca="1" si="403"/>
        <v>95</v>
      </c>
      <c r="BW1237" s="68">
        <f ca="1">IF(BV1237-BS1237&gt;'Inputs and Outputs'!$D$4,Five-BS1237,0)</f>
        <v>0</v>
      </c>
      <c r="BX1237" s="68">
        <f ca="1">BV1237*'Inputs and Outputs'!$D$5-BW1237*'Inputs and Outputs'!$D$6</f>
        <v>3800</v>
      </c>
      <c r="BY1237" s="70">
        <f t="shared" ca="1" si="409"/>
        <v>0.17240776364544452</v>
      </c>
      <c r="BZ1237" s="68">
        <f t="shared" si="404"/>
        <v>25</v>
      </c>
      <c r="CA1237" s="75">
        <f ca="1">BV1237*'Inputs and Outputs'!$D$5-('Model Part B'!BW1237*'Model Part B'!BZ1237+BW1237*Costperbumped)</f>
        <v>3800</v>
      </c>
    </row>
    <row r="1238" spans="2:79" x14ac:dyDescent="0.2">
      <c r="B1238" s="74">
        <v>1235</v>
      </c>
      <c r="C1238" s="68" t="s">
        <v>6</v>
      </c>
      <c r="D1238" s="71">
        <f t="shared" si="410"/>
        <v>44609</v>
      </c>
      <c r="E1238" s="67" t="s">
        <v>2</v>
      </c>
      <c r="F1238" s="68" t="str">
        <f>'Flight Data'!$A1236</f>
        <v>G1235</v>
      </c>
      <c r="G1238" s="68">
        <f ca="1">'Flight Data'!$B1236</f>
        <v>3</v>
      </c>
      <c r="H1238" s="68">
        <f ca="1">ROUND(NORMINV($M1238,'Inputs and Outputs'!$C$19,'Inputs and Outputs'!$D$19),0)</f>
        <v>102</v>
      </c>
      <c r="I1238" s="68">
        <f t="shared" si="390"/>
        <v>101</v>
      </c>
      <c r="J1238" s="68">
        <f t="shared" ca="1" si="391"/>
        <v>101</v>
      </c>
      <c r="K1238" s="68">
        <f ca="1">IF(J1238-G1238&gt;'Inputs and Outputs'!$D$4,One-G1238,0)</f>
        <v>0</v>
      </c>
      <c r="L1238" s="68">
        <f ca="1">J1238*'Inputs and Outputs'!$D$5-K1238*'Inputs and Outputs'!$D$6</f>
        <v>4040</v>
      </c>
      <c r="M1238" s="70">
        <f t="shared" ca="1" si="405"/>
        <v>0.44996732582142462</v>
      </c>
      <c r="N1238" s="68">
        <f t="shared" si="392"/>
        <v>25</v>
      </c>
      <c r="O1238" s="75">
        <f ca="1">J1238*'Inputs and Outputs'!$D$5-('Model Part B'!K1238*'Model Part B'!N1238+K1238*Costperbumped)</f>
        <v>4040</v>
      </c>
      <c r="R1238" s="74">
        <v>1235</v>
      </c>
      <c r="S1238" s="68" t="s">
        <v>6</v>
      </c>
      <c r="T1238" s="71">
        <f t="shared" si="411"/>
        <v>44609</v>
      </c>
      <c r="U1238" s="67" t="s">
        <v>2</v>
      </c>
      <c r="V1238" s="68" t="str">
        <f>'Flight Data'!$A1236</f>
        <v>G1235</v>
      </c>
      <c r="W1238" s="68">
        <f ca="1">'Flight Data'!$B1236</f>
        <v>3</v>
      </c>
      <c r="X1238" s="68">
        <f ca="1">ROUND(NORMINV($AC1238,'Inputs and Outputs'!$C$19,'Inputs and Outputs'!$D$19),0)</f>
        <v>102</v>
      </c>
      <c r="Y1238" s="68">
        <f t="shared" si="393"/>
        <v>102</v>
      </c>
      <c r="Z1238" s="68">
        <f t="shared" ca="1" si="394"/>
        <v>102</v>
      </c>
      <c r="AA1238" s="68">
        <f ca="1">IF(Z1238-W1238&gt;'Inputs and Outputs'!$D$4,One-W1238,0)</f>
        <v>0</v>
      </c>
      <c r="AB1238" s="68">
        <f ca="1">Z1238*'Inputs and Outputs'!$D$5-AA1238*'Inputs and Outputs'!$D$6</f>
        <v>4080</v>
      </c>
      <c r="AC1238" s="70">
        <f t="shared" ca="1" si="406"/>
        <v>0.44966266847718428</v>
      </c>
      <c r="AD1238" s="68">
        <f t="shared" si="395"/>
        <v>25</v>
      </c>
      <c r="AE1238" s="75">
        <f ca="1">Z1238*'Inputs and Outputs'!$D$5-('Model Part B'!AA1238*'Model Part B'!AD1238+AA1238*Costperbumped)</f>
        <v>4080</v>
      </c>
      <c r="AH1238" s="74">
        <v>1235</v>
      </c>
      <c r="AI1238" s="68" t="s">
        <v>6</v>
      </c>
      <c r="AJ1238" s="71">
        <f t="shared" si="412"/>
        <v>44609</v>
      </c>
      <c r="AK1238" s="67" t="s">
        <v>2</v>
      </c>
      <c r="AL1238" s="68" t="str">
        <f>'Flight Data'!$A1236</f>
        <v>G1235</v>
      </c>
      <c r="AM1238" s="68">
        <f ca="1">'Flight Data'!$B1236</f>
        <v>3</v>
      </c>
      <c r="AN1238" s="68">
        <f ca="1">ROUND(NORMINV($AS1238,'Inputs and Outputs'!$C$19,'Inputs and Outputs'!$D$19),0)</f>
        <v>106</v>
      </c>
      <c r="AO1238" s="68">
        <f t="shared" si="396"/>
        <v>103</v>
      </c>
      <c r="AP1238" s="68">
        <f t="shared" ca="1" si="397"/>
        <v>103</v>
      </c>
      <c r="AQ1238" s="68">
        <f ca="1">IF(AP1238-AM1238&gt;'Inputs and Outputs'!$D$4,Three-AM1238,0)</f>
        <v>0</v>
      </c>
      <c r="AR1238" s="68">
        <f ca="1">AP1238*'Inputs and Outputs'!$D$5-AQ1238*'Inputs and Outputs'!$D$6</f>
        <v>4120</v>
      </c>
      <c r="AS1238" s="70">
        <f t="shared" ca="1" si="407"/>
        <v>0.74722905221586322</v>
      </c>
      <c r="AT1238" s="68">
        <f t="shared" si="398"/>
        <v>25</v>
      </c>
      <c r="AU1238" s="75">
        <f ca="1">AP1238*'Inputs and Outputs'!$D$5-('Model Part B'!AQ1238*'Model Part B'!AT1238+AQ1238*Costperbumped)</f>
        <v>4120</v>
      </c>
      <c r="AX1238" s="74">
        <v>1235</v>
      </c>
      <c r="AY1238" s="68" t="s">
        <v>6</v>
      </c>
      <c r="AZ1238" s="71">
        <f t="shared" si="413"/>
        <v>44609</v>
      </c>
      <c r="BA1238" s="67" t="s">
        <v>2</v>
      </c>
      <c r="BB1238" s="68" t="str">
        <f>'Flight Data'!$A1236</f>
        <v>G1235</v>
      </c>
      <c r="BC1238" s="68">
        <f ca="1">'Flight Data'!$B1236</f>
        <v>3</v>
      </c>
      <c r="BD1238" s="68">
        <f ca="1">ROUND(NORMINV($BI1238,'Inputs and Outputs'!$C$19,'Inputs and Outputs'!$D$19),0)</f>
        <v>107</v>
      </c>
      <c r="BE1238" s="68">
        <f t="shared" si="399"/>
        <v>104</v>
      </c>
      <c r="BF1238" s="68">
        <f t="shared" ca="1" si="400"/>
        <v>104</v>
      </c>
      <c r="BG1238" s="68">
        <f ca="1">IF(BF1238-BC1238&gt;'Inputs and Outputs'!$D$4,Four-BC1238,0)</f>
        <v>1</v>
      </c>
      <c r="BH1238" s="68">
        <f ca="1">BF1238*'Inputs and Outputs'!$D$5-BG1238*'Inputs and Outputs'!$D$6</f>
        <v>4060</v>
      </c>
      <c r="BI1238" s="70">
        <f t="shared" ca="1" si="408"/>
        <v>0.81504980102987412</v>
      </c>
      <c r="BJ1238" s="68">
        <f t="shared" si="401"/>
        <v>25</v>
      </c>
      <c r="BK1238" s="75">
        <f ca="1">BF1238*'Inputs and Outputs'!$D$5-('Model Part B'!BG1238*'Model Part B'!BJ1238+BG1238*Costperbumped)</f>
        <v>4035</v>
      </c>
      <c r="BN1238" s="74">
        <v>1235</v>
      </c>
      <c r="BO1238" s="68" t="s">
        <v>6</v>
      </c>
      <c r="BP1238" s="71">
        <f t="shared" si="414"/>
        <v>44609</v>
      </c>
      <c r="BQ1238" s="67" t="s">
        <v>2</v>
      </c>
      <c r="BR1238" s="68" t="str">
        <f>'Flight Data'!$A1236</f>
        <v>G1235</v>
      </c>
      <c r="BS1238" s="68">
        <f ca="1">'Flight Data'!$B1236</f>
        <v>3</v>
      </c>
      <c r="BT1238" s="68">
        <f ca="1">ROUND(NORMINV($BY1238,'Inputs and Outputs'!$C$18,'Inputs and Outputs'!$D$18),0)</f>
        <v>86</v>
      </c>
      <c r="BU1238" s="68">
        <f t="shared" si="402"/>
        <v>105</v>
      </c>
      <c r="BV1238" s="68">
        <f t="shared" ca="1" si="403"/>
        <v>86</v>
      </c>
      <c r="BW1238" s="68">
        <f ca="1">IF(BV1238-BS1238&gt;'Inputs and Outputs'!$D$4,Five-BS1238,0)</f>
        <v>0</v>
      </c>
      <c r="BX1238" s="68">
        <f ca="1">BV1238*'Inputs and Outputs'!$D$5-BW1238*'Inputs and Outputs'!$D$6</f>
        <v>3440</v>
      </c>
      <c r="BY1238" s="70">
        <f t="shared" ca="1" si="409"/>
        <v>7.3468509883288791E-3</v>
      </c>
      <c r="BZ1238" s="68">
        <f t="shared" si="404"/>
        <v>25</v>
      </c>
      <c r="CA1238" s="75">
        <f ca="1">BV1238*'Inputs and Outputs'!$D$5-('Model Part B'!BW1238*'Model Part B'!BZ1238+BW1238*Costperbumped)</f>
        <v>3440</v>
      </c>
    </row>
    <row r="1239" spans="2:79" x14ac:dyDescent="0.2">
      <c r="B1239" s="74">
        <v>1236</v>
      </c>
      <c r="C1239" s="68" t="s">
        <v>6</v>
      </c>
      <c r="D1239" s="71">
        <f t="shared" si="410"/>
        <v>44609</v>
      </c>
      <c r="E1239" s="67" t="s">
        <v>0</v>
      </c>
      <c r="F1239" s="68" t="str">
        <f>'Flight Data'!$A1237</f>
        <v>G1236</v>
      </c>
      <c r="G1239" s="68">
        <f ca="1">'Flight Data'!$B1237</f>
        <v>0</v>
      </c>
      <c r="H1239" s="68">
        <f ca="1">ROUND(NORMINV($M1239,'Inputs and Outputs'!$C$20,'Inputs and Outputs'!$D$20),0)</f>
        <v>104</v>
      </c>
      <c r="I1239" s="68">
        <f t="shared" si="390"/>
        <v>101</v>
      </c>
      <c r="J1239" s="68">
        <f t="shared" ca="1" si="391"/>
        <v>101</v>
      </c>
      <c r="K1239" s="68">
        <f ca="1">IF(J1239-G1239&gt;'Inputs and Outputs'!$D$4,One-G1239,0)</f>
        <v>1</v>
      </c>
      <c r="L1239" s="68">
        <f ca="1">J1239*'Inputs and Outputs'!$D$5-K1239*'Inputs and Outputs'!$D$6</f>
        <v>3940</v>
      </c>
      <c r="M1239" s="70">
        <f t="shared" ca="1" si="405"/>
        <v>0.39285962669219932</v>
      </c>
      <c r="N1239" s="68">
        <f t="shared" si="392"/>
        <v>200</v>
      </c>
      <c r="O1239" s="75">
        <f ca="1">J1239*'Inputs and Outputs'!$D$5-('Model Part B'!K1239*'Model Part B'!N1239+K1239*Costperbumped)</f>
        <v>3740</v>
      </c>
      <c r="R1239" s="74">
        <v>1236</v>
      </c>
      <c r="S1239" s="68" t="s">
        <v>6</v>
      </c>
      <c r="T1239" s="71">
        <f t="shared" si="411"/>
        <v>44609</v>
      </c>
      <c r="U1239" s="67" t="s">
        <v>0</v>
      </c>
      <c r="V1239" s="68" t="str">
        <f>'Flight Data'!$A1237</f>
        <v>G1236</v>
      </c>
      <c r="W1239" s="68">
        <f ca="1">'Flight Data'!$B1237</f>
        <v>0</v>
      </c>
      <c r="X1239" s="68">
        <f ca="1">ROUND(NORMINV($AC1239,'Inputs and Outputs'!$C$20,'Inputs and Outputs'!$D$20),0)</f>
        <v>105</v>
      </c>
      <c r="Y1239" s="68">
        <f t="shared" si="393"/>
        <v>102</v>
      </c>
      <c r="Z1239" s="68">
        <f t="shared" ca="1" si="394"/>
        <v>102</v>
      </c>
      <c r="AA1239" s="68">
        <f ca="1">IF(Z1239-W1239&gt;'Inputs and Outputs'!$D$4,One-W1239,0)</f>
        <v>1</v>
      </c>
      <c r="AB1239" s="68">
        <f ca="1">Z1239*'Inputs and Outputs'!$D$5-AA1239*'Inputs and Outputs'!$D$6</f>
        <v>3980</v>
      </c>
      <c r="AC1239" s="70">
        <f t="shared" ca="1" si="406"/>
        <v>0.46526054224946489</v>
      </c>
      <c r="AD1239" s="68">
        <f t="shared" si="395"/>
        <v>200</v>
      </c>
      <c r="AE1239" s="75">
        <f ca="1">Z1239*'Inputs and Outputs'!$D$5-('Model Part B'!AA1239*'Model Part B'!AD1239+AA1239*Costperbumped)</f>
        <v>3780</v>
      </c>
      <c r="AH1239" s="74">
        <v>1236</v>
      </c>
      <c r="AI1239" s="68" t="s">
        <v>6</v>
      </c>
      <c r="AJ1239" s="71">
        <f t="shared" si="412"/>
        <v>44609</v>
      </c>
      <c r="AK1239" s="67" t="s">
        <v>0</v>
      </c>
      <c r="AL1239" s="68" t="str">
        <f>'Flight Data'!$A1237</f>
        <v>G1236</v>
      </c>
      <c r="AM1239" s="68">
        <f ca="1">'Flight Data'!$B1237</f>
        <v>0</v>
      </c>
      <c r="AN1239" s="68">
        <f ca="1">ROUND(NORMINV($AS1239,'Inputs and Outputs'!$C$20,'Inputs and Outputs'!$D$20),0)</f>
        <v>104</v>
      </c>
      <c r="AO1239" s="68">
        <f t="shared" si="396"/>
        <v>103</v>
      </c>
      <c r="AP1239" s="68">
        <f t="shared" ca="1" si="397"/>
        <v>103</v>
      </c>
      <c r="AQ1239" s="68">
        <f ca="1">IF(AP1239-AM1239&gt;'Inputs and Outputs'!$D$4,Three-AM1239,0)</f>
        <v>3</v>
      </c>
      <c r="AR1239" s="68">
        <f ca="1">AP1239*'Inputs and Outputs'!$D$5-AQ1239*'Inputs and Outputs'!$D$6</f>
        <v>3820</v>
      </c>
      <c r="AS1239" s="70">
        <f t="shared" ca="1" si="407"/>
        <v>0.423980871773318</v>
      </c>
      <c r="AT1239" s="68">
        <f t="shared" si="398"/>
        <v>200</v>
      </c>
      <c r="AU1239" s="75">
        <f ca="1">AP1239*'Inputs and Outputs'!$D$5-('Model Part B'!AQ1239*'Model Part B'!AT1239+AQ1239*Costperbumped)</f>
        <v>3220</v>
      </c>
      <c r="AX1239" s="74">
        <v>1236</v>
      </c>
      <c r="AY1239" s="68" t="s">
        <v>6</v>
      </c>
      <c r="AZ1239" s="71">
        <f t="shared" si="413"/>
        <v>44609</v>
      </c>
      <c r="BA1239" s="67" t="s">
        <v>0</v>
      </c>
      <c r="BB1239" s="68" t="str">
        <f>'Flight Data'!$A1237</f>
        <v>G1236</v>
      </c>
      <c r="BC1239" s="68">
        <f ca="1">'Flight Data'!$B1237</f>
        <v>0</v>
      </c>
      <c r="BD1239" s="68">
        <f ca="1">ROUND(NORMINV($BI1239,'Inputs and Outputs'!$C$20,'Inputs and Outputs'!$D$20),0)</f>
        <v>110</v>
      </c>
      <c r="BE1239" s="68">
        <f t="shared" si="399"/>
        <v>104</v>
      </c>
      <c r="BF1239" s="68">
        <f t="shared" ca="1" si="400"/>
        <v>104</v>
      </c>
      <c r="BG1239" s="68">
        <f ca="1">IF(BF1239-BC1239&gt;'Inputs and Outputs'!$D$4,Four-BC1239,0)</f>
        <v>4</v>
      </c>
      <c r="BH1239" s="68">
        <f ca="1">BF1239*'Inputs and Outputs'!$D$5-BG1239*'Inputs and Outputs'!$D$6</f>
        <v>3760</v>
      </c>
      <c r="BI1239" s="70">
        <f t="shared" ca="1" si="408"/>
        <v>0.86190959821794522</v>
      </c>
      <c r="BJ1239" s="68">
        <f t="shared" si="401"/>
        <v>200</v>
      </c>
      <c r="BK1239" s="75">
        <f ca="1">BF1239*'Inputs and Outputs'!$D$5-('Model Part B'!BG1239*'Model Part B'!BJ1239+BG1239*Costperbumped)</f>
        <v>2960</v>
      </c>
      <c r="BN1239" s="74">
        <v>1236</v>
      </c>
      <c r="BO1239" s="68" t="s">
        <v>6</v>
      </c>
      <c r="BP1239" s="71">
        <f t="shared" si="414"/>
        <v>44609</v>
      </c>
      <c r="BQ1239" s="67" t="s">
        <v>0</v>
      </c>
      <c r="BR1239" s="68" t="str">
        <f>'Flight Data'!$A1237</f>
        <v>G1236</v>
      </c>
      <c r="BS1239" s="68">
        <f ca="1">'Flight Data'!$B1237</f>
        <v>0</v>
      </c>
      <c r="BT1239" s="68">
        <f ca="1">ROUND(NORMINV($BY1239,'Inputs and Outputs'!$C$18,'Inputs and Outputs'!$D$18),0)</f>
        <v>98</v>
      </c>
      <c r="BU1239" s="68">
        <f t="shared" si="402"/>
        <v>105</v>
      </c>
      <c r="BV1239" s="68">
        <f t="shared" ca="1" si="403"/>
        <v>98</v>
      </c>
      <c r="BW1239" s="68">
        <f ca="1">IF(BV1239-BS1239&gt;'Inputs and Outputs'!$D$4,Five-BS1239,0)</f>
        <v>0</v>
      </c>
      <c r="BX1239" s="68">
        <f ca="1">BV1239*'Inputs and Outputs'!$D$5-BW1239*'Inputs and Outputs'!$D$6</f>
        <v>3920</v>
      </c>
      <c r="BY1239" s="70">
        <f t="shared" ca="1" si="409"/>
        <v>0.29363661589768431</v>
      </c>
      <c r="BZ1239" s="68">
        <f t="shared" si="404"/>
        <v>200</v>
      </c>
      <c r="CA1239" s="75">
        <f ca="1">BV1239*'Inputs and Outputs'!$D$5-('Model Part B'!BW1239*'Model Part B'!BZ1239+BW1239*Costperbumped)</f>
        <v>3920</v>
      </c>
    </row>
    <row r="1240" spans="2:79" x14ac:dyDescent="0.2">
      <c r="B1240" s="74">
        <v>1237</v>
      </c>
      <c r="C1240" s="68" t="s">
        <v>5</v>
      </c>
      <c r="D1240" s="71">
        <f t="shared" si="410"/>
        <v>44610</v>
      </c>
      <c r="E1240" s="67" t="s">
        <v>3</v>
      </c>
      <c r="F1240" s="68" t="str">
        <f>'Flight Data'!$A1238</f>
        <v>G1237</v>
      </c>
      <c r="G1240" s="68">
        <f ca="1">'Flight Data'!$B1238</f>
        <v>9</v>
      </c>
      <c r="H1240" s="68">
        <f ca="1">ROUND(NORMINV($M1240,'Inputs and Outputs'!$C$18,'Inputs and Outputs'!$D$18),0)</f>
        <v>95</v>
      </c>
      <c r="I1240" s="68">
        <f t="shared" si="390"/>
        <v>101</v>
      </c>
      <c r="J1240" s="68">
        <f t="shared" ca="1" si="391"/>
        <v>95</v>
      </c>
      <c r="K1240" s="68">
        <f ca="1">IF(J1240-G1240&gt;'Inputs and Outputs'!$D$4,One-G1240,0)</f>
        <v>0</v>
      </c>
      <c r="L1240" s="68">
        <f ca="1">J1240*'Inputs and Outputs'!$D$5-K1240*'Inputs and Outputs'!$D$6</f>
        <v>3800</v>
      </c>
      <c r="M1240" s="70">
        <f t="shared" ca="1" si="405"/>
        <v>0.16555815628417747</v>
      </c>
      <c r="N1240" s="68">
        <f t="shared" si="392"/>
        <v>25</v>
      </c>
      <c r="O1240" s="75">
        <f ca="1">J1240*'Inputs and Outputs'!$D$5-('Model Part B'!K1240*'Model Part B'!N1240+K1240*Costperbumped)</f>
        <v>3800</v>
      </c>
      <c r="R1240" s="74">
        <v>1237</v>
      </c>
      <c r="S1240" s="68" t="s">
        <v>5</v>
      </c>
      <c r="T1240" s="71">
        <f t="shared" si="411"/>
        <v>44610</v>
      </c>
      <c r="U1240" s="67" t="s">
        <v>3</v>
      </c>
      <c r="V1240" s="68" t="str">
        <f>'Flight Data'!$A1238</f>
        <v>G1237</v>
      </c>
      <c r="W1240" s="68">
        <f ca="1">'Flight Data'!$B1238</f>
        <v>9</v>
      </c>
      <c r="X1240" s="68">
        <f ca="1">ROUND(NORMINV($AC1240,'Inputs and Outputs'!$C$18,'Inputs and Outputs'!$D$18),0)</f>
        <v>93</v>
      </c>
      <c r="Y1240" s="68">
        <f t="shared" si="393"/>
        <v>102</v>
      </c>
      <c r="Z1240" s="68">
        <f t="shared" ca="1" si="394"/>
        <v>93</v>
      </c>
      <c r="AA1240" s="68">
        <f ca="1">IF(Z1240-W1240&gt;'Inputs and Outputs'!$D$4,One-W1240,0)</f>
        <v>0</v>
      </c>
      <c r="AB1240" s="68">
        <f ca="1">Z1240*'Inputs and Outputs'!$D$5-AA1240*'Inputs and Outputs'!$D$6</f>
        <v>3720</v>
      </c>
      <c r="AC1240" s="70">
        <f t="shared" ca="1" si="406"/>
        <v>8.6763997632616441E-2</v>
      </c>
      <c r="AD1240" s="68">
        <f t="shared" si="395"/>
        <v>25</v>
      </c>
      <c r="AE1240" s="75">
        <f ca="1">Z1240*'Inputs and Outputs'!$D$5-('Model Part B'!AA1240*'Model Part B'!AD1240+AA1240*Costperbumped)</f>
        <v>3720</v>
      </c>
      <c r="AH1240" s="74">
        <v>1237</v>
      </c>
      <c r="AI1240" s="68" t="s">
        <v>5</v>
      </c>
      <c r="AJ1240" s="71">
        <f t="shared" si="412"/>
        <v>44610</v>
      </c>
      <c r="AK1240" s="67" t="s">
        <v>3</v>
      </c>
      <c r="AL1240" s="68" t="str">
        <f>'Flight Data'!$A1238</f>
        <v>G1237</v>
      </c>
      <c r="AM1240" s="68">
        <f ca="1">'Flight Data'!$B1238</f>
        <v>9</v>
      </c>
      <c r="AN1240" s="68">
        <f ca="1">ROUND(NORMINV($AS1240,'Inputs and Outputs'!$C$18,'Inputs and Outputs'!$D$18),0)</f>
        <v>94</v>
      </c>
      <c r="AO1240" s="68">
        <f t="shared" si="396"/>
        <v>103</v>
      </c>
      <c r="AP1240" s="68">
        <f t="shared" ca="1" si="397"/>
        <v>94</v>
      </c>
      <c r="AQ1240" s="68">
        <f ca="1">IF(AP1240-AM1240&gt;'Inputs and Outputs'!$D$4,Three-AM1240,0)</f>
        <v>0</v>
      </c>
      <c r="AR1240" s="68">
        <f ca="1">AP1240*'Inputs and Outputs'!$D$5-AQ1240*'Inputs and Outputs'!$D$6</f>
        <v>3760</v>
      </c>
      <c r="AS1240" s="70">
        <f t="shared" ca="1" si="407"/>
        <v>0.11282808877363948</v>
      </c>
      <c r="AT1240" s="68">
        <f t="shared" si="398"/>
        <v>25</v>
      </c>
      <c r="AU1240" s="75">
        <f ca="1">AP1240*'Inputs and Outputs'!$D$5-('Model Part B'!AQ1240*'Model Part B'!AT1240+AQ1240*Costperbumped)</f>
        <v>3760</v>
      </c>
      <c r="AX1240" s="74">
        <v>1237</v>
      </c>
      <c r="AY1240" s="68" t="s">
        <v>5</v>
      </c>
      <c r="AZ1240" s="71">
        <f t="shared" si="413"/>
        <v>44610</v>
      </c>
      <c r="BA1240" s="67" t="s">
        <v>3</v>
      </c>
      <c r="BB1240" s="68" t="str">
        <f>'Flight Data'!$A1238</f>
        <v>G1237</v>
      </c>
      <c r="BC1240" s="68">
        <f ca="1">'Flight Data'!$B1238</f>
        <v>9</v>
      </c>
      <c r="BD1240" s="68">
        <f ca="1">ROUND(NORMINV($BI1240,'Inputs and Outputs'!$C$18,'Inputs and Outputs'!$D$18),0)</f>
        <v>101</v>
      </c>
      <c r="BE1240" s="68">
        <f t="shared" si="399"/>
        <v>104</v>
      </c>
      <c r="BF1240" s="68">
        <f t="shared" ca="1" si="400"/>
        <v>101</v>
      </c>
      <c r="BG1240" s="68">
        <f ca="1">IF(BF1240-BC1240&gt;'Inputs and Outputs'!$D$4,Four-BC1240,0)</f>
        <v>0</v>
      </c>
      <c r="BH1240" s="68">
        <f ca="1">BF1240*'Inputs and Outputs'!$D$5-BG1240*'Inputs and Outputs'!$D$6</f>
        <v>4040</v>
      </c>
      <c r="BI1240" s="70">
        <f t="shared" ca="1" si="408"/>
        <v>0.52996245009803844</v>
      </c>
      <c r="BJ1240" s="68">
        <f t="shared" si="401"/>
        <v>25</v>
      </c>
      <c r="BK1240" s="75">
        <f ca="1">BF1240*'Inputs and Outputs'!$D$5-('Model Part B'!BG1240*'Model Part B'!BJ1240+BG1240*Costperbumped)</f>
        <v>4040</v>
      </c>
      <c r="BN1240" s="74">
        <v>1237</v>
      </c>
      <c r="BO1240" s="68" t="s">
        <v>5</v>
      </c>
      <c r="BP1240" s="71">
        <f t="shared" si="414"/>
        <v>44610</v>
      </c>
      <c r="BQ1240" s="67" t="s">
        <v>3</v>
      </c>
      <c r="BR1240" s="68" t="str">
        <f>'Flight Data'!$A1238</f>
        <v>G1237</v>
      </c>
      <c r="BS1240" s="68">
        <f ca="1">'Flight Data'!$B1238</f>
        <v>9</v>
      </c>
      <c r="BT1240" s="68">
        <f ca="1">ROUND(NORMINV($BY1240,'Inputs and Outputs'!$C$18,'Inputs and Outputs'!$D$18),0)</f>
        <v>103</v>
      </c>
      <c r="BU1240" s="68">
        <f t="shared" si="402"/>
        <v>105</v>
      </c>
      <c r="BV1240" s="68">
        <f t="shared" ca="1" si="403"/>
        <v>103</v>
      </c>
      <c r="BW1240" s="68">
        <f ca="1">IF(BV1240-BS1240&gt;'Inputs and Outputs'!$D$4,Five-BS1240,0)</f>
        <v>0</v>
      </c>
      <c r="BX1240" s="68">
        <f ca="1">BV1240*'Inputs and Outputs'!$D$5-BW1240*'Inputs and Outputs'!$D$6</f>
        <v>4120</v>
      </c>
      <c r="BY1240" s="70">
        <f t="shared" ca="1" si="409"/>
        <v>0.61321536351024619</v>
      </c>
      <c r="BZ1240" s="68">
        <f t="shared" si="404"/>
        <v>25</v>
      </c>
      <c r="CA1240" s="75">
        <f ca="1">BV1240*'Inputs and Outputs'!$D$5-('Model Part B'!BW1240*'Model Part B'!BZ1240+BW1240*Costperbumped)</f>
        <v>4120</v>
      </c>
    </row>
    <row r="1241" spans="2:79" x14ac:dyDescent="0.2">
      <c r="B1241" s="74">
        <v>1238</v>
      </c>
      <c r="C1241" s="68" t="s">
        <v>5</v>
      </c>
      <c r="D1241" s="71">
        <f t="shared" si="410"/>
        <v>44610</v>
      </c>
      <c r="E1241" s="67" t="s">
        <v>2</v>
      </c>
      <c r="F1241" s="68" t="str">
        <f>'Flight Data'!$A1239</f>
        <v>G1238</v>
      </c>
      <c r="G1241" s="68">
        <f ca="1">'Flight Data'!$B1239</f>
        <v>6</v>
      </c>
      <c r="H1241" s="68">
        <f ca="1">ROUND(NORMINV($M1241,'Inputs and Outputs'!$C$19,'Inputs and Outputs'!$D$19),0)</f>
        <v>107</v>
      </c>
      <c r="I1241" s="68">
        <f t="shared" si="390"/>
        <v>101</v>
      </c>
      <c r="J1241" s="68">
        <f t="shared" ca="1" si="391"/>
        <v>101</v>
      </c>
      <c r="K1241" s="68">
        <f ca="1">IF(J1241-G1241&gt;'Inputs and Outputs'!$D$4,One-G1241,0)</f>
        <v>0</v>
      </c>
      <c r="L1241" s="68">
        <f ca="1">J1241*'Inputs and Outputs'!$D$5-K1241*'Inputs and Outputs'!$D$6</f>
        <v>4040</v>
      </c>
      <c r="M1241" s="70">
        <f t="shared" ca="1" si="405"/>
        <v>0.81444423684778611</v>
      </c>
      <c r="N1241" s="68">
        <f t="shared" si="392"/>
        <v>25</v>
      </c>
      <c r="O1241" s="75">
        <f ca="1">J1241*'Inputs and Outputs'!$D$5-('Model Part B'!K1241*'Model Part B'!N1241+K1241*Costperbumped)</f>
        <v>4040</v>
      </c>
      <c r="R1241" s="74">
        <v>1238</v>
      </c>
      <c r="S1241" s="68" t="s">
        <v>5</v>
      </c>
      <c r="T1241" s="71">
        <f t="shared" si="411"/>
        <v>44610</v>
      </c>
      <c r="U1241" s="67" t="s">
        <v>2</v>
      </c>
      <c r="V1241" s="68" t="str">
        <f>'Flight Data'!$A1239</f>
        <v>G1238</v>
      </c>
      <c r="W1241" s="68">
        <f ca="1">'Flight Data'!$B1239</f>
        <v>6</v>
      </c>
      <c r="X1241" s="68">
        <f ca="1">ROUND(NORMINV($AC1241,'Inputs and Outputs'!$C$19,'Inputs and Outputs'!$D$19),0)</f>
        <v>109</v>
      </c>
      <c r="Y1241" s="68">
        <f t="shared" si="393"/>
        <v>102</v>
      </c>
      <c r="Z1241" s="68">
        <f t="shared" ca="1" si="394"/>
        <v>102</v>
      </c>
      <c r="AA1241" s="68">
        <f ca="1">IF(Z1241-W1241&gt;'Inputs and Outputs'!$D$4,One-W1241,0)</f>
        <v>0</v>
      </c>
      <c r="AB1241" s="68">
        <f ca="1">Z1241*'Inputs and Outputs'!$D$5-AA1241*'Inputs and Outputs'!$D$6</f>
        <v>4080</v>
      </c>
      <c r="AC1241" s="70">
        <f t="shared" ca="1" si="406"/>
        <v>0.88930313450771115</v>
      </c>
      <c r="AD1241" s="68">
        <f t="shared" si="395"/>
        <v>25</v>
      </c>
      <c r="AE1241" s="75">
        <f ca="1">Z1241*'Inputs and Outputs'!$D$5-('Model Part B'!AA1241*'Model Part B'!AD1241+AA1241*Costperbumped)</f>
        <v>4080</v>
      </c>
      <c r="AH1241" s="74">
        <v>1238</v>
      </c>
      <c r="AI1241" s="68" t="s">
        <v>5</v>
      </c>
      <c r="AJ1241" s="71">
        <f t="shared" si="412"/>
        <v>44610</v>
      </c>
      <c r="AK1241" s="67" t="s">
        <v>2</v>
      </c>
      <c r="AL1241" s="68" t="str">
        <f>'Flight Data'!$A1239</f>
        <v>G1238</v>
      </c>
      <c r="AM1241" s="68">
        <f ca="1">'Flight Data'!$B1239</f>
        <v>6</v>
      </c>
      <c r="AN1241" s="68">
        <f ca="1">ROUND(NORMINV($AS1241,'Inputs and Outputs'!$C$19,'Inputs and Outputs'!$D$19),0)</f>
        <v>113</v>
      </c>
      <c r="AO1241" s="68">
        <f t="shared" si="396"/>
        <v>103</v>
      </c>
      <c r="AP1241" s="68">
        <f t="shared" ca="1" si="397"/>
        <v>103</v>
      </c>
      <c r="AQ1241" s="68">
        <f ca="1">IF(AP1241-AM1241&gt;'Inputs and Outputs'!$D$4,Three-AM1241,0)</f>
        <v>0</v>
      </c>
      <c r="AR1241" s="68">
        <f ca="1">AP1241*'Inputs and Outputs'!$D$5-AQ1241*'Inputs and Outputs'!$D$6</f>
        <v>4120</v>
      </c>
      <c r="AS1241" s="70">
        <f t="shared" ca="1" si="407"/>
        <v>0.97589605738785379</v>
      </c>
      <c r="AT1241" s="68">
        <f t="shared" si="398"/>
        <v>25</v>
      </c>
      <c r="AU1241" s="75">
        <f ca="1">AP1241*'Inputs and Outputs'!$D$5-('Model Part B'!AQ1241*'Model Part B'!AT1241+AQ1241*Costperbumped)</f>
        <v>4120</v>
      </c>
      <c r="AX1241" s="74">
        <v>1238</v>
      </c>
      <c r="AY1241" s="68" t="s">
        <v>5</v>
      </c>
      <c r="AZ1241" s="71">
        <f t="shared" si="413"/>
        <v>44610</v>
      </c>
      <c r="BA1241" s="67" t="s">
        <v>2</v>
      </c>
      <c r="BB1241" s="68" t="str">
        <f>'Flight Data'!$A1239</f>
        <v>G1238</v>
      </c>
      <c r="BC1241" s="68">
        <f ca="1">'Flight Data'!$B1239</f>
        <v>6</v>
      </c>
      <c r="BD1241" s="68">
        <f ca="1">ROUND(NORMINV($BI1241,'Inputs and Outputs'!$C$19,'Inputs and Outputs'!$D$19),0)</f>
        <v>87</v>
      </c>
      <c r="BE1241" s="68">
        <f t="shared" si="399"/>
        <v>104</v>
      </c>
      <c r="BF1241" s="68">
        <f t="shared" ca="1" si="400"/>
        <v>87</v>
      </c>
      <c r="BG1241" s="68">
        <f ca="1">IF(BF1241-BC1241&gt;'Inputs and Outputs'!$D$4,Four-BC1241,0)</f>
        <v>0</v>
      </c>
      <c r="BH1241" s="68">
        <f ca="1">BF1241*'Inputs and Outputs'!$D$5-BG1241*'Inputs and Outputs'!$D$6</f>
        <v>3480</v>
      </c>
      <c r="BI1241" s="70">
        <f t="shared" ca="1" si="408"/>
        <v>5.3170969927185396E-4</v>
      </c>
      <c r="BJ1241" s="68">
        <f t="shared" si="401"/>
        <v>25</v>
      </c>
      <c r="BK1241" s="75">
        <f ca="1">BF1241*'Inputs and Outputs'!$D$5-('Model Part B'!BG1241*'Model Part B'!BJ1241+BG1241*Costperbumped)</f>
        <v>3480</v>
      </c>
      <c r="BN1241" s="74">
        <v>1238</v>
      </c>
      <c r="BO1241" s="68" t="s">
        <v>5</v>
      </c>
      <c r="BP1241" s="71">
        <f t="shared" si="414"/>
        <v>44610</v>
      </c>
      <c r="BQ1241" s="67" t="s">
        <v>2</v>
      </c>
      <c r="BR1241" s="68" t="str">
        <f>'Flight Data'!$A1239</f>
        <v>G1238</v>
      </c>
      <c r="BS1241" s="68">
        <f ca="1">'Flight Data'!$B1239</f>
        <v>6</v>
      </c>
      <c r="BT1241" s="68">
        <f ca="1">ROUND(NORMINV($BY1241,'Inputs and Outputs'!$C$18,'Inputs and Outputs'!$D$18),0)</f>
        <v>107</v>
      </c>
      <c r="BU1241" s="68">
        <f t="shared" si="402"/>
        <v>105</v>
      </c>
      <c r="BV1241" s="68">
        <f t="shared" ca="1" si="403"/>
        <v>105</v>
      </c>
      <c r="BW1241" s="68">
        <f ca="1">IF(BV1241-BS1241&gt;'Inputs and Outputs'!$D$4,Five-BS1241,0)</f>
        <v>0</v>
      </c>
      <c r="BX1241" s="68">
        <f ca="1">BV1241*'Inputs and Outputs'!$D$5-BW1241*'Inputs and Outputs'!$D$6</f>
        <v>4200</v>
      </c>
      <c r="BY1241" s="70">
        <f t="shared" ca="1" si="409"/>
        <v>0.83897857843052215</v>
      </c>
      <c r="BZ1241" s="68">
        <f t="shared" si="404"/>
        <v>25</v>
      </c>
      <c r="CA1241" s="75">
        <f ca="1">BV1241*'Inputs and Outputs'!$D$5-('Model Part B'!BW1241*'Model Part B'!BZ1241+BW1241*Costperbumped)</f>
        <v>4200</v>
      </c>
    </row>
    <row r="1242" spans="2:79" x14ac:dyDescent="0.2">
      <c r="B1242" s="74">
        <v>1239</v>
      </c>
      <c r="C1242" s="68" t="s">
        <v>5</v>
      </c>
      <c r="D1242" s="71">
        <f t="shared" si="410"/>
        <v>44610</v>
      </c>
      <c r="E1242" s="67" t="s">
        <v>0</v>
      </c>
      <c r="F1242" s="68" t="str">
        <f>'Flight Data'!$A1240</f>
        <v>G1239</v>
      </c>
      <c r="G1242" s="68">
        <f ca="1">'Flight Data'!$B1240</f>
        <v>5</v>
      </c>
      <c r="H1242" s="68">
        <f ca="1">ROUND(NORMINV($M1242,'Inputs and Outputs'!$C$20,'Inputs and Outputs'!$D$20),0)</f>
        <v>104</v>
      </c>
      <c r="I1242" s="68">
        <f t="shared" si="390"/>
        <v>101</v>
      </c>
      <c r="J1242" s="68">
        <f t="shared" ca="1" si="391"/>
        <v>101</v>
      </c>
      <c r="K1242" s="68">
        <f ca="1">IF(J1242-G1242&gt;'Inputs and Outputs'!$D$4,One-G1242,0)</f>
        <v>0</v>
      </c>
      <c r="L1242" s="68">
        <f ca="1">J1242*'Inputs and Outputs'!$D$5-K1242*'Inputs and Outputs'!$D$6</f>
        <v>4040</v>
      </c>
      <c r="M1242" s="70">
        <f t="shared" ca="1" si="405"/>
        <v>0.3901944116138002</v>
      </c>
      <c r="N1242" s="68">
        <f t="shared" si="392"/>
        <v>200</v>
      </c>
      <c r="O1242" s="75">
        <f ca="1">J1242*'Inputs and Outputs'!$D$5-('Model Part B'!K1242*'Model Part B'!N1242+K1242*Costperbumped)</f>
        <v>4040</v>
      </c>
      <c r="R1242" s="74">
        <v>1239</v>
      </c>
      <c r="S1242" s="68" t="s">
        <v>5</v>
      </c>
      <c r="T1242" s="71">
        <f t="shared" si="411"/>
        <v>44610</v>
      </c>
      <c r="U1242" s="67" t="s">
        <v>0</v>
      </c>
      <c r="V1242" s="68" t="str">
        <f>'Flight Data'!$A1240</f>
        <v>G1239</v>
      </c>
      <c r="W1242" s="68">
        <f ca="1">'Flight Data'!$B1240</f>
        <v>5</v>
      </c>
      <c r="X1242" s="68">
        <f ca="1">ROUND(NORMINV($AC1242,'Inputs and Outputs'!$C$20,'Inputs and Outputs'!$D$20),0)</f>
        <v>96</v>
      </c>
      <c r="Y1242" s="68">
        <f t="shared" si="393"/>
        <v>102</v>
      </c>
      <c r="Z1242" s="68">
        <f t="shared" ca="1" si="394"/>
        <v>96</v>
      </c>
      <c r="AA1242" s="68">
        <f ca="1">IF(Z1242-W1242&gt;'Inputs and Outputs'!$D$4,One-W1242,0)</f>
        <v>0</v>
      </c>
      <c r="AB1242" s="68">
        <f ca="1">Z1242*'Inputs and Outputs'!$D$5-AA1242*'Inputs and Outputs'!$D$6</f>
        <v>3840</v>
      </c>
      <c r="AC1242" s="70">
        <f t="shared" ca="1" si="406"/>
        <v>2.8940548071409888E-2</v>
      </c>
      <c r="AD1242" s="68">
        <f t="shared" si="395"/>
        <v>200</v>
      </c>
      <c r="AE1242" s="75">
        <f ca="1">Z1242*'Inputs and Outputs'!$D$5-('Model Part B'!AA1242*'Model Part B'!AD1242+AA1242*Costperbumped)</f>
        <v>3840</v>
      </c>
      <c r="AH1242" s="74">
        <v>1239</v>
      </c>
      <c r="AI1242" s="68" t="s">
        <v>5</v>
      </c>
      <c r="AJ1242" s="71">
        <f t="shared" si="412"/>
        <v>44610</v>
      </c>
      <c r="AK1242" s="67" t="s">
        <v>0</v>
      </c>
      <c r="AL1242" s="68" t="str">
        <f>'Flight Data'!$A1240</f>
        <v>G1239</v>
      </c>
      <c r="AM1242" s="68">
        <f ca="1">'Flight Data'!$B1240</f>
        <v>5</v>
      </c>
      <c r="AN1242" s="68">
        <f ca="1">ROUND(NORMINV($AS1242,'Inputs and Outputs'!$C$20,'Inputs and Outputs'!$D$20),0)</f>
        <v>98</v>
      </c>
      <c r="AO1242" s="68">
        <f t="shared" si="396"/>
        <v>103</v>
      </c>
      <c r="AP1242" s="68">
        <f t="shared" ca="1" si="397"/>
        <v>98</v>
      </c>
      <c r="AQ1242" s="68">
        <f ca="1">IF(AP1242-AM1242&gt;'Inputs and Outputs'!$D$4,Three-AM1242,0)</f>
        <v>0</v>
      </c>
      <c r="AR1242" s="68">
        <f ca="1">AP1242*'Inputs and Outputs'!$D$5-AQ1242*'Inputs and Outputs'!$D$6</f>
        <v>3920</v>
      </c>
      <c r="AS1242" s="70">
        <f t="shared" ca="1" si="407"/>
        <v>7.7092557587938426E-2</v>
      </c>
      <c r="AT1242" s="68">
        <f t="shared" si="398"/>
        <v>200</v>
      </c>
      <c r="AU1242" s="75">
        <f ca="1">AP1242*'Inputs and Outputs'!$D$5-('Model Part B'!AQ1242*'Model Part B'!AT1242+AQ1242*Costperbumped)</f>
        <v>3920</v>
      </c>
      <c r="AX1242" s="74">
        <v>1239</v>
      </c>
      <c r="AY1242" s="68" t="s">
        <v>5</v>
      </c>
      <c r="AZ1242" s="71">
        <f t="shared" si="413"/>
        <v>44610</v>
      </c>
      <c r="BA1242" s="67" t="s">
        <v>0</v>
      </c>
      <c r="BB1242" s="68" t="str">
        <f>'Flight Data'!$A1240</f>
        <v>G1239</v>
      </c>
      <c r="BC1242" s="68">
        <f ca="1">'Flight Data'!$B1240</f>
        <v>5</v>
      </c>
      <c r="BD1242" s="68">
        <f ca="1">ROUND(NORMINV($BI1242,'Inputs and Outputs'!$C$20,'Inputs and Outputs'!$D$20),0)</f>
        <v>113</v>
      </c>
      <c r="BE1242" s="68">
        <f t="shared" si="399"/>
        <v>104</v>
      </c>
      <c r="BF1242" s="68">
        <f t="shared" ca="1" si="400"/>
        <v>104</v>
      </c>
      <c r="BG1242" s="68">
        <f ca="1">IF(BF1242-BC1242&gt;'Inputs and Outputs'!$D$4,Four-BC1242,0)</f>
        <v>0</v>
      </c>
      <c r="BH1242" s="68">
        <f ca="1">BF1242*'Inputs and Outputs'!$D$5-BG1242*'Inputs and Outputs'!$D$6</f>
        <v>4160</v>
      </c>
      <c r="BI1242" s="70">
        <f t="shared" ca="1" si="408"/>
        <v>0.93350612056404281</v>
      </c>
      <c r="BJ1242" s="68">
        <f t="shared" si="401"/>
        <v>200</v>
      </c>
      <c r="BK1242" s="75">
        <f ca="1">BF1242*'Inputs and Outputs'!$D$5-('Model Part B'!BG1242*'Model Part B'!BJ1242+BG1242*Costperbumped)</f>
        <v>4160</v>
      </c>
      <c r="BN1242" s="74">
        <v>1239</v>
      </c>
      <c r="BO1242" s="68" t="s">
        <v>5</v>
      </c>
      <c r="BP1242" s="71">
        <f t="shared" si="414"/>
        <v>44610</v>
      </c>
      <c r="BQ1242" s="67" t="s">
        <v>0</v>
      </c>
      <c r="BR1242" s="68" t="str">
        <f>'Flight Data'!$A1240</f>
        <v>G1239</v>
      </c>
      <c r="BS1242" s="68">
        <f ca="1">'Flight Data'!$B1240</f>
        <v>5</v>
      </c>
      <c r="BT1242" s="68">
        <f ca="1">ROUND(NORMINV($BY1242,'Inputs and Outputs'!$C$18,'Inputs and Outputs'!$D$18),0)</f>
        <v>100</v>
      </c>
      <c r="BU1242" s="68">
        <f t="shared" si="402"/>
        <v>105</v>
      </c>
      <c r="BV1242" s="68">
        <f t="shared" ca="1" si="403"/>
        <v>100</v>
      </c>
      <c r="BW1242" s="68">
        <f ca="1">IF(BV1242-BS1242&gt;'Inputs and Outputs'!$D$4,Five-BS1242,0)</f>
        <v>0</v>
      </c>
      <c r="BX1242" s="68">
        <f ca="1">BV1242*'Inputs and Outputs'!$D$5-BW1242*'Inputs and Outputs'!$D$6</f>
        <v>4000</v>
      </c>
      <c r="BY1242" s="70">
        <f t="shared" ca="1" si="409"/>
        <v>0.41243548779829475</v>
      </c>
      <c r="BZ1242" s="68">
        <f t="shared" si="404"/>
        <v>200</v>
      </c>
      <c r="CA1242" s="75">
        <f ca="1">BV1242*'Inputs and Outputs'!$D$5-('Model Part B'!BW1242*'Model Part B'!BZ1242+BW1242*Costperbumped)</f>
        <v>4000</v>
      </c>
    </row>
    <row r="1243" spans="2:79" x14ac:dyDescent="0.2">
      <c r="B1243" s="74">
        <v>1240</v>
      </c>
      <c r="C1243" s="68" t="s">
        <v>4</v>
      </c>
      <c r="D1243" s="71">
        <f t="shared" si="410"/>
        <v>44611</v>
      </c>
      <c r="E1243" s="67" t="s">
        <v>3</v>
      </c>
      <c r="F1243" s="68" t="str">
        <f>'Flight Data'!$A1241</f>
        <v>G1240</v>
      </c>
      <c r="G1243" s="68">
        <f ca="1">'Flight Data'!$B1241</f>
        <v>4</v>
      </c>
      <c r="H1243" s="68">
        <f ca="1">ROUND(NORMINV($M1243,'Inputs and Outputs'!$C$18,'Inputs and Outputs'!$D$18),0)</f>
        <v>95</v>
      </c>
      <c r="I1243" s="68">
        <f t="shared" si="390"/>
        <v>101</v>
      </c>
      <c r="J1243" s="68">
        <f t="shared" ca="1" si="391"/>
        <v>95</v>
      </c>
      <c r="K1243" s="68">
        <f ca="1">IF(J1243-G1243&gt;'Inputs and Outputs'!$D$4,One-G1243,0)</f>
        <v>0</v>
      </c>
      <c r="L1243" s="68">
        <f ca="1">J1243*'Inputs and Outputs'!$D$5-K1243*'Inputs and Outputs'!$D$6</f>
        <v>3800</v>
      </c>
      <c r="M1243" s="70">
        <f t="shared" ca="1" si="405"/>
        <v>0.16628317548070415</v>
      </c>
      <c r="N1243" s="68">
        <f t="shared" si="392"/>
        <v>25</v>
      </c>
      <c r="O1243" s="75">
        <f ca="1">J1243*'Inputs and Outputs'!$D$5-('Model Part B'!K1243*'Model Part B'!N1243+K1243*Costperbumped)</f>
        <v>3800</v>
      </c>
      <c r="R1243" s="74">
        <v>1240</v>
      </c>
      <c r="S1243" s="68" t="s">
        <v>4</v>
      </c>
      <c r="T1243" s="71">
        <f t="shared" si="411"/>
        <v>44611</v>
      </c>
      <c r="U1243" s="67" t="s">
        <v>3</v>
      </c>
      <c r="V1243" s="68" t="str">
        <f>'Flight Data'!$A1241</f>
        <v>G1240</v>
      </c>
      <c r="W1243" s="68">
        <f ca="1">'Flight Data'!$B1241</f>
        <v>4</v>
      </c>
      <c r="X1243" s="68">
        <f ca="1">ROUND(NORMINV($AC1243,'Inputs and Outputs'!$C$18,'Inputs and Outputs'!$D$18),0)</f>
        <v>111</v>
      </c>
      <c r="Y1243" s="68">
        <f t="shared" si="393"/>
        <v>102</v>
      </c>
      <c r="Z1243" s="68">
        <f t="shared" ca="1" si="394"/>
        <v>102</v>
      </c>
      <c r="AA1243" s="68">
        <f ca="1">IF(Z1243-W1243&gt;'Inputs and Outputs'!$D$4,One-W1243,0)</f>
        <v>0</v>
      </c>
      <c r="AB1243" s="68">
        <f ca="1">Z1243*'Inputs and Outputs'!$D$5-AA1243*'Inputs and Outputs'!$D$6</f>
        <v>4080</v>
      </c>
      <c r="AC1243" s="70">
        <f t="shared" ca="1" si="406"/>
        <v>0.94356997709406898</v>
      </c>
      <c r="AD1243" s="68">
        <f t="shared" si="395"/>
        <v>25</v>
      </c>
      <c r="AE1243" s="75">
        <f ca="1">Z1243*'Inputs and Outputs'!$D$5-('Model Part B'!AA1243*'Model Part B'!AD1243+AA1243*Costperbumped)</f>
        <v>4080</v>
      </c>
      <c r="AH1243" s="74">
        <v>1240</v>
      </c>
      <c r="AI1243" s="68" t="s">
        <v>4</v>
      </c>
      <c r="AJ1243" s="71">
        <f t="shared" si="412"/>
        <v>44611</v>
      </c>
      <c r="AK1243" s="67" t="s">
        <v>3</v>
      </c>
      <c r="AL1243" s="68" t="str">
        <f>'Flight Data'!$A1241</f>
        <v>G1240</v>
      </c>
      <c r="AM1243" s="68">
        <f ca="1">'Flight Data'!$B1241</f>
        <v>4</v>
      </c>
      <c r="AN1243" s="68">
        <f ca="1">ROUND(NORMINV($AS1243,'Inputs and Outputs'!$C$18,'Inputs and Outputs'!$D$18),0)</f>
        <v>93</v>
      </c>
      <c r="AO1243" s="68">
        <f t="shared" si="396"/>
        <v>103</v>
      </c>
      <c r="AP1243" s="68">
        <f t="shared" ca="1" si="397"/>
        <v>93</v>
      </c>
      <c r="AQ1243" s="68">
        <f ca="1">IF(AP1243-AM1243&gt;'Inputs and Outputs'!$D$4,Three-AM1243,0)</f>
        <v>0</v>
      </c>
      <c r="AR1243" s="68">
        <f ca="1">AP1243*'Inputs and Outputs'!$D$5-AQ1243*'Inputs and Outputs'!$D$6</f>
        <v>3720</v>
      </c>
      <c r="AS1243" s="70">
        <f t="shared" ca="1" si="407"/>
        <v>8.4534037983940991E-2</v>
      </c>
      <c r="AT1243" s="68">
        <f t="shared" si="398"/>
        <v>25</v>
      </c>
      <c r="AU1243" s="75">
        <f ca="1">AP1243*'Inputs and Outputs'!$D$5-('Model Part B'!AQ1243*'Model Part B'!AT1243+AQ1243*Costperbumped)</f>
        <v>3720</v>
      </c>
      <c r="AX1243" s="74">
        <v>1240</v>
      </c>
      <c r="AY1243" s="68" t="s">
        <v>4</v>
      </c>
      <c r="AZ1243" s="71">
        <f t="shared" si="413"/>
        <v>44611</v>
      </c>
      <c r="BA1243" s="67" t="s">
        <v>3</v>
      </c>
      <c r="BB1243" s="68" t="str">
        <f>'Flight Data'!$A1241</f>
        <v>G1240</v>
      </c>
      <c r="BC1243" s="68">
        <f ca="1">'Flight Data'!$B1241</f>
        <v>4</v>
      </c>
      <c r="BD1243" s="68">
        <f ca="1">ROUND(NORMINV($BI1243,'Inputs and Outputs'!$C$18,'Inputs and Outputs'!$D$18),0)</f>
        <v>116</v>
      </c>
      <c r="BE1243" s="68">
        <f t="shared" si="399"/>
        <v>104</v>
      </c>
      <c r="BF1243" s="68">
        <f t="shared" ca="1" si="400"/>
        <v>104</v>
      </c>
      <c r="BG1243" s="68">
        <f ca="1">IF(BF1243-BC1243&gt;'Inputs and Outputs'!$D$4,Four-BC1243,0)</f>
        <v>0</v>
      </c>
      <c r="BH1243" s="68">
        <f ca="1">BF1243*'Inputs and Outputs'!$D$5-BG1243*'Inputs and Outputs'!$D$6</f>
        <v>4160</v>
      </c>
      <c r="BI1243" s="70">
        <f t="shared" ca="1" si="408"/>
        <v>0.99238134663765898</v>
      </c>
      <c r="BJ1243" s="68">
        <f t="shared" si="401"/>
        <v>25</v>
      </c>
      <c r="BK1243" s="75">
        <f ca="1">BF1243*'Inputs and Outputs'!$D$5-('Model Part B'!BG1243*'Model Part B'!BJ1243+BG1243*Costperbumped)</f>
        <v>4160</v>
      </c>
      <c r="BN1243" s="74">
        <v>1240</v>
      </c>
      <c r="BO1243" s="68" t="s">
        <v>4</v>
      </c>
      <c r="BP1243" s="71">
        <f t="shared" si="414"/>
        <v>44611</v>
      </c>
      <c r="BQ1243" s="67" t="s">
        <v>3</v>
      </c>
      <c r="BR1243" s="68" t="str">
        <f>'Flight Data'!$A1241</f>
        <v>G1240</v>
      </c>
      <c r="BS1243" s="68">
        <f ca="1">'Flight Data'!$B1241</f>
        <v>4</v>
      </c>
      <c r="BT1243" s="68">
        <f ca="1">ROUND(NORMINV($BY1243,'Inputs and Outputs'!$C$18,'Inputs and Outputs'!$D$18),0)</f>
        <v>113</v>
      </c>
      <c r="BU1243" s="68">
        <f t="shared" si="402"/>
        <v>105</v>
      </c>
      <c r="BV1243" s="68">
        <f t="shared" ca="1" si="403"/>
        <v>105</v>
      </c>
      <c r="BW1243" s="68">
        <f ca="1">IF(BV1243-BS1243&gt;'Inputs and Outputs'!$D$4,Five-BS1243,0)</f>
        <v>1</v>
      </c>
      <c r="BX1243" s="68">
        <f ca="1">BV1243*'Inputs and Outputs'!$D$5-BW1243*'Inputs and Outputs'!$D$6</f>
        <v>4100</v>
      </c>
      <c r="BY1243" s="70">
        <f t="shared" ca="1" si="409"/>
        <v>0.97851015000682084</v>
      </c>
      <c r="BZ1243" s="68">
        <f t="shared" si="404"/>
        <v>25</v>
      </c>
      <c r="CA1243" s="75">
        <f ca="1">BV1243*'Inputs and Outputs'!$D$5-('Model Part B'!BW1243*'Model Part B'!BZ1243+BW1243*Costperbumped)</f>
        <v>4075</v>
      </c>
    </row>
    <row r="1244" spans="2:79" x14ac:dyDescent="0.2">
      <c r="B1244" s="74">
        <v>1241</v>
      </c>
      <c r="C1244" s="68" t="s">
        <v>4</v>
      </c>
      <c r="D1244" s="71">
        <f t="shared" si="410"/>
        <v>44611</v>
      </c>
      <c r="E1244" s="67" t="s">
        <v>2</v>
      </c>
      <c r="F1244" s="68" t="str">
        <f>'Flight Data'!$A1242</f>
        <v>G1241</v>
      </c>
      <c r="G1244" s="68">
        <f ca="1">'Flight Data'!$B1242</f>
        <v>8</v>
      </c>
      <c r="H1244" s="68">
        <f ca="1">ROUND(NORMINV($M1244,'Inputs and Outputs'!$C$19,'Inputs and Outputs'!$D$19),0)</f>
        <v>103</v>
      </c>
      <c r="I1244" s="68">
        <f t="shared" si="390"/>
        <v>101</v>
      </c>
      <c r="J1244" s="68">
        <f t="shared" ca="1" si="391"/>
        <v>101</v>
      </c>
      <c r="K1244" s="68">
        <f ca="1">IF(J1244-G1244&gt;'Inputs and Outputs'!$D$4,One-G1244,0)</f>
        <v>0</v>
      </c>
      <c r="L1244" s="68">
        <f ca="1">J1244*'Inputs and Outputs'!$D$5-K1244*'Inputs and Outputs'!$D$6</f>
        <v>4040</v>
      </c>
      <c r="M1244" s="70">
        <f t="shared" ca="1" si="405"/>
        <v>0.48489997680458918</v>
      </c>
      <c r="N1244" s="68">
        <f t="shared" si="392"/>
        <v>25</v>
      </c>
      <c r="O1244" s="75">
        <f ca="1">J1244*'Inputs and Outputs'!$D$5-('Model Part B'!K1244*'Model Part B'!N1244+K1244*Costperbumped)</f>
        <v>4040</v>
      </c>
      <c r="R1244" s="74">
        <v>1241</v>
      </c>
      <c r="S1244" s="68" t="s">
        <v>4</v>
      </c>
      <c r="T1244" s="71">
        <f t="shared" si="411"/>
        <v>44611</v>
      </c>
      <c r="U1244" s="67" t="s">
        <v>2</v>
      </c>
      <c r="V1244" s="68" t="str">
        <f>'Flight Data'!$A1242</f>
        <v>G1241</v>
      </c>
      <c r="W1244" s="68">
        <f ca="1">'Flight Data'!$B1242</f>
        <v>8</v>
      </c>
      <c r="X1244" s="68">
        <f ca="1">ROUND(NORMINV($AC1244,'Inputs and Outputs'!$C$19,'Inputs and Outputs'!$D$19),0)</f>
        <v>104</v>
      </c>
      <c r="Y1244" s="68">
        <f t="shared" si="393"/>
        <v>102</v>
      </c>
      <c r="Z1244" s="68">
        <f t="shared" ca="1" si="394"/>
        <v>102</v>
      </c>
      <c r="AA1244" s="68">
        <f ca="1">IF(Z1244-W1244&gt;'Inputs and Outputs'!$D$4,One-W1244,0)</f>
        <v>0</v>
      </c>
      <c r="AB1244" s="68">
        <f ca="1">Z1244*'Inputs and Outputs'!$D$5-AA1244*'Inputs and Outputs'!$D$6</f>
        <v>4080</v>
      </c>
      <c r="AC1244" s="70">
        <f t="shared" ca="1" si="406"/>
        <v>0.54314404556934714</v>
      </c>
      <c r="AD1244" s="68">
        <f t="shared" si="395"/>
        <v>25</v>
      </c>
      <c r="AE1244" s="75">
        <f ca="1">Z1244*'Inputs and Outputs'!$D$5-('Model Part B'!AA1244*'Model Part B'!AD1244+AA1244*Costperbumped)</f>
        <v>4080</v>
      </c>
      <c r="AH1244" s="74">
        <v>1241</v>
      </c>
      <c r="AI1244" s="68" t="s">
        <v>4</v>
      </c>
      <c r="AJ1244" s="71">
        <f t="shared" si="412"/>
        <v>44611</v>
      </c>
      <c r="AK1244" s="67" t="s">
        <v>2</v>
      </c>
      <c r="AL1244" s="68" t="str">
        <f>'Flight Data'!$A1242</f>
        <v>G1241</v>
      </c>
      <c r="AM1244" s="68">
        <f ca="1">'Flight Data'!$B1242</f>
        <v>8</v>
      </c>
      <c r="AN1244" s="68">
        <f ca="1">ROUND(NORMINV($AS1244,'Inputs and Outputs'!$C$19,'Inputs and Outputs'!$D$19),0)</f>
        <v>108</v>
      </c>
      <c r="AO1244" s="68">
        <f t="shared" si="396"/>
        <v>103</v>
      </c>
      <c r="AP1244" s="68">
        <f t="shared" ca="1" si="397"/>
        <v>103</v>
      </c>
      <c r="AQ1244" s="68">
        <f ca="1">IF(AP1244-AM1244&gt;'Inputs and Outputs'!$D$4,Three-AM1244,0)</f>
        <v>0</v>
      </c>
      <c r="AR1244" s="68">
        <f ca="1">AP1244*'Inputs and Outputs'!$D$5-AQ1244*'Inputs and Outputs'!$D$6</f>
        <v>4120</v>
      </c>
      <c r="AS1244" s="70">
        <f t="shared" ca="1" si="407"/>
        <v>0.86091826438762598</v>
      </c>
      <c r="AT1244" s="68">
        <f t="shared" si="398"/>
        <v>25</v>
      </c>
      <c r="AU1244" s="75">
        <f ca="1">AP1244*'Inputs and Outputs'!$D$5-('Model Part B'!AQ1244*'Model Part B'!AT1244+AQ1244*Costperbumped)</f>
        <v>4120</v>
      </c>
      <c r="AX1244" s="74">
        <v>1241</v>
      </c>
      <c r="AY1244" s="68" t="s">
        <v>4</v>
      </c>
      <c r="AZ1244" s="71">
        <f t="shared" si="413"/>
        <v>44611</v>
      </c>
      <c r="BA1244" s="67" t="s">
        <v>2</v>
      </c>
      <c r="BB1244" s="68" t="str">
        <f>'Flight Data'!$A1242</f>
        <v>G1241</v>
      </c>
      <c r="BC1244" s="68">
        <f ca="1">'Flight Data'!$B1242</f>
        <v>8</v>
      </c>
      <c r="BD1244" s="68">
        <f ca="1">ROUND(NORMINV($BI1244,'Inputs and Outputs'!$C$19,'Inputs and Outputs'!$D$19),0)</f>
        <v>99</v>
      </c>
      <c r="BE1244" s="68">
        <f t="shared" si="399"/>
        <v>104</v>
      </c>
      <c r="BF1244" s="68">
        <f t="shared" ca="1" si="400"/>
        <v>99</v>
      </c>
      <c r="BG1244" s="68">
        <f ca="1">IF(BF1244-BC1244&gt;'Inputs and Outputs'!$D$4,Four-BC1244,0)</f>
        <v>0</v>
      </c>
      <c r="BH1244" s="68">
        <f ca="1">BF1244*'Inputs and Outputs'!$D$5-BG1244*'Inputs and Outputs'!$D$6</f>
        <v>3960</v>
      </c>
      <c r="BI1244" s="70">
        <f t="shared" ca="1" si="408"/>
        <v>0.20226661060509687</v>
      </c>
      <c r="BJ1244" s="68">
        <f t="shared" si="401"/>
        <v>25</v>
      </c>
      <c r="BK1244" s="75">
        <f ca="1">BF1244*'Inputs and Outputs'!$D$5-('Model Part B'!BG1244*'Model Part B'!BJ1244+BG1244*Costperbumped)</f>
        <v>3960</v>
      </c>
      <c r="BN1244" s="74">
        <v>1241</v>
      </c>
      <c r="BO1244" s="68" t="s">
        <v>4</v>
      </c>
      <c r="BP1244" s="71">
        <f t="shared" si="414"/>
        <v>44611</v>
      </c>
      <c r="BQ1244" s="67" t="s">
        <v>2</v>
      </c>
      <c r="BR1244" s="68" t="str">
        <f>'Flight Data'!$A1242</f>
        <v>G1241</v>
      </c>
      <c r="BS1244" s="68">
        <f ca="1">'Flight Data'!$B1242</f>
        <v>8</v>
      </c>
      <c r="BT1244" s="68">
        <f ca="1">ROUND(NORMINV($BY1244,'Inputs and Outputs'!$C$18,'Inputs and Outputs'!$D$18),0)</f>
        <v>98</v>
      </c>
      <c r="BU1244" s="68">
        <f t="shared" si="402"/>
        <v>105</v>
      </c>
      <c r="BV1244" s="68">
        <f t="shared" ca="1" si="403"/>
        <v>98</v>
      </c>
      <c r="BW1244" s="68">
        <f ca="1">IF(BV1244-BS1244&gt;'Inputs and Outputs'!$D$4,Five-BS1244,0)</f>
        <v>0</v>
      </c>
      <c r="BX1244" s="68">
        <f ca="1">BV1244*'Inputs and Outputs'!$D$5-BW1244*'Inputs and Outputs'!$D$6</f>
        <v>3920</v>
      </c>
      <c r="BY1244" s="70">
        <f t="shared" ca="1" si="409"/>
        <v>0.29171482540510874</v>
      </c>
      <c r="BZ1244" s="68">
        <f t="shared" si="404"/>
        <v>25</v>
      </c>
      <c r="CA1244" s="75">
        <f ca="1">BV1244*'Inputs and Outputs'!$D$5-('Model Part B'!BW1244*'Model Part B'!BZ1244+BW1244*Costperbumped)</f>
        <v>3920</v>
      </c>
    </row>
    <row r="1245" spans="2:79" x14ac:dyDescent="0.2">
      <c r="B1245" s="74">
        <v>1242</v>
      </c>
      <c r="C1245" s="68" t="s">
        <v>4</v>
      </c>
      <c r="D1245" s="71">
        <f t="shared" si="410"/>
        <v>44611</v>
      </c>
      <c r="E1245" s="67" t="s">
        <v>0</v>
      </c>
      <c r="F1245" s="68" t="str">
        <f>'Flight Data'!$A1243</f>
        <v>G1242</v>
      </c>
      <c r="G1245" s="68">
        <f ca="1">'Flight Data'!$B1243</f>
        <v>8</v>
      </c>
      <c r="H1245" s="68">
        <f ca="1">ROUND(NORMINV($M1245,'Inputs and Outputs'!$C$20,'Inputs and Outputs'!$D$20),0)</f>
        <v>102</v>
      </c>
      <c r="I1245" s="68">
        <f t="shared" si="390"/>
        <v>101</v>
      </c>
      <c r="J1245" s="68">
        <f t="shared" ca="1" si="391"/>
        <v>101</v>
      </c>
      <c r="K1245" s="68">
        <f ca="1">IF(J1245-G1245&gt;'Inputs and Outputs'!$D$4,One-G1245,0)</f>
        <v>0</v>
      </c>
      <c r="L1245" s="68">
        <f ca="1">J1245*'Inputs and Outputs'!$D$5-K1245*'Inputs and Outputs'!$D$6</f>
        <v>4040</v>
      </c>
      <c r="M1245" s="70">
        <f t="shared" ca="1" si="405"/>
        <v>0.29017624270055531</v>
      </c>
      <c r="N1245" s="68">
        <f t="shared" si="392"/>
        <v>200</v>
      </c>
      <c r="O1245" s="75">
        <f ca="1">J1245*'Inputs and Outputs'!$D$5-('Model Part B'!K1245*'Model Part B'!N1245+K1245*Costperbumped)</f>
        <v>4040</v>
      </c>
      <c r="R1245" s="74">
        <v>1242</v>
      </c>
      <c r="S1245" s="68" t="s">
        <v>4</v>
      </c>
      <c r="T1245" s="71">
        <f t="shared" si="411"/>
        <v>44611</v>
      </c>
      <c r="U1245" s="67" t="s">
        <v>0</v>
      </c>
      <c r="V1245" s="68" t="str">
        <f>'Flight Data'!$A1243</f>
        <v>G1242</v>
      </c>
      <c r="W1245" s="68">
        <f ca="1">'Flight Data'!$B1243</f>
        <v>8</v>
      </c>
      <c r="X1245" s="68">
        <f ca="1">ROUND(NORMINV($AC1245,'Inputs and Outputs'!$C$20,'Inputs and Outputs'!$D$20),0)</f>
        <v>109</v>
      </c>
      <c r="Y1245" s="68">
        <f t="shared" si="393"/>
        <v>102</v>
      </c>
      <c r="Z1245" s="68">
        <f t="shared" ca="1" si="394"/>
        <v>102</v>
      </c>
      <c r="AA1245" s="68">
        <f ca="1">IF(Z1245-W1245&gt;'Inputs and Outputs'!$D$4,One-W1245,0)</f>
        <v>0</v>
      </c>
      <c r="AB1245" s="68">
        <f ca="1">Z1245*'Inputs and Outputs'!$D$5-AA1245*'Inputs and Outputs'!$D$6</f>
        <v>4080</v>
      </c>
      <c r="AC1245" s="70">
        <f t="shared" ca="1" si="406"/>
        <v>0.78099128789142758</v>
      </c>
      <c r="AD1245" s="68">
        <f t="shared" si="395"/>
        <v>200</v>
      </c>
      <c r="AE1245" s="75">
        <f ca="1">Z1245*'Inputs and Outputs'!$D$5-('Model Part B'!AA1245*'Model Part B'!AD1245+AA1245*Costperbumped)</f>
        <v>4080</v>
      </c>
      <c r="AH1245" s="74">
        <v>1242</v>
      </c>
      <c r="AI1245" s="68" t="s">
        <v>4</v>
      </c>
      <c r="AJ1245" s="71">
        <f t="shared" si="412"/>
        <v>44611</v>
      </c>
      <c r="AK1245" s="67" t="s">
        <v>0</v>
      </c>
      <c r="AL1245" s="68" t="str">
        <f>'Flight Data'!$A1243</f>
        <v>G1242</v>
      </c>
      <c r="AM1245" s="68">
        <f ca="1">'Flight Data'!$B1243</f>
        <v>8</v>
      </c>
      <c r="AN1245" s="68">
        <f ca="1">ROUND(NORMINV($AS1245,'Inputs and Outputs'!$C$20,'Inputs and Outputs'!$D$20),0)</f>
        <v>102</v>
      </c>
      <c r="AO1245" s="68">
        <f t="shared" si="396"/>
        <v>103</v>
      </c>
      <c r="AP1245" s="68">
        <f t="shared" ca="1" si="397"/>
        <v>102</v>
      </c>
      <c r="AQ1245" s="68">
        <f ca="1">IF(AP1245-AM1245&gt;'Inputs and Outputs'!$D$4,Three-AM1245,0)</f>
        <v>0</v>
      </c>
      <c r="AR1245" s="68">
        <f ca="1">AP1245*'Inputs and Outputs'!$D$5-AQ1245*'Inputs and Outputs'!$D$6</f>
        <v>4080</v>
      </c>
      <c r="AS1245" s="70">
        <f t="shared" ca="1" si="407"/>
        <v>0.30451810136808743</v>
      </c>
      <c r="AT1245" s="68">
        <f t="shared" si="398"/>
        <v>200</v>
      </c>
      <c r="AU1245" s="75">
        <f ca="1">AP1245*'Inputs and Outputs'!$D$5-('Model Part B'!AQ1245*'Model Part B'!AT1245+AQ1245*Costperbumped)</f>
        <v>4080</v>
      </c>
      <c r="AX1245" s="74">
        <v>1242</v>
      </c>
      <c r="AY1245" s="68" t="s">
        <v>4</v>
      </c>
      <c r="AZ1245" s="71">
        <f t="shared" si="413"/>
        <v>44611</v>
      </c>
      <c r="BA1245" s="67" t="s">
        <v>0</v>
      </c>
      <c r="BB1245" s="68" t="str">
        <f>'Flight Data'!$A1243</f>
        <v>G1242</v>
      </c>
      <c r="BC1245" s="68">
        <f ca="1">'Flight Data'!$B1243</f>
        <v>8</v>
      </c>
      <c r="BD1245" s="68">
        <f ca="1">ROUND(NORMINV($BI1245,'Inputs and Outputs'!$C$20,'Inputs and Outputs'!$D$20),0)</f>
        <v>110</v>
      </c>
      <c r="BE1245" s="68">
        <f t="shared" si="399"/>
        <v>104</v>
      </c>
      <c r="BF1245" s="68">
        <f t="shared" ca="1" si="400"/>
        <v>104</v>
      </c>
      <c r="BG1245" s="68">
        <f ca="1">IF(BF1245-BC1245&gt;'Inputs and Outputs'!$D$4,Four-BC1245,0)</f>
        <v>0</v>
      </c>
      <c r="BH1245" s="68">
        <f ca="1">BF1245*'Inputs and Outputs'!$D$5-BG1245*'Inputs and Outputs'!$D$6</f>
        <v>4160</v>
      </c>
      <c r="BI1245" s="70">
        <f t="shared" ca="1" si="408"/>
        <v>0.82365201521430598</v>
      </c>
      <c r="BJ1245" s="68">
        <f t="shared" si="401"/>
        <v>200</v>
      </c>
      <c r="BK1245" s="75">
        <f ca="1">BF1245*'Inputs and Outputs'!$D$5-('Model Part B'!BG1245*'Model Part B'!BJ1245+BG1245*Costperbumped)</f>
        <v>4160</v>
      </c>
      <c r="BN1245" s="74">
        <v>1242</v>
      </c>
      <c r="BO1245" s="68" t="s">
        <v>4</v>
      </c>
      <c r="BP1245" s="71">
        <f t="shared" si="414"/>
        <v>44611</v>
      </c>
      <c r="BQ1245" s="67" t="s">
        <v>0</v>
      </c>
      <c r="BR1245" s="68" t="str">
        <f>'Flight Data'!$A1243</f>
        <v>G1242</v>
      </c>
      <c r="BS1245" s="68">
        <f ca="1">'Flight Data'!$B1243</f>
        <v>8</v>
      </c>
      <c r="BT1245" s="68">
        <f ca="1">ROUND(NORMINV($BY1245,'Inputs and Outputs'!$C$18,'Inputs and Outputs'!$D$18),0)</f>
        <v>93</v>
      </c>
      <c r="BU1245" s="68">
        <f t="shared" si="402"/>
        <v>105</v>
      </c>
      <c r="BV1245" s="68">
        <f t="shared" ca="1" si="403"/>
        <v>93</v>
      </c>
      <c r="BW1245" s="68">
        <f ca="1">IF(BV1245-BS1245&gt;'Inputs and Outputs'!$D$4,Five-BS1245,0)</f>
        <v>0</v>
      </c>
      <c r="BX1245" s="68">
        <f ca="1">BV1245*'Inputs and Outputs'!$D$5-BW1245*'Inputs and Outputs'!$D$6</f>
        <v>3720</v>
      </c>
      <c r="BY1245" s="70">
        <f t="shared" ca="1" si="409"/>
        <v>8.440849985899801E-2</v>
      </c>
      <c r="BZ1245" s="68">
        <f t="shared" si="404"/>
        <v>200</v>
      </c>
      <c r="CA1245" s="75">
        <f ca="1">BV1245*'Inputs and Outputs'!$D$5-('Model Part B'!BW1245*'Model Part B'!BZ1245+BW1245*Costperbumped)</f>
        <v>3720</v>
      </c>
    </row>
    <row r="1246" spans="2:79" x14ac:dyDescent="0.2">
      <c r="B1246" s="74">
        <v>1243</v>
      </c>
      <c r="C1246" s="68" t="s">
        <v>1</v>
      </c>
      <c r="D1246" s="71">
        <f t="shared" si="410"/>
        <v>44612</v>
      </c>
      <c r="E1246" s="67" t="s">
        <v>3</v>
      </c>
      <c r="F1246" s="68" t="str">
        <f>'Flight Data'!$A1244</f>
        <v>G1243</v>
      </c>
      <c r="G1246" s="68">
        <f ca="1">'Flight Data'!$B1244</f>
        <v>5</v>
      </c>
      <c r="H1246" s="68">
        <f ca="1">ROUND(NORMINV($M1246,'Inputs and Outputs'!$C$18,'Inputs and Outputs'!$D$18),0)</f>
        <v>106</v>
      </c>
      <c r="I1246" s="68">
        <f t="shared" si="390"/>
        <v>101</v>
      </c>
      <c r="J1246" s="68">
        <f t="shared" ca="1" si="391"/>
        <v>101</v>
      </c>
      <c r="K1246" s="68">
        <f ca="1">IF(J1246-G1246&gt;'Inputs and Outputs'!$D$4,One-G1246,0)</f>
        <v>0</v>
      </c>
      <c r="L1246" s="68">
        <f ca="1">J1246*'Inputs and Outputs'!$D$5-K1246*'Inputs and Outputs'!$D$6</f>
        <v>4040</v>
      </c>
      <c r="M1246" s="70">
        <f t="shared" ca="1" si="405"/>
        <v>0.80717265426817841</v>
      </c>
      <c r="N1246" s="68">
        <f t="shared" si="392"/>
        <v>25</v>
      </c>
      <c r="O1246" s="75">
        <f ca="1">J1246*'Inputs and Outputs'!$D$5-('Model Part B'!K1246*'Model Part B'!N1246+K1246*Costperbumped)</f>
        <v>4040</v>
      </c>
      <c r="R1246" s="74">
        <v>1243</v>
      </c>
      <c r="S1246" s="68" t="s">
        <v>1</v>
      </c>
      <c r="T1246" s="71">
        <f t="shared" si="411"/>
        <v>44612</v>
      </c>
      <c r="U1246" s="67" t="s">
        <v>3</v>
      </c>
      <c r="V1246" s="68" t="str">
        <f>'Flight Data'!$A1244</f>
        <v>G1243</v>
      </c>
      <c r="W1246" s="68">
        <f ca="1">'Flight Data'!$B1244</f>
        <v>5</v>
      </c>
      <c r="X1246" s="68">
        <f ca="1">ROUND(NORMINV($AC1246,'Inputs and Outputs'!$C$18,'Inputs and Outputs'!$D$18),0)</f>
        <v>104</v>
      </c>
      <c r="Y1246" s="68">
        <f t="shared" si="393"/>
        <v>102</v>
      </c>
      <c r="Z1246" s="68">
        <f t="shared" ca="1" si="394"/>
        <v>102</v>
      </c>
      <c r="AA1246" s="68">
        <f ca="1">IF(Z1246-W1246&gt;'Inputs and Outputs'!$D$4,One-W1246,0)</f>
        <v>0</v>
      </c>
      <c r="AB1246" s="68">
        <f ca="1">Z1246*'Inputs and Outputs'!$D$5-AA1246*'Inputs and Outputs'!$D$6</f>
        <v>4080</v>
      </c>
      <c r="AC1246" s="70">
        <f t="shared" ca="1" si="406"/>
        <v>0.69530298360888143</v>
      </c>
      <c r="AD1246" s="68">
        <f t="shared" si="395"/>
        <v>25</v>
      </c>
      <c r="AE1246" s="75">
        <f ca="1">Z1246*'Inputs and Outputs'!$D$5-('Model Part B'!AA1246*'Model Part B'!AD1246+AA1246*Costperbumped)</f>
        <v>4080</v>
      </c>
      <c r="AH1246" s="74">
        <v>1243</v>
      </c>
      <c r="AI1246" s="68" t="s">
        <v>1</v>
      </c>
      <c r="AJ1246" s="71">
        <f t="shared" si="412"/>
        <v>44612</v>
      </c>
      <c r="AK1246" s="67" t="s">
        <v>3</v>
      </c>
      <c r="AL1246" s="68" t="str">
        <f>'Flight Data'!$A1244</f>
        <v>G1243</v>
      </c>
      <c r="AM1246" s="68">
        <f ca="1">'Flight Data'!$B1244</f>
        <v>5</v>
      </c>
      <c r="AN1246" s="68">
        <f ca="1">ROUND(NORMINV($AS1246,'Inputs and Outputs'!$C$18,'Inputs and Outputs'!$D$18),0)</f>
        <v>111</v>
      </c>
      <c r="AO1246" s="68">
        <f t="shared" si="396"/>
        <v>103</v>
      </c>
      <c r="AP1246" s="68">
        <f t="shared" ca="1" si="397"/>
        <v>103</v>
      </c>
      <c r="AQ1246" s="68">
        <f ca="1">IF(AP1246-AM1246&gt;'Inputs and Outputs'!$D$4,Three-AM1246,0)</f>
        <v>0</v>
      </c>
      <c r="AR1246" s="68">
        <f ca="1">AP1246*'Inputs and Outputs'!$D$5-AQ1246*'Inputs and Outputs'!$D$6</f>
        <v>4120</v>
      </c>
      <c r="AS1246" s="70">
        <f t="shared" ca="1" si="407"/>
        <v>0.95824409243302378</v>
      </c>
      <c r="AT1246" s="68">
        <f t="shared" si="398"/>
        <v>25</v>
      </c>
      <c r="AU1246" s="75">
        <f ca="1">AP1246*'Inputs and Outputs'!$D$5-('Model Part B'!AQ1246*'Model Part B'!AT1246+AQ1246*Costperbumped)</f>
        <v>4120</v>
      </c>
      <c r="AX1246" s="74">
        <v>1243</v>
      </c>
      <c r="AY1246" s="68" t="s">
        <v>1</v>
      </c>
      <c r="AZ1246" s="71">
        <f t="shared" si="413"/>
        <v>44612</v>
      </c>
      <c r="BA1246" s="67" t="s">
        <v>3</v>
      </c>
      <c r="BB1246" s="68" t="str">
        <f>'Flight Data'!$A1244</f>
        <v>G1243</v>
      </c>
      <c r="BC1246" s="68">
        <f ca="1">'Flight Data'!$B1244</f>
        <v>5</v>
      </c>
      <c r="BD1246" s="68">
        <f ca="1">ROUND(NORMINV($BI1246,'Inputs and Outputs'!$C$18,'Inputs and Outputs'!$D$18),0)</f>
        <v>107</v>
      </c>
      <c r="BE1246" s="68">
        <f t="shared" si="399"/>
        <v>104</v>
      </c>
      <c r="BF1246" s="68">
        <f t="shared" ca="1" si="400"/>
        <v>104</v>
      </c>
      <c r="BG1246" s="68">
        <f ca="1">IF(BF1246-BC1246&gt;'Inputs and Outputs'!$D$4,Four-BC1246,0)</f>
        <v>0</v>
      </c>
      <c r="BH1246" s="68">
        <f ca="1">BF1246*'Inputs and Outputs'!$D$5-BG1246*'Inputs and Outputs'!$D$6</f>
        <v>4160</v>
      </c>
      <c r="BI1246" s="70">
        <f t="shared" ca="1" si="408"/>
        <v>0.82252509452451084</v>
      </c>
      <c r="BJ1246" s="68">
        <f t="shared" si="401"/>
        <v>25</v>
      </c>
      <c r="BK1246" s="75">
        <f ca="1">BF1246*'Inputs and Outputs'!$D$5-('Model Part B'!BG1246*'Model Part B'!BJ1246+BG1246*Costperbumped)</f>
        <v>4160</v>
      </c>
      <c r="BN1246" s="74">
        <v>1243</v>
      </c>
      <c r="BO1246" s="68" t="s">
        <v>1</v>
      </c>
      <c r="BP1246" s="71">
        <f t="shared" si="414"/>
        <v>44612</v>
      </c>
      <c r="BQ1246" s="67" t="s">
        <v>3</v>
      </c>
      <c r="BR1246" s="68" t="str">
        <f>'Flight Data'!$A1244</f>
        <v>G1243</v>
      </c>
      <c r="BS1246" s="68">
        <f ca="1">'Flight Data'!$B1244</f>
        <v>5</v>
      </c>
      <c r="BT1246" s="68">
        <f ca="1">ROUND(NORMINV($BY1246,'Inputs and Outputs'!$C$18,'Inputs and Outputs'!$D$18),0)</f>
        <v>100</v>
      </c>
      <c r="BU1246" s="68">
        <f t="shared" si="402"/>
        <v>105</v>
      </c>
      <c r="BV1246" s="68">
        <f t="shared" ca="1" si="403"/>
        <v>100</v>
      </c>
      <c r="BW1246" s="68">
        <f ca="1">IF(BV1246-BS1246&gt;'Inputs and Outputs'!$D$4,Five-BS1246,0)</f>
        <v>0</v>
      </c>
      <c r="BX1246" s="68">
        <f ca="1">BV1246*'Inputs and Outputs'!$D$5-BW1246*'Inputs and Outputs'!$D$6</f>
        <v>4000</v>
      </c>
      <c r="BY1246" s="70">
        <f t="shared" ca="1" si="409"/>
        <v>0.41770312664265097</v>
      </c>
      <c r="BZ1246" s="68">
        <f t="shared" si="404"/>
        <v>25</v>
      </c>
      <c r="CA1246" s="75">
        <f ca="1">BV1246*'Inputs and Outputs'!$D$5-('Model Part B'!BW1246*'Model Part B'!BZ1246+BW1246*Costperbumped)</f>
        <v>4000</v>
      </c>
    </row>
    <row r="1247" spans="2:79" x14ac:dyDescent="0.2">
      <c r="B1247" s="74">
        <v>1244</v>
      </c>
      <c r="C1247" s="68" t="s">
        <v>1</v>
      </c>
      <c r="D1247" s="71">
        <f t="shared" si="410"/>
        <v>44612</v>
      </c>
      <c r="E1247" s="67" t="s">
        <v>2</v>
      </c>
      <c r="F1247" s="68" t="str">
        <f>'Flight Data'!$A1245</f>
        <v>G1244</v>
      </c>
      <c r="G1247" s="68">
        <f ca="1">'Flight Data'!$B1245</f>
        <v>7</v>
      </c>
      <c r="H1247" s="68">
        <f ca="1">ROUND(NORMINV($M1247,'Inputs and Outputs'!$C$19,'Inputs and Outputs'!$D$19),0)</f>
        <v>101</v>
      </c>
      <c r="I1247" s="68">
        <f t="shared" si="390"/>
        <v>101</v>
      </c>
      <c r="J1247" s="68">
        <f t="shared" ca="1" si="391"/>
        <v>101</v>
      </c>
      <c r="K1247" s="68">
        <f ca="1">IF(J1247-G1247&gt;'Inputs and Outputs'!$D$4,One-G1247,0)</f>
        <v>0</v>
      </c>
      <c r="L1247" s="68">
        <f ca="1">J1247*'Inputs and Outputs'!$D$5-K1247*'Inputs and Outputs'!$D$6</f>
        <v>4040</v>
      </c>
      <c r="M1247" s="70">
        <f t="shared" ca="1" si="405"/>
        <v>0.36051366889609626</v>
      </c>
      <c r="N1247" s="68">
        <f t="shared" si="392"/>
        <v>25</v>
      </c>
      <c r="O1247" s="75">
        <f ca="1">J1247*'Inputs and Outputs'!$D$5-('Model Part B'!K1247*'Model Part B'!N1247+K1247*Costperbumped)</f>
        <v>4040</v>
      </c>
      <c r="R1247" s="74">
        <v>1244</v>
      </c>
      <c r="S1247" s="68" t="s">
        <v>1</v>
      </c>
      <c r="T1247" s="71">
        <f t="shared" si="411"/>
        <v>44612</v>
      </c>
      <c r="U1247" s="67" t="s">
        <v>2</v>
      </c>
      <c r="V1247" s="68" t="str">
        <f>'Flight Data'!$A1245</f>
        <v>G1244</v>
      </c>
      <c r="W1247" s="68">
        <f ca="1">'Flight Data'!$B1245</f>
        <v>7</v>
      </c>
      <c r="X1247" s="68">
        <f ca="1">ROUND(NORMINV($AC1247,'Inputs and Outputs'!$C$19,'Inputs and Outputs'!$D$19),0)</f>
        <v>104</v>
      </c>
      <c r="Y1247" s="68">
        <f t="shared" si="393"/>
        <v>102</v>
      </c>
      <c r="Z1247" s="68">
        <f t="shared" ca="1" si="394"/>
        <v>102</v>
      </c>
      <c r="AA1247" s="68">
        <f ca="1">IF(Z1247-W1247&gt;'Inputs and Outputs'!$D$4,One-W1247,0)</f>
        <v>0</v>
      </c>
      <c r="AB1247" s="68">
        <f ca="1">Z1247*'Inputs and Outputs'!$D$5-AA1247*'Inputs and Outputs'!$D$6</f>
        <v>4080</v>
      </c>
      <c r="AC1247" s="70">
        <f t="shared" ca="1" si="406"/>
        <v>0.5840367413817894</v>
      </c>
      <c r="AD1247" s="68">
        <f t="shared" si="395"/>
        <v>25</v>
      </c>
      <c r="AE1247" s="75">
        <f ca="1">Z1247*'Inputs and Outputs'!$D$5-('Model Part B'!AA1247*'Model Part B'!AD1247+AA1247*Costperbumped)</f>
        <v>4080</v>
      </c>
      <c r="AH1247" s="74">
        <v>1244</v>
      </c>
      <c r="AI1247" s="68" t="s">
        <v>1</v>
      </c>
      <c r="AJ1247" s="71">
        <f t="shared" si="412"/>
        <v>44612</v>
      </c>
      <c r="AK1247" s="67" t="s">
        <v>2</v>
      </c>
      <c r="AL1247" s="68" t="str">
        <f>'Flight Data'!$A1245</f>
        <v>G1244</v>
      </c>
      <c r="AM1247" s="68">
        <f ca="1">'Flight Data'!$B1245</f>
        <v>7</v>
      </c>
      <c r="AN1247" s="68">
        <f ca="1">ROUND(NORMINV($AS1247,'Inputs and Outputs'!$C$19,'Inputs and Outputs'!$D$19),0)</f>
        <v>110</v>
      </c>
      <c r="AO1247" s="68">
        <f t="shared" si="396"/>
        <v>103</v>
      </c>
      <c r="AP1247" s="68">
        <f t="shared" ca="1" si="397"/>
        <v>103</v>
      </c>
      <c r="AQ1247" s="68">
        <f ca="1">IF(AP1247-AM1247&gt;'Inputs and Outputs'!$D$4,Three-AM1247,0)</f>
        <v>0</v>
      </c>
      <c r="AR1247" s="68">
        <f ca="1">AP1247*'Inputs and Outputs'!$D$5-AQ1247*'Inputs and Outputs'!$D$6</f>
        <v>4120</v>
      </c>
      <c r="AS1247" s="70">
        <f t="shared" ca="1" si="407"/>
        <v>0.91685444424051021</v>
      </c>
      <c r="AT1247" s="68">
        <f t="shared" si="398"/>
        <v>25</v>
      </c>
      <c r="AU1247" s="75">
        <f ca="1">AP1247*'Inputs and Outputs'!$D$5-('Model Part B'!AQ1247*'Model Part B'!AT1247+AQ1247*Costperbumped)</f>
        <v>4120</v>
      </c>
      <c r="AX1247" s="74">
        <v>1244</v>
      </c>
      <c r="AY1247" s="68" t="s">
        <v>1</v>
      </c>
      <c r="AZ1247" s="71">
        <f t="shared" si="413"/>
        <v>44612</v>
      </c>
      <c r="BA1247" s="67" t="s">
        <v>2</v>
      </c>
      <c r="BB1247" s="68" t="str">
        <f>'Flight Data'!$A1245</f>
        <v>G1244</v>
      </c>
      <c r="BC1247" s="68">
        <f ca="1">'Flight Data'!$B1245</f>
        <v>7</v>
      </c>
      <c r="BD1247" s="68">
        <f ca="1">ROUND(NORMINV($BI1247,'Inputs and Outputs'!$C$19,'Inputs and Outputs'!$D$19),0)</f>
        <v>101</v>
      </c>
      <c r="BE1247" s="68">
        <f t="shared" si="399"/>
        <v>104</v>
      </c>
      <c r="BF1247" s="68">
        <f t="shared" ca="1" si="400"/>
        <v>101</v>
      </c>
      <c r="BG1247" s="68">
        <f ca="1">IF(BF1247-BC1247&gt;'Inputs and Outputs'!$D$4,Four-BC1247,0)</f>
        <v>0</v>
      </c>
      <c r="BH1247" s="68">
        <f ca="1">BF1247*'Inputs and Outputs'!$D$5-BG1247*'Inputs and Outputs'!$D$6</f>
        <v>4040</v>
      </c>
      <c r="BI1247" s="70">
        <f t="shared" ca="1" si="408"/>
        <v>0.37090159256928279</v>
      </c>
      <c r="BJ1247" s="68">
        <f t="shared" si="401"/>
        <v>25</v>
      </c>
      <c r="BK1247" s="75">
        <f ca="1">BF1247*'Inputs and Outputs'!$D$5-('Model Part B'!BG1247*'Model Part B'!BJ1247+BG1247*Costperbumped)</f>
        <v>4040</v>
      </c>
      <c r="BN1247" s="74">
        <v>1244</v>
      </c>
      <c r="BO1247" s="68" t="s">
        <v>1</v>
      </c>
      <c r="BP1247" s="71">
        <f t="shared" si="414"/>
        <v>44612</v>
      </c>
      <c r="BQ1247" s="67" t="s">
        <v>2</v>
      </c>
      <c r="BR1247" s="68" t="str">
        <f>'Flight Data'!$A1245</f>
        <v>G1244</v>
      </c>
      <c r="BS1247" s="68">
        <f ca="1">'Flight Data'!$B1245</f>
        <v>7</v>
      </c>
      <c r="BT1247" s="68">
        <f ca="1">ROUND(NORMINV($BY1247,'Inputs and Outputs'!$C$18,'Inputs and Outputs'!$D$18),0)</f>
        <v>96</v>
      </c>
      <c r="BU1247" s="68">
        <f t="shared" si="402"/>
        <v>105</v>
      </c>
      <c r="BV1247" s="68">
        <f t="shared" ca="1" si="403"/>
        <v>96</v>
      </c>
      <c r="BW1247" s="68">
        <f ca="1">IF(BV1247-BS1247&gt;'Inputs and Outputs'!$D$4,Five-BS1247,0)</f>
        <v>0</v>
      </c>
      <c r="BX1247" s="68">
        <f ca="1">BV1247*'Inputs and Outputs'!$D$5-BW1247*'Inputs and Outputs'!$D$6</f>
        <v>3840</v>
      </c>
      <c r="BY1247" s="70">
        <f t="shared" ca="1" si="409"/>
        <v>0.18177369335603788</v>
      </c>
      <c r="BZ1247" s="68">
        <f t="shared" si="404"/>
        <v>25</v>
      </c>
      <c r="CA1247" s="75">
        <f ca="1">BV1247*'Inputs and Outputs'!$D$5-('Model Part B'!BW1247*'Model Part B'!BZ1247+BW1247*Costperbumped)</f>
        <v>3840</v>
      </c>
    </row>
    <row r="1248" spans="2:79" x14ac:dyDescent="0.2">
      <c r="B1248" s="74">
        <v>1245</v>
      </c>
      <c r="C1248" s="68" t="s">
        <v>1</v>
      </c>
      <c r="D1248" s="71">
        <f t="shared" si="410"/>
        <v>44612</v>
      </c>
      <c r="E1248" s="67" t="s">
        <v>0</v>
      </c>
      <c r="F1248" s="68" t="str">
        <f>'Flight Data'!$A1246</f>
        <v>G1245</v>
      </c>
      <c r="G1248" s="68">
        <f ca="1">'Flight Data'!$B1246</f>
        <v>6</v>
      </c>
      <c r="H1248" s="68">
        <f ca="1">ROUND(NORMINV($M1248,'Inputs and Outputs'!$C$20,'Inputs and Outputs'!$D$20),0)</f>
        <v>112</v>
      </c>
      <c r="I1248" s="68">
        <f t="shared" si="390"/>
        <v>101</v>
      </c>
      <c r="J1248" s="68">
        <f t="shared" ca="1" si="391"/>
        <v>101</v>
      </c>
      <c r="K1248" s="68">
        <f ca="1">IF(J1248-G1248&gt;'Inputs and Outputs'!$D$4,One-G1248,0)</f>
        <v>0</v>
      </c>
      <c r="L1248" s="68">
        <f ca="1">J1248*'Inputs and Outputs'!$D$5-K1248*'Inputs and Outputs'!$D$6</f>
        <v>4040</v>
      </c>
      <c r="M1248" s="70">
        <f t="shared" ca="1" si="405"/>
        <v>0.91681632903009447</v>
      </c>
      <c r="N1248" s="68">
        <f t="shared" si="392"/>
        <v>200</v>
      </c>
      <c r="O1248" s="75">
        <f ca="1">J1248*'Inputs and Outputs'!$D$5-('Model Part B'!K1248*'Model Part B'!N1248+K1248*Costperbumped)</f>
        <v>4040</v>
      </c>
      <c r="R1248" s="74">
        <v>1245</v>
      </c>
      <c r="S1248" s="68" t="s">
        <v>1</v>
      </c>
      <c r="T1248" s="71">
        <f t="shared" si="411"/>
        <v>44612</v>
      </c>
      <c r="U1248" s="67" t="s">
        <v>0</v>
      </c>
      <c r="V1248" s="68" t="str">
        <f>'Flight Data'!$A1246</f>
        <v>G1245</v>
      </c>
      <c r="W1248" s="68">
        <f ca="1">'Flight Data'!$B1246</f>
        <v>6</v>
      </c>
      <c r="X1248" s="68">
        <f ca="1">ROUND(NORMINV($AC1248,'Inputs and Outputs'!$C$20,'Inputs and Outputs'!$D$20),0)</f>
        <v>107</v>
      </c>
      <c r="Y1248" s="68">
        <f t="shared" si="393"/>
        <v>102</v>
      </c>
      <c r="Z1248" s="68">
        <f t="shared" ca="1" si="394"/>
        <v>102</v>
      </c>
      <c r="AA1248" s="68">
        <f ca="1">IF(Z1248-W1248&gt;'Inputs and Outputs'!$D$4,One-W1248,0)</f>
        <v>0</v>
      </c>
      <c r="AB1248" s="68">
        <f ca="1">Z1248*'Inputs and Outputs'!$D$5-AA1248*'Inputs and Outputs'!$D$6</f>
        <v>4080</v>
      </c>
      <c r="AC1248" s="70">
        <f t="shared" ca="1" si="406"/>
        <v>0.63752363849662286</v>
      </c>
      <c r="AD1248" s="68">
        <f t="shared" si="395"/>
        <v>200</v>
      </c>
      <c r="AE1248" s="75">
        <f ca="1">Z1248*'Inputs and Outputs'!$D$5-('Model Part B'!AA1248*'Model Part B'!AD1248+AA1248*Costperbumped)</f>
        <v>4080</v>
      </c>
      <c r="AH1248" s="74">
        <v>1245</v>
      </c>
      <c r="AI1248" s="68" t="s">
        <v>1</v>
      </c>
      <c r="AJ1248" s="71">
        <f t="shared" si="412"/>
        <v>44612</v>
      </c>
      <c r="AK1248" s="67" t="s">
        <v>0</v>
      </c>
      <c r="AL1248" s="68" t="str">
        <f>'Flight Data'!$A1246</f>
        <v>G1245</v>
      </c>
      <c r="AM1248" s="68">
        <f ca="1">'Flight Data'!$B1246</f>
        <v>6</v>
      </c>
      <c r="AN1248" s="68">
        <f ca="1">ROUND(NORMINV($AS1248,'Inputs and Outputs'!$C$20,'Inputs and Outputs'!$D$20),0)</f>
        <v>107</v>
      </c>
      <c r="AO1248" s="68">
        <f t="shared" si="396"/>
        <v>103</v>
      </c>
      <c r="AP1248" s="68">
        <f t="shared" ca="1" si="397"/>
        <v>103</v>
      </c>
      <c r="AQ1248" s="68">
        <f ca="1">IF(AP1248-AM1248&gt;'Inputs and Outputs'!$D$4,Three-AM1248,0)</f>
        <v>0</v>
      </c>
      <c r="AR1248" s="68">
        <f ca="1">AP1248*'Inputs and Outputs'!$D$5-AQ1248*'Inputs and Outputs'!$D$6</f>
        <v>4120</v>
      </c>
      <c r="AS1248" s="70">
        <f t="shared" ca="1" si="407"/>
        <v>0.65474309468096803</v>
      </c>
      <c r="AT1248" s="68">
        <f t="shared" si="398"/>
        <v>200</v>
      </c>
      <c r="AU1248" s="75">
        <f ca="1">AP1248*'Inputs and Outputs'!$D$5-('Model Part B'!AQ1248*'Model Part B'!AT1248+AQ1248*Costperbumped)</f>
        <v>4120</v>
      </c>
      <c r="AX1248" s="74">
        <v>1245</v>
      </c>
      <c r="AY1248" s="68" t="s">
        <v>1</v>
      </c>
      <c r="AZ1248" s="71">
        <f t="shared" si="413"/>
        <v>44612</v>
      </c>
      <c r="BA1248" s="67" t="s">
        <v>0</v>
      </c>
      <c r="BB1248" s="68" t="str">
        <f>'Flight Data'!$A1246</f>
        <v>G1245</v>
      </c>
      <c r="BC1248" s="68">
        <f ca="1">'Flight Data'!$B1246</f>
        <v>6</v>
      </c>
      <c r="BD1248" s="68">
        <f ca="1">ROUND(NORMINV($BI1248,'Inputs and Outputs'!$C$20,'Inputs and Outputs'!$D$20),0)</f>
        <v>99</v>
      </c>
      <c r="BE1248" s="68">
        <f t="shared" si="399"/>
        <v>104</v>
      </c>
      <c r="BF1248" s="68">
        <f t="shared" ca="1" si="400"/>
        <v>99</v>
      </c>
      <c r="BG1248" s="68">
        <f ca="1">IF(BF1248-BC1248&gt;'Inputs and Outputs'!$D$4,Four-BC1248,0)</f>
        <v>0</v>
      </c>
      <c r="BH1248" s="68">
        <f ca="1">BF1248*'Inputs and Outputs'!$D$5-BG1248*'Inputs and Outputs'!$D$6</f>
        <v>3960</v>
      </c>
      <c r="BI1248" s="70">
        <f t="shared" ca="1" si="408"/>
        <v>0.11390183447761371</v>
      </c>
      <c r="BJ1248" s="68">
        <f t="shared" si="401"/>
        <v>200</v>
      </c>
      <c r="BK1248" s="75">
        <f ca="1">BF1248*'Inputs and Outputs'!$D$5-('Model Part B'!BG1248*'Model Part B'!BJ1248+BG1248*Costperbumped)</f>
        <v>3960</v>
      </c>
      <c r="BN1248" s="74">
        <v>1245</v>
      </c>
      <c r="BO1248" s="68" t="s">
        <v>1</v>
      </c>
      <c r="BP1248" s="71">
        <f t="shared" si="414"/>
        <v>44612</v>
      </c>
      <c r="BQ1248" s="67" t="s">
        <v>0</v>
      </c>
      <c r="BR1248" s="68" t="str">
        <f>'Flight Data'!$A1246</f>
        <v>G1245</v>
      </c>
      <c r="BS1248" s="68">
        <f ca="1">'Flight Data'!$B1246</f>
        <v>6</v>
      </c>
      <c r="BT1248" s="68">
        <f ca="1">ROUND(NORMINV($BY1248,'Inputs and Outputs'!$C$18,'Inputs and Outputs'!$D$18),0)</f>
        <v>103</v>
      </c>
      <c r="BU1248" s="68">
        <f t="shared" si="402"/>
        <v>105</v>
      </c>
      <c r="BV1248" s="68">
        <f t="shared" ca="1" si="403"/>
        <v>103</v>
      </c>
      <c r="BW1248" s="68">
        <f ca="1">IF(BV1248-BS1248&gt;'Inputs and Outputs'!$D$4,Five-BS1248,0)</f>
        <v>0</v>
      </c>
      <c r="BX1248" s="68">
        <f ca="1">BV1248*'Inputs and Outputs'!$D$5-BW1248*'Inputs and Outputs'!$D$6</f>
        <v>4120</v>
      </c>
      <c r="BY1248" s="70">
        <f t="shared" ca="1" si="409"/>
        <v>0.63061542418730043</v>
      </c>
      <c r="BZ1248" s="68">
        <f t="shared" si="404"/>
        <v>200</v>
      </c>
      <c r="CA1248" s="75">
        <f ca="1">BV1248*'Inputs and Outputs'!$D$5-('Model Part B'!BW1248*'Model Part B'!BZ1248+BW1248*Costperbumped)</f>
        <v>4120</v>
      </c>
    </row>
    <row r="1249" spans="2:79" x14ac:dyDescent="0.2">
      <c r="B1249" s="74">
        <v>1246</v>
      </c>
      <c r="C1249" s="68" t="s">
        <v>9</v>
      </c>
      <c r="D1249" s="71">
        <f t="shared" si="410"/>
        <v>44613</v>
      </c>
      <c r="E1249" s="67" t="s">
        <v>3</v>
      </c>
      <c r="F1249" s="68" t="str">
        <f>'Flight Data'!$A1247</f>
        <v>G1246</v>
      </c>
      <c r="G1249" s="68">
        <f ca="1">'Flight Data'!$B1247</f>
        <v>3</v>
      </c>
      <c r="H1249" s="68">
        <f ca="1">ROUND(NORMINV($M1249,'Inputs and Outputs'!$C$18,'Inputs and Outputs'!$D$18),0)</f>
        <v>97</v>
      </c>
      <c r="I1249" s="68">
        <f t="shared" si="390"/>
        <v>101</v>
      </c>
      <c r="J1249" s="68">
        <f t="shared" ca="1" si="391"/>
        <v>97</v>
      </c>
      <c r="K1249" s="68">
        <f ca="1">IF(J1249-G1249&gt;'Inputs and Outputs'!$D$4,One-G1249,0)</f>
        <v>0</v>
      </c>
      <c r="L1249" s="68">
        <f ca="1">J1249*'Inputs and Outputs'!$D$5-K1249*'Inputs and Outputs'!$D$6</f>
        <v>3880</v>
      </c>
      <c r="M1249" s="70">
        <f t="shared" ca="1" si="405"/>
        <v>0.25813374326551097</v>
      </c>
      <c r="N1249" s="68">
        <f t="shared" si="392"/>
        <v>25</v>
      </c>
      <c r="O1249" s="75">
        <f ca="1">J1249*'Inputs and Outputs'!$D$5-('Model Part B'!K1249*'Model Part B'!N1249+K1249*Costperbumped)</f>
        <v>3880</v>
      </c>
      <c r="R1249" s="74">
        <v>1246</v>
      </c>
      <c r="S1249" s="68" t="s">
        <v>9</v>
      </c>
      <c r="T1249" s="71">
        <f t="shared" si="411"/>
        <v>44613</v>
      </c>
      <c r="U1249" s="67" t="s">
        <v>3</v>
      </c>
      <c r="V1249" s="68" t="str">
        <f>'Flight Data'!$A1247</f>
        <v>G1246</v>
      </c>
      <c r="W1249" s="68">
        <f ca="1">'Flight Data'!$B1247</f>
        <v>3</v>
      </c>
      <c r="X1249" s="68">
        <f ca="1">ROUND(NORMINV($AC1249,'Inputs and Outputs'!$C$18,'Inputs and Outputs'!$D$18),0)</f>
        <v>101</v>
      </c>
      <c r="Y1249" s="68">
        <f t="shared" si="393"/>
        <v>102</v>
      </c>
      <c r="Z1249" s="68">
        <f t="shared" ca="1" si="394"/>
        <v>101</v>
      </c>
      <c r="AA1249" s="68">
        <f ca="1">IF(Z1249-W1249&gt;'Inputs and Outputs'!$D$4,One-W1249,0)</f>
        <v>0</v>
      </c>
      <c r="AB1249" s="68">
        <f ca="1">Z1249*'Inputs and Outputs'!$D$5-AA1249*'Inputs and Outputs'!$D$6</f>
        <v>4040</v>
      </c>
      <c r="AC1249" s="70">
        <f t="shared" ca="1" si="406"/>
        <v>0.47586978621240739</v>
      </c>
      <c r="AD1249" s="68">
        <f t="shared" si="395"/>
        <v>25</v>
      </c>
      <c r="AE1249" s="75">
        <f ca="1">Z1249*'Inputs and Outputs'!$D$5-('Model Part B'!AA1249*'Model Part B'!AD1249+AA1249*Costperbumped)</f>
        <v>4040</v>
      </c>
      <c r="AH1249" s="74">
        <v>1246</v>
      </c>
      <c r="AI1249" s="68" t="s">
        <v>9</v>
      </c>
      <c r="AJ1249" s="71">
        <f t="shared" si="412"/>
        <v>44613</v>
      </c>
      <c r="AK1249" s="67" t="s">
        <v>3</v>
      </c>
      <c r="AL1249" s="68" t="str">
        <f>'Flight Data'!$A1247</f>
        <v>G1246</v>
      </c>
      <c r="AM1249" s="68">
        <f ca="1">'Flight Data'!$B1247</f>
        <v>3</v>
      </c>
      <c r="AN1249" s="68">
        <f ca="1">ROUND(NORMINV($AS1249,'Inputs and Outputs'!$C$18,'Inputs and Outputs'!$D$18),0)</f>
        <v>96</v>
      </c>
      <c r="AO1249" s="68">
        <f t="shared" si="396"/>
        <v>103</v>
      </c>
      <c r="AP1249" s="68">
        <f t="shared" ca="1" si="397"/>
        <v>96</v>
      </c>
      <c r="AQ1249" s="68">
        <f ca="1">IF(AP1249-AM1249&gt;'Inputs and Outputs'!$D$4,Three-AM1249,0)</f>
        <v>0</v>
      </c>
      <c r="AR1249" s="68">
        <f ca="1">AP1249*'Inputs and Outputs'!$D$5-AQ1249*'Inputs and Outputs'!$D$6</f>
        <v>3840</v>
      </c>
      <c r="AS1249" s="70">
        <f t="shared" ca="1" si="407"/>
        <v>0.21441220911130998</v>
      </c>
      <c r="AT1249" s="68">
        <f t="shared" si="398"/>
        <v>25</v>
      </c>
      <c r="AU1249" s="75">
        <f ca="1">AP1249*'Inputs and Outputs'!$D$5-('Model Part B'!AQ1249*'Model Part B'!AT1249+AQ1249*Costperbumped)</f>
        <v>3840</v>
      </c>
      <c r="AX1249" s="74">
        <v>1246</v>
      </c>
      <c r="AY1249" s="68" t="s">
        <v>9</v>
      </c>
      <c r="AZ1249" s="71">
        <f t="shared" si="413"/>
        <v>44613</v>
      </c>
      <c r="BA1249" s="67" t="s">
        <v>3</v>
      </c>
      <c r="BB1249" s="68" t="str">
        <f>'Flight Data'!$A1247</f>
        <v>G1246</v>
      </c>
      <c r="BC1249" s="68">
        <f ca="1">'Flight Data'!$B1247</f>
        <v>3</v>
      </c>
      <c r="BD1249" s="68">
        <f ca="1">ROUND(NORMINV($BI1249,'Inputs and Outputs'!$C$18,'Inputs and Outputs'!$D$18),0)</f>
        <v>99</v>
      </c>
      <c r="BE1249" s="68">
        <f t="shared" si="399"/>
        <v>104</v>
      </c>
      <c r="BF1249" s="68">
        <f t="shared" ca="1" si="400"/>
        <v>99</v>
      </c>
      <c r="BG1249" s="68">
        <f ca="1">IF(BF1249-BC1249&gt;'Inputs and Outputs'!$D$4,Four-BC1249,0)</f>
        <v>0</v>
      </c>
      <c r="BH1249" s="68">
        <f ca="1">BF1249*'Inputs and Outputs'!$D$5-BG1249*'Inputs and Outputs'!$D$6</f>
        <v>3960</v>
      </c>
      <c r="BI1249" s="70">
        <f t="shared" ca="1" si="408"/>
        <v>0.35124599753550134</v>
      </c>
      <c r="BJ1249" s="68">
        <f t="shared" si="401"/>
        <v>25</v>
      </c>
      <c r="BK1249" s="75">
        <f ca="1">BF1249*'Inputs and Outputs'!$D$5-('Model Part B'!BG1249*'Model Part B'!BJ1249+BG1249*Costperbumped)</f>
        <v>3960</v>
      </c>
      <c r="BN1249" s="74">
        <v>1246</v>
      </c>
      <c r="BO1249" s="68" t="s">
        <v>9</v>
      </c>
      <c r="BP1249" s="71">
        <f t="shared" si="414"/>
        <v>44613</v>
      </c>
      <c r="BQ1249" s="67" t="s">
        <v>3</v>
      </c>
      <c r="BR1249" s="68" t="str">
        <f>'Flight Data'!$A1247</f>
        <v>G1246</v>
      </c>
      <c r="BS1249" s="68">
        <f ca="1">'Flight Data'!$B1247</f>
        <v>3</v>
      </c>
      <c r="BT1249" s="68">
        <f ca="1">ROUND(NORMINV($BY1249,'Inputs and Outputs'!$C$18,'Inputs and Outputs'!$D$18),0)</f>
        <v>107</v>
      </c>
      <c r="BU1249" s="68">
        <f t="shared" si="402"/>
        <v>105</v>
      </c>
      <c r="BV1249" s="68">
        <f t="shared" ca="1" si="403"/>
        <v>105</v>
      </c>
      <c r="BW1249" s="68">
        <f ca="1">IF(BV1249-BS1249&gt;'Inputs and Outputs'!$D$4,Five-BS1249,0)</f>
        <v>2</v>
      </c>
      <c r="BX1249" s="68">
        <f ca="1">BV1249*'Inputs and Outputs'!$D$5-BW1249*'Inputs and Outputs'!$D$6</f>
        <v>4000</v>
      </c>
      <c r="BY1249" s="70">
        <f t="shared" ca="1" si="409"/>
        <v>0.82738612806333367</v>
      </c>
      <c r="BZ1249" s="68">
        <f t="shared" si="404"/>
        <v>25</v>
      </c>
      <c r="CA1249" s="75">
        <f ca="1">BV1249*'Inputs and Outputs'!$D$5-('Model Part B'!BW1249*'Model Part B'!BZ1249+BW1249*Costperbumped)</f>
        <v>3950</v>
      </c>
    </row>
    <row r="1250" spans="2:79" x14ac:dyDescent="0.2">
      <c r="B1250" s="74">
        <v>1247</v>
      </c>
      <c r="C1250" s="68" t="s">
        <v>9</v>
      </c>
      <c r="D1250" s="71">
        <f t="shared" si="410"/>
        <v>44613</v>
      </c>
      <c r="E1250" s="67" t="s">
        <v>2</v>
      </c>
      <c r="F1250" s="68" t="str">
        <f>'Flight Data'!$A1248</f>
        <v>G1247</v>
      </c>
      <c r="G1250" s="68">
        <f ca="1">'Flight Data'!$B1248</f>
        <v>7</v>
      </c>
      <c r="H1250" s="68">
        <f ca="1">ROUND(NORMINV($M1250,'Inputs and Outputs'!$C$19,'Inputs and Outputs'!$D$19),0)</f>
        <v>115</v>
      </c>
      <c r="I1250" s="68">
        <f t="shared" si="390"/>
        <v>101</v>
      </c>
      <c r="J1250" s="68">
        <f t="shared" ca="1" si="391"/>
        <v>101</v>
      </c>
      <c r="K1250" s="68">
        <f ca="1">IF(J1250-G1250&gt;'Inputs and Outputs'!$D$4,One-G1250,0)</f>
        <v>0</v>
      </c>
      <c r="L1250" s="68">
        <f ca="1">J1250*'Inputs and Outputs'!$D$5-K1250*'Inputs and Outputs'!$D$6</f>
        <v>4040</v>
      </c>
      <c r="M1250" s="70">
        <f t="shared" ca="1" si="405"/>
        <v>0.99188297886727284</v>
      </c>
      <c r="N1250" s="68">
        <f t="shared" si="392"/>
        <v>25</v>
      </c>
      <c r="O1250" s="75">
        <f ca="1">J1250*'Inputs and Outputs'!$D$5-('Model Part B'!K1250*'Model Part B'!N1250+K1250*Costperbumped)</f>
        <v>4040</v>
      </c>
      <c r="R1250" s="74">
        <v>1247</v>
      </c>
      <c r="S1250" s="68" t="s">
        <v>9</v>
      </c>
      <c r="T1250" s="71">
        <f t="shared" si="411"/>
        <v>44613</v>
      </c>
      <c r="U1250" s="67" t="s">
        <v>2</v>
      </c>
      <c r="V1250" s="68" t="str">
        <f>'Flight Data'!$A1248</f>
        <v>G1247</v>
      </c>
      <c r="W1250" s="68">
        <f ca="1">'Flight Data'!$B1248</f>
        <v>7</v>
      </c>
      <c r="X1250" s="68">
        <f ca="1">ROUND(NORMINV($AC1250,'Inputs and Outputs'!$C$19,'Inputs and Outputs'!$D$19),0)</f>
        <v>99</v>
      </c>
      <c r="Y1250" s="68">
        <f t="shared" si="393"/>
        <v>102</v>
      </c>
      <c r="Z1250" s="68">
        <f t="shared" ca="1" si="394"/>
        <v>99</v>
      </c>
      <c r="AA1250" s="68">
        <f ca="1">IF(Z1250-W1250&gt;'Inputs and Outputs'!$D$4,One-W1250,0)</f>
        <v>0</v>
      </c>
      <c r="AB1250" s="68">
        <f ca="1">Z1250*'Inputs and Outputs'!$D$5-AA1250*'Inputs and Outputs'!$D$6</f>
        <v>3960</v>
      </c>
      <c r="AC1250" s="70">
        <f t="shared" ca="1" si="406"/>
        <v>0.22939713861257627</v>
      </c>
      <c r="AD1250" s="68">
        <f t="shared" si="395"/>
        <v>25</v>
      </c>
      <c r="AE1250" s="75">
        <f ca="1">Z1250*'Inputs and Outputs'!$D$5-('Model Part B'!AA1250*'Model Part B'!AD1250+AA1250*Costperbumped)</f>
        <v>3960</v>
      </c>
      <c r="AH1250" s="74">
        <v>1247</v>
      </c>
      <c r="AI1250" s="68" t="s">
        <v>9</v>
      </c>
      <c r="AJ1250" s="71">
        <f t="shared" si="412"/>
        <v>44613</v>
      </c>
      <c r="AK1250" s="67" t="s">
        <v>2</v>
      </c>
      <c r="AL1250" s="68" t="str">
        <f>'Flight Data'!$A1248</f>
        <v>G1247</v>
      </c>
      <c r="AM1250" s="68">
        <f ca="1">'Flight Data'!$B1248</f>
        <v>7</v>
      </c>
      <c r="AN1250" s="68">
        <f ca="1">ROUND(NORMINV($AS1250,'Inputs and Outputs'!$C$19,'Inputs and Outputs'!$D$19),0)</f>
        <v>103</v>
      </c>
      <c r="AO1250" s="68">
        <f t="shared" si="396"/>
        <v>103</v>
      </c>
      <c r="AP1250" s="68">
        <f t="shared" ca="1" si="397"/>
        <v>103</v>
      </c>
      <c r="AQ1250" s="68">
        <f ca="1">IF(AP1250-AM1250&gt;'Inputs and Outputs'!$D$4,Three-AM1250,0)</f>
        <v>0</v>
      </c>
      <c r="AR1250" s="68">
        <f ca="1">AP1250*'Inputs and Outputs'!$D$5-AQ1250*'Inputs and Outputs'!$D$6</f>
        <v>4120</v>
      </c>
      <c r="AS1250" s="70">
        <f t="shared" ca="1" si="407"/>
        <v>0.50989652541734665</v>
      </c>
      <c r="AT1250" s="68">
        <f t="shared" si="398"/>
        <v>25</v>
      </c>
      <c r="AU1250" s="75">
        <f ca="1">AP1250*'Inputs and Outputs'!$D$5-('Model Part B'!AQ1250*'Model Part B'!AT1250+AQ1250*Costperbumped)</f>
        <v>4120</v>
      </c>
      <c r="AX1250" s="74">
        <v>1247</v>
      </c>
      <c r="AY1250" s="68" t="s">
        <v>9</v>
      </c>
      <c r="AZ1250" s="71">
        <f t="shared" si="413"/>
        <v>44613</v>
      </c>
      <c r="BA1250" s="67" t="s">
        <v>2</v>
      </c>
      <c r="BB1250" s="68" t="str">
        <f>'Flight Data'!$A1248</f>
        <v>G1247</v>
      </c>
      <c r="BC1250" s="68">
        <f ca="1">'Flight Data'!$B1248</f>
        <v>7</v>
      </c>
      <c r="BD1250" s="68">
        <f ca="1">ROUND(NORMINV($BI1250,'Inputs and Outputs'!$C$19,'Inputs and Outputs'!$D$19),0)</f>
        <v>107</v>
      </c>
      <c r="BE1250" s="68">
        <f t="shared" si="399"/>
        <v>104</v>
      </c>
      <c r="BF1250" s="68">
        <f t="shared" ca="1" si="400"/>
        <v>104</v>
      </c>
      <c r="BG1250" s="68">
        <f ca="1">IF(BF1250-BC1250&gt;'Inputs and Outputs'!$D$4,Four-BC1250,0)</f>
        <v>0</v>
      </c>
      <c r="BH1250" s="68">
        <f ca="1">BF1250*'Inputs and Outputs'!$D$5-BG1250*'Inputs and Outputs'!$D$6</f>
        <v>4160</v>
      </c>
      <c r="BI1250" s="70">
        <f t="shared" ca="1" si="408"/>
        <v>0.77257044273955933</v>
      </c>
      <c r="BJ1250" s="68">
        <f t="shared" si="401"/>
        <v>25</v>
      </c>
      <c r="BK1250" s="75">
        <f ca="1">BF1250*'Inputs and Outputs'!$D$5-('Model Part B'!BG1250*'Model Part B'!BJ1250+BG1250*Costperbumped)</f>
        <v>4160</v>
      </c>
      <c r="BN1250" s="74">
        <v>1247</v>
      </c>
      <c r="BO1250" s="68" t="s">
        <v>9</v>
      </c>
      <c r="BP1250" s="71">
        <f t="shared" si="414"/>
        <v>44613</v>
      </c>
      <c r="BQ1250" s="67" t="s">
        <v>2</v>
      </c>
      <c r="BR1250" s="68" t="str">
        <f>'Flight Data'!$A1248</f>
        <v>G1247</v>
      </c>
      <c r="BS1250" s="68">
        <f ca="1">'Flight Data'!$B1248</f>
        <v>7</v>
      </c>
      <c r="BT1250" s="68">
        <f ca="1">ROUND(NORMINV($BY1250,'Inputs and Outputs'!$C$18,'Inputs and Outputs'!$D$18),0)</f>
        <v>104</v>
      </c>
      <c r="BU1250" s="68">
        <f t="shared" si="402"/>
        <v>105</v>
      </c>
      <c r="BV1250" s="68">
        <f t="shared" ca="1" si="403"/>
        <v>104</v>
      </c>
      <c r="BW1250" s="68">
        <f ca="1">IF(BV1250-BS1250&gt;'Inputs and Outputs'!$D$4,Five-BS1250,0)</f>
        <v>0</v>
      </c>
      <c r="BX1250" s="68">
        <f ca="1">BV1250*'Inputs and Outputs'!$D$5-BW1250*'Inputs and Outputs'!$D$6</f>
        <v>4160</v>
      </c>
      <c r="BY1250" s="70">
        <f t="shared" ca="1" si="409"/>
        <v>0.69232104048746135</v>
      </c>
      <c r="BZ1250" s="68">
        <f t="shared" si="404"/>
        <v>25</v>
      </c>
      <c r="CA1250" s="75">
        <f ca="1">BV1250*'Inputs and Outputs'!$D$5-('Model Part B'!BW1250*'Model Part B'!BZ1250+BW1250*Costperbumped)</f>
        <v>4160</v>
      </c>
    </row>
    <row r="1251" spans="2:79" x14ac:dyDescent="0.2">
      <c r="B1251" s="74">
        <v>1248</v>
      </c>
      <c r="C1251" s="68" t="s">
        <v>9</v>
      </c>
      <c r="D1251" s="71">
        <f t="shared" si="410"/>
        <v>44613</v>
      </c>
      <c r="E1251" s="67" t="s">
        <v>0</v>
      </c>
      <c r="F1251" s="68" t="str">
        <f>'Flight Data'!$A1249</f>
        <v>G1248</v>
      </c>
      <c r="G1251" s="68">
        <f ca="1">'Flight Data'!$B1249</f>
        <v>0</v>
      </c>
      <c r="H1251" s="68">
        <f ca="1">ROUND(NORMINV($M1251,'Inputs and Outputs'!$C$20,'Inputs and Outputs'!$D$20),0)</f>
        <v>101</v>
      </c>
      <c r="I1251" s="68">
        <f t="shared" si="390"/>
        <v>101</v>
      </c>
      <c r="J1251" s="68">
        <f t="shared" ca="1" si="391"/>
        <v>101</v>
      </c>
      <c r="K1251" s="68">
        <f ca="1">IF(J1251-G1251&gt;'Inputs and Outputs'!$D$4,One-G1251,0)</f>
        <v>1</v>
      </c>
      <c r="L1251" s="68">
        <f ca="1">J1251*'Inputs and Outputs'!$D$5-K1251*'Inputs and Outputs'!$D$6</f>
        <v>3940</v>
      </c>
      <c r="M1251" s="70">
        <f t="shared" ca="1" si="405"/>
        <v>0.20551513168960855</v>
      </c>
      <c r="N1251" s="68">
        <f t="shared" si="392"/>
        <v>200</v>
      </c>
      <c r="O1251" s="75">
        <f ca="1">J1251*'Inputs and Outputs'!$D$5-('Model Part B'!K1251*'Model Part B'!N1251+K1251*Costperbumped)</f>
        <v>3740</v>
      </c>
      <c r="R1251" s="74">
        <v>1248</v>
      </c>
      <c r="S1251" s="68" t="s">
        <v>9</v>
      </c>
      <c r="T1251" s="71">
        <f t="shared" si="411"/>
        <v>44613</v>
      </c>
      <c r="U1251" s="67" t="s">
        <v>0</v>
      </c>
      <c r="V1251" s="68" t="str">
        <f>'Flight Data'!$A1249</f>
        <v>G1248</v>
      </c>
      <c r="W1251" s="68">
        <f ca="1">'Flight Data'!$B1249</f>
        <v>0</v>
      </c>
      <c r="X1251" s="68">
        <f ca="1">ROUND(NORMINV($AC1251,'Inputs and Outputs'!$C$20,'Inputs and Outputs'!$D$20),0)</f>
        <v>104</v>
      </c>
      <c r="Y1251" s="68">
        <f t="shared" si="393"/>
        <v>102</v>
      </c>
      <c r="Z1251" s="68">
        <f t="shared" ca="1" si="394"/>
        <v>102</v>
      </c>
      <c r="AA1251" s="68">
        <f ca="1">IF(Z1251-W1251&gt;'Inputs and Outputs'!$D$4,One-W1251,0)</f>
        <v>1</v>
      </c>
      <c r="AB1251" s="68">
        <f ca="1">Z1251*'Inputs and Outputs'!$D$5-AA1251*'Inputs and Outputs'!$D$6</f>
        <v>3980</v>
      </c>
      <c r="AC1251" s="70">
        <f t="shared" ca="1" si="406"/>
        <v>0.45335319157779519</v>
      </c>
      <c r="AD1251" s="68">
        <f t="shared" si="395"/>
        <v>200</v>
      </c>
      <c r="AE1251" s="75">
        <f ca="1">Z1251*'Inputs and Outputs'!$D$5-('Model Part B'!AA1251*'Model Part B'!AD1251+AA1251*Costperbumped)</f>
        <v>3780</v>
      </c>
      <c r="AH1251" s="74">
        <v>1248</v>
      </c>
      <c r="AI1251" s="68" t="s">
        <v>9</v>
      </c>
      <c r="AJ1251" s="71">
        <f t="shared" si="412"/>
        <v>44613</v>
      </c>
      <c r="AK1251" s="67" t="s">
        <v>0</v>
      </c>
      <c r="AL1251" s="68" t="str">
        <f>'Flight Data'!$A1249</f>
        <v>G1248</v>
      </c>
      <c r="AM1251" s="68">
        <f ca="1">'Flight Data'!$B1249</f>
        <v>0</v>
      </c>
      <c r="AN1251" s="68">
        <f ca="1">ROUND(NORMINV($AS1251,'Inputs and Outputs'!$C$20,'Inputs and Outputs'!$D$20),0)</f>
        <v>96</v>
      </c>
      <c r="AO1251" s="68">
        <f t="shared" si="396"/>
        <v>103</v>
      </c>
      <c r="AP1251" s="68">
        <f t="shared" ca="1" si="397"/>
        <v>96</v>
      </c>
      <c r="AQ1251" s="68">
        <f ca="1">IF(AP1251-AM1251&gt;'Inputs and Outputs'!$D$4,Three-AM1251,0)</f>
        <v>0</v>
      </c>
      <c r="AR1251" s="68">
        <f ca="1">AP1251*'Inputs and Outputs'!$D$5-AQ1251*'Inputs and Outputs'!$D$6</f>
        <v>3840</v>
      </c>
      <c r="AS1251" s="70">
        <f t="shared" ca="1" si="407"/>
        <v>3.637336485352094E-2</v>
      </c>
      <c r="AT1251" s="68">
        <f t="shared" si="398"/>
        <v>200</v>
      </c>
      <c r="AU1251" s="75">
        <f ca="1">AP1251*'Inputs and Outputs'!$D$5-('Model Part B'!AQ1251*'Model Part B'!AT1251+AQ1251*Costperbumped)</f>
        <v>3840</v>
      </c>
      <c r="AX1251" s="74">
        <v>1248</v>
      </c>
      <c r="AY1251" s="68" t="s">
        <v>9</v>
      </c>
      <c r="AZ1251" s="71">
        <f t="shared" si="413"/>
        <v>44613</v>
      </c>
      <c r="BA1251" s="67" t="s">
        <v>0</v>
      </c>
      <c r="BB1251" s="68" t="str">
        <f>'Flight Data'!$A1249</f>
        <v>G1248</v>
      </c>
      <c r="BC1251" s="68">
        <f ca="1">'Flight Data'!$B1249</f>
        <v>0</v>
      </c>
      <c r="BD1251" s="68">
        <f ca="1">ROUND(NORMINV($BI1251,'Inputs and Outputs'!$C$20,'Inputs and Outputs'!$D$20),0)</f>
        <v>96</v>
      </c>
      <c r="BE1251" s="68">
        <f t="shared" si="399"/>
        <v>104</v>
      </c>
      <c r="BF1251" s="68">
        <f t="shared" ca="1" si="400"/>
        <v>96</v>
      </c>
      <c r="BG1251" s="68">
        <f ca="1">IF(BF1251-BC1251&gt;'Inputs and Outputs'!$D$4,Four-BC1251,0)</f>
        <v>0</v>
      </c>
      <c r="BH1251" s="68">
        <f ca="1">BF1251*'Inputs and Outputs'!$D$5-BG1251*'Inputs and Outputs'!$D$6</f>
        <v>3840</v>
      </c>
      <c r="BI1251" s="70">
        <f t="shared" ca="1" si="408"/>
        <v>4.2646367442599087E-2</v>
      </c>
      <c r="BJ1251" s="68">
        <f t="shared" si="401"/>
        <v>200</v>
      </c>
      <c r="BK1251" s="75">
        <f ca="1">BF1251*'Inputs and Outputs'!$D$5-('Model Part B'!BG1251*'Model Part B'!BJ1251+BG1251*Costperbumped)</f>
        <v>3840</v>
      </c>
      <c r="BN1251" s="74">
        <v>1248</v>
      </c>
      <c r="BO1251" s="68" t="s">
        <v>9</v>
      </c>
      <c r="BP1251" s="71">
        <f t="shared" si="414"/>
        <v>44613</v>
      </c>
      <c r="BQ1251" s="67" t="s">
        <v>0</v>
      </c>
      <c r="BR1251" s="68" t="str">
        <f>'Flight Data'!$A1249</f>
        <v>G1248</v>
      </c>
      <c r="BS1251" s="68">
        <f ca="1">'Flight Data'!$B1249</f>
        <v>0</v>
      </c>
      <c r="BT1251" s="68">
        <f ca="1">ROUND(NORMINV($BY1251,'Inputs and Outputs'!$C$18,'Inputs and Outputs'!$D$18),0)</f>
        <v>102</v>
      </c>
      <c r="BU1251" s="68">
        <f t="shared" si="402"/>
        <v>105</v>
      </c>
      <c r="BV1251" s="68">
        <f t="shared" ca="1" si="403"/>
        <v>102</v>
      </c>
      <c r="BW1251" s="68">
        <f ca="1">IF(BV1251-BS1251&gt;'Inputs and Outputs'!$D$4,Five-BS1251,0)</f>
        <v>5</v>
      </c>
      <c r="BX1251" s="68">
        <f ca="1">BV1251*'Inputs and Outputs'!$D$5-BW1251*'Inputs and Outputs'!$D$6</f>
        <v>3580</v>
      </c>
      <c r="BY1251" s="70">
        <f t="shared" ca="1" si="409"/>
        <v>0.58740918494194849</v>
      </c>
      <c r="BZ1251" s="68">
        <f t="shared" si="404"/>
        <v>200</v>
      </c>
      <c r="CA1251" s="75">
        <f ca="1">BV1251*'Inputs and Outputs'!$D$5-('Model Part B'!BW1251*'Model Part B'!BZ1251+BW1251*Costperbumped)</f>
        <v>2580</v>
      </c>
    </row>
    <row r="1252" spans="2:79" x14ac:dyDescent="0.2">
      <c r="B1252" s="74">
        <v>1249</v>
      </c>
      <c r="C1252" s="68" t="s">
        <v>8</v>
      </c>
      <c r="D1252" s="71">
        <f t="shared" si="410"/>
        <v>44614</v>
      </c>
      <c r="E1252" s="67" t="s">
        <v>3</v>
      </c>
      <c r="F1252" s="68" t="str">
        <f>'Flight Data'!$A1250</f>
        <v>G1249</v>
      </c>
      <c r="G1252" s="68">
        <f ca="1">'Flight Data'!$B1250</f>
        <v>9</v>
      </c>
      <c r="H1252" s="68">
        <f ca="1">ROUND(NORMINV($M1252,'Inputs and Outputs'!$C$18,'Inputs and Outputs'!$D$18),0)</f>
        <v>109</v>
      </c>
      <c r="I1252" s="68">
        <f t="shared" si="390"/>
        <v>101</v>
      </c>
      <c r="J1252" s="68">
        <f t="shared" ca="1" si="391"/>
        <v>101</v>
      </c>
      <c r="K1252" s="68">
        <f ca="1">IF(J1252-G1252&gt;'Inputs and Outputs'!$D$4,One-G1252,0)</f>
        <v>0</v>
      </c>
      <c r="L1252" s="68">
        <f ca="1">J1252*'Inputs and Outputs'!$D$5-K1252*'Inputs and Outputs'!$D$6</f>
        <v>4040</v>
      </c>
      <c r="M1252" s="70">
        <f t="shared" ca="1" si="405"/>
        <v>0.89478569856616419</v>
      </c>
      <c r="N1252" s="68">
        <f t="shared" si="392"/>
        <v>25</v>
      </c>
      <c r="O1252" s="75">
        <f ca="1">J1252*'Inputs and Outputs'!$D$5-('Model Part B'!K1252*'Model Part B'!N1252+K1252*Costperbumped)</f>
        <v>4040</v>
      </c>
      <c r="R1252" s="74">
        <v>1249</v>
      </c>
      <c r="S1252" s="68" t="s">
        <v>8</v>
      </c>
      <c r="T1252" s="71">
        <f t="shared" si="411"/>
        <v>44614</v>
      </c>
      <c r="U1252" s="67" t="s">
        <v>3</v>
      </c>
      <c r="V1252" s="68" t="str">
        <f>'Flight Data'!$A1250</f>
        <v>G1249</v>
      </c>
      <c r="W1252" s="68">
        <f ca="1">'Flight Data'!$B1250</f>
        <v>9</v>
      </c>
      <c r="X1252" s="68">
        <f ca="1">ROUND(NORMINV($AC1252,'Inputs and Outputs'!$C$18,'Inputs and Outputs'!$D$18),0)</f>
        <v>103</v>
      </c>
      <c r="Y1252" s="68">
        <f t="shared" si="393"/>
        <v>102</v>
      </c>
      <c r="Z1252" s="68">
        <f t="shared" ca="1" si="394"/>
        <v>102</v>
      </c>
      <c r="AA1252" s="68">
        <f ca="1">IF(Z1252-W1252&gt;'Inputs and Outputs'!$D$4,One-W1252,0)</f>
        <v>0</v>
      </c>
      <c r="AB1252" s="68">
        <f ca="1">Z1252*'Inputs and Outputs'!$D$5-AA1252*'Inputs and Outputs'!$D$6</f>
        <v>4080</v>
      </c>
      <c r="AC1252" s="70">
        <f t="shared" ca="1" si="406"/>
        <v>0.65502395160268534</v>
      </c>
      <c r="AD1252" s="68">
        <f t="shared" si="395"/>
        <v>25</v>
      </c>
      <c r="AE1252" s="75">
        <f ca="1">Z1252*'Inputs and Outputs'!$D$5-('Model Part B'!AA1252*'Model Part B'!AD1252+AA1252*Costperbumped)</f>
        <v>4080</v>
      </c>
      <c r="AH1252" s="74">
        <v>1249</v>
      </c>
      <c r="AI1252" s="68" t="s">
        <v>8</v>
      </c>
      <c r="AJ1252" s="71">
        <f t="shared" si="412"/>
        <v>44614</v>
      </c>
      <c r="AK1252" s="67" t="s">
        <v>3</v>
      </c>
      <c r="AL1252" s="68" t="str">
        <f>'Flight Data'!$A1250</f>
        <v>G1249</v>
      </c>
      <c r="AM1252" s="68">
        <f ca="1">'Flight Data'!$B1250</f>
        <v>9</v>
      </c>
      <c r="AN1252" s="68">
        <f ca="1">ROUND(NORMINV($AS1252,'Inputs and Outputs'!$C$18,'Inputs and Outputs'!$D$18),0)</f>
        <v>100</v>
      </c>
      <c r="AO1252" s="68">
        <f t="shared" si="396"/>
        <v>103</v>
      </c>
      <c r="AP1252" s="68">
        <f t="shared" ca="1" si="397"/>
        <v>100</v>
      </c>
      <c r="AQ1252" s="68">
        <f ca="1">IF(AP1252-AM1252&gt;'Inputs and Outputs'!$D$4,Three-AM1252,0)</f>
        <v>0</v>
      </c>
      <c r="AR1252" s="68">
        <f ca="1">AP1252*'Inputs and Outputs'!$D$5-AQ1252*'Inputs and Outputs'!$D$6</f>
        <v>4000</v>
      </c>
      <c r="AS1252" s="70">
        <f t="shared" ca="1" si="407"/>
        <v>0.40540456133806113</v>
      </c>
      <c r="AT1252" s="68">
        <f t="shared" si="398"/>
        <v>25</v>
      </c>
      <c r="AU1252" s="75">
        <f ca="1">AP1252*'Inputs and Outputs'!$D$5-('Model Part B'!AQ1252*'Model Part B'!AT1252+AQ1252*Costperbumped)</f>
        <v>4000</v>
      </c>
      <c r="AX1252" s="74">
        <v>1249</v>
      </c>
      <c r="AY1252" s="68" t="s">
        <v>8</v>
      </c>
      <c r="AZ1252" s="71">
        <f t="shared" si="413"/>
        <v>44614</v>
      </c>
      <c r="BA1252" s="67" t="s">
        <v>3</v>
      </c>
      <c r="BB1252" s="68" t="str">
        <f>'Flight Data'!$A1250</f>
        <v>G1249</v>
      </c>
      <c r="BC1252" s="68">
        <f ca="1">'Flight Data'!$B1250</f>
        <v>9</v>
      </c>
      <c r="BD1252" s="68">
        <f ca="1">ROUND(NORMINV($BI1252,'Inputs and Outputs'!$C$18,'Inputs and Outputs'!$D$18),0)</f>
        <v>101</v>
      </c>
      <c r="BE1252" s="68">
        <f t="shared" si="399"/>
        <v>104</v>
      </c>
      <c r="BF1252" s="68">
        <f t="shared" ca="1" si="400"/>
        <v>101</v>
      </c>
      <c r="BG1252" s="68">
        <f ca="1">IF(BF1252-BC1252&gt;'Inputs and Outputs'!$D$4,Four-BC1252,0)</f>
        <v>0</v>
      </c>
      <c r="BH1252" s="68">
        <f ca="1">BF1252*'Inputs and Outputs'!$D$5-BG1252*'Inputs and Outputs'!$D$6</f>
        <v>4040</v>
      </c>
      <c r="BI1252" s="70">
        <f t="shared" ca="1" si="408"/>
        <v>0.49671800125419596</v>
      </c>
      <c r="BJ1252" s="68">
        <f t="shared" si="401"/>
        <v>25</v>
      </c>
      <c r="BK1252" s="75">
        <f ca="1">BF1252*'Inputs and Outputs'!$D$5-('Model Part B'!BG1252*'Model Part B'!BJ1252+BG1252*Costperbumped)</f>
        <v>4040</v>
      </c>
      <c r="BN1252" s="74">
        <v>1249</v>
      </c>
      <c r="BO1252" s="68" t="s">
        <v>8</v>
      </c>
      <c r="BP1252" s="71">
        <f t="shared" si="414"/>
        <v>44614</v>
      </c>
      <c r="BQ1252" s="67" t="s">
        <v>3</v>
      </c>
      <c r="BR1252" s="68" t="str">
        <f>'Flight Data'!$A1250</f>
        <v>G1249</v>
      </c>
      <c r="BS1252" s="68">
        <f ca="1">'Flight Data'!$B1250</f>
        <v>9</v>
      </c>
      <c r="BT1252" s="68">
        <f ca="1">ROUND(NORMINV($BY1252,'Inputs and Outputs'!$C$18,'Inputs and Outputs'!$D$18),0)</f>
        <v>103</v>
      </c>
      <c r="BU1252" s="68">
        <f t="shared" si="402"/>
        <v>105</v>
      </c>
      <c r="BV1252" s="68">
        <f t="shared" ca="1" si="403"/>
        <v>103</v>
      </c>
      <c r="BW1252" s="68">
        <f ca="1">IF(BV1252-BS1252&gt;'Inputs and Outputs'!$D$4,Five-BS1252,0)</f>
        <v>0</v>
      </c>
      <c r="BX1252" s="68">
        <f ca="1">BV1252*'Inputs and Outputs'!$D$5-BW1252*'Inputs and Outputs'!$D$6</f>
        <v>4120</v>
      </c>
      <c r="BY1252" s="70">
        <f t="shared" ca="1" si="409"/>
        <v>0.6331861295020681</v>
      </c>
      <c r="BZ1252" s="68">
        <f t="shared" si="404"/>
        <v>25</v>
      </c>
      <c r="CA1252" s="75">
        <f ca="1">BV1252*'Inputs and Outputs'!$D$5-('Model Part B'!BW1252*'Model Part B'!BZ1252+BW1252*Costperbumped)</f>
        <v>4120</v>
      </c>
    </row>
    <row r="1253" spans="2:79" x14ac:dyDescent="0.2">
      <c r="B1253" s="74">
        <v>1250</v>
      </c>
      <c r="C1253" s="68" t="s">
        <v>8</v>
      </c>
      <c r="D1253" s="71">
        <f t="shared" si="410"/>
        <v>44614</v>
      </c>
      <c r="E1253" s="67" t="s">
        <v>2</v>
      </c>
      <c r="F1253" s="68" t="str">
        <f>'Flight Data'!$A1251</f>
        <v>G1250</v>
      </c>
      <c r="G1253" s="68">
        <f ca="1">'Flight Data'!$B1251</f>
        <v>0</v>
      </c>
      <c r="H1253" s="68">
        <f ca="1">ROUND(NORMINV($M1253,'Inputs and Outputs'!$C$19,'Inputs and Outputs'!$D$19),0)</f>
        <v>98</v>
      </c>
      <c r="I1253" s="68">
        <f t="shared" si="390"/>
        <v>101</v>
      </c>
      <c r="J1253" s="68">
        <f t="shared" ca="1" si="391"/>
        <v>98</v>
      </c>
      <c r="K1253" s="68">
        <f ca="1">IF(J1253-G1253&gt;'Inputs and Outputs'!$D$4,One-G1253,0)</f>
        <v>0</v>
      </c>
      <c r="L1253" s="68">
        <f ca="1">J1253*'Inputs and Outputs'!$D$5-K1253*'Inputs and Outputs'!$D$6</f>
        <v>3920</v>
      </c>
      <c r="M1253" s="70">
        <f t="shared" ca="1" si="405"/>
        <v>0.14391801305309948</v>
      </c>
      <c r="N1253" s="68">
        <f t="shared" si="392"/>
        <v>25</v>
      </c>
      <c r="O1253" s="75">
        <f ca="1">J1253*'Inputs and Outputs'!$D$5-('Model Part B'!K1253*'Model Part B'!N1253+K1253*Costperbumped)</f>
        <v>3920</v>
      </c>
      <c r="R1253" s="74">
        <v>1250</v>
      </c>
      <c r="S1253" s="68" t="s">
        <v>8</v>
      </c>
      <c r="T1253" s="71">
        <f t="shared" si="411"/>
        <v>44614</v>
      </c>
      <c r="U1253" s="67" t="s">
        <v>2</v>
      </c>
      <c r="V1253" s="68" t="str">
        <f>'Flight Data'!$A1251</f>
        <v>G1250</v>
      </c>
      <c r="W1253" s="68">
        <f ca="1">'Flight Data'!$B1251</f>
        <v>0</v>
      </c>
      <c r="X1253" s="68">
        <f ca="1">ROUND(NORMINV($AC1253,'Inputs and Outputs'!$C$19,'Inputs and Outputs'!$D$19),0)</f>
        <v>94</v>
      </c>
      <c r="Y1253" s="68">
        <f t="shared" si="393"/>
        <v>102</v>
      </c>
      <c r="Z1253" s="68">
        <f t="shared" ca="1" si="394"/>
        <v>94</v>
      </c>
      <c r="AA1253" s="68">
        <f ca="1">IF(Z1253-W1253&gt;'Inputs and Outputs'!$D$4,One-W1253,0)</f>
        <v>0</v>
      </c>
      <c r="AB1253" s="68">
        <f ca="1">Z1253*'Inputs and Outputs'!$D$5-AA1253*'Inputs and Outputs'!$D$6</f>
        <v>3760</v>
      </c>
      <c r="AC1253" s="70">
        <f t="shared" ca="1" si="406"/>
        <v>3.3251599282750011E-2</v>
      </c>
      <c r="AD1253" s="68">
        <f t="shared" si="395"/>
        <v>25</v>
      </c>
      <c r="AE1253" s="75">
        <f ca="1">Z1253*'Inputs and Outputs'!$D$5-('Model Part B'!AA1253*'Model Part B'!AD1253+AA1253*Costperbumped)</f>
        <v>3760</v>
      </c>
      <c r="AH1253" s="74">
        <v>1250</v>
      </c>
      <c r="AI1253" s="68" t="s">
        <v>8</v>
      </c>
      <c r="AJ1253" s="71">
        <f t="shared" si="412"/>
        <v>44614</v>
      </c>
      <c r="AK1253" s="67" t="s">
        <v>2</v>
      </c>
      <c r="AL1253" s="68" t="str">
        <f>'Flight Data'!$A1251</f>
        <v>G1250</v>
      </c>
      <c r="AM1253" s="68">
        <f ca="1">'Flight Data'!$B1251</f>
        <v>0</v>
      </c>
      <c r="AN1253" s="68">
        <f ca="1">ROUND(NORMINV($AS1253,'Inputs and Outputs'!$C$19,'Inputs and Outputs'!$D$19),0)</f>
        <v>95</v>
      </c>
      <c r="AO1253" s="68">
        <f t="shared" si="396"/>
        <v>103</v>
      </c>
      <c r="AP1253" s="68">
        <f t="shared" ca="1" si="397"/>
        <v>95</v>
      </c>
      <c r="AQ1253" s="68">
        <f ca="1">IF(AP1253-AM1253&gt;'Inputs and Outputs'!$D$4,Three-AM1253,0)</f>
        <v>0</v>
      </c>
      <c r="AR1253" s="68">
        <f ca="1">AP1253*'Inputs and Outputs'!$D$5-AQ1253*'Inputs and Outputs'!$D$6</f>
        <v>3800</v>
      </c>
      <c r="AS1253" s="70">
        <f t="shared" ca="1" si="407"/>
        <v>6.4266677267419414E-2</v>
      </c>
      <c r="AT1253" s="68">
        <f t="shared" si="398"/>
        <v>25</v>
      </c>
      <c r="AU1253" s="75">
        <f ca="1">AP1253*'Inputs and Outputs'!$D$5-('Model Part B'!AQ1253*'Model Part B'!AT1253+AQ1253*Costperbumped)</f>
        <v>3800</v>
      </c>
      <c r="AX1253" s="74">
        <v>1250</v>
      </c>
      <c r="AY1253" s="68" t="s">
        <v>8</v>
      </c>
      <c r="AZ1253" s="71">
        <f t="shared" si="413"/>
        <v>44614</v>
      </c>
      <c r="BA1253" s="67" t="s">
        <v>2</v>
      </c>
      <c r="BB1253" s="68" t="str">
        <f>'Flight Data'!$A1251</f>
        <v>G1250</v>
      </c>
      <c r="BC1253" s="68">
        <f ca="1">'Flight Data'!$B1251</f>
        <v>0</v>
      </c>
      <c r="BD1253" s="68">
        <f ca="1">ROUND(NORMINV($BI1253,'Inputs and Outputs'!$C$19,'Inputs and Outputs'!$D$19),0)</f>
        <v>92</v>
      </c>
      <c r="BE1253" s="68">
        <f t="shared" si="399"/>
        <v>104</v>
      </c>
      <c r="BF1253" s="68">
        <f t="shared" ca="1" si="400"/>
        <v>92</v>
      </c>
      <c r="BG1253" s="68">
        <f ca="1">IF(BF1253-BC1253&gt;'Inputs and Outputs'!$D$4,Four-BC1253,0)</f>
        <v>0</v>
      </c>
      <c r="BH1253" s="68">
        <f ca="1">BF1253*'Inputs and Outputs'!$D$5-BG1253*'Inputs and Outputs'!$D$6</f>
        <v>3680</v>
      </c>
      <c r="BI1253" s="70">
        <f t="shared" ca="1" si="408"/>
        <v>1.7120668249809845E-2</v>
      </c>
      <c r="BJ1253" s="68">
        <f t="shared" si="401"/>
        <v>25</v>
      </c>
      <c r="BK1253" s="75">
        <f ca="1">BF1253*'Inputs and Outputs'!$D$5-('Model Part B'!BG1253*'Model Part B'!BJ1253+BG1253*Costperbumped)</f>
        <v>3680</v>
      </c>
      <c r="BN1253" s="74">
        <v>1250</v>
      </c>
      <c r="BO1253" s="68" t="s">
        <v>8</v>
      </c>
      <c r="BP1253" s="71">
        <f t="shared" si="414"/>
        <v>44614</v>
      </c>
      <c r="BQ1253" s="67" t="s">
        <v>2</v>
      </c>
      <c r="BR1253" s="68" t="str">
        <f>'Flight Data'!$A1251</f>
        <v>G1250</v>
      </c>
      <c r="BS1253" s="68">
        <f ca="1">'Flight Data'!$B1251</f>
        <v>0</v>
      </c>
      <c r="BT1253" s="68">
        <f ca="1">ROUND(NORMINV($BY1253,'Inputs and Outputs'!$C$18,'Inputs and Outputs'!$D$18),0)</f>
        <v>99</v>
      </c>
      <c r="BU1253" s="68">
        <f t="shared" si="402"/>
        <v>105</v>
      </c>
      <c r="BV1253" s="68">
        <f t="shared" ca="1" si="403"/>
        <v>99</v>
      </c>
      <c r="BW1253" s="68">
        <f ca="1">IF(BV1253-BS1253&gt;'Inputs and Outputs'!$D$4,Five-BS1253,0)</f>
        <v>0</v>
      </c>
      <c r="BX1253" s="68">
        <f ca="1">BV1253*'Inputs and Outputs'!$D$5-BW1253*'Inputs and Outputs'!$D$6</f>
        <v>3960</v>
      </c>
      <c r="BY1253" s="70">
        <f t="shared" ca="1" si="409"/>
        <v>0.37188112399555806</v>
      </c>
      <c r="BZ1253" s="68">
        <f t="shared" si="404"/>
        <v>25</v>
      </c>
      <c r="CA1253" s="75">
        <f ca="1">BV1253*'Inputs and Outputs'!$D$5-('Model Part B'!BW1253*'Model Part B'!BZ1253+BW1253*Costperbumped)</f>
        <v>3960</v>
      </c>
    </row>
    <row r="1254" spans="2:79" x14ac:dyDescent="0.2">
      <c r="B1254" s="74">
        <v>1251</v>
      </c>
      <c r="C1254" s="68" t="s">
        <v>8</v>
      </c>
      <c r="D1254" s="71">
        <f t="shared" si="410"/>
        <v>44614</v>
      </c>
      <c r="E1254" s="67" t="s">
        <v>0</v>
      </c>
      <c r="F1254" s="68" t="str">
        <f>'Flight Data'!$A1252</f>
        <v>G1251</v>
      </c>
      <c r="G1254" s="68">
        <f ca="1">'Flight Data'!$B1252</f>
        <v>6</v>
      </c>
      <c r="H1254" s="68">
        <f ca="1">ROUND(NORMINV($M1254,'Inputs and Outputs'!$C$20,'Inputs and Outputs'!$D$20),0)</f>
        <v>102</v>
      </c>
      <c r="I1254" s="68">
        <f t="shared" si="390"/>
        <v>101</v>
      </c>
      <c r="J1254" s="68">
        <f t="shared" ca="1" si="391"/>
        <v>101</v>
      </c>
      <c r="K1254" s="68">
        <f ca="1">IF(J1254-G1254&gt;'Inputs and Outputs'!$D$4,One-G1254,0)</f>
        <v>0</v>
      </c>
      <c r="L1254" s="68">
        <f ca="1">J1254*'Inputs and Outputs'!$D$5-K1254*'Inputs and Outputs'!$D$6</f>
        <v>4040</v>
      </c>
      <c r="M1254" s="70">
        <f t="shared" ca="1" si="405"/>
        <v>0.28684856611483545</v>
      </c>
      <c r="N1254" s="68">
        <f t="shared" si="392"/>
        <v>200</v>
      </c>
      <c r="O1254" s="75">
        <f ca="1">J1254*'Inputs and Outputs'!$D$5-('Model Part B'!K1254*'Model Part B'!N1254+K1254*Costperbumped)</f>
        <v>4040</v>
      </c>
      <c r="R1254" s="74">
        <v>1251</v>
      </c>
      <c r="S1254" s="68" t="s">
        <v>8</v>
      </c>
      <c r="T1254" s="71">
        <f t="shared" si="411"/>
        <v>44614</v>
      </c>
      <c r="U1254" s="67" t="s">
        <v>0</v>
      </c>
      <c r="V1254" s="68" t="str">
        <f>'Flight Data'!$A1252</f>
        <v>G1251</v>
      </c>
      <c r="W1254" s="68">
        <f ca="1">'Flight Data'!$B1252</f>
        <v>6</v>
      </c>
      <c r="X1254" s="68">
        <f ca="1">ROUND(NORMINV($AC1254,'Inputs and Outputs'!$C$20,'Inputs and Outputs'!$D$20),0)</f>
        <v>101</v>
      </c>
      <c r="Y1254" s="68">
        <f t="shared" si="393"/>
        <v>102</v>
      </c>
      <c r="Z1254" s="68">
        <f t="shared" ca="1" si="394"/>
        <v>101</v>
      </c>
      <c r="AA1254" s="68">
        <f ca="1">IF(Z1254-W1254&gt;'Inputs and Outputs'!$D$4,One-W1254,0)</f>
        <v>0</v>
      </c>
      <c r="AB1254" s="68">
        <f ca="1">Z1254*'Inputs and Outputs'!$D$5-AA1254*'Inputs and Outputs'!$D$6</f>
        <v>4040</v>
      </c>
      <c r="AC1254" s="70">
        <f t="shared" ca="1" si="406"/>
        <v>0.20064612243721169</v>
      </c>
      <c r="AD1254" s="68">
        <f t="shared" si="395"/>
        <v>200</v>
      </c>
      <c r="AE1254" s="75">
        <f ca="1">Z1254*'Inputs and Outputs'!$D$5-('Model Part B'!AA1254*'Model Part B'!AD1254+AA1254*Costperbumped)</f>
        <v>4040</v>
      </c>
      <c r="AH1254" s="74">
        <v>1251</v>
      </c>
      <c r="AI1254" s="68" t="s">
        <v>8</v>
      </c>
      <c r="AJ1254" s="71">
        <f t="shared" si="412"/>
        <v>44614</v>
      </c>
      <c r="AK1254" s="67" t="s">
        <v>0</v>
      </c>
      <c r="AL1254" s="68" t="str">
        <f>'Flight Data'!$A1252</f>
        <v>G1251</v>
      </c>
      <c r="AM1254" s="68">
        <f ca="1">'Flight Data'!$B1252</f>
        <v>6</v>
      </c>
      <c r="AN1254" s="68">
        <f ca="1">ROUND(NORMINV($AS1254,'Inputs and Outputs'!$C$20,'Inputs and Outputs'!$D$20),0)</f>
        <v>105</v>
      </c>
      <c r="AO1254" s="68">
        <f t="shared" si="396"/>
        <v>103</v>
      </c>
      <c r="AP1254" s="68">
        <f t="shared" ca="1" si="397"/>
        <v>103</v>
      </c>
      <c r="AQ1254" s="68">
        <f ca="1">IF(AP1254-AM1254&gt;'Inputs and Outputs'!$D$4,Three-AM1254,0)</f>
        <v>0</v>
      </c>
      <c r="AR1254" s="68">
        <f ca="1">AP1254*'Inputs and Outputs'!$D$5-AQ1254*'Inputs and Outputs'!$D$6</f>
        <v>4120</v>
      </c>
      <c r="AS1254" s="70">
        <f t="shared" ca="1" si="407"/>
        <v>0.50134764022852107</v>
      </c>
      <c r="AT1254" s="68">
        <f t="shared" si="398"/>
        <v>200</v>
      </c>
      <c r="AU1254" s="75">
        <f ca="1">AP1254*'Inputs and Outputs'!$D$5-('Model Part B'!AQ1254*'Model Part B'!AT1254+AQ1254*Costperbumped)</f>
        <v>4120</v>
      </c>
      <c r="AX1254" s="74">
        <v>1251</v>
      </c>
      <c r="AY1254" s="68" t="s">
        <v>8</v>
      </c>
      <c r="AZ1254" s="71">
        <f t="shared" si="413"/>
        <v>44614</v>
      </c>
      <c r="BA1254" s="67" t="s">
        <v>0</v>
      </c>
      <c r="BB1254" s="68" t="str">
        <f>'Flight Data'!$A1252</f>
        <v>G1251</v>
      </c>
      <c r="BC1254" s="68">
        <f ca="1">'Flight Data'!$B1252</f>
        <v>6</v>
      </c>
      <c r="BD1254" s="68">
        <f ca="1">ROUND(NORMINV($BI1254,'Inputs and Outputs'!$C$20,'Inputs and Outputs'!$D$20),0)</f>
        <v>118</v>
      </c>
      <c r="BE1254" s="68">
        <f t="shared" si="399"/>
        <v>104</v>
      </c>
      <c r="BF1254" s="68">
        <f t="shared" ca="1" si="400"/>
        <v>104</v>
      </c>
      <c r="BG1254" s="68">
        <f ca="1">IF(BF1254-BC1254&gt;'Inputs and Outputs'!$D$4,Four-BC1254,0)</f>
        <v>0</v>
      </c>
      <c r="BH1254" s="68">
        <f ca="1">BF1254*'Inputs and Outputs'!$D$5-BG1254*'Inputs and Outputs'!$D$6</f>
        <v>4160</v>
      </c>
      <c r="BI1254" s="70">
        <f t="shared" ca="1" si="408"/>
        <v>0.99508892826619721</v>
      </c>
      <c r="BJ1254" s="68">
        <f t="shared" si="401"/>
        <v>200</v>
      </c>
      <c r="BK1254" s="75">
        <f ca="1">BF1254*'Inputs and Outputs'!$D$5-('Model Part B'!BG1254*'Model Part B'!BJ1254+BG1254*Costperbumped)</f>
        <v>4160</v>
      </c>
      <c r="BN1254" s="74">
        <v>1251</v>
      </c>
      <c r="BO1254" s="68" t="s">
        <v>8</v>
      </c>
      <c r="BP1254" s="71">
        <f t="shared" si="414"/>
        <v>44614</v>
      </c>
      <c r="BQ1254" s="67" t="s">
        <v>0</v>
      </c>
      <c r="BR1254" s="68" t="str">
        <f>'Flight Data'!$A1252</f>
        <v>G1251</v>
      </c>
      <c r="BS1254" s="68">
        <f ca="1">'Flight Data'!$B1252</f>
        <v>6</v>
      </c>
      <c r="BT1254" s="68">
        <f ca="1">ROUND(NORMINV($BY1254,'Inputs and Outputs'!$C$18,'Inputs and Outputs'!$D$18),0)</f>
        <v>98</v>
      </c>
      <c r="BU1254" s="68">
        <f t="shared" si="402"/>
        <v>105</v>
      </c>
      <c r="BV1254" s="68">
        <f t="shared" ca="1" si="403"/>
        <v>98</v>
      </c>
      <c r="BW1254" s="68">
        <f ca="1">IF(BV1254-BS1254&gt;'Inputs and Outputs'!$D$4,Five-BS1254,0)</f>
        <v>0</v>
      </c>
      <c r="BX1254" s="68">
        <f ca="1">BV1254*'Inputs and Outputs'!$D$5-BW1254*'Inputs and Outputs'!$D$6</f>
        <v>3920</v>
      </c>
      <c r="BY1254" s="70">
        <f t="shared" ca="1" si="409"/>
        <v>0.3104827135083823</v>
      </c>
      <c r="BZ1254" s="68">
        <f t="shared" si="404"/>
        <v>200</v>
      </c>
      <c r="CA1254" s="75">
        <f ca="1">BV1254*'Inputs and Outputs'!$D$5-('Model Part B'!BW1254*'Model Part B'!BZ1254+BW1254*Costperbumped)</f>
        <v>3920</v>
      </c>
    </row>
    <row r="1255" spans="2:79" x14ac:dyDescent="0.2">
      <c r="B1255" s="74">
        <v>1252</v>
      </c>
      <c r="C1255" s="68" t="s">
        <v>7</v>
      </c>
      <c r="D1255" s="71">
        <f t="shared" si="410"/>
        <v>44615</v>
      </c>
      <c r="E1255" s="67" t="s">
        <v>3</v>
      </c>
      <c r="F1255" s="68" t="str">
        <f>'Flight Data'!$A1253</f>
        <v>G1252</v>
      </c>
      <c r="G1255" s="68">
        <f ca="1">'Flight Data'!$B1253</f>
        <v>9</v>
      </c>
      <c r="H1255" s="68">
        <f ca="1">ROUND(NORMINV($M1255,'Inputs and Outputs'!$C$18,'Inputs and Outputs'!$D$18),0)</f>
        <v>110</v>
      </c>
      <c r="I1255" s="68">
        <f t="shared" si="390"/>
        <v>101</v>
      </c>
      <c r="J1255" s="68">
        <f t="shared" ca="1" si="391"/>
        <v>101</v>
      </c>
      <c r="K1255" s="68">
        <f ca="1">IF(J1255-G1255&gt;'Inputs and Outputs'!$D$4,One-G1255,0)</f>
        <v>0</v>
      </c>
      <c r="L1255" s="68">
        <f ca="1">J1255*'Inputs and Outputs'!$D$5-K1255*'Inputs and Outputs'!$D$6</f>
        <v>4040</v>
      </c>
      <c r="M1255" s="70">
        <f t="shared" ca="1" si="405"/>
        <v>0.92525350329049971</v>
      </c>
      <c r="N1255" s="68">
        <f t="shared" si="392"/>
        <v>25</v>
      </c>
      <c r="O1255" s="75">
        <f ca="1">J1255*'Inputs and Outputs'!$D$5-('Model Part B'!K1255*'Model Part B'!N1255+K1255*Costperbumped)</f>
        <v>4040</v>
      </c>
      <c r="R1255" s="74">
        <v>1252</v>
      </c>
      <c r="S1255" s="68" t="s">
        <v>7</v>
      </c>
      <c r="T1255" s="71">
        <f t="shared" si="411"/>
        <v>44615</v>
      </c>
      <c r="U1255" s="67" t="s">
        <v>3</v>
      </c>
      <c r="V1255" s="68" t="str">
        <f>'Flight Data'!$A1253</f>
        <v>G1252</v>
      </c>
      <c r="W1255" s="68">
        <f ca="1">'Flight Data'!$B1253</f>
        <v>9</v>
      </c>
      <c r="X1255" s="68">
        <f ca="1">ROUND(NORMINV($AC1255,'Inputs and Outputs'!$C$18,'Inputs and Outputs'!$D$18),0)</f>
        <v>96</v>
      </c>
      <c r="Y1255" s="68">
        <f t="shared" si="393"/>
        <v>102</v>
      </c>
      <c r="Z1255" s="68">
        <f t="shared" ca="1" si="394"/>
        <v>96</v>
      </c>
      <c r="AA1255" s="68">
        <f ca="1">IF(Z1255-W1255&gt;'Inputs and Outputs'!$D$4,One-W1255,0)</f>
        <v>0</v>
      </c>
      <c r="AB1255" s="68">
        <f ca="1">Z1255*'Inputs and Outputs'!$D$5-AA1255*'Inputs and Outputs'!$D$6</f>
        <v>3840</v>
      </c>
      <c r="AC1255" s="70">
        <f t="shared" ca="1" si="406"/>
        <v>0.193469309944029</v>
      </c>
      <c r="AD1255" s="68">
        <f t="shared" si="395"/>
        <v>25</v>
      </c>
      <c r="AE1255" s="75">
        <f ca="1">Z1255*'Inputs and Outputs'!$D$5-('Model Part B'!AA1255*'Model Part B'!AD1255+AA1255*Costperbumped)</f>
        <v>3840</v>
      </c>
      <c r="AH1255" s="74">
        <v>1252</v>
      </c>
      <c r="AI1255" s="68" t="s">
        <v>7</v>
      </c>
      <c r="AJ1255" s="71">
        <f t="shared" si="412"/>
        <v>44615</v>
      </c>
      <c r="AK1255" s="67" t="s">
        <v>3</v>
      </c>
      <c r="AL1255" s="68" t="str">
        <f>'Flight Data'!$A1253</f>
        <v>G1252</v>
      </c>
      <c r="AM1255" s="68">
        <f ca="1">'Flight Data'!$B1253</f>
        <v>9</v>
      </c>
      <c r="AN1255" s="68">
        <f ca="1">ROUND(NORMINV($AS1255,'Inputs and Outputs'!$C$18,'Inputs and Outputs'!$D$18),0)</f>
        <v>103</v>
      </c>
      <c r="AO1255" s="68">
        <f t="shared" si="396"/>
        <v>103</v>
      </c>
      <c r="AP1255" s="68">
        <f t="shared" ca="1" si="397"/>
        <v>103</v>
      </c>
      <c r="AQ1255" s="68">
        <f ca="1">IF(AP1255-AM1255&gt;'Inputs and Outputs'!$D$4,Three-AM1255,0)</f>
        <v>0</v>
      </c>
      <c r="AR1255" s="68">
        <f ca="1">AP1255*'Inputs and Outputs'!$D$5-AQ1255*'Inputs and Outputs'!$D$6</f>
        <v>4120</v>
      </c>
      <c r="AS1255" s="70">
        <f t="shared" ca="1" si="407"/>
        <v>0.60518503235740306</v>
      </c>
      <c r="AT1255" s="68">
        <f t="shared" si="398"/>
        <v>25</v>
      </c>
      <c r="AU1255" s="75">
        <f ca="1">AP1255*'Inputs and Outputs'!$D$5-('Model Part B'!AQ1255*'Model Part B'!AT1255+AQ1255*Costperbumped)</f>
        <v>4120</v>
      </c>
      <c r="AX1255" s="74">
        <v>1252</v>
      </c>
      <c r="AY1255" s="68" t="s">
        <v>7</v>
      </c>
      <c r="AZ1255" s="71">
        <f t="shared" si="413"/>
        <v>44615</v>
      </c>
      <c r="BA1255" s="67" t="s">
        <v>3</v>
      </c>
      <c r="BB1255" s="68" t="str">
        <f>'Flight Data'!$A1253</f>
        <v>G1252</v>
      </c>
      <c r="BC1255" s="68">
        <f ca="1">'Flight Data'!$B1253</f>
        <v>9</v>
      </c>
      <c r="BD1255" s="68">
        <f ca="1">ROUND(NORMINV($BI1255,'Inputs and Outputs'!$C$18,'Inputs and Outputs'!$D$18),0)</f>
        <v>101</v>
      </c>
      <c r="BE1255" s="68">
        <f t="shared" si="399"/>
        <v>104</v>
      </c>
      <c r="BF1255" s="68">
        <f t="shared" ca="1" si="400"/>
        <v>101</v>
      </c>
      <c r="BG1255" s="68">
        <f ca="1">IF(BF1255-BC1255&gt;'Inputs and Outputs'!$D$4,Four-BC1255,0)</f>
        <v>0</v>
      </c>
      <c r="BH1255" s="68">
        <f ca="1">BF1255*'Inputs and Outputs'!$D$5-BG1255*'Inputs and Outputs'!$D$6</f>
        <v>4040</v>
      </c>
      <c r="BI1255" s="70">
        <f t="shared" ca="1" si="408"/>
        <v>0.52267637462332039</v>
      </c>
      <c r="BJ1255" s="68">
        <f t="shared" si="401"/>
        <v>25</v>
      </c>
      <c r="BK1255" s="75">
        <f ca="1">BF1255*'Inputs and Outputs'!$D$5-('Model Part B'!BG1255*'Model Part B'!BJ1255+BG1255*Costperbumped)</f>
        <v>4040</v>
      </c>
      <c r="BN1255" s="74">
        <v>1252</v>
      </c>
      <c r="BO1255" s="68" t="s">
        <v>7</v>
      </c>
      <c r="BP1255" s="71">
        <f t="shared" si="414"/>
        <v>44615</v>
      </c>
      <c r="BQ1255" s="67" t="s">
        <v>3</v>
      </c>
      <c r="BR1255" s="68" t="str">
        <f>'Flight Data'!$A1253</f>
        <v>G1252</v>
      </c>
      <c r="BS1255" s="68">
        <f ca="1">'Flight Data'!$B1253</f>
        <v>9</v>
      </c>
      <c r="BT1255" s="68">
        <f ca="1">ROUND(NORMINV($BY1255,'Inputs and Outputs'!$C$18,'Inputs and Outputs'!$D$18),0)</f>
        <v>106</v>
      </c>
      <c r="BU1255" s="68">
        <f t="shared" si="402"/>
        <v>105</v>
      </c>
      <c r="BV1255" s="68">
        <f t="shared" ca="1" si="403"/>
        <v>105</v>
      </c>
      <c r="BW1255" s="68">
        <f ca="1">IF(BV1255-BS1255&gt;'Inputs and Outputs'!$D$4,Five-BS1255,0)</f>
        <v>0</v>
      </c>
      <c r="BX1255" s="68">
        <f ca="1">BV1255*'Inputs and Outputs'!$D$5-BW1255*'Inputs and Outputs'!$D$6</f>
        <v>4200</v>
      </c>
      <c r="BY1255" s="70">
        <f t="shared" ca="1" si="409"/>
        <v>0.81320468850900818</v>
      </c>
      <c r="BZ1255" s="68">
        <f t="shared" si="404"/>
        <v>25</v>
      </c>
      <c r="CA1255" s="75">
        <f ca="1">BV1255*'Inputs and Outputs'!$D$5-('Model Part B'!BW1255*'Model Part B'!BZ1255+BW1255*Costperbumped)</f>
        <v>4200</v>
      </c>
    </row>
    <row r="1256" spans="2:79" x14ac:dyDescent="0.2">
      <c r="B1256" s="74">
        <v>1253</v>
      </c>
      <c r="C1256" s="68" t="s">
        <v>7</v>
      </c>
      <c r="D1256" s="71">
        <f t="shared" si="410"/>
        <v>44615</v>
      </c>
      <c r="E1256" s="67" t="s">
        <v>2</v>
      </c>
      <c r="F1256" s="68" t="str">
        <f>'Flight Data'!$A1254</f>
        <v>G1253</v>
      </c>
      <c r="G1256" s="68">
        <f ca="1">'Flight Data'!$B1254</f>
        <v>9</v>
      </c>
      <c r="H1256" s="68">
        <f ca="1">ROUND(NORMINV($M1256,'Inputs and Outputs'!$C$19,'Inputs and Outputs'!$D$19),0)</f>
        <v>109</v>
      </c>
      <c r="I1256" s="68">
        <f t="shared" si="390"/>
        <v>101</v>
      </c>
      <c r="J1256" s="68">
        <f t="shared" ca="1" si="391"/>
        <v>101</v>
      </c>
      <c r="K1256" s="68">
        <f ca="1">IF(J1256-G1256&gt;'Inputs and Outputs'!$D$4,One-G1256,0)</f>
        <v>0</v>
      </c>
      <c r="L1256" s="68">
        <f ca="1">J1256*'Inputs and Outputs'!$D$5-K1256*'Inputs and Outputs'!$D$6</f>
        <v>4040</v>
      </c>
      <c r="M1256" s="70">
        <f t="shared" ca="1" si="405"/>
        <v>0.89290508739734453</v>
      </c>
      <c r="N1256" s="68">
        <f t="shared" si="392"/>
        <v>25</v>
      </c>
      <c r="O1256" s="75">
        <f ca="1">J1256*'Inputs and Outputs'!$D$5-('Model Part B'!K1256*'Model Part B'!N1256+K1256*Costperbumped)</f>
        <v>4040</v>
      </c>
      <c r="R1256" s="74">
        <v>1253</v>
      </c>
      <c r="S1256" s="68" t="s">
        <v>7</v>
      </c>
      <c r="T1256" s="71">
        <f t="shared" si="411"/>
        <v>44615</v>
      </c>
      <c r="U1256" s="67" t="s">
        <v>2</v>
      </c>
      <c r="V1256" s="68" t="str">
        <f>'Flight Data'!$A1254</f>
        <v>G1253</v>
      </c>
      <c r="W1256" s="68">
        <f ca="1">'Flight Data'!$B1254</f>
        <v>9</v>
      </c>
      <c r="X1256" s="68">
        <f ca="1">ROUND(NORMINV($AC1256,'Inputs and Outputs'!$C$19,'Inputs and Outputs'!$D$19),0)</f>
        <v>89</v>
      </c>
      <c r="Y1256" s="68">
        <f t="shared" si="393"/>
        <v>102</v>
      </c>
      <c r="Z1256" s="68">
        <f t="shared" ca="1" si="394"/>
        <v>89</v>
      </c>
      <c r="AA1256" s="68">
        <f ca="1">IF(Z1256-W1256&gt;'Inputs and Outputs'!$D$4,One-W1256,0)</f>
        <v>0</v>
      </c>
      <c r="AB1256" s="68">
        <f ca="1">Z1256*'Inputs and Outputs'!$D$5-AA1256*'Inputs and Outputs'!$D$6</f>
        <v>3560</v>
      </c>
      <c r="AC1256" s="70">
        <f t="shared" ca="1" si="406"/>
        <v>2.9690611895489827E-3</v>
      </c>
      <c r="AD1256" s="68">
        <f t="shared" si="395"/>
        <v>25</v>
      </c>
      <c r="AE1256" s="75">
        <f ca="1">Z1256*'Inputs and Outputs'!$D$5-('Model Part B'!AA1256*'Model Part B'!AD1256+AA1256*Costperbumped)</f>
        <v>3560</v>
      </c>
      <c r="AH1256" s="74">
        <v>1253</v>
      </c>
      <c r="AI1256" s="68" t="s">
        <v>7</v>
      </c>
      <c r="AJ1256" s="71">
        <f t="shared" si="412"/>
        <v>44615</v>
      </c>
      <c r="AK1256" s="67" t="s">
        <v>2</v>
      </c>
      <c r="AL1256" s="68" t="str">
        <f>'Flight Data'!$A1254</f>
        <v>G1253</v>
      </c>
      <c r="AM1256" s="68">
        <f ca="1">'Flight Data'!$B1254</f>
        <v>9</v>
      </c>
      <c r="AN1256" s="68">
        <f ca="1">ROUND(NORMINV($AS1256,'Inputs and Outputs'!$C$19,'Inputs and Outputs'!$D$19),0)</f>
        <v>103</v>
      </c>
      <c r="AO1256" s="68">
        <f t="shared" si="396"/>
        <v>103</v>
      </c>
      <c r="AP1256" s="68">
        <f t="shared" ca="1" si="397"/>
        <v>103</v>
      </c>
      <c r="AQ1256" s="68">
        <f ca="1">IF(AP1256-AM1256&gt;'Inputs and Outputs'!$D$4,Three-AM1256,0)</f>
        <v>0</v>
      </c>
      <c r="AR1256" s="68">
        <f ca="1">AP1256*'Inputs and Outputs'!$D$5-AQ1256*'Inputs and Outputs'!$D$6</f>
        <v>4120</v>
      </c>
      <c r="AS1256" s="70">
        <f t="shared" ca="1" si="407"/>
        <v>0.51037279722982065</v>
      </c>
      <c r="AT1256" s="68">
        <f t="shared" si="398"/>
        <v>25</v>
      </c>
      <c r="AU1256" s="75">
        <f ca="1">AP1256*'Inputs and Outputs'!$D$5-('Model Part B'!AQ1256*'Model Part B'!AT1256+AQ1256*Costperbumped)</f>
        <v>4120</v>
      </c>
      <c r="AX1256" s="74">
        <v>1253</v>
      </c>
      <c r="AY1256" s="68" t="s">
        <v>7</v>
      </c>
      <c r="AZ1256" s="71">
        <f t="shared" si="413"/>
        <v>44615</v>
      </c>
      <c r="BA1256" s="67" t="s">
        <v>2</v>
      </c>
      <c r="BB1256" s="68" t="str">
        <f>'Flight Data'!$A1254</f>
        <v>G1253</v>
      </c>
      <c r="BC1256" s="68">
        <f ca="1">'Flight Data'!$B1254</f>
        <v>9</v>
      </c>
      <c r="BD1256" s="68">
        <f ca="1">ROUND(NORMINV($BI1256,'Inputs and Outputs'!$C$19,'Inputs and Outputs'!$D$19),0)</f>
        <v>98</v>
      </c>
      <c r="BE1256" s="68">
        <f t="shared" si="399"/>
        <v>104</v>
      </c>
      <c r="BF1256" s="68">
        <f t="shared" ca="1" si="400"/>
        <v>98</v>
      </c>
      <c r="BG1256" s="68">
        <f ca="1">IF(BF1256-BC1256&gt;'Inputs and Outputs'!$D$4,Four-BC1256,0)</f>
        <v>0</v>
      </c>
      <c r="BH1256" s="68">
        <f ca="1">BF1256*'Inputs and Outputs'!$D$5-BG1256*'Inputs and Outputs'!$D$6</f>
        <v>3920</v>
      </c>
      <c r="BI1256" s="70">
        <f t="shared" ca="1" si="408"/>
        <v>0.15490038533510553</v>
      </c>
      <c r="BJ1256" s="68">
        <f t="shared" si="401"/>
        <v>25</v>
      </c>
      <c r="BK1256" s="75">
        <f ca="1">BF1256*'Inputs and Outputs'!$D$5-('Model Part B'!BG1256*'Model Part B'!BJ1256+BG1256*Costperbumped)</f>
        <v>3920</v>
      </c>
      <c r="BN1256" s="74">
        <v>1253</v>
      </c>
      <c r="BO1256" s="68" t="s">
        <v>7</v>
      </c>
      <c r="BP1256" s="71">
        <f t="shared" si="414"/>
        <v>44615</v>
      </c>
      <c r="BQ1256" s="67" t="s">
        <v>2</v>
      </c>
      <c r="BR1256" s="68" t="str">
        <f>'Flight Data'!$A1254</f>
        <v>G1253</v>
      </c>
      <c r="BS1256" s="68">
        <f ca="1">'Flight Data'!$B1254</f>
        <v>9</v>
      </c>
      <c r="BT1256" s="68">
        <f ca="1">ROUND(NORMINV($BY1256,'Inputs and Outputs'!$C$18,'Inputs and Outputs'!$D$18),0)</f>
        <v>97</v>
      </c>
      <c r="BU1256" s="68">
        <f t="shared" si="402"/>
        <v>105</v>
      </c>
      <c r="BV1256" s="68">
        <f t="shared" ca="1" si="403"/>
        <v>97</v>
      </c>
      <c r="BW1256" s="68">
        <f ca="1">IF(BV1256-BS1256&gt;'Inputs and Outputs'!$D$4,Five-BS1256,0)</f>
        <v>0</v>
      </c>
      <c r="BX1256" s="68">
        <f ca="1">BV1256*'Inputs and Outputs'!$D$5-BW1256*'Inputs and Outputs'!$D$6</f>
        <v>3880</v>
      </c>
      <c r="BY1256" s="70">
        <f t="shared" ca="1" si="409"/>
        <v>0.25678302579842938</v>
      </c>
      <c r="BZ1256" s="68">
        <f t="shared" si="404"/>
        <v>25</v>
      </c>
      <c r="CA1256" s="75">
        <f ca="1">BV1256*'Inputs and Outputs'!$D$5-('Model Part B'!BW1256*'Model Part B'!BZ1256+BW1256*Costperbumped)</f>
        <v>3880</v>
      </c>
    </row>
    <row r="1257" spans="2:79" x14ac:dyDescent="0.2">
      <c r="B1257" s="74">
        <v>1254</v>
      </c>
      <c r="C1257" s="68" t="s">
        <v>7</v>
      </c>
      <c r="D1257" s="71">
        <f t="shared" si="410"/>
        <v>44615</v>
      </c>
      <c r="E1257" s="67" t="s">
        <v>0</v>
      </c>
      <c r="F1257" s="68" t="str">
        <f>'Flight Data'!$A1255</f>
        <v>G1254</v>
      </c>
      <c r="G1257" s="68">
        <f ca="1">'Flight Data'!$B1255</f>
        <v>2</v>
      </c>
      <c r="H1257" s="68">
        <f ca="1">ROUND(NORMINV($M1257,'Inputs and Outputs'!$C$20,'Inputs and Outputs'!$D$20),0)</f>
        <v>110</v>
      </c>
      <c r="I1257" s="68">
        <f t="shared" si="390"/>
        <v>101</v>
      </c>
      <c r="J1257" s="68">
        <f t="shared" ca="1" si="391"/>
        <v>101</v>
      </c>
      <c r="K1257" s="68">
        <f ca="1">IF(J1257-G1257&gt;'Inputs and Outputs'!$D$4,One-G1257,0)</f>
        <v>0</v>
      </c>
      <c r="L1257" s="68">
        <f ca="1">J1257*'Inputs and Outputs'!$D$5-K1257*'Inputs and Outputs'!$D$6</f>
        <v>4040</v>
      </c>
      <c r="M1257" s="70">
        <f t="shared" ca="1" si="405"/>
        <v>0.83976980765969744</v>
      </c>
      <c r="N1257" s="68">
        <f t="shared" si="392"/>
        <v>200</v>
      </c>
      <c r="O1257" s="75">
        <f ca="1">J1257*'Inputs and Outputs'!$D$5-('Model Part B'!K1257*'Model Part B'!N1257+K1257*Costperbumped)</f>
        <v>4040</v>
      </c>
      <c r="R1257" s="74">
        <v>1254</v>
      </c>
      <c r="S1257" s="68" t="s">
        <v>7</v>
      </c>
      <c r="T1257" s="71">
        <f t="shared" si="411"/>
        <v>44615</v>
      </c>
      <c r="U1257" s="67" t="s">
        <v>0</v>
      </c>
      <c r="V1257" s="68" t="str">
        <f>'Flight Data'!$A1255</f>
        <v>G1254</v>
      </c>
      <c r="W1257" s="68">
        <f ca="1">'Flight Data'!$B1255</f>
        <v>2</v>
      </c>
      <c r="X1257" s="68">
        <f ca="1">ROUND(NORMINV($AC1257,'Inputs and Outputs'!$C$20,'Inputs and Outputs'!$D$20),0)</f>
        <v>107</v>
      </c>
      <c r="Y1257" s="68">
        <f t="shared" si="393"/>
        <v>102</v>
      </c>
      <c r="Z1257" s="68">
        <f t="shared" ca="1" si="394"/>
        <v>102</v>
      </c>
      <c r="AA1257" s="68">
        <f ca="1">IF(Z1257-W1257&gt;'Inputs and Outputs'!$D$4,One-W1257,0)</f>
        <v>0</v>
      </c>
      <c r="AB1257" s="68">
        <f ca="1">Z1257*'Inputs and Outputs'!$D$5-AA1257*'Inputs and Outputs'!$D$6</f>
        <v>4080</v>
      </c>
      <c r="AC1257" s="70">
        <f t="shared" ca="1" si="406"/>
        <v>0.67999394265612689</v>
      </c>
      <c r="AD1257" s="68">
        <f t="shared" si="395"/>
        <v>200</v>
      </c>
      <c r="AE1257" s="75">
        <f ca="1">Z1257*'Inputs and Outputs'!$D$5-('Model Part B'!AA1257*'Model Part B'!AD1257+AA1257*Costperbumped)</f>
        <v>4080</v>
      </c>
      <c r="AH1257" s="74">
        <v>1254</v>
      </c>
      <c r="AI1257" s="68" t="s">
        <v>7</v>
      </c>
      <c r="AJ1257" s="71">
        <f t="shared" si="412"/>
        <v>44615</v>
      </c>
      <c r="AK1257" s="67" t="s">
        <v>0</v>
      </c>
      <c r="AL1257" s="68" t="str">
        <f>'Flight Data'!$A1255</f>
        <v>G1254</v>
      </c>
      <c r="AM1257" s="68">
        <f ca="1">'Flight Data'!$B1255</f>
        <v>2</v>
      </c>
      <c r="AN1257" s="68">
        <f ca="1">ROUND(NORMINV($AS1257,'Inputs and Outputs'!$C$20,'Inputs and Outputs'!$D$20),0)</f>
        <v>110</v>
      </c>
      <c r="AO1257" s="68">
        <f t="shared" si="396"/>
        <v>103</v>
      </c>
      <c r="AP1257" s="68">
        <f t="shared" ca="1" si="397"/>
        <v>103</v>
      </c>
      <c r="AQ1257" s="68">
        <f ca="1">IF(AP1257-AM1257&gt;'Inputs and Outputs'!$D$4,Three-AM1257,0)</f>
        <v>1</v>
      </c>
      <c r="AR1257" s="68">
        <f ca="1">AP1257*'Inputs and Outputs'!$D$5-AQ1257*'Inputs and Outputs'!$D$6</f>
        <v>4020</v>
      </c>
      <c r="AS1257" s="70">
        <f t="shared" ca="1" si="407"/>
        <v>0.84548800795603596</v>
      </c>
      <c r="AT1257" s="68">
        <f t="shared" si="398"/>
        <v>200</v>
      </c>
      <c r="AU1257" s="75">
        <f ca="1">AP1257*'Inputs and Outputs'!$D$5-('Model Part B'!AQ1257*'Model Part B'!AT1257+AQ1257*Costperbumped)</f>
        <v>3820</v>
      </c>
      <c r="AX1257" s="74">
        <v>1254</v>
      </c>
      <c r="AY1257" s="68" t="s">
        <v>7</v>
      </c>
      <c r="AZ1257" s="71">
        <f t="shared" si="413"/>
        <v>44615</v>
      </c>
      <c r="BA1257" s="67" t="s">
        <v>0</v>
      </c>
      <c r="BB1257" s="68" t="str">
        <f>'Flight Data'!$A1255</f>
        <v>G1254</v>
      </c>
      <c r="BC1257" s="68">
        <f ca="1">'Flight Data'!$B1255</f>
        <v>2</v>
      </c>
      <c r="BD1257" s="68">
        <f ca="1">ROUND(NORMINV($BI1257,'Inputs and Outputs'!$C$20,'Inputs and Outputs'!$D$20),0)</f>
        <v>98</v>
      </c>
      <c r="BE1257" s="68">
        <f t="shared" si="399"/>
        <v>104</v>
      </c>
      <c r="BF1257" s="68">
        <f t="shared" ca="1" si="400"/>
        <v>98</v>
      </c>
      <c r="BG1257" s="68">
        <f ca="1">IF(BF1257-BC1257&gt;'Inputs and Outputs'!$D$4,Four-BC1257,0)</f>
        <v>0</v>
      </c>
      <c r="BH1257" s="68">
        <f ca="1">BF1257*'Inputs and Outputs'!$D$5-BG1257*'Inputs and Outputs'!$D$6</f>
        <v>3920</v>
      </c>
      <c r="BI1257" s="70">
        <f t="shared" ca="1" si="408"/>
        <v>7.7715884650962019E-2</v>
      </c>
      <c r="BJ1257" s="68">
        <f t="shared" si="401"/>
        <v>200</v>
      </c>
      <c r="BK1257" s="75">
        <f ca="1">BF1257*'Inputs and Outputs'!$D$5-('Model Part B'!BG1257*'Model Part B'!BJ1257+BG1257*Costperbumped)</f>
        <v>3920</v>
      </c>
      <c r="BN1257" s="74">
        <v>1254</v>
      </c>
      <c r="BO1257" s="68" t="s">
        <v>7</v>
      </c>
      <c r="BP1257" s="71">
        <f t="shared" si="414"/>
        <v>44615</v>
      </c>
      <c r="BQ1257" s="67" t="s">
        <v>0</v>
      </c>
      <c r="BR1257" s="68" t="str">
        <f>'Flight Data'!$A1255</f>
        <v>G1254</v>
      </c>
      <c r="BS1257" s="68">
        <f ca="1">'Flight Data'!$B1255</f>
        <v>2</v>
      </c>
      <c r="BT1257" s="68">
        <f ca="1">ROUND(NORMINV($BY1257,'Inputs and Outputs'!$C$18,'Inputs and Outputs'!$D$18),0)</f>
        <v>106</v>
      </c>
      <c r="BU1257" s="68">
        <f t="shared" si="402"/>
        <v>105</v>
      </c>
      <c r="BV1257" s="68">
        <f t="shared" ca="1" si="403"/>
        <v>105</v>
      </c>
      <c r="BW1257" s="68">
        <f ca="1">IF(BV1257-BS1257&gt;'Inputs and Outputs'!$D$4,Five-BS1257,0)</f>
        <v>3</v>
      </c>
      <c r="BX1257" s="68">
        <f ca="1">BV1257*'Inputs and Outputs'!$D$5-BW1257*'Inputs and Outputs'!$D$6</f>
        <v>3900</v>
      </c>
      <c r="BY1257" s="70">
        <f t="shared" ca="1" si="409"/>
        <v>0.81019155988178182</v>
      </c>
      <c r="BZ1257" s="68">
        <f t="shared" si="404"/>
        <v>200</v>
      </c>
      <c r="CA1257" s="75">
        <f ca="1">BV1257*'Inputs and Outputs'!$D$5-('Model Part B'!BW1257*'Model Part B'!BZ1257+BW1257*Costperbumped)</f>
        <v>3300</v>
      </c>
    </row>
    <row r="1258" spans="2:79" x14ac:dyDescent="0.2">
      <c r="B1258" s="74">
        <v>1255</v>
      </c>
      <c r="C1258" s="68" t="s">
        <v>6</v>
      </c>
      <c r="D1258" s="71">
        <f t="shared" si="410"/>
        <v>44616</v>
      </c>
      <c r="E1258" s="67" t="s">
        <v>3</v>
      </c>
      <c r="F1258" s="68" t="str">
        <f>'Flight Data'!$A1256</f>
        <v>G1255</v>
      </c>
      <c r="G1258" s="68">
        <f ca="1">'Flight Data'!$B1256</f>
        <v>8</v>
      </c>
      <c r="H1258" s="68">
        <f ca="1">ROUND(NORMINV($M1258,'Inputs and Outputs'!$C$18,'Inputs and Outputs'!$D$18),0)</f>
        <v>100</v>
      </c>
      <c r="I1258" s="68">
        <f t="shared" si="390"/>
        <v>101</v>
      </c>
      <c r="J1258" s="68">
        <f t="shared" ca="1" si="391"/>
        <v>100</v>
      </c>
      <c r="K1258" s="68">
        <f ca="1">IF(J1258-G1258&gt;'Inputs and Outputs'!$D$4,One-G1258,0)</f>
        <v>0</v>
      </c>
      <c r="L1258" s="68">
        <f ca="1">J1258*'Inputs and Outputs'!$D$5-K1258*'Inputs and Outputs'!$D$6</f>
        <v>4000</v>
      </c>
      <c r="M1258" s="70">
        <f t="shared" ca="1" si="405"/>
        <v>0.44042337263717946</v>
      </c>
      <c r="N1258" s="68">
        <f t="shared" si="392"/>
        <v>25</v>
      </c>
      <c r="O1258" s="75">
        <f ca="1">J1258*'Inputs and Outputs'!$D$5-('Model Part B'!K1258*'Model Part B'!N1258+K1258*Costperbumped)</f>
        <v>4000</v>
      </c>
      <c r="R1258" s="74">
        <v>1255</v>
      </c>
      <c r="S1258" s="68" t="s">
        <v>6</v>
      </c>
      <c r="T1258" s="71">
        <f t="shared" si="411"/>
        <v>44616</v>
      </c>
      <c r="U1258" s="67" t="s">
        <v>3</v>
      </c>
      <c r="V1258" s="68" t="str">
        <f>'Flight Data'!$A1256</f>
        <v>G1255</v>
      </c>
      <c r="W1258" s="68">
        <f ca="1">'Flight Data'!$B1256</f>
        <v>8</v>
      </c>
      <c r="X1258" s="68">
        <f ca="1">ROUND(NORMINV($AC1258,'Inputs and Outputs'!$C$18,'Inputs and Outputs'!$D$18),0)</f>
        <v>116</v>
      </c>
      <c r="Y1258" s="68">
        <f t="shared" si="393"/>
        <v>102</v>
      </c>
      <c r="Z1258" s="68">
        <f t="shared" ca="1" si="394"/>
        <v>102</v>
      </c>
      <c r="AA1258" s="68">
        <f ca="1">IF(Z1258-W1258&gt;'Inputs and Outputs'!$D$4,One-W1258,0)</f>
        <v>0</v>
      </c>
      <c r="AB1258" s="68">
        <f ca="1">Z1258*'Inputs and Outputs'!$D$5-AA1258*'Inputs and Outputs'!$D$6</f>
        <v>4080</v>
      </c>
      <c r="AC1258" s="70">
        <f t="shared" ca="1" si="406"/>
        <v>0.99243671139642065</v>
      </c>
      <c r="AD1258" s="68">
        <f t="shared" si="395"/>
        <v>25</v>
      </c>
      <c r="AE1258" s="75">
        <f ca="1">Z1258*'Inputs and Outputs'!$D$5-('Model Part B'!AA1258*'Model Part B'!AD1258+AA1258*Costperbumped)</f>
        <v>4080</v>
      </c>
      <c r="AH1258" s="74">
        <v>1255</v>
      </c>
      <c r="AI1258" s="68" t="s">
        <v>6</v>
      </c>
      <c r="AJ1258" s="71">
        <f t="shared" si="412"/>
        <v>44616</v>
      </c>
      <c r="AK1258" s="67" t="s">
        <v>3</v>
      </c>
      <c r="AL1258" s="68" t="str">
        <f>'Flight Data'!$A1256</f>
        <v>G1255</v>
      </c>
      <c r="AM1258" s="68">
        <f ca="1">'Flight Data'!$B1256</f>
        <v>8</v>
      </c>
      <c r="AN1258" s="68">
        <f ca="1">ROUND(NORMINV($AS1258,'Inputs and Outputs'!$C$18,'Inputs and Outputs'!$D$18),0)</f>
        <v>113</v>
      </c>
      <c r="AO1258" s="68">
        <f t="shared" si="396"/>
        <v>103</v>
      </c>
      <c r="AP1258" s="68">
        <f t="shared" ca="1" si="397"/>
        <v>103</v>
      </c>
      <c r="AQ1258" s="68">
        <f ca="1">IF(AP1258-AM1258&gt;'Inputs and Outputs'!$D$4,Three-AM1258,0)</f>
        <v>0</v>
      </c>
      <c r="AR1258" s="68">
        <f ca="1">AP1258*'Inputs and Outputs'!$D$5-AQ1258*'Inputs and Outputs'!$D$6</f>
        <v>4120</v>
      </c>
      <c r="AS1258" s="70">
        <f t="shared" ca="1" si="407"/>
        <v>0.97678417412224672</v>
      </c>
      <c r="AT1258" s="68">
        <f t="shared" si="398"/>
        <v>25</v>
      </c>
      <c r="AU1258" s="75">
        <f ca="1">AP1258*'Inputs and Outputs'!$D$5-('Model Part B'!AQ1258*'Model Part B'!AT1258+AQ1258*Costperbumped)</f>
        <v>4120</v>
      </c>
      <c r="AX1258" s="74">
        <v>1255</v>
      </c>
      <c r="AY1258" s="68" t="s">
        <v>6</v>
      </c>
      <c r="AZ1258" s="71">
        <f t="shared" si="413"/>
        <v>44616</v>
      </c>
      <c r="BA1258" s="67" t="s">
        <v>3</v>
      </c>
      <c r="BB1258" s="68" t="str">
        <f>'Flight Data'!$A1256</f>
        <v>G1255</v>
      </c>
      <c r="BC1258" s="68">
        <f ca="1">'Flight Data'!$B1256</f>
        <v>8</v>
      </c>
      <c r="BD1258" s="68">
        <f ca="1">ROUND(NORMINV($BI1258,'Inputs and Outputs'!$C$18,'Inputs and Outputs'!$D$18),0)</f>
        <v>98</v>
      </c>
      <c r="BE1258" s="68">
        <f t="shared" si="399"/>
        <v>104</v>
      </c>
      <c r="BF1258" s="68">
        <f t="shared" ca="1" si="400"/>
        <v>98</v>
      </c>
      <c r="BG1258" s="68">
        <f ca="1">IF(BF1258-BC1258&gt;'Inputs and Outputs'!$D$4,Four-BC1258,0)</f>
        <v>0</v>
      </c>
      <c r="BH1258" s="68">
        <f ca="1">BF1258*'Inputs and Outputs'!$D$5-BG1258*'Inputs and Outputs'!$D$6</f>
        <v>3920</v>
      </c>
      <c r="BI1258" s="70">
        <f t="shared" ca="1" si="408"/>
        <v>0.30808566276779237</v>
      </c>
      <c r="BJ1258" s="68">
        <f t="shared" si="401"/>
        <v>25</v>
      </c>
      <c r="BK1258" s="75">
        <f ca="1">BF1258*'Inputs and Outputs'!$D$5-('Model Part B'!BG1258*'Model Part B'!BJ1258+BG1258*Costperbumped)</f>
        <v>3920</v>
      </c>
      <c r="BN1258" s="74">
        <v>1255</v>
      </c>
      <c r="BO1258" s="68" t="s">
        <v>6</v>
      </c>
      <c r="BP1258" s="71">
        <f t="shared" si="414"/>
        <v>44616</v>
      </c>
      <c r="BQ1258" s="67" t="s">
        <v>3</v>
      </c>
      <c r="BR1258" s="68" t="str">
        <f>'Flight Data'!$A1256</f>
        <v>G1255</v>
      </c>
      <c r="BS1258" s="68">
        <f ca="1">'Flight Data'!$B1256</f>
        <v>8</v>
      </c>
      <c r="BT1258" s="68">
        <f ca="1">ROUND(NORMINV($BY1258,'Inputs and Outputs'!$C$18,'Inputs and Outputs'!$D$18),0)</f>
        <v>99</v>
      </c>
      <c r="BU1258" s="68">
        <f t="shared" si="402"/>
        <v>105</v>
      </c>
      <c r="BV1258" s="68">
        <f t="shared" ca="1" si="403"/>
        <v>99</v>
      </c>
      <c r="BW1258" s="68">
        <f ca="1">IF(BV1258-BS1258&gt;'Inputs and Outputs'!$D$4,Five-BS1258,0)</f>
        <v>0</v>
      </c>
      <c r="BX1258" s="68">
        <f ca="1">BV1258*'Inputs and Outputs'!$D$5-BW1258*'Inputs and Outputs'!$D$6</f>
        <v>3960</v>
      </c>
      <c r="BY1258" s="70">
        <f t="shared" ca="1" si="409"/>
        <v>0.39104711040216911</v>
      </c>
      <c r="BZ1258" s="68">
        <f t="shared" si="404"/>
        <v>25</v>
      </c>
      <c r="CA1258" s="75">
        <f ca="1">BV1258*'Inputs and Outputs'!$D$5-('Model Part B'!BW1258*'Model Part B'!BZ1258+BW1258*Costperbumped)</f>
        <v>3960</v>
      </c>
    </row>
    <row r="1259" spans="2:79" x14ac:dyDescent="0.2">
      <c r="B1259" s="74">
        <v>1256</v>
      </c>
      <c r="C1259" s="68" t="s">
        <v>6</v>
      </c>
      <c r="D1259" s="71">
        <f t="shared" si="410"/>
        <v>44616</v>
      </c>
      <c r="E1259" s="67" t="s">
        <v>2</v>
      </c>
      <c r="F1259" s="68" t="str">
        <f>'Flight Data'!$A1257</f>
        <v>G1256</v>
      </c>
      <c r="G1259" s="68">
        <f ca="1">'Flight Data'!$B1257</f>
        <v>4</v>
      </c>
      <c r="H1259" s="68">
        <f ca="1">ROUND(NORMINV($M1259,'Inputs and Outputs'!$C$19,'Inputs and Outputs'!$D$19),0)</f>
        <v>100</v>
      </c>
      <c r="I1259" s="68">
        <f t="shared" si="390"/>
        <v>101</v>
      </c>
      <c r="J1259" s="68">
        <f t="shared" ca="1" si="391"/>
        <v>100</v>
      </c>
      <c r="K1259" s="68">
        <f ca="1">IF(J1259-G1259&gt;'Inputs and Outputs'!$D$4,One-G1259,0)</f>
        <v>0</v>
      </c>
      <c r="L1259" s="68">
        <f ca="1">J1259*'Inputs and Outputs'!$D$5-K1259*'Inputs and Outputs'!$D$6</f>
        <v>4000</v>
      </c>
      <c r="M1259" s="70">
        <f t="shared" ca="1" si="405"/>
        <v>0.28850976517501936</v>
      </c>
      <c r="N1259" s="68">
        <f t="shared" si="392"/>
        <v>25</v>
      </c>
      <c r="O1259" s="75">
        <f ca="1">J1259*'Inputs and Outputs'!$D$5-('Model Part B'!K1259*'Model Part B'!N1259+K1259*Costperbumped)</f>
        <v>4000</v>
      </c>
      <c r="R1259" s="74">
        <v>1256</v>
      </c>
      <c r="S1259" s="68" t="s">
        <v>6</v>
      </c>
      <c r="T1259" s="71">
        <f t="shared" si="411"/>
        <v>44616</v>
      </c>
      <c r="U1259" s="67" t="s">
        <v>2</v>
      </c>
      <c r="V1259" s="68" t="str">
        <f>'Flight Data'!$A1257</f>
        <v>G1256</v>
      </c>
      <c r="W1259" s="68">
        <f ca="1">'Flight Data'!$B1257</f>
        <v>4</v>
      </c>
      <c r="X1259" s="68">
        <f ca="1">ROUND(NORMINV($AC1259,'Inputs and Outputs'!$C$19,'Inputs and Outputs'!$D$19),0)</f>
        <v>101</v>
      </c>
      <c r="Y1259" s="68">
        <f t="shared" si="393"/>
        <v>102</v>
      </c>
      <c r="Z1259" s="68">
        <f t="shared" ca="1" si="394"/>
        <v>101</v>
      </c>
      <c r="AA1259" s="68">
        <f ca="1">IF(Z1259-W1259&gt;'Inputs and Outputs'!$D$4,One-W1259,0)</f>
        <v>0</v>
      </c>
      <c r="AB1259" s="68">
        <f ca="1">Z1259*'Inputs and Outputs'!$D$5-AA1259*'Inputs and Outputs'!$D$6</f>
        <v>4040</v>
      </c>
      <c r="AC1259" s="70">
        <f t="shared" ca="1" si="406"/>
        <v>0.3640960094479686</v>
      </c>
      <c r="AD1259" s="68">
        <f t="shared" si="395"/>
        <v>25</v>
      </c>
      <c r="AE1259" s="75">
        <f ca="1">Z1259*'Inputs and Outputs'!$D$5-('Model Part B'!AA1259*'Model Part B'!AD1259+AA1259*Costperbumped)</f>
        <v>4040</v>
      </c>
      <c r="AH1259" s="74">
        <v>1256</v>
      </c>
      <c r="AI1259" s="68" t="s">
        <v>6</v>
      </c>
      <c r="AJ1259" s="71">
        <f t="shared" si="412"/>
        <v>44616</v>
      </c>
      <c r="AK1259" s="67" t="s">
        <v>2</v>
      </c>
      <c r="AL1259" s="68" t="str">
        <f>'Flight Data'!$A1257</f>
        <v>G1256</v>
      </c>
      <c r="AM1259" s="68">
        <f ca="1">'Flight Data'!$B1257</f>
        <v>4</v>
      </c>
      <c r="AN1259" s="68">
        <f ca="1">ROUND(NORMINV($AS1259,'Inputs and Outputs'!$C$19,'Inputs and Outputs'!$D$19),0)</f>
        <v>100</v>
      </c>
      <c r="AO1259" s="68">
        <f t="shared" si="396"/>
        <v>103</v>
      </c>
      <c r="AP1259" s="68">
        <f t="shared" ca="1" si="397"/>
        <v>100</v>
      </c>
      <c r="AQ1259" s="68">
        <f ca="1">IF(AP1259-AM1259&gt;'Inputs and Outputs'!$D$4,Three-AM1259,0)</f>
        <v>0</v>
      </c>
      <c r="AR1259" s="68">
        <f ca="1">AP1259*'Inputs and Outputs'!$D$5-AQ1259*'Inputs and Outputs'!$D$6</f>
        <v>4000</v>
      </c>
      <c r="AS1259" s="70">
        <f t="shared" ca="1" si="407"/>
        <v>0.26878658133127031</v>
      </c>
      <c r="AT1259" s="68">
        <f t="shared" si="398"/>
        <v>25</v>
      </c>
      <c r="AU1259" s="75">
        <f ca="1">AP1259*'Inputs and Outputs'!$D$5-('Model Part B'!AQ1259*'Model Part B'!AT1259+AQ1259*Costperbumped)</f>
        <v>4000</v>
      </c>
      <c r="AX1259" s="74">
        <v>1256</v>
      </c>
      <c r="AY1259" s="68" t="s">
        <v>6</v>
      </c>
      <c r="AZ1259" s="71">
        <f t="shared" si="413"/>
        <v>44616</v>
      </c>
      <c r="BA1259" s="67" t="s">
        <v>2</v>
      </c>
      <c r="BB1259" s="68" t="str">
        <f>'Flight Data'!$A1257</f>
        <v>G1256</v>
      </c>
      <c r="BC1259" s="68">
        <f ca="1">'Flight Data'!$B1257</f>
        <v>4</v>
      </c>
      <c r="BD1259" s="68">
        <f ca="1">ROUND(NORMINV($BI1259,'Inputs and Outputs'!$C$19,'Inputs and Outputs'!$D$19),0)</f>
        <v>107</v>
      </c>
      <c r="BE1259" s="68">
        <f t="shared" si="399"/>
        <v>104</v>
      </c>
      <c r="BF1259" s="68">
        <f t="shared" ca="1" si="400"/>
        <v>104</v>
      </c>
      <c r="BG1259" s="68">
        <f ca="1">IF(BF1259-BC1259&gt;'Inputs and Outputs'!$D$4,Four-BC1259,0)</f>
        <v>0</v>
      </c>
      <c r="BH1259" s="68">
        <f ca="1">BF1259*'Inputs and Outputs'!$D$5-BG1259*'Inputs and Outputs'!$D$6</f>
        <v>4160</v>
      </c>
      <c r="BI1259" s="70">
        <f t="shared" ca="1" si="408"/>
        <v>0.78067236794639672</v>
      </c>
      <c r="BJ1259" s="68">
        <f t="shared" si="401"/>
        <v>25</v>
      </c>
      <c r="BK1259" s="75">
        <f ca="1">BF1259*'Inputs and Outputs'!$D$5-('Model Part B'!BG1259*'Model Part B'!BJ1259+BG1259*Costperbumped)</f>
        <v>4160</v>
      </c>
      <c r="BN1259" s="74">
        <v>1256</v>
      </c>
      <c r="BO1259" s="68" t="s">
        <v>6</v>
      </c>
      <c r="BP1259" s="71">
        <f t="shared" si="414"/>
        <v>44616</v>
      </c>
      <c r="BQ1259" s="67" t="s">
        <v>2</v>
      </c>
      <c r="BR1259" s="68" t="str">
        <f>'Flight Data'!$A1257</f>
        <v>G1256</v>
      </c>
      <c r="BS1259" s="68">
        <f ca="1">'Flight Data'!$B1257</f>
        <v>4</v>
      </c>
      <c r="BT1259" s="68">
        <f ca="1">ROUND(NORMINV($BY1259,'Inputs and Outputs'!$C$18,'Inputs and Outputs'!$D$18),0)</f>
        <v>105</v>
      </c>
      <c r="BU1259" s="68">
        <f t="shared" si="402"/>
        <v>105</v>
      </c>
      <c r="BV1259" s="68">
        <f t="shared" ca="1" si="403"/>
        <v>105</v>
      </c>
      <c r="BW1259" s="68">
        <f ca="1">IF(BV1259-BS1259&gt;'Inputs and Outputs'!$D$4,Five-BS1259,0)</f>
        <v>1</v>
      </c>
      <c r="BX1259" s="68">
        <f ca="1">BV1259*'Inputs and Outputs'!$D$5-BW1259*'Inputs and Outputs'!$D$6</f>
        <v>4100</v>
      </c>
      <c r="BY1259" s="70">
        <f t="shared" ca="1" si="409"/>
        <v>0.75932334597245166</v>
      </c>
      <c r="BZ1259" s="68">
        <f t="shared" si="404"/>
        <v>25</v>
      </c>
      <c r="CA1259" s="75">
        <f ca="1">BV1259*'Inputs and Outputs'!$D$5-('Model Part B'!BW1259*'Model Part B'!BZ1259+BW1259*Costperbumped)</f>
        <v>4075</v>
      </c>
    </row>
    <row r="1260" spans="2:79" x14ac:dyDescent="0.2">
      <c r="B1260" s="74">
        <v>1257</v>
      </c>
      <c r="C1260" s="68" t="s">
        <v>6</v>
      </c>
      <c r="D1260" s="71">
        <f t="shared" si="410"/>
        <v>44616</v>
      </c>
      <c r="E1260" s="67" t="s">
        <v>0</v>
      </c>
      <c r="F1260" s="68" t="str">
        <f>'Flight Data'!$A1258</f>
        <v>G1257</v>
      </c>
      <c r="G1260" s="68">
        <f ca="1">'Flight Data'!$B1258</f>
        <v>7</v>
      </c>
      <c r="H1260" s="68">
        <f ca="1">ROUND(NORMINV($M1260,'Inputs and Outputs'!$C$20,'Inputs and Outputs'!$D$20),0)</f>
        <v>106</v>
      </c>
      <c r="I1260" s="68">
        <f t="shared" si="390"/>
        <v>101</v>
      </c>
      <c r="J1260" s="68">
        <f t="shared" ca="1" si="391"/>
        <v>101</v>
      </c>
      <c r="K1260" s="68">
        <f ca="1">IF(J1260-G1260&gt;'Inputs and Outputs'!$D$4,One-G1260,0)</f>
        <v>0</v>
      </c>
      <c r="L1260" s="68">
        <f ca="1">J1260*'Inputs and Outputs'!$D$5-K1260*'Inputs and Outputs'!$D$6</f>
        <v>4040</v>
      </c>
      <c r="M1260" s="70">
        <f t="shared" ca="1" si="405"/>
        <v>0.60980610870903951</v>
      </c>
      <c r="N1260" s="68">
        <f t="shared" si="392"/>
        <v>200</v>
      </c>
      <c r="O1260" s="75">
        <f ca="1">J1260*'Inputs and Outputs'!$D$5-('Model Part B'!K1260*'Model Part B'!N1260+K1260*Costperbumped)</f>
        <v>4040</v>
      </c>
      <c r="R1260" s="74">
        <v>1257</v>
      </c>
      <c r="S1260" s="68" t="s">
        <v>6</v>
      </c>
      <c r="T1260" s="71">
        <f t="shared" si="411"/>
        <v>44616</v>
      </c>
      <c r="U1260" s="67" t="s">
        <v>0</v>
      </c>
      <c r="V1260" s="68" t="str">
        <f>'Flight Data'!$A1258</f>
        <v>G1257</v>
      </c>
      <c r="W1260" s="68">
        <f ca="1">'Flight Data'!$B1258</f>
        <v>7</v>
      </c>
      <c r="X1260" s="68">
        <f ca="1">ROUND(NORMINV($AC1260,'Inputs and Outputs'!$C$20,'Inputs and Outputs'!$D$20),0)</f>
        <v>107</v>
      </c>
      <c r="Y1260" s="68">
        <f t="shared" si="393"/>
        <v>102</v>
      </c>
      <c r="Z1260" s="68">
        <f t="shared" ca="1" si="394"/>
        <v>102</v>
      </c>
      <c r="AA1260" s="68">
        <f ca="1">IF(Z1260-W1260&gt;'Inputs and Outputs'!$D$4,One-W1260,0)</f>
        <v>0</v>
      </c>
      <c r="AB1260" s="68">
        <f ca="1">Z1260*'Inputs and Outputs'!$D$5-AA1260*'Inputs and Outputs'!$D$6</f>
        <v>4080</v>
      </c>
      <c r="AC1260" s="70">
        <f t="shared" ca="1" si="406"/>
        <v>0.6838928401880191</v>
      </c>
      <c r="AD1260" s="68">
        <f t="shared" si="395"/>
        <v>200</v>
      </c>
      <c r="AE1260" s="75">
        <f ca="1">Z1260*'Inputs and Outputs'!$D$5-('Model Part B'!AA1260*'Model Part B'!AD1260+AA1260*Costperbumped)</f>
        <v>4080</v>
      </c>
      <c r="AH1260" s="74">
        <v>1257</v>
      </c>
      <c r="AI1260" s="68" t="s">
        <v>6</v>
      </c>
      <c r="AJ1260" s="71">
        <f t="shared" si="412"/>
        <v>44616</v>
      </c>
      <c r="AK1260" s="67" t="s">
        <v>0</v>
      </c>
      <c r="AL1260" s="68" t="str">
        <f>'Flight Data'!$A1258</f>
        <v>G1257</v>
      </c>
      <c r="AM1260" s="68">
        <f ca="1">'Flight Data'!$B1258</f>
        <v>7</v>
      </c>
      <c r="AN1260" s="68">
        <f ca="1">ROUND(NORMINV($AS1260,'Inputs and Outputs'!$C$20,'Inputs and Outputs'!$D$20),0)</f>
        <v>96</v>
      </c>
      <c r="AO1260" s="68">
        <f t="shared" si="396"/>
        <v>103</v>
      </c>
      <c r="AP1260" s="68">
        <f t="shared" ca="1" si="397"/>
        <v>96</v>
      </c>
      <c r="AQ1260" s="68">
        <f ca="1">IF(AP1260-AM1260&gt;'Inputs and Outputs'!$D$4,Three-AM1260,0)</f>
        <v>0</v>
      </c>
      <c r="AR1260" s="68">
        <f ca="1">AP1260*'Inputs and Outputs'!$D$5-AQ1260*'Inputs and Outputs'!$D$6</f>
        <v>3840</v>
      </c>
      <c r="AS1260" s="70">
        <f t="shared" ca="1" si="407"/>
        <v>3.0079202944748751E-2</v>
      </c>
      <c r="AT1260" s="68">
        <f t="shared" si="398"/>
        <v>200</v>
      </c>
      <c r="AU1260" s="75">
        <f ca="1">AP1260*'Inputs and Outputs'!$D$5-('Model Part B'!AQ1260*'Model Part B'!AT1260+AQ1260*Costperbumped)</f>
        <v>3840</v>
      </c>
      <c r="AX1260" s="74">
        <v>1257</v>
      </c>
      <c r="AY1260" s="68" t="s">
        <v>6</v>
      </c>
      <c r="AZ1260" s="71">
        <f t="shared" si="413"/>
        <v>44616</v>
      </c>
      <c r="BA1260" s="67" t="s">
        <v>0</v>
      </c>
      <c r="BB1260" s="68" t="str">
        <f>'Flight Data'!$A1258</f>
        <v>G1257</v>
      </c>
      <c r="BC1260" s="68">
        <f ca="1">'Flight Data'!$B1258</f>
        <v>7</v>
      </c>
      <c r="BD1260" s="68">
        <f ca="1">ROUND(NORMINV($BI1260,'Inputs and Outputs'!$C$20,'Inputs and Outputs'!$D$20),0)</f>
        <v>105</v>
      </c>
      <c r="BE1260" s="68">
        <f t="shared" si="399"/>
        <v>104</v>
      </c>
      <c r="BF1260" s="68">
        <f t="shared" ca="1" si="400"/>
        <v>104</v>
      </c>
      <c r="BG1260" s="68">
        <f ca="1">IF(BF1260-BC1260&gt;'Inputs and Outputs'!$D$4,Four-BC1260,0)</f>
        <v>0</v>
      </c>
      <c r="BH1260" s="68">
        <f ca="1">BF1260*'Inputs and Outputs'!$D$5-BG1260*'Inputs and Outputs'!$D$6</f>
        <v>4160</v>
      </c>
      <c r="BI1260" s="70">
        <f t="shared" ca="1" si="408"/>
        <v>0.53115103419276666</v>
      </c>
      <c r="BJ1260" s="68">
        <f t="shared" si="401"/>
        <v>200</v>
      </c>
      <c r="BK1260" s="75">
        <f ca="1">BF1260*'Inputs and Outputs'!$D$5-('Model Part B'!BG1260*'Model Part B'!BJ1260+BG1260*Costperbumped)</f>
        <v>4160</v>
      </c>
      <c r="BN1260" s="74">
        <v>1257</v>
      </c>
      <c r="BO1260" s="68" t="s">
        <v>6</v>
      </c>
      <c r="BP1260" s="71">
        <f t="shared" si="414"/>
        <v>44616</v>
      </c>
      <c r="BQ1260" s="67" t="s">
        <v>0</v>
      </c>
      <c r="BR1260" s="68" t="str">
        <f>'Flight Data'!$A1258</f>
        <v>G1257</v>
      </c>
      <c r="BS1260" s="68">
        <f ca="1">'Flight Data'!$B1258</f>
        <v>7</v>
      </c>
      <c r="BT1260" s="68">
        <f ca="1">ROUND(NORMINV($BY1260,'Inputs and Outputs'!$C$18,'Inputs and Outputs'!$D$18),0)</f>
        <v>105</v>
      </c>
      <c r="BU1260" s="68">
        <f t="shared" si="402"/>
        <v>105</v>
      </c>
      <c r="BV1260" s="68">
        <f t="shared" ca="1" si="403"/>
        <v>105</v>
      </c>
      <c r="BW1260" s="68">
        <f ca="1">IF(BV1260-BS1260&gt;'Inputs and Outputs'!$D$4,Five-BS1260,0)</f>
        <v>0</v>
      </c>
      <c r="BX1260" s="68">
        <f ca="1">BV1260*'Inputs and Outputs'!$D$5-BW1260*'Inputs and Outputs'!$D$6</f>
        <v>4200</v>
      </c>
      <c r="BY1260" s="70">
        <f t="shared" ca="1" si="409"/>
        <v>0.74436419441318313</v>
      </c>
      <c r="BZ1260" s="68">
        <f t="shared" si="404"/>
        <v>200</v>
      </c>
      <c r="CA1260" s="75">
        <f ca="1">BV1260*'Inputs and Outputs'!$D$5-('Model Part B'!BW1260*'Model Part B'!BZ1260+BW1260*Costperbumped)</f>
        <v>4200</v>
      </c>
    </row>
    <row r="1261" spans="2:79" x14ac:dyDescent="0.2">
      <c r="B1261" s="74">
        <v>1258</v>
      </c>
      <c r="C1261" s="68" t="s">
        <v>5</v>
      </c>
      <c r="D1261" s="71">
        <f t="shared" si="410"/>
        <v>44617</v>
      </c>
      <c r="E1261" s="67" t="s">
        <v>3</v>
      </c>
      <c r="F1261" s="68" t="str">
        <f>'Flight Data'!$A1259</f>
        <v>G1258</v>
      </c>
      <c r="G1261" s="68">
        <f ca="1">'Flight Data'!$B1259</f>
        <v>8</v>
      </c>
      <c r="H1261" s="68">
        <f ca="1">ROUND(NORMINV($M1261,'Inputs and Outputs'!$C$18,'Inputs and Outputs'!$D$18),0)</f>
        <v>109</v>
      </c>
      <c r="I1261" s="68">
        <f t="shared" si="390"/>
        <v>101</v>
      </c>
      <c r="J1261" s="68">
        <f t="shared" ca="1" si="391"/>
        <v>101</v>
      </c>
      <c r="K1261" s="68">
        <f ca="1">IF(J1261-G1261&gt;'Inputs and Outputs'!$D$4,One-G1261,0)</f>
        <v>0</v>
      </c>
      <c r="L1261" s="68">
        <f ca="1">J1261*'Inputs and Outputs'!$D$5-K1261*'Inputs and Outputs'!$D$6</f>
        <v>4040</v>
      </c>
      <c r="M1261" s="70">
        <f t="shared" ca="1" si="405"/>
        <v>0.8947113502262023</v>
      </c>
      <c r="N1261" s="68">
        <f t="shared" si="392"/>
        <v>25</v>
      </c>
      <c r="O1261" s="75">
        <f ca="1">J1261*'Inputs and Outputs'!$D$5-('Model Part B'!K1261*'Model Part B'!N1261+K1261*Costperbumped)</f>
        <v>4040</v>
      </c>
      <c r="R1261" s="74">
        <v>1258</v>
      </c>
      <c r="S1261" s="68" t="s">
        <v>5</v>
      </c>
      <c r="T1261" s="71">
        <f t="shared" si="411"/>
        <v>44617</v>
      </c>
      <c r="U1261" s="67" t="s">
        <v>3</v>
      </c>
      <c r="V1261" s="68" t="str">
        <f>'Flight Data'!$A1259</f>
        <v>G1258</v>
      </c>
      <c r="W1261" s="68">
        <f ca="1">'Flight Data'!$B1259</f>
        <v>8</v>
      </c>
      <c r="X1261" s="68">
        <f ca="1">ROUND(NORMINV($AC1261,'Inputs and Outputs'!$C$18,'Inputs and Outputs'!$D$18),0)</f>
        <v>98</v>
      </c>
      <c r="Y1261" s="68">
        <f t="shared" si="393"/>
        <v>102</v>
      </c>
      <c r="Z1261" s="68">
        <f t="shared" ca="1" si="394"/>
        <v>98</v>
      </c>
      <c r="AA1261" s="68">
        <f ca="1">IF(Z1261-W1261&gt;'Inputs and Outputs'!$D$4,One-W1261,0)</f>
        <v>0</v>
      </c>
      <c r="AB1261" s="68">
        <f ca="1">Z1261*'Inputs and Outputs'!$D$5-AA1261*'Inputs and Outputs'!$D$6</f>
        <v>3920</v>
      </c>
      <c r="AC1261" s="70">
        <f t="shared" ca="1" si="406"/>
        <v>0.28545165343875623</v>
      </c>
      <c r="AD1261" s="68">
        <f t="shared" si="395"/>
        <v>25</v>
      </c>
      <c r="AE1261" s="75">
        <f ca="1">Z1261*'Inputs and Outputs'!$D$5-('Model Part B'!AA1261*'Model Part B'!AD1261+AA1261*Costperbumped)</f>
        <v>3920</v>
      </c>
      <c r="AH1261" s="74">
        <v>1258</v>
      </c>
      <c r="AI1261" s="68" t="s">
        <v>5</v>
      </c>
      <c r="AJ1261" s="71">
        <f t="shared" si="412"/>
        <v>44617</v>
      </c>
      <c r="AK1261" s="67" t="s">
        <v>3</v>
      </c>
      <c r="AL1261" s="68" t="str">
        <f>'Flight Data'!$A1259</f>
        <v>G1258</v>
      </c>
      <c r="AM1261" s="68">
        <f ca="1">'Flight Data'!$B1259</f>
        <v>8</v>
      </c>
      <c r="AN1261" s="68">
        <f ca="1">ROUND(NORMINV($AS1261,'Inputs and Outputs'!$C$18,'Inputs and Outputs'!$D$18),0)</f>
        <v>97</v>
      </c>
      <c r="AO1261" s="68">
        <f t="shared" si="396"/>
        <v>103</v>
      </c>
      <c r="AP1261" s="68">
        <f t="shared" ca="1" si="397"/>
        <v>97</v>
      </c>
      <c r="AQ1261" s="68">
        <f ca="1">IF(AP1261-AM1261&gt;'Inputs and Outputs'!$D$4,Three-AM1261,0)</f>
        <v>0</v>
      </c>
      <c r="AR1261" s="68">
        <f ca="1">AP1261*'Inputs and Outputs'!$D$5-AQ1261*'Inputs and Outputs'!$D$6</f>
        <v>3880</v>
      </c>
      <c r="AS1261" s="70">
        <f t="shared" ca="1" si="407"/>
        <v>0.23215155962156186</v>
      </c>
      <c r="AT1261" s="68">
        <f t="shared" si="398"/>
        <v>25</v>
      </c>
      <c r="AU1261" s="75">
        <f ca="1">AP1261*'Inputs and Outputs'!$D$5-('Model Part B'!AQ1261*'Model Part B'!AT1261+AQ1261*Costperbumped)</f>
        <v>3880</v>
      </c>
      <c r="AX1261" s="74">
        <v>1258</v>
      </c>
      <c r="AY1261" s="68" t="s">
        <v>5</v>
      </c>
      <c r="AZ1261" s="71">
        <f t="shared" si="413"/>
        <v>44617</v>
      </c>
      <c r="BA1261" s="67" t="s">
        <v>3</v>
      </c>
      <c r="BB1261" s="68" t="str">
        <f>'Flight Data'!$A1259</f>
        <v>G1258</v>
      </c>
      <c r="BC1261" s="68">
        <f ca="1">'Flight Data'!$B1259</f>
        <v>8</v>
      </c>
      <c r="BD1261" s="68">
        <f ca="1">ROUND(NORMINV($BI1261,'Inputs and Outputs'!$C$18,'Inputs and Outputs'!$D$18),0)</f>
        <v>108</v>
      </c>
      <c r="BE1261" s="68">
        <f t="shared" si="399"/>
        <v>104</v>
      </c>
      <c r="BF1261" s="68">
        <f t="shared" ca="1" si="400"/>
        <v>104</v>
      </c>
      <c r="BG1261" s="68">
        <f ca="1">IF(BF1261-BC1261&gt;'Inputs and Outputs'!$D$4,Four-BC1261,0)</f>
        <v>0</v>
      </c>
      <c r="BH1261" s="68">
        <f ca="1">BF1261*'Inputs and Outputs'!$D$5-BG1261*'Inputs and Outputs'!$D$6</f>
        <v>4160</v>
      </c>
      <c r="BI1261" s="70">
        <f t="shared" ca="1" si="408"/>
        <v>0.8781609529256611</v>
      </c>
      <c r="BJ1261" s="68">
        <f t="shared" si="401"/>
        <v>25</v>
      </c>
      <c r="BK1261" s="75">
        <f ca="1">BF1261*'Inputs and Outputs'!$D$5-('Model Part B'!BG1261*'Model Part B'!BJ1261+BG1261*Costperbumped)</f>
        <v>4160</v>
      </c>
      <c r="BN1261" s="74">
        <v>1258</v>
      </c>
      <c r="BO1261" s="68" t="s">
        <v>5</v>
      </c>
      <c r="BP1261" s="71">
        <f t="shared" si="414"/>
        <v>44617</v>
      </c>
      <c r="BQ1261" s="67" t="s">
        <v>3</v>
      </c>
      <c r="BR1261" s="68" t="str">
        <f>'Flight Data'!$A1259</f>
        <v>G1258</v>
      </c>
      <c r="BS1261" s="68">
        <f ca="1">'Flight Data'!$B1259</f>
        <v>8</v>
      </c>
      <c r="BT1261" s="68">
        <f ca="1">ROUND(NORMINV($BY1261,'Inputs and Outputs'!$C$18,'Inputs and Outputs'!$D$18),0)</f>
        <v>99</v>
      </c>
      <c r="BU1261" s="68">
        <f t="shared" si="402"/>
        <v>105</v>
      </c>
      <c r="BV1261" s="68">
        <f t="shared" ca="1" si="403"/>
        <v>99</v>
      </c>
      <c r="BW1261" s="68">
        <f ca="1">IF(BV1261-BS1261&gt;'Inputs and Outputs'!$D$4,Five-BS1261,0)</f>
        <v>0</v>
      </c>
      <c r="BX1261" s="68">
        <f ca="1">BV1261*'Inputs and Outputs'!$D$5-BW1261*'Inputs and Outputs'!$D$6</f>
        <v>3960</v>
      </c>
      <c r="BY1261" s="70">
        <f t="shared" ca="1" si="409"/>
        <v>0.36066492595299504</v>
      </c>
      <c r="BZ1261" s="68">
        <f t="shared" si="404"/>
        <v>25</v>
      </c>
      <c r="CA1261" s="75">
        <f ca="1">BV1261*'Inputs and Outputs'!$D$5-('Model Part B'!BW1261*'Model Part B'!BZ1261+BW1261*Costperbumped)</f>
        <v>3960</v>
      </c>
    </row>
    <row r="1262" spans="2:79" x14ac:dyDescent="0.2">
      <c r="B1262" s="74">
        <v>1259</v>
      </c>
      <c r="C1262" s="68" t="s">
        <v>5</v>
      </c>
      <c r="D1262" s="71">
        <f t="shared" si="410"/>
        <v>44617</v>
      </c>
      <c r="E1262" s="67" t="s">
        <v>2</v>
      </c>
      <c r="F1262" s="68" t="str">
        <f>'Flight Data'!$A1260</f>
        <v>G1259</v>
      </c>
      <c r="G1262" s="68">
        <f ca="1">'Flight Data'!$B1260</f>
        <v>8</v>
      </c>
      <c r="H1262" s="68">
        <f ca="1">ROUND(NORMINV($M1262,'Inputs and Outputs'!$C$19,'Inputs and Outputs'!$D$19),0)</f>
        <v>106</v>
      </c>
      <c r="I1262" s="68">
        <f t="shared" si="390"/>
        <v>101</v>
      </c>
      <c r="J1262" s="68">
        <f t="shared" ca="1" si="391"/>
        <v>101</v>
      </c>
      <c r="K1262" s="68">
        <f ca="1">IF(J1262-G1262&gt;'Inputs and Outputs'!$D$4,One-G1262,0)</f>
        <v>0</v>
      </c>
      <c r="L1262" s="68">
        <f ca="1">J1262*'Inputs and Outputs'!$D$5-K1262*'Inputs and Outputs'!$D$6</f>
        <v>4040</v>
      </c>
      <c r="M1262" s="70">
        <f t="shared" ca="1" si="405"/>
        <v>0.75074115375017814</v>
      </c>
      <c r="N1262" s="68">
        <f t="shared" si="392"/>
        <v>25</v>
      </c>
      <c r="O1262" s="75">
        <f ca="1">J1262*'Inputs and Outputs'!$D$5-('Model Part B'!K1262*'Model Part B'!N1262+K1262*Costperbumped)</f>
        <v>4040</v>
      </c>
      <c r="R1262" s="74">
        <v>1259</v>
      </c>
      <c r="S1262" s="68" t="s">
        <v>5</v>
      </c>
      <c r="T1262" s="71">
        <f t="shared" si="411"/>
        <v>44617</v>
      </c>
      <c r="U1262" s="67" t="s">
        <v>2</v>
      </c>
      <c r="V1262" s="68" t="str">
        <f>'Flight Data'!$A1260</f>
        <v>G1259</v>
      </c>
      <c r="W1262" s="68">
        <f ca="1">'Flight Data'!$B1260</f>
        <v>8</v>
      </c>
      <c r="X1262" s="68">
        <f ca="1">ROUND(NORMINV($AC1262,'Inputs and Outputs'!$C$19,'Inputs and Outputs'!$D$19),0)</f>
        <v>101</v>
      </c>
      <c r="Y1262" s="68">
        <f t="shared" si="393"/>
        <v>102</v>
      </c>
      <c r="Z1262" s="68">
        <f t="shared" ca="1" si="394"/>
        <v>101</v>
      </c>
      <c r="AA1262" s="68">
        <f ca="1">IF(Z1262-W1262&gt;'Inputs and Outputs'!$D$4,One-W1262,0)</f>
        <v>0</v>
      </c>
      <c r="AB1262" s="68">
        <f ca="1">Z1262*'Inputs and Outputs'!$D$5-AA1262*'Inputs and Outputs'!$D$6</f>
        <v>4040</v>
      </c>
      <c r="AC1262" s="70">
        <f t="shared" ca="1" si="406"/>
        <v>0.3134831872468905</v>
      </c>
      <c r="AD1262" s="68">
        <f t="shared" si="395"/>
        <v>25</v>
      </c>
      <c r="AE1262" s="75">
        <f ca="1">Z1262*'Inputs and Outputs'!$D$5-('Model Part B'!AA1262*'Model Part B'!AD1262+AA1262*Costperbumped)</f>
        <v>4040</v>
      </c>
      <c r="AH1262" s="74">
        <v>1259</v>
      </c>
      <c r="AI1262" s="68" t="s">
        <v>5</v>
      </c>
      <c r="AJ1262" s="71">
        <f t="shared" si="412"/>
        <v>44617</v>
      </c>
      <c r="AK1262" s="67" t="s">
        <v>2</v>
      </c>
      <c r="AL1262" s="68" t="str">
        <f>'Flight Data'!$A1260</f>
        <v>G1259</v>
      </c>
      <c r="AM1262" s="68">
        <f ca="1">'Flight Data'!$B1260</f>
        <v>8</v>
      </c>
      <c r="AN1262" s="68">
        <f ca="1">ROUND(NORMINV($AS1262,'Inputs and Outputs'!$C$19,'Inputs and Outputs'!$D$19),0)</f>
        <v>106</v>
      </c>
      <c r="AO1262" s="68">
        <f t="shared" si="396"/>
        <v>103</v>
      </c>
      <c r="AP1262" s="68">
        <f t="shared" ca="1" si="397"/>
        <v>103</v>
      </c>
      <c r="AQ1262" s="68">
        <f ca="1">IF(AP1262-AM1262&gt;'Inputs and Outputs'!$D$4,Three-AM1262,0)</f>
        <v>0</v>
      </c>
      <c r="AR1262" s="68">
        <f ca="1">AP1262*'Inputs and Outputs'!$D$5-AQ1262*'Inputs and Outputs'!$D$6</f>
        <v>4120</v>
      </c>
      <c r="AS1262" s="70">
        <f t="shared" ca="1" si="407"/>
        <v>0.70671653253746491</v>
      </c>
      <c r="AT1262" s="68">
        <f t="shared" si="398"/>
        <v>25</v>
      </c>
      <c r="AU1262" s="75">
        <f ca="1">AP1262*'Inputs and Outputs'!$D$5-('Model Part B'!AQ1262*'Model Part B'!AT1262+AQ1262*Costperbumped)</f>
        <v>4120</v>
      </c>
      <c r="AX1262" s="74">
        <v>1259</v>
      </c>
      <c r="AY1262" s="68" t="s">
        <v>5</v>
      </c>
      <c r="AZ1262" s="71">
        <f t="shared" si="413"/>
        <v>44617</v>
      </c>
      <c r="BA1262" s="67" t="s">
        <v>2</v>
      </c>
      <c r="BB1262" s="68" t="str">
        <f>'Flight Data'!$A1260</f>
        <v>G1259</v>
      </c>
      <c r="BC1262" s="68">
        <f ca="1">'Flight Data'!$B1260</f>
        <v>8</v>
      </c>
      <c r="BD1262" s="68">
        <f ca="1">ROUND(NORMINV($BI1262,'Inputs and Outputs'!$C$19,'Inputs and Outputs'!$D$19),0)</f>
        <v>100</v>
      </c>
      <c r="BE1262" s="68">
        <f t="shared" si="399"/>
        <v>104</v>
      </c>
      <c r="BF1262" s="68">
        <f t="shared" ca="1" si="400"/>
        <v>100</v>
      </c>
      <c r="BG1262" s="68">
        <f ca="1">IF(BF1262-BC1262&gt;'Inputs and Outputs'!$D$4,Four-BC1262,0)</f>
        <v>0</v>
      </c>
      <c r="BH1262" s="68">
        <f ca="1">BF1262*'Inputs and Outputs'!$D$5-BG1262*'Inputs and Outputs'!$D$6</f>
        <v>4000</v>
      </c>
      <c r="BI1262" s="70">
        <f t="shared" ca="1" si="408"/>
        <v>0.25422469309385898</v>
      </c>
      <c r="BJ1262" s="68">
        <f t="shared" si="401"/>
        <v>25</v>
      </c>
      <c r="BK1262" s="75">
        <f ca="1">BF1262*'Inputs and Outputs'!$D$5-('Model Part B'!BG1262*'Model Part B'!BJ1262+BG1262*Costperbumped)</f>
        <v>4000</v>
      </c>
      <c r="BN1262" s="74">
        <v>1259</v>
      </c>
      <c r="BO1262" s="68" t="s">
        <v>5</v>
      </c>
      <c r="BP1262" s="71">
        <f t="shared" si="414"/>
        <v>44617</v>
      </c>
      <c r="BQ1262" s="67" t="s">
        <v>2</v>
      </c>
      <c r="BR1262" s="68" t="str">
        <f>'Flight Data'!$A1260</f>
        <v>G1259</v>
      </c>
      <c r="BS1262" s="68">
        <f ca="1">'Flight Data'!$B1260</f>
        <v>8</v>
      </c>
      <c r="BT1262" s="68">
        <f ca="1">ROUND(NORMINV($BY1262,'Inputs and Outputs'!$C$18,'Inputs and Outputs'!$D$18),0)</f>
        <v>103</v>
      </c>
      <c r="BU1262" s="68">
        <f t="shared" si="402"/>
        <v>105</v>
      </c>
      <c r="BV1262" s="68">
        <f t="shared" ca="1" si="403"/>
        <v>103</v>
      </c>
      <c r="BW1262" s="68">
        <f ca="1">IF(BV1262-BS1262&gt;'Inputs and Outputs'!$D$4,Five-BS1262,0)</f>
        <v>0</v>
      </c>
      <c r="BX1262" s="68">
        <f ca="1">BV1262*'Inputs and Outputs'!$D$5-BW1262*'Inputs and Outputs'!$D$6</f>
        <v>4120</v>
      </c>
      <c r="BY1262" s="70">
        <f t="shared" ca="1" si="409"/>
        <v>0.64047963202505098</v>
      </c>
      <c r="BZ1262" s="68">
        <f t="shared" si="404"/>
        <v>25</v>
      </c>
      <c r="CA1262" s="75">
        <f ca="1">BV1262*'Inputs and Outputs'!$D$5-('Model Part B'!BW1262*'Model Part B'!BZ1262+BW1262*Costperbumped)</f>
        <v>4120</v>
      </c>
    </row>
    <row r="1263" spans="2:79" x14ac:dyDescent="0.2">
      <c r="B1263" s="74">
        <v>1260</v>
      </c>
      <c r="C1263" s="68" t="s">
        <v>5</v>
      </c>
      <c r="D1263" s="71">
        <f t="shared" si="410"/>
        <v>44617</v>
      </c>
      <c r="E1263" s="67" t="s">
        <v>0</v>
      </c>
      <c r="F1263" s="68" t="str">
        <f>'Flight Data'!$A1261</f>
        <v>G1260</v>
      </c>
      <c r="G1263" s="68">
        <f ca="1">'Flight Data'!$B1261</f>
        <v>0</v>
      </c>
      <c r="H1263" s="68">
        <f ca="1">ROUND(NORMINV($M1263,'Inputs and Outputs'!$C$20,'Inputs and Outputs'!$D$20),0)</f>
        <v>104</v>
      </c>
      <c r="I1263" s="68">
        <f t="shared" si="390"/>
        <v>101</v>
      </c>
      <c r="J1263" s="68">
        <f t="shared" ca="1" si="391"/>
        <v>101</v>
      </c>
      <c r="K1263" s="68">
        <f ca="1">IF(J1263-G1263&gt;'Inputs and Outputs'!$D$4,One-G1263,0)</f>
        <v>1</v>
      </c>
      <c r="L1263" s="68">
        <f ca="1">J1263*'Inputs and Outputs'!$D$5-K1263*'Inputs and Outputs'!$D$6</f>
        <v>3940</v>
      </c>
      <c r="M1263" s="70">
        <f t="shared" ca="1" si="405"/>
        <v>0.42803686377257544</v>
      </c>
      <c r="N1263" s="68">
        <f t="shared" si="392"/>
        <v>200</v>
      </c>
      <c r="O1263" s="75">
        <f ca="1">J1263*'Inputs and Outputs'!$D$5-('Model Part B'!K1263*'Model Part B'!N1263+K1263*Costperbumped)</f>
        <v>3740</v>
      </c>
      <c r="R1263" s="74">
        <v>1260</v>
      </c>
      <c r="S1263" s="68" t="s">
        <v>5</v>
      </c>
      <c r="T1263" s="71">
        <f t="shared" si="411"/>
        <v>44617</v>
      </c>
      <c r="U1263" s="67" t="s">
        <v>0</v>
      </c>
      <c r="V1263" s="68" t="str">
        <f>'Flight Data'!$A1261</f>
        <v>G1260</v>
      </c>
      <c r="W1263" s="68">
        <f ca="1">'Flight Data'!$B1261</f>
        <v>0</v>
      </c>
      <c r="X1263" s="68">
        <f ca="1">ROUND(NORMINV($AC1263,'Inputs and Outputs'!$C$20,'Inputs and Outputs'!$D$20),0)</f>
        <v>102</v>
      </c>
      <c r="Y1263" s="68">
        <f t="shared" si="393"/>
        <v>102</v>
      </c>
      <c r="Z1263" s="68">
        <f t="shared" ca="1" si="394"/>
        <v>102</v>
      </c>
      <c r="AA1263" s="68">
        <f ca="1">IF(Z1263-W1263&gt;'Inputs and Outputs'!$D$4,One-W1263,0)</f>
        <v>1</v>
      </c>
      <c r="AB1263" s="68">
        <f ca="1">Z1263*'Inputs and Outputs'!$D$5-AA1263*'Inputs and Outputs'!$D$6</f>
        <v>3980</v>
      </c>
      <c r="AC1263" s="70">
        <f t="shared" ca="1" si="406"/>
        <v>0.30711239690516501</v>
      </c>
      <c r="AD1263" s="68">
        <f t="shared" si="395"/>
        <v>200</v>
      </c>
      <c r="AE1263" s="75">
        <f ca="1">Z1263*'Inputs and Outputs'!$D$5-('Model Part B'!AA1263*'Model Part B'!AD1263+AA1263*Costperbumped)</f>
        <v>3780</v>
      </c>
      <c r="AH1263" s="74">
        <v>1260</v>
      </c>
      <c r="AI1263" s="68" t="s">
        <v>5</v>
      </c>
      <c r="AJ1263" s="71">
        <f t="shared" si="412"/>
        <v>44617</v>
      </c>
      <c r="AK1263" s="67" t="s">
        <v>0</v>
      </c>
      <c r="AL1263" s="68" t="str">
        <f>'Flight Data'!$A1261</f>
        <v>G1260</v>
      </c>
      <c r="AM1263" s="68">
        <f ca="1">'Flight Data'!$B1261</f>
        <v>0</v>
      </c>
      <c r="AN1263" s="68">
        <f ca="1">ROUND(NORMINV($AS1263,'Inputs and Outputs'!$C$20,'Inputs and Outputs'!$D$20),0)</f>
        <v>101</v>
      </c>
      <c r="AO1263" s="68">
        <f t="shared" si="396"/>
        <v>103</v>
      </c>
      <c r="AP1263" s="68">
        <f t="shared" ca="1" si="397"/>
        <v>101</v>
      </c>
      <c r="AQ1263" s="68">
        <f ca="1">IF(AP1263-AM1263&gt;'Inputs and Outputs'!$D$4,Three-AM1263,0)</f>
        <v>3</v>
      </c>
      <c r="AR1263" s="68">
        <f ca="1">AP1263*'Inputs and Outputs'!$D$5-AQ1263*'Inputs and Outputs'!$D$6</f>
        <v>3740</v>
      </c>
      <c r="AS1263" s="70">
        <f t="shared" ca="1" si="407"/>
        <v>0.22764510938881277</v>
      </c>
      <c r="AT1263" s="68">
        <f t="shared" si="398"/>
        <v>200</v>
      </c>
      <c r="AU1263" s="75">
        <f ca="1">AP1263*'Inputs and Outputs'!$D$5-('Model Part B'!AQ1263*'Model Part B'!AT1263+AQ1263*Costperbumped)</f>
        <v>3140</v>
      </c>
      <c r="AX1263" s="74">
        <v>1260</v>
      </c>
      <c r="AY1263" s="68" t="s">
        <v>5</v>
      </c>
      <c r="AZ1263" s="71">
        <f t="shared" si="413"/>
        <v>44617</v>
      </c>
      <c r="BA1263" s="67" t="s">
        <v>0</v>
      </c>
      <c r="BB1263" s="68" t="str">
        <f>'Flight Data'!$A1261</f>
        <v>G1260</v>
      </c>
      <c r="BC1263" s="68">
        <f ca="1">'Flight Data'!$B1261</f>
        <v>0</v>
      </c>
      <c r="BD1263" s="68">
        <f ca="1">ROUND(NORMINV($BI1263,'Inputs and Outputs'!$C$20,'Inputs and Outputs'!$D$20),0)</f>
        <v>108</v>
      </c>
      <c r="BE1263" s="68">
        <f t="shared" si="399"/>
        <v>104</v>
      </c>
      <c r="BF1263" s="68">
        <f t="shared" ca="1" si="400"/>
        <v>104</v>
      </c>
      <c r="BG1263" s="68">
        <f ca="1">IF(BF1263-BC1263&gt;'Inputs and Outputs'!$D$4,Four-BC1263,0)</f>
        <v>4</v>
      </c>
      <c r="BH1263" s="68">
        <f ca="1">BF1263*'Inputs and Outputs'!$D$5-BG1263*'Inputs and Outputs'!$D$6</f>
        <v>3760</v>
      </c>
      <c r="BI1263" s="70">
        <f t="shared" ca="1" si="408"/>
        <v>0.74951389172715266</v>
      </c>
      <c r="BJ1263" s="68">
        <f t="shared" si="401"/>
        <v>200</v>
      </c>
      <c r="BK1263" s="75">
        <f ca="1">BF1263*'Inputs and Outputs'!$D$5-('Model Part B'!BG1263*'Model Part B'!BJ1263+BG1263*Costperbumped)</f>
        <v>2960</v>
      </c>
      <c r="BN1263" s="74">
        <v>1260</v>
      </c>
      <c r="BO1263" s="68" t="s">
        <v>5</v>
      </c>
      <c r="BP1263" s="71">
        <f t="shared" si="414"/>
        <v>44617</v>
      </c>
      <c r="BQ1263" s="67" t="s">
        <v>0</v>
      </c>
      <c r="BR1263" s="68" t="str">
        <f>'Flight Data'!$A1261</f>
        <v>G1260</v>
      </c>
      <c r="BS1263" s="68">
        <f ca="1">'Flight Data'!$B1261</f>
        <v>0</v>
      </c>
      <c r="BT1263" s="68">
        <f ca="1">ROUND(NORMINV($BY1263,'Inputs and Outputs'!$C$18,'Inputs and Outputs'!$D$18),0)</f>
        <v>89</v>
      </c>
      <c r="BU1263" s="68">
        <f t="shared" si="402"/>
        <v>105</v>
      </c>
      <c r="BV1263" s="68">
        <f t="shared" ca="1" si="403"/>
        <v>89</v>
      </c>
      <c r="BW1263" s="68">
        <f ca="1">IF(BV1263-BS1263&gt;'Inputs and Outputs'!$D$4,Five-BS1263,0)</f>
        <v>0</v>
      </c>
      <c r="BX1263" s="68">
        <f ca="1">BV1263*'Inputs and Outputs'!$D$5-BW1263*'Inputs and Outputs'!$D$6</f>
        <v>3560</v>
      </c>
      <c r="BY1263" s="70">
        <f t="shared" ca="1" si="409"/>
        <v>2.7141693608346729E-2</v>
      </c>
      <c r="BZ1263" s="68">
        <f t="shared" si="404"/>
        <v>200</v>
      </c>
      <c r="CA1263" s="75">
        <f ca="1">BV1263*'Inputs and Outputs'!$D$5-('Model Part B'!BW1263*'Model Part B'!BZ1263+BW1263*Costperbumped)</f>
        <v>3560</v>
      </c>
    </row>
    <row r="1264" spans="2:79" x14ac:dyDescent="0.2">
      <c r="B1264" s="74">
        <v>1261</v>
      </c>
      <c r="C1264" s="68" t="s">
        <v>4</v>
      </c>
      <c r="D1264" s="71">
        <f t="shared" si="410"/>
        <v>44618</v>
      </c>
      <c r="E1264" s="67" t="s">
        <v>3</v>
      </c>
      <c r="F1264" s="68" t="str">
        <f>'Flight Data'!$A1262</f>
        <v>G1261</v>
      </c>
      <c r="G1264" s="68">
        <f ca="1">'Flight Data'!$B1262</f>
        <v>4</v>
      </c>
      <c r="H1264" s="68">
        <f ca="1">ROUND(NORMINV($M1264,'Inputs and Outputs'!$C$18,'Inputs and Outputs'!$D$18),0)</f>
        <v>94</v>
      </c>
      <c r="I1264" s="68">
        <f t="shared" si="390"/>
        <v>101</v>
      </c>
      <c r="J1264" s="68">
        <f t="shared" ca="1" si="391"/>
        <v>94</v>
      </c>
      <c r="K1264" s="68">
        <f ca="1">IF(J1264-G1264&gt;'Inputs and Outputs'!$D$4,One-G1264,0)</f>
        <v>0</v>
      </c>
      <c r="L1264" s="68">
        <f ca="1">J1264*'Inputs and Outputs'!$D$5-K1264*'Inputs and Outputs'!$D$6</f>
        <v>3760</v>
      </c>
      <c r="M1264" s="70">
        <f t="shared" ca="1" si="405"/>
        <v>0.11283282495637537</v>
      </c>
      <c r="N1264" s="68">
        <f t="shared" si="392"/>
        <v>25</v>
      </c>
      <c r="O1264" s="75">
        <f ca="1">J1264*'Inputs and Outputs'!$D$5-('Model Part B'!K1264*'Model Part B'!N1264+K1264*Costperbumped)</f>
        <v>3760</v>
      </c>
      <c r="R1264" s="74">
        <v>1261</v>
      </c>
      <c r="S1264" s="68" t="s">
        <v>4</v>
      </c>
      <c r="T1264" s="71">
        <f t="shared" si="411"/>
        <v>44618</v>
      </c>
      <c r="U1264" s="67" t="s">
        <v>3</v>
      </c>
      <c r="V1264" s="68" t="str">
        <f>'Flight Data'!$A1262</f>
        <v>G1261</v>
      </c>
      <c r="W1264" s="68">
        <f ca="1">'Flight Data'!$B1262</f>
        <v>4</v>
      </c>
      <c r="X1264" s="68">
        <f ca="1">ROUND(NORMINV($AC1264,'Inputs and Outputs'!$C$18,'Inputs and Outputs'!$D$18),0)</f>
        <v>100</v>
      </c>
      <c r="Y1264" s="68">
        <f t="shared" si="393"/>
        <v>102</v>
      </c>
      <c r="Z1264" s="68">
        <f t="shared" ca="1" si="394"/>
        <v>100</v>
      </c>
      <c r="AA1264" s="68">
        <f ca="1">IF(Z1264-W1264&gt;'Inputs and Outputs'!$D$4,One-W1264,0)</f>
        <v>0</v>
      </c>
      <c r="AB1264" s="68">
        <f ca="1">Z1264*'Inputs and Outputs'!$D$5-AA1264*'Inputs and Outputs'!$D$6</f>
        <v>4000</v>
      </c>
      <c r="AC1264" s="70">
        <f t="shared" ca="1" si="406"/>
        <v>0.43860419246925342</v>
      </c>
      <c r="AD1264" s="68">
        <f t="shared" si="395"/>
        <v>25</v>
      </c>
      <c r="AE1264" s="75">
        <f ca="1">Z1264*'Inputs and Outputs'!$D$5-('Model Part B'!AA1264*'Model Part B'!AD1264+AA1264*Costperbumped)</f>
        <v>4000</v>
      </c>
      <c r="AH1264" s="74">
        <v>1261</v>
      </c>
      <c r="AI1264" s="68" t="s">
        <v>4</v>
      </c>
      <c r="AJ1264" s="71">
        <f t="shared" si="412"/>
        <v>44618</v>
      </c>
      <c r="AK1264" s="67" t="s">
        <v>3</v>
      </c>
      <c r="AL1264" s="68" t="str">
        <f>'Flight Data'!$A1262</f>
        <v>G1261</v>
      </c>
      <c r="AM1264" s="68">
        <f ca="1">'Flight Data'!$B1262</f>
        <v>4</v>
      </c>
      <c r="AN1264" s="68">
        <f ca="1">ROUND(NORMINV($AS1264,'Inputs and Outputs'!$C$18,'Inputs and Outputs'!$D$18),0)</f>
        <v>112</v>
      </c>
      <c r="AO1264" s="68">
        <f t="shared" si="396"/>
        <v>103</v>
      </c>
      <c r="AP1264" s="68">
        <f t="shared" ca="1" si="397"/>
        <v>103</v>
      </c>
      <c r="AQ1264" s="68">
        <f ca="1">IF(AP1264-AM1264&gt;'Inputs and Outputs'!$D$4,Three-AM1264,0)</f>
        <v>0</v>
      </c>
      <c r="AR1264" s="68">
        <f ca="1">AP1264*'Inputs and Outputs'!$D$5-AQ1264*'Inputs and Outputs'!$D$6</f>
        <v>4120</v>
      </c>
      <c r="AS1264" s="70">
        <f t="shared" ca="1" si="407"/>
        <v>0.96959439625885568</v>
      </c>
      <c r="AT1264" s="68">
        <f t="shared" si="398"/>
        <v>25</v>
      </c>
      <c r="AU1264" s="75">
        <f ca="1">AP1264*'Inputs and Outputs'!$D$5-('Model Part B'!AQ1264*'Model Part B'!AT1264+AQ1264*Costperbumped)</f>
        <v>4120</v>
      </c>
      <c r="AX1264" s="74">
        <v>1261</v>
      </c>
      <c r="AY1264" s="68" t="s">
        <v>4</v>
      </c>
      <c r="AZ1264" s="71">
        <f t="shared" si="413"/>
        <v>44618</v>
      </c>
      <c r="BA1264" s="67" t="s">
        <v>3</v>
      </c>
      <c r="BB1264" s="68" t="str">
        <f>'Flight Data'!$A1262</f>
        <v>G1261</v>
      </c>
      <c r="BC1264" s="68">
        <f ca="1">'Flight Data'!$B1262</f>
        <v>4</v>
      </c>
      <c r="BD1264" s="68">
        <f ca="1">ROUND(NORMINV($BI1264,'Inputs and Outputs'!$C$18,'Inputs and Outputs'!$D$18),0)</f>
        <v>97</v>
      </c>
      <c r="BE1264" s="68">
        <f t="shared" si="399"/>
        <v>104</v>
      </c>
      <c r="BF1264" s="68">
        <f t="shared" ca="1" si="400"/>
        <v>97</v>
      </c>
      <c r="BG1264" s="68">
        <f ca="1">IF(BF1264-BC1264&gt;'Inputs and Outputs'!$D$4,Four-BC1264,0)</f>
        <v>0</v>
      </c>
      <c r="BH1264" s="68">
        <f ca="1">BF1264*'Inputs and Outputs'!$D$5-BG1264*'Inputs and Outputs'!$D$6</f>
        <v>3880</v>
      </c>
      <c r="BI1264" s="70">
        <f t="shared" ca="1" si="408"/>
        <v>0.27834341797975148</v>
      </c>
      <c r="BJ1264" s="68">
        <f t="shared" si="401"/>
        <v>25</v>
      </c>
      <c r="BK1264" s="75">
        <f ca="1">BF1264*'Inputs and Outputs'!$D$5-('Model Part B'!BG1264*'Model Part B'!BJ1264+BG1264*Costperbumped)</f>
        <v>3880</v>
      </c>
      <c r="BN1264" s="74">
        <v>1261</v>
      </c>
      <c r="BO1264" s="68" t="s">
        <v>4</v>
      </c>
      <c r="BP1264" s="71">
        <f t="shared" si="414"/>
        <v>44618</v>
      </c>
      <c r="BQ1264" s="67" t="s">
        <v>3</v>
      </c>
      <c r="BR1264" s="68" t="str">
        <f>'Flight Data'!$A1262</f>
        <v>G1261</v>
      </c>
      <c r="BS1264" s="68">
        <f ca="1">'Flight Data'!$B1262</f>
        <v>4</v>
      </c>
      <c r="BT1264" s="68">
        <f ca="1">ROUND(NORMINV($BY1264,'Inputs and Outputs'!$C$18,'Inputs and Outputs'!$D$18),0)</f>
        <v>93</v>
      </c>
      <c r="BU1264" s="68">
        <f t="shared" si="402"/>
        <v>105</v>
      </c>
      <c r="BV1264" s="68">
        <f t="shared" ca="1" si="403"/>
        <v>93</v>
      </c>
      <c r="BW1264" s="68">
        <f ca="1">IF(BV1264-BS1264&gt;'Inputs and Outputs'!$D$4,Five-BS1264,0)</f>
        <v>0</v>
      </c>
      <c r="BX1264" s="68">
        <f ca="1">BV1264*'Inputs and Outputs'!$D$5-BW1264*'Inputs and Outputs'!$D$6</f>
        <v>3720</v>
      </c>
      <c r="BY1264" s="70">
        <f t="shared" ca="1" si="409"/>
        <v>8.8428408526709412E-2</v>
      </c>
      <c r="BZ1264" s="68">
        <f t="shared" si="404"/>
        <v>25</v>
      </c>
      <c r="CA1264" s="75">
        <f ca="1">BV1264*'Inputs and Outputs'!$D$5-('Model Part B'!BW1264*'Model Part B'!BZ1264+BW1264*Costperbumped)</f>
        <v>3720</v>
      </c>
    </row>
    <row r="1265" spans="2:79" x14ac:dyDescent="0.2">
      <c r="B1265" s="74">
        <v>1262</v>
      </c>
      <c r="C1265" s="68" t="s">
        <v>4</v>
      </c>
      <c r="D1265" s="71">
        <f t="shared" si="410"/>
        <v>44618</v>
      </c>
      <c r="E1265" s="67" t="s">
        <v>2</v>
      </c>
      <c r="F1265" s="68" t="str">
        <f>'Flight Data'!$A1263</f>
        <v>G1262</v>
      </c>
      <c r="G1265" s="68">
        <f ca="1">'Flight Data'!$B1263</f>
        <v>1</v>
      </c>
      <c r="H1265" s="68">
        <f ca="1">ROUND(NORMINV($M1265,'Inputs and Outputs'!$C$19,'Inputs and Outputs'!$D$19),0)</f>
        <v>91</v>
      </c>
      <c r="I1265" s="68">
        <f t="shared" si="390"/>
        <v>101</v>
      </c>
      <c r="J1265" s="68">
        <f t="shared" ca="1" si="391"/>
        <v>91</v>
      </c>
      <c r="K1265" s="68">
        <f ca="1">IF(J1265-G1265&gt;'Inputs and Outputs'!$D$4,One-G1265,0)</f>
        <v>0</v>
      </c>
      <c r="L1265" s="68">
        <f ca="1">J1265*'Inputs and Outputs'!$D$5-K1265*'Inputs and Outputs'!$D$6</f>
        <v>3640</v>
      </c>
      <c r="M1265" s="70">
        <f t="shared" ca="1" si="405"/>
        <v>1.0210728683501147E-2</v>
      </c>
      <c r="N1265" s="68">
        <f t="shared" si="392"/>
        <v>25</v>
      </c>
      <c r="O1265" s="75">
        <f ca="1">J1265*'Inputs and Outputs'!$D$5-('Model Part B'!K1265*'Model Part B'!N1265+K1265*Costperbumped)</f>
        <v>3640</v>
      </c>
      <c r="R1265" s="74">
        <v>1262</v>
      </c>
      <c r="S1265" s="68" t="s">
        <v>4</v>
      </c>
      <c r="T1265" s="71">
        <f t="shared" si="411"/>
        <v>44618</v>
      </c>
      <c r="U1265" s="67" t="s">
        <v>2</v>
      </c>
      <c r="V1265" s="68" t="str">
        <f>'Flight Data'!$A1263</f>
        <v>G1262</v>
      </c>
      <c r="W1265" s="68">
        <f ca="1">'Flight Data'!$B1263</f>
        <v>1</v>
      </c>
      <c r="X1265" s="68">
        <f ca="1">ROUND(NORMINV($AC1265,'Inputs and Outputs'!$C$19,'Inputs and Outputs'!$D$19),0)</f>
        <v>103</v>
      </c>
      <c r="Y1265" s="68">
        <f t="shared" si="393"/>
        <v>102</v>
      </c>
      <c r="Z1265" s="68">
        <f t="shared" ca="1" si="394"/>
        <v>102</v>
      </c>
      <c r="AA1265" s="68">
        <f ca="1">IF(Z1265-W1265&gt;'Inputs and Outputs'!$D$4,One-W1265,0)</f>
        <v>0</v>
      </c>
      <c r="AB1265" s="68">
        <f ca="1">Z1265*'Inputs and Outputs'!$D$5-AA1265*'Inputs and Outputs'!$D$6</f>
        <v>4080</v>
      </c>
      <c r="AC1265" s="70">
        <f t="shared" ca="1" si="406"/>
        <v>0.46397238992992895</v>
      </c>
      <c r="AD1265" s="68">
        <f t="shared" si="395"/>
        <v>25</v>
      </c>
      <c r="AE1265" s="75">
        <f ca="1">Z1265*'Inputs and Outputs'!$D$5-('Model Part B'!AA1265*'Model Part B'!AD1265+AA1265*Costperbumped)</f>
        <v>4080</v>
      </c>
      <c r="AH1265" s="74">
        <v>1262</v>
      </c>
      <c r="AI1265" s="68" t="s">
        <v>4</v>
      </c>
      <c r="AJ1265" s="71">
        <f t="shared" si="412"/>
        <v>44618</v>
      </c>
      <c r="AK1265" s="67" t="s">
        <v>2</v>
      </c>
      <c r="AL1265" s="68" t="str">
        <f>'Flight Data'!$A1263</f>
        <v>G1262</v>
      </c>
      <c r="AM1265" s="68">
        <f ca="1">'Flight Data'!$B1263</f>
        <v>1</v>
      </c>
      <c r="AN1265" s="68">
        <f ca="1">ROUND(NORMINV($AS1265,'Inputs and Outputs'!$C$19,'Inputs and Outputs'!$D$19),0)</f>
        <v>100</v>
      </c>
      <c r="AO1265" s="68">
        <f t="shared" si="396"/>
        <v>103</v>
      </c>
      <c r="AP1265" s="68">
        <f t="shared" ca="1" si="397"/>
        <v>100</v>
      </c>
      <c r="AQ1265" s="68">
        <f ca="1">IF(AP1265-AM1265&gt;'Inputs and Outputs'!$D$4,Three-AM1265,0)</f>
        <v>0</v>
      </c>
      <c r="AR1265" s="68">
        <f ca="1">AP1265*'Inputs and Outputs'!$D$5-AQ1265*'Inputs and Outputs'!$D$6</f>
        <v>4000</v>
      </c>
      <c r="AS1265" s="70">
        <f t="shared" ca="1" si="407"/>
        <v>0.2912845284328297</v>
      </c>
      <c r="AT1265" s="68">
        <f t="shared" si="398"/>
        <v>25</v>
      </c>
      <c r="AU1265" s="75">
        <f ca="1">AP1265*'Inputs and Outputs'!$D$5-('Model Part B'!AQ1265*'Model Part B'!AT1265+AQ1265*Costperbumped)</f>
        <v>4000</v>
      </c>
      <c r="AX1265" s="74">
        <v>1262</v>
      </c>
      <c r="AY1265" s="68" t="s">
        <v>4</v>
      </c>
      <c r="AZ1265" s="71">
        <f t="shared" si="413"/>
        <v>44618</v>
      </c>
      <c r="BA1265" s="67" t="s">
        <v>2</v>
      </c>
      <c r="BB1265" s="68" t="str">
        <f>'Flight Data'!$A1263</f>
        <v>G1262</v>
      </c>
      <c r="BC1265" s="68">
        <f ca="1">'Flight Data'!$B1263</f>
        <v>1</v>
      </c>
      <c r="BD1265" s="68">
        <f ca="1">ROUND(NORMINV($BI1265,'Inputs and Outputs'!$C$19,'Inputs and Outputs'!$D$19),0)</f>
        <v>106</v>
      </c>
      <c r="BE1265" s="68">
        <f t="shared" si="399"/>
        <v>104</v>
      </c>
      <c r="BF1265" s="68">
        <f t="shared" ca="1" si="400"/>
        <v>104</v>
      </c>
      <c r="BG1265" s="68">
        <f ca="1">IF(BF1265-BC1265&gt;'Inputs and Outputs'!$D$4,Four-BC1265,0)</f>
        <v>3</v>
      </c>
      <c r="BH1265" s="68">
        <f ca="1">BF1265*'Inputs and Outputs'!$D$5-BG1265*'Inputs and Outputs'!$D$6</f>
        <v>3860</v>
      </c>
      <c r="BI1265" s="70">
        <f t="shared" ca="1" si="408"/>
        <v>0.75407898800091411</v>
      </c>
      <c r="BJ1265" s="68">
        <f t="shared" si="401"/>
        <v>25</v>
      </c>
      <c r="BK1265" s="75">
        <f ca="1">BF1265*'Inputs and Outputs'!$D$5-('Model Part B'!BG1265*'Model Part B'!BJ1265+BG1265*Costperbumped)</f>
        <v>3785</v>
      </c>
      <c r="BN1265" s="74">
        <v>1262</v>
      </c>
      <c r="BO1265" s="68" t="s">
        <v>4</v>
      </c>
      <c r="BP1265" s="71">
        <f t="shared" si="414"/>
        <v>44618</v>
      </c>
      <c r="BQ1265" s="67" t="s">
        <v>2</v>
      </c>
      <c r="BR1265" s="68" t="str">
        <f>'Flight Data'!$A1263</f>
        <v>G1262</v>
      </c>
      <c r="BS1265" s="68">
        <f ca="1">'Flight Data'!$B1263</f>
        <v>1</v>
      </c>
      <c r="BT1265" s="68">
        <f ca="1">ROUND(NORMINV($BY1265,'Inputs and Outputs'!$C$18,'Inputs and Outputs'!$D$18),0)</f>
        <v>101</v>
      </c>
      <c r="BU1265" s="68">
        <f t="shared" si="402"/>
        <v>105</v>
      </c>
      <c r="BV1265" s="68">
        <f t="shared" ca="1" si="403"/>
        <v>101</v>
      </c>
      <c r="BW1265" s="68">
        <f ca="1">IF(BV1265-BS1265&gt;'Inputs and Outputs'!$D$4,Five-BS1265,0)</f>
        <v>0</v>
      </c>
      <c r="BX1265" s="68">
        <f ca="1">BV1265*'Inputs and Outputs'!$D$5-BW1265*'Inputs and Outputs'!$D$6</f>
        <v>4040</v>
      </c>
      <c r="BY1265" s="70">
        <f t="shared" ca="1" si="409"/>
        <v>0.47236263251809518</v>
      </c>
      <c r="BZ1265" s="68">
        <f t="shared" si="404"/>
        <v>25</v>
      </c>
      <c r="CA1265" s="75">
        <f ca="1">BV1265*'Inputs and Outputs'!$D$5-('Model Part B'!BW1265*'Model Part B'!BZ1265+BW1265*Costperbumped)</f>
        <v>4040</v>
      </c>
    </row>
    <row r="1266" spans="2:79" x14ac:dyDescent="0.2">
      <c r="B1266" s="74">
        <v>1263</v>
      </c>
      <c r="C1266" s="68" t="s">
        <v>4</v>
      </c>
      <c r="D1266" s="71">
        <f t="shared" si="410"/>
        <v>44618</v>
      </c>
      <c r="E1266" s="67" t="s">
        <v>0</v>
      </c>
      <c r="F1266" s="68" t="str">
        <f>'Flight Data'!$A1264</f>
        <v>G1263</v>
      </c>
      <c r="G1266" s="68">
        <f ca="1">'Flight Data'!$B1264</f>
        <v>6</v>
      </c>
      <c r="H1266" s="68">
        <f ca="1">ROUND(NORMINV($M1266,'Inputs and Outputs'!$C$20,'Inputs and Outputs'!$D$20),0)</f>
        <v>107</v>
      </c>
      <c r="I1266" s="68">
        <f t="shared" si="390"/>
        <v>101</v>
      </c>
      <c r="J1266" s="68">
        <f t="shared" ca="1" si="391"/>
        <v>101</v>
      </c>
      <c r="K1266" s="68">
        <f ca="1">IF(J1266-G1266&gt;'Inputs and Outputs'!$D$4,One-G1266,0)</f>
        <v>0</v>
      </c>
      <c r="L1266" s="68">
        <f ca="1">J1266*'Inputs and Outputs'!$D$5-K1266*'Inputs and Outputs'!$D$6</f>
        <v>4040</v>
      </c>
      <c r="M1266" s="70">
        <f t="shared" ca="1" si="405"/>
        <v>0.6401985751793029</v>
      </c>
      <c r="N1266" s="68">
        <f t="shared" si="392"/>
        <v>200</v>
      </c>
      <c r="O1266" s="75">
        <f ca="1">J1266*'Inputs and Outputs'!$D$5-('Model Part B'!K1266*'Model Part B'!N1266+K1266*Costperbumped)</f>
        <v>4040</v>
      </c>
      <c r="R1266" s="74">
        <v>1263</v>
      </c>
      <c r="S1266" s="68" t="s">
        <v>4</v>
      </c>
      <c r="T1266" s="71">
        <f t="shared" si="411"/>
        <v>44618</v>
      </c>
      <c r="U1266" s="67" t="s">
        <v>0</v>
      </c>
      <c r="V1266" s="68" t="str">
        <f>'Flight Data'!$A1264</f>
        <v>G1263</v>
      </c>
      <c r="W1266" s="68">
        <f ca="1">'Flight Data'!$B1264</f>
        <v>6</v>
      </c>
      <c r="X1266" s="68">
        <f ca="1">ROUND(NORMINV($AC1266,'Inputs and Outputs'!$C$20,'Inputs and Outputs'!$D$20),0)</f>
        <v>101</v>
      </c>
      <c r="Y1266" s="68">
        <f t="shared" si="393"/>
        <v>102</v>
      </c>
      <c r="Z1266" s="68">
        <f t="shared" ca="1" si="394"/>
        <v>101</v>
      </c>
      <c r="AA1266" s="68">
        <f ca="1">IF(Z1266-W1266&gt;'Inputs and Outputs'!$D$4,One-W1266,0)</f>
        <v>0</v>
      </c>
      <c r="AB1266" s="68">
        <f ca="1">Z1266*'Inputs and Outputs'!$D$5-AA1266*'Inputs and Outputs'!$D$6</f>
        <v>4040</v>
      </c>
      <c r="AC1266" s="70">
        <f t="shared" ca="1" si="406"/>
        <v>0.24020201730292379</v>
      </c>
      <c r="AD1266" s="68">
        <f t="shared" si="395"/>
        <v>200</v>
      </c>
      <c r="AE1266" s="75">
        <f ca="1">Z1266*'Inputs and Outputs'!$D$5-('Model Part B'!AA1266*'Model Part B'!AD1266+AA1266*Costperbumped)</f>
        <v>4040</v>
      </c>
      <c r="AH1266" s="74">
        <v>1263</v>
      </c>
      <c r="AI1266" s="68" t="s">
        <v>4</v>
      </c>
      <c r="AJ1266" s="71">
        <f t="shared" si="412"/>
        <v>44618</v>
      </c>
      <c r="AK1266" s="67" t="s">
        <v>0</v>
      </c>
      <c r="AL1266" s="68" t="str">
        <f>'Flight Data'!$A1264</f>
        <v>G1263</v>
      </c>
      <c r="AM1266" s="68">
        <f ca="1">'Flight Data'!$B1264</f>
        <v>6</v>
      </c>
      <c r="AN1266" s="68">
        <f ca="1">ROUND(NORMINV($AS1266,'Inputs and Outputs'!$C$20,'Inputs and Outputs'!$D$20),0)</f>
        <v>114</v>
      </c>
      <c r="AO1266" s="68">
        <f t="shared" si="396"/>
        <v>103</v>
      </c>
      <c r="AP1266" s="68">
        <f t="shared" ca="1" si="397"/>
        <v>103</v>
      </c>
      <c r="AQ1266" s="68">
        <f ca="1">IF(AP1266-AM1266&gt;'Inputs and Outputs'!$D$4,Three-AM1266,0)</f>
        <v>0</v>
      </c>
      <c r="AR1266" s="68">
        <f ca="1">AP1266*'Inputs and Outputs'!$D$5-AQ1266*'Inputs and Outputs'!$D$6</f>
        <v>4120</v>
      </c>
      <c r="AS1266" s="70">
        <f t="shared" ca="1" si="407"/>
        <v>0.95906889938929962</v>
      </c>
      <c r="AT1266" s="68">
        <f t="shared" si="398"/>
        <v>200</v>
      </c>
      <c r="AU1266" s="75">
        <f ca="1">AP1266*'Inputs and Outputs'!$D$5-('Model Part B'!AQ1266*'Model Part B'!AT1266+AQ1266*Costperbumped)</f>
        <v>4120</v>
      </c>
      <c r="AX1266" s="74">
        <v>1263</v>
      </c>
      <c r="AY1266" s="68" t="s">
        <v>4</v>
      </c>
      <c r="AZ1266" s="71">
        <f t="shared" si="413"/>
        <v>44618</v>
      </c>
      <c r="BA1266" s="67" t="s">
        <v>0</v>
      </c>
      <c r="BB1266" s="68" t="str">
        <f>'Flight Data'!$A1264</f>
        <v>G1263</v>
      </c>
      <c r="BC1266" s="68">
        <f ca="1">'Flight Data'!$B1264</f>
        <v>6</v>
      </c>
      <c r="BD1266" s="68">
        <f ca="1">ROUND(NORMINV($BI1266,'Inputs and Outputs'!$C$20,'Inputs and Outputs'!$D$20),0)</f>
        <v>103</v>
      </c>
      <c r="BE1266" s="68">
        <f t="shared" si="399"/>
        <v>104</v>
      </c>
      <c r="BF1266" s="68">
        <f t="shared" ca="1" si="400"/>
        <v>103</v>
      </c>
      <c r="BG1266" s="68">
        <f ca="1">IF(BF1266-BC1266&gt;'Inputs and Outputs'!$D$4,Four-BC1266,0)</f>
        <v>0</v>
      </c>
      <c r="BH1266" s="68">
        <f ca="1">BF1266*'Inputs and Outputs'!$D$5-BG1266*'Inputs and Outputs'!$D$6</f>
        <v>4120</v>
      </c>
      <c r="BI1266" s="70">
        <f t="shared" ca="1" si="408"/>
        <v>0.36708910243152026</v>
      </c>
      <c r="BJ1266" s="68">
        <f t="shared" si="401"/>
        <v>200</v>
      </c>
      <c r="BK1266" s="75">
        <f ca="1">BF1266*'Inputs and Outputs'!$D$5-('Model Part B'!BG1266*'Model Part B'!BJ1266+BG1266*Costperbumped)</f>
        <v>4120</v>
      </c>
      <c r="BN1266" s="74">
        <v>1263</v>
      </c>
      <c r="BO1266" s="68" t="s">
        <v>4</v>
      </c>
      <c r="BP1266" s="71">
        <f t="shared" si="414"/>
        <v>44618</v>
      </c>
      <c r="BQ1266" s="67" t="s">
        <v>0</v>
      </c>
      <c r="BR1266" s="68" t="str">
        <f>'Flight Data'!$A1264</f>
        <v>G1263</v>
      </c>
      <c r="BS1266" s="68">
        <f ca="1">'Flight Data'!$B1264</f>
        <v>6</v>
      </c>
      <c r="BT1266" s="68">
        <f ca="1">ROUND(NORMINV($BY1266,'Inputs and Outputs'!$C$18,'Inputs and Outputs'!$D$18),0)</f>
        <v>101</v>
      </c>
      <c r="BU1266" s="68">
        <f t="shared" si="402"/>
        <v>105</v>
      </c>
      <c r="BV1266" s="68">
        <f t="shared" ca="1" si="403"/>
        <v>101</v>
      </c>
      <c r="BW1266" s="68">
        <f ca="1">IF(BV1266-BS1266&gt;'Inputs and Outputs'!$D$4,Five-BS1266,0)</f>
        <v>0</v>
      </c>
      <c r="BX1266" s="68">
        <f ca="1">BV1266*'Inputs and Outputs'!$D$5-BW1266*'Inputs and Outputs'!$D$6</f>
        <v>4040</v>
      </c>
      <c r="BY1266" s="70">
        <f t="shared" ca="1" si="409"/>
        <v>0.48006915216280688</v>
      </c>
      <c r="BZ1266" s="68">
        <f t="shared" si="404"/>
        <v>200</v>
      </c>
      <c r="CA1266" s="75">
        <f ca="1">BV1266*'Inputs and Outputs'!$D$5-('Model Part B'!BW1266*'Model Part B'!BZ1266+BW1266*Costperbumped)</f>
        <v>4040</v>
      </c>
    </row>
    <row r="1267" spans="2:79" x14ac:dyDescent="0.2">
      <c r="B1267" s="74">
        <v>1264</v>
      </c>
      <c r="C1267" s="68" t="s">
        <v>1</v>
      </c>
      <c r="D1267" s="71">
        <f t="shared" si="410"/>
        <v>44619</v>
      </c>
      <c r="E1267" s="67" t="s">
        <v>3</v>
      </c>
      <c r="F1267" s="68" t="str">
        <f>'Flight Data'!$A1265</f>
        <v>G1264</v>
      </c>
      <c r="G1267" s="68">
        <f ca="1">'Flight Data'!$B1265</f>
        <v>8</v>
      </c>
      <c r="H1267" s="68">
        <f ca="1">ROUND(NORMINV($M1267,'Inputs and Outputs'!$C$18,'Inputs and Outputs'!$D$18),0)</f>
        <v>106</v>
      </c>
      <c r="I1267" s="68">
        <f t="shared" si="390"/>
        <v>101</v>
      </c>
      <c r="J1267" s="68">
        <f t="shared" ca="1" si="391"/>
        <v>101</v>
      </c>
      <c r="K1267" s="68">
        <f ca="1">IF(J1267-G1267&gt;'Inputs and Outputs'!$D$4,One-G1267,0)</f>
        <v>0</v>
      </c>
      <c r="L1267" s="68">
        <f ca="1">J1267*'Inputs and Outputs'!$D$5-K1267*'Inputs and Outputs'!$D$6</f>
        <v>4040</v>
      </c>
      <c r="M1267" s="70">
        <f t="shared" ca="1" si="405"/>
        <v>0.78224178062421157</v>
      </c>
      <c r="N1267" s="68">
        <f t="shared" si="392"/>
        <v>25</v>
      </c>
      <c r="O1267" s="75">
        <f ca="1">J1267*'Inputs and Outputs'!$D$5-('Model Part B'!K1267*'Model Part B'!N1267+K1267*Costperbumped)</f>
        <v>4040</v>
      </c>
      <c r="R1267" s="74">
        <v>1264</v>
      </c>
      <c r="S1267" s="68" t="s">
        <v>1</v>
      </c>
      <c r="T1267" s="71">
        <f t="shared" si="411"/>
        <v>44619</v>
      </c>
      <c r="U1267" s="67" t="s">
        <v>3</v>
      </c>
      <c r="V1267" s="68" t="str">
        <f>'Flight Data'!$A1265</f>
        <v>G1264</v>
      </c>
      <c r="W1267" s="68">
        <f ca="1">'Flight Data'!$B1265</f>
        <v>8</v>
      </c>
      <c r="X1267" s="68">
        <f ca="1">ROUND(NORMINV($AC1267,'Inputs and Outputs'!$C$18,'Inputs and Outputs'!$D$18),0)</f>
        <v>96</v>
      </c>
      <c r="Y1267" s="68">
        <f t="shared" si="393"/>
        <v>102</v>
      </c>
      <c r="Z1267" s="68">
        <f t="shared" ca="1" si="394"/>
        <v>96</v>
      </c>
      <c r="AA1267" s="68">
        <f ca="1">IF(Z1267-W1267&gt;'Inputs and Outputs'!$D$4,One-W1267,0)</f>
        <v>0</v>
      </c>
      <c r="AB1267" s="68">
        <f ca="1">Z1267*'Inputs and Outputs'!$D$5-AA1267*'Inputs and Outputs'!$D$6</f>
        <v>3840</v>
      </c>
      <c r="AC1267" s="70">
        <f t="shared" ca="1" si="406"/>
        <v>0.21617250956421441</v>
      </c>
      <c r="AD1267" s="68">
        <f t="shared" si="395"/>
        <v>25</v>
      </c>
      <c r="AE1267" s="75">
        <f ca="1">Z1267*'Inputs and Outputs'!$D$5-('Model Part B'!AA1267*'Model Part B'!AD1267+AA1267*Costperbumped)</f>
        <v>3840</v>
      </c>
      <c r="AH1267" s="74">
        <v>1264</v>
      </c>
      <c r="AI1267" s="68" t="s">
        <v>1</v>
      </c>
      <c r="AJ1267" s="71">
        <f t="shared" si="412"/>
        <v>44619</v>
      </c>
      <c r="AK1267" s="67" t="s">
        <v>3</v>
      </c>
      <c r="AL1267" s="68" t="str">
        <f>'Flight Data'!$A1265</f>
        <v>G1264</v>
      </c>
      <c r="AM1267" s="68">
        <f ca="1">'Flight Data'!$B1265</f>
        <v>8</v>
      </c>
      <c r="AN1267" s="68">
        <f ca="1">ROUND(NORMINV($AS1267,'Inputs and Outputs'!$C$18,'Inputs and Outputs'!$D$18),0)</f>
        <v>97</v>
      </c>
      <c r="AO1267" s="68">
        <f t="shared" si="396"/>
        <v>103</v>
      </c>
      <c r="AP1267" s="68">
        <f t="shared" ca="1" si="397"/>
        <v>97</v>
      </c>
      <c r="AQ1267" s="68">
        <f ca="1">IF(AP1267-AM1267&gt;'Inputs and Outputs'!$D$4,Three-AM1267,0)</f>
        <v>0</v>
      </c>
      <c r="AR1267" s="68">
        <f ca="1">AP1267*'Inputs and Outputs'!$D$5-AQ1267*'Inputs and Outputs'!$D$6</f>
        <v>3880</v>
      </c>
      <c r="AS1267" s="70">
        <f t="shared" ca="1" si="407"/>
        <v>0.23044138419535665</v>
      </c>
      <c r="AT1267" s="68">
        <f t="shared" si="398"/>
        <v>25</v>
      </c>
      <c r="AU1267" s="75">
        <f ca="1">AP1267*'Inputs and Outputs'!$D$5-('Model Part B'!AQ1267*'Model Part B'!AT1267+AQ1267*Costperbumped)</f>
        <v>3880</v>
      </c>
      <c r="AX1267" s="74">
        <v>1264</v>
      </c>
      <c r="AY1267" s="68" t="s">
        <v>1</v>
      </c>
      <c r="AZ1267" s="71">
        <f t="shared" si="413"/>
        <v>44619</v>
      </c>
      <c r="BA1267" s="67" t="s">
        <v>3</v>
      </c>
      <c r="BB1267" s="68" t="str">
        <f>'Flight Data'!$A1265</f>
        <v>G1264</v>
      </c>
      <c r="BC1267" s="68">
        <f ca="1">'Flight Data'!$B1265</f>
        <v>8</v>
      </c>
      <c r="BD1267" s="68">
        <f ca="1">ROUND(NORMINV($BI1267,'Inputs and Outputs'!$C$18,'Inputs and Outputs'!$D$18),0)</f>
        <v>99</v>
      </c>
      <c r="BE1267" s="68">
        <f t="shared" si="399"/>
        <v>104</v>
      </c>
      <c r="BF1267" s="68">
        <f t="shared" ca="1" si="400"/>
        <v>99</v>
      </c>
      <c r="BG1267" s="68">
        <f ca="1">IF(BF1267-BC1267&gt;'Inputs and Outputs'!$D$4,Four-BC1267,0)</f>
        <v>0</v>
      </c>
      <c r="BH1267" s="68">
        <f ca="1">BF1267*'Inputs and Outputs'!$D$5-BG1267*'Inputs and Outputs'!$D$6</f>
        <v>3960</v>
      </c>
      <c r="BI1267" s="70">
        <f t="shared" ca="1" si="408"/>
        <v>0.37016414473327774</v>
      </c>
      <c r="BJ1267" s="68">
        <f t="shared" si="401"/>
        <v>25</v>
      </c>
      <c r="BK1267" s="75">
        <f ca="1">BF1267*'Inputs and Outputs'!$D$5-('Model Part B'!BG1267*'Model Part B'!BJ1267+BG1267*Costperbumped)</f>
        <v>3960</v>
      </c>
      <c r="BN1267" s="74">
        <v>1264</v>
      </c>
      <c r="BO1267" s="68" t="s">
        <v>1</v>
      </c>
      <c r="BP1267" s="71">
        <f t="shared" si="414"/>
        <v>44619</v>
      </c>
      <c r="BQ1267" s="67" t="s">
        <v>3</v>
      </c>
      <c r="BR1267" s="68" t="str">
        <f>'Flight Data'!$A1265</f>
        <v>G1264</v>
      </c>
      <c r="BS1267" s="68">
        <f ca="1">'Flight Data'!$B1265</f>
        <v>8</v>
      </c>
      <c r="BT1267" s="68">
        <f ca="1">ROUND(NORMINV($BY1267,'Inputs and Outputs'!$C$18,'Inputs and Outputs'!$D$18),0)</f>
        <v>98</v>
      </c>
      <c r="BU1267" s="68">
        <f t="shared" si="402"/>
        <v>105</v>
      </c>
      <c r="BV1267" s="68">
        <f t="shared" ca="1" si="403"/>
        <v>98</v>
      </c>
      <c r="BW1267" s="68">
        <f ca="1">IF(BV1267-BS1267&gt;'Inputs and Outputs'!$D$4,Five-BS1267,0)</f>
        <v>0</v>
      </c>
      <c r="BX1267" s="68">
        <f ca="1">BV1267*'Inputs and Outputs'!$D$5-BW1267*'Inputs and Outputs'!$D$6</f>
        <v>3920</v>
      </c>
      <c r="BY1267" s="70">
        <f t="shared" ca="1" si="409"/>
        <v>0.31570568487418016</v>
      </c>
      <c r="BZ1267" s="68">
        <f t="shared" si="404"/>
        <v>25</v>
      </c>
      <c r="CA1267" s="75">
        <f ca="1">BV1267*'Inputs and Outputs'!$D$5-('Model Part B'!BW1267*'Model Part B'!BZ1267+BW1267*Costperbumped)</f>
        <v>3920</v>
      </c>
    </row>
    <row r="1268" spans="2:79" x14ac:dyDescent="0.2">
      <c r="B1268" s="74">
        <v>1265</v>
      </c>
      <c r="C1268" s="68" t="s">
        <v>1</v>
      </c>
      <c r="D1268" s="71">
        <f t="shared" si="410"/>
        <v>44619</v>
      </c>
      <c r="E1268" s="67" t="s">
        <v>2</v>
      </c>
      <c r="F1268" s="68" t="str">
        <f>'Flight Data'!$A1266</f>
        <v>G1265</v>
      </c>
      <c r="G1268" s="68">
        <f ca="1">'Flight Data'!$B1266</f>
        <v>1</v>
      </c>
      <c r="H1268" s="68">
        <f ca="1">ROUND(NORMINV($M1268,'Inputs and Outputs'!$C$19,'Inputs and Outputs'!$D$19),0)</f>
        <v>108</v>
      </c>
      <c r="I1268" s="68">
        <f t="shared" si="390"/>
        <v>101</v>
      </c>
      <c r="J1268" s="68">
        <f t="shared" ca="1" si="391"/>
        <v>101</v>
      </c>
      <c r="K1268" s="68">
        <f ca="1">IF(J1268-G1268&gt;'Inputs and Outputs'!$D$4,One-G1268,0)</f>
        <v>0</v>
      </c>
      <c r="L1268" s="68">
        <f ca="1">J1268*'Inputs and Outputs'!$D$5-K1268*'Inputs and Outputs'!$D$6</f>
        <v>4040</v>
      </c>
      <c r="M1268" s="70">
        <f t="shared" ca="1" si="405"/>
        <v>0.84468040172093395</v>
      </c>
      <c r="N1268" s="68">
        <f t="shared" si="392"/>
        <v>25</v>
      </c>
      <c r="O1268" s="75">
        <f ca="1">J1268*'Inputs and Outputs'!$D$5-('Model Part B'!K1268*'Model Part B'!N1268+K1268*Costperbumped)</f>
        <v>4040</v>
      </c>
      <c r="R1268" s="74">
        <v>1265</v>
      </c>
      <c r="S1268" s="68" t="s">
        <v>1</v>
      </c>
      <c r="T1268" s="71">
        <f t="shared" si="411"/>
        <v>44619</v>
      </c>
      <c r="U1268" s="67" t="s">
        <v>2</v>
      </c>
      <c r="V1268" s="68" t="str">
        <f>'Flight Data'!$A1266</f>
        <v>G1265</v>
      </c>
      <c r="W1268" s="68">
        <f ca="1">'Flight Data'!$B1266</f>
        <v>1</v>
      </c>
      <c r="X1268" s="68">
        <f ca="1">ROUND(NORMINV($AC1268,'Inputs and Outputs'!$C$19,'Inputs and Outputs'!$D$19),0)</f>
        <v>100</v>
      </c>
      <c r="Y1268" s="68">
        <f t="shared" si="393"/>
        <v>102</v>
      </c>
      <c r="Z1268" s="68">
        <f t="shared" ca="1" si="394"/>
        <v>100</v>
      </c>
      <c r="AA1268" s="68">
        <f ca="1">IF(Z1268-W1268&gt;'Inputs and Outputs'!$D$4,One-W1268,0)</f>
        <v>0</v>
      </c>
      <c r="AB1268" s="68">
        <f ca="1">Z1268*'Inputs and Outputs'!$D$5-AA1268*'Inputs and Outputs'!$D$6</f>
        <v>4000</v>
      </c>
      <c r="AC1268" s="70">
        <f t="shared" ca="1" si="406"/>
        <v>0.28292919726494914</v>
      </c>
      <c r="AD1268" s="68">
        <f t="shared" si="395"/>
        <v>25</v>
      </c>
      <c r="AE1268" s="75">
        <f ca="1">Z1268*'Inputs and Outputs'!$D$5-('Model Part B'!AA1268*'Model Part B'!AD1268+AA1268*Costperbumped)</f>
        <v>4000</v>
      </c>
      <c r="AH1268" s="74">
        <v>1265</v>
      </c>
      <c r="AI1268" s="68" t="s">
        <v>1</v>
      </c>
      <c r="AJ1268" s="71">
        <f t="shared" si="412"/>
        <v>44619</v>
      </c>
      <c r="AK1268" s="67" t="s">
        <v>2</v>
      </c>
      <c r="AL1268" s="68" t="str">
        <f>'Flight Data'!$A1266</f>
        <v>G1265</v>
      </c>
      <c r="AM1268" s="68">
        <f ca="1">'Flight Data'!$B1266</f>
        <v>1</v>
      </c>
      <c r="AN1268" s="68">
        <f ca="1">ROUND(NORMINV($AS1268,'Inputs and Outputs'!$C$19,'Inputs and Outputs'!$D$19),0)</f>
        <v>103</v>
      </c>
      <c r="AO1268" s="68">
        <f t="shared" si="396"/>
        <v>103</v>
      </c>
      <c r="AP1268" s="68">
        <f t="shared" ca="1" si="397"/>
        <v>103</v>
      </c>
      <c r="AQ1268" s="68">
        <f ca="1">IF(AP1268-AM1268&gt;'Inputs and Outputs'!$D$4,Three-AM1268,0)</f>
        <v>2</v>
      </c>
      <c r="AR1268" s="68">
        <f ca="1">AP1268*'Inputs and Outputs'!$D$5-AQ1268*'Inputs and Outputs'!$D$6</f>
        <v>3920</v>
      </c>
      <c r="AS1268" s="70">
        <f t="shared" ca="1" si="407"/>
        <v>0.51608062604872307</v>
      </c>
      <c r="AT1268" s="68">
        <f t="shared" si="398"/>
        <v>25</v>
      </c>
      <c r="AU1268" s="75">
        <f ca="1">AP1268*'Inputs and Outputs'!$D$5-('Model Part B'!AQ1268*'Model Part B'!AT1268+AQ1268*Costperbumped)</f>
        <v>3870</v>
      </c>
      <c r="AX1268" s="74">
        <v>1265</v>
      </c>
      <c r="AY1268" s="68" t="s">
        <v>1</v>
      </c>
      <c r="AZ1268" s="71">
        <f t="shared" si="413"/>
        <v>44619</v>
      </c>
      <c r="BA1268" s="67" t="s">
        <v>2</v>
      </c>
      <c r="BB1268" s="68" t="str">
        <f>'Flight Data'!$A1266</f>
        <v>G1265</v>
      </c>
      <c r="BC1268" s="68">
        <f ca="1">'Flight Data'!$B1266</f>
        <v>1</v>
      </c>
      <c r="BD1268" s="68">
        <f ca="1">ROUND(NORMINV($BI1268,'Inputs and Outputs'!$C$19,'Inputs and Outputs'!$D$19),0)</f>
        <v>105</v>
      </c>
      <c r="BE1268" s="68">
        <f t="shared" si="399"/>
        <v>104</v>
      </c>
      <c r="BF1268" s="68">
        <f t="shared" ca="1" si="400"/>
        <v>104</v>
      </c>
      <c r="BG1268" s="68">
        <f ca="1">IF(BF1268-BC1268&gt;'Inputs and Outputs'!$D$4,Four-BC1268,0)</f>
        <v>3</v>
      </c>
      <c r="BH1268" s="68">
        <f ca="1">BF1268*'Inputs and Outputs'!$D$5-BG1268*'Inputs and Outputs'!$D$6</f>
        <v>3860</v>
      </c>
      <c r="BI1268" s="70">
        <f t="shared" ca="1" si="408"/>
        <v>0.62580260251083863</v>
      </c>
      <c r="BJ1268" s="68">
        <f t="shared" si="401"/>
        <v>25</v>
      </c>
      <c r="BK1268" s="75">
        <f ca="1">BF1268*'Inputs and Outputs'!$D$5-('Model Part B'!BG1268*'Model Part B'!BJ1268+BG1268*Costperbumped)</f>
        <v>3785</v>
      </c>
      <c r="BN1268" s="74">
        <v>1265</v>
      </c>
      <c r="BO1268" s="68" t="s">
        <v>1</v>
      </c>
      <c r="BP1268" s="71">
        <f t="shared" si="414"/>
        <v>44619</v>
      </c>
      <c r="BQ1268" s="67" t="s">
        <v>2</v>
      </c>
      <c r="BR1268" s="68" t="str">
        <f>'Flight Data'!$A1266</f>
        <v>G1265</v>
      </c>
      <c r="BS1268" s="68">
        <f ca="1">'Flight Data'!$B1266</f>
        <v>1</v>
      </c>
      <c r="BT1268" s="68">
        <f ca="1">ROUND(NORMINV($BY1268,'Inputs and Outputs'!$C$18,'Inputs and Outputs'!$D$18),0)</f>
        <v>104</v>
      </c>
      <c r="BU1268" s="68">
        <f t="shared" si="402"/>
        <v>105</v>
      </c>
      <c r="BV1268" s="68">
        <f t="shared" ca="1" si="403"/>
        <v>104</v>
      </c>
      <c r="BW1268" s="68">
        <f ca="1">IF(BV1268-BS1268&gt;'Inputs and Outputs'!$D$4,Five-BS1268,0)</f>
        <v>4</v>
      </c>
      <c r="BX1268" s="68">
        <f ca="1">BV1268*'Inputs and Outputs'!$D$5-BW1268*'Inputs and Outputs'!$D$6</f>
        <v>3760</v>
      </c>
      <c r="BY1268" s="70">
        <f t="shared" ca="1" si="409"/>
        <v>0.68555833224955687</v>
      </c>
      <c r="BZ1268" s="68">
        <f t="shared" si="404"/>
        <v>25</v>
      </c>
      <c r="CA1268" s="75">
        <f ca="1">BV1268*'Inputs and Outputs'!$D$5-('Model Part B'!BW1268*'Model Part B'!BZ1268+BW1268*Costperbumped)</f>
        <v>3660</v>
      </c>
    </row>
    <row r="1269" spans="2:79" x14ac:dyDescent="0.2">
      <c r="B1269" s="74">
        <v>1266</v>
      </c>
      <c r="C1269" s="68" t="s">
        <v>1</v>
      </c>
      <c r="D1269" s="71">
        <f t="shared" si="410"/>
        <v>44619</v>
      </c>
      <c r="E1269" s="67" t="s">
        <v>0</v>
      </c>
      <c r="F1269" s="68" t="str">
        <f>'Flight Data'!$A1267</f>
        <v>G1266</v>
      </c>
      <c r="G1269" s="68">
        <f ca="1">'Flight Data'!$B1267</f>
        <v>8</v>
      </c>
      <c r="H1269" s="68">
        <f ca="1">ROUND(NORMINV($M1269,'Inputs and Outputs'!$C$20,'Inputs and Outputs'!$D$20),0)</f>
        <v>106</v>
      </c>
      <c r="I1269" s="68">
        <f t="shared" si="390"/>
        <v>101</v>
      </c>
      <c r="J1269" s="68">
        <f t="shared" ca="1" si="391"/>
        <v>101</v>
      </c>
      <c r="K1269" s="68">
        <f ca="1">IF(J1269-G1269&gt;'Inputs and Outputs'!$D$4,One-G1269,0)</f>
        <v>0</v>
      </c>
      <c r="L1269" s="68">
        <f ca="1">J1269*'Inputs and Outputs'!$D$5-K1269*'Inputs and Outputs'!$D$6</f>
        <v>4040</v>
      </c>
      <c r="M1269" s="70">
        <f t="shared" ca="1" si="405"/>
        <v>0.58055039523963692</v>
      </c>
      <c r="N1269" s="68">
        <f t="shared" si="392"/>
        <v>200</v>
      </c>
      <c r="O1269" s="75">
        <f ca="1">J1269*'Inputs and Outputs'!$D$5-('Model Part B'!K1269*'Model Part B'!N1269+K1269*Costperbumped)</f>
        <v>4040</v>
      </c>
      <c r="R1269" s="74">
        <v>1266</v>
      </c>
      <c r="S1269" s="68" t="s">
        <v>1</v>
      </c>
      <c r="T1269" s="71">
        <f t="shared" si="411"/>
        <v>44619</v>
      </c>
      <c r="U1269" s="67" t="s">
        <v>0</v>
      </c>
      <c r="V1269" s="68" t="str">
        <f>'Flight Data'!$A1267</f>
        <v>G1266</v>
      </c>
      <c r="W1269" s="68">
        <f ca="1">'Flight Data'!$B1267</f>
        <v>8</v>
      </c>
      <c r="X1269" s="68">
        <f ca="1">ROUND(NORMINV($AC1269,'Inputs and Outputs'!$C$20,'Inputs and Outputs'!$D$20),0)</f>
        <v>105</v>
      </c>
      <c r="Y1269" s="68">
        <f t="shared" si="393"/>
        <v>102</v>
      </c>
      <c r="Z1269" s="68">
        <f t="shared" ca="1" si="394"/>
        <v>102</v>
      </c>
      <c r="AA1269" s="68">
        <f ca="1">IF(Z1269-W1269&gt;'Inputs and Outputs'!$D$4,One-W1269,0)</f>
        <v>0</v>
      </c>
      <c r="AB1269" s="68">
        <f ca="1">Z1269*'Inputs and Outputs'!$D$5-AA1269*'Inputs and Outputs'!$D$6</f>
        <v>4080</v>
      </c>
      <c r="AC1269" s="70">
        <f t="shared" ca="1" si="406"/>
        <v>0.52133179150357833</v>
      </c>
      <c r="AD1269" s="68">
        <f t="shared" si="395"/>
        <v>200</v>
      </c>
      <c r="AE1269" s="75">
        <f ca="1">Z1269*'Inputs and Outputs'!$D$5-('Model Part B'!AA1269*'Model Part B'!AD1269+AA1269*Costperbumped)</f>
        <v>4080</v>
      </c>
      <c r="AH1269" s="74">
        <v>1266</v>
      </c>
      <c r="AI1269" s="68" t="s">
        <v>1</v>
      </c>
      <c r="AJ1269" s="71">
        <f t="shared" si="412"/>
        <v>44619</v>
      </c>
      <c r="AK1269" s="67" t="s">
        <v>0</v>
      </c>
      <c r="AL1269" s="68" t="str">
        <f>'Flight Data'!$A1267</f>
        <v>G1266</v>
      </c>
      <c r="AM1269" s="68">
        <f ca="1">'Flight Data'!$B1267</f>
        <v>8</v>
      </c>
      <c r="AN1269" s="68">
        <f ca="1">ROUND(NORMINV($AS1269,'Inputs and Outputs'!$C$20,'Inputs and Outputs'!$D$20),0)</f>
        <v>103</v>
      </c>
      <c r="AO1269" s="68">
        <f t="shared" si="396"/>
        <v>103</v>
      </c>
      <c r="AP1269" s="68">
        <f t="shared" ca="1" si="397"/>
        <v>103</v>
      </c>
      <c r="AQ1269" s="68">
        <f ca="1">IF(AP1269-AM1269&gt;'Inputs and Outputs'!$D$4,Three-AM1269,0)</f>
        <v>0</v>
      </c>
      <c r="AR1269" s="68">
        <f ca="1">AP1269*'Inputs and Outputs'!$D$5-AQ1269*'Inputs and Outputs'!$D$6</f>
        <v>4120</v>
      </c>
      <c r="AS1269" s="70">
        <f t="shared" ca="1" si="407"/>
        <v>0.3703776300951811</v>
      </c>
      <c r="AT1269" s="68">
        <f t="shared" si="398"/>
        <v>200</v>
      </c>
      <c r="AU1269" s="75">
        <f ca="1">AP1269*'Inputs and Outputs'!$D$5-('Model Part B'!AQ1269*'Model Part B'!AT1269+AQ1269*Costperbumped)</f>
        <v>4120</v>
      </c>
      <c r="AX1269" s="74">
        <v>1266</v>
      </c>
      <c r="AY1269" s="68" t="s">
        <v>1</v>
      </c>
      <c r="AZ1269" s="71">
        <f t="shared" si="413"/>
        <v>44619</v>
      </c>
      <c r="BA1269" s="67" t="s">
        <v>0</v>
      </c>
      <c r="BB1269" s="68" t="str">
        <f>'Flight Data'!$A1267</f>
        <v>G1266</v>
      </c>
      <c r="BC1269" s="68">
        <f ca="1">'Flight Data'!$B1267</f>
        <v>8</v>
      </c>
      <c r="BD1269" s="68">
        <f ca="1">ROUND(NORMINV($BI1269,'Inputs and Outputs'!$C$20,'Inputs and Outputs'!$D$20),0)</f>
        <v>107</v>
      </c>
      <c r="BE1269" s="68">
        <f t="shared" si="399"/>
        <v>104</v>
      </c>
      <c r="BF1269" s="68">
        <f t="shared" ca="1" si="400"/>
        <v>104</v>
      </c>
      <c r="BG1269" s="68">
        <f ca="1">IF(BF1269-BC1269&gt;'Inputs and Outputs'!$D$4,Four-BC1269,0)</f>
        <v>0</v>
      </c>
      <c r="BH1269" s="68">
        <f ca="1">BF1269*'Inputs and Outputs'!$D$5-BG1269*'Inputs and Outputs'!$D$6</f>
        <v>4160</v>
      </c>
      <c r="BI1269" s="70">
        <f t="shared" ca="1" si="408"/>
        <v>0.64280946254107696</v>
      </c>
      <c r="BJ1269" s="68">
        <f t="shared" si="401"/>
        <v>200</v>
      </c>
      <c r="BK1269" s="75">
        <f ca="1">BF1269*'Inputs and Outputs'!$D$5-('Model Part B'!BG1269*'Model Part B'!BJ1269+BG1269*Costperbumped)</f>
        <v>4160</v>
      </c>
      <c r="BN1269" s="74">
        <v>1266</v>
      </c>
      <c r="BO1269" s="68" t="s">
        <v>1</v>
      </c>
      <c r="BP1269" s="71">
        <f t="shared" si="414"/>
        <v>44619</v>
      </c>
      <c r="BQ1269" s="67" t="s">
        <v>0</v>
      </c>
      <c r="BR1269" s="68" t="str">
        <f>'Flight Data'!$A1267</f>
        <v>G1266</v>
      </c>
      <c r="BS1269" s="68">
        <f ca="1">'Flight Data'!$B1267</f>
        <v>8</v>
      </c>
      <c r="BT1269" s="68">
        <f ca="1">ROUND(NORMINV($BY1269,'Inputs and Outputs'!$C$18,'Inputs and Outputs'!$D$18),0)</f>
        <v>91</v>
      </c>
      <c r="BU1269" s="68">
        <f t="shared" si="402"/>
        <v>105</v>
      </c>
      <c r="BV1269" s="68">
        <f t="shared" ca="1" si="403"/>
        <v>91</v>
      </c>
      <c r="BW1269" s="68">
        <f ca="1">IF(BV1269-BS1269&gt;'Inputs and Outputs'!$D$4,Five-BS1269,0)</f>
        <v>0</v>
      </c>
      <c r="BX1269" s="68">
        <f ca="1">BV1269*'Inputs and Outputs'!$D$5-BW1269*'Inputs and Outputs'!$D$6</f>
        <v>3640</v>
      </c>
      <c r="BY1269" s="70">
        <f t="shared" ca="1" si="409"/>
        <v>4.334883361571118E-2</v>
      </c>
      <c r="BZ1269" s="68">
        <f t="shared" si="404"/>
        <v>200</v>
      </c>
      <c r="CA1269" s="75">
        <f ca="1">BV1269*'Inputs and Outputs'!$D$5-('Model Part B'!BW1269*'Model Part B'!BZ1269+BW1269*Costperbumped)</f>
        <v>3640</v>
      </c>
    </row>
    <row r="1270" spans="2:79" x14ac:dyDescent="0.2">
      <c r="B1270" s="74">
        <v>1267</v>
      </c>
      <c r="C1270" s="68" t="s">
        <v>9</v>
      </c>
      <c r="D1270" s="71">
        <f t="shared" si="410"/>
        <v>44620</v>
      </c>
      <c r="E1270" s="67" t="s">
        <v>3</v>
      </c>
      <c r="F1270" s="68" t="str">
        <f>'Flight Data'!$A1268</f>
        <v>G1267</v>
      </c>
      <c r="G1270" s="68">
        <f ca="1">'Flight Data'!$B1268</f>
        <v>0</v>
      </c>
      <c r="H1270" s="68">
        <f ca="1">ROUND(NORMINV($M1270,'Inputs and Outputs'!$C$18,'Inputs and Outputs'!$D$18),0)</f>
        <v>99</v>
      </c>
      <c r="I1270" s="68">
        <f t="shared" si="390"/>
        <v>101</v>
      </c>
      <c r="J1270" s="68">
        <f t="shared" ca="1" si="391"/>
        <v>99</v>
      </c>
      <c r="K1270" s="68">
        <f ca="1">IF(J1270-G1270&gt;'Inputs and Outputs'!$D$4,One-G1270,0)</f>
        <v>0</v>
      </c>
      <c r="L1270" s="68">
        <f ca="1">J1270*'Inputs and Outputs'!$D$5-K1270*'Inputs and Outputs'!$D$6</f>
        <v>3960</v>
      </c>
      <c r="M1270" s="70">
        <f t="shared" ca="1" si="405"/>
        <v>0.37660600823075285</v>
      </c>
      <c r="N1270" s="68">
        <f t="shared" si="392"/>
        <v>25</v>
      </c>
      <c r="O1270" s="75">
        <f ca="1">J1270*'Inputs and Outputs'!$D$5-('Model Part B'!K1270*'Model Part B'!N1270+K1270*Costperbumped)</f>
        <v>3960</v>
      </c>
      <c r="R1270" s="74">
        <v>1267</v>
      </c>
      <c r="S1270" s="68" t="s">
        <v>9</v>
      </c>
      <c r="T1270" s="71">
        <f t="shared" si="411"/>
        <v>44620</v>
      </c>
      <c r="U1270" s="67" t="s">
        <v>3</v>
      </c>
      <c r="V1270" s="68" t="str">
        <f>'Flight Data'!$A1268</f>
        <v>G1267</v>
      </c>
      <c r="W1270" s="68">
        <f ca="1">'Flight Data'!$B1268</f>
        <v>0</v>
      </c>
      <c r="X1270" s="68">
        <f ca="1">ROUND(NORMINV($AC1270,'Inputs and Outputs'!$C$18,'Inputs and Outputs'!$D$18),0)</f>
        <v>103</v>
      </c>
      <c r="Y1270" s="68">
        <f t="shared" si="393"/>
        <v>102</v>
      </c>
      <c r="Z1270" s="68">
        <f t="shared" ca="1" si="394"/>
        <v>102</v>
      </c>
      <c r="AA1270" s="68">
        <f ca="1">IF(Z1270-W1270&gt;'Inputs and Outputs'!$D$4,One-W1270,0)</f>
        <v>1</v>
      </c>
      <c r="AB1270" s="68">
        <f ca="1">Z1270*'Inputs and Outputs'!$D$5-AA1270*'Inputs and Outputs'!$D$6</f>
        <v>3980</v>
      </c>
      <c r="AC1270" s="70">
        <f t="shared" ca="1" si="406"/>
        <v>0.64115093267250889</v>
      </c>
      <c r="AD1270" s="68">
        <f t="shared" si="395"/>
        <v>25</v>
      </c>
      <c r="AE1270" s="75">
        <f ca="1">Z1270*'Inputs and Outputs'!$D$5-('Model Part B'!AA1270*'Model Part B'!AD1270+AA1270*Costperbumped)</f>
        <v>3955</v>
      </c>
      <c r="AH1270" s="74">
        <v>1267</v>
      </c>
      <c r="AI1270" s="68" t="s">
        <v>9</v>
      </c>
      <c r="AJ1270" s="71">
        <f t="shared" si="412"/>
        <v>44620</v>
      </c>
      <c r="AK1270" s="67" t="s">
        <v>3</v>
      </c>
      <c r="AL1270" s="68" t="str">
        <f>'Flight Data'!$A1268</f>
        <v>G1267</v>
      </c>
      <c r="AM1270" s="68">
        <f ca="1">'Flight Data'!$B1268</f>
        <v>0</v>
      </c>
      <c r="AN1270" s="68">
        <f ca="1">ROUND(NORMINV($AS1270,'Inputs and Outputs'!$C$18,'Inputs and Outputs'!$D$18),0)</f>
        <v>103</v>
      </c>
      <c r="AO1270" s="68">
        <f t="shared" si="396"/>
        <v>103</v>
      </c>
      <c r="AP1270" s="68">
        <f t="shared" ca="1" si="397"/>
        <v>103</v>
      </c>
      <c r="AQ1270" s="68">
        <f ca="1">IF(AP1270-AM1270&gt;'Inputs and Outputs'!$D$4,Three-AM1270,0)</f>
        <v>3</v>
      </c>
      <c r="AR1270" s="68">
        <f ca="1">AP1270*'Inputs and Outputs'!$D$5-AQ1270*'Inputs and Outputs'!$D$6</f>
        <v>3820</v>
      </c>
      <c r="AS1270" s="70">
        <f t="shared" ca="1" si="407"/>
        <v>0.61183830786634719</v>
      </c>
      <c r="AT1270" s="68">
        <f t="shared" si="398"/>
        <v>25</v>
      </c>
      <c r="AU1270" s="75">
        <f ca="1">AP1270*'Inputs and Outputs'!$D$5-('Model Part B'!AQ1270*'Model Part B'!AT1270+AQ1270*Costperbumped)</f>
        <v>3745</v>
      </c>
      <c r="AX1270" s="74">
        <v>1267</v>
      </c>
      <c r="AY1270" s="68" t="s">
        <v>9</v>
      </c>
      <c r="AZ1270" s="71">
        <f t="shared" si="413"/>
        <v>44620</v>
      </c>
      <c r="BA1270" s="67" t="s">
        <v>3</v>
      </c>
      <c r="BB1270" s="68" t="str">
        <f>'Flight Data'!$A1268</f>
        <v>G1267</v>
      </c>
      <c r="BC1270" s="68">
        <f ca="1">'Flight Data'!$B1268</f>
        <v>0</v>
      </c>
      <c r="BD1270" s="68">
        <f ca="1">ROUND(NORMINV($BI1270,'Inputs and Outputs'!$C$18,'Inputs and Outputs'!$D$18),0)</f>
        <v>109</v>
      </c>
      <c r="BE1270" s="68">
        <f t="shared" si="399"/>
        <v>104</v>
      </c>
      <c r="BF1270" s="68">
        <f t="shared" ca="1" si="400"/>
        <v>104</v>
      </c>
      <c r="BG1270" s="68">
        <f ca="1">IF(BF1270-BC1270&gt;'Inputs and Outputs'!$D$4,Four-BC1270,0)</f>
        <v>4</v>
      </c>
      <c r="BH1270" s="68">
        <f ca="1">BF1270*'Inputs and Outputs'!$D$5-BG1270*'Inputs and Outputs'!$D$6</f>
        <v>3760</v>
      </c>
      <c r="BI1270" s="70">
        <f t="shared" ca="1" si="408"/>
        <v>0.91705504331154852</v>
      </c>
      <c r="BJ1270" s="68">
        <f t="shared" si="401"/>
        <v>25</v>
      </c>
      <c r="BK1270" s="75">
        <f ca="1">BF1270*'Inputs and Outputs'!$D$5-('Model Part B'!BG1270*'Model Part B'!BJ1270+BG1270*Costperbumped)</f>
        <v>3660</v>
      </c>
      <c r="BN1270" s="74">
        <v>1267</v>
      </c>
      <c r="BO1270" s="68" t="s">
        <v>9</v>
      </c>
      <c r="BP1270" s="71">
        <f t="shared" si="414"/>
        <v>44620</v>
      </c>
      <c r="BQ1270" s="67" t="s">
        <v>3</v>
      </c>
      <c r="BR1270" s="68" t="str">
        <f>'Flight Data'!$A1268</f>
        <v>G1267</v>
      </c>
      <c r="BS1270" s="68">
        <f ca="1">'Flight Data'!$B1268</f>
        <v>0</v>
      </c>
      <c r="BT1270" s="68">
        <f ca="1">ROUND(NORMINV($BY1270,'Inputs and Outputs'!$C$18,'Inputs and Outputs'!$D$18),0)</f>
        <v>94</v>
      </c>
      <c r="BU1270" s="68">
        <f t="shared" si="402"/>
        <v>105</v>
      </c>
      <c r="BV1270" s="68">
        <f t="shared" ca="1" si="403"/>
        <v>94</v>
      </c>
      <c r="BW1270" s="68">
        <f ca="1">IF(BV1270-BS1270&gt;'Inputs and Outputs'!$D$4,Five-BS1270,0)</f>
        <v>0</v>
      </c>
      <c r="BX1270" s="68">
        <f ca="1">BV1270*'Inputs and Outputs'!$D$5-BW1270*'Inputs and Outputs'!$D$6</f>
        <v>3760</v>
      </c>
      <c r="BY1270" s="70">
        <f t="shared" ca="1" si="409"/>
        <v>0.10895784935489983</v>
      </c>
      <c r="BZ1270" s="68">
        <f t="shared" si="404"/>
        <v>25</v>
      </c>
      <c r="CA1270" s="75">
        <f ca="1">BV1270*'Inputs and Outputs'!$D$5-('Model Part B'!BW1270*'Model Part B'!BZ1270+BW1270*Costperbumped)</f>
        <v>3760</v>
      </c>
    </row>
    <row r="1271" spans="2:79" x14ac:dyDescent="0.2">
      <c r="B1271" s="74">
        <v>1268</v>
      </c>
      <c r="C1271" s="68" t="s">
        <v>9</v>
      </c>
      <c r="D1271" s="71">
        <f t="shared" si="410"/>
        <v>44620</v>
      </c>
      <c r="E1271" s="67" t="s">
        <v>2</v>
      </c>
      <c r="F1271" s="68" t="str">
        <f>'Flight Data'!$A1269</f>
        <v>G1268</v>
      </c>
      <c r="G1271" s="68">
        <f ca="1">'Flight Data'!$B1269</f>
        <v>2</v>
      </c>
      <c r="H1271" s="68">
        <f ca="1">ROUND(NORMINV($M1271,'Inputs and Outputs'!$C$19,'Inputs and Outputs'!$D$19),0)</f>
        <v>109</v>
      </c>
      <c r="I1271" s="68">
        <f t="shared" si="390"/>
        <v>101</v>
      </c>
      <c r="J1271" s="68">
        <f t="shared" ca="1" si="391"/>
        <v>101</v>
      </c>
      <c r="K1271" s="68">
        <f ca="1">IF(J1271-G1271&gt;'Inputs and Outputs'!$D$4,One-G1271,0)</f>
        <v>0</v>
      </c>
      <c r="L1271" s="68">
        <f ca="1">J1271*'Inputs and Outputs'!$D$5-K1271*'Inputs and Outputs'!$D$6</f>
        <v>4040</v>
      </c>
      <c r="M1271" s="70">
        <f t="shared" ca="1" si="405"/>
        <v>0.86975855931667556</v>
      </c>
      <c r="N1271" s="68">
        <f t="shared" si="392"/>
        <v>25</v>
      </c>
      <c r="O1271" s="75">
        <f ca="1">J1271*'Inputs and Outputs'!$D$5-('Model Part B'!K1271*'Model Part B'!N1271+K1271*Costperbumped)</f>
        <v>4040</v>
      </c>
      <c r="R1271" s="74">
        <v>1268</v>
      </c>
      <c r="S1271" s="68" t="s">
        <v>9</v>
      </c>
      <c r="T1271" s="71">
        <f t="shared" si="411"/>
        <v>44620</v>
      </c>
      <c r="U1271" s="67" t="s">
        <v>2</v>
      </c>
      <c r="V1271" s="68" t="str">
        <f>'Flight Data'!$A1269</f>
        <v>G1268</v>
      </c>
      <c r="W1271" s="68">
        <f ca="1">'Flight Data'!$B1269</f>
        <v>2</v>
      </c>
      <c r="X1271" s="68">
        <f ca="1">ROUND(NORMINV($AC1271,'Inputs and Outputs'!$C$19,'Inputs and Outputs'!$D$19),0)</f>
        <v>109</v>
      </c>
      <c r="Y1271" s="68">
        <f t="shared" si="393"/>
        <v>102</v>
      </c>
      <c r="Z1271" s="68">
        <f t="shared" ca="1" si="394"/>
        <v>102</v>
      </c>
      <c r="AA1271" s="68">
        <f ca="1">IF(Z1271-W1271&gt;'Inputs and Outputs'!$D$4,One-W1271,0)</f>
        <v>0</v>
      </c>
      <c r="AB1271" s="68">
        <f ca="1">Z1271*'Inputs and Outputs'!$D$5-AA1271*'Inputs and Outputs'!$D$6</f>
        <v>4080</v>
      </c>
      <c r="AC1271" s="70">
        <f t="shared" ca="1" si="406"/>
        <v>0.87045046033631357</v>
      </c>
      <c r="AD1271" s="68">
        <f t="shared" si="395"/>
        <v>25</v>
      </c>
      <c r="AE1271" s="75">
        <f ca="1">Z1271*'Inputs and Outputs'!$D$5-('Model Part B'!AA1271*'Model Part B'!AD1271+AA1271*Costperbumped)</f>
        <v>4080</v>
      </c>
      <c r="AH1271" s="74">
        <v>1268</v>
      </c>
      <c r="AI1271" s="68" t="s">
        <v>9</v>
      </c>
      <c r="AJ1271" s="71">
        <f t="shared" si="412"/>
        <v>44620</v>
      </c>
      <c r="AK1271" s="67" t="s">
        <v>2</v>
      </c>
      <c r="AL1271" s="68" t="str">
        <f>'Flight Data'!$A1269</f>
        <v>G1268</v>
      </c>
      <c r="AM1271" s="68">
        <f ca="1">'Flight Data'!$B1269</f>
        <v>2</v>
      </c>
      <c r="AN1271" s="68">
        <f ca="1">ROUND(NORMINV($AS1271,'Inputs and Outputs'!$C$19,'Inputs and Outputs'!$D$19),0)</f>
        <v>112</v>
      </c>
      <c r="AO1271" s="68">
        <f t="shared" si="396"/>
        <v>103</v>
      </c>
      <c r="AP1271" s="68">
        <f t="shared" ca="1" si="397"/>
        <v>103</v>
      </c>
      <c r="AQ1271" s="68">
        <f ca="1">IF(AP1271-AM1271&gt;'Inputs and Outputs'!$D$4,Three-AM1271,0)</f>
        <v>1</v>
      </c>
      <c r="AR1271" s="68">
        <f ca="1">AP1271*'Inputs and Outputs'!$D$5-AQ1271*'Inputs and Outputs'!$D$6</f>
        <v>4020</v>
      </c>
      <c r="AS1271" s="70">
        <f t="shared" ca="1" si="407"/>
        <v>0.95868755958865637</v>
      </c>
      <c r="AT1271" s="68">
        <f t="shared" si="398"/>
        <v>25</v>
      </c>
      <c r="AU1271" s="75">
        <f ca="1">AP1271*'Inputs and Outputs'!$D$5-('Model Part B'!AQ1271*'Model Part B'!AT1271+AQ1271*Costperbumped)</f>
        <v>3995</v>
      </c>
      <c r="AX1271" s="74">
        <v>1268</v>
      </c>
      <c r="AY1271" s="68" t="s">
        <v>9</v>
      </c>
      <c r="AZ1271" s="71">
        <f t="shared" si="413"/>
        <v>44620</v>
      </c>
      <c r="BA1271" s="67" t="s">
        <v>2</v>
      </c>
      <c r="BB1271" s="68" t="str">
        <f>'Flight Data'!$A1269</f>
        <v>G1268</v>
      </c>
      <c r="BC1271" s="68">
        <f ca="1">'Flight Data'!$B1269</f>
        <v>2</v>
      </c>
      <c r="BD1271" s="68">
        <f ca="1">ROUND(NORMINV($BI1271,'Inputs and Outputs'!$C$19,'Inputs and Outputs'!$D$19),0)</f>
        <v>107</v>
      </c>
      <c r="BE1271" s="68">
        <f t="shared" si="399"/>
        <v>104</v>
      </c>
      <c r="BF1271" s="68">
        <f t="shared" ca="1" si="400"/>
        <v>104</v>
      </c>
      <c r="BG1271" s="68">
        <f ca="1">IF(BF1271-BC1271&gt;'Inputs and Outputs'!$D$4,Four-BC1271,0)</f>
        <v>2</v>
      </c>
      <c r="BH1271" s="68">
        <f ca="1">BF1271*'Inputs and Outputs'!$D$5-BG1271*'Inputs and Outputs'!$D$6</f>
        <v>3960</v>
      </c>
      <c r="BI1271" s="70">
        <f t="shared" ca="1" si="408"/>
        <v>0.79233701379765331</v>
      </c>
      <c r="BJ1271" s="68">
        <f t="shared" si="401"/>
        <v>25</v>
      </c>
      <c r="BK1271" s="75">
        <f ca="1">BF1271*'Inputs and Outputs'!$D$5-('Model Part B'!BG1271*'Model Part B'!BJ1271+BG1271*Costperbumped)</f>
        <v>3910</v>
      </c>
      <c r="BN1271" s="74">
        <v>1268</v>
      </c>
      <c r="BO1271" s="68" t="s">
        <v>9</v>
      </c>
      <c r="BP1271" s="71">
        <f t="shared" si="414"/>
        <v>44620</v>
      </c>
      <c r="BQ1271" s="67" t="s">
        <v>2</v>
      </c>
      <c r="BR1271" s="68" t="str">
        <f>'Flight Data'!$A1269</f>
        <v>G1268</v>
      </c>
      <c r="BS1271" s="68">
        <f ca="1">'Flight Data'!$B1269</f>
        <v>2</v>
      </c>
      <c r="BT1271" s="68">
        <f ca="1">ROUND(NORMINV($BY1271,'Inputs and Outputs'!$C$18,'Inputs and Outputs'!$D$18),0)</f>
        <v>105</v>
      </c>
      <c r="BU1271" s="68">
        <f t="shared" si="402"/>
        <v>105</v>
      </c>
      <c r="BV1271" s="68">
        <f t="shared" ca="1" si="403"/>
        <v>105</v>
      </c>
      <c r="BW1271" s="68">
        <f ca="1">IF(BV1271-BS1271&gt;'Inputs and Outputs'!$D$4,Five-BS1271,0)</f>
        <v>3</v>
      </c>
      <c r="BX1271" s="68">
        <f ca="1">BV1271*'Inputs and Outputs'!$D$5-BW1271*'Inputs and Outputs'!$D$6</f>
        <v>3900</v>
      </c>
      <c r="BY1271" s="70">
        <f t="shared" ca="1" si="409"/>
        <v>0.77285561344803888</v>
      </c>
      <c r="BZ1271" s="68">
        <f t="shared" si="404"/>
        <v>25</v>
      </c>
      <c r="CA1271" s="75">
        <f ca="1">BV1271*'Inputs and Outputs'!$D$5-('Model Part B'!BW1271*'Model Part B'!BZ1271+BW1271*Costperbumped)</f>
        <v>3825</v>
      </c>
    </row>
    <row r="1272" spans="2:79" x14ac:dyDescent="0.2">
      <c r="B1272" s="74">
        <v>1269</v>
      </c>
      <c r="C1272" s="68" t="s">
        <v>9</v>
      </c>
      <c r="D1272" s="71">
        <f t="shared" si="410"/>
        <v>44620</v>
      </c>
      <c r="E1272" s="67" t="s">
        <v>0</v>
      </c>
      <c r="F1272" s="68" t="str">
        <f>'Flight Data'!$A1270</f>
        <v>G1269</v>
      </c>
      <c r="G1272" s="68">
        <f ca="1">'Flight Data'!$B1270</f>
        <v>5</v>
      </c>
      <c r="H1272" s="68">
        <f ca="1">ROUND(NORMINV($M1272,'Inputs and Outputs'!$C$20,'Inputs and Outputs'!$D$20),0)</f>
        <v>105</v>
      </c>
      <c r="I1272" s="68">
        <f t="shared" si="390"/>
        <v>101</v>
      </c>
      <c r="J1272" s="68">
        <f t="shared" ca="1" si="391"/>
        <v>101</v>
      </c>
      <c r="K1272" s="68">
        <f ca="1">IF(J1272-G1272&gt;'Inputs and Outputs'!$D$4,One-G1272,0)</f>
        <v>0</v>
      </c>
      <c r="L1272" s="68">
        <f ca="1">J1272*'Inputs and Outputs'!$D$5-K1272*'Inputs and Outputs'!$D$6</f>
        <v>4040</v>
      </c>
      <c r="M1272" s="70">
        <f t="shared" ca="1" si="405"/>
        <v>0.49147544707477775</v>
      </c>
      <c r="N1272" s="68">
        <f t="shared" si="392"/>
        <v>200</v>
      </c>
      <c r="O1272" s="75">
        <f ca="1">J1272*'Inputs and Outputs'!$D$5-('Model Part B'!K1272*'Model Part B'!N1272+K1272*Costperbumped)</f>
        <v>4040</v>
      </c>
      <c r="R1272" s="74">
        <v>1269</v>
      </c>
      <c r="S1272" s="68" t="s">
        <v>9</v>
      </c>
      <c r="T1272" s="71">
        <f t="shared" si="411"/>
        <v>44620</v>
      </c>
      <c r="U1272" s="67" t="s">
        <v>0</v>
      </c>
      <c r="V1272" s="68" t="str">
        <f>'Flight Data'!$A1270</f>
        <v>G1269</v>
      </c>
      <c r="W1272" s="68">
        <f ca="1">'Flight Data'!$B1270</f>
        <v>5</v>
      </c>
      <c r="X1272" s="68">
        <f ca="1">ROUND(NORMINV($AC1272,'Inputs and Outputs'!$C$20,'Inputs and Outputs'!$D$20),0)</f>
        <v>115</v>
      </c>
      <c r="Y1272" s="68">
        <f t="shared" si="393"/>
        <v>102</v>
      </c>
      <c r="Z1272" s="68">
        <f t="shared" ca="1" si="394"/>
        <v>102</v>
      </c>
      <c r="AA1272" s="68">
        <f ca="1">IF(Z1272-W1272&gt;'Inputs and Outputs'!$D$4,One-W1272,0)</f>
        <v>0</v>
      </c>
      <c r="AB1272" s="68">
        <f ca="1">Z1272*'Inputs and Outputs'!$D$5-AA1272*'Inputs and Outputs'!$D$6</f>
        <v>4080</v>
      </c>
      <c r="AC1272" s="70">
        <f t="shared" ca="1" si="406"/>
        <v>0.97167496072966586</v>
      </c>
      <c r="AD1272" s="68">
        <f t="shared" si="395"/>
        <v>200</v>
      </c>
      <c r="AE1272" s="75">
        <f ca="1">Z1272*'Inputs and Outputs'!$D$5-('Model Part B'!AA1272*'Model Part B'!AD1272+AA1272*Costperbumped)</f>
        <v>4080</v>
      </c>
      <c r="AH1272" s="74">
        <v>1269</v>
      </c>
      <c r="AI1272" s="68" t="s">
        <v>9</v>
      </c>
      <c r="AJ1272" s="71">
        <f t="shared" si="412"/>
        <v>44620</v>
      </c>
      <c r="AK1272" s="67" t="s">
        <v>0</v>
      </c>
      <c r="AL1272" s="68" t="str">
        <f>'Flight Data'!$A1270</f>
        <v>G1269</v>
      </c>
      <c r="AM1272" s="68">
        <f ca="1">'Flight Data'!$B1270</f>
        <v>5</v>
      </c>
      <c r="AN1272" s="68">
        <f ca="1">ROUND(NORMINV($AS1272,'Inputs and Outputs'!$C$20,'Inputs and Outputs'!$D$20),0)</f>
        <v>101</v>
      </c>
      <c r="AO1272" s="68">
        <f t="shared" si="396"/>
        <v>103</v>
      </c>
      <c r="AP1272" s="68">
        <f t="shared" ca="1" si="397"/>
        <v>101</v>
      </c>
      <c r="AQ1272" s="68">
        <f ca="1">IF(AP1272-AM1272&gt;'Inputs and Outputs'!$D$4,Three-AM1272,0)</f>
        <v>0</v>
      </c>
      <c r="AR1272" s="68">
        <f ca="1">AP1272*'Inputs and Outputs'!$D$5-AQ1272*'Inputs and Outputs'!$D$6</f>
        <v>4040</v>
      </c>
      <c r="AS1272" s="70">
        <f t="shared" ca="1" si="407"/>
        <v>0.21428312917067482</v>
      </c>
      <c r="AT1272" s="68">
        <f t="shared" si="398"/>
        <v>200</v>
      </c>
      <c r="AU1272" s="75">
        <f ca="1">AP1272*'Inputs and Outputs'!$D$5-('Model Part B'!AQ1272*'Model Part B'!AT1272+AQ1272*Costperbumped)</f>
        <v>4040</v>
      </c>
      <c r="AX1272" s="74">
        <v>1269</v>
      </c>
      <c r="AY1272" s="68" t="s">
        <v>9</v>
      </c>
      <c r="AZ1272" s="71">
        <f t="shared" si="413"/>
        <v>44620</v>
      </c>
      <c r="BA1272" s="67" t="s">
        <v>0</v>
      </c>
      <c r="BB1272" s="68" t="str">
        <f>'Flight Data'!$A1270</f>
        <v>G1269</v>
      </c>
      <c r="BC1272" s="68">
        <f ca="1">'Flight Data'!$B1270</f>
        <v>5</v>
      </c>
      <c r="BD1272" s="68">
        <f ca="1">ROUND(NORMINV($BI1272,'Inputs and Outputs'!$C$20,'Inputs and Outputs'!$D$20),0)</f>
        <v>105</v>
      </c>
      <c r="BE1272" s="68">
        <f t="shared" si="399"/>
        <v>104</v>
      </c>
      <c r="BF1272" s="68">
        <f t="shared" ca="1" si="400"/>
        <v>104</v>
      </c>
      <c r="BG1272" s="68">
        <f ca="1">IF(BF1272-BC1272&gt;'Inputs and Outputs'!$D$4,Four-BC1272,0)</f>
        <v>0</v>
      </c>
      <c r="BH1272" s="68">
        <f ca="1">BF1272*'Inputs and Outputs'!$D$5-BG1272*'Inputs and Outputs'!$D$6</f>
        <v>4160</v>
      </c>
      <c r="BI1272" s="70">
        <f t="shared" ca="1" si="408"/>
        <v>0.51855795200607424</v>
      </c>
      <c r="BJ1272" s="68">
        <f t="shared" si="401"/>
        <v>200</v>
      </c>
      <c r="BK1272" s="75">
        <f ca="1">BF1272*'Inputs and Outputs'!$D$5-('Model Part B'!BG1272*'Model Part B'!BJ1272+BG1272*Costperbumped)</f>
        <v>4160</v>
      </c>
      <c r="BN1272" s="74">
        <v>1269</v>
      </c>
      <c r="BO1272" s="68" t="s">
        <v>9</v>
      </c>
      <c r="BP1272" s="71">
        <f t="shared" si="414"/>
        <v>44620</v>
      </c>
      <c r="BQ1272" s="67" t="s">
        <v>0</v>
      </c>
      <c r="BR1272" s="68" t="str">
        <f>'Flight Data'!$A1270</f>
        <v>G1269</v>
      </c>
      <c r="BS1272" s="68">
        <f ca="1">'Flight Data'!$B1270</f>
        <v>5</v>
      </c>
      <c r="BT1272" s="68">
        <f ca="1">ROUND(NORMINV($BY1272,'Inputs and Outputs'!$C$18,'Inputs and Outputs'!$D$18),0)</f>
        <v>96</v>
      </c>
      <c r="BU1272" s="68">
        <f t="shared" si="402"/>
        <v>105</v>
      </c>
      <c r="BV1272" s="68">
        <f t="shared" ca="1" si="403"/>
        <v>96</v>
      </c>
      <c r="BW1272" s="68">
        <f ca="1">IF(BV1272-BS1272&gt;'Inputs and Outputs'!$D$4,Five-BS1272,0)</f>
        <v>0</v>
      </c>
      <c r="BX1272" s="68">
        <f ca="1">BV1272*'Inputs and Outputs'!$D$5-BW1272*'Inputs and Outputs'!$D$6</f>
        <v>3840</v>
      </c>
      <c r="BY1272" s="70">
        <f t="shared" ca="1" si="409"/>
        <v>0.21736477820473465</v>
      </c>
      <c r="BZ1272" s="68">
        <f t="shared" si="404"/>
        <v>200</v>
      </c>
      <c r="CA1272" s="75">
        <f ca="1">BV1272*'Inputs and Outputs'!$D$5-('Model Part B'!BW1272*'Model Part B'!BZ1272+BW1272*Costperbumped)</f>
        <v>3840</v>
      </c>
    </row>
    <row r="1273" spans="2:79" x14ac:dyDescent="0.2">
      <c r="B1273" s="74">
        <v>1270</v>
      </c>
      <c r="C1273" s="68" t="s">
        <v>8</v>
      </c>
      <c r="D1273" s="71">
        <f t="shared" si="410"/>
        <v>44621</v>
      </c>
      <c r="E1273" s="67" t="s">
        <v>3</v>
      </c>
      <c r="F1273" s="68" t="str">
        <f>'Flight Data'!$A1271</f>
        <v>G1270</v>
      </c>
      <c r="G1273" s="68">
        <f ca="1">'Flight Data'!$B1271</f>
        <v>4</v>
      </c>
      <c r="H1273" s="68">
        <f ca="1">ROUND(NORMINV($M1273,'Inputs and Outputs'!$C$18,'Inputs and Outputs'!$D$18),0)</f>
        <v>88</v>
      </c>
      <c r="I1273" s="68">
        <f t="shared" si="390"/>
        <v>101</v>
      </c>
      <c r="J1273" s="68">
        <f t="shared" ca="1" si="391"/>
        <v>88</v>
      </c>
      <c r="K1273" s="68">
        <f ca="1">IF(J1273-G1273&gt;'Inputs and Outputs'!$D$4,One-G1273,0)</f>
        <v>0</v>
      </c>
      <c r="L1273" s="68">
        <f ca="1">J1273*'Inputs and Outputs'!$D$5-K1273*'Inputs and Outputs'!$D$6</f>
        <v>3520</v>
      </c>
      <c r="M1273" s="70">
        <f t="shared" ca="1" si="405"/>
        <v>1.241699858046863E-2</v>
      </c>
      <c r="N1273" s="68">
        <f t="shared" si="392"/>
        <v>25</v>
      </c>
      <c r="O1273" s="75">
        <f ca="1">J1273*'Inputs and Outputs'!$D$5-('Model Part B'!K1273*'Model Part B'!N1273+K1273*Costperbumped)</f>
        <v>3520</v>
      </c>
      <c r="R1273" s="74">
        <v>1270</v>
      </c>
      <c r="S1273" s="68" t="s">
        <v>8</v>
      </c>
      <c r="T1273" s="71">
        <f t="shared" si="411"/>
        <v>44621</v>
      </c>
      <c r="U1273" s="67" t="s">
        <v>3</v>
      </c>
      <c r="V1273" s="68" t="str">
        <f>'Flight Data'!$A1271</f>
        <v>G1270</v>
      </c>
      <c r="W1273" s="68">
        <f ca="1">'Flight Data'!$B1271</f>
        <v>4</v>
      </c>
      <c r="X1273" s="68">
        <f ca="1">ROUND(NORMINV($AC1273,'Inputs and Outputs'!$C$18,'Inputs and Outputs'!$D$18),0)</f>
        <v>102</v>
      </c>
      <c r="Y1273" s="68">
        <f t="shared" si="393"/>
        <v>102</v>
      </c>
      <c r="Z1273" s="68">
        <f t="shared" ca="1" si="394"/>
        <v>102</v>
      </c>
      <c r="AA1273" s="68">
        <f ca="1">IF(Z1273-W1273&gt;'Inputs and Outputs'!$D$4,One-W1273,0)</f>
        <v>0</v>
      </c>
      <c r="AB1273" s="68">
        <f ca="1">Z1273*'Inputs and Outputs'!$D$5-AA1273*'Inputs and Outputs'!$D$6</f>
        <v>4080</v>
      </c>
      <c r="AC1273" s="70">
        <f t="shared" ca="1" si="406"/>
        <v>0.56483945894685139</v>
      </c>
      <c r="AD1273" s="68">
        <f t="shared" si="395"/>
        <v>25</v>
      </c>
      <c r="AE1273" s="75">
        <f ca="1">Z1273*'Inputs and Outputs'!$D$5-('Model Part B'!AA1273*'Model Part B'!AD1273+AA1273*Costperbumped)</f>
        <v>4080</v>
      </c>
      <c r="AH1273" s="74">
        <v>1270</v>
      </c>
      <c r="AI1273" s="68" t="s">
        <v>8</v>
      </c>
      <c r="AJ1273" s="71">
        <f t="shared" si="412"/>
        <v>44621</v>
      </c>
      <c r="AK1273" s="67" t="s">
        <v>3</v>
      </c>
      <c r="AL1273" s="68" t="str">
        <f>'Flight Data'!$A1271</f>
        <v>G1270</v>
      </c>
      <c r="AM1273" s="68">
        <f ca="1">'Flight Data'!$B1271</f>
        <v>4</v>
      </c>
      <c r="AN1273" s="68">
        <f ca="1">ROUND(NORMINV($AS1273,'Inputs and Outputs'!$C$18,'Inputs and Outputs'!$D$18),0)</f>
        <v>107</v>
      </c>
      <c r="AO1273" s="68">
        <f t="shared" si="396"/>
        <v>103</v>
      </c>
      <c r="AP1273" s="68">
        <f t="shared" ca="1" si="397"/>
        <v>103</v>
      </c>
      <c r="AQ1273" s="68">
        <f ca="1">IF(AP1273-AM1273&gt;'Inputs and Outputs'!$D$4,Three-AM1273,0)</f>
        <v>0</v>
      </c>
      <c r="AR1273" s="68">
        <f ca="1">AP1273*'Inputs and Outputs'!$D$5-AQ1273*'Inputs and Outputs'!$D$6</f>
        <v>4120</v>
      </c>
      <c r="AS1273" s="70">
        <f t="shared" ca="1" si="407"/>
        <v>0.84278069596186311</v>
      </c>
      <c r="AT1273" s="68">
        <f t="shared" si="398"/>
        <v>25</v>
      </c>
      <c r="AU1273" s="75">
        <f ca="1">AP1273*'Inputs and Outputs'!$D$5-('Model Part B'!AQ1273*'Model Part B'!AT1273+AQ1273*Costperbumped)</f>
        <v>4120</v>
      </c>
      <c r="AX1273" s="74">
        <v>1270</v>
      </c>
      <c r="AY1273" s="68" t="s">
        <v>8</v>
      </c>
      <c r="AZ1273" s="71">
        <f t="shared" si="413"/>
        <v>44621</v>
      </c>
      <c r="BA1273" s="67" t="s">
        <v>3</v>
      </c>
      <c r="BB1273" s="68" t="str">
        <f>'Flight Data'!$A1271</f>
        <v>G1270</v>
      </c>
      <c r="BC1273" s="68">
        <f ca="1">'Flight Data'!$B1271</f>
        <v>4</v>
      </c>
      <c r="BD1273" s="68">
        <f ca="1">ROUND(NORMINV($BI1273,'Inputs and Outputs'!$C$18,'Inputs and Outputs'!$D$18),0)</f>
        <v>99</v>
      </c>
      <c r="BE1273" s="68">
        <f t="shared" si="399"/>
        <v>104</v>
      </c>
      <c r="BF1273" s="68">
        <f t="shared" ca="1" si="400"/>
        <v>99</v>
      </c>
      <c r="BG1273" s="68">
        <f ca="1">IF(BF1273-BC1273&gt;'Inputs and Outputs'!$D$4,Four-BC1273,0)</f>
        <v>0</v>
      </c>
      <c r="BH1273" s="68">
        <f ca="1">BF1273*'Inputs and Outputs'!$D$5-BG1273*'Inputs and Outputs'!$D$6</f>
        <v>3960</v>
      </c>
      <c r="BI1273" s="70">
        <f t="shared" ca="1" si="408"/>
        <v>0.38337909350351917</v>
      </c>
      <c r="BJ1273" s="68">
        <f t="shared" si="401"/>
        <v>25</v>
      </c>
      <c r="BK1273" s="75">
        <f ca="1">BF1273*'Inputs and Outputs'!$D$5-('Model Part B'!BG1273*'Model Part B'!BJ1273+BG1273*Costperbumped)</f>
        <v>3960</v>
      </c>
      <c r="BN1273" s="74">
        <v>1270</v>
      </c>
      <c r="BO1273" s="68" t="s">
        <v>8</v>
      </c>
      <c r="BP1273" s="71">
        <f t="shared" si="414"/>
        <v>44621</v>
      </c>
      <c r="BQ1273" s="67" t="s">
        <v>3</v>
      </c>
      <c r="BR1273" s="68" t="str">
        <f>'Flight Data'!$A1271</f>
        <v>G1270</v>
      </c>
      <c r="BS1273" s="68">
        <f ca="1">'Flight Data'!$B1271</f>
        <v>4</v>
      </c>
      <c r="BT1273" s="68">
        <f ca="1">ROUND(NORMINV($BY1273,'Inputs and Outputs'!$C$18,'Inputs and Outputs'!$D$18),0)</f>
        <v>108</v>
      </c>
      <c r="BU1273" s="68">
        <f t="shared" si="402"/>
        <v>105</v>
      </c>
      <c r="BV1273" s="68">
        <f t="shared" ca="1" si="403"/>
        <v>105</v>
      </c>
      <c r="BW1273" s="68">
        <f ca="1">IF(BV1273-BS1273&gt;'Inputs and Outputs'!$D$4,Five-BS1273,0)</f>
        <v>1</v>
      </c>
      <c r="BX1273" s="68">
        <f ca="1">BV1273*'Inputs and Outputs'!$D$5-BW1273*'Inputs and Outputs'!$D$6</f>
        <v>4100</v>
      </c>
      <c r="BY1273" s="70">
        <f t="shared" ca="1" si="409"/>
        <v>0.8623719146754466</v>
      </c>
      <c r="BZ1273" s="68">
        <f t="shared" si="404"/>
        <v>25</v>
      </c>
      <c r="CA1273" s="75">
        <f ca="1">BV1273*'Inputs and Outputs'!$D$5-('Model Part B'!BW1273*'Model Part B'!BZ1273+BW1273*Costperbumped)</f>
        <v>4075</v>
      </c>
    </row>
    <row r="1274" spans="2:79" x14ac:dyDescent="0.2">
      <c r="B1274" s="74">
        <v>1271</v>
      </c>
      <c r="C1274" s="68" t="s">
        <v>8</v>
      </c>
      <c r="D1274" s="71">
        <f t="shared" si="410"/>
        <v>44621</v>
      </c>
      <c r="E1274" s="67" t="s">
        <v>2</v>
      </c>
      <c r="F1274" s="68" t="str">
        <f>'Flight Data'!$A1272</f>
        <v>G1271</v>
      </c>
      <c r="G1274" s="68">
        <f ca="1">'Flight Data'!$B1272</f>
        <v>8</v>
      </c>
      <c r="H1274" s="68">
        <f ca="1">ROUND(NORMINV($M1274,'Inputs and Outputs'!$C$19,'Inputs and Outputs'!$D$19),0)</f>
        <v>106</v>
      </c>
      <c r="I1274" s="68">
        <f t="shared" si="390"/>
        <v>101</v>
      </c>
      <c r="J1274" s="68">
        <f t="shared" ca="1" si="391"/>
        <v>101</v>
      </c>
      <c r="K1274" s="68">
        <f ca="1">IF(J1274-G1274&gt;'Inputs and Outputs'!$D$4,One-G1274,0)</f>
        <v>0</v>
      </c>
      <c r="L1274" s="68">
        <f ca="1">J1274*'Inputs and Outputs'!$D$5-K1274*'Inputs and Outputs'!$D$6</f>
        <v>4040</v>
      </c>
      <c r="M1274" s="70">
        <f t="shared" ca="1" si="405"/>
        <v>0.72751308340246679</v>
      </c>
      <c r="N1274" s="68">
        <f t="shared" si="392"/>
        <v>25</v>
      </c>
      <c r="O1274" s="75">
        <f ca="1">J1274*'Inputs and Outputs'!$D$5-('Model Part B'!K1274*'Model Part B'!N1274+K1274*Costperbumped)</f>
        <v>4040</v>
      </c>
      <c r="R1274" s="74">
        <v>1271</v>
      </c>
      <c r="S1274" s="68" t="s">
        <v>8</v>
      </c>
      <c r="T1274" s="71">
        <f t="shared" si="411"/>
        <v>44621</v>
      </c>
      <c r="U1274" s="67" t="s">
        <v>2</v>
      </c>
      <c r="V1274" s="68" t="str">
        <f>'Flight Data'!$A1272</f>
        <v>G1271</v>
      </c>
      <c r="W1274" s="68">
        <f ca="1">'Flight Data'!$B1272</f>
        <v>8</v>
      </c>
      <c r="X1274" s="68">
        <f ca="1">ROUND(NORMINV($AC1274,'Inputs and Outputs'!$C$19,'Inputs and Outputs'!$D$19),0)</f>
        <v>105</v>
      </c>
      <c r="Y1274" s="68">
        <f t="shared" si="393"/>
        <v>102</v>
      </c>
      <c r="Z1274" s="68">
        <f t="shared" ca="1" si="394"/>
        <v>102</v>
      </c>
      <c r="AA1274" s="68">
        <f ca="1">IF(Z1274-W1274&gt;'Inputs and Outputs'!$D$4,One-W1274,0)</f>
        <v>0</v>
      </c>
      <c r="AB1274" s="68">
        <f ca="1">Z1274*'Inputs and Outputs'!$D$5-AA1274*'Inputs and Outputs'!$D$6</f>
        <v>4080</v>
      </c>
      <c r="AC1274" s="70">
        <f t="shared" ca="1" si="406"/>
        <v>0.63257250967849266</v>
      </c>
      <c r="AD1274" s="68">
        <f t="shared" si="395"/>
        <v>25</v>
      </c>
      <c r="AE1274" s="75">
        <f ca="1">Z1274*'Inputs and Outputs'!$D$5-('Model Part B'!AA1274*'Model Part B'!AD1274+AA1274*Costperbumped)</f>
        <v>4080</v>
      </c>
      <c r="AH1274" s="74">
        <v>1271</v>
      </c>
      <c r="AI1274" s="68" t="s">
        <v>8</v>
      </c>
      <c r="AJ1274" s="71">
        <f t="shared" si="412"/>
        <v>44621</v>
      </c>
      <c r="AK1274" s="67" t="s">
        <v>2</v>
      </c>
      <c r="AL1274" s="68" t="str">
        <f>'Flight Data'!$A1272</f>
        <v>G1271</v>
      </c>
      <c r="AM1274" s="68">
        <f ca="1">'Flight Data'!$B1272</f>
        <v>8</v>
      </c>
      <c r="AN1274" s="68">
        <f ca="1">ROUND(NORMINV($AS1274,'Inputs and Outputs'!$C$19,'Inputs and Outputs'!$D$19),0)</f>
        <v>101</v>
      </c>
      <c r="AO1274" s="68">
        <f t="shared" si="396"/>
        <v>103</v>
      </c>
      <c r="AP1274" s="68">
        <f t="shared" ca="1" si="397"/>
        <v>101</v>
      </c>
      <c r="AQ1274" s="68">
        <f ca="1">IF(AP1274-AM1274&gt;'Inputs and Outputs'!$D$4,Three-AM1274,0)</f>
        <v>0</v>
      </c>
      <c r="AR1274" s="68">
        <f ca="1">AP1274*'Inputs and Outputs'!$D$5-AQ1274*'Inputs and Outputs'!$D$6</f>
        <v>4040</v>
      </c>
      <c r="AS1274" s="70">
        <f t="shared" ca="1" si="407"/>
        <v>0.35192151312409015</v>
      </c>
      <c r="AT1274" s="68">
        <f t="shared" si="398"/>
        <v>25</v>
      </c>
      <c r="AU1274" s="75">
        <f ca="1">AP1274*'Inputs and Outputs'!$D$5-('Model Part B'!AQ1274*'Model Part B'!AT1274+AQ1274*Costperbumped)</f>
        <v>4040</v>
      </c>
      <c r="AX1274" s="74">
        <v>1271</v>
      </c>
      <c r="AY1274" s="68" t="s">
        <v>8</v>
      </c>
      <c r="AZ1274" s="71">
        <f t="shared" si="413"/>
        <v>44621</v>
      </c>
      <c r="BA1274" s="67" t="s">
        <v>2</v>
      </c>
      <c r="BB1274" s="68" t="str">
        <f>'Flight Data'!$A1272</f>
        <v>G1271</v>
      </c>
      <c r="BC1274" s="68">
        <f ca="1">'Flight Data'!$B1272</f>
        <v>8</v>
      </c>
      <c r="BD1274" s="68">
        <f ca="1">ROUND(NORMINV($BI1274,'Inputs and Outputs'!$C$19,'Inputs and Outputs'!$D$19),0)</f>
        <v>109</v>
      </c>
      <c r="BE1274" s="68">
        <f t="shared" si="399"/>
        <v>104</v>
      </c>
      <c r="BF1274" s="68">
        <f t="shared" ca="1" si="400"/>
        <v>104</v>
      </c>
      <c r="BG1274" s="68">
        <f ca="1">IF(BF1274-BC1274&gt;'Inputs and Outputs'!$D$4,Four-BC1274,0)</f>
        <v>0</v>
      </c>
      <c r="BH1274" s="68">
        <f ca="1">BF1274*'Inputs and Outputs'!$D$5-BG1274*'Inputs and Outputs'!$D$6</f>
        <v>4160</v>
      </c>
      <c r="BI1274" s="70">
        <f t="shared" ca="1" si="408"/>
        <v>0.89031057378925937</v>
      </c>
      <c r="BJ1274" s="68">
        <f t="shared" si="401"/>
        <v>25</v>
      </c>
      <c r="BK1274" s="75">
        <f ca="1">BF1274*'Inputs and Outputs'!$D$5-('Model Part B'!BG1274*'Model Part B'!BJ1274+BG1274*Costperbumped)</f>
        <v>4160</v>
      </c>
      <c r="BN1274" s="74">
        <v>1271</v>
      </c>
      <c r="BO1274" s="68" t="s">
        <v>8</v>
      </c>
      <c r="BP1274" s="71">
        <f t="shared" si="414"/>
        <v>44621</v>
      </c>
      <c r="BQ1274" s="67" t="s">
        <v>2</v>
      </c>
      <c r="BR1274" s="68" t="str">
        <f>'Flight Data'!$A1272</f>
        <v>G1271</v>
      </c>
      <c r="BS1274" s="68">
        <f ca="1">'Flight Data'!$B1272</f>
        <v>8</v>
      </c>
      <c r="BT1274" s="68">
        <f ca="1">ROUND(NORMINV($BY1274,'Inputs and Outputs'!$C$18,'Inputs and Outputs'!$D$18),0)</f>
        <v>108</v>
      </c>
      <c r="BU1274" s="68">
        <f t="shared" si="402"/>
        <v>105</v>
      </c>
      <c r="BV1274" s="68">
        <f t="shared" ca="1" si="403"/>
        <v>105</v>
      </c>
      <c r="BW1274" s="68">
        <f ca="1">IF(BV1274-BS1274&gt;'Inputs and Outputs'!$D$4,Five-BS1274,0)</f>
        <v>0</v>
      </c>
      <c r="BX1274" s="68">
        <f ca="1">BV1274*'Inputs and Outputs'!$D$5-BW1274*'Inputs and Outputs'!$D$6</f>
        <v>4200</v>
      </c>
      <c r="BY1274" s="70">
        <f t="shared" ca="1" si="409"/>
        <v>0.88766899302279245</v>
      </c>
      <c r="BZ1274" s="68">
        <f t="shared" si="404"/>
        <v>25</v>
      </c>
      <c r="CA1274" s="75">
        <f ca="1">BV1274*'Inputs and Outputs'!$D$5-('Model Part B'!BW1274*'Model Part B'!BZ1274+BW1274*Costperbumped)</f>
        <v>4200</v>
      </c>
    </row>
    <row r="1275" spans="2:79" x14ac:dyDescent="0.2">
      <c r="B1275" s="74">
        <v>1272</v>
      </c>
      <c r="C1275" s="68" t="s">
        <v>8</v>
      </c>
      <c r="D1275" s="71">
        <f t="shared" si="410"/>
        <v>44621</v>
      </c>
      <c r="E1275" s="67" t="s">
        <v>0</v>
      </c>
      <c r="F1275" s="68" t="str">
        <f>'Flight Data'!$A1273</f>
        <v>G1272</v>
      </c>
      <c r="G1275" s="68">
        <f ca="1">'Flight Data'!$B1273</f>
        <v>2</v>
      </c>
      <c r="H1275" s="68">
        <f ca="1">ROUND(NORMINV($M1275,'Inputs and Outputs'!$C$20,'Inputs and Outputs'!$D$20),0)</f>
        <v>104</v>
      </c>
      <c r="I1275" s="68">
        <f t="shared" si="390"/>
        <v>101</v>
      </c>
      <c r="J1275" s="68">
        <f t="shared" ca="1" si="391"/>
        <v>101</v>
      </c>
      <c r="K1275" s="68">
        <f ca="1">IF(J1275-G1275&gt;'Inputs and Outputs'!$D$4,One-G1275,0)</f>
        <v>0</v>
      </c>
      <c r="L1275" s="68">
        <f ca="1">J1275*'Inputs and Outputs'!$D$5-K1275*'Inputs and Outputs'!$D$6</f>
        <v>4040</v>
      </c>
      <c r="M1275" s="70">
        <f t="shared" ca="1" si="405"/>
        <v>0.41313287766124374</v>
      </c>
      <c r="N1275" s="68">
        <f t="shared" si="392"/>
        <v>200</v>
      </c>
      <c r="O1275" s="75">
        <f ca="1">J1275*'Inputs and Outputs'!$D$5-('Model Part B'!K1275*'Model Part B'!N1275+K1275*Costperbumped)</f>
        <v>4040</v>
      </c>
      <c r="R1275" s="74">
        <v>1272</v>
      </c>
      <c r="S1275" s="68" t="s">
        <v>8</v>
      </c>
      <c r="T1275" s="71">
        <f t="shared" si="411"/>
        <v>44621</v>
      </c>
      <c r="U1275" s="67" t="s">
        <v>0</v>
      </c>
      <c r="V1275" s="68" t="str">
        <f>'Flight Data'!$A1273</f>
        <v>G1272</v>
      </c>
      <c r="W1275" s="68">
        <f ca="1">'Flight Data'!$B1273</f>
        <v>2</v>
      </c>
      <c r="X1275" s="68">
        <f ca="1">ROUND(NORMINV($AC1275,'Inputs and Outputs'!$C$20,'Inputs and Outputs'!$D$20),0)</f>
        <v>104</v>
      </c>
      <c r="Y1275" s="68">
        <f t="shared" si="393"/>
        <v>102</v>
      </c>
      <c r="Z1275" s="68">
        <f t="shared" ca="1" si="394"/>
        <v>102</v>
      </c>
      <c r="AA1275" s="68">
        <f ca="1">IF(Z1275-W1275&gt;'Inputs and Outputs'!$D$4,One-W1275,0)</f>
        <v>0</v>
      </c>
      <c r="AB1275" s="68">
        <f ca="1">Z1275*'Inputs and Outputs'!$D$5-AA1275*'Inputs and Outputs'!$D$6</f>
        <v>4080</v>
      </c>
      <c r="AC1275" s="70">
        <f t="shared" ca="1" si="406"/>
        <v>0.44582693864811795</v>
      </c>
      <c r="AD1275" s="68">
        <f t="shared" si="395"/>
        <v>200</v>
      </c>
      <c r="AE1275" s="75">
        <f ca="1">Z1275*'Inputs and Outputs'!$D$5-('Model Part B'!AA1275*'Model Part B'!AD1275+AA1275*Costperbumped)</f>
        <v>4080</v>
      </c>
      <c r="AH1275" s="74">
        <v>1272</v>
      </c>
      <c r="AI1275" s="68" t="s">
        <v>8</v>
      </c>
      <c r="AJ1275" s="71">
        <f t="shared" si="412"/>
        <v>44621</v>
      </c>
      <c r="AK1275" s="67" t="s">
        <v>0</v>
      </c>
      <c r="AL1275" s="68" t="str">
        <f>'Flight Data'!$A1273</f>
        <v>G1272</v>
      </c>
      <c r="AM1275" s="68">
        <f ca="1">'Flight Data'!$B1273</f>
        <v>2</v>
      </c>
      <c r="AN1275" s="68">
        <f ca="1">ROUND(NORMINV($AS1275,'Inputs and Outputs'!$C$20,'Inputs and Outputs'!$D$20),0)</f>
        <v>102</v>
      </c>
      <c r="AO1275" s="68">
        <f t="shared" si="396"/>
        <v>103</v>
      </c>
      <c r="AP1275" s="68">
        <f t="shared" ca="1" si="397"/>
        <v>102</v>
      </c>
      <c r="AQ1275" s="68">
        <f ca="1">IF(AP1275-AM1275&gt;'Inputs and Outputs'!$D$4,Three-AM1275,0)</f>
        <v>0</v>
      </c>
      <c r="AR1275" s="68">
        <f ca="1">AP1275*'Inputs and Outputs'!$D$5-AQ1275*'Inputs and Outputs'!$D$6</f>
        <v>4080</v>
      </c>
      <c r="AS1275" s="70">
        <f t="shared" ca="1" si="407"/>
        <v>0.28573560803424303</v>
      </c>
      <c r="AT1275" s="68">
        <f t="shared" si="398"/>
        <v>200</v>
      </c>
      <c r="AU1275" s="75">
        <f ca="1">AP1275*'Inputs and Outputs'!$D$5-('Model Part B'!AQ1275*'Model Part B'!AT1275+AQ1275*Costperbumped)</f>
        <v>4080</v>
      </c>
      <c r="AX1275" s="74">
        <v>1272</v>
      </c>
      <c r="AY1275" s="68" t="s">
        <v>8</v>
      </c>
      <c r="AZ1275" s="71">
        <f t="shared" si="413"/>
        <v>44621</v>
      </c>
      <c r="BA1275" s="67" t="s">
        <v>0</v>
      </c>
      <c r="BB1275" s="68" t="str">
        <f>'Flight Data'!$A1273</f>
        <v>G1272</v>
      </c>
      <c r="BC1275" s="68">
        <f ca="1">'Flight Data'!$B1273</f>
        <v>2</v>
      </c>
      <c r="BD1275" s="68">
        <f ca="1">ROUND(NORMINV($BI1275,'Inputs and Outputs'!$C$20,'Inputs and Outputs'!$D$20),0)</f>
        <v>98</v>
      </c>
      <c r="BE1275" s="68">
        <f t="shared" si="399"/>
        <v>104</v>
      </c>
      <c r="BF1275" s="68">
        <f t="shared" ca="1" si="400"/>
        <v>98</v>
      </c>
      <c r="BG1275" s="68">
        <f ca="1">IF(BF1275-BC1275&gt;'Inputs and Outputs'!$D$4,Four-BC1275,0)</f>
        <v>0</v>
      </c>
      <c r="BH1275" s="68">
        <f ca="1">BF1275*'Inputs and Outputs'!$D$5-BG1275*'Inputs and Outputs'!$D$6</f>
        <v>3920</v>
      </c>
      <c r="BI1275" s="70">
        <f t="shared" ca="1" si="408"/>
        <v>9.3158344632202295E-2</v>
      </c>
      <c r="BJ1275" s="68">
        <f t="shared" si="401"/>
        <v>200</v>
      </c>
      <c r="BK1275" s="75">
        <f ca="1">BF1275*'Inputs and Outputs'!$D$5-('Model Part B'!BG1275*'Model Part B'!BJ1275+BG1275*Costperbumped)</f>
        <v>3920</v>
      </c>
      <c r="BN1275" s="74">
        <v>1272</v>
      </c>
      <c r="BO1275" s="68" t="s">
        <v>8</v>
      </c>
      <c r="BP1275" s="71">
        <f t="shared" si="414"/>
        <v>44621</v>
      </c>
      <c r="BQ1275" s="67" t="s">
        <v>0</v>
      </c>
      <c r="BR1275" s="68" t="str">
        <f>'Flight Data'!$A1273</f>
        <v>G1272</v>
      </c>
      <c r="BS1275" s="68">
        <f ca="1">'Flight Data'!$B1273</f>
        <v>2</v>
      </c>
      <c r="BT1275" s="68">
        <f ca="1">ROUND(NORMINV($BY1275,'Inputs and Outputs'!$C$18,'Inputs and Outputs'!$D$18),0)</f>
        <v>103</v>
      </c>
      <c r="BU1275" s="68">
        <f t="shared" si="402"/>
        <v>105</v>
      </c>
      <c r="BV1275" s="68">
        <f t="shared" ca="1" si="403"/>
        <v>103</v>
      </c>
      <c r="BW1275" s="68">
        <f ca="1">IF(BV1275-BS1275&gt;'Inputs and Outputs'!$D$4,Five-BS1275,0)</f>
        <v>3</v>
      </c>
      <c r="BX1275" s="68">
        <f ca="1">BV1275*'Inputs and Outputs'!$D$5-BW1275*'Inputs and Outputs'!$D$6</f>
        <v>3820</v>
      </c>
      <c r="BY1275" s="70">
        <f t="shared" ca="1" si="409"/>
        <v>0.61615585671133577</v>
      </c>
      <c r="BZ1275" s="68">
        <f t="shared" si="404"/>
        <v>200</v>
      </c>
      <c r="CA1275" s="75">
        <f ca="1">BV1275*'Inputs and Outputs'!$D$5-('Model Part B'!BW1275*'Model Part B'!BZ1275+BW1275*Costperbumped)</f>
        <v>3220</v>
      </c>
    </row>
    <row r="1276" spans="2:79" x14ac:dyDescent="0.2">
      <c r="B1276" s="74">
        <v>1273</v>
      </c>
      <c r="C1276" s="68" t="s">
        <v>7</v>
      </c>
      <c r="D1276" s="71">
        <f t="shared" si="410"/>
        <v>44622</v>
      </c>
      <c r="E1276" s="67" t="s">
        <v>3</v>
      </c>
      <c r="F1276" s="68" t="str">
        <f>'Flight Data'!$A1274</f>
        <v>G1273</v>
      </c>
      <c r="G1276" s="68">
        <f ca="1">'Flight Data'!$B1274</f>
        <v>5</v>
      </c>
      <c r="H1276" s="68">
        <f ca="1">ROUND(NORMINV($M1276,'Inputs and Outputs'!$C$18,'Inputs and Outputs'!$D$18),0)</f>
        <v>105</v>
      </c>
      <c r="I1276" s="68">
        <f t="shared" si="390"/>
        <v>101</v>
      </c>
      <c r="J1276" s="68">
        <f t="shared" ca="1" si="391"/>
        <v>101</v>
      </c>
      <c r="K1276" s="68">
        <f ca="1">IF(J1276-G1276&gt;'Inputs and Outputs'!$D$4,One-G1276,0)</f>
        <v>0</v>
      </c>
      <c r="L1276" s="68">
        <f ca="1">J1276*'Inputs and Outputs'!$D$5-K1276*'Inputs and Outputs'!$D$6</f>
        <v>4040</v>
      </c>
      <c r="M1276" s="70">
        <f t="shared" ca="1" si="405"/>
        <v>0.74773640227463045</v>
      </c>
      <c r="N1276" s="68">
        <f t="shared" si="392"/>
        <v>25</v>
      </c>
      <c r="O1276" s="75">
        <f ca="1">J1276*'Inputs and Outputs'!$D$5-('Model Part B'!K1276*'Model Part B'!N1276+K1276*Costperbumped)</f>
        <v>4040</v>
      </c>
      <c r="R1276" s="74">
        <v>1273</v>
      </c>
      <c r="S1276" s="68" t="s">
        <v>7</v>
      </c>
      <c r="T1276" s="71">
        <f t="shared" si="411"/>
        <v>44622</v>
      </c>
      <c r="U1276" s="67" t="s">
        <v>3</v>
      </c>
      <c r="V1276" s="68" t="str">
        <f>'Flight Data'!$A1274</f>
        <v>G1273</v>
      </c>
      <c r="W1276" s="68">
        <f ca="1">'Flight Data'!$B1274</f>
        <v>5</v>
      </c>
      <c r="X1276" s="68">
        <f ca="1">ROUND(NORMINV($AC1276,'Inputs and Outputs'!$C$18,'Inputs and Outputs'!$D$18),0)</f>
        <v>97</v>
      </c>
      <c r="Y1276" s="68">
        <f t="shared" si="393"/>
        <v>102</v>
      </c>
      <c r="Z1276" s="68">
        <f t="shared" ca="1" si="394"/>
        <v>97</v>
      </c>
      <c r="AA1276" s="68">
        <f ca="1">IF(Z1276-W1276&gt;'Inputs and Outputs'!$D$4,One-W1276,0)</f>
        <v>0</v>
      </c>
      <c r="AB1276" s="68">
        <f ca="1">Z1276*'Inputs and Outputs'!$D$5-AA1276*'Inputs and Outputs'!$D$6</f>
        <v>3880</v>
      </c>
      <c r="AC1276" s="70">
        <f t="shared" ca="1" si="406"/>
        <v>0.27429575424423325</v>
      </c>
      <c r="AD1276" s="68">
        <f t="shared" si="395"/>
        <v>25</v>
      </c>
      <c r="AE1276" s="75">
        <f ca="1">Z1276*'Inputs and Outputs'!$D$5-('Model Part B'!AA1276*'Model Part B'!AD1276+AA1276*Costperbumped)</f>
        <v>3880</v>
      </c>
      <c r="AH1276" s="74">
        <v>1273</v>
      </c>
      <c r="AI1276" s="68" t="s">
        <v>7</v>
      </c>
      <c r="AJ1276" s="71">
        <f t="shared" si="412"/>
        <v>44622</v>
      </c>
      <c r="AK1276" s="67" t="s">
        <v>3</v>
      </c>
      <c r="AL1276" s="68" t="str">
        <f>'Flight Data'!$A1274</f>
        <v>G1273</v>
      </c>
      <c r="AM1276" s="68">
        <f ca="1">'Flight Data'!$B1274</f>
        <v>5</v>
      </c>
      <c r="AN1276" s="68">
        <f ca="1">ROUND(NORMINV($AS1276,'Inputs and Outputs'!$C$18,'Inputs and Outputs'!$D$18),0)</f>
        <v>98</v>
      </c>
      <c r="AO1276" s="68">
        <f t="shared" si="396"/>
        <v>103</v>
      </c>
      <c r="AP1276" s="68">
        <f t="shared" ca="1" si="397"/>
        <v>98</v>
      </c>
      <c r="AQ1276" s="68">
        <f ca="1">IF(AP1276-AM1276&gt;'Inputs and Outputs'!$D$4,Three-AM1276,0)</f>
        <v>0</v>
      </c>
      <c r="AR1276" s="68">
        <f ca="1">AP1276*'Inputs and Outputs'!$D$5-AQ1276*'Inputs and Outputs'!$D$6</f>
        <v>3920</v>
      </c>
      <c r="AS1276" s="70">
        <f t="shared" ca="1" si="407"/>
        <v>0.32914020146416567</v>
      </c>
      <c r="AT1276" s="68">
        <f t="shared" si="398"/>
        <v>25</v>
      </c>
      <c r="AU1276" s="75">
        <f ca="1">AP1276*'Inputs and Outputs'!$D$5-('Model Part B'!AQ1276*'Model Part B'!AT1276+AQ1276*Costperbumped)</f>
        <v>3920</v>
      </c>
      <c r="AX1276" s="74">
        <v>1273</v>
      </c>
      <c r="AY1276" s="68" t="s">
        <v>7</v>
      </c>
      <c r="AZ1276" s="71">
        <f t="shared" si="413"/>
        <v>44622</v>
      </c>
      <c r="BA1276" s="67" t="s">
        <v>3</v>
      </c>
      <c r="BB1276" s="68" t="str">
        <f>'Flight Data'!$A1274</f>
        <v>G1273</v>
      </c>
      <c r="BC1276" s="68">
        <f ca="1">'Flight Data'!$B1274</f>
        <v>5</v>
      </c>
      <c r="BD1276" s="68">
        <f ca="1">ROUND(NORMINV($BI1276,'Inputs and Outputs'!$C$18,'Inputs and Outputs'!$D$18),0)</f>
        <v>99</v>
      </c>
      <c r="BE1276" s="68">
        <f t="shared" si="399"/>
        <v>104</v>
      </c>
      <c r="BF1276" s="68">
        <f t="shared" ca="1" si="400"/>
        <v>99</v>
      </c>
      <c r="BG1276" s="68">
        <f ca="1">IF(BF1276-BC1276&gt;'Inputs and Outputs'!$D$4,Four-BC1276,0)</f>
        <v>0</v>
      </c>
      <c r="BH1276" s="68">
        <f ca="1">BF1276*'Inputs and Outputs'!$D$5-BG1276*'Inputs and Outputs'!$D$6</f>
        <v>3960</v>
      </c>
      <c r="BI1276" s="70">
        <f t="shared" ca="1" si="408"/>
        <v>0.37949540548091876</v>
      </c>
      <c r="BJ1276" s="68">
        <f t="shared" si="401"/>
        <v>25</v>
      </c>
      <c r="BK1276" s="75">
        <f ca="1">BF1276*'Inputs and Outputs'!$D$5-('Model Part B'!BG1276*'Model Part B'!BJ1276+BG1276*Costperbumped)</f>
        <v>3960</v>
      </c>
      <c r="BN1276" s="74">
        <v>1273</v>
      </c>
      <c r="BO1276" s="68" t="s">
        <v>7</v>
      </c>
      <c r="BP1276" s="71">
        <f t="shared" si="414"/>
        <v>44622</v>
      </c>
      <c r="BQ1276" s="67" t="s">
        <v>3</v>
      </c>
      <c r="BR1276" s="68" t="str">
        <f>'Flight Data'!$A1274</f>
        <v>G1273</v>
      </c>
      <c r="BS1276" s="68">
        <f ca="1">'Flight Data'!$B1274</f>
        <v>5</v>
      </c>
      <c r="BT1276" s="68">
        <f ca="1">ROUND(NORMINV($BY1276,'Inputs and Outputs'!$C$18,'Inputs and Outputs'!$D$18),0)</f>
        <v>94</v>
      </c>
      <c r="BU1276" s="68">
        <f t="shared" si="402"/>
        <v>105</v>
      </c>
      <c r="BV1276" s="68">
        <f t="shared" ca="1" si="403"/>
        <v>94</v>
      </c>
      <c r="BW1276" s="68">
        <f ca="1">IF(BV1276-BS1276&gt;'Inputs and Outputs'!$D$4,Five-BS1276,0)</f>
        <v>0</v>
      </c>
      <c r="BX1276" s="68">
        <f ca="1">BV1276*'Inputs and Outputs'!$D$5-BW1276*'Inputs and Outputs'!$D$6</f>
        <v>3760</v>
      </c>
      <c r="BY1276" s="70">
        <f t="shared" ca="1" si="409"/>
        <v>0.12756411524899902</v>
      </c>
      <c r="BZ1276" s="68">
        <f t="shared" si="404"/>
        <v>25</v>
      </c>
      <c r="CA1276" s="75">
        <f ca="1">BV1276*'Inputs and Outputs'!$D$5-('Model Part B'!BW1276*'Model Part B'!BZ1276+BW1276*Costperbumped)</f>
        <v>3760</v>
      </c>
    </row>
    <row r="1277" spans="2:79" x14ac:dyDescent="0.2">
      <c r="B1277" s="74">
        <v>1274</v>
      </c>
      <c r="C1277" s="68" t="s">
        <v>7</v>
      </c>
      <c r="D1277" s="71">
        <f t="shared" si="410"/>
        <v>44622</v>
      </c>
      <c r="E1277" s="67" t="s">
        <v>2</v>
      </c>
      <c r="F1277" s="68" t="str">
        <f>'Flight Data'!$A1275</f>
        <v>G1274</v>
      </c>
      <c r="G1277" s="68">
        <f ca="1">'Flight Data'!$B1275</f>
        <v>4</v>
      </c>
      <c r="H1277" s="68">
        <f ca="1">ROUND(NORMINV($M1277,'Inputs and Outputs'!$C$19,'Inputs and Outputs'!$D$19),0)</f>
        <v>105</v>
      </c>
      <c r="I1277" s="68">
        <f t="shared" si="390"/>
        <v>101</v>
      </c>
      <c r="J1277" s="68">
        <f t="shared" ca="1" si="391"/>
        <v>101</v>
      </c>
      <c r="K1277" s="68">
        <f ca="1">IF(J1277-G1277&gt;'Inputs and Outputs'!$D$4,One-G1277,0)</f>
        <v>0</v>
      </c>
      <c r="L1277" s="68">
        <f ca="1">J1277*'Inputs and Outputs'!$D$5-K1277*'Inputs and Outputs'!$D$6</f>
        <v>4040</v>
      </c>
      <c r="M1277" s="70">
        <f t="shared" ca="1" si="405"/>
        <v>0.62239668521641611</v>
      </c>
      <c r="N1277" s="68">
        <f t="shared" si="392"/>
        <v>25</v>
      </c>
      <c r="O1277" s="75">
        <f ca="1">J1277*'Inputs and Outputs'!$D$5-('Model Part B'!K1277*'Model Part B'!N1277+K1277*Costperbumped)</f>
        <v>4040</v>
      </c>
      <c r="R1277" s="74">
        <v>1274</v>
      </c>
      <c r="S1277" s="68" t="s">
        <v>7</v>
      </c>
      <c r="T1277" s="71">
        <f t="shared" si="411"/>
        <v>44622</v>
      </c>
      <c r="U1277" s="67" t="s">
        <v>2</v>
      </c>
      <c r="V1277" s="68" t="str">
        <f>'Flight Data'!$A1275</f>
        <v>G1274</v>
      </c>
      <c r="W1277" s="68">
        <f ca="1">'Flight Data'!$B1275</f>
        <v>4</v>
      </c>
      <c r="X1277" s="68">
        <f ca="1">ROUND(NORMINV($AC1277,'Inputs and Outputs'!$C$19,'Inputs and Outputs'!$D$19),0)</f>
        <v>112</v>
      </c>
      <c r="Y1277" s="68">
        <f t="shared" si="393"/>
        <v>102</v>
      </c>
      <c r="Z1277" s="68">
        <f t="shared" ca="1" si="394"/>
        <v>102</v>
      </c>
      <c r="AA1277" s="68">
        <f ca="1">IF(Z1277-W1277&gt;'Inputs and Outputs'!$D$4,One-W1277,0)</f>
        <v>0</v>
      </c>
      <c r="AB1277" s="68">
        <f ca="1">Z1277*'Inputs and Outputs'!$D$5-AA1277*'Inputs and Outputs'!$D$6</f>
        <v>4080</v>
      </c>
      <c r="AC1277" s="70">
        <f t="shared" ca="1" si="406"/>
        <v>0.95862634877960817</v>
      </c>
      <c r="AD1277" s="68">
        <f t="shared" si="395"/>
        <v>25</v>
      </c>
      <c r="AE1277" s="75">
        <f ca="1">Z1277*'Inputs and Outputs'!$D$5-('Model Part B'!AA1277*'Model Part B'!AD1277+AA1277*Costperbumped)</f>
        <v>4080</v>
      </c>
      <c r="AH1277" s="74">
        <v>1274</v>
      </c>
      <c r="AI1277" s="68" t="s">
        <v>7</v>
      </c>
      <c r="AJ1277" s="71">
        <f t="shared" si="412"/>
        <v>44622</v>
      </c>
      <c r="AK1277" s="67" t="s">
        <v>2</v>
      </c>
      <c r="AL1277" s="68" t="str">
        <f>'Flight Data'!$A1275</f>
        <v>G1274</v>
      </c>
      <c r="AM1277" s="68">
        <f ca="1">'Flight Data'!$B1275</f>
        <v>4</v>
      </c>
      <c r="AN1277" s="68">
        <f ca="1">ROUND(NORMINV($AS1277,'Inputs and Outputs'!$C$19,'Inputs and Outputs'!$D$19),0)</f>
        <v>97</v>
      </c>
      <c r="AO1277" s="68">
        <f t="shared" si="396"/>
        <v>103</v>
      </c>
      <c r="AP1277" s="68">
        <f t="shared" ca="1" si="397"/>
        <v>97</v>
      </c>
      <c r="AQ1277" s="68">
        <f ca="1">IF(AP1277-AM1277&gt;'Inputs and Outputs'!$D$4,Three-AM1277,0)</f>
        <v>0</v>
      </c>
      <c r="AR1277" s="68">
        <f ca="1">AP1277*'Inputs and Outputs'!$D$5-AQ1277*'Inputs and Outputs'!$D$6</f>
        <v>3880</v>
      </c>
      <c r="AS1277" s="70">
        <f t="shared" ca="1" si="407"/>
        <v>0.13422504055266915</v>
      </c>
      <c r="AT1277" s="68">
        <f t="shared" si="398"/>
        <v>25</v>
      </c>
      <c r="AU1277" s="75">
        <f ca="1">AP1277*'Inputs and Outputs'!$D$5-('Model Part B'!AQ1277*'Model Part B'!AT1277+AQ1277*Costperbumped)</f>
        <v>3880</v>
      </c>
      <c r="AX1277" s="74">
        <v>1274</v>
      </c>
      <c r="AY1277" s="68" t="s">
        <v>7</v>
      </c>
      <c r="AZ1277" s="71">
        <f t="shared" si="413"/>
        <v>44622</v>
      </c>
      <c r="BA1277" s="67" t="s">
        <v>2</v>
      </c>
      <c r="BB1277" s="68" t="str">
        <f>'Flight Data'!$A1275</f>
        <v>G1274</v>
      </c>
      <c r="BC1277" s="68">
        <f ca="1">'Flight Data'!$B1275</f>
        <v>4</v>
      </c>
      <c r="BD1277" s="68">
        <f ca="1">ROUND(NORMINV($BI1277,'Inputs and Outputs'!$C$19,'Inputs and Outputs'!$D$19),0)</f>
        <v>95</v>
      </c>
      <c r="BE1277" s="68">
        <f t="shared" si="399"/>
        <v>104</v>
      </c>
      <c r="BF1277" s="68">
        <f t="shared" ca="1" si="400"/>
        <v>95</v>
      </c>
      <c r="BG1277" s="68">
        <f ca="1">IF(BF1277-BC1277&gt;'Inputs and Outputs'!$D$4,Four-BC1277,0)</f>
        <v>0</v>
      </c>
      <c r="BH1277" s="68">
        <f ca="1">BF1277*'Inputs and Outputs'!$D$5-BG1277*'Inputs and Outputs'!$D$6</f>
        <v>3800</v>
      </c>
      <c r="BI1277" s="70">
        <f t="shared" ca="1" si="408"/>
        <v>6.1871508218729332E-2</v>
      </c>
      <c r="BJ1277" s="68">
        <f t="shared" si="401"/>
        <v>25</v>
      </c>
      <c r="BK1277" s="75">
        <f ca="1">BF1277*'Inputs and Outputs'!$D$5-('Model Part B'!BG1277*'Model Part B'!BJ1277+BG1277*Costperbumped)</f>
        <v>3800</v>
      </c>
      <c r="BN1277" s="74">
        <v>1274</v>
      </c>
      <c r="BO1277" s="68" t="s">
        <v>7</v>
      </c>
      <c r="BP1277" s="71">
        <f t="shared" si="414"/>
        <v>44622</v>
      </c>
      <c r="BQ1277" s="67" t="s">
        <v>2</v>
      </c>
      <c r="BR1277" s="68" t="str">
        <f>'Flight Data'!$A1275</f>
        <v>G1274</v>
      </c>
      <c r="BS1277" s="68">
        <f ca="1">'Flight Data'!$B1275</f>
        <v>4</v>
      </c>
      <c r="BT1277" s="68">
        <f ca="1">ROUND(NORMINV($BY1277,'Inputs and Outputs'!$C$18,'Inputs and Outputs'!$D$18),0)</f>
        <v>105</v>
      </c>
      <c r="BU1277" s="68">
        <f t="shared" si="402"/>
        <v>105</v>
      </c>
      <c r="BV1277" s="68">
        <f t="shared" ca="1" si="403"/>
        <v>105</v>
      </c>
      <c r="BW1277" s="68">
        <f ca="1">IF(BV1277-BS1277&gt;'Inputs and Outputs'!$D$4,Five-BS1277,0)</f>
        <v>1</v>
      </c>
      <c r="BX1277" s="68">
        <f ca="1">BV1277*'Inputs and Outputs'!$D$5-BW1277*'Inputs and Outputs'!$D$6</f>
        <v>4100</v>
      </c>
      <c r="BY1277" s="70">
        <f t="shared" ca="1" si="409"/>
        <v>0.77000989008424081</v>
      </c>
      <c r="BZ1277" s="68">
        <f t="shared" si="404"/>
        <v>25</v>
      </c>
      <c r="CA1277" s="75">
        <f ca="1">BV1277*'Inputs and Outputs'!$D$5-('Model Part B'!BW1277*'Model Part B'!BZ1277+BW1277*Costperbumped)</f>
        <v>4075</v>
      </c>
    </row>
    <row r="1278" spans="2:79" x14ac:dyDescent="0.2">
      <c r="B1278" s="74">
        <v>1275</v>
      </c>
      <c r="C1278" s="68" t="s">
        <v>7</v>
      </c>
      <c r="D1278" s="71">
        <f t="shared" si="410"/>
        <v>44622</v>
      </c>
      <c r="E1278" s="67" t="s">
        <v>0</v>
      </c>
      <c r="F1278" s="68" t="str">
        <f>'Flight Data'!$A1276</f>
        <v>G1275</v>
      </c>
      <c r="G1278" s="68">
        <f ca="1">'Flight Data'!$B1276</f>
        <v>1</v>
      </c>
      <c r="H1278" s="68">
        <f ca="1">ROUND(NORMINV($M1278,'Inputs and Outputs'!$C$20,'Inputs and Outputs'!$D$20),0)</f>
        <v>109</v>
      </c>
      <c r="I1278" s="68">
        <f t="shared" si="390"/>
        <v>101</v>
      </c>
      <c r="J1278" s="68">
        <f t="shared" ca="1" si="391"/>
        <v>101</v>
      </c>
      <c r="K1278" s="68">
        <f ca="1">IF(J1278-G1278&gt;'Inputs and Outputs'!$D$4,One-G1278,0)</f>
        <v>0</v>
      </c>
      <c r="L1278" s="68">
        <f ca="1">J1278*'Inputs and Outputs'!$D$5-K1278*'Inputs and Outputs'!$D$6</f>
        <v>4040</v>
      </c>
      <c r="M1278" s="70">
        <f t="shared" ca="1" si="405"/>
        <v>0.8029008306483324</v>
      </c>
      <c r="N1278" s="68">
        <f t="shared" si="392"/>
        <v>200</v>
      </c>
      <c r="O1278" s="75">
        <f ca="1">J1278*'Inputs and Outputs'!$D$5-('Model Part B'!K1278*'Model Part B'!N1278+K1278*Costperbumped)</f>
        <v>4040</v>
      </c>
      <c r="R1278" s="74">
        <v>1275</v>
      </c>
      <c r="S1278" s="68" t="s">
        <v>7</v>
      </c>
      <c r="T1278" s="71">
        <f t="shared" si="411"/>
        <v>44622</v>
      </c>
      <c r="U1278" s="67" t="s">
        <v>0</v>
      </c>
      <c r="V1278" s="68" t="str">
        <f>'Flight Data'!$A1276</f>
        <v>G1275</v>
      </c>
      <c r="W1278" s="68">
        <f ca="1">'Flight Data'!$B1276</f>
        <v>1</v>
      </c>
      <c r="X1278" s="68">
        <f ca="1">ROUND(NORMINV($AC1278,'Inputs and Outputs'!$C$20,'Inputs and Outputs'!$D$20),0)</f>
        <v>107</v>
      </c>
      <c r="Y1278" s="68">
        <f t="shared" si="393"/>
        <v>102</v>
      </c>
      <c r="Z1278" s="68">
        <f t="shared" ca="1" si="394"/>
        <v>102</v>
      </c>
      <c r="AA1278" s="68">
        <f ca="1">IF(Z1278-W1278&gt;'Inputs and Outputs'!$D$4,One-W1278,0)</f>
        <v>0</v>
      </c>
      <c r="AB1278" s="68">
        <f ca="1">Z1278*'Inputs and Outputs'!$D$5-AA1278*'Inputs and Outputs'!$D$6</f>
        <v>4080</v>
      </c>
      <c r="AC1278" s="70">
        <f t="shared" ca="1" si="406"/>
        <v>0.68873397934615943</v>
      </c>
      <c r="AD1278" s="68">
        <f t="shared" si="395"/>
        <v>200</v>
      </c>
      <c r="AE1278" s="75">
        <f ca="1">Z1278*'Inputs and Outputs'!$D$5-('Model Part B'!AA1278*'Model Part B'!AD1278+AA1278*Costperbumped)</f>
        <v>4080</v>
      </c>
      <c r="AH1278" s="74">
        <v>1275</v>
      </c>
      <c r="AI1278" s="68" t="s">
        <v>7</v>
      </c>
      <c r="AJ1278" s="71">
        <f t="shared" si="412"/>
        <v>44622</v>
      </c>
      <c r="AK1278" s="67" t="s">
        <v>0</v>
      </c>
      <c r="AL1278" s="68" t="str">
        <f>'Flight Data'!$A1276</f>
        <v>G1275</v>
      </c>
      <c r="AM1278" s="68">
        <f ca="1">'Flight Data'!$B1276</f>
        <v>1</v>
      </c>
      <c r="AN1278" s="68">
        <f ca="1">ROUND(NORMINV($AS1278,'Inputs and Outputs'!$C$20,'Inputs and Outputs'!$D$20),0)</f>
        <v>114</v>
      </c>
      <c r="AO1278" s="68">
        <f t="shared" si="396"/>
        <v>103</v>
      </c>
      <c r="AP1278" s="68">
        <f t="shared" ca="1" si="397"/>
        <v>103</v>
      </c>
      <c r="AQ1278" s="68">
        <f ca="1">IF(AP1278-AM1278&gt;'Inputs and Outputs'!$D$4,Three-AM1278,0)</f>
        <v>2</v>
      </c>
      <c r="AR1278" s="68">
        <f ca="1">AP1278*'Inputs and Outputs'!$D$5-AQ1278*'Inputs and Outputs'!$D$6</f>
        <v>3920</v>
      </c>
      <c r="AS1278" s="70">
        <f t="shared" ca="1" si="407"/>
        <v>0.96828920236798133</v>
      </c>
      <c r="AT1278" s="68">
        <f t="shared" si="398"/>
        <v>200</v>
      </c>
      <c r="AU1278" s="75">
        <f ca="1">AP1278*'Inputs and Outputs'!$D$5-('Model Part B'!AQ1278*'Model Part B'!AT1278+AQ1278*Costperbumped)</f>
        <v>3520</v>
      </c>
      <c r="AX1278" s="74">
        <v>1275</v>
      </c>
      <c r="AY1278" s="68" t="s">
        <v>7</v>
      </c>
      <c r="AZ1278" s="71">
        <f t="shared" si="413"/>
        <v>44622</v>
      </c>
      <c r="BA1278" s="67" t="s">
        <v>0</v>
      </c>
      <c r="BB1278" s="68" t="str">
        <f>'Flight Data'!$A1276</f>
        <v>G1275</v>
      </c>
      <c r="BC1278" s="68">
        <f ca="1">'Flight Data'!$B1276</f>
        <v>1</v>
      </c>
      <c r="BD1278" s="68">
        <f ca="1">ROUND(NORMINV($BI1278,'Inputs and Outputs'!$C$20,'Inputs and Outputs'!$D$20),0)</f>
        <v>106</v>
      </c>
      <c r="BE1278" s="68">
        <f t="shared" si="399"/>
        <v>104</v>
      </c>
      <c r="BF1278" s="68">
        <f t="shared" ca="1" si="400"/>
        <v>104</v>
      </c>
      <c r="BG1278" s="68">
        <f ca="1">IF(BF1278-BC1278&gt;'Inputs and Outputs'!$D$4,Four-BC1278,0)</f>
        <v>3</v>
      </c>
      <c r="BH1278" s="68">
        <f ca="1">BF1278*'Inputs and Outputs'!$D$5-BG1278*'Inputs and Outputs'!$D$6</f>
        <v>3860</v>
      </c>
      <c r="BI1278" s="70">
        <f t="shared" ca="1" si="408"/>
        <v>0.54407562750452609</v>
      </c>
      <c r="BJ1278" s="68">
        <f t="shared" si="401"/>
        <v>200</v>
      </c>
      <c r="BK1278" s="75">
        <f ca="1">BF1278*'Inputs and Outputs'!$D$5-('Model Part B'!BG1278*'Model Part B'!BJ1278+BG1278*Costperbumped)</f>
        <v>3260</v>
      </c>
      <c r="BN1278" s="74">
        <v>1275</v>
      </c>
      <c r="BO1278" s="68" t="s">
        <v>7</v>
      </c>
      <c r="BP1278" s="71">
        <f t="shared" si="414"/>
        <v>44622</v>
      </c>
      <c r="BQ1278" s="67" t="s">
        <v>0</v>
      </c>
      <c r="BR1278" s="68" t="str">
        <f>'Flight Data'!$A1276</f>
        <v>G1275</v>
      </c>
      <c r="BS1278" s="68">
        <f ca="1">'Flight Data'!$B1276</f>
        <v>1</v>
      </c>
      <c r="BT1278" s="68">
        <f ca="1">ROUND(NORMINV($BY1278,'Inputs and Outputs'!$C$18,'Inputs and Outputs'!$D$18),0)</f>
        <v>105</v>
      </c>
      <c r="BU1278" s="68">
        <f t="shared" si="402"/>
        <v>105</v>
      </c>
      <c r="BV1278" s="68">
        <f t="shared" ca="1" si="403"/>
        <v>105</v>
      </c>
      <c r="BW1278" s="68">
        <f ca="1">IF(BV1278-BS1278&gt;'Inputs and Outputs'!$D$4,Five-BS1278,0)</f>
        <v>4</v>
      </c>
      <c r="BX1278" s="68">
        <f ca="1">BV1278*'Inputs and Outputs'!$D$5-BW1278*'Inputs and Outputs'!$D$6</f>
        <v>3800</v>
      </c>
      <c r="BY1278" s="70">
        <f t="shared" ca="1" si="409"/>
        <v>0.75913660960932539</v>
      </c>
      <c r="BZ1278" s="68">
        <f t="shared" si="404"/>
        <v>200</v>
      </c>
      <c r="CA1278" s="75">
        <f ca="1">BV1278*'Inputs and Outputs'!$D$5-('Model Part B'!BW1278*'Model Part B'!BZ1278+BW1278*Costperbumped)</f>
        <v>3000</v>
      </c>
    </row>
    <row r="1279" spans="2:79" x14ac:dyDescent="0.2">
      <c r="B1279" s="74">
        <v>1276</v>
      </c>
      <c r="C1279" s="68" t="s">
        <v>6</v>
      </c>
      <c r="D1279" s="71">
        <f t="shared" si="410"/>
        <v>44623</v>
      </c>
      <c r="E1279" s="67" t="s">
        <v>3</v>
      </c>
      <c r="F1279" s="68" t="str">
        <f>'Flight Data'!$A1277</f>
        <v>G1276</v>
      </c>
      <c r="G1279" s="68">
        <f ca="1">'Flight Data'!$B1277</f>
        <v>1</v>
      </c>
      <c r="H1279" s="68">
        <f ca="1">ROUND(NORMINV($M1279,'Inputs and Outputs'!$C$18,'Inputs and Outputs'!$D$18),0)</f>
        <v>103</v>
      </c>
      <c r="I1279" s="68">
        <f t="shared" si="390"/>
        <v>101</v>
      </c>
      <c r="J1279" s="68">
        <f t="shared" ca="1" si="391"/>
        <v>101</v>
      </c>
      <c r="K1279" s="68">
        <f ca="1">IF(J1279-G1279&gt;'Inputs and Outputs'!$D$4,One-G1279,0)</f>
        <v>0</v>
      </c>
      <c r="L1279" s="68">
        <f ca="1">J1279*'Inputs and Outputs'!$D$5-K1279*'Inputs and Outputs'!$D$6</f>
        <v>4040</v>
      </c>
      <c r="M1279" s="70">
        <f t="shared" ca="1" si="405"/>
        <v>0.60014461043665257</v>
      </c>
      <c r="N1279" s="68">
        <f t="shared" si="392"/>
        <v>25</v>
      </c>
      <c r="O1279" s="75">
        <f ca="1">J1279*'Inputs and Outputs'!$D$5-('Model Part B'!K1279*'Model Part B'!N1279+K1279*Costperbumped)</f>
        <v>4040</v>
      </c>
      <c r="R1279" s="74">
        <v>1276</v>
      </c>
      <c r="S1279" s="68" t="s">
        <v>6</v>
      </c>
      <c r="T1279" s="71">
        <f t="shared" si="411"/>
        <v>44623</v>
      </c>
      <c r="U1279" s="67" t="s">
        <v>3</v>
      </c>
      <c r="V1279" s="68" t="str">
        <f>'Flight Data'!$A1277</f>
        <v>G1276</v>
      </c>
      <c r="W1279" s="68">
        <f ca="1">'Flight Data'!$B1277</f>
        <v>1</v>
      </c>
      <c r="X1279" s="68">
        <f ca="1">ROUND(NORMINV($AC1279,'Inputs and Outputs'!$C$18,'Inputs and Outputs'!$D$18),0)</f>
        <v>111</v>
      </c>
      <c r="Y1279" s="68">
        <f t="shared" si="393"/>
        <v>102</v>
      </c>
      <c r="Z1279" s="68">
        <f t="shared" ca="1" si="394"/>
        <v>102</v>
      </c>
      <c r="AA1279" s="68">
        <f ca="1">IF(Z1279-W1279&gt;'Inputs and Outputs'!$D$4,One-W1279,0)</f>
        <v>0</v>
      </c>
      <c r="AB1279" s="68">
        <f ca="1">Z1279*'Inputs and Outputs'!$D$5-AA1279*'Inputs and Outputs'!$D$6</f>
        <v>4080</v>
      </c>
      <c r="AC1279" s="70">
        <f t="shared" ca="1" si="406"/>
        <v>0.94686586833065722</v>
      </c>
      <c r="AD1279" s="68">
        <f t="shared" si="395"/>
        <v>25</v>
      </c>
      <c r="AE1279" s="75">
        <f ca="1">Z1279*'Inputs and Outputs'!$D$5-('Model Part B'!AA1279*'Model Part B'!AD1279+AA1279*Costperbumped)</f>
        <v>4080</v>
      </c>
      <c r="AH1279" s="74">
        <v>1276</v>
      </c>
      <c r="AI1279" s="68" t="s">
        <v>6</v>
      </c>
      <c r="AJ1279" s="71">
        <f t="shared" si="412"/>
        <v>44623</v>
      </c>
      <c r="AK1279" s="67" t="s">
        <v>3</v>
      </c>
      <c r="AL1279" s="68" t="str">
        <f>'Flight Data'!$A1277</f>
        <v>G1276</v>
      </c>
      <c r="AM1279" s="68">
        <f ca="1">'Flight Data'!$B1277</f>
        <v>1</v>
      </c>
      <c r="AN1279" s="68">
        <f ca="1">ROUND(NORMINV($AS1279,'Inputs and Outputs'!$C$18,'Inputs and Outputs'!$D$18),0)</f>
        <v>91</v>
      </c>
      <c r="AO1279" s="68">
        <f t="shared" si="396"/>
        <v>103</v>
      </c>
      <c r="AP1279" s="68">
        <f t="shared" ca="1" si="397"/>
        <v>91</v>
      </c>
      <c r="AQ1279" s="68">
        <f ca="1">IF(AP1279-AM1279&gt;'Inputs and Outputs'!$D$4,Three-AM1279,0)</f>
        <v>0</v>
      </c>
      <c r="AR1279" s="68">
        <f ca="1">AP1279*'Inputs and Outputs'!$D$5-AQ1279*'Inputs and Outputs'!$D$6</f>
        <v>3640</v>
      </c>
      <c r="AS1279" s="70">
        <f t="shared" ca="1" si="407"/>
        <v>5.4236669836015827E-2</v>
      </c>
      <c r="AT1279" s="68">
        <f t="shared" si="398"/>
        <v>25</v>
      </c>
      <c r="AU1279" s="75">
        <f ca="1">AP1279*'Inputs and Outputs'!$D$5-('Model Part B'!AQ1279*'Model Part B'!AT1279+AQ1279*Costperbumped)</f>
        <v>3640</v>
      </c>
      <c r="AX1279" s="74">
        <v>1276</v>
      </c>
      <c r="AY1279" s="68" t="s">
        <v>6</v>
      </c>
      <c r="AZ1279" s="71">
        <f t="shared" si="413"/>
        <v>44623</v>
      </c>
      <c r="BA1279" s="67" t="s">
        <v>3</v>
      </c>
      <c r="BB1279" s="68" t="str">
        <f>'Flight Data'!$A1277</f>
        <v>G1276</v>
      </c>
      <c r="BC1279" s="68">
        <f ca="1">'Flight Data'!$B1277</f>
        <v>1</v>
      </c>
      <c r="BD1279" s="68">
        <f ca="1">ROUND(NORMINV($BI1279,'Inputs and Outputs'!$C$18,'Inputs and Outputs'!$D$18),0)</f>
        <v>106</v>
      </c>
      <c r="BE1279" s="68">
        <f t="shared" si="399"/>
        <v>104</v>
      </c>
      <c r="BF1279" s="68">
        <f t="shared" ca="1" si="400"/>
        <v>104</v>
      </c>
      <c r="BG1279" s="68">
        <f ca="1">IF(BF1279-BC1279&gt;'Inputs and Outputs'!$D$4,Four-BC1279,0)</f>
        <v>3</v>
      </c>
      <c r="BH1279" s="68">
        <f ca="1">BF1279*'Inputs and Outputs'!$D$5-BG1279*'Inputs and Outputs'!$D$6</f>
        <v>3860</v>
      </c>
      <c r="BI1279" s="70">
        <f t="shared" ca="1" si="408"/>
        <v>0.81566837914555468</v>
      </c>
      <c r="BJ1279" s="68">
        <f t="shared" si="401"/>
        <v>25</v>
      </c>
      <c r="BK1279" s="75">
        <f ca="1">BF1279*'Inputs and Outputs'!$D$5-('Model Part B'!BG1279*'Model Part B'!BJ1279+BG1279*Costperbumped)</f>
        <v>3785</v>
      </c>
      <c r="BN1279" s="74">
        <v>1276</v>
      </c>
      <c r="BO1279" s="68" t="s">
        <v>6</v>
      </c>
      <c r="BP1279" s="71">
        <f t="shared" si="414"/>
        <v>44623</v>
      </c>
      <c r="BQ1279" s="67" t="s">
        <v>3</v>
      </c>
      <c r="BR1279" s="68" t="str">
        <f>'Flight Data'!$A1277</f>
        <v>G1276</v>
      </c>
      <c r="BS1279" s="68">
        <f ca="1">'Flight Data'!$B1277</f>
        <v>1</v>
      </c>
      <c r="BT1279" s="68">
        <f ca="1">ROUND(NORMINV($BY1279,'Inputs and Outputs'!$C$18,'Inputs and Outputs'!$D$18),0)</f>
        <v>120</v>
      </c>
      <c r="BU1279" s="68">
        <f t="shared" si="402"/>
        <v>105</v>
      </c>
      <c r="BV1279" s="68">
        <f t="shared" ca="1" si="403"/>
        <v>105</v>
      </c>
      <c r="BW1279" s="68">
        <f ca="1">IF(BV1279-BS1279&gt;'Inputs and Outputs'!$D$4,Five-BS1279,0)</f>
        <v>4</v>
      </c>
      <c r="BX1279" s="68">
        <f ca="1">BV1279*'Inputs and Outputs'!$D$5-BW1279*'Inputs and Outputs'!$D$6</f>
        <v>3800</v>
      </c>
      <c r="BY1279" s="70">
        <f t="shared" ca="1" si="409"/>
        <v>0.99938441013153367</v>
      </c>
      <c r="BZ1279" s="68">
        <f t="shared" si="404"/>
        <v>25</v>
      </c>
      <c r="CA1279" s="75">
        <f ca="1">BV1279*'Inputs and Outputs'!$D$5-('Model Part B'!BW1279*'Model Part B'!BZ1279+BW1279*Costperbumped)</f>
        <v>3700</v>
      </c>
    </row>
    <row r="1280" spans="2:79" x14ac:dyDescent="0.2">
      <c r="B1280" s="74">
        <v>1277</v>
      </c>
      <c r="C1280" s="68" t="s">
        <v>6</v>
      </c>
      <c r="D1280" s="71">
        <f t="shared" si="410"/>
        <v>44623</v>
      </c>
      <c r="E1280" s="67" t="s">
        <v>2</v>
      </c>
      <c r="F1280" s="68" t="str">
        <f>'Flight Data'!$A1278</f>
        <v>G1277</v>
      </c>
      <c r="G1280" s="68">
        <f ca="1">'Flight Data'!$B1278</f>
        <v>4</v>
      </c>
      <c r="H1280" s="68">
        <f ca="1">ROUND(NORMINV($M1280,'Inputs and Outputs'!$C$19,'Inputs and Outputs'!$D$19),0)</f>
        <v>105</v>
      </c>
      <c r="I1280" s="68">
        <f t="shared" si="390"/>
        <v>101</v>
      </c>
      <c r="J1280" s="68">
        <f t="shared" ca="1" si="391"/>
        <v>101</v>
      </c>
      <c r="K1280" s="68">
        <f ca="1">IF(J1280-G1280&gt;'Inputs and Outputs'!$D$4,One-G1280,0)</f>
        <v>0</v>
      </c>
      <c r="L1280" s="68">
        <f ca="1">J1280*'Inputs and Outputs'!$D$5-K1280*'Inputs and Outputs'!$D$6</f>
        <v>4040</v>
      </c>
      <c r="M1280" s="70">
        <f t="shared" ca="1" si="405"/>
        <v>0.62285567850494783</v>
      </c>
      <c r="N1280" s="68">
        <f t="shared" si="392"/>
        <v>25</v>
      </c>
      <c r="O1280" s="75">
        <f ca="1">J1280*'Inputs and Outputs'!$D$5-('Model Part B'!K1280*'Model Part B'!N1280+K1280*Costperbumped)</f>
        <v>4040</v>
      </c>
      <c r="R1280" s="74">
        <v>1277</v>
      </c>
      <c r="S1280" s="68" t="s">
        <v>6</v>
      </c>
      <c r="T1280" s="71">
        <f t="shared" si="411"/>
        <v>44623</v>
      </c>
      <c r="U1280" s="67" t="s">
        <v>2</v>
      </c>
      <c r="V1280" s="68" t="str">
        <f>'Flight Data'!$A1278</f>
        <v>G1277</v>
      </c>
      <c r="W1280" s="68">
        <f ca="1">'Flight Data'!$B1278</f>
        <v>4</v>
      </c>
      <c r="X1280" s="68">
        <f ca="1">ROUND(NORMINV($AC1280,'Inputs and Outputs'!$C$19,'Inputs and Outputs'!$D$19),0)</f>
        <v>104</v>
      </c>
      <c r="Y1280" s="68">
        <f t="shared" si="393"/>
        <v>102</v>
      </c>
      <c r="Z1280" s="68">
        <f t="shared" ca="1" si="394"/>
        <v>102</v>
      </c>
      <c r="AA1280" s="68">
        <f ca="1">IF(Z1280-W1280&gt;'Inputs and Outputs'!$D$4,One-W1280,0)</f>
        <v>0</v>
      </c>
      <c r="AB1280" s="68">
        <f ca="1">Z1280*'Inputs and Outputs'!$D$5-AA1280*'Inputs and Outputs'!$D$6</f>
        <v>4080</v>
      </c>
      <c r="AC1280" s="70">
        <f t="shared" ca="1" si="406"/>
        <v>0.56810501608057506</v>
      </c>
      <c r="AD1280" s="68">
        <f t="shared" si="395"/>
        <v>25</v>
      </c>
      <c r="AE1280" s="75">
        <f ca="1">Z1280*'Inputs and Outputs'!$D$5-('Model Part B'!AA1280*'Model Part B'!AD1280+AA1280*Costperbumped)</f>
        <v>4080</v>
      </c>
      <c r="AH1280" s="74">
        <v>1277</v>
      </c>
      <c r="AI1280" s="68" t="s">
        <v>6</v>
      </c>
      <c r="AJ1280" s="71">
        <f t="shared" si="412"/>
        <v>44623</v>
      </c>
      <c r="AK1280" s="67" t="s">
        <v>2</v>
      </c>
      <c r="AL1280" s="68" t="str">
        <f>'Flight Data'!$A1278</f>
        <v>G1277</v>
      </c>
      <c r="AM1280" s="68">
        <f ca="1">'Flight Data'!$B1278</f>
        <v>4</v>
      </c>
      <c r="AN1280" s="68">
        <f ca="1">ROUND(NORMINV($AS1280,'Inputs and Outputs'!$C$19,'Inputs and Outputs'!$D$19),0)</f>
        <v>93</v>
      </c>
      <c r="AO1280" s="68">
        <f t="shared" si="396"/>
        <v>103</v>
      </c>
      <c r="AP1280" s="68">
        <f t="shared" ca="1" si="397"/>
        <v>93</v>
      </c>
      <c r="AQ1280" s="68">
        <f ca="1">IF(AP1280-AM1280&gt;'Inputs and Outputs'!$D$4,Three-AM1280,0)</f>
        <v>0</v>
      </c>
      <c r="AR1280" s="68">
        <f ca="1">AP1280*'Inputs and Outputs'!$D$5-AQ1280*'Inputs and Outputs'!$D$6</f>
        <v>3720</v>
      </c>
      <c r="AS1280" s="70">
        <f t="shared" ca="1" si="407"/>
        <v>2.1513281452128385E-2</v>
      </c>
      <c r="AT1280" s="68">
        <f t="shared" si="398"/>
        <v>25</v>
      </c>
      <c r="AU1280" s="75">
        <f ca="1">AP1280*'Inputs and Outputs'!$D$5-('Model Part B'!AQ1280*'Model Part B'!AT1280+AQ1280*Costperbumped)</f>
        <v>3720</v>
      </c>
      <c r="AX1280" s="74">
        <v>1277</v>
      </c>
      <c r="AY1280" s="68" t="s">
        <v>6</v>
      </c>
      <c r="AZ1280" s="71">
        <f t="shared" si="413"/>
        <v>44623</v>
      </c>
      <c r="BA1280" s="67" t="s">
        <v>2</v>
      </c>
      <c r="BB1280" s="68" t="str">
        <f>'Flight Data'!$A1278</f>
        <v>G1277</v>
      </c>
      <c r="BC1280" s="68">
        <f ca="1">'Flight Data'!$B1278</f>
        <v>4</v>
      </c>
      <c r="BD1280" s="68">
        <f ca="1">ROUND(NORMINV($BI1280,'Inputs and Outputs'!$C$19,'Inputs and Outputs'!$D$19),0)</f>
        <v>102</v>
      </c>
      <c r="BE1280" s="68">
        <f t="shared" si="399"/>
        <v>104</v>
      </c>
      <c r="BF1280" s="68">
        <f t="shared" ca="1" si="400"/>
        <v>102</v>
      </c>
      <c r="BG1280" s="68">
        <f ca="1">IF(BF1280-BC1280&gt;'Inputs and Outputs'!$D$4,Four-BC1280,0)</f>
        <v>0</v>
      </c>
      <c r="BH1280" s="68">
        <f ca="1">BF1280*'Inputs and Outputs'!$D$5-BG1280*'Inputs and Outputs'!$D$6</f>
        <v>4080</v>
      </c>
      <c r="BI1280" s="70">
        <f t="shared" ca="1" si="408"/>
        <v>0.44906258654693099</v>
      </c>
      <c r="BJ1280" s="68">
        <f t="shared" si="401"/>
        <v>25</v>
      </c>
      <c r="BK1280" s="75">
        <f ca="1">BF1280*'Inputs and Outputs'!$D$5-('Model Part B'!BG1280*'Model Part B'!BJ1280+BG1280*Costperbumped)</f>
        <v>4080</v>
      </c>
      <c r="BN1280" s="74">
        <v>1277</v>
      </c>
      <c r="BO1280" s="68" t="s">
        <v>6</v>
      </c>
      <c r="BP1280" s="71">
        <f t="shared" si="414"/>
        <v>44623</v>
      </c>
      <c r="BQ1280" s="67" t="s">
        <v>2</v>
      </c>
      <c r="BR1280" s="68" t="str">
        <f>'Flight Data'!$A1278</f>
        <v>G1277</v>
      </c>
      <c r="BS1280" s="68">
        <f ca="1">'Flight Data'!$B1278</f>
        <v>4</v>
      </c>
      <c r="BT1280" s="68">
        <f ca="1">ROUND(NORMINV($BY1280,'Inputs and Outputs'!$C$18,'Inputs and Outputs'!$D$18),0)</f>
        <v>96</v>
      </c>
      <c r="BU1280" s="68">
        <f t="shared" si="402"/>
        <v>105</v>
      </c>
      <c r="BV1280" s="68">
        <f t="shared" ca="1" si="403"/>
        <v>96</v>
      </c>
      <c r="BW1280" s="68">
        <f ca="1">IF(BV1280-BS1280&gt;'Inputs and Outputs'!$D$4,Five-BS1280,0)</f>
        <v>0</v>
      </c>
      <c r="BX1280" s="68">
        <f ca="1">BV1280*'Inputs and Outputs'!$D$5-BW1280*'Inputs and Outputs'!$D$6</f>
        <v>3840</v>
      </c>
      <c r="BY1280" s="70">
        <f t="shared" ca="1" si="409"/>
        <v>0.19862880814664352</v>
      </c>
      <c r="BZ1280" s="68">
        <f t="shared" si="404"/>
        <v>25</v>
      </c>
      <c r="CA1280" s="75">
        <f ca="1">BV1280*'Inputs and Outputs'!$D$5-('Model Part B'!BW1280*'Model Part B'!BZ1280+BW1280*Costperbumped)</f>
        <v>3840</v>
      </c>
    </row>
    <row r="1281" spans="2:79" x14ac:dyDescent="0.2">
      <c r="B1281" s="74">
        <v>1278</v>
      </c>
      <c r="C1281" s="68" t="s">
        <v>6</v>
      </c>
      <c r="D1281" s="71">
        <f t="shared" si="410"/>
        <v>44623</v>
      </c>
      <c r="E1281" s="67" t="s">
        <v>0</v>
      </c>
      <c r="F1281" s="68" t="str">
        <f>'Flight Data'!$A1279</f>
        <v>G1278</v>
      </c>
      <c r="G1281" s="68">
        <f ca="1">'Flight Data'!$B1279</f>
        <v>4</v>
      </c>
      <c r="H1281" s="68">
        <f ca="1">ROUND(NORMINV($M1281,'Inputs and Outputs'!$C$20,'Inputs and Outputs'!$D$20),0)</f>
        <v>109</v>
      </c>
      <c r="I1281" s="68">
        <f t="shared" si="390"/>
        <v>101</v>
      </c>
      <c r="J1281" s="68">
        <f t="shared" ca="1" si="391"/>
        <v>101</v>
      </c>
      <c r="K1281" s="68">
        <f ca="1">IF(J1281-G1281&gt;'Inputs and Outputs'!$D$4,One-G1281,0)</f>
        <v>0</v>
      </c>
      <c r="L1281" s="68">
        <f ca="1">J1281*'Inputs and Outputs'!$D$5-K1281*'Inputs and Outputs'!$D$6</f>
        <v>4040</v>
      </c>
      <c r="M1281" s="70">
        <f t="shared" ca="1" si="405"/>
        <v>0.78334400753630218</v>
      </c>
      <c r="N1281" s="68">
        <f t="shared" si="392"/>
        <v>200</v>
      </c>
      <c r="O1281" s="75">
        <f ca="1">J1281*'Inputs and Outputs'!$D$5-('Model Part B'!K1281*'Model Part B'!N1281+K1281*Costperbumped)</f>
        <v>4040</v>
      </c>
      <c r="R1281" s="74">
        <v>1278</v>
      </c>
      <c r="S1281" s="68" t="s">
        <v>6</v>
      </c>
      <c r="T1281" s="71">
        <f t="shared" si="411"/>
        <v>44623</v>
      </c>
      <c r="U1281" s="67" t="s">
        <v>0</v>
      </c>
      <c r="V1281" s="68" t="str">
        <f>'Flight Data'!$A1279</f>
        <v>G1278</v>
      </c>
      <c r="W1281" s="68">
        <f ca="1">'Flight Data'!$B1279</f>
        <v>4</v>
      </c>
      <c r="X1281" s="68">
        <f ca="1">ROUND(NORMINV($AC1281,'Inputs and Outputs'!$C$20,'Inputs and Outputs'!$D$20),0)</f>
        <v>107</v>
      </c>
      <c r="Y1281" s="68">
        <f t="shared" si="393"/>
        <v>102</v>
      </c>
      <c r="Z1281" s="68">
        <f t="shared" ca="1" si="394"/>
        <v>102</v>
      </c>
      <c r="AA1281" s="68">
        <f ca="1">IF(Z1281-W1281&gt;'Inputs and Outputs'!$D$4,One-W1281,0)</f>
        <v>0</v>
      </c>
      <c r="AB1281" s="68">
        <f ca="1">Z1281*'Inputs and Outputs'!$D$5-AA1281*'Inputs and Outputs'!$D$6</f>
        <v>4080</v>
      </c>
      <c r="AC1281" s="70">
        <f t="shared" ca="1" si="406"/>
        <v>0.65948702867575104</v>
      </c>
      <c r="AD1281" s="68">
        <f t="shared" si="395"/>
        <v>200</v>
      </c>
      <c r="AE1281" s="75">
        <f ca="1">Z1281*'Inputs and Outputs'!$D$5-('Model Part B'!AA1281*'Model Part B'!AD1281+AA1281*Costperbumped)</f>
        <v>4080</v>
      </c>
      <c r="AH1281" s="74">
        <v>1278</v>
      </c>
      <c r="AI1281" s="68" t="s">
        <v>6</v>
      </c>
      <c r="AJ1281" s="71">
        <f t="shared" si="412"/>
        <v>44623</v>
      </c>
      <c r="AK1281" s="67" t="s">
        <v>0</v>
      </c>
      <c r="AL1281" s="68" t="str">
        <f>'Flight Data'!$A1279</f>
        <v>G1278</v>
      </c>
      <c r="AM1281" s="68">
        <f ca="1">'Flight Data'!$B1279</f>
        <v>4</v>
      </c>
      <c r="AN1281" s="68">
        <f ca="1">ROUND(NORMINV($AS1281,'Inputs and Outputs'!$C$20,'Inputs and Outputs'!$D$20),0)</f>
        <v>98</v>
      </c>
      <c r="AO1281" s="68">
        <f t="shared" si="396"/>
        <v>103</v>
      </c>
      <c r="AP1281" s="68">
        <f t="shared" ca="1" si="397"/>
        <v>98</v>
      </c>
      <c r="AQ1281" s="68">
        <f ca="1">IF(AP1281-AM1281&gt;'Inputs and Outputs'!$D$4,Three-AM1281,0)</f>
        <v>0</v>
      </c>
      <c r="AR1281" s="68">
        <f ca="1">AP1281*'Inputs and Outputs'!$D$5-AQ1281*'Inputs and Outputs'!$D$6</f>
        <v>3920</v>
      </c>
      <c r="AS1281" s="70">
        <f t="shared" ca="1" si="407"/>
        <v>9.1341828796069446E-2</v>
      </c>
      <c r="AT1281" s="68">
        <f t="shared" si="398"/>
        <v>200</v>
      </c>
      <c r="AU1281" s="75">
        <f ca="1">AP1281*'Inputs and Outputs'!$D$5-('Model Part B'!AQ1281*'Model Part B'!AT1281+AQ1281*Costperbumped)</f>
        <v>3920</v>
      </c>
      <c r="AX1281" s="74">
        <v>1278</v>
      </c>
      <c r="AY1281" s="68" t="s">
        <v>6</v>
      </c>
      <c r="AZ1281" s="71">
        <f t="shared" si="413"/>
        <v>44623</v>
      </c>
      <c r="BA1281" s="67" t="s">
        <v>0</v>
      </c>
      <c r="BB1281" s="68" t="str">
        <f>'Flight Data'!$A1279</f>
        <v>G1278</v>
      </c>
      <c r="BC1281" s="68">
        <f ca="1">'Flight Data'!$B1279</f>
        <v>4</v>
      </c>
      <c r="BD1281" s="68">
        <f ca="1">ROUND(NORMINV($BI1281,'Inputs and Outputs'!$C$20,'Inputs and Outputs'!$D$20),0)</f>
        <v>110</v>
      </c>
      <c r="BE1281" s="68">
        <f t="shared" si="399"/>
        <v>104</v>
      </c>
      <c r="BF1281" s="68">
        <f t="shared" ca="1" si="400"/>
        <v>104</v>
      </c>
      <c r="BG1281" s="68">
        <f ca="1">IF(BF1281-BC1281&gt;'Inputs and Outputs'!$D$4,Four-BC1281,0)</f>
        <v>0</v>
      </c>
      <c r="BH1281" s="68">
        <f ca="1">BF1281*'Inputs and Outputs'!$D$5-BG1281*'Inputs and Outputs'!$D$6</f>
        <v>4160</v>
      </c>
      <c r="BI1281" s="70">
        <f t="shared" ca="1" si="408"/>
        <v>0.8306600565381983</v>
      </c>
      <c r="BJ1281" s="68">
        <f t="shared" si="401"/>
        <v>200</v>
      </c>
      <c r="BK1281" s="75">
        <f ca="1">BF1281*'Inputs and Outputs'!$D$5-('Model Part B'!BG1281*'Model Part B'!BJ1281+BG1281*Costperbumped)</f>
        <v>4160</v>
      </c>
      <c r="BN1281" s="74">
        <v>1278</v>
      </c>
      <c r="BO1281" s="68" t="s">
        <v>6</v>
      </c>
      <c r="BP1281" s="71">
        <f t="shared" si="414"/>
        <v>44623</v>
      </c>
      <c r="BQ1281" s="67" t="s">
        <v>0</v>
      </c>
      <c r="BR1281" s="68" t="str">
        <f>'Flight Data'!$A1279</f>
        <v>G1278</v>
      </c>
      <c r="BS1281" s="68">
        <f ca="1">'Flight Data'!$B1279</f>
        <v>4</v>
      </c>
      <c r="BT1281" s="68">
        <f ca="1">ROUND(NORMINV($BY1281,'Inputs and Outputs'!$C$18,'Inputs and Outputs'!$D$18),0)</f>
        <v>92</v>
      </c>
      <c r="BU1281" s="68">
        <f t="shared" si="402"/>
        <v>105</v>
      </c>
      <c r="BV1281" s="68">
        <f t="shared" ca="1" si="403"/>
        <v>92</v>
      </c>
      <c r="BW1281" s="68">
        <f ca="1">IF(BV1281-BS1281&gt;'Inputs and Outputs'!$D$4,Five-BS1281,0)</f>
        <v>0</v>
      </c>
      <c r="BX1281" s="68">
        <f ca="1">BV1281*'Inputs and Outputs'!$D$5-BW1281*'Inputs and Outputs'!$D$6</f>
        <v>3680</v>
      </c>
      <c r="BY1281" s="70">
        <f t="shared" ca="1" si="409"/>
        <v>7.3496257130439724E-2</v>
      </c>
      <c r="BZ1281" s="68">
        <f t="shared" si="404"/>
        <v>200</v>
      </c>
      <c r="CA1281" s="75">
        <f ca="1">BV1281*'Inputs and Outputs'!$D$5-('Model Part B'!BW1281*'Model Part B'!BZ1281+BW1281*Costperbumped)</f>
        <v>3680</v>
      </c>
    </row>
    <row r="1282" spans="2:79" x14ac:dyDescent="0.2">
      <c r="B1282" s="74">
        <v>1279</v>
      </c>
      <c r="C1282" s="68" t="s">
        <v>5</v>
      </c>
      <c r="D1282" s="71">
        <f t="shared" si="410"/>
        <v>44624</v>
      </c>
      <c r="E1282" s="67" t="s">
        <v>3</v>
      </c>
      <c r="F1282" s="68" t="str">
        <f>'Flight Data'!$A1280</f>
        <v>G1279</v>
      </c>
      <c r="G1282" s="68">
        <f ca="1">'Flight Data'!$B1280</f>
        <v>1</v>
      </c>
      <c r="H1282" s="68">
        <f ca="1">ROUND(NORMINV($M1282,'Inputs and Outputs'!$C$18,'Inputs and Outputs'!$D$18),0)</f>
        <v>106</v>
      </c>
      <c r="I1282" s="68">
        <f t="shared" si="390"/>
        <v>101</v>
      </c>
      <c r="J1282" s="68">
        <f t="shared" ca="1" si="391"/>
        <v>101</v>
      </c>
      <c r="K1282" s="68">
        <f ca="1">IF(J1282-G1282&gt;'Inputs and Outputs'!$D$4,One-G1282,0)</f>
        <v>0</v>
      </c>
      <c r="L1282" s="68">
        <f ca="1">J1282*'Inputs and Outputs'!$D$5-K1282*'Inputs and Outputs'!$D$6</f>
        <v>4040</v>
      </c>
      <c r="M1282" s="70">
        <f t="shared" ca="1" si="405"/>
        <v>0.78563608961397668</v>
      </c>
      <c r="N1282" s="68">
        <f t="shared" si="392"/>
        <v>25</v>
      </c>
      <c r="O1282" s="75">
        <f ca="1">J1282*'Inputs and Outputs'!$D$5-('Model Part B'!K1282*'Model Part B'!N1282+K1282*Costperbumped)</f>
        <v>4040</v>
      </c>
      <c r="R1282" s="74">
        <v>1279</v>
      </c>
      <c r="S1282" s="68" t="s">
        <v>5</v>
      </c>
      <c r="T1282" s="71">
        <f t="shared" si="411"/>
        <v>44624</v>
      </c>
      <c r="U1282" s="67" t="s">
        <v>3</v>
      </c>
      <c r="V1282" s="68" t="str">
        <f>'Flight Data'!$A1280</f>
        <v>G1279</v>
      </c>
      <c r="W1282" s="68">
        <f ca="1">'Flight Data'!$B1280</f>
        <v>1</v>
      </c>
      <c r="X1282" s="68">
        <f ca="1">ROUND(NORMINV($AC1282,'Inputs and Outputs'!$C$18,'Inputs and Outputs'!$D$18),0)</f>
        <v>95</v>
      </c>
      <c r="Y1282" s="68">
        <f t="shared" si="393"/>
        <v>102</v>
      </c>
      <c r="Z1282" s="68">
        <f t="shared" ca="1" si="394"/>
        <v>95</v>
      </c>
      <c r="AA1282" s="68">
        <f ca="1">IF(Z1282-W1282&gt;'Inputs and Outputs'!$D$4,One-W1282,0)</f>
        <v>0</v>
      </c>
      <c r="AB1282" s="68">
        <f ca="1">Z1282*'Inputs and Outputs'!$D$5-AA1282*'Inputs and Outputs'!$D$6</f>
        <v>3800</v>
      </c>
      <c r="AC1282" s="70">
        <f t="shared" ca="1" si="406"/>
        <v>0.15599607256552095</v>
      </c>
      <c r="AD1282" s="68">
        <f t="shared" si="395"/>
        <v>25</v>
      </c>
      <c r="AE1282" s="75">
        <f ca="1">Z1282*'Inputs and Outputs'!$D$5-('Model Part B'!AA1282*'Model Part B'!AD1282+AA1282*Costperbumped)</f>
        <v>3800</v>
      </c>
      <c r="AH1282" s="74">
        <v>1279</v>
      </c>
      <c r="AI1282" s="68" t="s">
        <v>5</v>
      </c>
      <c r="AJ1282" s="71">
        <f t="shared" si="412"/>
        <v>44624</v>
      </c>
      <c r="AK1282" s="67" t="s">
        <v>3</v>
      </c>
      <c r="AL1282" s="68" t="str">
        <f>'Flight Data'!$A1280</f>
        <v>G1279</v>
      </c>
      <c r="AM1282" s="68">
        <f ca="1">'Flight Data'!$B1280</f>
        <v>1</v>
      </c>
      <c r="AN1282" s="68">
        <f ca="1">ROUND(NORMINV($AS1282,'Inputs and Outputs'!$C$18,'Inputs and Outputs'!$D$18),0)</f>
        <v>97</v>
      </c>
      <c r="AO1282" s="68">
        <f t="shared" si="396"/>
        <v>103</v>
      </c>
      <c r="AP1282" s="68">
        <f t="shared" ca="1" si="397"/>
        <v>97</v>
      </c>
      <c r="AQ1282" s="68">
        <f ca="1">IF(AP1282-AM1282&gt;'Inputs and Outputs'!$D$4,Three-AM1282,0)</f>
        <v>0</v>
      </c>
      <c r="AR1282" s="68">
        <f ca="1">AP1282*'Inputs and Outputs'!$D$5-AQ1282*'Inputs and Outputs'!$D$6</f>
        <v>3880</v>
      </c>
      <c r="AS1282" s="70">
        <f t="shared" ca="1" si="407"/>
        <v>0.2391843095306303</v>
      </c>
      <c r="AT1282" s="68">
        <f t="shared" si="398"/>
        <v>25</v>
      </c>
      <c r="AU1282" s="75">
        <f ca="1">AP1282*'Inputs and Outputs'!$D$5-('Model Part B'!AQ1282*'Model Part B'!AT1282+AQ1282*Costperbumped)</f>
        <v>3880</v>
      </c>
      <c r="AX1282" s="74">
        <v>1279</v>
      </c>
      <c r="AY1282" s="68" t="s">
        <v>5</v>
      </c>
      <c r="AZ1282" s="71">
        <f t="shared" si="413"/>
        <v>44624</v>
      </c>
      <c r="BA1282" s="67" t="s">
        <v>3</v>
      </c>
      <c r="BB1282" s="68" t="str">
        <f>'Flight Data'!$A1280</f>
        <v>G1279</v>
      </c>
      <c r="BC1282" s="68">
        <f ca="1">'Flight Data'!$B1280</f>
        <v>1</v>
      </c>
      <c r="BD1282" s="68">
        <f ca="1">ROUND(NORMINV($BI1282,'Inputs and Outputs'!$C$18,'Inputs and Outputs'!$D$18),0)</f>
        <v>106</v>
      </c>
      <c r="BE1282" s="68">
        <f t="shared" si="399"/>
        <v>104</v>
      </c>
      <c r="BF1282" s="68">
        <f t="shared" ca="1" si="400"/>
        <v>104</v>
      </c>
      <c r="BG1282" s="68">
        <f ca="1">IF(BF1282-BC1282&gt;'Inputs and Outputs'!$D$4,Four-BC1282,0)</f>
        <v>3</v>
      </c>
      <c r="BH1282" s="68">
        <f ca="1">BF1282*'Inputs and Outputs'!$D$5-BG1282*'Inputs and Outputs'!$D$6</f>
        <v>3860</v>
      </c>
      <c r="BI1282" s="70">
        <f t="shared" ca="1" si="408"/>
        <v>0.78007234731061603</v>
      </c>
      <c r="BJ1282" s="68">
        <f t="shared" si="401"/>
        <v>25</v>
      </c>
      <c r="BK1282" s="75">
        <f ca="1">BF1282*'Inputs and Outputs'!$D$5-('Model Part B'!BG1282*'Model Part B'!BJ1282+BG1282*Costperbumped)</f>
        <v>3785</v>
      </c>
      <c r="BN1282" s="74">
        <v>1279</v>
      </c>
      <c r="BO1282" s="68" t="s">
        <v>5</v>
      </c>
      <c r="BP1282" s="71">
        <f t="shared" si="414"/>
        <v>44624</v>
      </c>
      <c r="BQ1282" s="67" t="s">
        <v>3</v>
      </c>
      <c r="BR1282" s="68" t="str">
        <f>'Flight Data'!$A1280</f>
        <v>G1279</v>
      </c>
      <c r="BS1282" s="68">
        <f ca="1">'Flight Data'!$B1280</f>
        <v>1</v>
      </c>
      <c r="BT1282" s="68">
        <f ca="1">ROUND(NORMINV($BY1282,'Inputs and Outputs'!$C$18,'Inputs and Outputs'!$D$18),0)</f>
        <v>104</v>
      </c>
      <c r="BU1282" s="68">
        <f t="shared" si="402"/>
        <v>105</v>
      </c>
      <c r="BV1282" s="68">
        <f t="shared" ca="1" si="403"/>
        <v>104</v>
      </c>
      <c r="BW1282" s="68">
        <f ca="1">IF(BV1282-BS1282&gt;'Inputs and Outputs'!$D$4,Five-BS1282,0)</f>
        <v>4</v>
      </c>
      <c r="BX1282" s="68">
        <f ca="1">BV1282*'Inputs and Outputs'!$D$5-BW1282*'Inputs and Outputs'!$D$6</f>
        <v>3760</v>
      </c>
      <c r="BY1282" s="70">
        <f t="shared" ca="1" si="409"/>
        <v>0.68309025031038928</v>
      </c>
      <c r="BZ1282" s="68">
        <f t="shared" si="404"/>
        <v>25</v>
      </c>
      <c r="CA1282" s="75">
        <f ca="1">BV1282*'Inputs and Outputs'!$D$5-('Model Part B'!BW1282*'Model Part B'!BZ1282+BW1282*Costperbumped)</f>
        <v>3660</v>
      </c>
    </row>
    <row r="1283" spans="2:79" x14ac:dyDescent="0.2">
      <c r="B1283" s="74">
        <v>1280</v>
      </c>
      <c r="C1283" s="68" t="s">
        <v>5</v>
      </c>
      <c r="D1283" s="71">
        <f t="shared" si="410"/>
        <v>44624</v>
      </c>
      <c r="E1283" s="67" t="s">
        <v>2</v>
      </c>
      <c r="F1283" s="68" t="str">
        <f>'Flight Data'!$A1281</f>
        <v>G1280</v>
      </c>
      <c r="G1283" s="68">
        <f ca="1">'Flight Data'!$B1281</f>
        <v>2</v>
      </c>
      <c r="H1283" s="68">
        <f ca="1">ROUND(NORMINV($M1283,'Inputs and Outputs'!$C$19,'Inputs and Outputs'!$D$19),0)</f>
        <v>106</v>
      </c>
      <c r="I1283" s="68">
        <f t="shared" si="390"/>
        <v>101</v>
      </c>
      <c r="J1283" s="68">
        <f t="shared" ca="1" si="391"/>
        <v>101</v>
      </c>
      <c r="K1283" s="68">
        <f ca="1">IF(J1283-G1283&gt;'Inputs and Outputs'!$D$4,One-G1283,0)</f>
        <v>0</v>
      </c>
      <c r="L1283" s="68">
        <f ca="1">J1283*'Inputs and Outputs'!$D$5-K1283*'Inputs and Outputs'!$D$6</f>
        <v>4040</v>
      </c>
      <c r="M1283" s="70">
        <f t="shared" ca="1" si="405"/>
        <v>0.74967396535797237</v>
      </c>
      <c r="N1283" s="68">
        <f t="shared" si="392"/>
        <v>25</v>
      </c>
      <c r="O1283" s="75">
        <f ca="1">J1283*'Inputs and Outputs'!$D$5-('Model Part B'!K1283*'Model Part B'!N1283+K1283*Costperbumped)</f>
        <v>4040</v>
      </c>
      <c r="R1283" s="74">
        <v>1280</v>
      </c>
      <c r="S1283" s="68" t="s">
        <v>5</v>
      </c>
      <c r="T1283" s="71">
        <f t="shared" si="411"/>
        <v>44624</v>
      </c>
      <c r="U1283" s="67" t="s">
        <v>2</v>
      </c>
      <c r="V1283" s="68" t="str">
        <f>'Flight Data'!$A1281</f>
        <v>G1280</v>
      </c>
      <c r="W1283" s="68">
        <f ca="1">'Flight Data'!$B1281</f>
        <v>2</v>
      </c>
      <c r="X1283" s="68">
        <f ca="1">ROUND(NORMINV($AC1283,'Inputs and Outputs'!$C$19,'Inputs and Outputs'!$D$19),0)</f>
        <v>98</v>
      </c>
      <c r="Y1283" s="68">
        <f t="shared" si="393"/>
        <v>102</v>
      </c>
      <c r="Z1283" s="68">
        <f t="shared" ca="1" si="394"/>
        <v>98</v>
      </c>
      <c r="AA1283" s="68">
        <f ca="1">IF(Z1283-W1283&gt;'Inputs and Outputs'!$D$4,One-W1283,0)</f>
        <v>0</v>
      </c>
      <c r="AB1283" s="68">
        <f ca="1">Z1283*'Inputs and Outputs'!$D$5-AA1283*'Inputs and Outputs'!$D$6</f>
        <v>3920</v>
      </c>
      <c r="AC1283" s="70">
        <f t="shared" ca="1" si="406"/>
        <v>0.15630118766206536</v>
      </c>
      <c r="AD1283" s="68">
        <f t="shared" si="395"/>
        <v>25</v>
      </c>
      <c r="AE1283" s="75">
        <f ca="1">Z1283*'Inputs and Outputs'!$D$5-('Model Part B'!AA1283*'Model Part B'!AD1283+AA1283*Costperbumped)</f>
        <v>3920</v>
      </c>
      <c r="AH1283" s="74">
        <v>1280</v>
      </c>
      <c r="AI1283" s="68" t="s">
        <v>5</v>
      </c>
      <c r="AJ1283" s="71">
        <f t="shared" si="412"/>
        <v>44624</v>
      </c>
      <c r="AK1283" s="67" t="s">
        <v>2</v>
      </c>
      <c r="AL1283" s="68" t="str">
        <f>'Flight Data'!$A1281</f>
        <v>G1280</v>
      </c>
      <c r="AM1283" s="68">
        <f ca="1">'Flight Data'!$B1281</f>
        <v>2</v>
      </c>
      <c r="AN1283" s="68">
        <f ca="1">ROUND(NORMINV($AS1283,'Inputs and Outputs'!$C$19,'Inputs and Outputs'!$D$19),0)</f>
        <v>114</v>
      </c>
      <c r="AO1283" s="68">
        <f t="shared" si="396"/>
        <v>103</v>
      </c>
      <c r="AP1283" s="68">
        <f t="shared" ca="1" si="397"/>
        <v>103</v>
      </c>
      <c r="AQ1283" s="68">
        <f ca="1">IF(AP1283-AM1283&gt;'Inputs and Outputs'!$D$4,Three-AM1283,0)</f>
        <v>1</v>
      </c>
      <c r="AR1283" s="68">
        <f ca="1">AP1283*'Inputs and Outputs'!$D$5-AQ1283*'Inputs and Outputs'!$D$6</f>
        <v>4020</v>
      </c>
      <c r="AS1283" s="70">
        <f t="shared" ca="1" si="407"/>
        <v>0.9839618251418053</v>
      </c>
      <c r="AT1283" s="68">
        <f t="shared" si="398"/>
        <v>25</v>
      </c>
      <c r="AU1283" s="75">
        <f ca="1">AP1283*'Inputs and Outputs'!$D$5-('Model Part B'!AQ1283*'Model Part B'!AT1283+AQ1283*Costperbumped)</f>
        <v>3995</v>
      </c>
      <c r="AX1283" s="74">
        <v>1280</v>
      </c>
      <c r="AY1283" s="68" t="s">
        <v>5</v>
      </c>
      <c r="AZ1283" s="71">
        <f t="shared" si="413"/>
        <v>44624</v>
      </c>
      <c r="BA1283" s="67" t="s">
        <v>2</v>
      </c>
      <c r="BB1283" s="68" t="str">
        <f>'Flight Data'!$A1281</f>
        <v>G1280</v>
      </c>
      <c r="BC1283" s="68">
        <f ca="1">'Flight Data'!$B1281</f>
        <v>2</v>
      </c>
      <c r="BD1283" s="68">
        <f ca="1">ROUND(NORMINV($BI1283,'Inputs and Outputs'!$C$19,'Inputs and Outputs'!$D$19),0)</f>
        <v>104</v>
      </c>
      <c r="BE1283" s="68">
        <f t="shared" si="399"/>
        <v>104</v>
      </c>
      <c r="BF1283" s="68">
        <f t="shared" ca="1" si="400"/>
        <v>104</v>
      </c>
      <c r="BG1283" s="68">
        <f ca="1">IF(BF1283-BC1283&gt;'Inputs and Outputs'!$D$4,Four-BC1283,0)</f>
        <v>2</v>
      </c>
      <c r="BH1283" s="68">
        <f ca="1">BF1283*'Inputs and Outputs'!$D$5-BG1283*'Inputs and Outputs'!$D$6</f>
        <v>3960</v>
      </c>
      <c r="BI1283" s="70">
        <f t="shared" ca="1" si="408"/>
        <v>0.59448912649647867</v>
      </c>
      <c r="BJ1283" s="68">
        <f t="shared" si="401"/>
        <v>25</v>
      </c>
      <c r="BK1283" s="75">
        <f ca="1">BF1283*'Inputs and Outputs'!$D$5-('Model Part B'!BG1283*'Model Part B'!BJ1283+BG1283*Costperbumped)</f>
        <v>3910</v>
      </c>
      <c r="BN1283" s="74">
        <v>1280</v>
      </c>
      <c r="BO1283" s="68" t="s">
        <v>5</v>
      </c>
      <c r="BP1283" s="71">
        <f t="shared" si="414"/>
        <v>44624</v>
      </c>
      <c r="BQ1283" s="67" t="s">
        <v>2</v>
      </c>
      <c r="BR1283" s="68" t="str">
        <f>'Flight Data'!$A1281</f>
        <v>G1280</v>
      </c>
      <c r="BS1283" s="68">
        <f ca="1">'Flight Data'!$B1281</f>
        <v>2</v>
      </c>
      <c r="BT1283" s="68">
        <f ca="1">ROUND(NORMINV($BY1283,'Inputs and Outputs'!$C$18,'Inputs and Outputs'!$D$18),0)</f>
        <v>96</v>
      </c>
      <c r="BU1283" s="68">
        <f t="shared" si="402"/>
        <v>105</v>
      </c>
      <c r="BV1283" s="68">
        <f t="shared" ca="1" si="403"/>
        <v>96</v>
      </c>
      <c r="BW1283" s="68">
        <f ca="1">IF(BV1283-BS1283&gt;'Inputs and Outputs'!$D$4,Five-BS1283,0)</f>
        <v>0</v>
      </c>
      <c r="BX1283" s="68">
        <f ca="1">BV1283*'Inputs and Outputs'!$D$5-BW1283*'Inputs and Outputs'!$D$6</f>
        <v>3840</v>
      </c>
      <c r="BY1283" s="70">
        <f t="shared" ca="1" si="409"/>
        <v>0.22192774933459203</v>
      </c>
      <c r="BZ1283" s="68">
        <f t="shared" si="404"/>
        <v>25</v>
      </c>
      <c r="CA1283" s="75">
        <f ca="1">BV1283*'Inputs and Outputs'!$D$5-('Model Part B'!BW1283*'Model Part B'!BZ1283+BW1283*Costperbumped)</f>
        <v>3840</v>
      </c>
    </row>
    <row r="1284" spans="2:79" x14ac:dyDescent="0.2">
      <c r="B1284" s="74">
        <v>1281</v>
      </c>
      <c r="C1284" s="68" t="s">
        <v>5</v>
      </c>
      <c r="D1284" s="71">
        <f t="shared" si="410"/>
        <v>44624</v>
      </c>
      <c r="E1284" s="67" t="s">
        <v>0</v>
      </c>
      <c r="F1284" s="68" t="str">
        <f>'Flight Data'!$A1282</f>
        <v>G1281</v>
      </c>
      <c r="G1284" s="68">
        <f ca="1">'Flight Data'!$B1282</f>
        <v>2</v>
      </c>
      <c r="H1284" s="68">
        <f ca="1">ROUND(NORMINV($M1284,'Inputs and Outputs'!$C$20,'Inputs and Outputs'!$D$20),0)</f>
        <v>110</v>
      </c>
      <c r="I1284" s="68">
        <f t="shared" ref="I1284:I1347" si="415">Capacity+One</f>
        <v>101</v>
      </c>
      <c r="J1284" s="68">
        <f t="shared" ref="J1284:J1347" ca="1" si="416">MIN(H1284,I1284)</f>
        <v>101</v>
      </c>
      <c r="K1284" s="68">
        <f ca="1">IF(J1284-G1284&gt;'Inputs and Outputs'!$D$4,One-G1284,0)</f>
        <v>0</v>
      </c>
      <c r="L1284" s="68">
        <f ca="1">J1284*'Inputs and Outputs'!$D$5-K1284*'Inputs and Outputs'!$D$6</f>
        <v>4040</v>
      </c>
      <c r="M1284" s="70">
        <f t="shared" ca="1" si="405"/>
        <v>0.84898752758207807</v>
      </c>
      <c r="N1284" s="68">
        <f t="shared" ref="N1284:N1347" si="417">IF(E1284="7pm",200,25)</f>
        <v>200</v>
      </c>
      <c r="O1284" s="75">
        <f ca="1">J1284*'Inputs and Outputs'!$D$5-('Model Part B'!K1284*'Model Part B'!N1284+K1284*Costperbumped)</f>
        <v>4040</v>
      </c>
      <c r="R1284" s="74">
        <v>1281</v>
      </c>
      <c r="S1284" s="68" t="s">
        <v>5</v>
      </c>
      <c r="T1284" s="71">
        <f t="shared" si="411"/>
        <v>44624</v>
      </c>
      <c r="U1284" s="67" t="s">
        <v>0</v>
      </c>
      <c r="V1284" s="68" t="str">
        <f>'Flight Data'!$A1282</f>
        <v>G1281</v>
      </c>
      <c r="W1284" s="68">
        <f ca="1">'Flight Data'!$B1282</f>
        <v>2</v>
      </c>
      <c r="X1284" s="68">
        <f ca="1">ROUND(NORMINV($AC1284,'Inputs and Outputs'!$C$20,'Inputs and Outputs'!$D$20),0)</f>
        <v>101</v>
      </c>
      <c r="Y1284" s="68">
        <f t="shared" ref="Y1284:Y1347" si="418">Capacity+Two</f>
        <v>102</v>
      </c>
      <c r="Z1284" s="68">
        <f t="shared" ref="Z1284:Z1347" ca="1" si="419">MIN(X1284,Y1284)</f>
        <v>101</v>
      </c>
      <c r="AA1284" s="68">
        <f ca="1">IF(Z1284-W1284&gt;'Inputs and Outputs'!$D$4,One-W1284,0)</f>
        <v>0</v>
      </c>
      <c r="AB1284" s="68">
        <f ca="1">Z1284*'Inputs and Outputs'!$D$5-AA1284*'Inputs and Outputs'!$D$6</f>
        <v>4040</v>
      </c>
      <c r="AC1284" s="70">
        <f t="shared" ca="1" si="406"/>
        <v>0.19975392856634633</v>
      </c>
      <c r="AD1284" s="68">
        <f t="shared" ref="AD1284:AD1347" si="420">IF(U1284="7pm",200,25)</f>
        <v>200</v>
      </c>
      <c r="AE1284" s="75">
        <f ca="1">Z1284*'Inputs and Outputs'!$D$5-('Model Part B'!AA1284*'Model Part B'!AD1284+AA1284*Costperbumped)</f>
        <v>4040</v>
      </c>
      <c r="AH1284" s="74">
        <v>1281</v>
      </c>
      <c r="AI1284" s="68" t="s">
        <v>5</v>
      </c>
      <c r="AJ1284" s="71">
        <f t="shared" si="412"/>
        <v>44624</v>
      </c>
      <c r="AK1284" s="67" t="s">
        <v>0</v>
      </c>
      <c r="AL1284" s="68" t="str">
        <f>'Flight Data'!$A1282</f>
        <v>G1281</v>
      </c>
      <c r="AM1284" s="68">
        <f ca="1">'Flight Data'!$B1282</f>
        <v>2</v>
      </c>
      <c r="AN1284" s="68">
        <f ca="1">ROUND(NORMINV($AS1284,'Inputs and Outputs'!$C$20,'Inputs and Outputs'!$D$20),0)</f>
        <v>103</v>
      </c>
      <c r="AO1284" s="68">
        <f t="shared" ref="AO1284:AO1347" si="421">Capacity+Three</f>
        <v>103</v>
      </c>
      <c r="AP1284" s="68">
        <f t="shared" ref="AP1284:AP1347" ca="1" si="422">MIN(AN1284,AO1284)</f>
        <v>103</v>
      </c>
      <c r="AQ1284" s="68">
        <f ca="1">IF(AP1284-AM1284&gt;'Inputs and Outputs'!$D$4,Three-AM1284,0)</f>
        <v>1</v>
      </c>
      <c r="AR1284" s="68">
        <f ca="1">AP1284*'Inputs and Outputs'!$D$5-AQ1284*'Inputs and Outputs'!$D$6</f>
        <v>4020</v>
      </c>
      <c r="AS1284" s="70">
        <f t="shared" ca="1" si="407"/>
        <v>0.3733812686808955</v>
      </c>
      <c r="AT1284" s="68">
        <f t="shared" ref="AT1284:AT1347" si="423">IF(AK1284="7pm",200,25)</f>
        <v>200</v>
      </c>
      <c r="AU1284" s="75">
        <f ca="1">AP1284*'Inputs and Outputs'!$D$5-('Model Part B'!AQ1284*'Model Part B'!AT1284+AQ1284*Costperbumped)</f>
        <v>3820</v>
      </c>
      <c r="AX1284" s="74">
        <v>1281</v>
      </c>
      <c r="AY1284" s="68" t="s">
        <v>5</v>
      </c>
      <c r="AZ1284" s="71">
        <f t="shared" si="413"/>
        <v>44624</v>
      </c>
      <c r="BA1284" s="67" t="s">
        <v>0</v>
      </c>
      <c r="BB1284" s="68" t="str">
        <f>'Flight Data'!$A1282</f>
        <v>G1281</v>
      </c>
      <c r="BC1284" s="68">
        <f ca="1">'Flight Data'!$B1282</f>
        <v>2</v>
      </c>
      <c r="BD1284" s="68">
        <f ca="1">ROUND(NORMINV($BI1284,'Inputs and Outputs'!$C$20,'Inputs and Outputs'!$D$20),0)</f>
        <v>105</v>
      </c>
      <c r="BE1284" s="68">
        <f t="shared" ref="BE1284:BE1347" si="424">Capacity+Four</f>
        <v>104</v>
      </c>
      <c r="BF1284" s="68">
        <f t="shared" ref="BF1284:BF1347" ca="1" si="425">MIN(BD1284,BE1284)</f>
        <v>104</v>
      </c>
      <c r="BG1284" s="68">
        <f ca="1">IF(BF1284-BC1284&gt;'Inputs and Outputs'!$D$4,Four-BC1284,0)</f>
        <v>2</v>
      </c>
      <c r="BH1284" s="68">
        <f ca="1">BF1284*'Inputs and Outputs'!$D$5-BG1284*'Inputs and Outputs'!$D$6</f>
        <v>3960</v>
      </c>
      <c r="BI1284" s="70">
        <f t="shared" ca="1" si="408"/>
        <v>0.52073588111743851</v>
      </c>
      <c r="BJ1284" s="68">
        <f t="shared" ref="BJ1284:BJ1347" si="426">IF(BA1284="7pm",200,25)</f>
        <v>200</v>
      </c>
      <c r="BK1284" s="75">
        <f ca="1">BF1284*'Inputs and Outputs'!$D$5-('Model Part B'!BG1284*'Model Part B'!BJ1284+BG1284*Costperbumped)</f>
        <v>3560</v>
      </c>
      <c r="BN1284" s="74">
        <v>1281</v>
      </c>
      <c r="BO1284" s="68" t="s">
        <v>5</v>
      </c>
      <c r="BP1284" s="71">
        <f t="shared" si="414"/>
        <v>44624</v>
      </c>
      <c r="BQ1284" s="67" t="s">
        <v>0</v>
      </c>
      <c r="BR1284" s="68" t="str">
        <f>'Flight Data'!$A1282</f>
        <v>G1281</v>
      </c>
      <c r="BS1284" s="68">
        <f ca="1">'Flight Data'!$B1282</f>
        <v>2</v>
      </c>
      <c r="BT1284" s="68">
        <f ca="1">ROUND(NORMINV($BY1284,'Inputs and Outputs'!$C$18,'Inputs and Outputs'!$D$18),0)</f>
        <v>107</v>
      </c>
      <c r="BU1284" s="68">
        <f t="shared" ref="BU1284:BU1347" si="427">Capacity+Five</f>
        <v>105</v>
      </c>
      <c r="BV1284" s="68">
        <f t="shared" ref="BV1284:BV1347" ca="1" si="428">MIN(BT1284,BU1284)</f>
        <v>105</v>
      </c>
      <c r="BW1284" s="68">
        <f ca="1">IF(BV1284-BS1284&gt;'Inputs and Outputs'!$D$4,Five-BS1284,0)</f>
        <v>3</v>
      </c>
      <c r="BX1284" s="68">
        <f ca="1">BV1284*'Inputs and Outputs'!$D$5-BW1284*'Inputs and Outputs'!$D$6</f>
        <v>3900</v>
      </c>
      <c r="BY1284" s="70">
        <f t="shared" ca="1" si="409"/>
        <v>0.82306968491550125</v>
      </c>
      <c r="BZ1284" s="68">
        <f t="shared" ref="BZ1284:BZ1347" si="429">IF(BQ1284="7pm",200,25)</f>
        <v>200</v>
      </c>
      <c r="CA1284" s="75">
        <f ca="1">BV1284*'Inputs and Outputs'!$D$5-('Model Part B'!BW1284*'Model Part B'!BZ1284+BW1284*Costperbumped)</f>
        <v>3300</v>
      </c>
    </row>
    <row r="1285" spans="2:79" x14ac:dyDescent="0.2">
      <c r="B1285" s="74">
        <v>1282</v>
      </c>
      <c r="C1285" s="68" t="s">
        <v>4</v>
      </c>
      <c r="D1285" s="71">
        <f t="shared" si="410"/>
        <v>44625</v>
      </c>
      <c r="E1285" s="67" t="s">
        <v>3</v>
      </c>
      <c r="F1285" s="68" t="str">
        <f>'Flight Data'!$A1283</f>
        <v>G1282</v>
      </c>
      <c r="G1285" s="68">
        <f ca="1">'Flight Data'!$B1283</f>
        <v>1</v>
      </c>
      <c r="H1285" s="68">
        <f ca="1">ROUND(NORMINV($M1285,'Inputs and Outputs'!$C$18,'Inputs and Outputs'!$D$18),0)</f>
        <v>104</v>
      </c>
      <c r="I1285" s="68">
        <f t="shared" si="415"/>
        <v>101</v>
      </c>
      <c r="J1285" s="68">
        <f t="shared" ca="1" si="416"/>
        <v>101</v>
      </c>
      <c r="K1285" s="68">
        <f ca="1">IF(J1285-G1285&gt;'Inputs and Outputs'!$D$4,One-G1285,0)</f>
        <v>0</v>
      </c>
      <c r="L1285" s="68">
        <f ca="1">J1285*'Inputs and Outputs'!$D$5-K1285*'Inputs and Outputs'!$D$6</f>
        <v>4040</v>
      </c>
      <c r="M1285" s="70">
        <f t="shared" ref="M1285:M1348" ca="1" si="430">RAND()</f>
        <v>0.7177215611107014</v>
      </c>
      <c r="N1285" s="68">
        <f t="shared" si="417"/>
        <v>25</v>
      </c>
      <c r="O1285" s="75">
        <f ca="1">J1285*'Inputs and Outputs'!$D$5-('Model Part B'!K1285*'Model Part B'!N1285+K1285*Costperbumped)</f>
        <v>4040</v>
      </c>
      <c r="R1285" s="74">
        <v>1282</v>
      </c>
      <c r="S1285" s="68" t="s">
        <v>4</v>
      </c>
      <c r="T1285" s="71">
        <f t="shared" si="411"/>
        <v>44625</v>
      </c>
      <c r="U1285" s="67" t="s">
        <v>3</v>
      </c>
      <c r="V1285" s="68" t="str">
        <f>'Flight Data'!$A1283</f>
        <v>G1282</v>
      </c>
      <c r="W1285" s="68">
        <f ca="1">'Flight Data'!$B1283</f>
        <v>1</v>
      </c>
      <c r="X1285" s="68">
        <f ca="1">ROUND(NORMINV($AC1285,'Inputs and Outputs'!$C$18,'Inputs and Outputs'!$D$18),0)</f>
        <v>110</v>
      </c>
      <c r="Y1285" s="68">
        <f t="shared" si="418"/>
        <v>102</v>
      </c>
      <c r="Z1285" s="68">
        <f t="shared" ca="1" si="419"/>
        <v>102</v>
      </c>
      <c r="AA1285" s="68">
        <f ca="1">IF(Z1285-W1285&gt;'Inputs and Outputs'!$D$4,One-W1285,0)</f>
        <v>0</v>
      </c>
      <c r="AB1285" s="68">
        <f ca="1">Z1285*'Inputs and Outputs'!$D$5-AA1285*'Inputs and Outputs'!$D$6</f>
        <v>4080</v>
      </c>
      <c r="AC1285" s="70">
        <f t="shared" ref="AC1285:AC1348" ca="1" si="431">RAND()</f>
        <v>0.92981336721705554</v>
      </c>
      <c r="AD1285" s="68">
        <f t="shared" si="420"/>
        <v>25</v>
      </c>
      <c r="AE1285" s="75">
        <f ca="1">Z1285*'Inputs and Outputs'!$D$5-('Model Part B'!AA1285*'Model Part B'!AD1285+AA1285*Costperbumped)</f>
        <v>4080</v>
      </c>
      <c r="AH1285" s="74">
        <v>1282</v>
      </c>
      <c r="AI1285" s="68" t="s">
        <v>4</v>
      </c>
      <c r="AJ1285" s="71">
        <f t="shared" si="412"/>
        <v>44625</v>
      </c>
      <c r="AK1285" s="67" t="s">
        <v>3</v>
      </c>
      <c r="AL1285" s="68" t="str">
        <f>'Flight Data'!$A1283</f>
        <v>G1282</v>
      </c>
      <c r="AM1285" s="68">
        <f ca="1">'Flight Data'!$B1283</f>
        <v>1</v>
      </c>
      <c r="AN1285" s="68">
        <f ca="1">ROUND(NORMINV($AS1285,'Inputs and Outputs'!$C$18,'Inputs and Outputs'!$D$18),0)</f>
        <v>102</v>
      </c>
      <c r="AO1285" s="68">
        <f t="shared" si="421"/>
        <v>103</v>
      </c>
      <c r="AP1285" s="68">
        <f t="shared" ca="1" si="422"/>
        <v>102</v>
      </c>
      <c r="AQ1285" s="68">
        <f ca="1">IF(AP1285-AM1285&gt;'Inputs and Outputs'!$D$4,Three-AM1285,0)</f>
        <v>2</v>
      </c>
      <c r="AR1285" s="68">
        <f ca="1">AP1285*'Inputs and Outputs'!$D$5-AQ1285*'Inputs and Outputs'!$D$6</f>
        <v>3880</v>
      </c>
      <c r="AS1285" s="70">
        <f t="shared" ref="AS1285:AS1348" ca="1" si="432">RAND()</f>
        <v>0.55621077943105224</v>
      </c>
      <c r="AT1285" s="68">
        <f t="shared" si="423"/>
        <v>25</v>
      </c>
      <c r="AU1285" s="75">
        <f ca="1">AP1285*'Inputs and Outputs'!$D$5-('Model Part B'!AQ1285*'Model Part B'!AT1285+AQ1285*Costperbumped)</f>
        <v>3830</v>
      </c>
      <c r="AX1285" s="74">
        <v>1282</v>
      </c>
      <c r="AY1285" s="68" t="s">
        <v>4</v>
      </c>
      <c r="AZ1285" s="71">
        <f t="shared" si="413"/>
        <v>44625</v>
      </c>
      <c r="BA1285" s="67" t="s">
        <v>3</v>
      </c>
      <c r="BB1285" s="68" t="str">
        <f>'Flight Data'!$A1283</f>
        <v>G1282</v>
      </c>
      <c r="BC1285" s="68">
        <f ca="1">'Flight Data'!$B1283</f>
        <v>1</v>
      </c>
      <c r="BD1285" s="68">
        <f ca="1">ROUND(NORMINV($BI1285,'Inputs and Outputs'!$C$18,'Inputs and Outputs'!$D$18),0)</f>
        <v>101</v>
      </c>
      <c r="BE1285" s="68">
        <f t="shared" si="424"/>
        <v>104</v>
      </c>
      <c r="BF1285" s="68">
        <f t="shared" ca="1" si="425"/>
        <v>101</v>
      </c>
      <c r="BG1285" s="68">
        <f ca="1">IF(BF1285-BC1285&gt;'Inputs and Outputs'!$D$4,Four-BC1285,0)</f>
        <v>0</v>
      </c>
      <c r="BH1285" s="68">
        <f ca="1">BF1285*'Inputs and Outputs'!$D$5-BG1285*'Inputs and Outputs'!$D$6</f>
        <v>4040</v>
      </c>
      <c r="BI1285" s="70">
        <f t="shared" ref="BI1285:BI1348" ca="1" si="433">RAND()</f>
        <v>0.47018433531894843</v>
      </c>
      <c r="BJ1285" s="68">
        <f t="shared" si="426"/>
        <v>25</v>
      </c>
      <c r="BK1285" s="75">
        <f ca="1">BF1285*'Inputs and Outputs'!$D$5-('Model Part B'!BG1285*'Model Part B'!BJ1285+BG1285*Costperbumped)</f>
        <v>4040</v>
      </c>
      <c r="BN1285" s="74">
        <v>1282</v>
      </c>
      <c r="BO1285" s="68" t="s">
        <v>4</v>
      </c>
      <c r="BP1285" s="71">
        <f t="shared" si="414"/>
        <v>44625</v>
      </c>
      <c r="BQ1285" s="67" t="s">
        <v>3</v>
      </c>
      <c r="BR1285" s="68" t="str">
        <f>'Flight Data'!$A1283</f>
        <v>G1282</v>
      </c>
      <c r="BS1285" s="68">
        <f ca="1">'Flight Data'!$B1283</f>
        <v>1</v>
      </c>
      <c r="BT1285" s="68">
        <f ca="1">ROUND(NORMINV($BY1285,'Inputs and Outputs'!$C$18,'Inputs and Outputs'!$D$18),0)</f>
        <v>100</v>
      </c>
      <c r="BU1285" s="68">
        <f t="shared" si="427"/>
        <v>105</v>
      </c>
      <c r="BV1285" s="68">
        <f t="shared" ca="1" si="428"/>
        <v>100</v>
      </c>
      <c r="BW1285" s="68">
        <f ca="1">IF(BV1285-BS1285&gt;'Inputs and Outputs'!$D$4,Five-BS1285,0)</f>
        <v>0</v>
      </c>
      <c r="BX1285" s="68">
        <f ca="1">BV1285*'Inputs and Outputs'!$D$5-BW1285*'Inputs and Outputs'!$D$6</f>
        <v>4000</v>
      </c>
      <c r="BY1285" s="70">
        <f t="shared" ref="BY1285:BY1348" ca="1" si="434">RAND()</f>
        <v>0.46641874512563319</v>
      </c>
      <c r="BZ1285" s="68">
        <f t="shared" si="429"/>
        <v>25</v>
      </c>
      <c r="CA1285" s="75">
        <f ca="1">BV1285*'Inputs and Outputs'!$D$5-('Model Part B'!BW1285*'Model Part B'!BZ1285+BW1285*Costperbumped)</f>
        <v>4000</v>
      </c>
    </row>
    <row r="1286" spans="2:79" x14ac:dyDescent="0.2">
      <c r="B1286" s="74">
        <v>1283</v>
      </c>
      <c r="C1286" s="68" t="s">
        <v>4</v>
      </c>
      <c r="D1286" s="71">
        <f t="shared" si="410"/>
        <v>44625</v>
      </c>
      <c r="E1286" s="67" t="s">
        <v>2</v>
      </c>
      <c r="F1286" s="68" t="str">
        <f>'Flight Data'!$A1284</f>
        <v>G1283</v>
      </c>
      <c r="G1286" s="68">
        <f ca="1">'Flight Data'!$B1284</f>
        <v>5</v>
      </c>
      <c r="H1286" s="68">
        <f ca="1">ROUND(NORMINV($M1286,'Inputs and Outputs'!$C$19,'Inputs and Outputs'!$D$19),0)</f>
        <v>108</v>
      </c>
      <c r="I1286" s="68">
        <f t="shared" si="415"/>
        <v>101</v>
      </c>
      <c r="J1286" s="68">
        <f t="shared" ca="1" si="416"/>
        <v>101</v>
      </c>
      <c r="K1286" s="68">
        <f ca="1">IF(J1286-G1286&gt;'Inputs and Outputs'!$D$4,One-G1286,0)</f>
        <v>0</v>
      </c>
      <c r="L1286" s="68">
        <f ca="1">J1286*'Inputs and Outputs'!$D$5-K1286*'Inputs and Outputs'!$D$6</f>
        <v>4040</v>
      </c>
      <c r="M1286" s="70">
        <f t="shared" ca="1" si="430"/>
        <v>0.83871497289122232</v>
      </c>
      <c r="N1286" s="68">
        <f t="shared" si="417"/>
        <v>25</v>
      </c>
      <c r="O1286" s="75">
        <f ca="1">J1286*'Inputs and Outputs'!$D$5-('Model Part B'!K1286*'Model Part B'!N1286+K1286*Costperbumped)</f>
        <v>4040</v>
      </c>
      <c r="R1286" s="74">
        <v>1283</v>
      </c>
      <c r="S1286" s="68" t="s">
        <v>4</v>
      </c>
      <c r="T1286" s="71">
        <f t="shared" si="411"/>
        <v>44625</v>
      </c>
      <c r="U1286" s="67" t="s">
        <v>2</v>
      </c>
      <c r="V1286" s="68" t="str">
        <f>'Flight Data'!$A1284</f>
        <v>G1283</v>
      </c>
      <c r="W1286" s="68">
        <f ca="1">'Flight Data'!$B1284</f>
        <v>5</v>
      </c>
      <c r="X1286" s="68">
        <f ca="1">ROUND(NORMINV($AC1286,'Inputs and Outputs'!$C$19,'Inputs and Outputs'!$D$19),0)</f>
        <v>102</v>
      </c>
      <c r="Y1286" s="68">
        <f t="shared" si="418"/>
        <v>102</v>
      </c>
      <c r="Z1286" s="68">
        <f t="shared" ca="1" si="419"/>
        <v>102</v>
      </c>
      <c r="AA1286" s="68">
        <f ca="1">IF(Z1286-W1286&gt;'Inputs and Outputs'!$D$4,One-W1286,0)</f>
        <v>0</v>
      </c>
      <c r="AB1286" s="68">
        <f ca="1">Z1286*'Inputs and Outputs'!$D$5-AA1286*'Inputs and Outputs'!$D$6</f>
        <v>4080</v>
      </c>
      <c r="AC1286" s="70">
        <f t="shared" ca="1" si="431"/>
        <v>0.3992817590618043</v>
      </c>
      <c r="AD1286" s="68">
        <f t="shared" si="420"/>
        <v>25</v>
      </c>
      <c r="AE1286" s="75">
        <f ca="1">Z1286*'Inputs and Outputs'!$D$5-('Model Part B'!AA1286*'Model Part B'!AD1286+AA1286*Costperbumped)</f>
        <v>4080</v>
      </c>
      <c r="AH1286" s="74">
        <v>1283</v>
      </c>
      <c r="AI1286" s="68" t="s">
        <v>4</v>
      </c>
      <c r="AJ1286" s="71">
        <f t="shared" si="412"/>
        <v>44625</v>
      </c>
      <c r="AK1286" s="67" t="s">
        <v>2</v>
      </c>
      <c r="AL1286" s="68" t="str">
        <f>'Flight Data'!$A1284</f>
        <v>G1283</v>
      </c>
      <c r="AM1286" s="68">
        <f ca="1">'Flight Data'!$B1284</f>
        <v>5</v>
      </c>
      <c r="AN1286" s="68">
        <f ca="1">ROUND(NORMINV($AS1286,'Inputs and Outputs'!$C$19,'Inputs and Outputs'!$D$19),0)</f>
        <v>109</v>
      </c>
      <c r="AO1286" s="68">
        <f t="shared" si="421"/>
        <v>103</v>
      </c>
      <c r="AP1286" s="68">
        <f t="shared" ca="1" si="422"/>
        <v>103</v>
      </c>
      <c r="AQ1286" s="68">
        <f ca="1">IF(AP1286-AM1286&gt;'Inputs and Outputs'!$D$4,Three-AM1286,0)</f>
        <v>0</v>
      </c>
      <c r="AR1286" s="68">
        <f ca="1">AP1286*'Inputs and Outputs'!$D$5-AQ1286*'Inputs and Outputs'!$D$6</f>
        <v>4120</v>
      </c>
      <c r="AS1286" s="70">
        <f t="shared" ca="1" si="432"/>
        <v>0.87058207454084713</v>
      </c>
      <c r="AT1286" s="68">
        <f t="shared" si="423"/>
        <v>25</v>
      </c>
      <c r="AU1286" s="75">
        <f ca="1">AP1286*'Inputs and Outputs'!$D$5-('Model Part B'!AQ1286*'Model Part B'!AT1286+AQ1286*Costperbumped)</f>
        <v>4120</v>
      </c>
      <c r="AX1286" s="74">
        <v>1283</v>
      </c>
      <c r="AY1286" s="68" t="s">
        <v>4</v>
      </c>
      <c r="AZ1286" s="71">
        <f t="shared" si="413"/>
        <v>44625</v>
      </c>
      <c r="BA1286" s="67" t="s">
        <v>2</v>
      </c>
      <c r="BB1286" s="68" t="str">
        <f>'Flight Data'!$A1284</f>
        <v>G1283</v>
      </c>
      <c r="BC1286" s="68">
        <f ca="1">'Flight Data'!$B1284</f>
        <v>5</v>
      </c>
      <c r="BD1286" s="68">
        <f ca="1">ROUND(NORMINV($BI1286,'Inputs and Outputs'!$C$19,'Inputs and Outputs'!$D$19),0)</f>
        <v>95</v>
      </c>
      <c r="BE1286" s="68">
        <f t="shared" si="424"/>
        <v>104</v>
      </c>
      <c r="BF1286" s="68">
        <f t="shared" ca="1" si="425"/>
        <v>95</v>
      </c>
      <c r="BG1286" s="68">
        <f ca="1">IF(BF1286-BC1286&gt;'Inputs and Outputs'!$D$4,Four-BC1286,0)</f>
        <v>0</v>
      </c>
      <c r="BH1286" s="68">
        <f ca="1">BF1286*'Inputs and Outputs'!$D$5-BG1286*'Inputs and Outputs'!$D$6</f>
        <v>3800</v>
      </c>
      <c r="BI1286" s="70">
        <f t="shared" ca="1" si="433"/>
        <v>4.689984809127079E-2</v>
      </c>
      <c r="BJ1286" s="68">
        <f t="shared" si="426"/>
        <v>25</v>
      </c>
      <c r="BK1286" s="75">
        <f ca="1">BF1286*'Inputs and Outputs'!$D$5-('Model Part B'!BG1286*'Model Part B'!BJ1286+BG1286*Costperbumped)</f>
        <v>3800</v>
      </c>
      <c r="BN1286" s="74">
        <v>1283</v>
      </c>
      <c r="BO1286" s="68" t="s">
        <v>4</v>
      </c>
      <c r="BP1286" s="71">
        <f t="shared" si="414"/>
        <v>44625</v>
      </c>
      <c r="BQ1286" s="67" t="s">
        <v>2</v>
      </c>
      <c r="BR1286" s="68" t="str">
        <f>'Flight Data'!$A1284</f>
        <v>G1283</v>
      </c>
      <c r="BS1286" s="68">
        <f ca="1">'Flight Data'!$B1284</f>
        <v>5</v>
      </c>
      <c r="BT1286" s="68">
        <f ca="1">ROUND(NORMINV($BY1286,'Inputs and Outputs'!$C$18,'Inputs and Outputs'!$D$18),0)</f>
        <v>97</v>
      </c>
      <c r="BU1286" s="68">
        <f t="shared" si="427"/>
        <v>105</v>
      </c>
      <c r="BV1286" s="68">
        <f t="shared" ca="1" si="428"/>
        <v>97</v>
      </c>
      <c r="BW1286" s="68">
        <f ca="1">IF(BV1286-BS1286&gt;'Inputs and Outputs'!$D$4,Five-BS1286,0)</f>
        <v>0</v>
      </c>
      <c r="BX1286" s="68">
        <f ca="1">BV1286*'Inputs and Outputs'!$D$5-BW1286*'Inputs and Outputs'!$D$6</f>
        <v>3880</v>
      </c>
      <c r="BY1286" s="70">
        <f t="shared" ca="1" si="434"/>
        <v>0.25810579610006668</v>
      </c>
      <c r="BZ1286" s="68">
        <f t="shared" si="429"/>
        <v>25</v>
      </c>
      <c r="CA1286" s="75">
        <f ca="1">BV1286*'Inputs and Outputs'!$D$5-('Model Part B'!BW1286*'Model Part B'!BZ1286+BW1286*Costperbumped)</f>
        <v>3880</v>
      </c>
    </row>
    <row r="1287" spans="2:79" x14ac:dyDescent="0.2">
      <c r="B1287" s="74">
        <v>1284</v>
      </c>
      <c r="C1287" s="68" t="s">
        <v>4</v>
      </c>
      <c r="D1287" s="71">
        <f t="shared" si="410"/>
        <v>44625</v>
      </c>
      <c r="E1287" s="67" t="s">
        <v>0</v>
      </c>
      <c r="F1287" s="68" t="str">
        <f>'Flight Data'!$A1285</f>
        <v>G1284</v>
      </c>
      <c r="G1287" s="68">
        <f ca="1">'Flight Data'!$B1285</f>
        <v>5</v>
      </c>
      <c r="H1287" s="68">
        <f ca="1">ROUND(NORMINV($M1287,'Inputs and Outputs'!$C$20,'Inputs and Outputs'!$D$20),0)</f>
        <v>113</v>
      </c>
      <c r="I1287" s="68">
        <f t="shared" si="415"/>
        <v>101</v>
      </c>
      <c r="J1287" s="68">
        <f t="shared" ca="1" si="416"/>
        <v>101</v>
      </c>
      <c r="K1287" s="68">
        <f ca="1">IF(J1287-G1287&gt;'Inputs and Outputs'!$D$4,One-G1287,0)</f>
        <v>0</v>
      </c>
      <c r="L1287" s="68">
        <f ca="1">J1287*'Inputs and Outputs'!$D$5-K1287*'Inputs and Outputs'!$D$6</f>
        <v>4040</v>
      </c>
      <c r="M1287" s="70">
        <f t="shared" ca="1" si="430"/>
        <v>0.94537252842842157</v>
      </c>
      <c r="N1287" s="68">
        <f t="shared" si="417"/>
        <v>200</v>
      </c>
      <c r="O1287" s="75">
        <f ca="1">J1287*'Inputs and Outputs'!$D$5-('Model Part B'!K1287*'Model Part B'!N1287+K1287*Costperbumped)</f>
        <v>4040</v>
      </c>
      <c r="R1287" s="74">
        <v>1284</v>
      </c>
      <c r="S1287" s="68" t="s">
        <v>4</v>
      </c>
      <c r="T1287" s="71">
        <f t="shared" si="411"/>
        <v>44625</v>
      </c>
      <c r="U1287" s="67" t="s">
        <v>0</v>
      </c>
      <c r="V1287" s="68" t="str">
        <f>'Flight Data'!$A1285</f>
        <v>G1284</v>
      </c>
      <c r="W1287" s="68">
        <f ca="1">'Flight Data'!$B1285</f>
        <v>5</v>
      </c>
      <c r="X1287" s="68">
        <f ca="1">ROUND(NORMINV($AC1287,'Inputs and Outputs'!$C$20,'Inputs and Outputs'!$D$20),0)</f>
        <v>109</v>
      </c>
      <c r="Y1287" s="68">
        <f t="shared" si="418"/>
        <v>102</v>
      </c>
      <c r="Z1287" s="68">
        <f t="shared" ca="1" si="419"/>
        <v>102</v>
      </c>
      <c r="AA1287" s="68">
        <f ca="1">IF(Z1287-W1287&gt;'Inputs and Outputs'!$D$4,One-W1287,0)</f>
        <v>0</v>
      </c>
      <c r="AB1287" s="68">
        <f ca="1">Z1287*'Inputs and Outputs'!$D$5-AA1287*'Inputs and Outputs'!$D$6</f>
        <v>4080</v>
      </c>
      <c r="AC1287" s="70">
        <f t="shared" ca="1" si="431"/>
        <v>0.80098983745123653</v>
      </c>
      <c r="AD1287" s="68">
        <f t="shared" si="420"/>
        <v>200</v>
      </c>
      <c r="AE1287" s="75">
        <f ca="1">Z1287*'Inputs and Outputs'!$D$5-('Model Part B'!AA1287*'Model Part B'!AD1287+AA1287*Costperbumped)</f>
        <v>4080</v>
      </c>
      <c r="AH1287" s="74">
        <v>1284</v>
      </c>
      <c r="AI1287" s="68" t="s">
        <v>4</v>
      </c>
      <c r="AJ1287" s="71">
        <f t="shared" si="412"/>
        <v>44625</v>
      </c>
      <c r="AK1287" s="67" t="s">
        <v>0</v>
      </c>
      <c r="AL1287" s="68" t="str">
        <f>'Flight Data'!$A1285</f>
        <v>G1284</v>
      </c>
      <c r="AM1287" s="68">
        <f ca="1">'Flight Data'!$B1285</f>
        <v>5</v>
      </c>
      <c r="AN1287" s="68">
        <f ca="1">ROUND(NORMINV($AS1287,'Inputs and Outputs'!$C$20,'Inputs and Outputs'!$D$20),0)</f>
        <v>101</v>
      </c>
      <c r="AO1287" s="68">
        <f t="shared" si="421"/>
        <v>103</v>
      </c>
      <c r="AP1287" s="68">
        <f t="shared" ca="1" si="422"/>
        <v>101</v>
      </c>
      <c r="AQ1287" s="68">
        <f ca="1">IF(AP1287-AM1287&gt;'Inputs and Outputs'!$D$4,Three-AM1287,0)</f>
        <v>0</v>
      </c>
      <c r="AR1287" s="68">
        <f ca="1">AP1287*'Inputs and Outputs'!$D$5-AQ1287*'Inputs and Outputs'!$D$6</f>
        <v>4040</v>
      </c>
      <c r="AS1287" s="70">
        <f t="shared" ca="1" si="432"/>
        <v>0.19037350102071049</v>
      </c>
      <c r="AT1287" s="68">
        <f t="shared" si="423"/>
        <v>200</v>
      </c>
      <c r="AU1287" s="75">
        <f ca="1">AP1287*'Inputs and Outputs'!$D$5-('Model Part B'!AQ1287*'Model Part B'!AT1287+AQ1287*Costperbumped)</f>
        <v>4040</v>
      </c>
      <c r="AX1287" s="74">
        <v>1284</v>
      </c>
      <c r="AY1287" s="68" t="s">
        <v>4</v>
      </c>
      <c r="AZ1287" s="71">
        <f t="shared" si="413"/>
        <v>44625</v>
      </c>
      <c r="BA1287" s="67" t="s">
        <v>0</v>
      </c>
      <c r="BB1287" s="68" t="str">
        <f>'Flight Data'!$A1285</f>
        <v>G1284</v>
      </c>
      <c r="BC1287" s="68">
        <f ca="1">'Flight Data'!$B1285</f>
        <v>5</v>
      </c>
      <c r="BD1287" s="68">
        <f ca="1">ROUND(NORMINV($BI1287,'Inputs and Outputs'!$C$20,'Inputs and Outputs'!$D$20),0)</f>
        <v>106</v>
      </c>
      <c r="BE1287" s="68">
        <f t="shared" si="424"/>
        <v>104</v>
      </c>
      <c r="BF1287" s="68">
        <f t="shared" ca="1" si="425"/>
        <v>104</v>
      </c>
      <c r="BG1287" s="68">
        <f ca="1">IF(BF1287-BC1287&gt;'Inputs and Outputs'!$D$4,Four-BC1287,0)</f>
        <v>0</v>
      </c>
      <c r="BH1287" s="68">
        <f ca="1">BF1287*'Inputs and Outputs'!$D$5-BG1287*'Inputs and Outputs'!$D$6</f>
        <v>4160</v>
      </c>
      <c r="BI1287" s="70">
        <f t="shared" ca="1" si="433"/>
        <v>0.55291975695661988</v>
      </c>
      <c r="BJ1287" s="68">
        <f t="shared" si="426"/>
        <v>200</v>
      </c>
      <c r="BK1287" s="75">
        <f ca="1">BF1287*'Inputs and Outputs'!$D$5-('Model Part B'!BG1287*'Model Part B'!BJ1287+BG1287*Costperbumped)</f>
        <v>4160</v>
      </c>
      <c r="BN1287" s="74">
        <v>1284</v>
      </c>
      <c r="BO1287" s="68" t="s">
        <v>4</v>
      </c>
      <c r="BP1287" s="71">
        <f t="shared" si="414"/>
        <v>44625</v>
      </c>
      <c r="BQ1287" s="67" t="s">
        <v>0</v>
      </c>
      <c r="BR1287" s="68" t="str">
        <f>'Flight Data'!$A1285</f>
        <v>G1284</v>
      </c>
      <c r="BS1287" s="68">
        <f ca="1">'Flight Data'!$B1285</f>
        <v>5</v>
      </c>
      <c r="BT1287" s="68">
        <f ca="1">ROUND(NORMINV($BY1287,'Inputs and Outputs'!$C$18,'Inputs and Outputs'!$D$18),0)</f>
        <v>86</v>
      </c>
      <c r="BU1287" s="68">
        <f t="shared" si="427"/>
        <v>105</v>
      </c>
      <c r="BV1287" s="68">
        <f t="shared" ca="1" si="428"/>
        <v>86</v>
      </c>
      <c r="BW1287" s="68">
        <f ca="1">IF(BV1287-BS1287&gt;'Inputs and Outputs'!$D$4,Five-BS1287,0)</f>
        <v>0</v>
      </c>
      <c r="BX1287" s="68">
        <f ca="1">BV1287*'Inputs and Outputs'!$D$5-BW1287*'Inputs and Outputs'!$D$6</f>
        <v>3440</v>
      </c>
      <c r="BY1287" s="70">
        <f t="shared" ca="1" si="434"/>
        <v>6.4954828435181966E-3</v>
      </c>
      <c r="BZ1287" s="68">
        <f t="shared" si="429"/>
        <v>200</v>
      </c>
      <c r="CA1287" s="75">
        <f ca="1">BV1287*'Inputs and Outputs'!$D$5-('Model Part B'!BW1287*'Model Part B'!BZ1287+BW1287*Costperbumped)</f>
        <v>3440</v>
      </c>
    </row>
    <row r="1288" spans="2:79" x14ac:dyDescent="0.2">
      <c r="B1288" s="74">
        <v>1285</v>
      </c>
      <c r="C1288" s="68" t="s">
        <v>1</v>
      </c>
      <c r="D1288" s="71">
        <f t="shared" si="410"/>
        <v>44626</v>
      </c>
      <c r="E1288" s="67" t="s">
        <v>3</v>
      </c>
      <c r="F1288" s="68" t="str">
        <f>'Flight Data'!$A1286</f>
        <v>G1285</v>
      </c>
      <c r="G1288" s="68">
        <f ca="1">'Flight Data'!$B1286</f>
        <v>2</v>
      </c>
      <c r="H1288" s="68">
        <f ca="1">ROUND(NORMINV($M1288,'Inputs and Outputs'!$C$18,'Inputs and Outputs'!$D$18),0)</f>
        <v>94</v>
      </c>
      <c r="I1288" s="68">
        <f t="shared" si="415"/>
        <v>101</v>
      </c>
      <c r="J1288" s="68">
        <f t="shared" ca="1" si="416"/>
        <v>94</v>
      </c>
      <c r="K1288" s="68">
        <f ca="1">IF(J1288-G1288&gt;'Inputs and Outputs'!$D$4,One-G1288,0)</f>
        <v>0</v>
      </c>
      <c r="L1288" s="68">
        <f ca="1">J1288*'Inputs and Outputs'!$D$5-K1288*'Inputs and Outputs'!$D$6</f>
        <v>3760</v>
      </c>
      <c r="M1288" s="70">
        <f t="shared" ca="1" si="430"/>
        <v>0.12154451225365626</v>
      </c>
      <c r="N1288" s="68">
        <f t="shared" si="417"/>
        <v>25</v>
      </c>
      <c r="O1288" s="75">
        <f ca="1">J1288*'Inputs and Outputs'!$D$5-('Model Part B'!K1288*'Model Part B'!N1288+K1288*Costperbumped)</f>
        <v>3760</v>
      </c>
      <c r="R1288" s="74">
        <v>1285</v>
      </c>
      <c r="S1288" s="68" t="s">
        <v>1</v>
      </c>
      <c r="T1288" s="71">
        <f t="shared" si="411"/>
        <v>44626</v>
      </c>
      <c r="U1288" s="67" t="s">
        <v>3</v>
      </c>
      <c r="V1288" s="68" t="str">
        <f>'Flight Data'!$A1286</f>
        <v>G1285</v>
      </c>
      <c r="W1288" s="68">
        <f ca="1">'Flight Data'!$B1286</f>
        <v>2</v>
      </c>
      <c r="X1288" s="68">
        <f ca="1">ROUND(NORMINV($AC1288,'Inputs and Outputs'!$C$18,'Inputs and Outputs'!$D$18),0)</f>
        <v>98</v>
      </c>
      <c r="Y1288" s="68">
        <f t="shared" si="418"/>
        <v>102</v>
      </c>
      <c r="Z1288" s="68">
        <f t="shared" ca="1" si="419"/>
        <v>98</v>
      </c>
      <c r="AA1288" s="68">
        <f ca="1">IF(Z1288-W1288&gt;'Inputs and Outputs'!$D$4,One-W1288,0)</f>
        <v>0</v>
      </c>
      <c r="AB1288" s="68">
        <f ca="1">Z1288*'Inputs and Outputs'!$D$5-AA1288*'Inputs and Outputs'!$D$6</f>
        <v>3920</v>
      </c>
      <c r="AC1288" s="70">
        <f t="shared" ca="1" si="431"/>
        <v>0.3151893678571982</v>
      </c>
      <c r="AD1288" s="68">
        <f t="shared" si="420"/>
        <v>25</v>
      </c>
      <c r="AE1288" s="75">
        <f ca="1">Z1288*'Inputs and Outputs'!$D$5-('Model Part B'!AA1288*'Model Part B'!AD1288+AA1288*Costperbumped)</f>
        <v>3920</v>
      </c>
      <c r="AH1288" s="74">
        <v>1285</v>
      </c>
      <c r="AI1288" s="68" t="s">
        <v>1</v>
      </c>
      <c r="AJ1288" s="71">
        <f t="shared" si="412"/>
        <v>44626</v>
      </c>
      <c r="AK1288" s="67" t="s">
        <v>3</v>
      </c>
      <c r="AL1288" s="68" t="str">
        <f>'Flight Data'!$A1286</f>
        <v>G1285</v>
      </c>
      <c r="AM1288" s="68">
        <f ca="1">'Flight Data'!$B1286</f>
        <v>2</v>
      </c>
      <c r="AN1288" s="68">
        <f ca="1">ROUND(NORMINV($AS1288,'Inputs and Outputs'!$C$18,'Inputs and Outputs'!$D$18),0)</f>
        <v>112</v>
      </c>
      <c r="AO1288" s="68">
        <f t="shared" si="421"/>
        <v>103</v>
      </c>
      <c r="AP1288" s="68">
        <f t="shared" ca="1" si="422"/>
        <v>103</v>
      </c>
      <c r="AQ1288" s="68">
        <f ca="1">IF(AP1288-AM1288&gt;'Inputs and Outputs'!$D$4,Three-AM1288,0)</f>
        <v>1</v>
      </c>
      <c r="AR1288" s="68">
        <f ca="1">AP1288*'Inputs and Outputs'!$D$5-AQ1288*'Inputs and Outputs'!$D$6</f>
        <v>4020</v>
      </c>
      <c r="AS1288" s="70">
        <f t="shared" ca="1" si="432"/>
        <v>0.96378182976231452</v>
      </c>
      <c r="AT1288" s="68">
        <f t="shared" si="423"/>
        <v>25</v>
      </c>
      <c r="AU1288" s="75">
        <f ca="1">AP1288*'Inputs and Outputs'!$D$5-('Model Part B'!AQ1288*'Model Part B'!AT1288+AQ1288*Costperbumped)</f>
        <v>3995</v>
      </c>
      <c r="AX1288" s="74">
        <v>1285</v>
      </c>
      <c r="AY1288" s="68" t="s">
        <v>1</v>
      </c>
      <c r="AZ1288" s="71">
        <f t="shared" si="413"/>
        <v>44626</v>
      </c>
      <c r="BA1288" s="67" t="s">
        <v>3</v>
      </c>
      <c r="BB1288" s="68" t="str">
        <f>'Flight Data'!$A1286</f>
        <v>G1285</v>
      </c>
      <c r="BC1288" s="68">
        <f ca="1">'Flight Data'!$B1286</f>
        <v>2</v>
      </c>
      <c r="BD1288" s="68">
        <f ca="1">ROUND(NORMINV($BI1288,'Inputs and Outputs'!$C$18,'Inputs and Outputs'!$D$18),0)</f>
        <v>88</v>
      </c>
      <c r="BE1288" s="68">
        <f t="shared" si="424"/>
        <v>104</v>
      </c>
      <c r="BF1288" s="68">
        <f t="shared" ca="1" si="425"/>
        <v>88</v>
      </c>
      <c r="BG1288" s="68">
        <f ca="1">IF(BF1288-BC1288&gt;'Inputs and Outputs'!$D$4,Four-BC1288,0)</f>
        <v>0</v>
      </c>
      <c r="BH1288" s="68">
        <f ca="1">BF1288*'Inputs and Outputs'!$D$5-BG1288*'Inputs and Outputs'!$D$6</f>
        <v>3520</v>
      </c>
      <c r="BI1288" s="70">
        <f t="shared" ca="1" si="433"/>
        <v>1.2511169950528145E-2</v>
      </c>
      <c r="BJ1288" s="68">
        <f t="shared" si="426"/>
        <v>25</v>
      </c>
      <c r="BK1288" s="75">
        <f ca="1">BF1288*'Inputs and Outputs'!$D$5-('Model Part B'!BG1288*'Model Part B'!BJ1288+BG1288*Costperbumped)</f>
        <v>3520</v>
      </c>
      <c r="BN1288" s="74">
        <v>1285</v>
      </c>
      <c r="BO1288" s="68" t="s">
        <v>1</v>
      </c>
      <c r="BP1288" s="71">
        <f t="shared" si="414"/>
        <v>44626</v>
      </c>
      <c r="BQ1288" s="67" t="s">
        <v>3</v>
      </c>
      <c r="BR1288" s="68" t="str">
        <f>'Flight Data'!$A1286</f>
        <v>G1285</v>
      </c>
      <c r="BS1288" s="68">
        <f ca="1">'Flight Data'!$B1286</f>
        <v>2</v>
      </c>
      <c r="BT1288" s="68">
        <f ca="1">ROUND(NORMINV($BY1288,'Inputs and Outputs'!$C$18,'Inputs and Outputs'!$D$18),0)</f>
        <v>100</v>
      </c>
      <c r="BU1288" s="68">
        <f t="shared" si="427"/>
        <v>105</v>
      </c>
      <c r="BV1288" s="68">
        <f t="shared" ca="1" si="428"/>
        <v>100</v>
      </c>
      <c r="BW1288" s="68">
        <f ca="1">IF(BV1288-BS1288&gt;'Inputs and Outputs'!$D$4,Five-BS1288,0)</f>
        <v>0</v>
      </c>
      <c r="BX1288" s="68">
        <f ca="1">BV1288*'Inputs and Outputs'!$D$5-BW1288*'Inputs and Outputs'!$D$6</f>
        <v>4000</v>
      </c>
      <c r="BY1288" s="70">
        <f t="shared" ca="1" si="434"/>
        <v>0.41996864020712033</v>
      </c>
      <c r="BZ1288" s="68">
        <f t="shared" si="429"/>
        <v>25</v>
      </c>
      <c r="CA1288" s="75">
        <f ca="1">BV1288*'Inputs and Outputs'!$D$5-('Model Part B'!BW1288*'Model Part B'!BZ1288+BW1288*Costperbumped)</f>
        <v>4000</v>
      </c>
    </row>
    <row r="1289" spans="2:79" x14ac:dyDescent="0.2">
      <c r="B1289" s="74">
        <v>1286</v>
      </c>
      <c r="C1289" s="68" t="s">
        <v>1</v>
      </c>
      <c r="D1289" s="71">
        <f t="shared" si="410"/>
        <v>44626</v>
      </c>
      <c r="E1289" s="67" t="s">
        <v>2</v>
      </c>
      <c r="F1289" s="68" t="str">
        <f>'Flight Data'!$A1287</f>
        <v>G1286</v>
      </c>
      <c r="G1289" s="68">
        <f ca="1">'Flight Data'!$B1287</f>
        <v>6</v>
      </c>
      <c r="H1289" s="68">
        <f ca="1">ROUND(NORMINV($M1289,'Inputs and Outputs'!$C$19,'Inputs and Outputs'!$D$19),0)</f>
        <v>112</v>
      </c>
      <c r="I1289" s="68">
        <f t="shared" si="415"/>
        <v>101</v>
      </c>
      <c r="J1289" s="68">
        <f t="shared" ca="1" si="416"/>
        <v>101</v>
      </c>
      <c r="K1289" s="68">
        <f ca="1">IF(J1289-G1289&gt;'Inputs and Outputs'!$D$4,One-G1289,0)</f>
        <v>0</v>
      </c>
      <c r="L1289" s="68">
        <f ca="1">J1289*'Inputs and Outputs'!$D$5-K1289*'Inputs and Outputs'!$D$6</f>
        <v>4040</v>
      </c>
      <c r="M1289" s="70">
        <f t="shared" ca="1" si="430"/>
        <v>0.96574959625102319</v>
      </c>
      <c r="N1289" s="68">
        <f t="shared" si="417"/>
        <v>25</v>
      </c>
      <c r="O1289" s="75">
        <f ca="1">J1289*'Inputs and Outputs'!$D$5-('Model Part B'!K1289*'Model Part B'!N1289+K1289*Costperbumped)</f>
        <v>4040</v>
      </c>
      <c r="R1289" s="74">
        <v>1286</v>
      </c>
      <c r="S1289" s="68" t="s">
        <v>1</v>
      </c>
      <c r="T1289" s="71">
        <f t="shared" si="411"/>
        <v>44626</v>
      </c>
      <c r="U1289" s="67" t="s">
        <v>2</v>
      </c>
      <c r="V1289" s="68" t="str">
        <f>'Flight Data'!$A1287</f>
        <v>G1286</v>
      </c>
      <c r="W1289" s="68">
        <f ca="1">'Flight Data'!$B1287</f>
        <v>6</v>
      </c>
      <c r="X1289" s="68">
        <f ca="1">ROUND(NORMINV($AC1289,'Inputs and Outputs'!$C$19,'Inputs and Outputs'!$D$19),0)</f>
        <v>107</v>
      </c>
      <c r="Y1289" s="68">
        <f t="shared" si="418"/>
        <v>102</v>
      </c>
      <c r="Z1289" s="68">
        <f t="shared" ca="1" si="419"/>
        <v>102</v>
      </c>
      <c r="AA1289" s="68">
        <f ca="1">IF(Z1289-W1289&gt;'Inputs and Outputs'!$D$4,One-W1289,0)</f>
        <v>0</v>
      </c>
      <c r="AB1289" s="68">
        <f ca="1">Z1289*'Inputs and Outputs'!$D$5-AA1289*'Inputs and Outputs'!$D$6</f>
        <v>4080</v>
      </c>
      <c r="AC1289" s="70">
        <f t="shared" ca="1" si="431"/>
        <v>0.81506639393075186</v>
      </c>
      <c r="AD1289" s="68">
        <f t="shared" si="420"/>
        <v>25</v>
      </c>
      <c r="AE1289" s="75">
        <f ca="1">Z1289*'Inputs and Outputs'!$D$5-('Model Part B'!AA1289*'Model Part B'!AD1289+AA1289*Costperbumped)</f>
        <v>4080</v>
      </c>
      <c r="AH1289" s="74">
        <v>1286</v>
      </c>
      <c r="AI1289" s="68" t="s">
        <v>1</v>
      </c>
      <c r="AJ1289" s="71">
        <f t="shared" si="412"/>
        <v>44626</v>
      </c>
      <c r="AK1289" s="67" t="s">
        <v>2</v>
      </c>
      <c r="AL1289" s="68" t="str">
        <f>'Flight Data'!$A1287</f>
        <v>G1286</v>
      </c>
      <c r="AM1289" s="68">
        <f ca="1">'Flight Data'!$B1287</f>
        <v>6</v>
      </c>
      <c r="AN1289" s="68">
        <f ca="1">ROUND(NORMINV($AS1289,'Inputs and Outputs'!$C$19,'Inputs and Outputs'!$D$19),0)</f>
        <v>94</v>
      </c>
      <c r="AO1289" s="68">
        <f t="shared" si="421"/>
        <v>103</v>
      </c>
      <c r="AP1289" s="68">
        <f t="shared" ca="1" si="422"/>
        <v>94</v>
      </c>
      <c r="AQ1289" s="68">
        <f ca="1">IF(AP1289-AM1289&gt;'Inputs and Outputs'!$D$4,Three-AM1289,0)</f>
        <v>0</v>
      </c>
      <c r="AR1289" s="68">
        <f ca="1">AP1289*'Inputs and Outputs'!$D$5-AQ1289*'Inputs and Outputs'!$D$6</f>
        <v>3760</v>
      </c>
      <c r="AS1289" s="70">
        <f t="shared" ca="1" si="432"/>
        <v>3.5491758166730669E-2</v>
      </c>
      <c r="AT1289" s="68">
        <f t="shared" si="423"/>
        <v>25</v>
      </c>
      <c r="AU1289" s="75">
        <f ca="1">AP1289*'Inputs and Outputs'!$D$5-('Model Part B'!AQ1289*'Model Part B'!AT1289+AQ1289*Costperbumped)</f>
        <v>3760</v>
      </c>
      <c r="AX1289" s="74">
        <v>1286</v>
      </c>
      <c r="AY1289" s="68" t="s">
        <v>1</v>
      </c>
      <c r="AZ1289" s="71">
        <f t="shared" si="413"/>
        <v>44626</v>
      </c>
      <c r="BA1289" s="67" t="s">
        <v>2</v>
      </c>
      <c r="BB1289" s="68" t="str">
        <f>'Flight Data'!$A1287</f>
        <v>G1286</v>
      </c>
      <c r="BC1289" s="68">
        <f ca="1">'Flight Data'!$B1287</f>
        <v>6</v>
      </c>
      <c r="BD1289" s="68">
        <f ca="1">ROUND(NORMINV($BI1289,'Inputs and Outputs'!$C$19,'Inputs and Outputs'!$D$19),0)</f>
        <v>111</v>
      </c>
      <c r="BE1289" s="68">
        <f t="shared" si="424"/>
        <v>104</v>
      </c>
      <c r="BF1289" s="68">
        <f t="shared" ca="1" si="425"/>
        <v>104</v>
      </c>
      <c r="BG1289" s="68">
        <f ca="1">IF(BF1289-BC1289&gt;'Inputs and Outputs'!$D$4,Four-BC1289,0)</f>
        <v>0</v>
      </c>
      <c r="BH1289" s="68">
        <f ca="1">BF1289*'Inputs and Outputs'!$D$5-BG1289*'Inputs and Outputs'!$D$6</f>
        <v>4160</v>
      </c>
      <c r="BI1289" s="70">
        <f t="shared" ca="1" si="433"/>
        <v>0.9533126863799064</v>
      </c>
      <c r="BJ1289" s="68">
        <f t="shared" si="426"/>
        <v>25</v>
      </c>
      <c r="BK1289" s="75">
        <f ca="1">BF1289*'Inputs and Outputs'!$D$5-('Model Part B'!BG1289*'Model Part B'!BJ1289+BG1289*Costperbumped)</f>
        <v>4160</v>
      </c>
      <c r="BN1289" s="74">
        <v>1286</v>
      </c>
      <c r="BO1289" s="68" t="s">
        <v>1</v>
      </c>
      <c r="BP1289" s="71">
        <f t="shared" si="414"/>
        <v>44626</v>
      </c>
      <c r="BQ1289" s="67" t="s">
        <v>2</v>
      </c>
      <c r="BR1289" s="68" t="str">
        <f>'Flight Data'!$A1287</f>
        <v>G1286</v>
      </c>
      <c r="BS1289" s="68">
        <f ca="1">'Flight Data'!$B1287</f>
        <v>6</v>
      </c>
      <c r="BT1289" s="68">
        <f ca="1">ROUND(NORMINV($BY1289,'Inputs and Outputs'!$C$18,'Inputs and Outputs'!$D$18),0)</f>
        <v>108</v>
      </c>
      <c r="BU1289" s="68">
        <f t="shared" si="427"/>
        <v>105</v>
      </c>
      <c r="BV1289" s="68">
        <f t="shared" ca="1" si="428"/>
        <v>105</v>
      </c>
      <c r="BW1289" s="68">
        <f ca="1">IF(BV1289-BS1289&gt;'Inputs and Outputs'!$D$4,Five-BS1289,0)</f>
        <v>0</v>
      </c>
      <c r="BX1289" s="68">
        <f ca="1">BV1289*'Inputs and Outputs'!$D$5-BW1289*'Inputs and Outputs'!$D$6</f>
        <v>4200</v>
      </c>
      <c r="BY1289" s="70">
        <f t="shared" ca="1" si="434"/>
        <v>0.88898826948527876</v>
      </c>
      <c r="BZ1289" s="68">
        <f t="shared" si="429"/>
        <v>25</v>
      </c>
      <c r="CA1289" s="75">
        <f ca="1">BV1289*'Inputs and Outputs'!$D$5-('Model Part B'!BW1289*'Model Part B'!BZ1289+BW1289*Costperbumped)</f>
        <v>4200</v>
      </c>
    </row>
    <row r="1290" spans="2:79" x14ac:dyDescent="0.2">
      <c r="B1290" s="74">
        <v>1287</v>
      </c>
      <c r="C1290" s="68" t="s">
        <v>1</v>
      </c>
      <c r="D1290" s="71">
        <f t="shared" si="410"/>
        <v>44626</v>
      </c>
      <c r="E1290" s="67" t="s">
        <v>0</v>
      </c>
      <c r="F1290" s="68" t="str">
        <f>'Flight Data'!$A1288</f>
        <v>G1287</v>
      </c>
      <c r="G1290" s="68">
        <f ca="1">'Flight Data'!$B1288</f>
        <v>1</v>
      </c>
      <c r="H1290" s="68">
        <f ca="1">ROUND(NORMINV($M1290,'Inputs and Outputs'!$C$20,'Inputs and Outputs'!$D$20),0)</f>
        <v>111</v>
      </c>
      <c r="I1290" s="68">
        <f t="shared" si="415"/>
        <v>101</v>
      </c>
      <c r="J1290" s="68">
        <f t="shared" ca="1" si="416"/>
        <v>101</v>
      </c>
      <c r="K1290" s="68">
        <f ca="1">IF(J1290-G1290&gt;'Inputs and Outputs'!$D$4,One-G1290,0)</f>
        <v>0</v>
      </c>
      <c r="L1290" s="68">
        <f ca="1">J1290*'Inputs and Outputs'!$D$5-K1290*'Inputs and Outputs'!$D$6</f>
        <v>4040</v>
      </c>
      <c r="M1290" s="70">
        <f t="shared" ca="1" si="430"/>
        <v>0.88876342732559122</v>
      </c>
      <c r="N1290" s="68">
        <f t="shared" si="417"/>
        <v>200</v>
      </c>
      <c r="O1290" s="75">
        <f ca="1">J1290*'Inputs and Outputs'!$D$5-('Model Part B'!K1290*'Model Part B'!N1290+K1290*Costperbumped)</f>
        <v>4040</v>
      </c>
      <c r="R1290" s="74">
        <v>1287</v>
      </c>
      <c r="S1290" s="68" t="s">
        <v>1</v>
      </c>
      <c r="T1290" s="71">
        <f t="shared" si="411"/>
        <v>44626</v>
      </c>
      <c r="U1290" s="67" t="s">
        <v>0</v>
      </c>
      <c r="V1290" s="68" t="str">
        <f>'Flight Data'!$A1288</f>
        <v>G1287</v>
      </c>
      <c r="W1290" s="68">
        <f ca="1">'Flight Data'!$B1288</f>
        <v>1</v>
      </c>
      <c r="X1290" s="68">
        <f ca="1">ROUND(NORMINV($AC1290,'Inputs and Outputs'!$C$20,'Inputs and Outputs'!$D$20),0)</f>
        <v>101</v>
      </c>
      <c r="Y1290" s="68">
        <f t="shared" si="418"/>
        <v>102</v>
      </c>
      <c r="Z1290" s="68">
        <f t="shared" ca="1" si="419"/>
        <v>101</v>
      </c>
      <c r="AA1290" s="68">
        <f ca="1">IF(Z1290-W1290&gt;'Inputs and Outputs'!$D$4,One-W1290,0)</f>
        <v>0</v>
      </c>
      <c r="AB1290" s="68">
        <f ca="1">Z1290*'Inputs and Outputs'!$D$5-AA1290*'Inputs and Outputs'!$D$6</f>
        <v>4040</v>
      </c>
      <c r="AC1290" s="70">
        <f t="shared" ca="1" si="431"/>
        <v>0.1882161041325684</v>
      </c>
      <c r="AD1290" s="68">
        <f t="shared" si="420"/>
        <v>200</v>
      </c>
      <c r="AE1290" s="75">
        <f ca="1">Z1290*'Inputs and Outputs'!$D$5-('Model Part B'!AA1290*'Model Part B'!AD1290+AA1290*Costperbumped)</f>
        <v>4040</v>
      </c>
      <c r="AH1290" s="74">
        <v>1287</v>
      </c>
      <c r="AI1290" s="68" t="s">
        <v>1</v>
      </c>
      <c r="AJ1290" s="71">
        <f t="shared" si="412"/>
        <v>44626</v>
      </c>
      <c r="AK1290" s="67" t="s">
        <v>0</v>
      </c>
      <c r="AL1290" s="68" t="str">
        <f>'Flight Data'!$A1288</f>
        <v>G1287</v>
      </c>
      <c r="AM1290" s="68">
        <f ca="1">'Flight Data'!$B1288</f>
        <v>1</v>
      </c>
      <c r="AN1290" s="68">
        <f ca="1">ROUND(NORMINV($AS1290,'Inputs and Outputs'!$C$20,'Inputs and Outputs'!$D$20),0)</f>
        <v>104</v>
      </c>
      <c r="AO1290" s="68">
        <f t="shared" si="421"/>
        <v>103</v>
      </c>
      <c r="AP1290" s="68">
        <f t="shared" ca="1" si="422"/>
        <v>103</v>
      </c>
      <c r="AQ1290" s="68">
        <f ca="1">IF(AP1290-AM1290&gt;'Inputs and Outputs'!$D$4,Three-AM1290,0)</f>
        <v>2</v>
      </c>
      <c r="AR1290" s="68">
        <f ca="1">AP1290*'Inputs and Outputs'!$D$5-AQ1290*'Inputs and Outputs'!$D$6</f>
        <v>3920</v>
      </c>
      <c r="AS1290" s="70">
        <f t="shared" ca="1" si="432"/>
        <v>0.40713125285489837</v>
      </c>
      <c r="AT1290" s="68">
        <f t="shared" si="423"/>
        <v>200</v>
      </c>
      <c r="AU1290" s="75">
        <f ca="1">AP1290*'Inputs and Outputs'!$D$5-('Model Part B'!AQ1290*'Model Part B'!AT1290+AQ1290*Costperbumped)</f>
        <v>3520</v>
      </c>
      <c r="AX1290" s="74">
        <v>1287</v>
      </c>
      <c r="AY1290" s="68" t="s">
        <v>1</v>
      </c>
      <c r="AZ1290" s="71">
        <f t="shared" si="413"/>
        <v>44626</v>
      </c>
      <c r="BA1290" s="67" t="s">
        <v>0</v>
      </c>
      <c r="BB1290" s="68" t="str">
        <f>'Flight Data'!$A1288</f>
        <v>G1287</v>
      </c>
      <c r="BC1290" s="68">
        <f ca="1">'Flight Data'!$B1288</f>
        <v>1</v>
      </c>
      <c r="BD1290" s="68">
        <f ca="1">ROUND(NORMINV($BI1290,'Inputs and Outputs'!$C$20,'Inputs and Outputs'!$D$20),0)</f>
        <v>108</v>
      </c>
      <c r="BE1290" s="68">
        <f t="shared" si="424"/>
        <v>104</v>
      </c>
      <c r="BF1290" s="68">
        <f t="shared" ca="1" si="425"/>
        <v>104</v>
      </c>
      <c r="BG1290" s="68">
        <f ca="1">IF(BF1290-BC1290&gt;'Inputs and Outputs'!$D$4,Four-BC1290,0)</f>
        <v>3</v>
      </c>
      <c r="BH1290" s="68">
        <f ca="1">BF1290*'Inputs and Outputs'!$D$5-BG1290*'Inputs and Outputs'!$D$6</f>
        <v>3860</v>
      </c>
      <c r="BI1290" s="70">
        <f t="shared" ca="1" si="433"/>
        <v>0.71746748068480648</v>
      </c>
      <c r="BJ1290" s="68">
        <f t="shared" si="426"/>
        <v>200</v>
      </c>
      <c r="BK1290" s="75">
        <f ca="1">BF1290*'Inputs and Outputs'!$D$5-('Model Part B'!BG1290*'Model Part B'!BJ1290+BG1290*Costperbumped)</f>
        <v>3260</v>
      </c>
      <c r="BN1290" s="74">
        <v>1287</v>
      </c>
      <c r="BO1290" s="68" t="s">
        <v>1</v>
      </c>
      <c r="BP1290" s="71">
        <f t="shared" si="414"/>
        <v>44626</v>
      </c>
      <c r="BQ1290" s="67" t="s">
        <v>0</v>
      </c>
      <c r="BR1290" s="68" t="str">
        <f>'Flight Data'!$A1288</f>
        <v>G1287</v>
      </c>
      <c r="BS1290" s="68">
        <f ca="1">'Flight Data'!$B1288</f>
        <v>1</v>
      </c>
      <c r="BT1290" s="68">
        <f ca="1">ROUND(NORMINV($BY1290,'Inputs and Outputs'!$C$18,'Inputs and Outputs'!$D$18),0)</f>
        <v>97</v>
      </c>
      <c r="BU1290" s="68">
        <f t="shared" si="427"/>
        <v>105</v>
      </c>
      <c r="BV1290" s="68">
        <f t="shared" ca="1" si="428"/>
        <v>97</v>
      </c>
      <c r="BW1290" s="68">
        <f ca="1">IF(BV1290-BS1290&gt;'Inputs and Outputs'!$D$4,Five-BS1290,0)</f>
        <v>0</v>
      </c>
      <c r="BX1290" s="68">
        <f ca="1">BV1290*'Inputs and Outputs'!$D$5-BW1290*'Inputs and Outputs'!$D$6</f>
        <v>3880</v>
      </c>
      <c r="BY1290" s="70">
        <f t="shared" ca="1" si="434"/>
        <v>0.26534509933215877</v>
      </c>
      <c r="BZ1290" s="68">
        <f t="shared" si="429"/>
        <v>200</v>
      </c>
      <c r="CA1290" s="75">
        <f ca="1">BV1290*'Inputs and Outputs'!$D$5-('Model Part B'!BW1290*'Model Part B'!BZ1290+BW1290*Costperbumped)</f>
        <v>3880</v>
      </c>
    </row>
    <row r="1291" spans="2:79" x14ac:dyDescent="0.2">
      <c r="B1291" s="74">
        <v>1288</v>
      </c>
      <c r="C1291" s="68" t="s">
        <v>9</v>
      </c>
      <c r="D1291" s="71">
        <f t="shared" ref="D1291:D1354" si="435">D1288+1</f>
        <v>44627</v>
      </c>
      <c r="E1291" s="67" t="s">
        <v>3</v>
      </c>
      <c r="F1291" s="68" t="str">
        <f>'Flight Data'!$A1289</f>
        <v>G1288</v>
      </c>
      <c r="G1291" s="68">
        <f ca="1">'Flight Data'!$B1289</f>
        <v>8</v>
      </c>
      <c r="H1291" s="68">
        <f ca="1">ROUND(NORMINV($M1291,'Inputs and Outputs'!$C$18,'Inputs and Outputs'!$D$18),0)</f>
        <v>110</v>
      </c>
      <c r="I1291" s="68">
        <f t="shared" si="415"/>
        <v>101</v>
      </c>
      <c r="J1291" s="68">
        <f t="shared" ca="1" si="416"/>
        <v>101</v>
      </c>
      <c r="K1291" s="68">
        <f ca="1">IF(J1291-G1291&gt;'Inputs and Outputs'!$D$4,One-G1291,0)</f>
        <v>0</v>
      </c>
      <c r="L1291" s="68">
        <f ca="1">J1291*'Inputs and Outputs'!$D$5-K1291*'Inputs and Outputs'!$D$6</f>
        <v>4040</v>
      </c>
      <c r="M1291" s="70">
        <f t="shared" ca="1" si="430"/>
        <v>0.93480374571161218</v>
      </c>
      <c r="N1291" s="68">
        <f t="shared" si="417"/>
        <v>25</v>
      </c>
      <c r="O1291" s="75">
        <f ca="1">J1291*'Inputs and Outputs'!$D$5-('Model Part B'!K1291*'Model Part B'!N1291+K1291*Costperbumped)</f>
        <v>4040</v>
      </c>
      <c r="R1291" s="74">
        <v>1288</v>
      </c>
      <c r="S1291" s="68" t="s">
        <v>9</v>
      </c>
      <c r="T1291" s="71">
        <f t="shared" ref="T1291:T1354" si="436">T1288+1</f>
        <v>44627</v>
      </c>
      <c r="U1291" s="67" t="s">
        <v>3</v>
      </c>
      <c r="V1291" s="68" t="str">
        <f>'Flight Data'!$A1289</f>
        <v>G1288</v>
      </c>
      <c r="W1291" s="68">
        <f ca="1">'Flight Data'!$B1289</f>
        <v>8</v>
      </c>
      <c r="X1291" s="68">
        <f ca="1">ROUND(NORMINV($AC1291,'Inputs and Outputs'!$C$18,'Inputs and Outputs'!$D$18),0)</f>
        <v>98</v>
      </c>
      <c r="Y1291" s="68">
        <f t="shared" si="418"/>
        <v>102</v>
      </c>
      <c r="Z1291" s="68">
        <f t="shared" ca="1" si="419"/>
        <v>98</v>
      </c>
      <c r="AA1291" s="68">
        <f ca="1">IF(Z1291-W1291&gt;'Inputs and Outputs'!$D$4,One-W1291,0)</f>
        <v>0</v>
      </c>
      <c r="AB1291" s="68">
        <f ca="1">Z1291*'Inputs and Outputs'!$D$5-AA1291*'Inputs and Outputs'!$D$6</f>
        <v>3920</v>
      </c>
      <c r="AC1291" s="70">
        <f t="shared" ca="1" si="431"/>
        <v>0.31785508514936256</v>
      </c>
      <c r="AD1291" s="68">
        <f t="shared" si="420"/>
        <v>25</v>
      </c>
      <c r="AE1291" s="75">
        <f ca="1">Z1291*'Inputs and Outputs'!$D$5-('Model Part B'!AA1291*'Model Part B'!AD1291+AA1291*Costperbumped)</f>
        <v>3920</v>
      </c>
      <c r="AH1291" s="74">
        <v>1288</v>
      </c>
      <c r="AI1291" s="68" t="s">
        <v>9</v>
      </c>
      <c r="AJ1291" s="71">
        <f t="shared" ref="AJ1291:AJ1354" si="437">AJ1288+1</f>
        <v>44627</v>
      </c>
      <c r="AK1291" s="67" t="s">
        <v>3</v>
      </c>
      <c r="AL1291" s="68" t="str">
        <f>'Flight Data'!$A1289</f>
        <v>G1288</v>
      </c>
      <c r="AM1291" s="68">
        <f ca="1">'Flight Data'!$B1289</f>
        <v>8</v>
      </c>
      <c r="AN1291" s="68">
        <f ca="1">ROUND(NORMINV($AS1291,'Inputs and Outputs'!$C$18,'Inputs and Outputs'!$D$18),0)</f>
        <v>100</v>
      </c>
      <c r="AO1291" s="68">
        <f t="shared" si="421"/>
        <v>103</v>
      </c>
      <c r="AP1291" s="68">
        <f t="shared" ca="1" si="422"/>
        <v>100</v>
      </c>
      <c r="AQ1291" s="68">
        <f ca="1">IF(AP1291-AM1291&gt;'Inputs and Outputs'!$D$4,Three-AM1291,0)</f>
        <v>0</v>
      </c>
      <c r="AR1291" s="68">
        <f ca="1">AP1291*'Inputs and Outputs'!$D$5-AQ1291*'Inputs and Outputs'!$D$6</f>
        <v>4000</v>
      </c>
      <c r="AS1291" s="70">
        <f t="shared" ca="1" si="432"/>
        <v>0.44008505672627241</v>
      </c>
      <c r="AT1291" s="68">
        <f t="shared" si="423"/>
        <v>25</v>
      </c>
      <c r="AU1291" s="75">
        <f ca="1">AP1291*'Inputs and Outputs'!$D$5-('Model Part B'!AQ1291*'Model Part B'!AT1291+AQ1291*Costperbumped)</f>
        <v>4000</v>
      </c>
      <c r="AX1291" s="74">
        <v>1288</v>
      </c>
      <c r="AY1291" s="68" t="s">
        <v>9</v>
      </c>
      <c r="AZ1291" s="71">
        <f t="shared" ref="AZ1291:AZ1354" si="438">AZ1288+1</f>
        <v>44627</v>
      </c>
      <c r="BA1291" s="67" t="s">
        <v>3</v>
      </c>
      <c r="BB1291" s="68" t="str">
        <f>'Flight Data'!$A1289</f>
        <v>G1288</v>
      </c>
      <c r="BC1291" s="68">
        <f ca="1">'Flight Data'!$B1289</f>
        <v>8</v>
      </c>
      <c r="BD1291" s="68">
        <f ca="1">ROUND(NORMINV($BI1291,'Inputs and Outputs'!$C$18,'Inputs and Outputs'!$D$18),0)</f>
        <v>103</v>
      </c>
      <c r="BE1291" s="68">
        <f t="shared" si="424"/>
        <v>104</v>
      </c>
      <c r="BF1291" s="68">
        <f t="shared" ca="1" si="425"/>
        <v>103</v>
      </c>
      <c r="BG1291" s="68">
        <f ca="1">IF(BF1291-BC1291&gt;'Inputs and Outputs'!$D$4,Four-BC1291,0)</f>
        <v>0</v>
      </c>
      <c r="BH1291" s="68">
        <f ca="1">BF1291*'Inputs and Outputs'!$D$5-BG1291*'Inputs and Outputs'!$D$6</f>
        <v>4120</v>
      </c>
      <c r="BI1291" s="70">
        <f t="shared" ca="1" si="433"/>
        <v>0.63095557092606325</v>
      </c>
      <c r="BJ1291" s="68">
        <f t="shared" si="426"/>
        <v>25</v>
      </c>
      <c r="BK1291" s="75">
        <f ca="1">BF1291*'Inputs and Outputs'!$D$5-('Model Part B'!BG1291*'Model Part B'!BJ1291+BG1291*Costperbumped)</f>
        <v>4120</v>
      </c>
      <c r="BN1291" s="74">
        <v>1288</v>
      </c>
      <c r="BO1291" s="68" t="s">
        <v>9</v>
      </c>
      <c r="BP1291" s="71">
        <f t="shared" ref="BP1291:BP1354" si="439">BP1288+1</f>
        <v>44627</v>
      </c>
      <c r="BQ1291" s="67" t="s">
        <v>3</v>
      </c>
      <c r="BR1291" s="68" t="str">
        <f>'Flight Data'!$A1289</f>
        <v>G1288</v>
      </c>
      <c r="BS1291" s="68">
        <f ca="1">'Flight Data'!$B1289</f>
        <v>8</v>
      </c>
      <c r="BT1291" s="68">
        <f ca="1">ROUND(NORMINV($BY1291,'Inputs and Outputs'!$C$18,'Inputs and Outputs'!$D$18),0)</f>
        <v>96</v>
      </c>
      <c r="BU1291" s="68">
        <f t="shared" si="427"/>
        <v>105</v>
      </c>
      <c r="BV1291" s="68">
        <f t="shared" ca="1" si="428"/>
        <v>96</v>
      </c>
      <c r="BW1291" s="68">
        <f ca="1">IF(BV1291-BS1291&gt;'Inputs and Outputs'!$D$4,Five-BS1291,0)</f>
        <v>0</v>
      </c>
      <c r="BX1291" s="68">
        <f ca="1">BV1291*'Inputs and Outputs'!$D$5-BW1291*'Inputs and Outputs'!$D$6</f>
        <v>3840</v>
      </c>
      <c r="BY1291" s="70">
        <f t="shared" ca="1" si="434"/>
        <v>0.22332181896278802</v>
      </c>
      <c r="BZ1291" s="68">
        <f t="shared" si="429"/>
        <v>25</v>
      </c>
      <c r="CA1291" s="75">
        <f ca="1">BV1291*'Inputs and Outputs'!$D$5-('Model Part B'!BW1291*'Model Part B'!BZ1291+BW1291*Costperbumped)</f>
        <v>3840</v>
      </c>
    </row>
    <row r="1292" spans="2:79" x14ac:dyDescent="0.2">
      <c r="B1292" s="74">
        <v>1289</v>
      </c>
      <c r="C1292" s="68" t="s">
        <v>9</v>
      </c>
      <c r="D1292" s="71">
        <f t="shared" si="435"/>
        <v>44627</v>
      </c>
      <c r="E1292" s="67" t="s">
        <v>2</v>
      </c>
      <c r="F1292" s="68" t="str">
        <f>'Flight Data'!$A1290</f>
        <v>G1289</v>
      </c>
      <c r="G1292" s="68">
        <f ca="1">'Flight Data'!$B1290</f>
        <v>0</v>
      </c>
      <c r="H1292" s="68">
        <f ca="1">ROUND(NORMINV($M1292,'Inputs and Outputs'!$C$19,'Inputs and Outputs'!$D$19),0)</f>
        <v>103</v>
      </c>
      <c r="I1292" s="68">
        <f t="shared" si="415"/>
        <v>101</v>
      </c>
      <c r="J1292" s="68">
        <f t="shared" ca="1" si="416"/>
        <v>101</v>
      </c>
      <c r="K1292" s="68">
        <f ca="1">IF(J1292-G1292&gt;'Inputs and Outputs'!$D$4,One-G1292,0)</f>
        <v>1</v>
      </c>
      <c r="L1292" s="68">
        <f ca="1">J1292*'Inputs and Outputs'!$D$5-K1292*'Inputs and Outputs'!$D$6</f>
        <v>3940</v>
      </c>
      <c r="M1292" s="70">
        <f t="shared" ca="1" si="430"/>
        <v>0.51452214380327599</v>
      </c>
      <c r="N1292" s="68">
        <f t="shared" si="417"/>
        <v>25</v>
      </c>
      <c r="O1292" s="75">
        <f ca="1">J1292*'Inputs and Outputs'!$D$5-('Model Part B'!K1292*'Model Part B'!N1292+K1292*Costperbumped)</f>
        <v>3915</v>
      </c>
      <c r="R1292" s="74">
        <v>1289</v>
      </c>
      <c r="S1292" s="68" t="s">
        <v>9</v>
      </c>
      <c r="T1292" s="71">
        <f t="shared" si="436"/>
        <v>44627</v>
      </c>
      <c r="U1292" s="67" t="s">
        <v>2</v>
      </c>
      <c r="V1292" s="68" t="str">
        <f>'Flight Data'!$A1290</f>
        <v>G1289</v>
      </c>
      <c r="W1292" s="68">
        <f ca="1">'Flight Data'!$B1290</f>
        <v>0</v>
      </c>
      <c r="X1292" s="68">
        <f ca="1">ROUND(NORMINV($AC1292,'Inputs and Outputs'!$C$19,'Inputs and Outputs'!$D$19),0)</f>
        <v>103</v>
      </c>
      <c r="Y1292" s="68">
        <f t="shared" si="418"/>
        <v>102</v>
      </c>
      <c r="Z1292" s="68">
        <f t="shared" ca="1" si="419"/>
        <v>102</v>
      </c>
      <c r="AA1292" s="68">
        <f ca="1">IF(Z1292-W1292&gt;'Inputs and Outputs'!$D$4,One-W1292,0)</f>
        <v>1</v>
      </c>
      <c r="AB1292" s="68">
        <f ca="1">Z1292*'Inputs and Outputs'!$D$5-AA1292*'Inputs and Outputs'!$D$6</f>
        <v>3980</v>
      </c>
      <c r="AC1292" s="70">
        <f t="shared" ca="1" si="431"/>
        <v>0.48563475045846505</v>
      </c>
      <c r="AD1292" s="68">
        <f t="shared" si="420"/>
        <v>25</v>
      </c>
      <c r="AE1292" s="75">
        <f ca="1">Z1292*'Inputs and Outputs'!$D$5-('Model Part B'!AA1292*'Model Part B'!AD1292+AA1292*Costperbumped)</f>
        <v>3955</v>
      </c>
      <c r="AH1292" s="74">
        <v>1289</v>
      </c>
      <c r="AI1292" s="68" t="s">
        <v>9</v>
      </c>
      <c r="AJ1292" s="71">
        <f t="shared" si="437"/>
        <v>44627</v>
      </c>
      <c r="AK1292" s="67" t="s">
        <v>2</v>
      </c>
      <c r="AL1292" s="68" t="str">
        <f>'Flight Data'!$A1290</f>
        <v>G1289</v>
      </c>
      <c r="AM1292" s="68">
        <f ca="1">'Flight Data'!$B1290</f>
        <v>0</v>
      </c>
      <c r="AN1292" s="68">
        <f ca="1">ROUND(NORMINV($AS1292,'Inputs and Outputs'!$C$19,'Inputs and Outputs'!$D$19),0)</f>
        <v>105</v>
      </c>
      <c r="AO1292" s="68">
        <f t="shared" si="421"/>
        <v>103</v>
      </c>
      <c r="AP1292" s="68">
        <f t="shared" ca="1" si="422"/>
        <v>103</v>
      </c>
      <c r="AQ1292" s="68">
        <f ca="1">IF(AP1292-AM1292&gt;'Inputs and Outputs'!$D$4,Three-AM1292,0)</f>
        <v>3</v>
      </c>
      <c r="AR1292" s="68">
        <f ca="1">AP1292*'Inputs and Outputs'!$D$5-AQ1292*'Inputs and Outputs'!$D$6</f>
        <v>3820</v>
      </c>
      <c r="AS1292" s="70">
        <f t="shared" ca="1" si="432"/>
        <v>0.648246594785583</v>
      </c>
      <c r="AT1292" s="68">
        <f t="shared" si="423"/>
        <v>25</v>
      </c>
      <c r="AU1292" s="75">
        <f ca="1">AP1292*'Inputs and Outputs'!$D$5-('Model Part B'!AQ1292*'Model Part B'!AT1292+AQ1292*Costperbumped)</f>
        <v>3745</v>
      </c>
      <c r="AX1292" s="74">
        <v>1289</v>
      </c>
      <c r="AY1292" s="68" t="s">
        <v>9</v>
      </c>
      <c r="AZ1292" s="71">
        <f t="shared" si="438"/>
        <v>44627</v>
      </c>
      <c r="BA1292" s="67" t="s">
        <v>2</v>
      </c>
      <c r="BB1292" s="68" t="str">
        <f>'Flight Data'!$A1290</f>
        <v>G1289</v>
      </c>
      <c r="BC1292" s="68">
        <f ca="1">'Flight Data'!$B1290</f>
        <v>0</v>
      </c>
      <c r="BD1292" s="68">
        <f ca="1">ROUND(NORMINV($BI1292,'Inputs and Outputs'!$C$19,'Inputs and Outputs'!$D$19),0)</f>
        <v>104</v>
      </c>
      <c r="BE1292" s="68">
        <f t="shared" si="424"/>
        <v>104</v>
      </c>
      <c r="BF1292" s="68">
        <f t="shared" ca="1" si="425"/>
        <v>104</v>
      </c>
      <c r="BG1292" s="68">
        <f ca="1">IF(BF1292-BC1292&gt;'Inputs and Outputs'!$D$4,Four-BC1292,0)</f>
        <v>4</v>
      </c>
      <c r="BH1292" s="68">
        <f ca="1">BF1292*'Inputs and Outputs'!$D$5-BG1292*'Inputs and Outputs'!$D$6</f>
        <v>3760</v>
      </c>
      <c r="BI1292" s="70">
        <f t="shared" ca="1" si="433"/>
        <v>0.57386530502776012</v>
      </c>
      <c r="BJ1292" s="68">
        <f t="shared" si="426"/>
        <v>25</v>
      </c>
      <c r="BK1292" s="75">
        <f ca="1">BF1292*'Inputs and Outputs'!$D$5-('Model Part B'!BG1292*'Model Part B'!BJ1292+BG1292*Costperbumped)</f>
        <v>3660</v>
      </c>
      <c r="BN1292" s="74">
        <v>1289</v>
      </c>
      <c r="BO1292" s="68" t="s">
        <v>9</v>
      </c>
      <c r="BP1292" s="71">
        <f t="shared" si="439"/>
        <v>44627</v>
      </c>
      <c r="BQ1292" s="67" t="s">
        <v>2</v>
      </c>
      <c r="BR1292" s="68" t="str">
        <f>'Flight Data'!$A1290</f>
        <v>G1289</v>
      </c>
      <c r="BS1292" s="68">
        <f ca="1">'Flight Data'!$B1290</f>
        <v>0</v>
      </c>
      <c r="BT1292" s="68">
        <f ca="1">ROUND(NORMINV($BY1292,'Inputs and Outputs'!$C$18,'Inputs and Outputs'!$D$18),0)</f>
        <v>106</v>
      </c>
      <c r="BU1292" s="68">
        <f t="shared" si="427"/>
        <v>105</v>
      </c>
      <c r="BV1292" s="68">
        <f t="shared" ca="1" si="428"/>
        <v>105</v>
      </c>
      <c r="BW1292" s="68">
        <f ca="1">IF(BV1292-BS1292&gt;'Inputs and Outputs'!$D$4,Five-BS1292,0)</f>
        <v>5</v>
      </c>
      <c r="BX1292" s="68">
        <f ca="1">BV1292*'Inputs and Outputs'!$D$5-BW1292*'Inputs and Outputs'!$D$6</f>
        <v>3700</v>
      </c>
      <c r="BY1292" s="70">
        <f t="shared" ca="1" si="434"/>
        <v>0.78306899071140612</v>
      </c>
      <c r="BZ1292" s="68">
        <f t="shared" si="429"/>
        <v>25</v>
      </c>
      <c r="CA1292" s="75">
        <f ca="1">BV1292*'Inputs and Outputs'!$D$5-('Model Part B'!BW1292*'Model Part B'!BZ1292+BW1292*Costperbumped)</f>
        <v>3575</v>
      </c>
    </row>
    <row r="1293" spans="2:79" x14ac:dyDescent="0.2">
      <c r="B1293" s="74">
        <v>1290</v>
      </c>
      <c r="C1293" s="68" t="s">
        <v>9</v>
      </c>
      <c r="D1293" s="71">
        <f t="shared" si="435"/>
        <v>44627</v>
      </c>
      <c r="E1293" s="67" t="s">
        <v>0</v>
      </c>
      <c r="F1293" s="68" t="str">
        <f>'Flight Data'!$A1291</f>
        <v>G1290</v>
      </c>
      <c r="G1293" s="68">
        <f ca="1">'Flight Data'!$B1291</f>
        <v>3</v>
      </c>
      <c r="H1293" s="68">
        <f ca="1">ROUND(NORMINV($M1293,'Inputs and Outputs'!$C$20,'Inputs and Outputs'!$D$20),0)</f>
        <v>105</v>
      </c>
      <c r="I1293" s="68">
        <f t="shared" si="415"/>
        <v>101</v>
      </c>
      <c r="J1293" s="68">
        <f t="shared" ca="1" si="416"/>
        <v>101</v>
      </c>
      <c r="K1293" s="68">
        <f ca="1">IF(J1293-G1293&gt;'Inputs and Outputs'!$D$4,One-G1293,0)</f>
        <v>0</v>
      </c>
      <c r="L1293" s="68">
        <f ca="1">J1293*'Inputs and Outputs'!$D$5-K1293*'Inputs and Outputs'!$D$6</f>
        <v>4040</v>
      </c>
      <c r="M1293" s="70">
        <f t="shared" ca="1" si="430"/>
        <v>0.47486347093397863</v>
      </c>
      <c r="N1293" s="68">
        <f t="shared" si="417"/>
        <v>200</v>
      </c>
      <c r="O1293" s="75">
        <f ca="1">J1293*'Inputs and Outputs'!$D$5-('Model Part B'!K1293*'Model Part B'!N1293+K1293*Costperbumped)</f>
        <v>4040</v>
      </c>
      <c r="R1293" s="74">
        <v>1290</v>
      </c>
      <c r="S1293" s="68" t="s">
        <v>9</v>
      </c>
      <c r="T1293" s="71">
        <f t="shared" si="436"/>
        <v>44627</v>
      </c>
      <c r="U1293" s="67" t="s">
        <v>0</v>
      </c>
      <c r="V1293" s="68" t="str">
        <f>'Flight Data'!$A1291</f>
        <v>G1290</v>
      </c>
      <c r="W1293" s="68">
        <f ca="1">'Flight Data'!$B1291</f>
        <v>3</v>
      </c>
      <c r="X1293" s="68">
        <f ca="1">ROUND(NORMINV($AC1293,'Inputs and Outputs'!$C$20,'Inputs and Outputs'!$D$20),0)</f>
        <v>102</v>
      </c>
      <c r="Y1293" s="68">
        <f t="shared" si="418"/>
        <v>102</v>
      </c>
      <c r="Z1293" s="68">
        <f t="shared" ca="1" si="419"/>
        <v>102</v>
      </c>
      <c r="AA1293" s="68">
        <f ca="1">IF(Z1293-W1293&gt;'Inputs and Outputs'!$D$4,One-W1293,0)</f>
        <v>0</v>
      </c>
      <c r="AB1293" s="68">
        <f ca="1">Z1293*'Inputs and Outputs'!$D$5-AA1293*'Inputs and Outputs'!$D$6</f>
        <v>4080</v>
      </c>
      <c r="AC1293" s="70">
        <f t="shared" ca="1" si="431"/>
        <v>0.26800500470921684</v>
      </c>
      <c r="AD1293" s="68">
        <f t="shared" si="420"/>
        <v>200</v>
      </c>
      <c r="AE1293" s="75">
        <f ca="1">Z1293*'Inputs and Outputs'!$D$5-('Model Part B'!AA1293*'Model Part B'!AD1293+AA1293*Costperbumped)</f>
        <v>4080</v>
      </c>
      <c r="AH1293" s="74">
        <v>1290</v>
      </c>
      <c r="AI1293" s="68" t="s">
        <v>9</v>
      </c>
      <c r="AJ1293" s="71">
        <f t="shared" si="437"/>
        <v>44627</v>
      </c>
      <c r="AK1293" s="67" t="s">
        <v>0</v>
      </c>
      <c r="AL1293" s="68" t="str">
        <f>'Flight Data'!$A1291</f>
        <v>G1290</v>
      </c>
      <c r="AM1293" s="68">
        <f ca="1">'Flight Data'!$B1291</f>
        <v>3</v>
      </c>
      <c r="AN1293" s="68">
        <f ca="1">ROUND(NORMINV($AS1293,'Inputs and Outputs'!$C$20,'Inputs and Outputs'!$D$20),0)</f>
        <v>111</v>
      </c>
      <c r="AO1293" s="68">
        <f t="shared" si="421"/>
        <v>103</v>
      </c>
      <c r="AP1293" s="68">
        <f t="shared" ca="1" si="422"/>
        <v>103</v>
      </c>
      <c r="AQ1293" s="68">
        <f ca="1">IF(AP1293-AM1293&gt;'Inputs and Outputs'!$D$4,Three-AM1293,0)</f>
        <v>0</v>
      </c>
      <c r="AR1293" s="68">
        <f ca="1">AP1293*'Inputs and Outputs'!$D$5-AQ1293*'Inputs and Outputs'!$D$6</f>
        <v>4120</v>
      </c>
      <c r="AS1293" s="70">
        <f t="shared" ca="1" si="432"/>
        <v>0.89363591894430983</v>
      </c>
      <c r="AT1293" s="68">
        <f t="shared" si="423"/>
        <v>200</v>
      </c>
      <c r="AU1293" s="75">
        <f ca="1">AP1293*'Inputs and Outputs'!$D$5-('Model Part B'!AQ1293*'Model Part B'!AT1293+AQ1293*Costperbumped)</f>
        <v>4120</v>
      </c>
      <c r="AX1293" s="74">
        <v>1290</v>
      </c>
      <c r="AY1293" s="68" t="s">
        <v>9</v>
      </c>
      <c r="AZ1293" s="71">
        <f t="shared" si="438"/>
        <v>44627</v>
      </c>
      <c r="BA1293" s="67" t="s">
        <v>0</v>
      </c>
      <c r="BB1293" s="68" t="str">
        <f>'Flight Data'!$A1291</f>
        <v>G1290</v>
      </c>
      <c r="BC1293" s="68">
        <f ca="1">'Flight Data'!$B1291</f>
        <v>3</v>
      </c>
      <c r="BD1293" s="68">
        <f ca="1">ROUND(NORMINV($BI1293,'Inputs and Outputs'!$C$20,'Inputs and Outputs'!$D$20),0)</f>
        <v>111</v>
      </c>
      <c r="BE1293" s="68">
        <f t="shared" si="424"/>
        <v>104</v>
      </c>
      <c r="BF1293" s="68">
        <f t="shared" ca="1" si="425"/>
        <v>104</v>
      </c>
      <c r="BG1293" s="68">
        <f ca="1">IF(BF1293-BC1293&gt;'Inputs and Outputs'!$D$4,Four-BC1293,0)</f>
        <v>1</v>
      </c>
      <c r="BH1293" s="68">
        <f ca="1">BF1293*'Inputs and Outputs'!$D$5-BG1293*'Inputs and Outputs'!$D$6</f>
        <v>4060</v>
      </c>
      <c r="BI1293" s="70">
        <f t="shared" ca="1" si="433"/>
        <v>0.88126945977026372</v>
      </c>
      <c r="BJ1293" s="68">
        <f t="shared" si="426"/>
        <v>200</v>
      </c>
      <c r="BK1293" s="75">
        <f ca="1">BF1293*'Inputs and Outputs'!$D$5-('Model Part B'!BG1293*'Model Part B'!BJ1293+BG1293*Costperbumped)</f>
        <v>3860</v>
      </c>
      <c r="BN1293" s="74">
        <v>1290</v>
      </c>
      <c r="BO1293" s="68" t="s">
        <v>9</v>
      </c>
      <c r="BP1293" s="71">
        <f t="shared" si="439"/>
        <v>44627</v>
      </c>
      <c r="BQ1293" s="67" t="s">
        <v>0</v>
      </c>
      <c r="BR1293" s="68" t="str">
        <f>'Flight Data'!$A1291</f>
        <v>G1290</v>
      </c>
      <c r="BS1293" s="68">
        <f ca="1">'Flight Data'!$B1291</f>
        <v>3</v>
      </c>
      <c r="BT1293" s="68">
        <f ca="1">ROUND(NORMINV($BY1293,'Inputs and Outputs'!$C$18,'Inputs and Outputs'!$D$18),0)</f>
        <v>102</v>
      </c>
      <c r="BU1293" s="68">
        <f t="shared" si="427"/>
        <v>105</v>
      </c>
      <c r="BV1293" s="68">
        <f t="shared" ca="1" si="428"/>
        <v>102</v>
      </c>
      <c r="BW1293" s="68">
        <f ca="1">IF(BV1293-BS1293&gt;'Inputs and Outputs'!$D$4,Five-BS1293,0)</f>
        <v>0</v>
      </c>
      <c r="BX1293" s="68">
        <f ca="1">BV1293*'Inputs and Outputs'!$D$5-BW1293*'Inputs and Outputs'!$D$6</f>
        <v>4080</v>
      </c>
      <c r="BY1293" s="70">
        <f t="shared" ca="1" si="434"/>
        <v>0.57692647393830954</v>
      </c>
      <c r="BZ1293" s="68">
        <f t="shared" si="429"/>
        <v>200</v>
      </c>
      <c r="CA1293" s="75">
        <f ca="1">BV1293*'Inputs and Outputs'!$D$5-('Model Part B'!BW1293*'Model Part B'!BZ1293+BW1293*Costperbumped)</f>
        <v>4080</v>
      </c>
    </row>
    <row r="1294" spans="2:79" x14ac:dyDescent="0.2">
      <c r="B1294" s="74">
        <v>1291</v>
      </c>
      <c r="C1294" s="68" t="s">
        <v>8</v>
      </c>
      <c r="D1294" s="71">
        <f t="shared" si="435"/>
        <v>44628</v>
      </c>
      <c r="E1294" s="67" t="s">
        <v>3</v>
      </c>
      <c r="F1294" s="68" t="str">
        <f>'Flight Data'!$A1292</f>
        <v>G1291</v>
      </c>
      <c r="G1294" s="68">
        <f ca="1">'Flight Data'!$B1292</f>
        <v>9</v>
      </c>
      <c r="H1294" s="68">
        <f ca="1">ROUND(NORMINV($M1294,'Inputs and Outputs'!$C$18,'Inputs and Outputs'!$D$18),0)</f>
        <v>95</v>
      </c>
      <c r="I1294" s="68">
        <f t="shared" si="415"/>
        <v>101</v>
      </c>
      <c r="J1294" s="68">
        <f t="shared" ca="1" si="416"/>
        <v>95</v>
      </c>
      <c r="K1294" s="68">
        <f ca="1">IF(J1294-G1294&gt;'Inputs and Outputs'!$D$4,One-G1294,0)</f>
        <v>0</v>
      </c>
      <c r="L1294" s="68">
        <f ca="1">J1294*'Inputs and Outputs'!$D$5-K1294*'Inputs and Outputs'!$D$6</f>
        <v>3800</v>
      </c>
      <c r="M1294" s="70">
        <f t="shared" ca="1" si="430"/>
        <v>0.1701477091333129</v>
      </c>
      <c r="N1294" s="68">
        <f t="shared" si="417"/>
        <v>25</v>
      </c>
      <c r="O1294" s="75">
        <f ca="1">J1294*'Inputs and Outputs'!$D$5-('Model Part B'!K1294*'Model Part B'!N1294+K1294*Costperbumped)</f>
        <v>3800</v>
      </c>
      <c r="R1294" s="74">
        <v>1291</v>
      </c>
      <c r="S1294" s="68" t="s">
        <v>8</v>
      </c>
      <c r="T1294" s="71">
        <f t="shared" si="436"/>
        <v>44628</v>
      </c>
      <c r="U1294" s="67" t="s">
        <v>3</v>
      </c>
      <c r="V1294" s="68" t="str">
        <f>'Flight Data'!$A1292</f>
        <v>G1291</v>
      </c>
      <c r="W1294" s="68">
        <f ca="1">'Flight Data'!$B1292</f>
        <v>9</v>
      </c>
      <c r="X1294" s="68">
        <f ca="1">ROUND(NORMINV($AC1294,'Inputs and Outputs'!$C$18,'Inputs and Outputs'!$D$18),0)</f>
        <v>94</v>
      </c>
      <c r="Y1294" s="68">
        <f t="shared" si="418"/>
        <v>102</v>
      </c>
      <c r="Z1294" s="68">
        <f t="shared" ca="1" si="419"/>
        <v>94</v>
      </c>
      <c r="AA1294" s="68">
        <f ca="1">IF(Z1294-W1294&gt;'Inputs and Outputs'!$D$4,One-W1294,0)</f>
        <v>0</v>
      </c>
      <c r="AB1294" s="68">
        <f ca="1">Z1294*'Inputs and Outputs'!$D$5-AA1294*'Inputs and Outputs'!$D$6</f>
        <v>3760</v>
      </c>
      <c r="AC1294" s="70">
        <f t="shared" ca="1" si="431"/>
        <v>0.13759289962037213</v>
      </c>
      <c r="AD1294" s="68">
        <f t="shared" si="420"/>
        <v>25</v>
      </c>
      <c r="AE1294" s="75">
        <f ca="1">Z1294*'Inputs and Outputs'!$D$5-('Model Part B'!AA1294*'Model Part B'!AD1294+AA1294*Costperbumped)</f>
        <v>3760</v>
      </c>
      <c r="AH1294" s="74">
        <v>1291</v>
      </c>
      <c r="AI1294" s="68" t="s">
        <v>8</v>
      </c>
      <c r="AJ1294" s="71">
        <f t="shared" si="437"/>
        <v>44628</v>
      </c>
      <c r="AK1294" s="67" t="s">
        <v>3</v>
      </c>
      <c r="AL1294" s="68" t="str">
        <f>'Flight Data'!$A1292</f>
        <v>G1291</v>
      </c>
      <c r="AM1294" s="68">
        <f ca="1">'Flight Data'!$B1292</f>
        <v>9</v>
      </c>
      <c r="AN1294" s="68">
        <f ca="1">ROUND(NORMINV($AS1294,'Inputs and Outputs'!$C$18,'Inputs and Outputs'!$D$18),0)</f>
        <v>93</v>
      </c>
      <c r="AO1294" s="68">
        <f t="shared" si="421"/>
        <v>103</v>
      </c>
      <c r="AP1294" s="68">
        <f t="shared" ca="1" si="422"/>
        <v>93</v>
      </c>
      <c r="AQ1294" s="68">
        <f ca="1">IF(AP1294-AM1294&gt;'Inputs and Outputs'!$D$4,Three-AM1294,0)</f>
        <v>0</v>
      </c>
      <c r="AR1294" s="68">
        <f ca="1">AP1294*'Inputs and Outputs'!$D$5-AQ1294*'Inputs and Outputs'!$D$6</f>
        <v>3720</v>
      </c>
      <c r="AS1294" s="70">
        <f t="shared" ca="1" si="432"/>
        <v>9.841931670360593E-2</v>
      </c>
      <c r="AT1294" s="68">
        <f t="shared" si="423"/>
        <v>25</v>
      </c>
      <c r="AU1294" s="75">
        <f ca="1">AP1294*'Inputs and Outputs'!$D$5-('Model Part B'!AQ1294*'Model Part B'!AT1294+AQ1294*Costperbumped)</f>
        <v>3720</v>
      </c>
      <c r="AX1294" s="74">
        <v>1291</v>
      </c>
      <c r="AY1294" s="68" t="s">
        <v>8</v>
      </c>
      <c r="AZ1294" s="71">
        <f t="shared" si="438"/>
        <v>44628</v>
      </c>
      <c r="BA1294" s="67" t="s">
        <v>3</v>
      </c>
      <c r="BB1294" s="68" t="str">
        <f>'Flight Data'!$A1292</f>
        <v>G1291</v>
      </c>
      <c r="BC1294" s="68">
        <f ca="1">'Flight Data'!$B1292</f>
        <v>9</v>
      </c>
      <c r="BD1294" s="68">
        <f ca="1">ROUND(NORMINV($BI1294,'Inputs and Outputs'!$C$18,'Inputs and Outputs'!$D$18),0)</f>
        <v>106</v>
      </c>
      <c r="BE1294" s="68">
        <f t="shared" si="424"/>
        <v>104</v>
      </c>
      <c r="BF1294" s="68">
        <f t="shared" ca="1" si="425"/>
        <v>104</v>
      </c>
      <c r="BG1294" s="68">
        <f ca="1">IF(BF1294-BC1294&gt;'Inputs and Outputs'!$D$4,Four-BC1294,0)</f>
        <v>0</v>
      </c>
      <c r="BH1294" s="68">
        <f ca="1">BF1294*'Inputs and Outputs'!$D$5-BG1294*'Inputs and Outputs'!$D$6</f>
        <v>4160</v>
      </c>
      <c r="BI1294" s="70">
        <f t="shared" ca="1" si="433"/>
        <v>0.80236417148434447</v>
      </c>
      <c r="BJ1294" s="68">
        <f t="shared" si="426"/>
        <v>25</v>
      </c>
      <c r="BK1294" s="75">
        <f ca="1">BF1294*'Inputs and Outputs'!$D$5-('Model Part B'!BG1294*'Model Part B'!BJ1294+BG1294*Costperbumped)</f>
        <v>4160</v>
      </c>
      <c r="BN1294" s="74">
        <v>1291</v>
      </c>
      <c r="BO1294" s="68" t="s">
        <v>8</v>
      </c>
      <c r="BP1294" s="71">
        <f t="shared" si="439"/>
        <v>44628</v>
      </c>
      <c r="BQ1294" s="67" t="s">
        <v>3</v>
      </c>
      <c r="BR1294" s="68" t="str">
        <f>'Flight Data'!$A1292</f>
        <v>G1291</v>
      </c>
      <c r="BS1294" s="68">
        <f ca="1">'Flight Data'!$B1292</f>
        <v>9</v>
      </c>
      <c r="BT1294" s="68">
        <f ca="1">ROUND(NORMINV($BY1294,'Inputs and Outputs'!$C$18,'Inputs and Outputs'!$D$18),0)</f>
        <v>100</v>
      </c>
      <c r="BU1294" s="68">
        <f t="shared" si="427"/>
        <v>105</v>
      </c>
      <c r="BV1294" s="68">
        <f t="shared" ca="1" si="428"/>
        <v>100</v>
      </c>
      <c r="BW1294" s="68">
        <f ca="1">IF(BV1294-BS1294&gt;'Inputs and Outputs'!$D$4,Five-BS1294,0)</f>
        <v>0</v>
      </c>
      <c r="BX1294" s="68">
        <f ca="1">BV1294*'Inputs and Outputs'!$D$5-BW1294*'Inputs and Outputs'!$D$6</f>
        <v>4000</v>
      </c>
      <c r="BY1294" s="70">
        <f t="shared" ca="1" si="434"/>
        <v>0.45393589633115439</v>
      </c>
      <c r="BZ1294" s="68">
        <f t="shared" si="429"/>
        <v>25</v>
      </c>
      <c r="CA1294" s="75">
        <f ca="1">BV1294*'Inputs and Outputs'!$D$5-('Model Part B'!BW1294*'Model Part B'!BZ1294+BW1294*Costperbumped)</f>
        <v>4000</v>
      </c>
    </row>
    <row r="1295" spans="2:79" x14ac:dyDescent="0.2">
      <c r="B1295" s="74">
        <v>1292</v>
      </c>
      <c r="C1295" s="68" t="s">
        <v>8</v>
      </c>
      <c r="D1295" s="71">
        <f t="shared" si="435"/>
        <v>44628</v>
      </c>
      <c r="E1295" s="67" t="s">
        <v>2</v>
      </c>
      <c r="F1295" s="68" t="str">
        <f>'Flight Data'!$A1293</f>
        <v>G1292</v>
      </c>
      <c r="G1295" s="68">
        <f ca="1">'Flight Data'!$B1293</f>
        <v>4</v>
      </c>
      <c r="H1295" s="68">
        <f ca="1">ROUND(NORMINV($M1295,'Inputs and Outputs'!$C$19,'Inputs and Outputs'!$D$19),0)</f>
        <v>108</v>
      </c>
      <c r="I1295" s="68">
        <f t="shared" si="415"/>
        <v>101</v>
      </c>
      <c r="J1295" s="68">
        <f t="shared" ca="1" si="416"/>
        <v>101</v>
      </c>
      <c r="K1295" s="68">
        <f ca="1">IF(J1295-G1295&gt;'Inputs and Outputs'!$D$4,One-G1295,0)</f>
        <v>0</v>
      </c>
      <c r="L1295" s="68">
        <f ca="1">J1295*'Inputs and Outputs'!$D$5-K1295*'Inputs and Outputs'!$D$6</f>
        <v>4040</v>
      </c>
      <c r="M1295" s="70">
        <f t="shared" ca="1" si="430"/>
        <v>0.83541135017766577</v>
      </c>
      <c r="N1295" s="68">
        <f t="shared" si="417"/>
        <v>25</v>
      </c>
      <c r="O1295" s="75">
        <f ca="1">J1295*'Inputs and Outputs'!$D$5-('Model Part B'!K1295*'Model Part B'!N1295+K1295*Costperbumped)</f>
        <v>4040</v>
      </c>
      <c r="R1295" s="74">
        <v>1292</v>
      </c>
      <c r="S1295" s="68" t="s">
        <v>8</v>
      </c>
      <c r="T1295" s="71">
        <f t="shared" si="436"/>
        <v>44628</v>
      </c>
      <c r="U1295" s="67" t="s">
        <v>2</v>
      </c>
      <c r="V1295" s="68" t="str">
        <f>'Flight Data'!$A1293</f>
        <v>G1292</v>
      </c>
      <c r="W1295" s="68">
        <f ca="1">'Flight Data'!$B1293</f>
        <v>4</v>
      </c>
      <c r="X1295" s="68">
        <f ca="1">ROUND(NORMINV($AC1295,'Inputs and Outputs'!$C$19,'Inputs and Outputs'!$D$19),0)</f>
        <v>99</v>
      </c>
      <c r="Y1295" s="68">
        <f t="shared" si="418"/>
        <v>102</v>
      </c>
      <c r="Z1295" s="68">
        <f t="shared" ca="1" si="419"/>
        <v>99</v>
      </c>
      <c r="AA1295" s="68">
        <f ca="1">IF(Z1295-W1295&gt;'Inputs and Outputs'!$D$4,One-W1295,0)</f>
        <v>0</v>
      </c>
      <c r="AB1295" s="68">
        <f ca="1">Z1295*'Inputs and Outputs'!$D$5-AA1295*'Inputs and Outputs'!$D$6</f>
        <v>3960</v>
      </c>
      <c r="AC1295" s="70">
        <f t="shared" ca="1" si="431"/>
        <v>0.23835125517388644</v>
      </c>
      <c r="AD1295" s="68">
        <f t="shared" si="420"/>
        <v>25</v>
      </c>
      <c r="AE1295" s="75">
        <f ca="1">Z1295*'Inputs and Outputs'!$D$5-('Model Part B'!AA1295*'Model Part B'!AD1295+AA1295*Costperbumped)</f>
        <v>3960</v>
      </c>
      <c r="AH1295" s="74">
        <v>1292</v>
      </c>
      <c r="AI1295" s="68" t="s">
        <v>8</v>
      </c>
      <c r="AJ1295" s="71">
        <f t="shared" si="437"/>
        <v>44628</v>
      </c>
      <c r="AK1295" s="67" t="s">
        <v>2</v>
      </c>
      <c r="AL1295" s="68" t="str">
        <f>'Flight Data'!$A1293</f>
        <v>G1292</v>
      </c>
      <c r="AM1295" s="68">
        <f ca="1">'Flight Data'!$B1293</f>
        <v>4</v>
      </c>
      <c r="AN1295" s="68">
        <f ca="1">ROUND(NORMINV($AS1295,'Inputs and Outputs'!$C$19,'Inputs and Outputs'!$D$19),0)</f>
        <v>103</v>
      </c>
      <c r="AO1295" s="68">
        <f t="shared" si="421"/>
        <v>103</v>
      </c>
      <c r="AP1295" s="68">
        <f t="shared" ca="1" si="422"/>
        <v>103</v>
      </c>
      <c r="AQ1295" s="68">
        <f ca="1">IF(AP1295-AM1295&gt;'Inputs and Outputs'!$D$4,Three-AM1295,0)</f>
        <v>0</v>
      </c>
      <c r="AR1295" s="68">
        <f ca="1">AP1295*'Inputs and Outputs'!$D$5-AQ1295*'Inputs and Outputs'!$D$6</f>
        <v>4120</v>
      </c>
      <c r="AS1295" s="70">
        <f t="shared" ca="1" si="432"/>
        <v>0.5039975988518709</v>
      </c>
      <c r="AT1295" s="68">
        <f t="shared" si="423"/>
        <v>25</v>
      </c>
      <c r="AU1295" s="75">
        <f ca="1">AP1295*'Inputs and Outputs'!$D$5-('Model Part B'!AQ1295*'Model Part B'!AT1295+AQ1295*Costperbumped)</f>
        <v>4120</v>
      </c>
      <c r="AX1295" s="74">
        <v>1292</v>
      </c>
      <c r="AY1295" s="68" t="s">
        <v>8</v>
      </c>
      <c r="AZ1295" s="71">
        <f t="shared" si="438"/>
        <v>44628</v>
      </c>
      <c r="BA1295" s="67" t="s">
        <v>2</v>
      </c>
      <c r="BB1295" s="68" t="str">
        <f>'Flight Data'!$A1293</f>
        <v>G1292</v>
      </c>
      <c r="BC1295" s="68">
        <f ca="1">'Flight Data'!$B1293</f>
        <v>4</v>
      </c>
      <c r="BD1295" s="68">
        <f ca="1">ROUND(NORMINV($BI1295,'Inputs and Outputs'!$C$19,'Inputs and Outputs'!$D$19),0)</f>
        <v>104</v>
      </c>
      <c r="BE1295" s="68">
        <f t="shared" si="424"/>
        <v>104</v>
      </c>
      <c r="BF1295" s="68">
        <f t="shared" ca="1" si="425"/>
        <v>104</v>
      </c>
      <c r="BG1295" s="68">
        <f ca="1">IF(BF1295-BC1295&gt;'Inputs and Outputs'!$D$4,Four-BC1295,0)</f>
        <v>0</v>
      </c>
      <c r="BH1295" s="68">
        <f ca="1">BF1295*'Inputs and Outputs'!$D$5-BG1295*'Inputs and Outputs'!$D$6</f>
        <v>4160</v>
      </c>
      <c r="BI1295" s="70">
        <f t="shared" ca="1" si="433"/>
        <v>0.57624132169905407</v>
      </c>
      <c r="BJ1295" s="68">
        <f t="shared" si="426"/>
        <v>25</v>
      </c>
      <c r="BK1295" s="75">
        <f ca="1">BF1295*'Inputs and Outputs'!$D$5-('Model Part B'!BG1295*'Model Part B'!BJ1295+BG1295*Costperbumped)</f>
        <v>4160</v>
      </c>
      <c r="BN1295" s="74">
        <v>1292</v>
      </c>
      <c r="BO1295" s="68" t="s">
        <v>8</v>
      </c>
      <c r="BP1295" s="71">
        <f t="shared" si="439"/>
        <v>44628</v>
      </c>
      <c r="BQ1295" s="67" t="s">
        <v>2</v>
      </c>
      <c r="BR1295" s="68" t="str">
        <f>'Flight Data'!$A1293</f>
        <v>G1292</v>
      </c>
      <c r="BS1295" s="68">
        <f ca="1">'Flight Data'!$B1293</f>
        <v>4</v>
      </c>
      <c r="BT1295" s="68">
        <f ca="1">ROUND(NORMINV($BY1295,'Inputs and Outputs'!$C$18,'Inputs and Outputs'!$D$18),0)</f>
        <v>98</v>
      </c>
      <c r="BU1295" s="68">
        <f t="shared" si="427"/>
        <v>105</v>
      </c>
      <c r="BV1295" s="68">
        <f t="shared" ca="1" si="428"/>
        <v>98</v>
      </c>
      <c r="BW1295" s="68">
        <f ca="1">IF(BV1295-BS1295&gt;'Inputs and Outputs'!$D$4,Five-BS1295,0)</f>
        <v>0</v>
      </c>
      <c r="BX1295" s="68">
        <f ca="1">BV1295*'Inputs and Outputs'!$D$5-BW1295*'Inputs and Outputs'!$D$6</f>
        <v>3920</v>
      </c>
      <c r="BY1295" s="70">
        <f t="shared" ca="1" si="434"/>
        <v>0.31343655395004044</v>
      </c>
      <c r="BZ1295" s="68">
        <f t="shared" si="429"/>
        <v>25</v>
      </c>
      <c r="CA1295" s="75">
        <f ca="1">BV1295*'Inputs and Outputs'!$D$5-('Model Part B'!BW1295*'Model Part B'!BZ1295+BW1295*Costperbumped)</f>
        <v>3920</v>
      </c>
    </row>
    <row r="1296" spans="2:79" x14ac:dyDescent="0.2">
      <c r="B1296" s="74">
        <v>1293</v>
      </c>
      <c r="C1296" s="68" t="s">
        <v>8</v>
      </c>
      <c r="D1296" s="71">
        <f t="shared" si="435"/>
        <v>44628</v>
      </c>
      <c r="E1296" s="67" t="s">
        <v>0</v>
      </c>
      <c r="F1296" s="68" t="str">
        <f>'Flight Data'!$A1294</f>
        <v>G1293</v>
      </c>
      <c r="G1296" s="68">
        <f ca="1">'Flight Data'!$B1294</f>
        <v>2</v>
      </c>
      <c r="H1296" s="68">
        <f ca="1">ROUND(NORMINV($M1296,'Inputs and Outputs'!$C$20,'Inputs and Outputs'!$D$20),0)</f>
        <v>115</v>
      </c>
      <c r="I1296" s="68">
        <f t="shared" si="415"/>
        <v>101</v>
      </c>
      <c r="J1296" s="68">
        <f t="shared" ca="1" si="416"/>
        <v>101</v>
      </c>
      <c r="K1296" s="68">
        <f ca="1">IF(J1296-G1296&gt;'Inputs and Outputs'!$D$4,One-G1296,0)</f>
        <v>0</v>
      </c>
      <c r="L1296" s="68">
        <f ca="1">J1296*'Inputs and Outputs'!$D$5-K1296*'Inputs and Outputs'!$D$6</f>
        <v>4040</v>
      </c>
      <c r="M1296" s="70">
        <f t="shared" ca="1" si="430"/>
        <v>0.98159878482022944</v>
      </c>
      <c r="N1296" s="68">
        <f t="shared" si="417"/>
        <v>200</v>
      </c>
      <c r="O1296" s="75">
        <f ca="1">J1296*'Inputs and Outputs'!$D$5-('Model Part B'!K1296*'Model Part B'!N1296+K1296*Costperbumped)</f>
        <v>4040</v>
      </c>
      <c r="R1296" s="74">
        <v>1293</v>
      </c>
      <c r="S1296" s="68" t="s">
        <v>8</v>
      </c>
      <c r="T1296" s="71">
        <f t="shared" si="436"/>
        <v>44628</v>
      </c>
      <c r="U1296" s="67" t="s">
        <v>0</v>
      </c>
      <c r="V1296" s="68" t="str">
        <f>'Flight Data'!$A1294</f>
        <v>G1293</v>
      </c>
      <c r="W1296" s="68">
        <f ca="1">'Flight Data'!$B1294</f>
        <v>2</v>
      </c>
      <c r="X1296" s="68">
        <f ca="1">ROUND(NORMINV($AC1296,'Inputs and Outputs'!$C$20,'Inputs and Outputs'!$D$20),0)</f>
        <v>108</v>
      </c>
      <c r="Y1296" s="68">
        <f t="shared" si="418"/>
        <v>102</v>
      </c>
      <c r="Z1296" s="68">
        <f t="shared" ca="1" si="419"/>
        <v>102</v>
      </c>
      <c r="AA1296" s="68">
        <f ca="1">IF(Z1296-W1296&gt;'Inputs and Outputs'!$D$4,One-W1296,0)</f>
        <v>0</v>
      </c>
      <c r="AB1296" s="68">
        <f ca="1">Z1296*'Inputs and Outputs'!$D$5-AA1296*'Inputs and Outputs'!$D$6</f>
        <v>4080</v>
      </c>
      <c r="AC1296" s="70">
        <f t="shared" ca="1" si="431"/>
        <v>0.74558891914278347</v>
      </c>
      <c r="AD1296" s="68">
        <f t="shared" si="420"/>
        <v>200</v>
      </c>
      <c r="AE1296" s="75">
        <f ca="1">Z1296*'Inputs and Outputs'!$D$5-('Model Part B'!AA1296*'Model Part B'!AD1296+AA1296*Costperbumped)</f>
        <v>4080</v>
      </c>
      <c r="AH1296" s="74">
        <v>1293</v>
      </c>
      <c r="AI1296" s="68" t="s">
        <v>8</v>
      </c>
      <c r="AJ1296" s="71">
        <f t="shared" si="437"/>
        <v>44628</v>
      </c>
      <c r="AK1296" s="67" t="s">
        <v>0</v>
      </c>
      <c r="AL1296" s="68" t="str">
        <f>'Flight Data'!$A1294</f>
        <v>G1293</v>
      </c>
      <c r="AM1296" s="68">
        <f ca="1">'Flight Data'!$B1294</f>
        <v>2</v>
      </c>
      <c r="AN1296" s="68">
        <f ca="1">ROUND(NORMINV($AS1296,'Inputs and Outputs'!$C$20,'Inputs and Outputs'!$D$20),0)</f>
        <v>111</v>
      </c>
      <c r="AO1296" s="68">
        <f t="shared" si="421"/>
        <v>103</v>
      </c>
      <c r="AP1296" s="68">
        <f t="shared" ca="1" si="422"/>
        <v>103</v>
      </c>
      <c r="AQ1296" s="68">
        <f ca="1">IF(AP1296-AM1296&gt;'Inputs and Outputs'!$D$4,Three-AM1296,0)</f>
        <v>1</v>
      </c>
      <c r="AR1296" s="68">
        <f ca="1">AP1296*'Inputs and Outputs'!$D$5-AQ1296*'Inputs and Outputs'!$D$6</f>
        <v>4020</v>
      </c>
      <c r="AS1296" s="70">
        <f t="shared" ca="1" si="432"/>
        <v>0.88089759780430188</v>
      </c>
      <c r="AT1296" s="68">
        <f t="shared" si="423"/>
        <v>200</v>
      </c>
      <c r="AU1296" s="75">
        <f ca="1">AP1296*'Inputs and Outputs'!$D$5-('Model Part B'!AQ1296*'Model Part B'!AT1296+AQ1296*Costperbumped)</f>
        <v>3820</v>
      </c>
      <c r="AX1296" s="74">
        <v>1293</v>
      </c>
      <c r="AY1296" s="68" t="s">
        <v>8</v>
      </c>
      <c r="AZ1296" s="71">
        <f t="shared" si="438"/>
        <v>44628</v>
      </c>
      <c r="BA1296" s="67" t="s">
        <v>0</v>
      </c>
      <c r="BB1296" s="68" t="str">
        <f>'Flight Data'!$A1294</f>
        <v>G1293</v>
      </c>
      <c r="BC1296" s="68">
        <f ca="1">'Flight Data'!$B1294</f>
        <v>2</v>
      </c>
      <c r="BD1296" s="68">
        <f ca="1">ROUND(NORMINV($BI1296,'Inputs and Outputs'!$C$20,'Inputs and Outputs'!$D$20),0)</f>
        <v>94</v>
      </c>
      <c r="BE1296" s="68">
        <f t="shared" si="424"/>
        <v>104</v>
      </c>
      <c r="BF1296" s="68">
        <f t="shared" ca="1" si="425"/>
        <v>94</v>
      </c>
      <c r="BG1296" s="68">
        <f ca="1">IF(BF1296-BC1296&gt;'Inputs and Outputs'!$D$4,Four-BC1296,0)</f>
        <v>0</v>
      </c>
      <c r="BH1296" s="68">
        <f ca="1">BF1296*'Inputs and Outputs'!$D$5-BG1296*'Inputs and Outputs'!$D$6</f>
        <v>3760</v>
      </c>
      <c r="BI1296" s="70">
        <f t="shared" ca="1" si="433"/>
        <v>1.3847507417585225E-2</v>
      </c>
      <c r="BJ1296" s="68">
        <f t="shared" si="426"/>
        <v>200</v>
      </c>
      <c r="BK1296" s="75">
        <f ca="1">BF1296*'Inputs and Outputs'!$D$5-('Model Part B'!BG1296*'Model Part B'!BJ1296+BG1296*Costperbumped)</f>
        <v>3760</v>
      </c>
      <c r="BN1296" s="74">
        <v>1293</v>
      </c>
      <c r="BO1296" s="68" t="s">
        <v>8</v>
      </c>
      <c r="BP1296" s="71">
        <f t="shared" si="439"/>
        <v>44628</v>
      </c>
      <c r="BQ1296" s="67" t="s">
        <v>0</v>
      </c>
      <c r="BR1296" s="68" t="str">
        <f>'Flight Data'!$A1294</f>
        <v>G1293</v>
      </c>
      <c r="BS1296" s="68">
        <f ca="1">'Flight Data'!$B1294</f>
        <v>2</v>
      </c>
      <c r="BT1296" s="68">
        <f ca="1">ROUND(NORMINV($BY1296,'Inputs and Outputs'!$C$18,'Inputs and Outputs'!$D$18),0)</f>
        <v>108</v>
      </c>
      <c r="BU1296" s="68">
        <f t="shared" si="427"/>
        <v>105</v>
      </c>
      <c r="BV1296" s="68">
        <f t="shared" ca="1" si="428"/>
        <v>105</v>
      </c>
      <c r="BW1296" s="68">
        <f ca="1">IF(BV1296-BS1296&gt;'Inputs and Outputs'!$D$4,Five-BS1296,0)</f>
        <v>3</v>
      </c>
      <c r="BX1296" s="68">
        <f ca="1">BV1296*'Inputs and Outputs'!$D$5-BW1296*'Inputs and Outputs'!$D$6</f>
        <v>3900</v>
      </c>
      <c r="BY1296" s="70">
        <f t="shared" ca="1" si="434"/>
        <v>0.87509726786100406</v>
      </c>
      <c r="BZ1296" s="68">
        <f t="shared" si="429"/>
        <v>200</v>
      </c>
      <c r="CA1296" s="75">
        <f ca="1">BV1296*'Inputs and Outputs'!$D$5-('Model Part B'!BW1296*'Model Part B'!BZ1296+BW1296*Costperbumped)</f>
        <v>3300</v>
      </c>
    </row>
    <row r="1297" spans="2:79" x14ac:dyDescent="0.2">
      <c r="B1297" s="74">
        <v>1294</v>
      </c>
      <c r="C1297" s="68" t="s">
        <v>7</v>
      </c>
      <c r="D1297" s="71">
        <f t="shared" si="435"/>
        <v>44629</v>
      </c>
      <c r="E1297" s="67" t="s">
        <v>3</v>
      </c>
      <c r="F1297" s="68" t="str">
        <f>'Flight Data'!$A1295</f>
        <v>G1294</v>
      </c>
      <c r="G1297" s="68">
        <f ca="1">'Flight Data'!$B1295</f>
        <v>0</v>
      </c>
      <c r="H1297" s="68">
        <f ca="1">ROUND(NORMINV($M1297,'Inputs and Outputs'!$C$18,'Inputs and Outputs'!$D$18),0)</f>
        <v>102</v>
      </c>
      <c r="I1297" s="68">
        <f t="shared" si="415"/>
        <v>101</v>
      </c>
      <c r="J1297" s="68">
        <f t="shared" ca="1" si="416"/>
        <v>101</v>
      </c>
      <c r="K1297" s="68">
        <f ca="1">IF(J1297-G1297&gt;'Inputs and Outputs'!$D$4,One-G1297,0)</f>
        <v>1</v>
      </c>
      <c r="L1297" s="68">
        <f ca="1">J1297*'Inputs and Outputs'!$D$5-K1297*'Inputs and Outputs'!$D$6</f>
        <v>3940</v>
      </c>
      <c r="M1297" s="70">
        <f t="shared" ca="1" si="430"/>
        <v>0.58467590641708489</v>
      </c>
      <c r="N1297" s="68">
        <f t="shared" si="417"/>
        <v>25</v>
      </c>
      <c r="O1297" s="75">
        <f ca="1">J1297*'Inputs and Outputs'!$D$5-('Model Part B'!K1297*'Model Part B'!N1297+K1297*Costperbumped)</f>
        <v>3915</v>
      </c>
      <c r="R1297" s="74">
        <v>1294</v>
      </c>
      <c r="S1297" s="68" t="s">
        <v>7</v>
      </c>
      <c r="T1297" s="71">
        <f t="shared" si="436"/>
        <v>44629</v>
      </c>
      <c r="U1297" s="67" t="s">
        <v>3</v>
      </c>
      <c r="V1297" s="68" t="str">
        <f>'Flight Data'!$A1295</f>
        <v>G1294</v>
      </c>
      <c r="W1297" s="68">
        <f ca="1">'Flight Data'!$B1295</f>
        <v>0</v>
      </c>
      <c r="X1297" s="68">
        <f ca="1">ROUND(NORMINV($AC1297,'Inputs and Outputs'!$C$18,'Inputs and Outputs'!$D$18),0)</f>
        <v>94</v>
      </c>
      <c r="Y1297" s="68">
        <f t="shared" si="418"/>
        <v>102</v>
      </c>
      <c r="Z1297" s="68">
        <f t="shared" ca="1" si="419"/>
        <v>94</v>
      </c>
      <c r="AA1297" s="68">
        <f ca="1">IF(Z1297-W1297&gt;'Inputs and Outputs'!$D$4,One-W1297,0)</f>
        <v>0</v>
      </c>
      <c r="AB1297" s="68">
        <f ca="1">Z1297*'Inputs and Outputs'!$D$5-AA1297*'Inputs and Outputs'!$D$6</f>
        <v>3760</v>
      </c>
      <c r="AC1297" s="70">
        <f t="shared" ca="1" si="431"/>
        <v>0.11108944601130422</v>
      </c>
      <c r="AD1297" s="68">
        <f t="shared" si="420"/>
        <v>25</v>
      </c>
      <c r="AE1297" s="75">
        <f ca="1">Z1297*'Inputs and Outputs'!$D$5-('Model Part B'!AA1297*'Model Part B'!AD1297+AA1297*Costperbumped)</f>
        <v>3760</v>
      </c>
      <c r="AH1297" s="74">
        <v>1294</v>
      </c>
      <c r="AI1297" s="68" t="s">
        <v>7</v>
      </c>
      <c r="AJ1297" s="71">
        <f t="shared" si="437"/>
        <v>44629</v>
      </c>
      <c r="AK1297" s="67" t="s">
        <v>3</v>
      </c>
      <c r="AL1297" s="68" t="str">
        <f>'Flight Data'!$A1295</f>
        <v>G1294</v>
      </c>
      <c r="AM1297" s="68">
        <f ca="1">'Flight Data'!$B1295</f>
        <v>0</v>
      </c>
      <c r="AN1297" s="68">
        <f ca="1">ROUND(NORMINV($AS1297,'Inputs and Outputs'!$C$18,'Inputs and Outputs'!$D$18),0)</f>
        <v>100</v>
      </c>
      <c r="AO1297" s="68">
        <f t="shared" si="421"/>
        <v>103</v>
      </c>
      <c r="AP1297" s="68">
        <f t="shared" ca="1" si="422"/>
        <v>100</v>
      </c>
      <c r="AQ1297" s="68">
        <f ca="1">IF(AP1297-AM1297&gt;'Inputs and Outputs'!$D$4,Three-AM1297,0)</f>
        <v>0</v>
      </c>
      <c r="AR1297" s="68">
        <f ca="1">AP1297*'Inputs and Outputs'!$D$5-AQ1297*'Inputs and Outputs'!$D$6</f>
        <v>4000</v>
      </c>
      <c r="AS1297" s="70">
        <f t="shared" ca="1" si="432"/>
        <v>0.43404666641821799</v>
      </c>
      <c r="AT1297" s="68">
        <f t="shared" si="423"/>
        <v>25</v>
      </c>
      <c r="AU1297" s="75">
        <f ca="1">AP1297*'Inputs and Outputs'!$D$5-('Model Part B'!AQ1297*'Model Part B'!AT1297+AQ1297*Costperbumped)</f>
        <v>4000</v>
      </c>
      <c r="AX1297" s="74">
        <v>1294</v>
      </c>
      <c r="AY1297" s="68" t="s">
        <v>7</v>
      </c>
      <c r="AZ1297" s="71">
        <f t="shared" si="438"/>
        <v>44629</v>
      </c>
      <c r="BA1297" s="67" t="s">
        <v>3</v>
      </c>
      <c r="BB1297" s="68" t="str">
        <f>'Flight Data'!$A1295</f>
        <v>G1294</v>
      </c>
      <c r="BC1297" s="68">
        <f ca="1">'Flight Data'!$B1295</f>
        <v>0</v>
      </c>
      <c r="BD1297" s="68">
        <f ca="1">ROUND(NORMINV($BI1297,'Inputs and Outputs'!$C$18,'Inputs and Outputs'!$D$18),0)</f>
        <v>99</v>
      </c>
      <c r="BE1297" s="68">
        <f t="shared" si="424"/>
        <v>104</v>
      </c>
      <c r="BF1297" s="68">
        <f t="shared" ca="1" si="425"/>
        <v>99</v>
      </c>
      <c r="BG1297" s="68">
        <f ca="1">IF(BF1297-BC1297&gt;'Inputs and Outputs'!$D$4,Four-BC1297,0)</f>
        <v>0</v>
      </c>
      <c r="BH1297" s="68">
        <f ca="1">BF1297*'Inputs and Outputs'!$D$5-BG1297*'Inputs and Outputs'!$D$6</f>
        <v>3960</v>
      </c>
      <c r="BI1297" s="70">
        <f t="shared" ca="1" si="433"/>
        <v>0.39954558036949284</v>
      </c>
      <c r="BJ1297" s="68">
        <f t="shared" si="426"/>
        <v>25</v>
      </c>
      <c r="BK1297" s="75">
        <f ca="1">BF1297*'Inputs and Outputs'!$D$5-('Model Part B'!BG1297*'Model Part B'!BJ1297+BG1297*Costperbumped)</f>
        <v>3960</v>
      </c>
      <c r="BN1297" s="74">
        <v>1294</v>
      </c>
      <c r="BO1297" s="68" t="s">
        <v>7</v>
      </c>
      <c r="BP1297" s="71">
        <f t="shared" si="439"/>
        <v>44629</v>
      </c>
      <c r="BQ1297" s="67" t="s">
        <v>3</v>
      </c>
      <c r="BR1297" s="68" t="str">
        <f>'Flight Data'!$A1295</f>
        <v>G1294</v>
      </c>
      <c r="BS1297" s="68">
        <f ca="1">'Flight Data'!$B1295</f>
        <v>0</v>
      </c>
      <c r="BT1297" s="68">
        <f ca="1">ROUND(NORMINV($BY1297,'Inputs and Outputs'!$C$18,'Inputs and Outputs'!$D$18),0)</f>
        <v>100</v>
      </c>
      <c r="BU1297" s="68">
        <f t="shared" si="427"/>
        <v>105</v>
      </c>
      <c r="BV1297" s="68">
        <f t="shared" ca="1" si="428"/>
        <v>100</v>
      </c>
      <c r="BW1297" s="68">
        <f ca="1">IF(BV1297-BS1297&gt;'Inputs and Outputs'!$D$4,Five-BS1297,0)</f>
        <v>0</v>
      </c>
      <c r="BX1297" s="68">
        <f ca="1">BV1297*'Inputs and Outputs'!$D$5-BW1297*'Inputs and Outputs'!$D$6</f>
        <v>4000</v>
      </c>
      <c r="BY1297" s="70">
        <f t="shared" ca="1" si="434"/>
        <v>0.40930113375720856</v>
      </c>
      <c r="BZ1297" s="68">
        <f t="shared" si="429"/>
        <v>25</v>
      </c>
      <c r="CA1297" s="75">
        <f ca="1">BV1297*'Inputs and Outputs'!$D$5-('Model Part B'!BW1297*'Model Part B'!BZ1297+BW1297*Costperbumped)</f>
        <v>4000</v>
      </c>
    </row>
    <row r="1298" spans="2:79" x14ac:dyDescent="0.2">
      <c r="B1298" s="74">
        <v>1295</v>
      </c>
      <c r="C1298" s="68" t="s">
        <v>7</v>
      </c>
      <c r="D1298" s="71">
        <f t="shared" si="435"/>
        <v>44629</v>
      </c>
      <c r="E1298" s="67" t="s">
        <v>2</v>
      </c>
      <c r="F1298" s="68" t="str">
        <f>'Flight Data'!$A1296</f>
        <v>G1295</v>
      </c>
      <c r="G1298" s="68">
        <f ca="1">'Flight Data'!$B1296</f>
        <v>8</v>
      </c>
      <c r="H1298" s="68">
        <f ca="1">ROUND(NORMINV($M1298,'Inputs and Outputs'!$C$19,'Inputs and Outputs'!$D$19),0)</f>
        <v>108</v>
      </c>
      <c r="I1298" s="68">
        <f t="shared" si="415"/>
        <v>101</v>
      </c>
      <c r="J1298" s="68">
        <f t="shared" ca="1" si="416"/>
        <v>101</v>
      </c>
      <c r="K1298" s="68">
        <f ca="1">IF(J1298-G1298&gt;'Inputs and Outputs'!$D$4,One-G1298,0)</f>
        <v>0</v>
      </c>
      <c r="L1298" s="68">
        <f ca="1">J1298*'Inputs and Outputs'!$D$5-K1298*'Inputs and Outputs'!$D$6</f>
        <v>4040</v>
      </c>
      <c r="M1298" s="70">
        <f t="shared" ca="1" si="430"/>
        <v>0.83050557807995629</v>
      </c>
      <c r="N1298" s="68">
        <f t="shared" si="417"/>
        <v>25</v>
      </c>
      <c r="O1298" s="75">
        <f ca="1">J1298*'Inputs and Outputs'!$D$5-('Model Part B'!K1298*'Model Part B'!N1298+K1298*Costperbumped)</f>
        <v>4040</v>
      </c>
      <c r="R1298" s="74">
        <v>1295</v>
      </c>
      <c r="S1298" s="68" t="s">
        <v>7</v>
      </c>
      <c r="T1298" s="71">
        <f t="shared" si="436"/>
        <v>44629</v>
      </c>
      <c r="U1298" s="67" t="s">
        <v>2</v>
      </c>
      <c r="V1298" s="68" t="str">
        <f>'Flight Data'!$A1296</f>
        <v>G1295</v>
      </c>
      <c r="W1298" s="68">
        <f ca="1">'Flight Data'!$B1296</f>
        <v>8</v>
      </c>
      <c r="X1298" s="68">
        <f ca="1">ROUND(NORMINV($AC1298,'Inputs and Outputs'!$C$19,'Inputs and Outputs'!$D$19),0)</f>
        <v>104</v>
      </c>
      <c r="Y1298" s="68">
        <f t="shared" si="418"/>
        <v>102</v>
      </c>
      <c r="Z1298" s="68">
        <f t="shared" ca="1" si="419"/>
        <v>102</v>
      </c>
      <c r="AA1298" s="68">
        <f ca="1">IF(Z1298-W1298&gt;'Inputs and Outputs'!$D$4,One-W1298,0)</f>
        <v>0</v>
      </c>
      <c r="AB1298" s="68">
        <f ca="1">Z1298*'Inputs and Outputs'!$D$5-AA1298*'Inputs and Outputs'!$D$6</f>
        <v>4080</v>
      </c>
      <c r="AC1298" s="70">
        <f t="shared" ca="1" si="431"/>
        <v>0.54037932396623334</v>
      </c>
      <c r="AD1298" s="68">
        <f t="shared" si="420"/>
        <v>25</v>
      </c>
      <c r="AE1298" s="75">
        <f ca="1">Z1298*'Inputs and Outputs'!$D$5-('Model Part B'!AA1298*'Model Part B'!AD1298+AA1298*Costperbumped)</f>
        <v>4080</v>
      </c>
      <c r="AH1298" s="74">
        <v>1295</v>
      </c>
      <c r="AI1298" s="68" t="s">
        <v>7</v>
      </c>
      <c r="AJ1298" s="71">
        <f t="shared" si="437"/>
        <v>44629</v>
      </c>
      <c r="AK1298" s="67" t="s">
        <v>2</v>
      </c>
      <c r="AL1298" s="68" t="str">
        <f>'Flight Data'!$A1296</f>
        <v>G1295</v>
      </c>
      <c r="AM1298" s="68">
        <f ca="1">'Flight Data'!$B1296</f>
        <v>8</v>
      </c>
      <c r="AN1298" s="68">
        <f ca="1">ROUND(NORMINV($AS1298,'Inputs and Outputs'!$C$19,'Inputs and Outputs'!$D$19),0)</f>
        <v>103</v>
      </c>
      <c r="AO1298" s="68">
        <f t="shared" si="421"/>
        <v>103</v>
      </c>
      <c r="AP1298" s="68">
        <f t="shared" ca="1" si="422"/>
        <v>103</v>
      </c>
      <c r="AQ1298" s="68">
        <f ca="1">IF(AP1298-AM1298&gt;'Inputs and Outputs'!$D$4,Three-AM1298,0)</f>
        <v>0</v>
      </c>
      <c r="AR1298" s="68">
        <f ca="1">AP1298*'Inputs and Outputs'!$D$5-AQ1298*'Inputs and Outputs'!$D$6</f>
        <v>4120</v>
      </c>
      <c r="AS1298" s="70">
        <f t="shared" ca="1" si="432"/>
        <v>0.52912207202941708</v>
      </c>
      <c r="AT1298" s="68">
        <f t="shared" si="423"/>
        <v>25</v>
      </c>
      <c r="AU1298" s="75">
        <f ca="1">AP1298*'Inputs and Outputs'!$D$5-('Model Part B'!AQ1298*'Model Part B'!AT1298+AQ1298*Costperbumped)</f>
        <v>4120</v>
      </c>
      <c r="AX1298" s="74">
        <v>1295</v>
      </c>
      <c r="AY1298" s="68" t="s">
        <v>7</v>
      </c>
      <c r="AZ1298" s="71">
        <f t="shared" si="438"/>
        <v>44629</v>
      </c>
      <c r="BA1298" s="67" t="s">
        <v>2</v>
      </c>
      <c r="BB1298" s="68" t="str">
        <f>'Flight Data'!$A1296</f>
        <v>G1295</v>
      </c>
      <c r="BC1298" s="68">
        <f ca="1">'Flight Data'!$B1296</f>
        <v>8</v>
      </c>
      <c r="BD1298" s="68">
        <f ca="1">ROUND(NORMINV($BI1298,'Inputs and Outputs'!$C$19,'Inputs and Outputs'!$D$19),0)</f>
        <v>102</v>
      </c>
      <c r="BE1298" s="68">
        <f t="shared" si="424"/>
        <v>104</v>
      </c>
      <c r="BF1298" s="68">
        <f t="shared" ca="1" si="425"/>
        <v>102</v>
      </c>
      <c r="BG1298" s="68">
        <f ca="1">IF(BF1298-BC1298&gt;'Inputs and Outputs'!$D$4,Four-BC1298,0)</f>
        <v>0</v>
      </c>
      <c r="BH1298" s="68">
        <f ca="1">BF1298*'Inputs and Outputs'!$D$5-BG1298*'Inputs and Outputs'!$D$6</f>
        <v>4080</v>
      </c>
      <c r="BI1298" s="70">
        <f t="shared" ca="1" si="433"/>
        <v>0.41568310036393707</v>
      </c>
      <c r="BJ1298" s="68">
        <f t="shared" si="426"/>
        <v>25</v>
      </c>
      <c r="BK1298" s="75">
        <f ca="1">BF1298*'Inputs and Outputs'!$D$5-('Model Part B'!BG1298*'Model Part B'!BJ1298+BG1298*Costperbumped)</f>
        <v>4080</v>
      </c>
      <c r="BN1298" s="74">
        <v>1295</v>
      </c>
      <c r="BO1298" s="68" t="s">
        <v>7</v>
      </c>
      <c r="BP1298" s="71">
        <f t="shared" si="439"/>
        <v>44629</v>
      </c>
      <c r="BQ1298" s="67" t="s">
        <v>2</v>
      </c>
      <c r="BR1298" s="68" t="str">
        <f>'Flight Data'!$A1296</f>
        <v>G1295</v>
      </c>
      <c r="BS1298" s="68">
        <f ca="1">'Flight Data'!$B1296</f>
        <v>8</v>
      </c>
      <c r="BT1298" s="68">
        <f ca="1">ROUND(NORMINV($BY1298,'Inputs and Outputs'!$C$18,'Inputs and Outputs'!$D$18),0)</f>
        <v>103</v>
      </c>
      <c r="BU1298" s="68">
        <f t="shared" si="427"/>
        <v>105</v>
      </c>
      <c r="BV1298" s="68">
        <f t="shared" ca="1" si="428"/>
        <v>103</v>
      </c>
      <c r="BW1298" s="68">
        <f ca="1">IF(BV1298-BS1298&gt;'Inputs and Outputs'!$D$4,Five-BS1298,0)</f>
        <v>0</v>
      </c>
      <c r="BX1298" s="68">
        <f ca="1">BV1298*'Inputs and Outputs'!$D$5-BW1298*'Inputs and Outputs'!$D$6</f>
        <v>4120</v>
      </c>
      <c r="BY1298" s="70">
        <f t="shared" ca="1" si="434"/>
        <v>0.60762017784986333</v>
      </c>
      <c r="BZ1298" s="68">
        <f t="shared" si="429"/>
        <v>25</v>
      </c>
      <c r="CA1298" s="75">
        <f ca="1">BV1298*'Inputs and Outputs'!$D$5-('Model Part B'!BW1298*'Model Part B'!BZ1298+BW1298*Costperbumped)</f>
        <v>4120</v>
      </c>
    </row>
    <row r="1299" spans="2:79" x14ac:dyDescent="0.2">
      <c r="B1299" s="74">
        <v>1296</v>
      </c>
      <c r="C1299" s="68" t="s">
        <v>7</v>
      </c>
      <c r="D1299" s="71">
        <f t="shared" si="435"/>
        <v>44629</v>
      </c>
      <c r="E1299" s="67" t="s">
        <v>0</v>
      </c>
      <c r="F1299" s="68" t="str">
        <f>'Flight Data'!$A1297</f>
        <v>G1296</v>
      </c>
      <c r="G1299" s="68">
        <f ca="1">'Flight Data'!$B1297</f>
        <v>1</v>
      </c>
      <c r="H1299" s="68">
        <f ca="1">ROUND(NORMINV($M1299,'Inputs and Outputs'!$C$20,'Inputs and Outputs'!$D$20),0)</f>
        <v>108</v>
      </c>
      <c r="I1299" s="68">
        <f t="shared" si="415"/>
        <v>101</v>
      </c>
      <c r="J1299" s="68">
        <f t="shared" ca="1" si="416"/>
        <v>101</v>
      </c>
      <c r="K1299" s="68">
        <f ca="1">IF(J1299-G1299&gt;'Inputs and Outputs'!$D$4,One-G1299,0)</f>
        <v>0</v>
      </c>
      <c r="L1299" s="68">
        <f ca="1">J1299*'Inputs and Outputs'!$D$5-K1299*'Inputs and Outputs'!$D$6</f>
        <v>4040</v>
      </c>
      <c r="M1299" s="70">
        <f t="shared" ca="1" si="430"/>
        <v>0.70583462865415658</v>
      </c>
      <c r="N1299" s="68">
        <f t="shared" si="417"/>
        <v>200</v>
      </c>
      <c r="O1299" s="75">
        <f ca="1">J1299*'Inputs and Outputs'!$D$5-('Model Part B'!K1299*'Model Part B'!N1299+K1299*Costperbumped)</f>
        <v>4040</v>
      </c>
      <c r="R1299" s="74">
        <v>1296</v>
      </c>
      <c r="S1299" s="68" t="s">
        <v>7</v>
      </c>
      <c r="T1299" s="71">
        <f t="shared" si="436"/>
        <v>44629</v>
      </c>
      <c r="U1299" s="67" t="s">
        <v>0</v>
      </c>
      <c r="V1299" s="68" t="str">
        <f>'Flight Data'!$A1297</f>
        <v>G1296</v>
      </c>
      <c r="W1299" s="68">
        <f ca="1">'Flight Data'!$B1297</f>
        <v>1</v>
      </c>
      <c r="X1299" s="68">
        <f ca="1">ROUND(NORMINV($AC1299,'Inputs and Outputs'!$C$20,'Inputs and Outputs'!$D$20),0)</f>
        <v>122</v>
      </c>
      <c r="Y1299" s="68">
        <f t="shared" si="418"/>
        <v>102</v>
      </c>
      <c r="Z1299" s="68">
        <f t="shared" ca="1" si="419"/>
        <v>102</v>
      </c>
      <c r="AA1299" s="68">
        <f ca="1">IF(Z1299-W1299&gt;'Inputs and Outputs'!$D$4,One-W1299,0)</f>
        <v>0</v>
      </c>
      <c r="AB1299" s="68">
        <f ca="1">Z1299*'Inputs and Outputs'!$D$5-AA1299*'Inputs and Outputs'!$D$6</f>
        <v>4080</v>
      </c>
      <c r="AC1299" s="70">
        <f t="shared" ca="1" si="431"/>
        <v>0.99965994026294525</v>
      </c>
      <c r="AD1299" s="68">
        <f t="shared" si="420"/>
        <v>200</v>
      </c>
      <c r="AE1299" s="75">
        <f ca="1">Z1299*'Inputs and Outputs'!$D$5-('Model Part B'!AA1299*'Model Part B'!AD1299+AA1299*Costperbumped)</f>
        <v>4080</v>
      </c>
      <c r="AH1299" s="74">
        <v>1296</v>
      </c>
      <c r="AI1299" s="68" t="s">
        <v>7</v>
      </c>
      <c r="AJ1299" s="71">
        <f t="shared" si="437"/>
        <v>44629</v>
      </c>
      <c r="AK1299" s="67" t="s">
        <v>0</v>
      </c>
      <c r="AL1299" s="68" t="str">
        <f>'Flight Data'!$A1297</f>
        <v>G1296</v>
      </c>
      <c r="AM1299" s="68">
        <f ca="1">'Flight Data'!$B1297</f>
        <v>1</v>
      </c>
      <c r="AN1299" s="68">
        <f ca="1">ROUND(NORMINV($AS1299,'Inputs and Outputs'!$C$20,'Inputs and Outputs'!$D$20),0)</f>
        <v>104</v>
      </c>
      <c r="AO1299" s="68">
        <f t="shared" si="421"/>
        <v>103</v>
      </c>
      <c r="AP1299" s="68">
        <f t="shared" ca="1" si="422"/>
        <v>103</v>
      </c>
      <c r="AQ1299" s="68">
        <f ca="1">IF(AP1299-AM1299&gt;'Inputs and Outputs'!$D$4,Three-AM1299,0)</f>
        <v>2</v>
      </c>
      <c r="AR1299" s="68">
        <f ca="1">AP1299*'Inputs and Outputs'!$D$5-AQ1299*'Inputs and Outputs'!$D$6</f>
        <v>3920</v>
      </c>
      <c r="AS1299" s="70">
        <f t="shared" ca="1" si="432"/>
        <v>0.45628857163039371</v>
      </c>
      <c r="AT1299" s="68">
        <f t="shared" si="423"/>
        <v>200</v>
      </c>
      <c r="AU1299" s="75">
        <f ca="1">AP1299*'Inputs and Outputs'!$D$5-('Model Part B'!AQ1299*'Model Part B'!AT1299+AQ1299*Costperbumped)</f>
        <v>3520</v>
      </c>
      <c r="AX1299" s="74">
        <v>1296</v>
      </c>
      <c r="AY1299" s="68" t="s">
        <v>7</v>
      </c>
      <c r="AZ1299" s="71">
        <f t="shared" si="438"/>
        <v>44629</v>
      </c>
      <c r="BA1299" s="67" t="s">
        <v>0</v>
      </c>
      <c r="BB1299" s="68" t="str">
        <f>'Flight Data'!$A1297</f>
        <v>G1296</v>
      </c>
      <c r="BC1299" s="68">
        <f ca="1">'Flight Data'!$B1297</f>
        <v>1</v>
      </c>
      <c r="BD1299" s="68">
        <f ca="1">ROUND(NORMINV($BI1299,'Inputs and Outputs'!$C$20,'Inputs and Outputs'!$D$20),0)</f>
        <v>100</v>
      </c>
      <c r="BE1299" s="68">
        <f t="shared" si="424"/>
        <v>104</v>
      </c>
      <c r="BF1299" s="68">
        <f t="shared" ca="1" si="425"/>
        <v>100</v>
      </c>
      <c r="BG1299" s="68">
        <f ca="1">IF(BF1299-BC1299&gt;'Inputs and Outputs'!$D$4,Four-BC1299,0)</f>
        <v>0</v>
      </c>
      <c r="BH1299" s="68">
        <f ca="1">BF1299*'Inputs and Outputs'!$D$5-BG1299*'Inputs and Outputs'!$D$6</f>
        <v>4000</v>
      </c>
      <c r="BI1299" s="70">
        <f t="shared" ca="1" si="433"/>
        <v>0.13673111860481102</v>
      </c>
      <c r="BJ1299" s="68">
        <f t="shared" si="426"/>
        <v>200</v>
      </c>
      <c r="BK1299" s="75">
        <f ca="1">BF1299*'Inputs and Outputs'!$D$5-('Model Part B'!BG1299*'Model Part B'!BJ1299+BG1299*Costperbumped)</f>
        <v>4000</v>
      </c>
      <c r="BN1299" s="74">
        <v>1296</v>
      </c>
      <c r="BO1299" s="68" t="s">
        <v>7</v>
      </c>
      <c r="BP1299" s="71">
        <f t="shared" si="439"/>
        <v>44629</v>
      </c>
      <c r="BQ1299" s="67" t="s">
        <v>0</v>
      </c>
      <c r="BR1299" s="68" t="str">
        <f>'Flight Data'!$A1297</f>
        <v>G1296</v>
      </c>
      <c r="BS1299" s="68">
        <f ca="1">'Flight Data'!$B1297</f>
        <v>1</v>
      </c>
      <c r="BT1299" s="68">
        <f ca="1">ROUND(NORMINV($BY1299,'Inputs and Outputs'!$C$18,'Inputs and Outputs'!$D$18),0)</f>
        <v>90</v>
      </c>
      <c r="BU1299" s="68">
        <f t="shared" si="427"/>
        <v>105</v>
      </c>
      <c r="BV1299" s="68">
        <f t="shared" ca="1" si="428"/>
        <v>90</v>
      </c>
      <c r="BW1299" s="68">
        <f ca="1">IF(BV1299-BS1299&gt;'Inputs and Outputs'!$D$4,Five-BS1299,0)</f>
        <v>0</v>
      </c>
      <c r="BX1299" s="68">
        <f ca="1">BV1299*'Inputs and Outputs'!$D$5-BW1299*'Inputs and Outputs'!$D$6</f>
        <v>3600</v>
      </c>
      <c r="BY1299" s="70">
        <f t="shared" ca="1" si="434"/>
        <v>3.5206166922682081E-2</v>
      </c>
      <c r="BZ1299" s="68">
        <f t="shared" si="429"/>
        <v>200</v>
      </c>
      <c r="CA1299" s="75">
        <f ca="1">BV1299*'Inputs and Outputs'!$D$5-('Model Part B'!BW1299*'Model Part B'!BZ1299+BW1299*Costperbumped)</f>
        <v>3600</v>
      </c>
    </row>
    <row r="1300" spans="2:79" x14ac:dyDescent="0.2">
      <c r="B1300" s="74">
        <v>1297</v>
      </c>
      <c r="C1300" s="68" t="s">
        <v>6</v>
      </c>
      <c r="D1300" s="71">
        <f t="shared" si="435"/>
        <v>44630</v>
      </c>
      <c r="E1300" s="67" t="s">
        <v>3</v>
      </c>
      <c r="F1300" s="68" t="str">
        <f>'Flight Data'!$A1298</f>
        <v>G1297</v>
      </c>
      <c r="G1300" s="68">
        <f ca="1">'Flight Data'!$B1298</f>
        <v>8</v>
      </c>
      <c r="H1300" s="68">
        <f ca="1">ROUND(NORMINV($M1300,'Inputs and Outputs'!$C$18,'Inputs and Outputs'!$D$18),0)</f>
        <v>102</v>
      </c>
      <c r="I1300" s="68">
        <f t="shared" si="415"/>
        <v>101</v>
      </c>
      <c r="J1300" s="68">
        <f t="shared" ca="1" si="416"/>
        <v>101</v>
      </c>
      <c r="K1300" s="68">
        <f ca="1">IF(J1300-G1300&gt;'Inputs and Outputs'!$D$4,One-G1300,0)</f>
        <v>0</v>
      </c>
      <c r="L1300" s="68">
        <f ca="1">J1300*'Inputs and Outputs'!$D$5-K1300*'Inputs and Outputs'!$D$6</f>
        <v>4040</v>
      </c>
      <c r="M1300" s="70">
        <f t="shared" ca="1" si="430"/>
        <v>0.55815067064288082</v>
      </c>
      <c r="N1300" s="68">
        <f t="shared" si="417"/>
        <v>25</v>
      </c>
      <c r="O1300" s="75">
        <f ca="1">J1300*'Inputs and Outputs'!$D$5-('Model Part B'!K1300*'Model Part B'!N1300+K1300*Costperbumped)</f>
        <v>4040</v>
      </c>
      <c r="R1300" s="74">
        <v>1297</v>
      </c>
      <c r="S1300" s="68" t="s">
        <v>6</v>
      </c>
      <c r="T1300" s="71">
        <f t="shared" si="436"/>
        <v>44630</v>
      </c>
      <c r="U1300" s="67" t="s">
        <v>3</v>
      </c>
      <c r="V1300" s="68" t="str">
        <f>'Flight Data'!$A1298</f>
        <v>G1297</v>
      </c>
      <c r="W1300" s="68">
        <f ca="1">'Flight Data'!$B1298</f>
        <v>8</v>
      </c>
      <c r="X1300" s="68">
        <f ca="1">ROUND(NORMINV($AC1300,'Inputs and Outputs'!$C$18,'Inputs and Outputs'!$D$18),0)</f>
        <v>93</v>
      </c>
      <c r="Y1300" s="68">
        <f t="shared" si="418"/>
        <v>102</v>
      </c>
      <c r="Z1300" s="68">
        <f t="shared" ca="1" si="419"/>
        <v>93</v>
      </c>
      <c r="AA1300" s="68">
        <f ca="1">IF(Z1300-W1300&gt;'Inputs and Outputs'!$D$4,One-W1300,0)</f>
        <v>0</v>
      </c>
      <c r="AB1300" s="68">
        <f ca="1">Z1300*'Inputs and Outputs'!$D$5-AA1300*'Inputs and Outputs'!$D$6</f>
        <v>3720</v>
      </c>
      <c r="AC1300" s="70">
        <f t="shared" ca="1" si="431"/>
        <v>9.4277479716569634E-2</v>
      </c>
      <c r="AD1300" s="68">
        <f t="shared" si="420"/>
        <v>25</v>
      </c>
      <c r="AE1300" s="75">
        <f ca="1">Z1300*'Inputs and Outputs'!$D$5-('Model Part B'!AA1300*'Model Part B'!AD1300+AA1300*Costperbumped)</f>
        <v>3720</v>
      </c>
      <c r="AH1300" s="74">
        <v>1297</v>
      </c>
      <c r="AI1300" s="68" t="s">
        <v>6</v>
      </c>
      <c r="AJ1300" s="71">
        <f t="shared" si="437"/>
        <v>44630</v>
      </c>
      <c r="AK1300" s="67" t="s">
        <v>3</v>
      </c>
      <c r="AL1300" s="68" t="str">
        <f>'Flight Data'!$A1298</f>
        <v>G1297</v>
      </c>
      <c r="AM1300" s="68">
        <f ca="1">'Flight Data'!$B1298</f>
        <v>8</v>
      </c>
      <c r="AN1300" s="68">
        <f ca="1">ROUND(NORMINV($AS1300,'Inputs and Outputs'!$C$18,'Inputs and Outputs'!$D$18),0)</f>
        <v>99</v>
      </c>
      <c r="AO1300" s="68">
        <f t="shared" si="421"/>
        <v>103</v>
      </c>
      <c r="AP1300" s="68">
        <f t="shared" ca="1" si="422"/>
        <v>99</v>
      </c>
      <c r="AQ1300" s="68">
        <f ca="1">IF(AP1300-AM1300&gt;'Inputs and Outputs'!$D$4,Three-AM1300,0)</f>
        <v>0</v>
      </c>
      <c r="AR1300" s="68">
        <f ca="1">AP1300*'Inputs and Outputs'!$D$5-AQ1300*'Inputs and Outputs'!$D$6</f>
        <v>3960</v>
      </c>
      <c r="AS1300" s="70">
        <f t="shared" ca="1" si="432"/>
        <v>0.39171795757197647</v>
      </c>
      <c r="AT1300" s="68">
        <f t="shared" si="423"/>
        <v>25</v>
      </c>
      <c r="AU1300" s="75">
        <f ca="1">AP1300*'Inputs and Outputs'!$D$5-('Model Part B'!AQ1300*'Model Part B'!AT1300+AQ1300*Costperbumped)</f>
        <v>3960</v>
      </c>
      <c r="AX1300" s="74">
        <v>1297</v>
      </c>
      <c r="AY1300" s="68" t="s">
        <v>6</v>
      </c>
      <c r="AZ1300" s="71">
        <f t="shared" si="438"/>
        <v>44630</v>
      </c>
      <c r="BA1300" s="67" t="s">
        <v>3</v>
      </c>
      <c r="BB1300" s="68" t="str">
        <f>'Flight Data'!$A1298</f>
        <v>G1297</v>
      </c>
      <c r="BC1300" s="68">
        <f ca="1">'Flight Data'!$B1298</f>
        <v>8</v>
      </c>
      <c r="BD1300" s="68">
        <f ca="1">ROUND(NORMINV($BI1300,'Inputs and Outputs'!$C$18,'Inputs and Outputs'!$D$18),0)</f>
        <v>102</v>
      </c>
      <c r="BE1300" s="68">
        <f t="shared" si="424"/>
        <v>104</v>
      </c>
      <c r="BF1300" s="68">
        <f t="shared" ca="1" si="425"/>
        <v>102</v>
      </c>
      <c r="BG1300" s="68">
        <f ca="1">IF(BF1300-BC1300&gt;'Inputs and Outputs'!$D$4,Four-BC1300,0)</f>
        <v>0</v>
      </c>
      <c r="BH1300" s="68">
        <f ca="1">BF1300*'Inputs and Outputs'!$D$5-BG1300*'Inputs and Outputs'!$D$6</f>
        <v>4080</v>
      </c>
      <c r="BI1300" s="70">
        <f t="shared" ca="1" si="433"/>
        <v>0.54406568813776757</v>
      </c>
      <c r="BJ1300" s="68">
        <f t="shared" si="426"/>
        <v>25</v>
      </c>
      <c r="BK1300" s="75">
        <f ca="1">BF1300*'Inputs and Outputs'!$D$5-('Model Part B'!BG1300*'Model Part B'!BJ1300+BG1300*Costperbumped)</f>
        <v>4080</v>
      </c>
      <c r="BN1300" s="74">
        <v>1297</v>
      </c>
      <c r="BO1300" s="68" t="s">
        <v>6</v>
      </c>
      <c r="BP1300" s="71">
        <f t="shared" si="439"/>
        <v>44630</v>
      </c>
      <c r="BQ1300" s="67" t="s">
        <v>3</v>
      </c>
      <c r="BR1300" s="68" t="str">
        <f>'Flight Data'!$A1298</f>
        <v>G1297</v>
      </c>
      <c r="BS1300" s="68">
        <f ca="1">'Flight Data'!$B1298</f>
        <v>8</v>
      </c>
      <c r="BT1300" s="68">
        <f ca="1">ROUND(NORMINV($BY1300,'Inputs and Outputs'!$C$18,'Inputs and Outputs'!$D$18),0)</f>
        <v>94</v>
      </c>
      <c r="BU1300" s="68">
        <f t="shared" si="427"/>
        <v>105</v>
      </c>
      <c r="BV1300" s="68">
        <f t="shared" ca="1" si="428"/>
        <v>94</v>
      </c>
      <c r="BW1300" s="68">
        <f ca="1">IF(BV1300-BS1300&gt;'Inputs and Outputs'!$D$4,Five-BS1300,0)</f>
        <v>0</v>
      </c>
      <c r="BX1300" s="68">
        <f ca="1">BV1300*'Inputs and Outputs'!$D$5-BW1300*'Inputs and Outputs'!$D$6</f>
        <v>3760</v>
      </c>
      <c r="BY1300" s="70">
        <f t="shared" ca="1" si="434"/>
        <v>0.11083514458159327</v>
      </c>
      <c r="BZ1300" s="68">
        <f t="shared" si="429"/>
        <v>25</v>
      </c>
      <c r="CA1300" s="75">
        <f ca="1">BV1300*'Inputs and Outputs'!$D$5-('Model Part B'!BW1300*'Model Part B'!BZ1300+BW1300*Costperbumped)</f>
        <v>3760</v>
      </c>
    </row>
    <row r="1301" spans="2:79" x14ac:dyDescent="0.2">
      <c r="B1301" s="74">
        <v>1298</v>
      </c>
      <c r="C1301" s="68" t="s">
        <v>6</v>
      </c>
      <c r="D1301" s="71">
        <f t="shared" si="435"/>
        <v>44630</v>
      </c>
      <c r="E1301" s="67" t="s">
        <v>2</v>
      </c>
      <c r="F1301" s="68" t="str">
        <f>'Flight Data'!$A1299</f>
        <v>G1298</v>
      </c>
      <c r="G1301" s="68">
        <f ca="1">'Flight Data'!$B1299</f>
        <v>7</v>
      </c>
      <c r="H1301" s="68">
        <f ca="1">ROUND(NORMINV($M1301,'Inputs and Outputs'!$C$19,'Inputs and Outputs'!$D$19),0)</f>
        <v>107</v>
      </c>
      <c r="I1301" s="68">
        <f t="shared" si="415"/>
        <v>101</v>
      </c>
      <c r="J1301" s="68">
        <f t="shared" ca="1" si="416"/>
        <v>101</v>
      </c>
      <c r="K1301" s="68">
        <f ca="1">IF(J1301-G1301&gt;'Inputs and Outputs'!$D$4,One-G1301,0)</f>
        <v>0</v>
      </c>
      <c r="L1301" s="68">
        <f ca="1">J1301*'Inputs and Outputs'!$D$5-K1301*'Inputs and Outputs'!$D$6</f>
        <v>4040</v>
      </c>
      <c r="M1301" s="70">
        <f t="shared" ca="1" si="430"/>
        <v>0.77206381423355674</v>
      </c>
      <c r="N1301" s="68">
        <f t="shared" si="417"/>
        <v>25</v>
      </c>
      <c r="O1301" s="75">
        <f ca="1">J1301*'Inputs and Outputs'!$D$5-('Model Part B'!K1301*'Model Part B'!N1301+K1301*Costperbumped)</f>
        <v>4040</v>
      </c>
      <c r="R1301" s="74">
        <v>1298</v>
      </c>
      <c r="S1301" s="68" t="s">
        <v>6</v>
      </c>
      <c r="T1301" s="71">
        <f t="shared" si="436"/>
        <v>44630</v>
      </c>
      <c r="U1301" s="67" t="s">
        <v>2</v>
      </c>
      <c r="V1301" s="68" t="str">
        <f>'Flight Data'!$A1299</f>
        <v>G1298</v>
      </c>
      <c r="W1301" s="68">
        <f ca="1">'Flight Data'!$B1299</f>
        <v>7</v>
      </c>
      <c r="X1301" s="68">
        <f ca="1">ROUND(NORMINV($AC1301,'Inputs and Outputs'!$C$19,'Inputs and Outputs'!$D$19),0)</f>
        <v>105</v>
      </c>
      <c r="Y1301" s="68">
        <f t="shared" si="418"/>
        <v>102</v>
      </c>
      <c r="Z1301" s="68">
        <f t="shared" ca="1" si="419"/>
        <v>102</v>
      </c>
      <c r="AA1301" s="68">
        <f ca="1">IF(Z1301-W1301&gt;'Inputs and Outputs'!$D$4,One-W1301,0)</f>
        <v>0</v>
      </c>
      <c r="AB1301" s="68">
        <f ca="1">Z1301*'Inputs and Outputs'!$D$5-AA1301*'Inputs and Outputs'!$D$6</f>
        <v>4080</v>
      </c>
      <c r="AC1301" s="70">
        <f t="shared" ca="1" si="431"/>
        <v>0.68177281522819966</v>
      </c>
      <c r="AD1301" s="68">
        <f t="shared" si="420"/>
        <v>25</v>
      </c>
      <c r="AE1301" s="75">
        <f ca="1">Z1301*'Inputs and Outputs'!$D$5-('Model Part B'!AA1301*'Model Part B'!AD1301+AA1301*Costperbumped)</f>
        <v>4080</v>
      </c>
      <c r="AH1301" s="74">
        <v>1298</v>
      </c>
      <c r="AI1301" s="68" t="s">
        <v>6</v>
      </c>
      <c r="AJ1301" s="71">
        <f t="shared" si="437"/>
        <v>44630</v>
      </c>
      <c r="AK1301" s="67" t="s">
        <v>2</v>
      </c>
      <c r="AL1301" s="68" t="str">
        <f>'Flight Data'!$A1299</f>
        <v>G1298</v>
      </c>
      <c r="AM1301" s="68">
        <f ca="1">'Flight Data'!$B1299</f>
        <v>7</v>
      </c>
      <c r="AN1301" s="68">
        <f ca="1">ROUND(NORMINV($AS1301,'Inputs and Outputs'!$C$19,'Inputs and Outputs'!$D$19),0)</f>
        <v>97</v>
      </c>
      <c r="AO1301" s="68">
        <f t="shared" si="421"/>
        <v>103</v>
      </c>
      <c r="AP1301" s="68">
        <f t="shared" ca="1" si="422"/>
        <v>97</v>
      </c>
      <c r="AQ1301" s="68">
        <f ca="1">IF(AP1301-AM1301&gt;'Inputs and Outputs'!$D$4,Three-AM1301,0)</f>
        <v>0</v>
      </c>
      <c r="AR1301" s="68">
        <f ca="1">AP1301*'Inputs and Outputs'!$D$5-AQ1301*'Inputs and Outputs'!$D$6</f>
        <v>3880</v>
      </c>
      <c r="AS1301" s="70">
        <f t="shared" ca="1" si="432"/>
        <v>0.10177787463862786</v>
      </c>
      <c r="AT1301" s="68">
        <f t="shared" si="423"/>
        <v>25</v>
      </c>
      <c r="AU1301" s="75">
        <f ca="1">AP1301*'Inputs and Outputs'!$D$5-('Model Part B'!AQ1301*'Model Part B'!AT1301+AQ1301*Costperbumped)</f>
        <v>3880</v>
      </c>
      <c r="AX1301" s="74">
        <v>1298</v>
      </c>
      <c r="AY1301" s="68" t="s">
        <v>6</v>
      </c>
      <c r="AZ1301" s="71">
        <f t="shared" si="438"/>
        <v>44630</v>
      </c>
      <c r="BA1301" s="67" t="s">
        <v>2</v>
      </c>
      <c r="BB1301" s="68" t="str">
        <f>'Flight Data'!$A1299</f>
        <v>G1298</v>
      </c>
      <c r="BC1301" s="68">
        <f ca="1">'Flight Data'!$B1299</f>
        <v>7</v>
      </c>
      <c r="BD1301" s="68">
        <f ca="1">ROUND(NORMINV($BI1301,'Inputs and Outputs'!$C$19,'Inputs and Outputs'!$D$19),0)</f>
        <v>112</v>
      </c>
      <c r="BE1301" s="68">
        <f t="shared" si="424"/>
        <v>104</v>
      </c>
      <c r="BF1301" s="68">
        <f t="shared" ca="1" si="425"/>
        <v>104</v>
      </c>
      <c r="BG1301" s="68">
        <f ca="1">IF(BF1301-BC1301&gt;'Inputs and Outputs'!$D$4,Four-BC1301,0)</f>
        <v>0</v>
      </c>
      <c r="BH1301" s="68">
        <f ca="1">BF1301*'Inputs and Outputs'!$D$5-BG1301*'Inputs and Outputs'!$D$6</f>
        <v>4160</v>
      </c>
      <c r="BI1301" s="70">
        <f t="shared" ca="1" si="433"/>
        <v>0.95975646389369285</v>
      </c>
      <c r="BJ1301" s="68">
        <f t="shared" si="426"/>
        <v>25</v>
      </c>
      <c r="BK1301" s="75">
        <f ca="1">BF1301*'Inputs and Outputs'!$D$5-('Model Part B'!BG1301*'Model Part B'!BJ1301+BG1301*Costperbumped)</f>
        <v>4160</v>
      </c>
      <c r="BN1301" s="74">
        <v>1298</v>
      </c>
      <c r="BO1301" s="68" t="s">
        <v>6</v>
      </c>
      <c r="BP1301" s="71">
        <f t="shared" si="439"/>
        <v>44630</v>
      </c>
      <c r="BQ1301" s="67" t="s">
        <v>2</v>
      </c>
      <c r="BR1301" s="68" t="str">
        <f>'Flight Data'!$A1299</f>
        <v>G1298</v>
      </c>
      <c r="BS1301" s="68">
        <f ca="1">'Flight Data'!$B1299</f>
        <v>7</v>
      </c>
      <c r="BT1301" s="68">
        <f ca="1">ROUND(NORMINV($BY1301,'Inputs and Outputs'!$C$18,'Inputs and Outputs'!$D$18),0)</f>
        <v>101</v>
      </c>
      <c r="BU1301" s="68">
        <f t="shared" si="427"/>
        <v>105</v>
      </c>
      <c r="BV1301" s="68">
        <f t="shared" ca="1" si="428"/>
        <v>101</v>
      </c>
      <c r="BW1301" s="68">
        <f ca="1">IF(BV1301-BS1301&gt;'Inputs and Outputs'!$D$4,Five-BS1301,0)</f>
        <v>0</v>
      </c>
      <c r="BX1301" s="68">
        <f ca="1">BV1301*'Inputs and Outputs'!$D$5-BW1301*'Inputs and Outputs'!$D$6</f>
        <v>4040</v>
      </c>
      <c r="BY1301" s="70">
        <f t="shared" ca="1" si="434"/>
        <v>0.53298522445624519</v>
      </c>
      <c r="BZ1301" s="68">
        <f t="shared" si="429"/>
        <v>25</v>
      </c>
      <c r="CA1301" s="75">
        <f ca="1">BV1301*'Inputs and Outputs'!$D$5-('Model Part B'!BW1301*'Model Part B'!BZ1301+BW1301*Costperbumped)</f>
        <v>4040</v>
      </c>
    </row>
    <row r="1302" spans="2:79" x14ac:dyDescent="0.2">
      <c r="B1302" s="74">
        <v>1299</v>
      </c>
      <c r="C1302" s="68" t="s">
        <v>6</v>
      </c>
      <c r="D1302" s="71">
        <f t="shared" si="435"/>
        <v>44630</v>
      </c>
      <c r="E1302" s="67" t="s">
        <v>0</v>
      </c>
      <c r="F1302" s="68" t="str">
        <f>'Flight Data'!$A1300</f>
        <v>G1299</v>
      </c>
      <c r="G1302" s="68">
        <f ca="1">'Flight Data'!$B1300</f>
        <v>8</v>
      </c>
      <c r="H1302" s="68">
        <f ca="1">ROUND(NORMINV($M1302,'Inputs and Outputs'!$C$20,'Inputs and Outputs'!$D$20),0)</f>
        <v>107</v>
      </c>
      <c r="I1302" s="68">
        <f t="shared" si="415"/>
        <v>101</v>
      </c>
      <c r="J1302" s="68">
        <f t="shared" ca="1" si="416"/>
        <v>101</v>
      </c>
      <c r="K1302" s="68">
        <f ca="1">IF(J1302-G1302&gt;'Inputs and Outputs'!$D$4,One-G1302,0)</f>
        <v>0</v>
      </c>
      <c r="L1302" s="68">
        <f ca="1">J1302*'Inputs and Outputs'!$D$5-K1302*'Inputs and Outputs'!$D$6</f>
        <v>4040</v>
      </c>
      <c r="M1302" s="70">
        <f t="shared" ca="1" si="430"/>
        <v>0.66156183770118859</v>
      </c>
      <c r="N1302" s="68">
        <f t="shared" si="417"/>
        <v>200</v>
      </c>
      <c r="O1302" s="75">
        <f ca="1">J1302*'Inputs and Outputs'!$D$5-('Model Part B'!K1302*'Model Part B'!N1302+K1302*Costperbumped)</f>
        <v>4040</v>
      </c>
      <c r="R1302" s="74">
        <v>1299</v>
      </c>
      <c r="S1302" s="68" t="s">
        <v>6</v>
      </c>
      <c r="T1302" s="71">
        <f t="shared" si="436"/>
        <v>44630</v>
      </c>
      <c r="U1302" s="67" t="s">
        <v>0</v>
      </c>
      <c r="V1302" s="68" t="str">
        <f>'Flight Data'!$A1300</f>
        <v>G1299</v>
      </c>
      <c r="W1302" s="68">
        <f ca="1">'Flight Data'!$B1300</f>
        <v>8</v>
      </c>
      <c r="X1302" s="68">
        <f ca="1">ROUND(NORMINV($AC1302,'Inputs and Outputs'!$C$20,'Inputs and Outputs'!$D$20),0)</f>
        <v>96</v>
      </c>
      <c r="Y1302" s="68">
        <f t="shared" si="418"/>
        <v>102</v>
      </c>
      <c r="Z1302" s="68">
        <f t="shared" ca="1" si="419"/>
        <v>96</v>
      </c>
      <c r="AA1302" s="68">
        <f ca="1">IF(Z1302-W1302&gt;'Inputs and Outputs'!$D$4,One-W1302,0)</f>
        <v>0</v>
      </c>
      <c r="AB1302" s="68">
        <f ca="1">Z1302*'Inputs and Outputs'!$D$5-AA1302*'Inputs and Outputs'!$D$6</f>
        <v>3840</v>
      </c>
      <c r="AC1302" s="70">
        <f t="shared" ca="1" si="431"/>
        <v>3.5746889750022159E-2</v>
      </c>
      <c r="AD1302" s="68">
        <f t="shared" si="420"/>
        <v>200</v>
      </c>
      <c r="AE1302" s="75">
        <f ca="1">Z1302*'Inputs and Outputs'!$D$5-('Model Part B'!AA1302*'Model Part B'!AD1302+AA1302*Costperbumped)</f>
        <v>3840</v>
      </c>
      <c r="AH1302" s="74">
        <v>1299</v>
      </c>
      <c r="AI1302" s="68" t="s">
        <v>6</v>
      </c>
      <c r="AJ1302" s="71">
        <f t="shared" si="437"/>
        <v>44630</v>
      </c>
      <c r="AK1302" s="67" t="s">
        <v>0</v>
      </c>
      <c r="AL1302" s="68" t="str">
        <f>'Flight Data'!$A1300</f>
        <v>G1299</v>
      </c>
      <c r="AM1302" s="68">
        <f ca="1">'Flight Data'!$B1300</f>
        <v>8</v>
      </c>
      <c r="AN1302" s="68">
        <f ca="1">ROUND(NORMINV($AS1302,'Inputs and Outputs'!$C$20,'Inputs and Outputs'!$D$20),0)</f>
        <v>107</v>
      </c>
      <c r="AO1302" s="68">
        <f t="shared" si="421"/>
        <v>103</v>
      </c>
      <c r="AP1302" s="68">
        <f t="shared" ca="1" si="422"/>
        <v>103</v>
      </c>
      <c r="AQ1302" s="68">
        <f ca="1">IF(AP1302-AM1302&gt;'Inputs and Outputs'!$D$4,Three-AM1302,0)</f>
        <v>0</v>
      </c>
      <c r="AR1302" s="68">
        <f ca="1">AP1302*'Inputs and Outputs'!$D$5-AQ1302*'Inputs and Outputs'!$D$6</f>
        <v>4120</v>
      </c>
      <c r="AS1302" s="70">
        <f t="shared" ca="1" si="432"/>
        <v>0.67791087912517956</v>
      </c>
      <c r="AT1302" s="68">
        <f t="shared" si="423"/>
        <v>200</v>
      </c>
      <c r="AU1302" s="75">
        <f ca="1">AP1302*'Inputs and Outputs'!$D$5-('Model Part B'!AQ1302*'Model Part B'!AT1302+AQ1302*Costperbumped)</f>
        <v>4120</v>
      </c>
      <c r="AX1302" s="74">
        <v>1299</v>
      </c>
      <c r="AY1302" s="68" t="s">
        <v>6</v>
      </c>
      <c r="AZ1302" s="71">
        <f t="shared" si="438"/>
        <v>44630</v>
      </c>
      <c r="BA1302" s="67" t="s">
        <v>0</v>
      </c>
      <c r="BB1302" s="68" t="str">
        <f>'Flight Data'!$A1300</f>
        <v>G1299</v>
      </c>
      <c r="BC1302" s="68">
        <f ca="1">'Flight Data'!$B1300</f>
        <v>8</v>
      </c>
      <c r="BD1302" s="68">
        <f ca="1">ROUND(NORMINV($BI1302,'Inputs and Outputs'!$C$20,'Inputs and Outputs'!$D$20),0)</f>
        <v>105</v>
      </c>
      <c r="BE1302" s="68">
        <f t="shared" si="424"/>
        <v>104</v>
      </c>
      <c r="BF1302" s="68">
        <f t="shared" ca="1" si="425"/>
        <v>104</v>
      </c>
      <c r="BG1302" s="68">
        <f ca="1">IF(BF1302-BC1302&gt;'Inputs and Outputs'!$D$4,Four-BC1302,0)</f>
        <v>0</v>
      </c>
      <c r="BH1302" s="68">
        <f ca="1">BF1302*'Inputs and Outputs'!$D$5-BG1302*'Inputs and Outputs'!$D$6</f>
        <v>4160</v>
      </c>
      <c r="BI1302" s="70">
        <f t="shared" ca="1" si="433"/>
        <v>0.52680397035257798</v>
      </c>
      <c r="BJ1302" s="68">
        <f t="shared" si="426"/>
        <v>200</v>
      </c>
      <c r="BK1302" s="75">
        <f ca="1">BF1302*'Inputs and Outputs'!$D$5-('Model Part B'!BG1302*'Model Part B'!BJ1302+BG1302*Costperbumped)</f>
        <v>4160</v>
      </c>
      <c r="BN1302" s="74">
        <v>1299</v>
      </c>
      <c r="BO1302" s="68" t="s">
        <v>6</v>
      </c>
      <c r="BP1302" s="71">
        <f t="shared" si="439"/>
        <v>44630</v>
      </c>
      <c r="BQ1302" s="67" t="s">
        <v>0</v>
      </c>
      <c r="BR1302" s="68" t="str">
        <f>'Flight Data'!$A1300</f>
        <v>G1299</v>
      </c>
      <c r="BS1302" s="68">
        <f ca="1">'Flight Data'!$B1300</f>
        <v>8</v>
      </c>
      <c r="BT1302" s="68">
        <f ca="1">ROUND(NORMINV($BY1302,'Inputs and Outputs'!$C$18,'Inputs and Outputs'!$D$18),0)</f>
        <v>111</v>
      </c>
      <c r="BU1302" s="68">
        <f t="shared" si="427"/>
        <v>105</v>
      </c>
      <c r="BV1302" s="68">
        <f t="shared" ca="1" si="428"/>
        <v>105</v>
      </c>
      <c r="BW1302" s="68">
        <f ca="1">IF(BV1302-BS1302&gt;'Inputs and Outputs'!$D$4,Five-BS1302,0)</f>
        <v>0</v>
      </c>
      <c r="BX1302" s="68">
        <f ca="1">BV1302*'Inputs and Outputs'!$D$5-BW1302*'Inputs and Outputs'!$D$6</f>
        <v>4200</v>
      </c>
      <c r="BY1302" s="70">
        <f t="shared" ca="1" si="434"/>
        <v>0.94492992700819711</v>
      </c>
      <c r="BZ1302" s="68">
        <f t="shared" si="429"/>
        <v>200</v>
      </c>
      <c r="CA1302" s="75">
        <f ca="1">BV1302*'Inputs and Outputs'!$D$5-('Model Part B'!BW1302*'Model Part B'!BZ1302+BW1302*Costperbumped)</f>
        <v>4200</v>
      </c>
    </row>
    <row r="1303" spans="2:79" x14ac:dyDescent="0.2">
      <c r="B1303" s="74">
        <v>1300</v>
      </c>
      <c r="C1303" s="68" t="s">
        <v>5</v>
      </c>
      <c r="D1303" s="71">
        <f t="shared" si="435"/>
        <v>44631</v>
      </c>
      <c r="E1303" s="67" t="s">
        <v>3</v>
      </c>
      <c r="F1303" s="68" t="str">
        <f>'Flight Data'!$A1301</f>
        <v>G1300</v>
      </c>
      <c r="G1303" s="68">
        <f ca="1">'Flight Data'!$B1301</f>
        <v>4</v>
      </c>
      <c r="H1303" s="68">
        <f ca="1">ROUND(NORMINV($M1303,'Inputs and Outputs'!$C$18,'Inputs and Outputs'!$D$18),0)</f>
        <v>104</v>
      </c>
      <c r="I1303" s="68">
        <f t="shared" si="415"/>
        <v>101</v>
      </c>
      <c r="J1303" s="68">
        <f t="shared" ca="1" si="416"/>
        <v>101</v>
      </c>
      <c r="K1303" s="68">
        <f ca="1">IF(J1303-G1303&gt;'Inputs and Outputs'!$D$4,One-G1303,0)</f>
        <v>0</v>
      </c>
      <c r="L1303" s="68">
        <f ca="1">J1303*'Inputs and Outputs'!$D$5-K1303*'Inputs and Outputs'!$D$6</f>
        <v>4040</v>
      </c>
      <c r="M1303" s="70">
        <f t="shared" ca="1" si="430"/>
        <v>0.7111782479164408</v>
      </c>
      <c r="N1303" s="68">
        <f t="shared" si="417"/>
        <v>25</v>
      </c>
      <c r="O1303" s="75">
        <f ca="1">J1303*'Inputs and Outputs'!$D$5-('Model Part B'!K1303*'Model Part B'!N1303+K1303*Costperbumped)</f>
        <v>4040</v>
      </c>
      <c r="R1303" s="74">
        <v>1300</v>
      </c>
      <c r="S1303" s="68" t="s">
        <v>5</v>
      </c>
      <c r="T1303" s="71">
        <f t="shared" si="436"/>
        <v>44631</v>
      </c>
      <c r="U1303" s="67" t="s">
        <v>3</v>
      </c>
      <c r="V1303" s="68" t="str">
        <f>'Flight Data'!$A1301</f>
        <v>G1300</v>
      </c>
      <c r="W1303" s="68">
        <f ca="1">'Flight Data'!$B1301</f>
        <v>4</v>
      </c>
      <c r="X1303" s="68">
        <f ca="1">ROUND(NORMINV($AC1303,'Inputs and Outputs'!$C$18,'Inputs and Outputs'!$D$18),0)</f>
        <v>101</v>
      </c>
      <c r="Y1303" s="68">
        <f t="shared" si="418"/>
        <v>102</v>
      </c>
      <c r="Z1303" s="68">
        <f t="shared" ca="1" si="419"/>
        <v>101</v>
      </c>
      <c r="AA1303" s="68">
        <f ca="1">IF(Z1303-W1303&gt;'Inputs and Outputs'!$D$4,One-W1303,0)</f>
        <v>0</v>
      </c>
      <c r="AB1303" s="68">
        <f ca="1">Z1303*'Inputs and Outputs'!$D$5-AA1303*'Inputs and Outputs'!$D$6</f>
        <v>4040</v>
      </c>
      <c r="AC1303" s="70">
        <f t="shared" ca="1" si="431"/>
        <v>0.52924712913455396</v>
      </c>
      <c r="AD1303" s="68">
        <f t="shared" si="420"/>
        <v>25</v>
      </c>
      <c r="AE1303" s="75">
        <f ca="1">Z1303*'Inputs and Outputs'!$D$5-('Model Part B'!AA1303*'Model Part B'!AD1303+AA1303*Costperbumped)</f>
        <v>4040</v>
      </c>
      <c r="AH1303" s="74">
        <v>1300</v>
      </c>
      <c r="AI1303" s="68" t="s">
        <v>5</v>
      </c>
      <c r="AJ1303" s="71">
        <f t="shared" si="437"/>
        <v>44631</v>
      </c>
      <c r="AK1303" s="67" t="s">
        <v>3</v>
      </c>
      <c r="AL1303" s="68" t="str">
        <f>'Flight Data'!$A1301</f>
        <v>G1300</v>
      </c>
      <c r="AM1303" s="68">
        <f ca="1">'Flight Data'!$B1301</f>
        <v>4</v>
      </c>
      <c r="AN1303" s="68">
        <f ca="1">ROUND(NORMINV($AS1303,'Inputs and Outputs'!$C$18,'Inputs and Outputs'!$D$18),0)</f>
        <v>96</v>
      </c>
      <c r="AO1303" s="68">
        <f t="shared" si="421"/>
        <v>103</v>
      </c>
      <c r="AP1303" s="68">
        <f t="shared" ca="1" si="422"/>
        <v>96</v>
      </c>
      <c r="AQ1303" s="68">
        <f ca="1">IF(AP1303-AM1303&gt;'Inputs and Outputs'!$D$4,Three-AM1303,0)</f>
        <v>0</v>
      </c>
      <c r="AR1303" s="68">
        <f ca="1">AP1303*'Inputs and Outputs'!$D$5-AQ1303*'Inputs and Outputs'!$D$6</f>
        <v>3840</v>
      </c>
      <c r="AS1303" s="70">
        <f t="shared" ca="1" si="432"/>
        <v>0.21513038069783341</v>
      </c>
      <c r="AT1303" s="68">
        <f t="shared" si="423"/>
        <v>25</v>
      </c>
      <c r="AU1303" s="75">
        <f ca="1">AP1303*'Inputs and Outputs'!$D$5-('Model Part B'!AQ1303*'Model Part B'!AT1303+AQ1303*Costperbumped)</f>
        <v>3840</v>
      </c>
      <c r="AX1303" s="74">
        <v>1300</v>
      </c>
      <c r="AY1303" s="68" t="s">
        <v>5</v>
      </c>
      <c r="AZ1303" s="71">
        <f t="shared" si="438"/>
        <v>44631</v>
      </c>
      <c r="BA1303" s="67" t="s">
        <v>3</v>
      </c>
      <c r="BB1303" s="68" t="str">
        <f>'Flight Data'!$A1301</f>
        <v>G1300</v>
      </c>
      <c r="BC1303" s="68">
        <f ca="1">'Flight Data'!$B1301</f>
        <v>4</v>
      </c>
      <c r="BD1303" s="68">
        <f ca="1">ROUND(NORMINV($BI1303,'Inputs and Outputs'!$C$18,'Inputs and Outputs'!$D$18),0)</f>
        <v>98</v>
      </c>
      <c r="BE1303" s="68">
        <f t="shared" si="424"/>
        <v>104</v>
      </c>
      <c r="BF1303" s="68">
        <f t="shared" ca="1" si="425"/>
        <v>98</v>
      </c>
      <c r="BG1303" s="68">
        <f ca="1">IF(BF1303-BC1303&gt;'Inputs and Outputs'!$D$4,Four-BC1303,0)</f>
        <v>0</v>
      </c>
      <c r="BH1303" s="68">
        <f ca="1">BF1303*'Inputs and Outputs'!$D$5-BG1303*'Inputs and Outputs'!$D$6</f>
        <v>3920</v>
      </c>
      <c r="BI1303" s="70">
        <f t="shared" ca="1" si="433"/>
        <v>0.3262332425301423</v>
      </c>
      <c r="BJ1303" s="68">
        <f t="shared" si="426"/>
        <v>25</v>
      </c>
      <c r="BK1303" s="75">
        <f ca="1">BF1303*'Inputs and Outputs'!$D$5-('Model Part B'!BG1303*'Model Part B'!BJ1303+BG1303*Costperbumped)</f>
        <v>3920</v>
      </c>
      <c r="BN1303" s="74">
        <v>1300</v>
      </c>
      <c r="BO1303" s="68" t="s">
        <v>5</v>
      </c>
      <c r="BP1303" s="71">
        <f t="shared" si="439"/>
        <v>44631</v>
      </c>
      <c r="BQ1303" s="67" t="s">
        <v>3</v>
      </c>
      <c r="BR1303" s="68" t="str">
        <f>'Flight Data'!$A1301</f>
        <v>G1300</v>
      </c>
      <c r="BS1303" s="68">
        <f ca="1">'Flight Data'!$B1301</f>
        <v>4</v>
      </c>
      <c r="BT1303" s="68">
        <f ca="1">ROUND(NORMINV($BY1303,'Inputs and Outputs'!$C$18,'Inputs and Outputs'!$D$18),0)</f>
        <v>97</v>
      </c>
      <c r="BU1303" s="68">
        <f t="shared" si="427"/>
        <v>105</v>
      </c>
      <c r="BV1303" s="68">
        <f t="shared" ca="1" si="428"/>
        <v>97</v>
      </c>
      <c r="BW1303" s="68">
        <f ca="1">IF(BV1303-BS1303&gt;'Inputs and Outputs'!$D$4,Five-BS1303,0)</f>
        <v>0</v>
      </c>
      <c r="BX1303" s="68">
        <f ca="1">BV1303*'Inputs and Outputs'!$D$5-BW1303*'Inputs and Outputs'!$D$6</f>
        <v>3880</v>
      </c>
      <c r="BY1303" s="70">
        <f t="shared" ca="1" si="434"/>
        <v>0.2492263934075889</v>
      </c>
      <c r="BZ1303" s="68">
        <f t="shared" si="429"/>
        <v>25</v>
      </c>
      <c r="CA1303" s="75">
        <f ca="1">BV1303*'Inputs and Outputs'!$D$5-('Model Part B'!BW1303*'Model Part B'!BZ1303+BW1303*Costperbumped)</f>
        <v>3880</v>
      </c>
    </row>
    <row r="1304" spans="2:79" x14ac:dyDescent="0.2">
      <c r="B1304" s="74">
        <v>1301</v>
      </c>
      <c r="C1304" s="68" t="s">
        <v>5</v>
      </c>
      <c r="D1304" s="71">
        <f t="shared" si="435"/>
        <v>44631</v>
      </c>
      <c r="E1304" s="67" t="s">
        <v>2</v>
      </c>
      <c r="F1304" s="68" t="str">
        <f>'Flight Data'!$A1302</f>
        <v>G1301</v>
      </c>
      <c r="G1304" s="68">
        <f ca="1">'Flight Data'!$B1302</f>
        <v>7</v>
      </c>
      <c r="H1304" s="68">
        <f ca="1">ROUND(NORMINV($M1304,'Inputs and Outputs'!$C$19,'Inputs and Outputs'!$D$19),0)</f>
        <v>105</v>
      </c>
      <c r="I1304" s="68">
        <f t="shared" si="415"/>
        <v>101</v>
      </c>
      <c r="J1304" s="68">
        <f t="shared" ca="1" si="416"/>
        <v>101</v>
      </c>
      <c r="K1304" s="68">
        <f ca="1">IF(J1304-G1304&gt;'Inputs and Outputs'!$D$4,One-G1304,0)</f>
        <v>0</v>
      </c>
      <c r="L1304" s="68">
        <f ca="1">J1304*'Inputs and Outputs'!$D$5-K1304*'Inputs and Outputs'!$D$6</f>
        <v>4040</v>
      </c>
      <c r="M1304" s="70">
        <f t="shared" ca="1" si="430"/>
        <v>0.63203674606026472</v>
      </c>
      <c r="N1304" s="68">
        <f t="shared" si="417"/>
        <v>25</v>
      </c>
      <c r="O1304" s="75">
        <f ca="1">J1304*'Inputs and Outputs'!$D$5-('Model Part B'!K1304*'Model Part B'!N1304+K1304*Costperbumped)</f>
        <v>4040</v>
      </c>
      <c r="R1304" s="74">
        <v>1301</v>
      </c>
      <c r="S1304" s="68" t="s">
        <v>5</v>
      </c>
      <c r="T1304" s="71">
        <f t="shared" si="436"/>
        <v>44631</v>
      </c>
      <c r="U1304" s="67" t="s">
        <v>2</v>
      </c>
      <c r="V1304" s="68" t="str">
        <f>'Flight Data'!$A1302</f>
        <v>G1301</v>
      </c>
      <c r="W1304" s="68">
        <f ca="1">'Flight Data'!$B1302</f>
        <v>7</v>
      </c>
      <c r="X1304" s="68">
        <f ca="1">ROUND(NORMINV($AC1304,'Inputs and Outputs'!$C$19,'Inputs and Outputs'!$D$19),0)</f>
        <v>104</v>
      </c>
      <c r="Y1304" s="68">
        <f t="shared" si="418"/>
        <v>102</v>
      </c>
      <c r="Z1304" s="68">
        <f t="shared" ca="1" si="419"/>
        <v>102</v>
      </c>
      <c r="AA1304" s="68">
        <f ca="1">IF(Z1304-W1304&gt;'Inputs and Outputs'!$D$4,One-W1304,0)</f>
        <v>0</v>
      </c>
      <c r="AB1304" s="68">
        <f ca="1">Z1304*'Inputs and Outputs'!$D$5-AA1304*'Inputs and Outputs'!$D$6</f>
        <v>4080</v>
      </c>
      <c r="AC1304" s="70">
        <f t="shared" ca="1" si="431"/>
        <v>0.60842519945653417</v>
      </c>
      <c r="AD1304" s="68">
        <f t="shared" si="420"/>
        <v>25</v>
      </c>
      <c r="AE1304" s="75">
        <f ca="1">Z1304*'Inputs and Outputs'!$D$5-('Model Part B'!AA1304*'Model Part B'!AD1304+AA1304*Costperbumped)</f>
        <v>4080</v>
      </c>
      <c r="AH1304" s="74">
        <v>1301</v>
      </c>
      <c r="AI1304" s="68" t="s">
        <v>5</v>
      </c>
      <c r="AJ1304" s="71">
        <f t="shared" si="437"/>
        <v>44631</v>
      </c>
      <c r="AK1304" s="67" t="s">
        <v>2</v>
      </c>
      <c r="AL1304" s="68" t="str">
        <f>'Flight Data'!$A1302</f>
        <v>G1301</v>
      </c>
      <c r="AM1304" s="68">
        <f ca="1">'Flight Data'!$B1302</f>
        <v>7</v>
      </c>
      <c r="AN1304" s="68">
        <f ca="1">ROUND(NORMINV($AS1304,'Inputs and Outputs'!$C$19,'Inputs and Outputs'!$D$19),0)</f>
        <v>112</v>
      </c>
      <c r="AO1304" s="68">
        <f t="shared" si="421"/>
        <v>103</v>
      </c>
      <c r="AP1304" s="68">
        <f t="shared" ca="1" si="422"/>
        <v>103</v>
      </c>
      <c r="AQ1304" s="68">
        <f ca="1">IF(AP1304-AM1304&gt;'Inputs and Outputs'!$D$4,Three-AM1304,0)</f>
        <v>0</v>
      </c>
      <c r="AR1304" s="68">
        <f ca="1">AP1304*'Inputs and Outputs'!$D$5-AQ1304*'Inputs and Outputs'!$D$6</f>
        <v>4120</v>
      </c>
      <c r="AS1304" s="70">
        <f t="shared" ca="1" si="432"/>
        <v>0.95752042582845243</v>
      </c>
      <c r="AT1304" s="68">
        <f t="shared" si="423"/>
        <v>25</v>
      </c>
      <c r="AU1304" s="75">
        <f ca="1">AP1304*'Inputs and Outputs'!$D$5-('Model Part B'!AQ1304*'Model Part B'!AT1304+AQ1304*Costperbumped)</f>
        <v>4120</v>
      </c>
      <c r="AX1304" s="74">
        <v>1301</v>
      </c>
      <c r="AY1304" s="68" t="s">
        <v>5</v>
      </c>
      <c r="AZ1304" s="71">
        <f t="shared" si="438"/>
        <v>44631</v>
      </c>
      <c r="BA1304" s="67" t="s">
        <v>2</v>
      </c>
      <c r="BB1304" s="68" t="str">
        <f>'Flight Data'!$A1302</f>
        <v>G1301</v>
      </c>
      <c r="BC1304" s="68">
        <f ca="1">'Flight Data'!$B1302</f>
        <v>7</v>
      </c>
      <c r="BD1304" s="68">
        <f ca="1">ROUND(NORMINV($BI1304,'Inputs and Outputs'!$C$19,'Inputs and Outputs'!$D$19),0)</f>
        <v>98</v>
      </c>
      <c r="BE1304" s="68">
        <f t="shared" si="424"/>
        <v>104</v>
      </c>
      <c r="BF1304" s="68">
        <f t="shared" ca="1" si="425"/>
        <v>98</v>
      </c>
      <c r="BG1304" s="68">
        <f ca="1">IF(BF1304-BC1304&gt;'Inputs and Outputs'!$D$4,Four-BC1304,0)</f>
        <v>0</v>
      </c>
      <c r="BH1304" s="68">
        <f ca="1">BF1304*'Inputs and Outputs'!$D$5-BG1304*'Inputs and Outputs'!$D$6</f>
        <v>3920</v>
      </c>
      <c r="BI1304" s="70">
        <f t="shared" ca="1" si="433"/>
        <v>0.16403640967979327</v>
      </c>
      <c r="BJ1304" s="68">
        <f t="shared" si="426"/>
        <v>25</v>
      </c>
      <c r="BK1304" s="75">
        <f ca="1">BF1304*'Inputs and Outputs'!$D$5-('Model Part B'!BG1304*'Model Part B'!BJ1304+BG1304*Costperbumped)</f>
        <v>3920</v>
      </c>
      <c r="BN1304" s="74">
        <v>1301</v>
      </c>
      <c r="BO1304" s="68" t="s">
        <v>5</v>
      </c>
      <c r="BP1304" s="71">
        <f t="shared" si="439"/>
        <v>44631</v>
      </c>
      <c r="BQ1304" s="67" t="s">
        <v>2</v>
      </c>
      <c r="BR1304" s="68" t="str">
        <f>'Flight Data'!$A1302</f>
        <v>G1301</v>
      </c>
      <c r="BS1304" s="68">
        <f ca="1">'Flight Data'!$B1302</f>
        <v>7</v>
      </c>
      <c r="BT1304" s="68">
        <f ca="1">ROUND(NORMINV($BY1304,'Inputs and Outputs'!$C$18,'Inputs and Outputs'!$D$18),0)</f>
        <v>101</v>
      </c>
      <c r="BU1304" s="68">
        <f t="shared" si="427"/>
        <v>105</v>
      </c>
      <c r="BV1304" s="68">
        <f t="shared" ca="1" si="428"/>
        <v>101</v>
      </c>
      <c r="BW1304" s="68">
        <f ca="1">IF(BV1304-BS1304&gt;'Inputs and Outputs'!$D$4,Five-BS1304,0)</f>
        <v>0</v>
      </c>
      <c r="BX1304" s="68">
        <f ca="1">BV1304*'Inputs and Outputs'!$D$5-BW1304*'Inputs and Outputs'!$D$6</f>
        <v>4040</v>
      </c>
      <c r="BY1304" s="70">
        <f t="shared" ca="1" si="434"/>
        <v>0.48274135820925468</v>
      </c>
      <c r="BZ1304" s="68">
        <f t="shared" si="429"/>
        <v>25</v>
      </c>
      <c r="CA1304" s="75">
        <f ca="1">BV1304*'Inputs and Outputs'!$D$5-('Model Part B'!BW1304*'Model Part B'!BZ1304+BW1304*Costperbumped)</f>
        <v>4040</v>
      </c>
    </row>
    <row r="1305" spans="2:79" x14ac:dyDescent="0.2">
      <c r="B1305" s="74">
        <v>1302</v>
      </c>
      <c r="C1305" s="68" t="s">
        <v>5</v>
      </c>
      <c r="D1305" s="71">
        <f t="shared" si="435"/>
        <v>44631</v>
      </c>
      <c r="E1305" s="67" t="s">
        <v>0</v>
      </c>
      <c r="F1305" s="68" t="str">
        <f>'Flight Data'!$A1303</f>
        <v>G1302</v>
      </c>
      <c r="G1305" s="68">
        <f ca="1">'Flight Data'!$B1303</f>
        <v>2</v>
      </c>
      <c r="H1305" s="68">
        <f ca="1">ROUND(NORMINV($M1305,'Inputs and Outputs'!$C$20,'Inputs and Outputs'!$D$20),0)</f>
        <v>102</v>
      </c>
      <c r="I1305" s="68">
        <f t="shared" si="415"/>
        <v>101</v>
      </c>
      <c r="J1305" s="68">
        <f t="shared" ca="1" si="416"/>
        <v>101</v>
      </c>
      <c r="K1305" s="68">
        <f ca="1">IF(J1305-G1305&gt;'Inputs and Outputs'!$D$4,One-G1305,0)</f>
        <v>0</v>
      </c>
      <c r="L1305" s="68">
        <f ca="1">J1305*'Inputs and Outputs'!$D$5-K1305*'Inputs and Outputs'!$D$6</f>
        <v>4040</v>
      </c>
      <c r="M1305" s="70">
        <f t="shared" ca="1" si="430"/>
        <v>0.27985763903659089</v>
      </c>
      <c r="N1305" s="68">
        <f t="shared" si="417"/>
        <v>200</v>
      </c>
      <c r="O1305" s="75">
        <f ca="1">J1305*'Inputs and Outputs'!$D$5-('Model Part B'!K1305*'Model Part B'!N1305+K1305*Costperbumped)</f>
        <v>4040</v>
      </c>
      <c r="R1305" s="74">
        <v>1302</v>
      </c>
      <c r="S1305" s="68" t="s">
        <v>5</v>
      </c>
      <c r="T1305" s="71">
        <f t="shared" si="436"/>
        <v>44631</v>
      </c>
      <c r="U1305" s="67" t="s">
        <v>0</v>
      </c>
      <c r="V1305" s="68" t="str">
        <f>'Flight Data'!$A1303</f>
        <v>G1302</v>
      </c>
      <c r="W1305" s="68">
        <f ca="1">'Flight Data'!$B1303</f>
        <v>2</v>
      </c>
      <c r="X1305" s="68">
        <f ca="1">ROUND(NORMINV($AC1305,'Inputs and Outputs'!$C$20,'Inputs and Outputs'!$D$20),0)</f>
        <v>104</v>
      </c>
      <c r="Y1305" s="68">
        <f t="shared" si="418"/>
        <v>102</v>
      </c>
      <c r="Z1305" s="68">
        <f t="shared" ca="1" si="419"/>
        <v>102</v>
      </c>
      <c r="AA1305" s="68">
        <f ca="1">IF(Z1305-W1305&gt;'Inputs and Outputs'!$D$4,One-W1305,0)</f>
        <v>0</v>
      </c>
      <c r="AB1305" s="68">
        <f ca="1">Z1305*'Inputs and Outputs'!$D$5-AA1305*'Inputs and Outputs'!$D$6</f>
        <v>4080</v>
      </c>
      <c r="AC1305" s="70">
        <f t="shared" ca="1" si="431"/>
        <v>0.4329050165819962</v>
      </c>
      <c r="AD1305" s="68">
        <f t="shared" si="420"/>
        <v>200</v>
      </c>
      <c r="AE1305" s="75">
        <f ca="1">Z1305*'Inputs and Outputs'!$D$5-('Model Part B'!AA1305*'Model Part B'!AD1305+AA1305*Costperbumped)</f>
        <v>4080</v>
      </c>
      <c r="AH1305" s="74">
        <v>1302</v>
      </c>
      <c r="AI1305" s="68" t="s">
        <v>5</v>
      </c>
      <c r="AJ1305" s="71">
        <f t="shared" si="437"/>
        <v>44631</v>
      </c>
      <c r="AK1305" s="67" t="s">
        <v>0</v>
      </c>
      <c r="AL1305" s="68" t="str">
        <f>'Flight Data'!$A1303</f>
        <v>G1302</v>
      </c>
      <c r="AM1305" s="68">
        <f ca="1">'Flight Data'!$B1303</f>
        <v>2</v>
      </c>
      <c r="AN1305" s="68">
        <f ca="1">ROUND(NORMINV($AS1305,'Inputs and Outputs'!$C$20,'Inputs and Outputs'!$D$20),0)</f>
        <v>105</v>
      </c>
      <c r="AO1305" s="68">
        <f t="shared" si="421"/>
        <v>103</v>
      </c>
      <c r="AP1305" s="68">
        <f t="shared" ca="1" si="422"/>
        <v>103</v>
      </c>
      <c r="AQ1305" s="68">
        <f ca="1">IF(AP1305-AM1305&gt;'Inputs and Outputs'!$D$4,Three-AM1305,0)</f>
        <v>1</v>
      </c>
      <c r="AR1305" s="68">
        <f ca="1">AP1305*'Inputs and Outputs'!$D$5-AQ1305*'Inputs and Outputs'!$D$6</f>
        <v>4020</v>
      </c>
      <c r="AS1305" s="70">
        <f t="shared" ca="1" si="432"/>
        <v>0.5092027560263318</v>
      </c>
      <c r="AT1305" s="68">
        <f t="shared" si="423"/>
        <v>200</v>
      </c>
      <c r="AU1305" s="75">
        <f ca="1">AP1305*'Inputs and Outputs'!$D$5-('Model Part B'!AQ1305*'Model Part B'!AT1305+AQ1305*Costperbumped)</f>
        <v>3820</v>
      </c>
      <c r="AX1305" s="74">
        <v>1302</v>
      </c>
      <c r="AY1305" s="68" t="s">
        <v>5</v>
      </c>
      <c r="AZ1305" s="71">
        <f t="shared" si="438"/>
        <v>44631</v>
      </c>
      <c r="BA1305" s="67" t="s">
        <v>0</v>
      </c>
      <c r="BB1305" s="68" t="str">
        <f>'Flight Data'!$A1303</f>
        <v>G1302</v>
      </c>
      <c r="BC1305" s="68">
        <f ca="1">'Flight Data'!$B1303</f>
        <v>2</v>
      </c>
      <c r="BD1305" s="68">
        <f ca="1">ROUND(NORMINV($BI1305,'Inputs and Outputs'!$C$20,'Inputs and Outputs'!$D$20),0)</f>
        <v>106</v>
      </c>
      <c r="BE1305" s="68">
        <f t="shared" si="424"/>
        <v>104</v>
      </c>
      <c r="BF1305" s="68">
        <f t="shared" ca="1" si="425"/>
        <v>104</v>
      </c>
      <c r="BG1305" s="68">
        <f ca="1">IF(BF1305-BC1305&gt;'Inputs and Outputs'!$D$4,Four-BC1305,0)</f>
        <v>2</v>
      </c>
      <c r="BH1305" s="68">
        <f ca="1">BF1305*'Inputs and Outputs'!$D$5-BG1305*'Inputs and Outputs'!$D$6</f>
        <v>3960</v>
      </c>
      <c r="BI1305" s="70">
        <f t="shared" ca="1" si="433"/>
        <v>0.565782085325363</v>
      </c>
      <c r="BJ1305" s="68">
        <f t="shared" si="426"/>
        <v>200</v>
      </c>
      <c r="BK1305" s="75">
        <f ca="1">BF1305*'Inputs and Outputs'!$D$5-('Model Part B'!BG1305*'Model Part B'!BJ1305+BG1305*Costperbumped)</f>
        <v>3560</v>
      </c>
      <c r="BN1305" s="74">
        <v>1302</v>
      </c>
      <c r="BO1305" s="68" t="s">
        <v>5</v>
      </c>
      <c r="BP1305" s="71">
        <f t="shared" si="439"/>
        <v>44631</v>
      </c>
      <c r="BQ1305" s="67" t="s">
        <v>0</v>
      </c>
      <c r="BR1305" s="68" t="str">
        <f>'Flight Data'!$A1303</f>
        <v>G1302</v>
      </c>
      <c r="BS1305" s="68">
        <f ca="1">'Flight Data'!$B1303</f>
        <v>2</v>
      </c>
      <c r="BT1305" s="68">
        <f ca="1">ROUND(NORMINV($BY1305,'Inputs and Outputs'!$C$18,'Inputs and Outputs'!$D$18),0)</f>
        <v>103</v>
      </c>
      <c r="BU1305" s="68">
        <f t="shared" si="427"/>
        <v>105</v>
      </c>
      <c r="BV1305" s="68">
        <f t="shared" ca="1" si="428"/>
        <v>103</v>
      </c>
      <c r="BW1305" s="68">
        <f ca="1">IF(BV1305-BS1305&gt;'Inputs and Outputs'!$D$4,Five-BS1305,0)</f>
        <v>3</v>
      </c>
      <c r="BX1305" s="68">
        <f ca="1">BV1305*'Inputs and Outputs'!$D$5-BW1305*'Inputs and Outputs'!$D$6</f>
        <v>3820</v>
      </c>
      <c r="BY1305" s="70">
        <f t="shared" ca="1" si="434"/>
        <v>0.59984122544235219</v>
      </c>
      <c r="BZ1305" s="68">
        <f t="shared" si="429"/>
        <v>200</v>
      </c>
      <c r="CA1305" s="75">
        <f ca="1">BV1305*'Inputs and Outputs'!$D$5-('Model Part B'!BW1305*'Model Part B'!BZ1305+BW1305*Costperbumped)</f>
        <v>3220</v>
      </c>
    </row>
    <row r="1306" spans="2:79" x14ac:dyDescent="0.2">
      <c r="B1306" s="74">
        <v>1303</v>
      </c>
      <c r="C1306" s="68" t="s">
        <v>4</v>
      </c>
      <c r="D1306" s="71">
        <f t="shared" si="435"/>
        <v>44632</v>
      </c>
      <c r="E1306" s="67" t="s">
        <v>3</v>
      </c>
      <c r="F1306" s="68" t="str">
        <f>'Flight Data'!$A1304</f>
        <v>G1303</v>
      </c>
      <c r="G1306" s="68">
        <f ca="1">'Flight Data'!$B1304</f>
        <v>5</v>
      </c>
      <c r="H1306" s="68">
        <f ca="1">ROUND(NORMINV($M1306,'Inputs and Outputs'!$C$18,'Inputs and Outputs'!$D$18),0)</f>
        <v>107</v>
      </c>
      <c r="I1306" s="68">
        <f t="shared" si="415"/>
        <v>101</v>
      </c>
      <c r="J1306" s="68">
        <f t="shared" ca="1" si="416"/>
        <v>101</v>
      </c>
      <c r="K1306" s="68">
        <f ca="1">IF(J1306-G1306&gt;'Inputs and Outputs'!$D$4,One-G1306,0)</f>
        <v>0</v>
      </c>
      <c r="L1306" s="68">
        <f ca="1">J1306*'Inputs and Outputs'!$D$5-K1306*'Inputs and Outputs'!$D$6</f>
        <v>4040</v>
      </c>
      <c r="M1306" s="70">
        <f t="shared" ca="1" si="430"/>
        <v>0.84760635437717147</v>
      </c>
      <c r="N1306" s="68">
        <f t="shared" si="417"/>
        <v>25</v>
      </c>
      <c r="O1306" s="75">
        <f ca="1">J1306*'Inputs and Outputs'!$D$5-('Model Part B'!K1306*'Model Part B'!N1306+K1306*Costperbumped)</f>
        <v>4040</v>
      </c>
      <c r="R1306" s="74">
        <v>1303</v>
      </c>
      <c r="S1306" s="68" t="s">
        <v>4</v>
      </c>
      <c r="T1306" s="71">
        <f t="shared" si="436"/>
        <v>44632</v>
      </c>
      <c r="U1306" s="67" t="s">
        <v>3</v>
      </c>
      <c r="V1306" s="68" t="str">
        <f>'Flight Data'!$A1304</f>
        <v>G1303</v>
      </c>
      <c r="W1306" s="68">
        <f ca="1">'Flight Data'!$B1304</f>
        <v>5</v>
      </c>
      <c r="X1306" s="68">
        <f ca="1">ROUND(NORMINV($AC1306,'Inputs and Outputs'!$C$18,'Inputs and Outputs'!$D$18),0)</f>
        <v>101</v>
      </c>
      <c r="Y1306" s="68">
        <f t="shared" si="418"/>
        <v>102</v>
      </c>
      <c r="Z1306" s="68">
        <f t="shared" ca="1" si="419"/>
        <v>101</v>
      </c>
      <c r="AA1306" s="68">
        <f ca="1">IF(Z1306-W1306&gt;'Inputs and Outputs'!$D$4,One-W1306,0)</f>
        <v>0</v>
      </c>
      <c r="AB1306" s="68">
        <f ca="1">Z1306*'Inputs and Outputs'!$D$5-AA1306*'Inputs and Outputs'!$D$6</f>
        <v>4040</v>
      </c>
      <c r="AC1306" s="70">
        <f t="shared" ca="1" si="431"/>
        <v>0.48113205947258719</v>
      </c>
      <c r="AD1306" s="68">
        <f t="shared" si="420"/>
        <v>25</v>
      </c>
      <c r="AE1306" s="75">
        <f ca="1">Z1306*'Inputs and Outputs'!$D$5-('Model Part B'!AA1306*'Model Part B'!AD1306+AA1306*Costperbumped)</f>
        <v>4040</v>
      </c>
      <c r="AH1306" s="74">
        <v>1303</v>
      </c>
      <c r="AI1306" s="68" t="s">
        <v>4</v>
      </c>
      <c r="AJ1306" s="71">
        <f t="shared" si="437"/>
        <v>44632</v>
      </c>
      <c r="AK1306" s="67" t="s">
        <v>3</v>
      </c>
      <c r="AL1306" s="68" t="str">
        <f>'Flight Data'!$A1304</f>
        <v>G1303</v>
      </c>
      <c r="AM1306" s="68">
        <f ca="1">'Flight Data'!$B1304</f>
        <v>5</v>
      </c>
      <c r="AN1306" s="68">
        <f ca="1">ROUND(NORMINV($AS1306,'Inputs and Outputs'!$C$18,'Inputs and Outputs'!$D$18),0)</f>
        <v>105</v>
      </c>
      <c r="AO1306" s="68">
        <f t="shared" si="421"/>
        <v>103</v>
      </c>
      <c r="AP1306" s="68">
        <f t="shared" ca="1" si="422"/>
        <v>103</v>
      </c>
      <c r="AQ1306" s="68">
        <f ca="1">IF(AP1306-AM1306&gt;'Inputs and Outputs'!$D$4,Three-AM1306,0)</f>
        <v>0</v>
      </c>
      <c r="AR1306" s="68">
        <f ca="1">AP1306*'Inputs and Outputs'!$D$5-AQ1306*'Inputs and Outputs'!$D$6</f>
        <v>4120</v>
      </c>
      <c r="AS1306" s="70">
        <f t="shared" ca="1" si="432"/>
        <v>0.77196075114878759</v>
      </c>
      <c r="AT1306" s="68">
        <f t="shared" si="423"/>
        <v>25</v>
      </c>
      <c r="AU1306" s="75">
        <f ca="1">AP1306*'Inputs and Outputs'!$D$5-('Model Part B'!AQ1306*'Model Part B'!AT1306+AQ1306*Costperbumped)</f>
        <v>4120</v>
      </c>
      <c r="AX1306" s="74">
        <v>1303</v>
      </c>
      <c r="AY1306" s="68" t="s">
        <v>4</v>
      </c>
      <c r="AZ1306" s="71">
        <f t="shared" si="438"/>
        <v>44632</v>
      </c>
      <c r="BA1306" s="67" t="s">
        <v>3</v>
      </c>
      <c r="BB1306" s="68" t="str">
        <f>'Flight Data'!$A1304</f>
        <v>G1303</v>
      </c>
      <c r="BC1306" s="68">
        <f ca="1">'Flight Data'!$B1304</f>
        <v>5</v>
      </c>
      <c r="BD1306" s="68">
        <f ca="1">ROUND(NORMINV($BI1306,'Inputs and Outputs'!$C$18,'Inputs and Outputs'!$D$18),0)</f>
        <v>107</v>
      </c>
      <c r="BE1306" s="68">
        <f t="shared" si="424"/>
        <v>104</v>
      </c>
      <c r="BF1306" s="68">
        <f t="shared" ca="1" si="425"/>
        <v>104</v>
      </c>
      <c r="BG1306" s="68">
        <f ca="1">IF(BF1306-BC1306&gt;'Inputs and Outputs'!$D$4,Four-BC1306,0)</f>
        <v>0</v>
      </c>
      <c r="BH1306" s="68">
        <f ca="1">BF1306*'Inputs and Outputs'!$D$5-BG1306*'Inputs and Outputs'!$D$6</f>
        <v>4160</v>
      </c>
      <c r="BI1306" s="70">
        <f t="shared" ca="1" si="433"/>
        <v>0.82320848743695574</v>
      </c>
      <c r="BJ1306" s="68">
        <f t="shared" si="426"/>
        <v>25</v>
      </c>
      <c r="BK1306" s="75">
        <f ca="1">BF1306*'Inputs and Outputs'!$D$5-('Model Part B'!BG1306*'Model Part B'!BJ1306+BG1306*Costperbumped)</f>
        <v>4160</v>
      </c>
      <c r="BN1306" s="74">
        <v>1303</v>
      </c>
      <c r="BO1306" s="68" t="s">
        <v>4</v>
      </c>
      <c r="BP1306" s="71">
        <f t="shared" si="439"/>
        <v>44632</v>
      </c>
      <c r="BQ1306" s="67" t="s">
        <v>3</v>
      </c>
      <c r="BR1306" s="68" t="str">
        <f>'Flight Data'!$A1304</f>
        <v>G1303</v>
      </c>
      <c r="BS1306" s="68">
        <f ca="1">'Flight Data'!$B1304</f>
        <v>5</v>
      </c>
      <c r="BT1306" s="68">
        <f ca="1">ROUND(NORMINV($BY1306,'Inputs and Outputs'!$C$18,'Inputs and Outputs'!$D$18),0)</f>
        <v>97</v>
      </c>
      <c r="BU1306" s="68">
        <f t="shared" si="427"/>
        <v>105</v>
      </c>
      <c r="BV1306" s="68">
        <f t="shared" ca="1" si="428"/>
        <v>97</v>
      </c>
      <c r="BW1306" s="68">
        <f ca="1">IF(BV1306-BS1306&gt;'Inputs and Outputs'!$D$4,Five-BS1306,0)</f>
        <v>0</v>
      </c>
      <c r="BX1306" s="68">
        <f ca="1">BV1306*'Inputs and Outputs'!$D$5-BW1306*'Inputs and Outputs'!$D$6</f>
        <v>3880</v>
      </c>
      <c r="BY1306" s="70">
        <f t="shared" ca="1" si="434"/>
        <v>0.26990795043540161</v>
      </c>
      <c r="BZ1306" s="68">
        <f t="shared" si="429"/>
        <v>25</v>
      </c>
      <c r="CA1306" s="75">
        <f ca="1">BV1306*'Inputs and Outputs'!$D$5-('Model Part B'!BW1306*'Model Part B'!BZ1306+BW1306*Costperbumped)</f>
        <v>3880</v>
      </c>
    </row>
    <row r="1307" spans="2:79" x14ac:dyDescent="0.2">
      <c r="B1307" s="74">
        <v>1304</v>
      </c>
      <c r="C1307" s="68" t="s">
        <v>4</v>
      </c>
      <c r="D1307" s="71">
        <f t="shared" si="435"/>
        <v>44632</v>
      </c>
      <c r="E1307" s="67" t="s">
        <v>2</v>
      </c>
      <c r="F1307" s="68" t="str">
        <f>'Flight Data'!$A1305</f>
        <v>G1304</v>
      </c>
      <c r="G1307" s="68">
        <f ca="1">'Flight Data'!$B1305</f>
        <v>9</v>
      </c>
      <c r="H1307" s="68">
        <f ca="1">ROUND(NORMINV($M1307,'Inputs and Outputs'!$C$19,'Inputs and Outputs'!$D$19),0)</f>
        <v>109</v>
      </c>
      <c r="I1307" s="68">
        <f t="shared" si="415"/>
        <v>101</v>
      </c>
      <c r="J1307" s="68">
        <f t="shared" ca="1" si="416"/>
        <v>101</v>
      </c>
      <c r="K1307" s="68">
        <f ca="1">IF(J1307-G1307&gt;'Inputs and Outputs'!$D$4,One-G1307,0)</f>
        <v>0</v>
      </c>
      <c r="L1307" s="68">
        <f ca="1">J1307*'Inputs and Outputs'!$D$5-K1307*'Inputs and Outputs'!$D$6</f>
        <v>4040</v>
      </c>
      <c r="M1307" s="70">
        <f t="shared" ca="1" si="430"/>
        <v>0.89867537488060711</v>
      </c>
      <c r="N1307" s="68">
        <f t="shared" si="417"/>
        <v>25</v>
      </c>
      <c r="O1307" s="75">
        <f ca="1">J1307*'Inputs and Outputs'!$D$5-('Model Part B'!K1307*'Model Part B'!N1307+K1307*Costperbumped)</f>
        <v>4040</v>
      </c>
      <c r="R1307" s="74">
        <v>1304</v>
      </c>
      <c r="S1307" s="68" t="s">
        <v>4</v>
      </c>
      <c r="T1307" s="71">
        <f t="shared" si="436"/>
        <v>44632</v>
      </c>
      <c r="U1307" s="67" t="s">
        <v>2</v>
      </c>
      <c r="V1307" s="68" t="str">
        <f>'Flight Data'!$A1305</f>
        <v>G1304</v>
      </c>
      <c r="W1307" s="68">
        <f ca="1">'Flight Data'!$B1305</f>
        <v>9</v>
      </c>
      <c r="X1307" s="68">
        <f ca="1">ROUND(NORMINV($AC1307,'Inputs and Outputs'!$C$19,'Inputs and Outputs'!$D$19),0)</f>
        <v>92</v>
      </c>
      <c r="Y1307" s="68">
        <f t="shared" si="418"/>
        <v>102</v>
      </c>
      <c r="Z1307" s="68">
        <f t="shared" ca="1" si="419"/>
        <v>92</v>
      </c>
      <c r="AA1307" s="68">
        <f ca="1">IF(Z1307-W1307&gt;'Inputs and Outputs'!$D$4,One-W1307,0)</f>
        <v>0</v>
      </c>
      <c r="AB1307" s="68">
        <f ca="1">Z1307*'Inputs and Outputs'!$D$5-AA1307*'Inputs and Outputs'!$D$6</f>
        <v>3680</v>
      </c>
      <c r="AC1307" s="70">
        <f t="shared" ca="1" si="431"/>
        <v>1.3673656286585345E-2</v>
      </c>
      <c r="AD1307" s="68">
        <f t="shared" si="420"/>
        <v>25</v>
      </c>
      <c r="AE1307" s="75">
        <f ca="1">Z1307*'Inputs and Outputs'!$D$5-('Model Part B'!AA1307*'Model Part B'!AD1307+AA1307*Costperbumped)</f>
        <v>3680</v>
      </c>
      <c r="AH1307" s="74">
        <v>1304</v>
      </c>
      <c r="AI1307" s="68" t="s">
        <v>4</v>
      </c>
      <c r="AJ1307" s="71">
        <f t="shared" si="437"/>
        <v>44632</v>
      </c>
      <c r="AK1307" s="67" t="s">
        <v>2</v>
      </c>
      <c r="AL1307" s="68" t="str">
        <f>'Flight Data'!$A1305</f>
        <v>G1304</v>
      </c>
      <c r="AM1307" s="68">
        <f ca="1">'Flight Data'!$B1305</f>
        <v>9</v>
      </c>
      <c r="AN1307" s="68">
        <f ca="1">ROUND(NORMINV($AS1307,'Inputs and Outputs'!$C$19,'Inputs and Outputs'!$D$19),0)</f>
        <v>108</v>
      </c>
      <c r="AO1307" s="68">
        <f t="shared" si="421"/>
        <v>103</v>
      </c>
      <c r="AP1307" s="68">
        <f t="shared" ca="1" si="422"/>
        <v>103</v>
      </c>
      <c r="AQ1307" s="68">
        <f ca="1">IF(AP1307-AM1307&gt;'Inputs and Outputs'!$D$4,Three-AM1307,0)</f>
        <v>0</v>
      </c>
      <c r="AR1307" s="68">
        <f ca="1">AP1307*'Inputs and Outputs'!$D$5-AQ1307*'Inputs and Outputs'!$D$6</f>
        <v>4120</v>
      </c>
      <c r="AS1307" s="70">
        <f t="shared" ca="1" si="432"/>
        <v>0.83052174843082638</v>
      </c>
      <c r="AT1307" s="68">
        <f t="shared" si="423"/>
        <v>25</v>
      </c>
      <c r="AU1307" s="75">
        <f ca="1">AP1307*'Inputs and Outputs'!$D$5-('Model Part B'!AQ1307*'Model Part B'!AT1307+AQ1307*Costperbumped)</f>
        <v>4120</v>
      </c>
      <c r="AX1307" s="74">
        <v>1304</v>
      </c>
      <c r="AY1307" s="68" t="s">
        <v>4</v>
      </c>
      <c r="AZ1307" s="71">
        <f t="shared" si="438"/>
        <v>44632</v>
      </c>
      <c r="BA1307" s="67" t="s">
        <v>2</v>
      </c>
      <c r="BB1307" s="68" t="str">
        <f>'Flight Data'!$A1305</f>
        <v>G1304</v>
      </c>
      <c r="BC1307" s="68">
        <f ca="1">'Flight Data'!$B1305</f>
        <v>9</v>
      </c>
      <c r="BD1307" s="68">
        <f ca="1">ROUND(NORMINV($BI1307,'Inputs and Outputs'!$C$19,'Inputs and Outputs'!$D$19),0)</f>
        <v>103</v>
      </c>
      <c r="BE1307" s="68">
        <f t="shared" si="424"/>
        <v>104</v>
      </c>
      <c r="BF1307" s="68">
        <f t="shared" ca="1" si="425"/>
        <v>103</v>
      </c>
      <c r="BG1307" s="68">
        <f ca="1">IF(BF1307-BC1307&gt;'Inputs and Outputs'!$D$4,Four-BC1307,0)</f>
        <v>0</v>
      </c>
      <c r="BH1307" s="68">
        <f ca="1">BF1307*'Inputs and Outputs'!$D$5-BG1307*'Inputs and Outputs'!$D$6</f>
        <v>4120</v>
      </c>
      <c r="BI1307" s="70">
        <f t="shared" ca="1" si="433"/>
        <v>0.49967230965219256</v>
      </c>
      <c r="BJ1307" s="68">
        <f t="shared" si="426"/>
        <v>25</v>
      </c>
      <c r="BK1307" s="75">
        <f ca="1">BF1307*'Inputs and Outputs'!$D$5-('Model Part B'!BG1307*'Model Part B'!BJ1307+BG1307*Costperbumped)</f>
        <v>4120</v>
      </c>
      <c r="BN1307" s="74">
        <v>1304</v>
      </c>
      <c r="BO1307" s="68" t="s">
        <v>4</v>
      </c>
      <c r="BP1307" s="71">
        <f t="shared" si="439"/>
        <v>44632</v>
      </c>
      <c r="BQ1307" s="67" t="s">
        <v>2</v>
      </c>
      <c r="BR1307" s="68" t="str">
        <f>'Flight Data'!$A1305</f>
        <v>G1304</v>
      </c>
      <c r="BS1307" s="68">
        <f ca="1">'Flight Data'!$B1305</f>
        <v>9</v>
      </c>
      <c r="BT1307" s="68">
        <f ca="1">ROUND(NORMINV($BY1307,'Inputs and Outputs'!$C$18,'Inputs and Outputs'!$D$18),0)</f>
        <v>102</v>
      </c>
      <c r="BU1307" s="68">
        <f t="shared" si="427"/>
        <v>105</v>
      </c>
      <c r="BV1307" s="68">
        <f t="shared" ca="1" si="428"/>
        <v>102</v>
      </c>
      <c r="BW1307" s="68">
        <f ca="1">IF(BV1307-BS1307&gt;'Inputs and Outputs'!$D$4,Five-BS1307,0)</f>
        <v>0</v>
      </c>
      <c r="BX1307" s="68">
        <f ca="1">BV1307*'Inputs and Outputs'!$D$5-BW1307*'Inputs and Outputs'!$D$6</f>
        <v>4080</v>
      </c>
      <c r="BY1307" s="70">
        <f t="shared" ca="1" si="434"/>
        <v>0.58754121613249777</v>
      </c>
      <c r="BZ1307" s="68">
        <f t="shared" si="429"/>
        <v>25</v>
      </c>
      <c r="CA1307" s="75">
        <f ca="1">BV1307*'Inputs and Outputs'!$D$5-('Model Part B'!BW1307*'Model Part B'!BZ1307+BW1307*Costperbumped)</f>
        <v>4080</v>
      </c>
    </row>
    <row r="1308" spans="2:79" x14ac:dyDescent="0.2">
      <c r="B1308" s="74">
        <v>1305</v>
      </c>
      <c r="C1308" s="68" t="s">
        <v>4</v>
      </c>
      <c r="D1308" s="71">
        <f t="shared" si="435"/>
        <v>44632</v>
      </c>
      <c r="E1308" s="67" t="s">
        <v>0</v>
      </c>
      <c r="F1308" s="68" t="str">
        <f>'Flight Data'!$A1306</f>
        <v>G1305</v>
      </c>
      <c r="G1308" s="68">
        <f ca="1">'Flight Data'!$B1306</f>
        <v>1</v>
      </c>
      <c r="H1308" s="68">
        <f ca="1">ROUND(NORMINV($M1308,'Inputs and Outputs'!$C$20,'Inputs and Outputs'!$D$20),0)</f>
        <v>112</v>
      </c>
      <c r="I1308" s="68">
        <f t="shared" si="415"/>
        <v>101</v>
      </c>
      <c r="J1308" s="68">
        <f t="shared" ca="1" si="416"/>
        <v>101</v>
      </c>
      <c r="K1308" s="68">
        <f ca="1">IF(J1308-G1308&gt;'Inputs and Outputs'!$D$4,One-G1308,0)</f>
        <v>0</v>
      </c>
      <c r="L1308" s="68">
        <f ca="1">J1308*'Inputs and Outputs'!$D$5-K1308*'Inputs and Outputs'!$D$6</f>
        <v>4040</v>
      </c>
      <c r="M1308" s="70">
        <f t="shared" ca="1" si="430"/>
        <v>0.91247848402828136</v>
      </c>
      <c r="N1308" s="68">
        <f t="shared" si="417"/>
        <v>200</v>
      </c>
      <c r="O1308" s="75">
        <f ca="1">J1308*'Inputs and Outputs'!$D$5-('Model Part B'!K1308*'Model Part B'!N1308+K1308*Costperbumped)</f>
        <v>4040</v>
      </c>
      <c r="R1308" s="74">
        <v>1305</v>
      </c>
      <c r="S1308" s="68" t="s">
        <v>4</v>
      </c>
      <c r="T1308" s="71">
        <f t="shared" si="436"/>
        <v>44632</v>
      </c>
      <c r="U1308" s="67" t="s">
        <v>0</v>
      </c>
      <c r="V1308" s="68" t="str">
        <f>'Flight Data'!$A1306</f>
        <v>G1305</v>
      </c>
      <c r="W1308" s="68">
        <f ca="1">'Flight Data'!$B1306</f>
        <v>1</v>
      </c>
      <c r="X1308" s="68">
        <f ca="1">ROUND(NORMINV($AC1308,'Inputs and Outputs'!$C$20,'Inputs and Outputs'!$D$20),0)</f>
        <v>112</v>
      </c>
      <c r="Y1308" s="68">
        <f t="shared" si="418"/>
        <v>102</v>
      </c>
      <c r="Z1308" s="68">
        <f t="shared" ca="1" si="419"/>
        <v>102</v>
      </c>
      <c r="AA1308" s="68">
        <f ca="1">IF(Z1308-W1308&gt;'Inputs and Outputs'!$D$4,One-W1308,0)</f>
        <v>0</v>
      </c>
      <c r="AB1308" s="68">
        <f ca="1">Z1308*'Inputs and Outputs'!$D$5-AA1308*'Inputs and Outputs'!$D$6</f>
        <v>4080</v>
      </c>
      <c r="AC1308" s="70">
        <f t="shared" ca="1" si="431"/>
        <v>0.90506289270396767</v>
      </c>
      <c r="AD1308" s="68">
        <f t="shared" si="420"/>
        <v>200</v>
      </c>
      <c r="AE1308" s="75">
        <f ca="1">Z1308*'Inputs and Outputs'!$D$5-('Model Part B'!AA1308*'Model Part B'!AD1308+AA1308*Costperbumped)</f>
        <v>4080</v>
      </c>
      <c r="AH1308" s="74">
        <v>1305</v>
      </c>
      <c r="AI1308" s="68" t="s">
        <v>4</v>
      </c>
      <c r="AJ1308" s="71">
        <f t="shared" si="437"/>
        <v>44632</v>
      </c>
      <c r="AK1308" s="67" t="s">
        <v>0</v>
      </c>
      <c r="AL1308" s="68" t="str">
        <f>'Flight Data'!$A1306</f>
        <v>G1305</v>
      </c>
      <c r="AM1308" s="68">
        <f ca="1">'Flight Data'!$B1306</f>
        <v>1</v>
      </c>
      <c r="AN1308" s="68">
        <f ca="1">ROUND(NORMINV($AS1308,'Inputs and Outputs'!$C$20,'Inputs and Outputs'!$D$20),0)</f>
        <v>109</v>
      </c>
      <c r="AO1308" s="68">
        <f t="shared" si="421"/>
        <v>103</v>
      </c>
      <c r="AP1308" s="68">
        <f t="shared" ca="1" si="422"/>
        <v>103</v>
      </c>
      <c r="AQ1308" s="68">
        <f ca="1">IF(AP1308-AM1308&gt;'Inputs and Outputs'!$D$4,Three-AM1308,0)</f>
        <v>2</v>
      </c>
      <c r="AR1308" s="68">
        <f ca="1">AP1308*'Inputs and Outputs'!$D$5-AQ1308*'Inputs and Outputs'!$D$6</f>
        <v>3920</v>
      </c>
      <c r="AS1308" s="70">
        <f t="shared" ca="1" si="432"/>
        <v>0.77156218455980086</v>
      </c>
      <c r="AT1308" s="68">
        <f t="shared" si="423"/>
        <v>200</v>
      </c>
      <c r="AU1308" s="75">
        <f ca="1">AP1308*'Inputs and Outputs'!$D$5-('Model Part B'!AQ1308*'Model Part B'!AT1308+AQ1308*Costperbumped)</f>
        <v>3520</v>
      </c>
      <c r="AX1308" s="74">
        <v>1305</v>
      </c>
      <c r="AY1308" s="68" t="s">
        <v>4</v>
      </c>
      <c r="AZ1308" s="71">
        <f t="shared" si="438"/>
        <v>44632</v>
      </c>
      <c r="BA1308" s="67" t="s">
        <v>0</v>
      </c>
      <c r="BB1308" s="68" t="str">
        <f>'Flight Data'!$A1306</f>
        <v>G1305</v>
      </c>
      <c r="BC1308" s="68">
        <f ca="1">'Flight Data'!$B1306</f>
        <v>1</v>
      </c>
      <c r="BD1308" s="68">
        <f ca="1">ROUND(NORMINV($BI1308,'Inputs and Outputs'!$C$20,'Inputs and Outputs'!$D$20),0)</f>
        <v>111</v>
      </c>
      <c r="BE1308" s="68">
        <f t="shared" si="424"/>
        <v>104</v>
      </c>
      <c r="BF1308" s="68">
        <f t="shared" ca="1" si="425"/>
        <v>104</v>
      </c>
      <c r="BG1308" s="68">
        <f ca="1">IF(BF1308-BC1308&gt;'Inputs and Outputs'!$D$4,Four-BC1308,0)</f>
        <v>3</v>
      </c>
      <c r="BH1308" s="68">
        <f ca="1">BF1308*'Inputs and Outputs'!$D$5-BG1308*'Inputs and Outputs'!$D$6</f>
        <v>3860</v>
      </c>
      <c r="BI1308" s="70">
        <f t="shared" ca="1" si="433"/>
        <v>0.8696404493754335</v>
      </c>
      <c r="BJ1308" s="68">
        <f t="shared" si="426"/>
        <v>200</v>
      </c>
      <c r="BK1308" s="75">
        <f ca="1">BF1308*'Inputs and Outputs'!$D$5-('Model Part B'!BG1308*'Model Part B'!BJ1308+BG1308*Costperbumped)</f>
        <v>3260</v>
      </c>
      <c r="BN1308" s="74">
        <v>1305</v>
      </c>
      <c r="BO1308" s="68" t="s">
        <v>4</v>
      </c>
      <c r="BP1308" s="71">
        <f t="shared" si="439"/>
        <v>44632</v>
      </c>
      <c r="BQ1308" s="67" t="s">
        <v>0</v>
      </c>
      <c r="BR1308" s="68" t="str">
        <f>'Flight Data'!$A1306</f>
        <v>G1305</v>
      </c>
      <c r="BS1308" s="68">
        <f ca="1">'Flight Data'!$B1306</f>
        <v>1</v>
      </c>
      <c r="BT1308" s="68">
        <f ca="1">ROUND(NORMINV($BY1308,'Inputs and Outputs'!$C$18,'Inputs and Outputs'!$D$18),0)</f>
        <v>94</v>
      </c>
      <c r="BU1308" s="68">
        <f t="shared" si="427"/>
        <v>105</v>
      </c>
      <c r="BV1308" s="68">
        <f t="shared" ca="1" si="428"/>
        <v>94</v>
      </c>
      <c r="BW1308" s="68">
        <f ca="1">IF(BV1308-BS1308&gt;'Inputs and Outputs'!$D$4,Five-BS1308,0)</f>
        <v>0</v>
      </c>
      <c r="BX1308" s="68">
        <f ca="1">BV1308*'Inputs and Outputs'!$D$5-BW1308*'Inputs and Outputs'!$D$6</f>
        <v>3760</v>
      </c>
      <c r="BY1308" s="70">
        <f t="shared" ca="1" si="434"/>
        <v>0.13600147413003916</v>
      </c>
      <c r="BZ1308" s="68">
        <f t="shared" si="429"/>
        <v>200</v>
      </c>
      <c r="CA1308" s="75">
        <f ca="1">BV1308*'Inputs and Outputs'!$D$5-('Model Part B'!BW1308*'Model Part B'!BZ1308+BW1308*Costperbumped)</f>
        <v>3760</v>
      </c>
    </row>
    <row r="1309" spans="2:79" x14ac:dyDescent="0.2">
      <c r="B1309" s="74">
        <v>1306</v>
      </c>
      <c r="C1309" s="68" t="s">
        <v>1</v>
      </c>
      <c r="D1309" s="71">
        <f t="shared" si="435"/>
        <v>44633</v>
      </c>
      <c r="E1309" s="67" t="s">
        <v>3</v>
      </c>
      <c r="F1309" s="68" t="str">
        <f>'Flight Data'!$A1307</f>
        <v>G1306</v>
      </c>
      <c r="G1309" s="68">
        <f ca="1">'Flight Data'!$B1307</f>
        <v>9</v>
      </c>
      <c r="H1309" s="68">
        <f ca="1">ROUND(NORMINV($M1309,'Inputs and Outputs'!$C$18,'Inputs and Outputs'!$D$18),0)</f>
        <v>105</v>
      </c>
      <c r="I1309" s="68">
        <f t="shared" si="415"/>
        <v>101</v>
      </c>
      <c r="J1309" s="68">
        <f t="shared" ca="1" si="416"/>
        <v>101</v>
      </c>
      <c r="K1309" s="68">
        <f ca="1">IF(J1309-G1309&gt;'Inputs and Outputs'!$D$4,One-G1309,0)</f>
        <v>0</v>
      </c>
      <c r="L1309" s="68">
        <f ca="1">J1309*'Inputs and Outputs'!$D$5-K1309*'Inputs and Outputs'!$D$6</f>
        <v>4040</v>
      </c>
      <c r="M1309" s="70">
        <f t="shared" ca="1" si="430"/>
        <v>0.72182582395718653</v>
      </c>
      <c r="N1309" s="68">
        <f t="shared" si="417"/>
        <v>25</v>
      </c>
      <c r="O1309" s="75">
        <f ca="1">J1309*'Inputs and Outputs'!$D$5-('Model Part B'!K1309*'Model Part B'!N1309+K1309*Costperbumped)</f>
        <v>4040</v>
      </c>
      <c r="R1309" s="74">
        <v>1306</v>
      </c>
      <c r="S1309" s="68" t="s">
        <v>1</v>
      </c>
      <c r="T1309" s="71">
        <f t="shared" si="436"/>
        <v>44633</v>
      </c>
      <c r="U1309" s="67" t="s">
        <v>3</v>
      </c>
      <c r="V1309" s="68" t="str">
        <f>'Flight Data'!$A1307</f>
        <v>G1306</v>
      </c>
      <c r="W1309" s="68">
        <f ca="1">'Flight Data'!$B1307</f>
        <v>9</v>
      </c>
      <c r="X1309" s="68">
        <f ca="1">ROUND(NORMINV($AC1309,'Inputs and Outputs'!$C$18,'Inputs and Outputs'!$D$18),0)</f>
        <v>98</v>
      </c>
      <c r="Y1309" s="68">
        <f t="shared" si="418"/>
        <v>102</v>
      </c>
      <c r="Z1309" s="68">
        <f t="shared" ca="1" si="419"/>
        <v>98</v>
      </c>
      <c r="AA1309" s="68">
        <f ca="1">IF(Z1309-W1309&gt;'Inputs and Outputs'!$D$4,One-W1309,0)</f>
        <v>0</v>
      </c>
      <c r="AB1309" s="68">
        <f ca="1">Z1309*'Inputs and Outputs'!$D$5-AA1309*'Inputs and Outputs'!$D$6</f>
        <v>3920</v>
      </c>
      <c r="AC1309" s="70">
        <f t="shared" ca="1" si="431"/>
        <v>0.32843759817263141</v>
      </c>
      <c r="AD1309" s="68">
        <f t="shared" si="420"/>
        <v>25</v>
      </c>
      <c r="AE1309" s="75">
        <f ca="1">Z1309*'Inputs and Outputs'!$D$5-('Model Part B'!AA1309*'Model Part B'!AD1309+AA1309*Costperbumped)</f>
        <v>3920</v>
      </c>
      <c r="AH1309" s="74">
        <v>1306</v>
      </c>
      <c r="AI1309" s="68" t="s">
        <v>1</v>
      </c>
      <c r="AJ1309" s="71">
        <f t="shared" si="437"/>
        <v>44633</v>
      </c>
      <c r="AK1309" s="67" t="s">
        <v>3</v>
      </c>
      <c r="AL1309" s="68" t="str">
        <f>'Flight Data'!$A1307</f>
        <v>G1306</v>
      </c>
      <c r="AM1309" s="68">
        <f ca="1">'Flight Data'!$B1307</f>
        <v>9</v>
      </c>
      <c r="AN1309" s="68">
        <f ca="1">ROUND(NORMINV($AS1309,'Inputs and Outputs'!$C$18,'Inputs and Outputs'!$D$18),0)</f>
        <v>103</v>
      </c>
      <c r="AO1309" s="68">
        <f t="shared" si="421"/>
        <v>103</v>
      </c>
      <c r="AP1309" s="68">
        <f t="shared" ca="1" si="422"/>
        <v>103</v>
      </c>
      <c r="AQ1309" s="68">
        <f ca="1">IF(AP1309-AM1309&gt;'Inputs and Outputs'!$D$4,Three-AM1309,0)</f>
        <v>0</v>
      </c>
      <c r="AR1309" s="68">
        <f ca="1">AP1309*'Inputs and Outputs'!$D$5-AQ1309*'Inputs and Outputs'!$D$6</f>
        <v>4120</v>
      </c>
      <c r="AS1309" s="70">
        <f t="shared" ca="1" si="432"/>
        <v>0.66101821542169759</v>
      </c>
      <c r="AT1309" s="68">
        <f t="shared" si="423"/>
        <v>25</v>
      </c>
      <c r="AU1309" s="75">
        <f ca="1">AP1309*'Inputs and Outputs'!$D$5-('Model Part B'!AQ1309*'Model Part B'!AT1309+AQ1309*Costperbumped)</f>
        <v>4120</v>
      </c>
      <c r="AX1309" s="74">
        <v>1306</v>
      </c>
      <c r="AY1309" s="68" t="s">
        <v>1</v>
      </c>
      <c r="AZ1309" s="71">
        <f t="shared" si="438"/>
        <v>44633</v>
      </c>
      <c r="BA1309" s="67" t="s">
        <v>3</v>
      </c>
      <c r="BB1309" s="68" t="str">
        <f>'Flight Data'!$A1307</f>
        <v>G1306</v>
      </c>
      <c r="BC1309" s="68">
        <f ca="1">'Flight Data'!$B1307</f>
        <v>9</v>
      </c>
      <c r="BD1309" s="68">
        <f ca="1">ROUND(NORMINV($BI1309,'Inputs and Outputs'!$C$18,'Inputs and Outputs'!$D$18),0)</f>
        <v>104</v>
      </c>
      <c r="BE1309" s="68">
        <f t="shared" si="424"/>
        <v>104</v>
      </c>
      <c r="BF1309" s="68">
        <f t="shared" ca="1" si="425"/>
        <v>104</v>
      </c>
      <c r="BG1309" s="68">
        <f ca="1">IF(BF1309-BC1309&gt;'Inputs and Outputs'!$D$4,Four-BC1309,0)</f>
        <v>0</v>
      </c>
      <c r="BH1309" s="68">
        <f ca="1">BF1309*'Inputs and Outputs'!$D$5-BG1309*'Inputs and Outputs'!$D$6</f>
        <v>4160</v>
      </c>
      <c r="BI1309" s="70">
        <f t="shared" ca="1" si="433"/>
        <v>0.68598903784086995</v>
      </c>
      <c r="BJ1309" s="68">
        <f t="shared" si="426"/>
        <v>25</v>
      </c>
      <c r="BK1309" s="75">
        <f ca="1">BF1309*'Inputs and Outputs'!$D$5-('Model Part B'!BG1309*'Model Part B'!BJ1309+BG1309*Costperbumped)</f>
        <v>4160</v>
      </c>
      <c r="BN1309" s="74">
        <v>1306</v>
      </c>
      <c r="BO1309" s="68" t="s">
        <v>1</v>
      </c>
      <c r="BP1309" s="71">
        <f t="shared" si="439"/>
        <v>44633</v>
      </c>
      <c r="BQ1309" s="67" t="s">
        <v>3</v>
      </c>
      <c r="BR1309" s="68" t="str">
        <f>'Flight Data'!$A1307</f>
        <v>G1306</v>
      </c>
      <c r="BS1309" s="68">
        <f ca="1">'Flight Data'!$B1307</f>
        <v>9</v>
      </c>
      <c r="BT1309" s="68">
        <f ca="1">ROUND(NORMINV($BY1309,'Inputs and Outputs'!$C$18,'Inputs and Outputs'!$D$18),0)</f>
        <v>101</v>
      </c>
      <c r="BU1309" s="68">
        <f t="shared" si="427"/>
        <v>105</v>
      </c>
      <c r="BV1309" s="68">
        <f t="shared" ca="1" si="428"/>
        <v>101</v>
      </c>
      <c r="BW1309" s="68">
        <f ca="1">IF(BV1309-BS1309&gt;'Inputs and Outputs'!$D$4,Five-BS1309,0)</f>
        <v>0</v>
      </c>
      <c r="BX1309" s="68">
        <f ca="1">BV1309*'Inputs and Outputs'!$D$5-BW1309*'Inputs and Outputs'!$D$6</f>
        <v>4040</v>
      </c>
      <c r="BY1309" s="70">
        <f t="shared" ca="1" si="434"/>
        <v>0.51226189955818968</v>
      </c>
      <c r="BZ1309" s="68">
        <f t="shared" si="429"/>
        <v>25</v>
      </c>
      <c r="CA1309" s="75">
        <f ca="1">BV1309*'Inputs and Outputs'!$D$5-('Model Part B'!BW1309*'Model Part B'!BZ1309+BW1309*Costperbumped)</f>
        <v>4040</v>
      </c>
    </row>
    <row r="1310" spans="2:79" x14ac:dyDescent="0.2">
      <c r="B1310" s="74">
        <v>1307</v>
      </c>
      <c r="C1310" s="68" t="s">
        <v>1</v>
      </c>
      <c r="D1310" s="71">
        <f t="shared" si="435"/>
        <v>44633</v>
      </c>
      <c r="E1310" s="67" t="s">
        <v>2</v>
      </c>
      <c r="F1310" s="68" t="str">
        <f>'Flight Data'!$A1308</f>
        <v>G1307</v>
      </c>
      <c r="G1310" s="68">
        <f ca="1">'Flight Data'!$B1308</f>
        <v>9</v>
      </c>
      <c r="H1310" s="68">
        <f ca="1">ROUND(NORMINV($M1310,'Inputs and Outputs'!$C$19,'Inputs and Outputs'!$D$19),0)</f>
        <v>102</v>
      </c>
      <c r="I1310" s="68">
        <f t="shared" si="415"/>
        <v>101</v>
      </c>
      <c r="J1310" s="68">
        <f t="shared" ca="1" si="416"/>
        <v>101</v>
      </c>
      <c r="K1310" s="68">
        <f ca="1">IF(J1310-G1310&gt;'Inputs and Outputs'!$D$4,One-G1310,0)</f>
        <v>0</v>
      </c>
      <c r="L1310" s="68">
        <f ca="1">J1310*'Inputs and Outputs'!$D$5-K1310*'Inputs and Outputs'!$D$6</f>
        <v>4040</v>
      </c>
      <c r="M1310" s="70">
        <f t="shared" ca="1" si="430"/>
        <v>0.42880993343508489</v>
      </c>
      <c r="N1310" s="68">
        <f t="shared" si="417"/>
        <v>25</v>
      </c>
      <c r="O1310" s="75">
        <f ca="1">J1310*'Inputs and Outputs'!$D$5-('Model Part B'!K1310*'Model Part B'!N1310+K1310*Costperbumped)</f>
        <v>4040</v>
      </c>
      <c r="R1310" s="74">
        <v>1307</v>
      </c>
      <c r="S1310" s="68" t="s">
        <v>1</v>
      </c>
      <c r="T1310" s="71">
        <f t="shared" si="436"/>
        <v>44633</v>
      </c>
      <c r="U1310" s="67" t="s">
        <v>2</v>
      </c>
      <c r="V1310" s="68" t="str">
        <f>'Flight Data'!$A1308</f>
        <v>G1307</v>
      </c>
      <c r="W1310" s="68">
        <f ca="1">'Flight Data'!$B1308</f>
        <v>9</v>
      </c>
      <c r="X1310" s="68">
        <f ca="1">ROUND(NORMINV($AC1310,'Inputs and Outputs'!$C$19,'Inputs and Outputs'!$D$19),0)</f>
        <v>93</v>
      </c>
      <c r="Y1310" s="68">
        <f t="shared" si="418"/>
        <v>102</v>
      </c>
      <c r="Z1310" s="68">
        <f t="shared" ca="1" si="419"/>
        <v>93</v>
      </c>
      <c r="AA1310" s="68">
        <f ca="1">IF(Z1310-W1310&gt;'Inputs and Outputs'!$D$4,One-W1310,0)</f>
        <v>0</v>
      </c>
      <c r="AB1310" s="68">
        <f ca="1">Z1310*'Inputs and Outputs'!$D$5-AA1310*'Inputs and Outputs'!$D$6</f>
        <v>3720</v>
      </c>
      <c r="AC1310" s="70">
        <f t="shared" ca="1" si="431"/>
        <v>1.7892362032312592E-2</v>
      </c>
      <c r="AD1310" s="68">
        <f t="shared" si="420"/>
        <v>25</v>
      </c>
      <c r="AE1310" s="75">
        <f ca="1">Z1310*'Inputs and Outputs'!$D$5-('Model Part B'!AA1310*'Model Part B'!AD1310+AA1310*Costperbumped)</f>
        <v>3720</v>
      </c>
      <c r="AH1310" s="74">
        <v>1307</v>
      </c>
      <c r="AI1310" s="68" t="s">
        <v>1</v>
      </c>
      <c r="AJ1310" s="71">
        <f t="shared" si="437"/>
        <v>44633</v>
      </c>
      <c r="AK1310" s="67" t="s">
        <v>2</v>
      </c>
      <c r="AL1310" s="68" t="str">
        <f>'Flight Data'!$A1308</f>
        <v>G1307</v>
      </c>
      <c r="AM1310" s="68">
        <f ca="1">'Flight Data'!$B1308</f>
        <v>9</v>
      </c>
      <c r="AN1310" s="68">
        <f ca="1">ROUND(NORMINV($AS1310,'Inputs and Outputs'!$C$19,'Inputs and Outputs'!$D$19),0)</f>
        <v>96</v>
      </c>
      <c r="AO1310" s="68">
        <f t="shared" si="421"/>
        <v>103</v>
      </c>
      <c r="AP1310" s="68">
        <f t="shared" ca="1" si="422"/>
        <v>96</v>
      </c>
      <c r="AQ1310" s="68">
        <f ca="1">IF(AP1310-AM1310&gt;'Inputs and Outputs'!$D$4,Three-AM1310,0)</f>
        <v>0</v>
      </c>
      <c r="AR1310" s="68">
        <f ca="1">AP1310*'Inputs and Outputs'!$D$5-AQ1310*'Inputs and Outputs'!$D$6</f>
        <v>3840</v>
      </c>
      <c r="AS1310" s="70">
        <f t="shared" ca="1" si="432"/>
        <v>7.5212943485398975E-2</v>
      </c>
      <c r="AT1310" s="68">
        <f t="shared" si="423"/>
        <v>25</v>
      </c>
      <c r="AU1310" s="75">
        <f ca="1">AP1310*'Inputs and Outputs'!$D$5-('Model Part B'!AQ1310*'Model Part B'!AT1310+AQ1310*Costperbumped)</f>
        <v>3840</v>
      </c>
      <c r="AX1310" s="74">
        <v>1307</v>
      </c>
      <c r="AY1310" s="68" t="s">
        <v>1</v>
      </c>
      <c r="AZ1310" s="71">
        <f t="shared" si="438"/>
        <v>44633</v>
      </c>
      <c r="BA1310" s="67" t="s">
        <v>2</v>
      </c>
      <c r="BB1310" s="68" t="str">
        <f>'Flight Data'!$A1308</f>
        <v>G1307</v>
      </c>
      <c r="BC1310" s="68">
        <f ca="1">'Flight Data'!$B1308</f>
        <v>9</v>
      </c>
      <c r="BD1310" s="68">
        <f ca="1">ROUND(NORMINV($BI1310,'Inputs and Outputs'!$C$19,'Inputs and Outputs'!$D$19),0)</f>
        <v>105</v>
      </c>
      <c r="BE1310" s="68">
        <f t="shared" si="424"/>
        <v>104</v>
      </c>
      <c r="BF1310" s="68">
        <f t="shared" ca="1" si="425"/>
        <v>104</v>
      </c>
      <c r="BG1310" s="68">
        <f ca="1">IF(BF1310-BC1310&gt;'Inputs and Outputs'!$D$4,Four-BC1310,0)</f>
        <v>0</v>
      </c>
      <c r="BH1310" s="68">
        <f ca="1">BF1310*'Inputs and Outputs'!$D$5-BG1310*'Inputs and Outputs'!$D$6</f>
        <v>4160</v>
      </c>
      <c r="BI1310" s="70">
        <f t="shared" ca="1" si="433"/>
        <v>0.6881504121204125</v>
      </c>
      <c r="BJ1310" s="68">
        <f t="shared" si="426"/>
        <v>25</v>
      </c>
      <c r="BK1310" s="75">
        <f ca="1">BF1310*'Inputs and Outputs'!$D$5-('Model Part B'!BG1310*'Model Part B'!BJ1310+BG1310*Costperbumped)</f>
        <v>4160</v>
      </c>
      <c r="BN1310" s="74">
        <v>1307</v>
      </c>
      <c r="BO1310" s="68" t="s">
        <v>1</v>
      </c>
      <c r="BP1310" s="71">
        <f t="shared" si="439"/>
        <v>44633</v>
      </c>
      <c r="BQ1310" s="67" t="s">
        <v>2</v>
      </c>
      <c r="BR1310" s="68" t="str">
        <f>'Flight Data'!$A1308</f>
        <v>G1307</v>
      </c>
      <c r="BS1310" s="68">
        <f ca="1">'Flight Data'!$B1308</f>
        <v>9</v>
      </c>
      <c r="BT1310" s="68">
        <f ca="1">ROUND(NORMINV($BY1310,'Inputs and Outputs'!$C$18,'Inputs and Outputs'!$D$18),0)</f>
        <v>106</v>
      </c>
      <c r="BU1310" s="68">
        <f t="shared" si="427"/>
        <v>105</v>
      </c>
      <c r="BV1310" s="68">
        <f t="shared" ca="1" si="428"/>
        <v>105</v>
      </c>
      <c r="BW1310" s="68">
        <f ca="1">IF(BV1310-BS1310&gt;'Inputs and Outputs'!$D$4,Five-BS1310,0)</f>
        <v>0</v>
      </c>
      <c r="BX1310" s="68">
        <f ca="1">BV1310*'Inputs and Outputs'!$D$5-BW1310*'Inputs and Outputs'!$D$6</f>
        <v>4200</v>
      </c>
      <c r="BY1310" s="70">
        <f t="shared" ca="1" si="434"/>
        <v>0.79558255136845479</v>
      </c>
      <c r="BZ1310" s="68">
        <f t="shared" si="429"/>
        <v>25</v>
      </c>
      <c r="CA1310" s="75">
        <f ca="1">BV1310*'Inputs and Outputs'!$D$5-('Model Part B'!BW1310*'Model Part B'!BZ1310+BW1310*Costperbumped)</f>
        <v>4200</v>
      </c>
    </row>
    <row r="1311" spans="2:79" x14ac:dyDescent="0.2">
      <c r="B1311" s="74">
        <v>1308</v>
      </c>
      <c r="C1311" s="68" t="s">
        <v>1</v>
      </c>
      <c r="D1311" s="71">
        <f t="shared" si="435"/>
        <v>44633</v>
      </c>
      <c r="E1311" s="67" t="s">
        <v>0</v>
      </c>
      <c r="F1311" s="68" t="str">
        <f>'Flight Data'!$A1309</f>
        <v>G1308</v>
      </c>
      <c r="G1311" s="68">
        <f ca="1">'Flight Data'!$B1309</f>
        <v>5</v>
      </c>
      <c r="H1311" s="68">
        <f ca="1">ROUND(NORMINV($M1311,'Inputs and Outputs'!$C$20,'Inputs and Outputs'!$D$20),0)</f>
        <v>97</v>
      </c>
      <c r="I1311" s="68">
        <f t="shared" si="415"/>
        <v>101</v>
      </c>
      <c r="J1311" s="68">
        <f t="shared" ca="1" si="416"/>
        <v>97</v>
      </c>
      <c r="K1311" s="68">
        <f ca="1">IF(J1311-G1311&gt;'Inputs and Outputs'!$D$4,One-G1311,0)</f>
        <v>0</v>
      </c>
      <c r="L1311" s="68">
        <f ca="1">J1311*'Inputs and Outputs'!$D$5-K1311*'Inputs and Outputs'!$D$6</f>
        <v>3880</v>
      </c>
      <c r="M1311" s="70">
        <f t="shared" ca="1" si="430"/>
        <v>6.5325341485352073E-2</v>
      </c>
      <c r="N1311" s="68">
        <f t="shared" si="417"/>
        <v>200</v>
      </c>
      <c r="O1311" s="75">
        <f ca="1">J1311*'Inputs and Outputs'!$D$5-('Model Part B'!K1311*'Model Part B'!N1311+K1311*Costperbumped)</f>
        <v>3880</v>
      </c>
      <c r="R1311" s="74">
        <v>1308</v>
      </c>
      <c r="S1311" s="68" t="s">
        <v>1</v>
      </c>
      <c r="T1311" s="71">
        <f t="shared" si="436"/>
        <v>44633</v>
      </c>
      <c r="U1311" s="67" t="s">
        <v>0</v>
      </c>
      <c r="V1311" s="68" t="str">
        <f>'Flight Data'!$A1309</f>
        <v>G1308</v>
      </c>
      <c r="W1311" s="68">
        <f ca="1">'Flight Data'!$B1309</f>
        <v>5</v>
      </c>
      <c r="X1311" s="68">
        <f ca="1">ROUND(NORMINV($AC1311,'Inputs and Outputs'!$C$20,'Inputs and Outputs'!$D$20),0)</f>
        <v>94</v>
      </c>
      <c r="Y1311" s="68">
        <f t="shared" si="418"/>
        <v>102</v>
      </c>
      <c r="Z1311" s="68">
        <f t="shared" ca="1" si="419"/>
        <v>94</v>
      </c>
      <c r="AA1311" s="68">
        <f ca="1">IF(Z1311-W1311&gt;'Inputs and Outputs'!$D$4,One-W1311,0)</f>
        <v>0</v>
      </c>
      <c r="AB1311" s="68">
        <f ca="1">Z1311*'Inputs and Outputs'!$D$5-AA1311*'Inputs and Outputs'!$D$6</f>
        <v>3760</v>
      </c>
      <c r="AC1311" s="70">
        <f t="shared" ca="1" si="431"/>
        <v>1.5571357509784889E-2</v>
      </c>
      <c r="AD1311" s="68">
        <f t="shared" si="420"/>
        <v>200</v>
      </c>
      <c r="AE1311" s="75">
        <f ca="1">Z1311*'Inputs and Outputs'!$D$5-('Model Part B'!AA1311*'Model Part B'!AD1311+AA1311*Costperbumped)</f>
        <v>3760</v>
      </c>
      <c r="AH1311" s="74">
        <v>1308</v>
      </c>
      <c r="AI1311" s="68" t="s">
        <v>1</v>
      </c>
      <c r="AJ1311" s="71">
        <f t="shared" si="437"/>
        <v>44633</v>
      </c>
      <c r="AK1311" s="67" t="s">
        <v>0</v>
      </c>
      <c r="AL1311" s="68" t="str">
        <f>'Flight Data'!$A1309</f>
        <v>G1308</v>
      </c>
      <c r="AM1311" s="68">
        <f ca="1">'Flight Data'!$B1309</f>
        <v>5</v>
      </c>
      <c r="AN1311" s="68">
        <f ca="1">ROUND(NORMINV($AS1311,'Inputs and Outputs'!$C$20,'Inputs and Outputs'!$D$20),0)</f>
        <v>108</v>
      </c>
      <c r="AO1311" s="68">
        <f t="shared" si="421"/>
        <v>103</v>
      </c>
      <c r="AP1311" s="68">
        <f t="shared" ca="1" si="422"/>
        <v>103</v>
      </c>
      <c r="AQ1311" s="68">
        <f ca="1">IF(AP1311-AM1311&gt;'Inputs and Outputs'!$D$4,Three-AM1311,0)</f>
        <v>0</v>
      </c>
      <c r="AR1311" s="68">
        <f ca="1">AP1311*'Inputs and Outputs'!$D$5-AQ1311*'Inputs and Outputs'!$D$6</f>
        <v>4120</v>
      </c>
      <c r="AS1311" s="70">
        <f t="shared" ca="1" si="432"/>
        <v>0.6963149557552698</v>
      </c>
      <c r="AT1311" s="68">
        <f t="shared" si="423"/>
        <v>200</v>
      </c>
      <c r="AU1311" s="75">
        <f ca="1">AP1311*'Inputs and Outputs'!$D$5-('Model Part B'!AQ1311*'Model Part B'!AT1311+AQ1311*Costperbumped)</f>
        <v>4120</v>
      </c>
      <c r="AX1311" s="74">
        <v>1308</v>
      </c>
      <c r="AY1311" s="68" t="s">
        <v>1</v>
      </c>
      <c r="AZ1311" s="71">
        <f t="shared" si="438"/>
        <v>44633</v>
      </c>
      <c r="BA1311" s="67" t="s">
        <v>0</v>
      </c>
      <c r="BB1311" s="68" t="str">
        <f>'Flight Data'!$A1309</f>
        <v>G1308</v>
      </c>
      <c r="BC1311" s="68">
        <f ca="1">'Flight Data'!$B1309</f>
        <v>5</v>
      </c>
      <c r="BD1311" s="68">
        <f ca="1">ROUND(NORMINV($BI1311,'Inputs and Outputs'!$C$20,'Inputs and Outputs'!$D$20),0)</f>
        <v>107</v>
      </c>
      <c r="BE1311" s="68">
        <f t="shared" si="424"/>
        <v>104</v>
      </c>
      <c r="BF1311" s="68">
        <f t="shared" ca="1" si="425"/>
        <v>104</v>
      </c>
      <c r="BG1311" s="68">
        <f ca="1">IF(BF1311-BC1311&gt;'Inputs and Outputs'!$D$4,Four-BC1311,0)</f>
        <v>0</v>
      </c>
      <c r="BH1311" s="68">
        <f ca="1">BF1311*'Inputs and Outputs'!$D$5-BG1311*'Inputs and Outputs'!$D$6</f>
        <v>4160</v>
      </c>
      <c r="BI1311" s="70">
        <f t="shared" ca="1" si="433"/>
        <v>0.61836270447615005</v>
      </c>
      <c r="BJ1311" s="68">
        <f t="shared" si="426"/>
        <v>200</v>
      </c>
      <c r="BK1311" s="75">
        <f ca="1">BF1311*'Inputs and Outputs'!$D$5-('Model Part B'!BG1311*'Model Part B'!BJ1311+BG1311*Costperbumped)</f>
        <v>4160</v>
      </c>
      <c r="BN1311" s="74">
        <v>1308</v>
      </c>
      <c r="BO1311" s="68" t="s">
        <v>1</v>
      </c>
      <c r="BP1311" s="71">
        <f t="shared" si="439"/>
        <v>44633</v>
      </c>
      <c r="BQ1311" s="67" t="s">
        <v>0</v>
      </c>
      <c r="BR1311" s="68" t="str">
        <f>'Flight Data'!$A1309</f>
        <v>G1308</v>
      </c>
      <c r="BS1311" s="68">
        <f ca="1">'Flight Data'!$B1309</f>
        <v>5</v>
      </c>
      <c r="BT1311" s="68">
        <f ca="1">ROUND(NORMINV($BY1311,'Inputs and Outputs'!$C$18,'Inputs and Outputs'!$D$18),0)</f>
        <v>93</v>
      </c>
      <c r="BU1311" s="68">
        <f t="shared" si="427"/>
        <v>105</v>
      </c>
      <c r="BV1311" s="68">
        <f t="shared" ca="1" si="428"/>
        <v>93</v>
      </c>
      <c r="BW1311" s="68">
        <f ca="1">IF(BV1311-BS1311&gt;'Inputs and Outputs'!$D$4,Five-BS1311,0)</f>
        <v>0</v>
      </c>
      <c r="BX1311" s="68">
        <f ca="1">BV1311*'Inputs and Outputs'!$D$5-BW1311*'Inputs and Outputs'!$D$6</f>
        <v>3720</v>
      </c>
      <c r="BY1311" s="70">
        <f t="shared" ca="1" si="434"/>
        <v>8.8125971109269785E-2</v>
      </c>
      <c r="BZ1311" s="68">
        <f t="shared" si="429"/>
        <v>200</v>
      </c>
      <c r="CA1311" s="75">
        <f ca="1">BV1311*'Inputs and Outputs'!$D$5-('Model Part B'!BW1311*'Model Part B'!BZ1311+BW1311*Costperbumped)</f>
        <v>3720</v>
      </c>
    </row>
    <row r="1312" spans="2:79" x14ac:dyDescent="0.2">
      <c r="B1312" s="74">
        <v>1309</v>
      </c>
      <c r="C1312" s="68" t="s">
        <v>9</v>
      </c>
      <c r="D1312" s="71">
        <f t="shared" si="435"/>
        <v>44634</v>
      </c>
      <c r="E1312" s="67" t="s">
        <v>3</v>
      </c>
      <c r="F1312" s="68" t="str">
        <f>'Flight Data'!$A1310</f>
        <v>G1309</v>
      </c>
      <c r="G1312" s="68">
        <f ca="1">'Flight Data'!$B1310</f>
        <v>0</v>
      </c>
      <c r="H1312" s="68">
        <f ca="1">ROUND(NORMINV($M1312,'Inputs and Outputs'!$C$18,'Inputs and Outputs'!$D$18),0)</f>
        <v>94</v>
      </c>
      <c r="I1312" s="68">
        <f t="shared" si="415"/>
        <v>101</v>
      </c>
      <c r="J1312" s="68">
        <f t="shared" ca="1" si="416"/>
        <v>94</v>
      </c>
      <c r="K1312" s="68">
        <f ca="1">IF(J1312-G1312&gt;'Inputs and Outputs'!$D$4,One-G1312,0)</f>
        <v>0</v>
      </c>
      <c r="L1312" s="68">
        <f ca="1">J1312*'Inputs and Outputs'!$D$5-K1312*'Inputs and Outputs'!$D$6</f>
        <v>3760</v>
      </c>
      <c r="M1312" s="70">
        <f t="shared" ca="1" si="430"/>
        <v>0.11263464387421451</v>
      </c>
      <c r="N1312" s="68">
        <f t="shared" si="417"/>
        <v>25</v>
      </c>
      <c r="O1312" s="75">
        <f ca="1">J1312*'Inputs and Outputs'!$D$5-('Model Part B'!K1312*'Model Part B'!N1312+K1312*Costperbumped)</f>
        <v>3760</v>
      </c>
      <c r="R1312" s="74">
        <v>1309</v>
      </c>
      <c r="S1312" s="68" t="s">
        <v>9</v>
      </c>
      <c r="T1312" s="71">
        <f t="shared" si="436"/>
        <v>44634</v>
      </c>
      <c r="U1312" s="67" t="s">
        <v>3</v>
      </c>
      <c r="V1312" s="68" t="str">
        <f>'Flight Data'!$A1310</f>
        <v>G1309</v>
      </c>
      <c r="W1312" s="68">
        <f ca="1">'Flight Data'!$B1310</f>
        <v>0</v>
      </c>
      <c r="X1312" s="68">
        <f ca="1">ROUND(NORMINV($AC1312,'Inputs and Outputs'!$C$18,'Inputs and Outputs'!$D$18),0)</f>
        <v>99</v>
      </c>
      <c r="Y1312" s="68">
        <f t="shared" si="418"/>
        <v>102</v>
      </c>
      <c r="Z1312" s="68">
        <f t="shared" ca="1" si="419"/>
        <v>99</v>
      </c>
      <c r="AA1312" s="68">
        <f ca="1">IF(Z1312-W1312&gt;'Inputs and Outputs'!$D$4,One-W1312,0)</f>
        <v>0</v>
      </c>
      <c r="AB1312" s="68">
        <f ca="1">Z1312*'Inputs and Outputs'!$D$5-AA1312*'Inputs and Outputs'!$D$6</f>
        <v>3960</v>
      </c>
      <c r="AC1312" s="70">
        <f t="shared" ca="1" si="431"/>
        <v>0.34496300498726595</v>
      </c>
      <c r="AD1312" s="68">
        <f t="shared" si="420"/>
        <v>25</v>
      </c>
      <c r="AE1312" s="75">
        <f ca="1">Z1312*'Inputs and Outputs'!$D$5-('Model Part B'!AA1312*'Model Part B'!AD1312+AA1312*Costperbumped)</f>
        <v>3960</v>
      </c>
      <c r="AH1312" s="74">
        <v>1309</v>
      </c>
      <c r="AI1312" s="68" t="s">
        <v>9</v>
      </c>
      <c r="AJ1312" s="71">
        <f t="shared" si="437"/>
        <v>44634</v>
      </c>
      <c r="AK1312" s="67" t="s">
        <v>3</v>
      </c>
      <c r="AL1312" s="68" t="str">
        <f>'Flight Data'!$A1310</f>
        <v>G1309</v>
      </c>
      <c r="AM1312" s="68">
        <f ca="1">'Flight Data'!$B1310</f>
        <v>0</v>
      </c>
      <c r="AN1312" s="68">
        <f ca="1">ROUND(NORMINV($AS1312,'Inputs and Outputs'!$C$18,'Inputs and Outputs'!$D$18),0)</f>
        <v>112</v>
      </c>
      <c r="AO1312" s="68">
        <f t="shared" si="421"/>
        <v>103</v>
      </c>
      <c r="AP1312" s="68">
        <f t="shared" ca="1" si="422"/>
        <v>103</v>
      </c>
      <c r="AQ1312" s="68">
        <f ca="1">IF(AP1312-AM1312&gt;'Inputs and Outputs'!$D$4,Three-AM1312,0)</f>
        <v>3</v>
      </c>
      <c r="AR1312" s="68">
        <f ca="1">AP1312*'Inputs and Outputs'!$D$5-AQ1312*'Inputs and Outputs'!$D$6</f>
        <v>3820</v>
      </c>
      <c r="AS1312" s="70">
        <f t="shared" ca="1" si="432"/>
        <v>0.96029214240101191</v>
      </c>
      <c r="AT1312" s="68">
        <f t="shared" si="423"/>
        <v>25</v>
      </c>
      <c r="AU1312" s="75">
        <f ca="1">AP1312*'Inputs and Outputs'!$D$5-('Model Part B'!AQ1312*'Model Part B'!AT1312+AQ1312*Costperbumped)</f>
        <v>3745</v>
      </c>
      <c r="AX1312" s="74">
        <v>1309</v>
      </c>
      <c r="AY1312" s="68" t="s">
        <v>9</v>
      </c>
      <c r="AZ1312" s="71">
        <f t="shared" si="438"/>
        <v>44634</v>
      </c>
      <c r="BA1312" s="67" t="s">
        <v>3</v>
      </c>
      <c r="BB1312" s="68" t="str">
        <f>'Flight Data'!$A1310</f>
        <v>G1309</v>
      </c>
      <c r="BC1312" s="68">
        <f ca="1">'Flight Data'!$B1310</f>
        <v>0</v>
      </c>
      <c r="BD1312" s="68">
        <f ca="1">ROUND(NORMINV($BI1312,'Inputs and Outputs'!$C$18,'Inputs and Outputs'!$D$18),0)</f>
        <v>100</v>
      </c>
      <c r="BE1312" s="68">
        <f t="shared" si="424"/>
        <v>104</v>
      </c>
      <c r="BF1312" s="68">
        <f t="shared" ca="1" si="425"/>
        <v>100</v>
      </c>
      <c r="BG1312" s="68">
        <f ca="1">IF(BF1312-BC1312&gt;'Inputs and Outputs'!$D$4,Four-BC1312,0)</f>
        <v>0</v>
      </c>
      <c r="BH1312" s="68">
        <f ca="1">BF1312*'Inputs and Outputs'!$D$5-BG1312*'Inputs and Outputs'!$D$6</f>
        <v>4000</v>
      </c>
      <c r="BI1312" s="70">
        <f t="shared" ca="1" si="433"/>
        <v>0.41797668425156753</v>
      </c>
      <c r="BJ1312" s="68">
        <f t="shared" si="426"/>
        <v>25</v>
      </c>
      <c r="BK1312" s="75">
        <f ca="1">BF1312*'Inputs and Outputs'!$D$5-('Model Part B'!BG1312*'Model Part B'!BJ1312+BG1312*Costperbumped)</f>
        <v>4000</v>
      </c>
      <c r="BN1312" s="74">
        <v>1309</v>
      </c>
      <c r="BO1312" s="68" t="s">
        <v>9</v>
      </c>
      <c r="BP1312" s="71">
        <f t="shared" si="439"/>
        <v>44634</v>
      </c>
      <c r="BQ1312" s="67" t="s">
        <v>3</v>
      </c>
      <c r="BR1312" s="68" t="str">
        <f>'Flight Data'!$A1310</f>
        <v>G1309</v>
      </c>
      <c r="BS1312" s="68">
        <f ca="1">'Flight Data'!$B1310</f>
        <v>0</v>
      </c>
      <c r="BT1312" s="68">
        <f ca="1">ROUND(NORMINV($BY1312,'Inputs and Outputs'!$C$18,'Inputs and Outputs'!$D$18),0)</f>
        <v>102</v>
      </c>
      <c r="BU1312" s="68">
        <f t="shared" si="427"/>
        <v>105</v>
      </c>
      <c r="BV1312" s="68">
        <f t="shared" ca="1" si="428"/>
        <v>102</v>
      </c>
      <c r="BW1312" s="68">
        <f ca="1">IF(BV1312-BS1312&gt;'Inputs and Outputs'!$D$4,Five-BS1312,0)</f>
        <v>5</v>
      </c>
      <c r="BX1312" s="68">
        <f ca="1">BV1312*'Inputs and Outputs'!$D$5-BW1312*'Inputs and Outputs'!$D$6</f>
        <v>3580</v>
      </c>
      <c r="BY1312" s="70">
        <f t="shared" ca="1" si="434"/>
        <v>0.59387349207375584</v>
      </c>
      <c r="BZ1312" s="68">
        <f t="shared" si="429"/>
        <v>25</v>
      </c>
      <c r="CA1312" s="75">
        <f ca="1">BV1312*'Inputs and Outputs'!$D$5-('Model Part B'!BW1312*'Model Part B'!BZ1312+BW1312*Costperbumped)</f>
        <v>3455</v>
      </c>
    </row>
    <row r="1313" spans="2:79" x14ac:dyDescent="0.2">
      <c r="B1313" s="74">
        <v>1310</v>
      </c>
      <c r="C1313" s="68" t="s">
        <v>9</v>
      </c>
      <c r="D1313" s="71">
        <f t="shared" si="435"/>
        <v>44634</v>
      </c>
      <c r="E1313" s="67" t="s">
        <v>2</v>
      </c>
      <c r="F1313" s="68" t="str">
        <f>'Flight Data'!$A1311</f>
        <v>G1310</v>
      </c>
      <c r="G1313" s="68">
        <f ca="1">'Flight Data'!$B1311</f>
        <v>5</v>
      </c>
      <c r="H1313" s="68">
        <f ca="1">ROUND(NORMINV($M1313,'Inputs and Outputs'!$C$19,'Inputs and Outputs'!$D$19),0)</f>
        <v>100</v>
      </c>
      <c r="I1313" s="68">
        <f t="shared" si="415"/>
        <v>101</v>
      </c>
      <c r="J1313" s="68">
        <f t="shared" ca="1" si="416"/>
        <v>100</v>
      </c>
      <c r="K1313" s="68">
        <f ca="1">IF(J1313-G1313&gt;'Inputs and Outputs'!$D$4,One-G1313,0)</f>
        <v>0</v>
      </c>
      <c r="L1313" s="68">
        <f ca="1">J1313*'Inputs and Outputs'!$D$5-K1313*'Inputs and Outputs'!$D$6</f>
        <v>4000</v>
      </c>
      <c r="M1313" s="70">
        <f t="shared" ca="1" si="430"/>
        <v>0.25168243564474346</v>
      </c>
      <c r="N1313" s="68">
        <f t="shared" si="417"/>
        <v>25</v>
      </c>
      <c r="O1313" s="75">
        <f ca="1">J1313*'Inputs and Outputs'!$D$5-('Model Part B'!K1313*'Model Part B'!N1313+K1313*Costperbumped)</f>
        <v>4000</v>
      </c>
      <c r="R1313" s="74">
        <v>1310</v>
      </c>
      <c r="S1313" s="68" t="s">
        <v>9</v>
      </c>
      <c r="T1313" s="71">
        <f t="shared" si="436"/>
        <v>44634</v>
      </c>
      <c r="U1313" s="67" t="s">
        <v>2</v>
      </c>
      <c r="V1313" s="68" t="str">
        <f>'Flight Data'!$A1311</f>
        <v>G1310</v>
      </c>
      <c r="W1313" s="68">
        <f ca="1">'Flight Data'!$B1311</f>
        <v>5</v>
      </c>
      <c r="X1313" s="68">
        <f ca="1">ROUND(NORMINV($AC1313,'Inputs and Outputs'!$C$19,'Inputs and Outputs'!$D$19),0)</f>
        <v>95</v>
      </c>
      <c r="Y1313" s="68">
        <f t="shared" si="418"/>
        <v>102</v>
      </c>
      <c r="Z1313" s="68">
        <f t="shared" ca="1" si="419"/>
        <v>95</v>
      </c>
      <c r="AA1313" s="68">
        <f ca="1">IF(Z1313-W1313&gt;'Inputs and Outputs'!$D$4,One-W1313,0)</f>
        <v>0</v>
      </c>
      <c r="AB1313" s="68">
        <f ca="1">Z1313*'Inputs and Outputs'!$D$5-AA1313*'Inputs and Outputs'!$D$6</f>
        <v>3800</v>
      </c>
      <c r="AC1313" s="70">
        <f t="shared" ca="1" si="431"/>
        <v>4.5553616418452236E-2</v>
      </c>
      <c r="AD1313" s="68">
        <f t="shared" si="420"/>
        <v>25</v>
      </c>
      <c r="AE1313" s="75">
        <f ca="1">Z1313*'Inputs and Outputs'!$D$5-('Model Part B'!AA1313*'Model Part B'!AD1313+AA1313*Costperbumped)</f>
        <v>3800</v>
      </c>
      <c r="AH1313" s="74">
        <v>1310</v>
      </c>
      <c r="AI1313" s="68" t="s">
        <v>9</v>
      </c>
      <c r="AJ1313" s="71">
        <f t="shared" si="437"/>
        <v>44634</v>
      </c>
      <c r="AK1313" s="67" t="s">
        <v>2</v>
      </c>
      <c r="AL1313" s="68" t="str">
        <f>'Flight Data'!$A1311</f>
        <v>G1310</v>
      </c>
      <c r="AM1313" s="68">
        <f ca="1">'Flight Data'!$B1311</f>
        <v>5</v>
      </c>
      <c r="AN1313" s="68">
        <f ca="1">ROUND(NORMINV($AS1313,'Inputs and Outputs'!$C$19,'Inputs and Outputs'!$D$19),0)</f>
        <v>91</v>
      </c>
      <c r="AO1313" s="68">
        <f t="shared" si="421"/>
        <v>103</v>
      </c>
      <c r="AP1313" s="68">
        <f t="shared" ca="1" si="422"/>
        <v>91</v>
      </c>
      <c r="AQ1313" s="68">
        <f ca="1">IF(AP1313-AM1313&gt;'Inputs and Outputs'!$D$4,Three-AM1313,0)</f>
        <v>0</v>
      </c>
      <c r="AR1313" s="68">
        <f ca="1">AP1313*'Inputs and Outputs'!$D$5-AQ1313*'Inputs and Outputs'!$D$6</f>
        <v>3640</v>
      </c>
      <c r="AS1313" s="70">
        <f t="shared" ca="1" si="432"/>
        <v>8.3234683133335263E-3</v>
      </c>
      <c r="AT1313" s="68">
        <f t="shared" si="423"/>
        <v>25</v>
      </c>
      <c r="AU1313" s="75">
        <f ca="1">AP1313*'Inputs and Outputs'!$D$5-('Model Part B'!AQ1313*'Model Part B'!AT1313+AQ1313*Costperbumped)</f>
        <v>3640</v>
      </c>
      <c r="AX1313" s="74">
        <v>1310</v>
      </c>
      <c r="AY1313" s="68" t="s">
        <v>9</v>
      </c>
      <c r="AZ1313" s="71">
        <f t="shared" si="438"/>
        <v>44634</v>
      </c>
      <c r="BA1313" s="67" t="s">
        <v>2</v>
      </c>
      <c r="BB1313" s="68" t="str">
        <f>'Flight Data'!$A1311</f>
        <v>G1310</v>
      </c>
      <c r="BC1313" s="68">
        <f ca="1">'Flight Data'!$B1311</f>
        <v>5</v>
      </c>
      <c r="BD1313" s="68">
        <f ca="1">ROUND(NORMINV($BI1313,'Inputs and Outputs'!$C$19,'Inputs and Outputs'!$D$19),0)</f>
        <v>105</v>
      </c>
      <c r="BE1313" s="68">
        <f t="shared" si="424"/>
        <v>104</v>
      </c>
      <c r="BF1313" s="68">
        <f t="shared" ca="1" si="425"/>
        <v>104</v>
      </c>
      <c r="BG1313" s="68">
        <f ca="1">IF(BF1313-BC1313&gt;'Inputs and Outputs'!$D$4,Four-BC1313,0)</f>
        <v>0</v>
      </c>
      <c r="BH1313" s="68">
        <f ca="1">BF1313*'Inputs and Outputs'!$D$5-BG1313*'Inputs and Outputs'!$D$6</f>
        <v>4160</v>
      </c>
      <c r="BI1313" s="70">
        <f t="shared" ca="1" si="433"/>
        <v>0.67621086731221225</v>
      </c>
      <c r="BJ1313" s="68">
        <f t="shared" si="426"/>
        <v>25</v>
      </c>
      <c r="BK1313" s="75">
        <f ca="1">BF1313*'Inputs and Outputs'!$D$5-('Model Part B'!BG1313*'Model Part B'!BJ1313+BG1313*Costperbumped)</f>
        <v>4160</v>
      </c>
      <c r="BN1313" s="74">
        <v>1310</v>
      </c>
      <c r="BO1313" s="68" t="s">
        <v>9</v>
      </c>
      <c r="BP1313" s="71">
        <f t="shared" si="439"/>
        <v>44634</v>
      </c>
      <c r="BQ1313" s="67" t="s">
        <v>2</v>
      </c>
      <c r="BR1313" s="68" t="str">
        <f>'Flight Data'!$A1311</f>
        <v>G1310</v>
      </c>
      <c r="BS1313" s="68">
        <f ca="1">'Flight Data'!$B1311</f>
        <v>5</v>
      </c>
      <c r="BT1313" s="68">
        <f ca="1">ROUND(NORMINV($BY1313,'Inputs and Outputs'!$C$18,'Inputs and Outputs'!$D$18),0)</f>
        <v>96</v>
      </c>
      <c r="BU1313" s="68">
        <f t="shared" si="427"/>
        <v>105</v>
      </c>
      <c r="BV1313" s="68">
        <f t="shared" ca="1" si="428"/>
        <v>96</v>
      </c>
      <c r="BW1313" s="68">
        <f ca="1">IF(BV1313-BS1313&gt;'Inputs and Outputs'!$D$4,Five-BS1313,0)</f>
        <v>0</v>
      </c>
      <c r="BX1313" s="68">
        <f ca="1">BV1313*'Inputs and Outputs'!$D$5-BW1313*'Inputs and Outputs'!$D$6</f>
        <v>3840</v>
      </c>
      <c r="BY1313" s="70">
        <f t="shared" ca="1" si="434"/>
        <v>0.2104669983872175</v>
      </c>
      <c r="BZ1313" s="68">
        <f t="shared" si="429"/>
        <v>25</v>
      </c>
      <c r="CA1313" s="75">
        <f ca="1">BV1313*'Inputs and Outputs'!$D$5-('Model Part B'!BW1313*'Model Part B'!BZ1313+BW1313*Costperbumped)</f>
        <v>3840</v>
      </c>
    </row>
    <row r="1314" spans="2:79" x14ac:dyDescent="0.2">
      <c r="B1314" s="74">
        <v>1311</v>
      </c>
      <c r="C1314" s="68" t="s">
        <v>9</v>
      </c>
      <c r="D1314" s="71">
        <f t="shared" si="435"/>
        <v>44634</v>
      </c>
      <c r="E1314" s="67" t="s">
        <v>0</v>
      </c>
      <c r="F1314" s="68" t="str">
        <f>'Flight Data'!$A1312</f>
        <v>G1311</v>
      </c>
      <c r="G1314" s="68">
        <f ca="1">'Flight Data'!$B1312</f>
        <v>4</v>
      </c>
      <c r="H1314" s="68">
        <f ca="1">ROUND(NORMINV($M1314,'Inputs and Outputs'!$C$20,'Inputs and Outputs'!$D$20),0)</f>
        <v>97</v>
      </c>
      <c r="I1314" s="68">
        <f t="shared" si="415"/>
        <v>101</v>
      </c>
      <c r="J1314" s="68">
        <f t="shared" ca="1" si="416"/>
        <v>97</v>
      </c>
      <c r="K1314" s="68">
        <f ca="1">IF(J1314-G1314&gt;'Inputs and Outputs'!$D$4,One-G1314,0)</f>
        <v>0</v>
      </c>
      <c r="L1314" s="68">
        <f ca="1">J1314*'Inputs and Outputs'!$D$5-K1314*'Inputs and Outputs'!$D$6</f>
        <v>3880</v>
      </c>
      <c r="M1314" s="70">
        <f t="shared" ca="1" si="430"/>
        <v>5.687816014357161E-2</v>
      </c>
      <c r="N1314" s="68">
        <f t="shared" si="417"/>
        <v>200</v>
      </c>
      <c r="O1314" s="75">
        <f ca="1">J1314*'Inputs and Outputs'!$D$5-('Model Part B'!K1314*'Model Part B'!N1314+K1314*Costperbumped)</f>
        <v>3880</v>
      </c>
      <c r="R1314" s="74">
        <v>1311</v>
      </c>
      <c r="S1314" s="68" t="s">
        <v>9</v>
      </c>
      <c r="T1314" s="71">
        <f t="shared" si="436"/>
        <v>44634</v>
      </c>
      <c r="U1314" s="67" t="s">
        <v>0</v>
      </c>
      <c r="V1314" s="68" t="str">
        <f>'Flight Data'!$A1312</f>
        <v>G1311</v>
      </c>
      <c r="W1314" s="68">
        <f ca="1">'Flight Data'!$B1312</f>
        <v>4</v>
      </c>
      <c r="X1314" s="68">
        <f ca="1">ROUND(NORMINV($AC1314,'Inputs and Outputs'!$C$20,'Inputs and Outputs'!$D$20),0)</f>
        <v>102</v>
      </c>
      <c r="Y1314" s="68">
        <f t="shared" si="418"/>
        <v>102</v>
      </c>
      <c r="Z1314" s="68">
        <f t="shared" ca="1" si="419"/>
        <v>102</v>
      </c>
      <c r="AA1314" s="68">
        <f ca="1">IF(Z1314-W1314&gt;'Inputs and Outputs'!$D$4,One-W1314,0)</f>
        <v>0</v>
      </c>
      <c r="AB1314" s="68">
        <f ca="1">Z1314*'Inputs and Outputs'!$D$5-AA1314*'Inputs and Outputs'!$D$6</f>
        <v>4080</v>
      </c>
      <c r="AC1314" s="70">
        <f t="shared" ca="1" si="431"/>
        <v>0.2926636025341055</v>
      </c>
      <c r="AD1314" s="68">
        <f t="shared" si="420"/>
        <v>200</v>
      </c>
      <c r="AE1314" s="75">
        <f ca="1">Z1314*'Inputs and Outputs'!$D$5-('Model Part B'!AA1314*'Model Part B'!AD1314+AA1314*Costperbumped)</f>
        <v>4080</v>
      </c>
      <c r="AH1314" s="74">
        <v>1311</v>
      </c>
      <c r="AI1314" s="68" t="s">
        <v>9</v>
      </c>
      <c r="AJ1314" s="71">
        <f t="shared" si="437"/>
        <v>44634</v>
      </c>
      <c r="AK1314" s="67" t="s">
        <v>0</v>
      </c>
      <c r="AL1314" s="68" t="str">
        <f>'Flight Data'!$A1312</f>
        <v>G1311</v>
      </c>
      <c r="AM1314" s="68">
        <f ca="1">'Flight Data'!$B1312</f>
        <v>4</v>
      </c>
      <c r="AN1314" s="68">
        <f ca="1">ROUND(NORMINV($AS1314,'Inputs and Outputs'!$C$20,'Inputs and Outputs'!$D$20),0)</f>
        <v>108</v>
      </c>
      <c r="AO1314" s="68">
        <f t="shared" si="421"/>
        <v>103</v>
      </c>
      <c r="AP1314" s="68">
        <f t="shared" ca="1" si="422"/>
        <v>103</v>
      </c>
      <c r="AQ1314" s="68">
        <f ca="1">IF(AP1314-AM1314&gt;'Inputs and Outputs'!$D$4,Three-AM1314,0)</f>
        <v>0</v>
      </c>
      <c r="AR1314" s="68">
        <f ca="1">AP1314*'Inputs and Outputs'!$D$5-AQ1314*'Inputs and Outputs'!$D$6</f>
        <v>4120</v>
      </c>
      <c r="AS1314" s="70">
        <f t="shared" ca="1" si="432"/>
        <v>0.72431976546571653</v>
      </c>
      <c r="AT1314" s="68">
        <f t="shared" si="423"/>
        <v>200</v>
      </c>
      <c r="AU1314" s="75">
        <f ca="1">AP1314*'Inputs and Outputs'!$D$5-('Model Part B'!AQ1314*'Model Part B'!AT1314+AQ1314*Costperbumped)</f>
        <v>4120</v>
      </c>
      <c r="AX1314" s="74">
        <v>1311</v>
      </c>
      <c r="AY1314" s="68" t="s">
        <v>9</v>
      </c>
      <c r="AZ1314" s="71">
        <f t="shared" si="438"/>
        <v>44634</v>
      </c>
      <c r="BA1314" s="67" t="s">
        <v>0</v>
      </c>
      <c r="BB1314" s="68" t="str">
        <f>'Flight Data'!$A1312</f>
        <v>G1311</v>
      </c>
      <c r="BC1314" s="68">
        <f ca="1">'Flight Data'!$B1312</f>
        <v>4</v>
      </c>
      <c r="BD1314" s="68">
        <f ca="1">ROUND(NORMINV($BI1314,'Inputs and Outputs'!$C$20,'Inputs and Outputs'!$D$20),0)</f>
        <v>113</v>
      </c>
      <c r="BE1314" s="68">
        <f t="shared" si="424"/>
        <v>104</v>
      </c>
      <c r="BF1314" s="68">
        <f t="shared" ca="1" si="425"/>
        <v>104</v>
      </c>
      <c r="BG1314" s="68">
        <f ca="1">IF(BF1314-BC1314&gt;'Inputs and Outputs'!$D$4,Four-BC1314,0)</f>
        <v>0</v>
      </c>
      <c r="BH1314" s="68">
        <f ca="1">BF1314*'Inputs and Outputs'!$D$5-BG1314*'Inputs and Outputs'!$D$6</f>
        <v>4160</v>
      </c>
      <c r="BI1314" s="70">
        <f t="shared" ca="1" si="433"/>
        <v>0.93507911462025084</v>
      </c>
      <c r="BJ1314" s="68">
        <f t="shared" si="426"/>
        <v>200</v>
      </c>
      <c r="BK1314" s="75">
        <f ca="1">BF1314*'Inputs and Outputs'!$D$5-('Model Part B'!BG1314*'Model Part B'!BJ1314+BG1314*Costperbumped)</f>
        <v>4160</v>
      </c>
      <c r="BN1314" s="74">
        <v>1311</v>
      </c>
      <c r="BO1314" s="68" t="s">
        <v>9</v>
      </c>
      <c r="BP1314" s="71">
        <f t="shared" si="439"/>
        <v>44634</v>
      </c>
      <c r="BQ1314" s="67" t="s">
        <v>0</v>
      </c>
      <c r="BR1314" s="68" t="str">
        <f>'Flight Data'!$A1312</f>
        <v>G1311</v>
      </c>
      <c r="BS1314" s="68">
        <f ca="1">'Flight Data'!$B1312</f>
        <v>4</v>
      </c>
      <c r="BT1314" s="68">
        <f ca="1">ROUND(NORMINV($BY1314,'Inputs and Outputs'!$C$18,'Inputs and Outputs'!$D$18),0)</f>
        <v>95</v>
      </c>
      <c r="BU1314" s="68">
        <f t="shared" si="427"/>
        <v>105</v>
      </c>
      <c r="BV1314" s="68">
        <f t="shared" ca="1" si="428"/>
        <v>95</v>
      </c>
      <c r="BW1314" s="68">
        <f ca="1">IF(BV1314-BS1314&gt;'Inputs and Outputs'!$D$4,Five-BS1314,0)</f>
        <v>0</v>
      </c>
      <c r="BX1314" s="68">
        <f ca="1">BV1314*'Inputs and Outputs'!$D$5-BW1314*'Inputs and Outputs'!$D$6</f>
        <v>3800</v>
      </c>
      <c r="BY1314" s="70">
        <f t="shared" ca="1" si="434"/>
        <v>0.17053443636567711</v>
      </c>
      <c r="BZ1314" s="68">
        <f t="shared" si="429"/>
        <v>200</v>
      </c>
      <c r="CA1314" s="75">
        <f ca="1">BV1314*'Inputs and Outputs'!$D$5-('Model Part B'!BW1314*'Model Part B'!BZ1314+BW1314*Costperbumped)</f>
        <v>3800</v>
      </c>
    </row>
    <row r="1315" spans="2:79" x14ac:dyDescent="0.2">
      <c r="B1315" s="74">
        <v>1312</v>
      </c>
      <c r="C1315" s="68" t="s">
        <v>8</v>
      </c>
      <c r="D1315" s="71">
        <f t="shared" si="435"/>
        <v>44635</v>
      </c>
      <c r="E1315" s="67" t="s">
        <v>3</v>
      </c>
      <c r="F1315" s="68" t="str">
        <f>'Flight Data'!$A1313</f>
        <v>G1312</v>
      </c>
      <c r="G1315" s="68">
        <f ca="1">'Flight Data'!$B1313</f>
        <v>2</v>
      </c>
      <c r="H1315" s="68">
        <f ca="1">ROUND(NORMINV($M1315,'Inputs and Outputs'!$C$18,'Inputs and Outputs'!$D$18),0)</f>
        <v>96</v>
      </c>
      <c r="I1315" s="68">
        <f t="shared" si="415"/>
        <v>101</v>
      </c>
      <c r="J1315" s="68">
        <f t="shared" ca="1" si="416"/>
        <v>96</v>
      </c>
      <c r="K1315" s="68">
        <f ca="1">IF(J1315-G1315&gt;'Inputs and Outputs'!$D$4,One-G1315,0)</f>
        <v>0</v>
      </c>
      <c r="L1315" s="68">
        <f ca="1">J1315*'Inputs and Outputs'!$D$5-K1315*'Inputs and Outputs'!$D$6</f>
        <v>3840</v>
      </c>
      <c r="M1315" s="70">
        <f t="shared" ca="1" si="430"/>
        <v>0.20437971086163675</v>
      </c>
      <c r="N1315" s="68">
        <f t="shared" si="417"/>
        <v>25</v>
      </c>
      <c r="O1315" s="75">
        <f ca="1">J1315*'Inputs and Outputs'!$D$5-('Model Part B'!K1315*'Model Part B'!N1315+K1315*Costperbumped)</f>
        <v>3840</v>
      </c>
      <c r="R1315" s="74">
        <v>1312</v>
      </c>
      <c r="S1315" s="68" t="s">
        <v>8</v>
      </c>
      <c r="T1315" s="71">
        <f t="shared" si="436"/>
        <v>44635</v>
      </c>
      <c r="U1315" s="67" t="s">
        <v>3</v>
      </c>
      <c r="V1315" s="68" t="str">
        <f>'Flight Data'!$A1313</f>
        <v>G1312</v>
      </c>
      <c r="W1315" s="68">
        <f ca="1">'Flight Data'!$B1313</f>
        <v>2</v>
      </c>
      <c r="X1315" s="68">
        <f ca="1">ROUND(NORMINV($AC1315,'Inputs and Outputs'!$C$18,'Inputs and Outputs'!$D$18),0)</f>
        <v>102</v>
      </c>
      <c r="Y1315" s="68">
        <f t="shared" si="418"/>
        <v>102</v>
      </c>
      <c r="Z1315" s="68">
        <f t="shared" ca="1" si="419"/>
        <v>102</v>
      </c>
      <c r="AA1315" s="68">
        <f ca="1">IF(Z1315-W1315&gt;'Inputs and Outputs'!$D$4,One-W1315,0)</f>
        <v>0</v>
      </c>
      <c r="AB1315" s="68">
        <f ca="1">Z1315*'Inputs and Outputs'!$D$5-AA1315*'Inputs and Outputs'!$D$6</f>
        <v>4080</v>
      </c>
      <c r="AC1315" s="70">
        <f t="shared" ca="1" si="431"/>
        <v>0.57928849458069498</v>
      </c>
      <c r="AD1315" s="68">
        <f t="shared" si="420"/>
        <v>25</v>
      </c>
      <c r="AE1315" s="75">
        <f ca="1">Z1315*'Inputs and Outputs'!$D$5-('Model Part B'!AA1315*'Model Part B'!AD1315+AA1315*Costperbumped)</f>
        <v>4080</v>
      </c>
      <c r="AH1315" s="74">
        <v>1312</v>
      </c>
      <c r="AI1315" s="68" t="s">
        <v>8</v>
      </c>
      <c r="AJ1315" s="71">
        <f t="shared" si="437"/>
        <v>44635</v>
      </c>
      <c r="AK1315" s="67" t="s">
        <v>3</v>
      </c>
      <c r="AL1315" s="68" t="str">
        <f>'Flight Data'!$A1313</f>
        <v>G1312</v>
      </c>
      <c r="AM1315" s="68">
        <f ca="1">'Flight Data'!$B1313</f>
        <v>2</v>
      </c>
      <c r="AN1315" s="68">
        <f ca="1">ROUND(NORMINV($AS1315,'Inputs and Outputs'!$C$18,'Inputs and Outputs'!$D$18),0)</f>
        <v>106</v>
      </c>
      <c r="AO1315" s="68">
        <f t="shared" si="421"/>
        <v>103</v>
      </c>
      <c r="AP1315" s="68">
        <f t="shared" ca="1" si="422"/>
        <v>103</v>
      </c>
      <c r="AQ1315" s="68">
        <f ca="1">IF(AP1315-AM1315&gt;'Inputs and Outputs'!$D$4,Three-AM1315,0)</f>
        <v>1</v>
      </c>
      <c r="AR1315" s="68">
        <f ca="1">AP1315*'Inputs and Outputs'!$D$5-AQ1315*'Inputs and Outputs'!$D$6</f>
        <v>4020</v>
      </c>
      <c r="AS1315" s="70">
        <f t="shared" ca="1" si="432"/>
        <v>0.77409882345741987</v>
      </c>
      <c r="AT1315" s="68">
        <f t="shared" si="423"/>
        <v>25</v>
      </c>
      <c r="AU1315" s="75">
        <f ca="1">AP1315*'Inputs and Outputs'!$D$5-('Model Part B'!AQ1315*'Model Part B'!AT1315+AQ1315*Costperbumped)</f>
        <v>3995</v>
      </c>
      <c r="AX1315" s="74">
        <v>1312</v>
      </c>
      <c r="AY1315" s="68" t="s">
        <v>8</v>
      </c>
      <c r="AZ1315" s="71">
        <f t="shared" si="438"/>
        <v>44635</v>
      </c>
      <c r="BA1315" s="67" t="s">
        <v>3</v>
      </c>
      <c r="BB1315" s="68" t="str">
        <f>'Flight Data'!$A1313</f>
        <v>G1312</v>
      </c>
      <c r="BC1315" s="68">
        <f ca="1">'Flight Data'!$B1313</f>
        <v>2</v>
      </c>
      <c r="BD1315" s="68">
        <f ca="1">ROUND(NORMINV($BI1315,'Inputs and Outputs'!$C$18,'Inputs and Outputs'!$D$18),0)</f>
        <v>102</v>
      </c>
      <c r="BE1315" s="68">
        <f t="shared" si="424"/>
        <v>104</v>
      </c>
      <c r="BF1315" s="68">
        <f t="shared" ca="1" si="425"/>
        <v>102</v>
      </c>
      <c r="BG1315" s="68">
        <f ca="1">IF(BF1315-BC1315&gt;'Inputs and Outputs'!$D$4,Four-BC1315,0)</f>
        <v>0</v>
      </c>
      <c r="BH1315" s="68">
        <f ca="1">BF1315*'Inputs and Outputs'!$D$5-BG1315*'Inputs and Outputs'!$D$6</f>
        <v>4080</v>
      </c>
      <c r="BI1315" s="70">
        <f t="shared" ca="1" si="433"/>
        <v>0.54215326255946517</v>
      </c>
      <c r="BJ1315" s="68">
        <f t="shared" si="426"/>
        <v>25</v>
      </c>
      <c r="BK1315" s="75">
        <f ca="1">BF1315*'Inputs and Outputs'!$D$5-('Model Part B'!BG1315*'Model Part B'!BJ1315+BG1315*Costperbumped)</f>
        <v>4080</v>
      </c>
      <c r="BN1315" s="74">
        <v>1312</v>
      </c>
      <c r="BO1315" s="68" t="s">
        <v>8</v>
      </c>
      <c r="BP1315" s="71">
        <f t="shared" si="439"/>
        <v>44635</v>
      </c>
      <c r="BQ1315" s="67" t="s">
        <v>3</v>
      </c>
      <c r="BR1315" s="68" t="str">
        <f>'Flight Data'!$A1313</f>
        <v>G1312</v>
      </c>
      <c r="BS1315" s="68">
        <f ca="1">'Flight Data'!$B1313</f>
        <v>2</v>
      </c>
      <c r="BT1315" s="68">
        <f ca="1">ROUND(NORMINV($BY1315,'Inputs and Outputs'!$C$18,'Inputs and Outputs'!$D$18),0)</f>
        <v>86</v>
      </c>
      <c r="BU1315" s="68">
        <f t="shared" si="427"/>
        <v>105</v>
      </c>
      <c r="BV1315" s="68">
        <f t="shared" ca="1" si="428"/>
        <v>86</v>
      </c>
      <c r="BW1315" s="68">
        <f ca="1">IF(BV1315-BS1315&gt;'Inputs and Outputs'!$D$4,Five-BS1315,0)</f>
        <v>0</v>
      </c>
      <c r="BX1315" s="68">
        <f ca="1">BV1315*'Inputs and Outputs'!$D$5-BW1315*'Inputs and Outputs'!$D$6</f>
        <v>3440</v>
      </c>
      <c r="BY1315" s="70">
        <f t="shared" ca="1" si="434"/>
        <v>7.0028203998077077E-3</v>
      </c>
      <c r="BZ1315" s="68">
        <f t="shared" si="429"/>
        <v>25</v>
      </c>
      <c r="CA1315" s="75">
        <f ca="1">BV1315*'Inputs and Outputs'!$D$5-('Model Part B'!BW1315*'Model Part B'!BZ1315+BW1315*Costperbumped)</f>
        <v>3440</v>
      </c>
    </row>
    <row r="1316" spans="2:79" x14ac:dyDescent="0.2">
      <c r="B1316" s="74">
        <v>1313</v>
      </c>
      <c r="C1316" s="68" t="s">
        <v>8</v>
      </c>
      <c r="D1316" s="71">
        <f t="shared" si="435"/>
        <v>44635</v>
      </c>
      <c r="E1316" s="67" t="s">
        <v>2</v>
      </c>
      <c r="F1316" s="68" t="str">
        <f>'Flight Data'!$A1314</f>
        <v>G1313</v>
      </c>
      <c r="G1316" s="68">
        <f ca="1">'Flight Data'!$B1314</f>
        <v>9</v>
      </c>
      <c r="H1316" s="68">
        <f ca="1">ROUND(NORMINV($M1316,'Inputs and Outputs'!$C$19,'Inputs and Outputs'!$D$19),0)</f>
        <v>99</v>
      </c>
      <c r="I1316" s="68">
        <f t="shared" si="415"/>
        <v>101</v>
      </c>
      <c r="J1316" s="68">
        <f t="shared" ca="1" si="416"/>
        <v>99</v>
      </c>
      <c r="K1316" s="68">
        <f ca="1">IF(J1316-G1316&gt;'Inputs and Outputs'!$D$4,One-G1316,0)</f>
        <v>0</v>
      </c>
      <c r="L1316" s="68">
        <f ca="1">J1316*'Inputs and Outputs'!$D$5-K1316*'Inputs and Outputs'!$D$6</f>
        <v>3960</v>
      </c>
      <c r="M1316" s="70">
        <f t="shared" ca="1" si="430"/>
        <v>0.18511644229986202</v>
      </c>
      <c r="N1316" s="68">
        <f t="shared" si="417"/>
        <v>25</v>
      </c>
      <c r="O1316" s="75">
        <f ca="1">J1316*'Inputs and Outputs'!$D$5-('Model Part B'!K1316*'Model Part B'!N1316+K1316*Costperbumped)</f>
        <v>3960</v>
      </c>
      <c r="R1316" s="74">
        <v>1313</v>
      </c>
      <c r="S1316" s="68" t="s">
        <v>8</v>
      </c>
      <c r="T1316" s="71">
        <f t="shared" si="436"/>
        <v>44635</v>
      </c>
      <c r="U1316" s="67" t="s">
        <v>2</v>
      </c>
      <c r="V1316" s="68" t="str">
        <f>'Flight Data'!$A1314</f>
        <v>G1313</v>
      </c>
      <c r="W1316" s="68">
        <f ca="1">'Flight Data'!$B1314</f>
        <v>9</v>
      </c>
      <c r="X1316" s="68">
        <f ca="1">ROUND(NORMINV($AC1316,'Inputs and Outputs'!$C$19,'Inputs and Outputs'!$D$19),0)</f>
        <v>102</v>
      </c>
      <c r="Y1316" s="68">
        <f t="shared" si="418"/>
        <v>102</v>
      </c>
      <c r="Z1316" s="68">
        <f t="shared" ca="1" si="419"/>
        <v>102</v>
      </c>
      <c r="AA1316" s="68">
        <f ca="1">IF(Z1316-W1316&gt;'Inputs and Outputs'!$D$4,One-W1316,0)</f>
        <v>0</v>
      </c>
      <c r="AB1316" s="68">
        <f ca="1">Z1316*'Inputs and Outputs'!$D$5-AA1316*'Inputs and Outputs'!$D$6</f>
        <v>4080</v>
      </c>
      <c r="AC1316" s="70">
        <f t="shared" ca="1" si="431"/>
        <v>0.42839302547601787</v>
      </c>
      <c r="AD1316" s="68">
        <f t="shared" si="420"/>
        <v>25</v>
      </c>
      <c r="AE1316" s="75">
        <f ca="1">Z1316*'Inputs and Outputs'!$D$5-('Model Part B'!AA1316*'Model Part B'!AD1316+AA1316*Costperbumped)</f>
        <v>4080</v>
      </c>
      <c r="AH1316" s="74">
        <v>1313</v>
      </c>
      <c r="AI1316" s="68" t="s">
        <v>8</v>
      </c>
      <c r="AJ1316" s="71">
        <f t="shared" si="437"/>
        <v>44635</v>
      </c>
      <c r="AK1316" s="67" t="s">
        <v>2</v>
      </c>
      <c r="AL1316" s="68" t="str">
        <f>'Flight Data'!$A1314</f>
        <v>G1313</v>
      </c>
      <c r="AM1316" s="68">
        <f ca="1">'Flight Data'!$B1314</f>
        <v>9</v>
      </c>
      <c r="AN1316" s="68">
        <f ca="1">ROUND(NORMINV($AS1316,'Inputs and Outputs'!$C$19,'Inputs and Outputs'!$D$19),0)</f>
        <v>109</v>
      </c>
      <c r="AO1316" s="68">
        <f t="shared" si="421"/>
        <v>103</v>
      </c>
      <c r="AP1316" s="68">
        <f t="shared" ca="1" si="422"/>
        <v>103</v>
      </c>
      <c r="AQ1316" s="68">
        <f ca="1">IF(AP1316-AM1316&gt;'Inputs and Outputs'!$D$4,Three-AM1316,0)</f>
        <v>0</v>
      </c>
      <c r="AR1316" s="68">
        <f ca="1">AP1316*'Inputs and Outputs'!$D$5-AQ1316*'Inputs and Outputs'!$D$6</f>
        <v>4120</v>
      </c>
      <c r="AS1316" s="70">
        <f t="shared" ca="1" si="432"/>
        <v>0.88246599951630189</v>
      </c>
      <c r="AT1316" s="68">
        <f t="shared" si="423"/>
        <v>25</v>
      </c>
      <c r="AU1316" s="75">
        <f ca="1">AP1316*'Inputs and Outputs'!$D$5-('Model Part B'!AQ1316*'Model Part B'!AT1316+AQ1316*Costperbumped)</f>
        <v>4120</v>
      </c>
      <c r="AX1316" s="74">
        <v>1313</v>
      </c>
      <c r="AY1316" s="68" t="s">
        <v>8</v>
      </c>
      <c r="AZ1316" s="71">
        <f t="shared" si="438"/>
        <v>44635</v>
      </c>
      <c r="BA1316" s="67" t="s">
        <v>2</v>
      </c>
      <c r="BB1316" s="68" t="str">
        <f>'Flight Data'!$A1314</f>
        <v>G1313</v>
      </c>
      <c r="BC1316" s="68">
        <f ca="1">'Flight Data'!$B1314</f>
        <v>9</v>
      </c>
      <c r="BD1316" s="68">
        <f ca="1">ROUND(NORMINV($BI1316,'Inputs and Outputs'!$C$19,'Inputs and Outputs'!$D$19),0)</f>
        <v>108</v>
      </c>
      <c r="BE1316" s="68">
        <f t="shared" si="424"/>
        <v>104</v>
      </c>
      <c r="BF1316" s="68">
        <f t="shared" ca="1" si="425"/>
        <v>104</v>
      </c>
      <c r="BG1316" s="68">
        <f ca="1">IF(BF1316-BC1316&gt;'Inputs and Outputs'!$D$4,Four-BC1316,0)</f>
        <v>0</v>
      </c>
      <c r="BH1316" s="68">
        <f ca="1">BF1316*'Inputs and Outputs'!$D$5-BG1316*'Inputs and Outputs'!$D$6</f>
        <v>4160</v>
      </c>
      <c r="BI1316" s="70">
        <f t="shared" ca="1" si="433"/>
        <v>0.83141102350439777</v>
      </c>
      <c r="BJ1316" s="68">
        <f t="shared" si="426"/>
        <v>25</v>
      </c>
      <c r="BK1316" s="75">
        <f ca="1">BF1316*'Inputs and Outputs'!$D$5-('Model Part B'!BG1316*'Model Part B'!BJ1316+BG1316*Costperbumped)</f>
        <v>4160</v>
      </c>
      <c r="BN1316" s="74">
        <v>1313</v>
      </c>
      <c r="BO1316" s="68" t="s">
        <v>8</v>
      </c>
      <c r="BP1316" s="71">
        <f t="shared" si="439"/>
        <v>44635</v>
      </c>
      <c r="BQ1316" s="67" t="s">
        <v>2</v>
      </c>
      <c r="BR1316" s="68" t="str">
        <f>'Flight Data'!$A1314</f>
        <v>G1313</v>
      </c>
      <c r="BS1316" s="68">
        <f ca="1">'Flight Data'!$B1314</f>
        <v>9</v>
      </c>
      <c r="BT1316" s="68">
        <f ca="1">ROUND(NORMINV($BY1316,'Inputs and Outputs'!$C$18,'Inputs and Outputs'!$D$18),0)</f>
        <v>98</v>
      </c>
      <c r="BU1316" s="68">
        <f t="shared" si="427"/>
        <v>105</v>
      </c>
      <c r="BV1316" s="68">
        <f t="shared" ca="1" si="428"/>
        <v>98</v>
      </c>
      <c r="BW1316" s="68">
        <f ca="1">IF(BV1316-BS1316&gt;'Inputs and Outputs'!$D$4,Five-BS1316,0)</f>
        <v>0</v>
      </c>
      <c r="BX1316" s="68">
        <f ca="1">BV1316*'Inputs and Outputs'!$D$5-BW1316*'Inputs and Outputs'!$D$6</f>
        <v>3920</v>
      </c>
      <c r="BY1316" s="70">
        <f t="shared" ca="1" si="434"/>
        <v>0.29639513784782978</v>
      </c>
      <c r="BZ1316" s="68">
        <f t="shared" si="429"/>
        <v>25</v>
      </c>
      <c r="CA1316" s="75">
        <f ca="1">BV1316*'Inputs and Outputs'!$D$5-('Model Part B'!BW1316*'Model Part B'!BZ1316+BW1316*Costperbumped)</f>
        <v>3920</v>
      </c>
    </row>
    <row r="1317" spans="2:79" x14ac:dyDescent="0.2">
      <c r="B1317" s="74">
        <v>1314</v>
      </c>
      <c r="C1317" s="68" t="s">
        <v>8</v>
      </c>
      <c r="D1317" s="71">
        <f t="shared" si="435"/>
        <v>44635</v>
      </c>
      <c r="E1317" s="67" t="s">
        <v>0</v>
      </c>
      <c r="F1317" s="68" t="str">
        <f>'Flight Data'!$A1315</f>
        <v>G1314</v>
      </c>
      <c r="G1317" s="68">
        <f ca="1">'Flight Data'!$B1315</f>
        <v>0</v>
      </c>
      <c r="H1317" s="68">
        <f ca="1">ROUND(NORMINV($M1317,'Inputs and Outputs'!$C$20,'Inputs and Outputs'!$D$20),0)</f>
        <v>105</v>
      </c>
      <c r="I1317" s="68">
        <f t="shared" si="415"/>
        <v>101</v>
      </c>
      <c r="J1317" s="68">
        <f t="shared" ca="1" si="416"/>
        <v>101</v>
      </c>
      <c r="K1317" s="68">
        <f ca="1">IF(J1317-G1317&gt;'Inputs and Outputs'!$D$4,One-G1317,0)</f>
        <v>1</v>
      </c>
      <c r="L1317" s="68">
        <f ca="1">J1317*'Inputs and Outputs'!$D$5-K1317*'Inputs and Outputs'!$D$6</f>
        <v>3940</v>
      </c>
      <c r="M1317" s="70">
        <f t="shared" ca="1" si="430"/>
        <v>0.53526743696738399</v>
      </c>
      <c r="N1317" s="68">
        <f t="shared" si="417"/>
        <v>200</v>
      </c>
      <c r="O1317" s="75">
        <f ca="1">J1317*'Inputs and Outputs'!$D$5-('Model Part B'!K1317*'Model Part B'!N1317+K1317*Costperbumped)</f>
        <v>3740</v>
      </c>
      <c r="R1317" s="74">
        <v>1314</v>
      </c>
      <c r="S1317" s="68" t="s">
        <v>8</v>
      </c>
      <c r="T1317" s="71">
        <f t="shared" si="436"/>
        <v>44635</v>
      </c>
      <c r="U1317" s="67" t="s">
        <v>0</v>
      </c>
      <c r="V1317" s="68" t="str">
        <f>'Flight Data'!$A1315</f>
        <v>G1314</v>
      </c>
      <c r="W1317" s="68">
        <f ca="1">'Flight Data'!$B1315</f>
        <v>0</v>
      </c>
      <c r="X1317" s="68">
        <f ca="1">ROUND(NORMINV($AC1317,'Inputs and Outputs'!$C$20,'Inputs and Outputs'!$D$20),0)</f>
        <v>101</v>
      </c>
      <c r="Y1317" s="68">
        <f t="shared" si="418"/>
        <v>102</v>
      </c>
      <c r="Z1317" s="68">
        <f t="shared" ca="1" si="419"/>
        <v>101</v>
      </c>
      <c r="AA1317" s="68">
        <f ca="1">IF(Z1317-W1317&gt;'Inputs and Outputs'!$D$4,One-W1317,0)</f>
        <v>1</v>
      </c>
      <c r="AB1317" s="68">
        <f ca="1">Z1317*'Inputs and Outputs'!$D$5-AA1317*'Inputs and Outputs'!$D$6</f>
        <v>3940</v>
      </c>
      <c r="AC1317" s="70">
        <f t="shared" ca="1" si="431"/>
        <v>0.22923135207326062</v>
      </c>
      <c r="AD1317" s="68">
        <f t="shared" si="420"/>
        <v>200</v>
      </c>
      <c r="AE1317" s="75">
        <f ca="1">Z1317*'Inputs and Outputs'!$D$5-('Model Part B'!AA1317*'Model Part B'!AD1317+AA1317*Costperbumped)</f>
        <v>3740</v>
      </c>
      <c r="AH1317" s="74">
        <v>1314</v>
      </c>
      <c r="AI1317" s="68" t="s">
        <v>8</v>
      </c>
      <c r="AJ1317" s="71">
        <f t="shared" si="437"/>
        <v>44635</v>
      </c>
      <c r="AK1317" s="67" t="s">
        <v>0</v>
      </c>
      <c r="AL1317" s="68" t="str">
        <f>'Flight Data'!$A1315</f>
        <v>G1314</v>
      </c>
      <c r="AM1317" s="68">
        <f ca="1">'Flight Data'!$B1315</f>
        <v>0</v>
      </c>
      <c r="AN1317" s="68">
        <f ca="1">ROUND(NORMINV($AS1317,'Inputs and Outputs'!$C$20,'Inputs and Outputs'!$D$20),0)</f>
        <v>112</v>
      </c>
      <c r="AO1317" s="68">
        <f t="shared" si="421"/>
        <v>103</v>
      </c>
      <c r="AP1317" s="68">
        <f t="shared" ca="1" si="422"/>
        <v>103</v>
      </c>
      <c r="AQ1317" s="68">
        <f ca="1">IF(AP1317-AM1317&gt;'Inputs and Outputs'!$D$4,Three-AM1317,0)</f>
        <v>3</v>
      </c>
      <c r="AR1317" s="68">
        <f ca="1">AP1317*'Inputs and Outputs'!$D$5-AQ1317*'Inputs and Outputs'!$D$6</f>
        <v>3820</v>
      </c>
      <c r="AS1317" s="70">
        <f t="shared" ca="1" si="432"/>
        <v>0.90971466115565858</v>
      </c>
      <c r="AT1317" s="68">
        <f t="shared" si="423"/>
        <v>200</v>
      </c>
      <c r="AU1317" s="75">
        <f ca="1">AP1317*'Inputs and Outputs'!$D$5-('Model Part B'!AQ1317*'Model Part B'!AT1317+AQ1317*Costperbumped)</f>
        <v>3220</v>
      </c>
      <c r="AX1317" s="74">
        <v>1314</v>
      </c>
      <c r="AY1317" s="68" t="s">
        <v>8</v>
      </c>
      <c r="AZ1317" s="71">
        <f t="shared" si="438"/>
        <v>44635</v>
      </c>
      <c r="BA1317" s="67" t="s">
        <v>0</v>
      </c>
      <c r="BB1317" s="68" t="str">
        <f>'Flight Data'!$A1315</f>
        <v>G1314</v>
      </c>
      <c r="BC1317" s="68">
        <f ca="1">'Flight Data'!$B1315</f>
        <v>0</v>
      </c>
      <c r="BD1317" s="68">
        <f ca="1">ROUND(NORMINV($BI1317,'Inputs and Outputs'!$C$20,'Inputs and Outputs'!$D$20),0)</f>
        <v>109</v>
      </c>
      <c r="BE1317" s="68">
        <f t="shared" si="424"/>
        <v>104</v>
      </c>
      <c r="BF1317" s="68">
        <f t="shared" ca="1" si="425"/>
        <v>104</v>
      </c>
      <c r="BG1317" s="68">
        <f ca="1">IF(BF1317-BC1317&gt;'Inputs and Outputs'!$D$4,Four-BC1317,0)</f>
        <v>4</v>
      </c>
      <c r="BH1317" s="68">
        <f ca="1">BF1317*'Inputs and Outputs'!$D$5-BG1317*'Inputs and Outputs'!$D$6</f>
        <v>3760</v>
      </c>
      <c r="BI1317" s="70">
        <f t="shared" ca="1" si="433"/>
        <v>0.78400366964169854</v>
      </c>
      <c r="BJ1317" s="68">
        <f t="shared" si="426"/>
        <v>200</v>
      </c>
      <c r="BK1317" s="75">
        <f ca="1">BF1317*'Inputs and Outputs'!$D$5-('Model Part B'!BG1317*'Model Part B'!BJ1317+BG1317*Costperbumped)</f>
        <v>2960</v>
      </c>
      <c r="BN1317" s="74">
        <v>1314</v>
      </c>
      <c r="BO1317" s="68" t="s">
        <v>8</v>
      </c>
      <c r="BP1317" s="71">
        <f t="shared" si="439"/>
        <v>44635</v>
      </c>
      <c r="BQ1317" s="67" t="s">
        <v>0</v>
      </c>
      <c r="BR1317" s="68" t="str">
        <f>'Flight Data'!$A1315</f>
        <v>G1314</v>
      </c>
      <c r="BS1317" s="68">
        <f ca="1">'Flight Data'!$B1315</f>
        <v>0</v>
      </c>
      <c r="BT1317" s="68">
        <f ca="1">ROUND(NORMINV($BY1317,'Inputs and Outputs'!$C$18,'Inputs and Outputs'!$D$18),0)</f>
        <v>96</v>
      </c>
      <c r="BU1317" s="68">
        <f t="shared" si="427"/>
        <v>105</v>
      </c>
      <c r="BV1317" s="68">
        <f t="shared" ca="1" si="428"/>
        <v>96</v>
      </c>
      <c r="BW1317" s="68">
        <f ca="1">IF(BV1317-BS1317&gt;'Inputs and Outputs'!$D$4,Five-BS1317,0)</f>
        <v>0</v>
      </c>
      <c r="BX1317" s="68">
        <f ca="1">BV1317*'Inputs and Outputs'!$D$5-BW1317*'Inputs and Outputs'!$D$6</f>
        <v>3840</v>
      </c>
      <c r="BY1317" s="70">
        <f t="shared" ca="1" si="434"/>
        <v>0.22098596062182552</v>
      </c>
      <c r="BZ1317" s="68">
        <f t="shared" si="429"/>
        <v>200</v>
      </c>
      <c r="CA1317" s="75">
        <f ca="1">BV1317*'Inputs and Outputs'!$D$5-('Model Part B'!BW1317*'Model Part B'!BZ1317+BW1317*Costperbumped)</f>
        <v>3840</v>
      </c>
    </row>
    <row r="1318" spans="2:79" x14ac:dyDescent="0.2">
      <c r="B1318" s="74">
        <v>1315</v>
      </c>
      <c r="C1318" s="68" t="s">
        <v>7</v>
      </c>
      <c r="D1318" s="71">
        <f t="shared" si="435"/>
        <v>44636</v>
      </c>
      <c r="E1318" s="67" t="s">
        <v>3</v>
      </c>
      <c r="F1318" s="68" t="str">
        <f>'Flight Data'!$A1316</f>
        <v>G1315</v>
      </c>
      <c r="G1318" s="68">
        <f ca="1">'Flight Data'!$B1316</f>
        <v>7</v>
      </c>
      <c r="H1318" s="68">
        <f ca="1">ROUND(NORMINV($M1318,'Inputs and Outputs'!$C$18,'Inputs and Outputs'!$D$18),0)</f>
        <v>101</v>
      </c>
      <c r="I1318" s="68">
        <f t="shared" si="415"/>
        <v>101</v>
      </c>
      <c r="J1318" s="68">
        <f t="shared" ca="1" si="416"/>
        <v>101</v>
      </c>
      <c r="K1318" s="68">
        <f ca="1">IF(J1318-G1318&gt;'Inputs and Outputs'!$D$4,One-G1318,0)</f>
        <v>0</v>
      </c>
      <c r="L1318" s="68">
        <f ca="1">J1318*'Inputs and Outputs'!$D$5-K1318*'Inputs and Outputs'!$D$6</f>
        <v>4040</v>
      </c>
      <c r="M1318" s="70">
        <f t="shared" ca="1" si="430"/>
        <v>0.48572756393766148</v>
      </c>
      <c r="N1318" s="68">
        <f t="shared" si="417"/>
        <v>25</v>
      </c>
      <c r="O1318" s="75">
        <f ca="1">J1318*'Inputs and Outputs'!$D$5-('Model Part B'!K1318*'Model Part B'!N1318+K1318*Costperbumped)</f>
        <v>4040</v>
      </c>
      <c r="R1318" s="74">
        <v>1315</v>
      </c>
      <c r="S1318" s="68" t="s">
        <v>7</v>
      </c>
      <c r="T1318" s="71">
        <f t="shared" si="436"/>
        <v>44636</v>
      </c>
      <c r="U1318" s="67" t="s">
        <v>3</v>
      </c>
      <c r="V1318" s="68" t="str">
        <f>'Flight Data'!$A1316</f>
        <v>G1315</v>
      </c>
      <c r="W1318" s="68">
        <f ca="1">'Flight Data'!$B1316</f>
        <v>7</v>
      </c>
      <c r="X1318" s="68">
        <f ca="1">ROUND(NORMINV($AC1318,'Inputs and Outputs'!$C$18,'Inputs and Outputs'!$D$18),0)</f>
        <v>94</v>
      </c>
      <c r="Y1318" s="68">
        <f t="shared" si="418"/>
        <v>102</v>
      </c>
      <c r="Z1318" s="68">
        <f t="shared" ca="1" si="419"/>
        <v>94</v>
      </c>
      <c r="AA1318" s="68">
        <f ca="1">IF(Z1318-W1318&gt;'Inputs and Outputs'!$D$4,One-W1318,0)</f>
        <v>0</v>
      </c>
      <c r="AB1318" s="68">
        <f ca="1">Z1318*'Inputs and Outputs'!$D$5-AA1318*'Inputs and Outputs'!$D$6</f>
        <v>3760</v>
      </c>
      <c r="AC1318" s="70">
        <f t="shared" ca="1" si="431"/>
        <v>0.1243491144011144</v>
      </c>
      <c r="AD1318" s="68">
        <f t="shared" si="420"/>
        <v>25</v>
      </c>
      <c r="AE1318" s="75">
        <f ca="1">Z1318*'Inputs and Outputs'!$D$5-('Model Part B'!AA1318*'Model Part B'!AD1318+AA1318*Costperbumped)</f>
        <v>3760</v>
      </c>
      <c r="AH1318" s="74">
        <v>1315</v>
      </c>
      <c r="AI1318" s="68" t="s">
        <v>7</v>
      </c>
      <c r="AJ1318" s="71">
        <f t="shared" si="437"/>
        <v>44636</v>
      </c>
      <c r="AK1318" s="67" t="s">
        <v>3</v>
      </c>
      <c r="AL1318" s="68" t="str">
        <f>'Flight Data'!$A1316</f>
        <v>G1315</v>
      </c>
      <c r="AM1318" s="68">
        <f ca="1">'Flight Data'!$B1316</f>
        <v>7</v>
      </c>
      <c r="AN1318" s="68">
        <f ca="1">ROUND(NORMINV($AS1318,'Inputs and Outputs'!$C$18,'Inputs and Outputs'!$D$18),0)</f>
        <v>97</v>
      </c>
      <c r="AO1318" s="68">
        <f t="shared" si="421"/>
        <v>103</v>
      </c>
      <c r="AP1318" s="68">
        <f t="shared" ca="1" si="422"/>
        <v>97</v>
      </c>
      <c r="AQ1318" s="68">
        <f ca="1">IF(AP1318-AM1318&gt;'Inputs and Outputs'!$D$4,Three-AM1318,0)</f>
        <v>0</v>
      </c>
      <c r="AR1318" s="68">
        <f ca="1">AP1318*'Inputs and Outputs'!$D$5-AQ1318*'Inputs and Outputs'!$D$6</f>
        <v>3880</v>
      </c>
      <c r="AS1318" s="70">
        <f t="shared" ca="1" si="432"/>
        <v>0.24283555768035991</v>
      </c>
      <c r="AT1318" s="68">
        <f t="shared" si="423"/>
        <v>25</v>
      </c>
      <c r="AU1318" s="75">
        <f ca="1">AP1318*'Inputs and Outputs'!$D$5-('Model Part B'!AQ1318*'Model Part B'!AT1318+AQ1318*Costperbumped)</f>
        <v>3880</v>
      </c>
      <c r="AX1318" s="74">
        <v>1315</v>
      </c>
      <c r="AY1318" s="68" t="s">
        <v>7</v>
      </c>
      <c r="AZ1318" s="71">
        <f t="shared" si="438"/>
        <v>44636</v>
      </c>
      <c r="BA1318" s="67" t="s">
        <v>3</v>
      </c>
      <c r="BB1318" s="68" t="str">
        <f>'Flight Data'!$A1316</f>
        <v>G1315</v>
      </c>
      <c r="BC1318" s="68">
        <f ca="1">'Flight Data'!$B1316</f>
        <v>7</v>
      </c>
      <c r="BD1318" s="68">
        <f ca="1">ROUND(NORMINV($BI1318,'Inputs and Outputs'!$C$18,'Inputs and Outputs'!$D$18),0)</f>
        <v>103</v>
      </c>
      <c r="BE1318" s="68">
        <f t="shared" si="424"/>
        <v>104</v>
      </c>
      <c r="BF1318" s="68">
        <f t="shared" ca="1" si="425"/>
        <v>103</v>
      </c>
      <c r="BG1318" s="68">
        <f ca="1">IF(BF1318-BC1318&gt;'Inputs and Outputs'!$D$4,Four-BC1318,0)</f>
        <v>0</v>
      </c>
      <c r="BH1318" s="68">
        <f ca="1">BF1318*'Inputs and Outputs'!$D$5-BG1318*'Inputs and Outputs'!$D$6</f>
        <v>4120</v>
      </c>
      <c r="BI1318" s="70">
        <f t="shared" ca="1" si="433"/>
        <v>0.65709966101107609</v>
      </c>
      <c r="BJ1318" s="68">
        <f t="shared" si="426"/>
        <v>25</v>
      </c>
      <c r="BK1318" s="75">
        <f ca="1">BF1318*'Inputs and Outputs'!$D$5-('Model Part B'!BG1318*'Model Part B'!BJ1318+BG1318*Costperbumped)</f>
        <v>4120</v>
      </c>
      <c r="BN1318" s="74">
        <v>1315</v>
      </c>
      <c r="BO1318" s="68" t="s">
        <v>7</v>
      </c>
      <c r="BP1318" s="71">
        <f t="shared" si="439"/>
        <v>44636</v>
      </c>
      <c r="BQ1318" s="67" t="s">
        <v>3</v>
      </c>
      <c r="BR1318" s="68" t="str">
        <f>'Flight Data'!$A1316</f>
        <v>G1315</v>
      </c>
      <c r="BS1318" s="68">
        <f ca="1">'Flight Data'!$B1316</f>
        <v>7</v>
      </c>
      <c r="BT1318" s="68">
        <f ca="1">ROUND(NORMINV($BY1318,'Inputs and Outputs'!$C$18,'Inputs and Outputs'!$D$18),0)</f>
        <v>97</v>
      </c>
      <c r="BU1318" s="68">
        <f t="shared" si="427"/>
        <v>105</v>
      </c>
      <c r="BV1318" s="68">
        <f t="shared" ca="1" si="428"/>
        <v>97</v>
      </c>
      <c r="BW1318" s="68">
        <f ca="1">IF(BV1318-BS1318&gt;'Inputs and Outputs'!$D$4,Five-BS1318,0)</f>
        <v>0</v>
      </c>
      <c r="BX1318" s="68">
        <f ca="1">BV1318*'Inputs and Outputs'!$D$5-BW1318*'Inputs and Outputs'!$D$6</f>
        <v>3880</v>
      </c>
      <c r="BY1318" s="70">
        <f t="shared" ca="1" si="434"/>
        <v>0.24073110839811906</v>
      </c>
      <c r="BZ1318" s="68">
        <f t="shared" si="429"/>
        <v>25</v>
      </c>
      <c r="CA1318" s="75">
        <f ca="1">BV1318*'Inputs and Outputs'!$D$5-('Model Part B'!BW1318*'Model Part B'!BZ1318+BW1318*Costperbumped)</f>
        <v>3880</v>
      </c>
    </row>
    <row r="1319" spans="2:79" x14ac:dyDescent="0.2">
      <c r="B1319" s="74">
        <v>1316</v>
      </c>
      <c r="C1319" s="68" t="s">
        <v>7</v>
      </c>
      <c r="D1319" s="71">
        <f t="shared" si="435"/>
        <v>44636</v>
      </c>
      <c r="E1319" s="67" t="s">
        <v>2</v>
      </c>
      <c r="F1319" s="68" t="str">
        <f>'Flight Data'!$A1317</f>
        <v>G1316</v>
      </c>
      <c r="G1319" s="68">
        <f ca="1">'Flight Data'!$B1317</f>
        <v>0</v>
      </c>
      <c r="H1319" s="68">
        <f ca="1">ROUND(NORMINV($M1319,'Inputs and Outputs'!$C$19,'Inputs and Outputs'!$D$19),0)</f>
        <v>107</v>
      </c>
      <c r="I1319" s="68">
        <f t="shared" si="415"/>
        <v>101</v>
      </c>
      <c r="J1319" s="68">
        <f t="shared" ca="1" si="416"/>
        <v>101</v>
      </c>
      <c r="K1319" s="68">
        <f ca="1">IF(J1319-G1319&gt;'Inputs and Outputs'!$D$4,One-G1319,0)</f>
        <v>1</v>
      </c>
      <c r="L1319" s="68">
        <f ca="1">J1319*'Inputs and Outputs'!$D$5-K1319*'Inputs and Outputs'!$D$6</f>
        <v>3940</v>
      </c>
      <c r="M1319" s="70">
        <f t="shared" ca="1" si="430"/>
        <v>0.81257346019754606</v>
      </c>
      <c r="N1319" s="68">
        <f t="shared" si="417"/>
        <v>25</v>
      </c>
      <c r="O1319" s="75">
        <f ca="1">J1319*'Inputs and Outputs'!$D$5-('Model Part B'!K1319*'Model Part B'!N1319+K1319*Costperbumped)</f>
        <v>3915</v>
      </c>
      <c r="R1319" s="74">
        <v>1316</v>
      </c>
      <c r="S1319" s="68" t="s">
        <v>7</v>
      </c>
      <c r="T1319" s="71">
        <f t="shared" si="436"/>
        <v>44636</v>
      </c>
      <c r="U1319" s="67" t="s">
        <v>2</v>
      </c>
      <c r="V1319" s="68" t="str">
        <f>'Flight Data'!$A1317</f>
        <v>G1316</v>
      </c>
      <c r="W1319" s="68">
        <f ca="1">'Flight Data'!$B1317</f>
        <v>0</v>
      </c>
      <c r="X1319" s="68">
        <f ca="1">ROUND(NORMINV($AC1319,'Inputs and Outputs'!$C$19,'Inputs and Outputs'!$D$19),0)</f>
        <v>105</v>
      </c>
      <c r="Y1319" s="68">
        <f t="shared" si="418"/>
        <v>102</v>
      </c>
      <c r="Z1319" s="68">
        <f t="shared" ca="1" si="419"/>
        <v>102</v>
      </c>
      <c r="AA1319" s="68">
        <f ca="1">IF(Z1319-W1319&gt;'Inputs and Outputs'!$D$4,One-W1319,0)</f>
        <v>1</v>
      </c>
      <c r="AB1319" s="68">
        <f ca="1">Z1319*'Inputs and Outputs'!$D$5-AA1319*'Inputs and Outputs'!$D$6</f>
        <v>3980</v>
      </c>
      <c r="AC1319" s="70">
        <f t="shared" ca="1" si="431"/>
        <v>0.63772224537290989</v>
      </c>
      <c r="AD1319" s="68">
        <f t="shared" si="420"/>
        <v>25</v>
      </c>
      <c r="AE1319" s="75">
        <f ca="1">Z1319*'Inputs and Outputs'!$D$5-('Model Part B'!AA1319*'Model Part B'!AD1319+AA1319*Costperbumped)</f>
        <v>3955</v>
      </c>
      <c r="AH1319" s="74">
        <v>1316</v>
      </c>
      <c r="AI1319" s="68" t="s">
        <v>7</v>
      </c>
      <c r="AJ1319" s="71">
        <f t="shared" si="437"/>
        <v>44636</v>
      </c>
      <c r="AK1319" s="67" t="s">
        <v>2</v>
      </c>
      <c r="AL1319" s="68" t="str">
        <f>'Flight Data'!$A1317</f>
        <v>G1316</v>
      </c>
      <c r="AM1319" s="68">
        <f ca="1">'Flight Data'!$B1317</f>
        <v>0</v>
      </c>
      <c r="AN1319" s="68">
        <f ca="1">ROUND(NORMINV($AS1319,'Inputs and Outputs'!$C$19,'Inputs and Outputs'!$D$19),0)</f>
        <v>101</v>
      </c>
      <c r="AO1319" s="68">
        <f t="shared" si="421"/>
        <v>103</v>
      </c>
      <c r="AP1319" s="68">
        <f t="shared" ca="1" si="422"/>
        <v>101</v>
      </c>
      <c r="AQ1319" s="68">
        <f ca="1">IF(AP1319-AM1319&gt;'Inputs and Outputs'!$D$4,Three-AM1319,0)</f>
        <v>3</v>
      </c>
      <c r="AR1319" s="68">
        <f ca="1">AP1319*'Inputs and Outputs'!$D$5-AQ1319*'Inputs and Outputs'!$D$6</f>
        <v>3740</v>
      </c>
      <c r="AS1319" s="70">
        <f t="shared" ca="1" si="432"/>
        <v>0.31078061556986958</v>
      </c>
      <c r="AT1319" s="68">
        <f t="shared" si="423"/>
        <v>25</v>
      </c>
      <c r="AU1319" s="75">
        <f ca="1">AP1319*'Inputs and Outputs'!$D$5-('Model Part B'!AQ1319*'Model Part B'!AT1319+AQ1319*Costperbumped)</f>
        <v>3665</v>
      </c>
      <c r="AX1319" s="74">
        <v>1316</v>
      </c>
      <c r="AY1319" s="68" t="s">
        <v>7</v>
      </c>
      <c r="AZ1319" s="71">
        <f t="shared" si="438"/>
        <v>44636</v>
      </c>
      <c r="BA1319" s="67" t="s">
        <v>2</v>
      </c>
      <c r="BB1319" s="68" t="str">
        <f>'Flight Data'!$A1317</f>
        <v>G1316</v>
      </c>
      <c r="BC1319" s="68">
        <f ca="1">'Flight Data'!$B1317</f>
        <v>0</v>
      </c>
      <c r="BD1319" s="68">
        <f ca="1">ROUND(NORMINV($BI1319,'Inputs and Outputs'!$C$19,'Inputs and Outputs'!$D$19),0)</f>
        <v>107</v>
      </c>
      <c r="BE1319" s="68">
        <f t="shared" si="424"/>
        <v>104</v>
      </c>
      <c r="BF1319" s="68">
        <f t="shared" ca="1" si="425"/>
        <v>104</v>
      </c>
      <c r="BG1319" s="68">
        <f ca="1">IF(BF1319-BC1319&gt;'Inputs and Outputs'!$D$4,Four-BC1319,0)</f>
        <v>4</v>
      </c>
      <c r="BH1319" s="68">
        <f ca="1">BF1319*'Inputs and Outputs'!$D$5-BG1319*'Inputs and Outputs'!$D$6</f>
        <v>3760</v>
      </c>
      <c r="BI1319" s="70">
        <f t="shared" ca="1" si="433"/>
        <v>0.78086011111437825</v>
      </c>
      <c r="BJ1319" s="68">
        <f t="shared" si="426"/>
        <v>25</v>
      </c>
      <c r="BK1319" s="75">
        <f ca="1">BF1319*'Inputs and Outputs'!$D$5-('Model Part B'!BG1319*'Model Part B'!BJ1319+BG1319*Costperbumped)</f>
        <v>3660</v>
      </c>
      <c r="BN1319" s="74">
        <v>1316</v>
      </c>
      <c r="BO1319" s="68" t="s">
        <v>7</v>
      </c>
      <c r="BP1319" s="71">
        <f t="shared" si="439"/>
        <v>44636</v>
      </c>
      <c r="BQ1319" s="67" t="s">
        <v>2</v>
      </c>
      <c r="BR1319" s="68" t="str">
        <f>'Flight Data'!$A1317</f>
        <v>G1316</v>
      </c>
      <c r="BS1319" s="68">
        <f ca="1">'Flight Data'!$B1317</f>
        <v>0</v>
      </c>
      <c r="BT1319" s="68">
        <f ca="1">ROUND(NORMINV($BY1319,'Inputs and Outputs'!$C$18,'Inputs and Outputs'!$D$18),0)</f>
        <v>100</v>
      </c>
      <c r="BU1319" s="68">
        <f t="shared" si="427"/>
        <v>105</v>
      </c>
      <c r="BV1319" s="68">
        <f t="shared" ca="1" si="428"/>
        <v>100</v>
      </c>
      <c r="BW1319" s="68">
        <f ca="1">IF(BV1319-BS1319&gt;'Inputs and Outputs'!$D$4,Five-BS1319,0)</f>
        <v>0</v>
      </c>
      <c r="BX1319" s="68">
        <f ca="1">BV1319*'Inputs and Outputs'!$D$5-BW1319*'Inputs and Outputs'!$D$6</f>
        <v>4000</v>
      </c>
      <c r="BY1319" s="70">
        <f t="shared" ca="1" si="434"/>
        <v>0.40840461143094287</v>
      </c>
      <c r="BZ1319" s="68">
        <f t="shared" si="429"/>
        <v>25</v>
      </c>
      <c r="CA1319" s="75">
        <f ca="1">BV1319*'Inputs and Outputs'!$D$5-('Model Part B'!BW1319*'Model Part B'!BZ1319+BW1319*Costperbumped)</f>
        <v>4000</v>
      </c>
    </row>
    <row r="1320" spans="2:79" x14ac:dyDescent="0.2">
      <c r="B1320" s="74">
        <v>1317</v>
      </c>
      <c r="C1320" s="68" t="s">
        <v>7</v>
      </c>
      <c r="D1320" s="71">
        <f t="shared" si="435"/>
        <v>44636</v>
      </c>
      <c r="E1320" s="67" t="s">
        <v>0</v>
      </c>
      <c r="F1320" s="68" t="str">
        <f>'Flight Data'!$A1318</f>
        <v>G1317</v>
      </c>
      <c r="G1320" s="68">
        <f ca="1">'Flight Data'!$B1318</f>
        <v>6</v>
      </c>
      <c r="H1320" s="68">
        <f ca="1">ROUND(NORMINV($M1320,'Inputs and Outputs'!$C$20,'Inputs and Outputs'!$D$20),0)</f>
        <v>109</v>
      </c>
      <c r="I1320" s="68">
        <f t="shared" si="415"/>
        <v>101</v>
      </c>
      <c r="J1320" s="68">
        <f t="shared" ca="1" si="416"/>
        <v>101</v>
      </c>
      <c r="K1320" s="68">
        <f ca="1">IF(J1320-G1320&gt;'Inputs and Outputs'!$D$4,One-G1320,0)</f>
        <v>0</v>
      </c>
      <c r="L1320" s="68">
        <f ca="1">J1320*'Inputs and Outputs'!$D$5-K1320*'Inputs and Outputs'!$D$6</f>
        <v>4040</v>
      </c>
      <c r="M1320" s="70">
        <f t="shared" ca="1" si="430"/>
        <v>0.81260276612989857</v>
      </c>
      <c r="N1320" s="68">
        <f t="shared" si="417"/>
        <v>200</v>
      </c>
      <c r="O1320" s="75">
        <f ca="1">J1320*'Inputs and Outputs'!$D$5-('Model Part B'!K1320*'Model Part B'!N1320+K1320*Costperbumped)</f>
        <v>4040</v>
      </c>
      <c r="R1320" s="74">
        <v>1317</v>
      </c>
      <c r="S1320" s="68" t="s">
        <v>7</v>
      </c>
      <c r="T1320" s="71">
        <f t="shared" si="436"/>
        <v>44636</v>
      </c>
      <c r="U1320" s="67" t="s">
        <v>0</v>
      </c>
      <c r="V1320" s="68" t="str">
        <f>'Flight Data'!$A1318</f>
        <v>G1317</v>
      </c>
      <c r="W1320" s="68">
        <f ca="1">'Flight Data'!$B1318</f>
        <v>6</v>
      </c>
      <c r="X1320" s="68">
        <f ca="1">ROUND(NORMINV($AC1320,'Inputs and Outputs'!$C$20,'Inputs and Outputs'!$D$20),0)</f>
        <v>100</v>
      </c>
      <c r="Y1320" s="68">
        <f t="shared" si="418"/>
        <v>102</v>
      </c>
      <c r="Z1320" s="68">
        <f t="shared" ca="1" si="419"/>
        <v>100</v>
      </c>
      <c r="AA1320" s="68">
        <f ca="1">IF(Z1320-W1320&gt;'Inputs and Outputs'!$D$4,One-W1320,0)</f>
        <v>0</v>
      </c>
      <c r="AB1320" s="68">
        <f ca="1">Z1320*'Inputs and Outputs'!$D$5-AA1320*'Inputs and Outputs'!$D$6</f>
        <v>4000</v>
      </c>
      <c r="AC1320" s="70">
        <f t="shared" ca="1" si="431"/>
        <v>0.16963419252507383</v>
      </c>
      <c r="AD1320" s="68">
        <f t="shared" si="420"/>
        <v>200</v>
      </c>
      <c r="AE1320" s="75">
        <f ca="1">Z1320*'Inputs and Outputs'!$D$5-('Model Part B'!AA1320*'Model Part B'!AD1320+AA1320*Costperbumped)</f>
        <v>4000</v>
      </c>
      <c r="AH1320" s="74">
        <v>1317</v>
      </c>
      <c r="AI1320" s="68" t="s">
        <v>7</v>
      </c>
      <c r="AJ1320" s="71">
        <f t="shared" si="437"/>
        <v>44636</v>
      </c>
      <c r="AK1320" s="67" t="s">
        <v>0</v>
      </c>
      <c r="AL1320" s="68" t="str">
        <f>'Flight Data'!$A1318</f>
        <v>G1317</v>
      </c>
      <c r="AM1320" s="68">
        <f ca="1">'Flight Data'!$B1318</f>
        <v>6</v>
      </c>
      <c r="AN1320" s="68">
        <f ca="1">ROUND(NORMINV($AS1320,'Inputs and Outputs'!$C$20,'Inputs and Outputs'!$D$20),0)</f>
        <v>99</v>
      </c>
      <c r="AO1320" s="68">
        <f t="shared" si="421"/>
        <v>103</v>
      </c>
      <c r="AP1320" s="68">
        <f t="shared" ca="1" si="422"/>
        <v>99</v>
      </c>
      <c r="AQ1320" s="68">
        <f ca="1">IF(AP1320-AM1320&gt;'Inputs and Outputs'!$D$4,Three-AM1320,0)</f>
        <v>0</v>
      </c>
      <c r="AR1320" s="68">
        <f ca="1">AP1320*'Inputs and Outputs'!$D$5-AQ1320*'Inputs and Outputs'!$D$6</f>
        <v>3960</v>
      </c>
      <c r="AS1320" s="70">
        <f t="shared" ca="1" si="432"/>
        <v>0.11677180819378907</v>
      </c>
      <c r="AT1320" s="68">
        <f t="shared" si="423"/>
        <v>200</v>
      </c>
      <c r="AU1320" s="75">
        <f ca="1">AP1320*'Inputs and Outputs'!$D$5-('Model Part B'!AQ1320*'Model Part B'!AT1320+AQ1320*Costperbumped)</f>
        <v>3960</v>
      </c>
      <c r="AX1320" s="74">
        <v>1317</v>
      </c>
      <c r="AY1320" s="68" t="s">
        <v>7</v>
      </c>
      <c r="AZ1320" s="71">
        <f t="shared" si="438"/>
        <v>44636</v>
      </c>
      <c r="BA1320" s="67" t="s">
        <v>0</v>
      </c>
      <c r="BB1320" s="68" t="str">
        <f>'Flight Data'!$A1318</f>
        <v>G1317</v>
      </c>
      <c r="BC1320" s="68">
        <f ca="1">'Flight Data'!$B1318</f>
        <v>6</v>
      </c>
      <c r="BD1320" s="68">
        <f ca="1">ROUND(NORMINV($BI1320,'Inputs and Outputs'!$C$20,'Inputs and Outputs'!$D$20),0)</f>
        <v>95</v>
      </c>
      <c r="BE1320" s="68">
        <f t="shared" si="424"/>
        <v>104</v>
      </c>
      <c r="BF1320" s="68">
        <f t="shared" ca="1" si="425"/>
        <v>95</v>
      </c>
      <c r="BG1320" s="68">
        <f ca="1">IF(BF1320-BC1320&gt;'Inputs and Outputs'!$D$4,Four-BC1320,0)</f>
        <v>0</v>
      </c>
      <c r="BH1320" s="68">
        <f ca="1">BF1320*'Inputs and Outputs'!$D$5-BG1320*'Inputs and Outputs'!$D$6</f>
        <v>3800</v>
      </c>
      <c r="BI1320" s="70">
        <f t="shared" ca="1" si="433"/>
        <v>2.7561450400292564E-2</v>
      </c>
      <c r="BJ1320" s="68">
        <f t="shared" si="426"/>
        <v>200</v>
      </c>
      <c r="BK1320" s="75">
        <f ca="1">BF1320*'Inputs and Outputs'!$D$5-('Model Part B'!BG1320*'Model Part B'!BJ1320+BG1320*Costperbumped)</f>
        <v>3800</v>
      </c>
      <c r="BN1320" s="74">
        <v>1317</v>
      </c>
      <c r="BO1320" s="68" t="s">
        <v>7</v>
      </c>
      <c r="BP1320" s="71">
        <f t="shared" si="439"/>
        <v>44636</v>
      </c>
      <c r="BQ1320" s="67" t="s">
        <v>0</v>
      </c>
      <c r="BR1320" s="68" t="str">
        <f>'Flight Data'!$A1318</f>
        <v>G1317</v>
      </c>
      <c r="BS1320" s="68">
        <f ca="1">'Flight Data'!$B1318</f>
        <v>6</v>
      </c>
      <c r="BT1320" s="68">
        <f ca="1">ROUND(NORMINV($BY1320,'Inputs and Outputs'!$C$18,'Inputs and Outputs'!$D$18),0)</f>
        <v>114</v>
      </c>
      <c r="BU1320" s="68">
        <f t="shared" si="427"/>
        <v>105</v>
      </c>
      <c r="BV1320" s="68">
        <f t="shared" ca="1" si="428"/>
        <v>105</v>
      </c>
      <c r="BW1320" s="68">
        <f ca="1">IF(BV1320-BS1320&gt;'Inputs and Outputs'!$D$4,Five-BS1320,0)</f>
        <v>0</v>
      </c>
      <c r="BX1320" s="68">
        <f ca="1">BV1320*'Inputs and Outputs'!$D$5-BW1320*'Inputs and Outputs'!$D$6</f>
        <v>4200</v>
      </c>
      <c r="BY1320" s="70">
        <f t="shared" ca="1" si="434"/>
        <v>0.98556386451624589</v>
      </c>
      <c r="BZ1320" s="68">
        <f t="shared" si="429"/>
        <v>200</v>
      </c>
      <c r="CA1320" s="75">
        <f ca="1">BV1320*'Inputs and Outputs'!$D$5-('Model Part B'!BW1320*'Model Part B'!BZ1320+BW1320*Costperbumped)</f>
        <v>4200</v>
      </c>
    </row>
    <row r="1321" spans="2:79" x14ac:dyDescent="0.2">
      <c r="B1321" s="74">
        <v>1318</v>
      </c>
      <c r="C1321" s="68" t="s">
        <v>6</v>
      </c>
      <c r="D1321" s="71">
        <f t="shared" si="435"/>
        <v>44637</v>
      </c>
      <c r="E1321" s="67" t="s">
        <v>3</v>
      </c>
      <c r="F1321" s="68" t="str">
        <f>'Flight Data'!$A1319</f>
        <v>G1318</v>
      </c>
      <c r="G1321" s="68">
        <f ca="1">'Flight Data'!$B1319</f>
        <v>5</v>
      </c>
      <c r="H1321" s="68">
        <f ca="1">ROUND(NORMINV($M1321,'Inputs and Outputs'!$C$18,'Inputs and Outputs'!$D$18),0)</f>
        <v>102</v>
      </c>
      <c r="I1321" s="68">
        <f t="shared" si="415"/>
        <v>101</v>
      </c>
      <c r="J1321" s="68">
        <f t="shared" ca="1" si="416"/>
        <v>101</v>
      </c>
      <c r="K1321" s="68">
        <f ca="1">IF(J1321-G1321&gt;'Inputs and Outputs'!$D$4,One-G1321,0)</f>
        <v>0</v>
      </c>
      <c r="L1321" s="68">
        <f ca="1">J1321*'Inputs and Outputs'!$D$5-K1321*'Inputs and Outputs'!$D$6</f>
        <v>4040</v>
      </c>
      <c r="M1321" s="70">
        <f t="shared" ca="1" si="430"/>
        <v>0.59669991885203932</v>
      </c>
      <c r="N1321" s="68">
        <f t="shared" si="417"/>
        <v>25</v>
      </c>
      <c r="O1321" s="75">
        <f ca="1">J1321*'Inputs and Outputs'!$D$5-('Model Part B'!K1321*'Model Part B'!N1321+K1321*Costperbumped)</f>
        <v>4040</v>
      </c>
      <c r="R1321" s="74">
        <v>1318</v>
      </c>
      <c r="S1321" s="68" t="s">
        <v>6</v>
      </c>
      <c r="T1321" s="71">
        <f t="shared" si="436"/>
        <v>44637</v>
      </c>
      <c r="U1321" s="67" t="s">
        <v>3</v>
      </c>
      <c r="V1321" s="68" t="str">
        <f>'Flight Data'!$A1319</f>
        <v>G1318</v>
      </c>
      <c r="W1321" s="68">
        <f ca="1">'Flight Data'!$B1319</f>
        <v>5</v>
      </c>
      <c r="X1321" s="68">
        <f ca="1">ROUND(NORMINV($AC1321,'Inputs and Outputs'!$C$18,'Inputs and Outputs'!$D$18),0)</f>
        <v>93</v>
      </c>
      <c r="Y1321" s="68">
        <f t="shared" si="418"/>
        <v>102</v>
      </c>
      <c r="Z1321" s="68">
        <f t="shared" ca="1" si="419"/>
        <v>93</v>
      </c>
      <c r="AA1321" s="68">
        <f ca="1">IF(Z1321-W1321&gt;'Inputs and Outputs'!$D$4,One-W1321,0)</f>
        <v>0</v>
      </c>
      <c r="AB1321" s="68">
        <f ca="1">Z1321*'Inputs and Outputs'!$D$5-AA1321*'Inputs and Outputs'!$D$6</f>
        <v>3720</v>
      </c>
      <c r="AC1321" s="70">
        <f t="shared" ca="1" si="431"/>
        <v>8.0955351112793617E-2</v>
      </c>
      <c r="AD1321" s="68">
        <f t="shared" si="420"/>
        <v>25</v>
      </c>
      <c r="AE1321" s="75">
        <f ca="1">Z1321*'Inputs and Outputs'!$D$5-('Model Part B'!AA1321*'Model Part B'!AD1321+AA1321*Costperbumped)</f>
        <v>3720</v>
      </c>
      <c r="AH1321" s="74">
        <v>1318</v>
      </c>
      <c r="AI1321" s="68" t="s">
        <v>6</v>
      </c>
      <c r="AJ1321" s="71">
        <f t="shared" si="437"/>
        <v>44637</v>
      </c>
      <c r="AK1321" s="67" t="s">
        <v>3</v>
      </c>
      <c r="AL1321" s="68" t="str">
        <f>'Flight Data'!$A1319</f>
        <v>G1318</v>
      </c>
      <c r="AM1321" s="68">
        <f ca="1">'Flight Data'!$B1319</f>
        <v>5</v>
      </c>
      <c r="AN1321" s="68">
        <f ca="1">ROUND(NORMINV($AS1321,'Inputs and Outputs'!$C$18,'Inputs and Outputs'!$D$18),0)</f>
        <v>99</v>
      </c>
      <c r="AO1321" s="68">
        <f t="shared" si="421"/>
        <v>103</v>
      </c>
      <c r="AP1321" s="68">
        <f t="shared" ca="1" si="422"/>
        <v>99</v>
      </c>
      <c r="AQ1321" s="68">
        <f ca="1">IF(AP1321-AM1321&gt;'Inputs and Outputs'!$D$4,Three-AM1321,0)</f>
        <v>0</v>
      </c>
      <c r="AR1321" s="68">
        <f ca="1">AP1321*'Inputs and Outputs'!$D$5-AQ1321*'Inputs and Outputs'!$D$6</f>
        <v>3960</v>
      </c>
      <c r="AS1321" s="70">
        <f t="shared" ca="1" si="432"/>
        <v>0.39042054379129643</v>
      </c>
      <c r="AT1321" s="68">
        <f t="shared" si="423"/>
        <v>25</v>
      </c>
      <c r="AU1321" s="75">
        <f ca="1">AP1321*'Inputs and Outputs'!$D$5-('Model Part B'!AQ1321*'Model Part B'!AT1321+AQ1321*Costperbumped)</f>
        <v>3960</v>
      </c>
      <c r="AX1321" s="74">
        <v>1318</v>
      </c>
      <c r="AY1321" s="68" t="s">
        <v>6</v>
      </c>
      <c r="AZ1321" s="71">
        <f t="shared" si="438"/>
        <v>44637</v>
      </c>
      <c r="BA1321" s="67" t="s">
        <v>3</v>
      </c>
      <c r="BB1321" s="68" t="str">
        <f>'Flight Data'!$A1319</f>
        <v>G1318</v>
      </c>
      <c r="BC1321" s="68">
        <f ca="1">'Flight Data'!$B1319</f>
        <v>5</v>
      </c>
      <c r="BD1321" s="68">
        <f ca="1">ROUND(NORMINV($BI1321,'Inputs and Outputs'!$C$18,'Inputs and Outputs'!$D$18),0)</f>
        <v>93</v>
      </c>
      <c r="BE1321" s="68">
        <f t="shared" si="424"/>
        <v>104</v>
      </c>
      <c r="BF1321" s="68">
        <f t="shared" ca="1" si="425"/>
        <v>93</v>
      </c>
      <c r="BG1321" s="68">
        <f ca="1">IF(BF1321-BC1321&gt;'Inputs and Outputs'!$D$4,Four-BC1321,0)</f>
        <v>0</v>
      </c>
      <c r="BH1321" s="68">
        <f ca="1">BF1321*'Inputs and Outputs'!$D$5-BG1321*'Inputs and Outputs'!$D$6</f>
        <v>3720</v>
      </c>
      <c r="BI1321" s="70">
        <f t="shared" ca="1" si="433"/>
        <v>9.6357560345118665E-2</v>
      </c>
      <c r="BJ1321" s="68">
        <f t="shared" si="426"/>
        <v>25</v>
      </c>
      <c r="BK1321" s="75">
        <f ca="1">BF1321*'Inputs and Outputs'!$D$5-('Model Part B'!BG1321*'Model Part B'!BJ1321+BG1321*Costperbumped)</f>
        <v>3720</v>
      </c>
      <c r="BN1321" s="74">
        <v>1318</v>
      </c>
      <c r="BO1321" s="68" t="s">
        <v>6</v>
      </c>
      <c r="BP1321" s="71">
        <f t="shared" si="439"/>
        <v>44637</v>
      </c>
      <c r="BQ1321" s="67" t="s">
        <v>3</v>
      </c>
      <c r="BR1321" s="68" t="str">
        <f>'Flight Data'!$A1319</f>
        <v>G1318</v>
      </c>
      <c r="BS1321" s="68">
        <f ca="1">'Flight Data'!$B1319</f>
        <v>5</v>
      </c>
      <c r="BT1321" s="68">
        <f ca="1">ROUND(NORMINV($BY1321,'Inputs and Outputs'!$C$18,'Inputs and Outputs'!$D$18),0)</f>
        <v>89</v>
      </c>
      <c r="BU1321" s="68">
        <f t="shared" si="427"/>
        <v>105</v>
      </c>
      <c r="BV1321" s="68">
        <f t="shared" ca="1" si="428"/>
        <v>89</v>
      </c>
      <c r="BW1321" s="68">
        <f ca="1">IF(BV1321-BS1321&gt;'Inputs and Outputs'!$D$4,Five-BS1321,0)</f>
        <v>0</v>
      </c>
      <c r="BX1321" s="68">
        <f ca="1">BV1321*'Inputs and Outputs'!$D$5-BW1321*'Inputs and Outputs'!$D$6</f>
        <v>3560</v>
      </c>
      <c r="BY1321" s="70">
        <f t="shared" ca="1" si="434"/>
        <v>2.3285027834908489E-2</v>
      </c>
      <c r="BZ1321" s="68">
        <f t="shared" si="429"/>
        <v>25</v>
      </c>
      <c r="CA1321" s="75">
        <f ca="1">BV1321*'Inputs and Outputs'!$D$5-('Model Part B'!BW1321*'Model Part B'!BZ1321+BW1321*Costperbumped)</f>
        <v>3560</v>
      </c>
    </row>
    <row r="1322" spans="2:79" x14ac:dyDescent="0.2">
      <c r="B1322" s="74">
        <v>1319</v>
      </c>
      <c r="C1322" s="68" t="s">
        <v>6</v>
      </c>
      <c r="D1322" s="71">
        <f t="shared" si="435"/>
        <v>44637</v>
      </c>
      <c r="E1322" s="67" t="s">
        <v>2</v>
      </c>
      <c r="F1322" s="68" t="str">
        <f>'Flight Data'!$A1320</f>
        <v>G1319</v>
      </c>
      <c r="G1322" s="68">
        <f ca="1">'Flight Data'!$B1320</f>
        <v>4</v>
      </c>
      <c r="H1322" s="68">
        <f ca="1">ROUND(NORMINV($M1322,'Inputs and Outputs'!$C$19,'Inputs and Outputs'!$D$19),0)</f>
        <v>106</v>
      </c>
      <c r="I1322" s="68">
        <f t="shared" si="415"/>
        <v>101</v>
      </c>
      <c r="J1322" s="68">
        <f t="shared" ca="1" si="416"/>
        <v>101</v>
      </c>
      <c r="K1322" s="68">
        <f ca="1">IF(J1322-G1322&gt;'Inputs and Outputs'!$D$4,One-G1322,0)</f>
        <v>0</v>
      </c>
      <c r="L1322" s="68">
        <f ca="1">J1322*'Inputs and Outputs'!$D$5-K1322*'Inputs and Outputs'!$D$6</f>
        <v>4040</v>
      </c>
      <c r="M1322" s="70">
        <f t="shared" ca="1" si="430"/>
        <v>0.75364013415267184</v>
      </c>
      <c r="N1322" s="68">
        <f t="shared" si="417"/>
        <v>25</v>
      </c>
      <c r="O1322" s="75">
        <f ca="1">J1322*'Inputs and Outputs'!$D$5-('Model Part B'!K1322*'Model Part B'!N1322+K1322*Costperbumped)</f>
        <v>4040</v>
      </c>
      <c r="R1322" s="74">
        <v>1319</v>
      </c>
      <c r="S1322" s="68" t="s">
        <v>6</v>
      </c>
      <c r="T1322" s="71">
        <f t="shared" si="436"/>
        <v>44637</v>
      </c>
      <c r="U1322" s="67" t="s">
        <v>2</v>
      </c>
      <c r="V1322" s="68" t="str">
        <f>'Flight Data'!$A1320</f>
        <v>G1319</v>
      </c>
      <c r="W1322" s="68">
        <f ca="1">'Flight Data'!$B1320</f>
        <v>4</v>
      </c>
      <c r="X1322" s="68">
        <f ca="1">ROUND(NORMINV($AC1322,'Inputs and Outputs'!$C$19,'Inputs and Outputs'!$D$19),0)</f>
        <v>97</v>
      </c>
      <c r="Y1322" s="68">
        <f t="shared" si="418"/>
        <v>102</v>
      </c>
      <c r="Z1322" s="68">
        <f t="shared" ca="1" si="419"/>
        <v>97</v>
      </c>
      <c r="AA1322" s="68">
        <f ca="1">IF(Z1322-W1322&gt;'Inputs and Outputs'!$D$4,One-W1322,0)</f>
        <v>0</v>
      </c>
      <c r="AB1322" s="68">
        <f ca="1">Z1322*'Inputs and Outputs'!$D$5-AA1322*'Inputs and Outputs'!$D$6</f>
        <v>3880</v>
      </c>
      <c r="AC1322" s="70">
        <f t="shared" ca="1" si="431"/>
        <v>0.12779078178031389</v>
      </c>
      <c r="AD1322" s="68">
        <f t="shared" si="420"/>
        <v>25</v>
      </c>
      <c r="AE1322" s="75">
        <f ca="1">Z1322*'Inputs and Outputs'!$D$5-('Model Part B'!AA1322*'Model Part B'!AD1322+AA1322*Costperbumped)</f>
        <v>3880</v>
      </c>
      <c r="AH1322" s="74">
        <v>1319</v>
      </c>
      <c r="AI1322" s="68" t="s">
        <v>6</v>
      </c>
      <c r="AJ1322" s="71">
        <f t="shared" si="437"/>
        <v>44637</v>
      </c>
      <c r="AK1322" s="67" t="s">
        <v>2</v>
      </c>
      <c r="AL1322" s="68" t="str">
        <f>'Flight Data'!$A1320</f>
        <v>G1319</v>
      </c>
      <c r="AM1322" s="68">
        <f ca="1">'Flight Data'!$B1320</f>
        <v>4</v>
      </c>
      <c r="AN1322" s="68">
        <f ca="1">ROUND(NORMINV($AS1322,'Inputs and Outputs'!$C$19,'Inputs and Outputs'!$D$19),0)</f>
        <v>107</v>
      </c>
      <c r="AO1322" s="68">
        <f t="shared" si="421"/>
        <v>103</v>
      </c>
      <c r="AP1322" s="68">
        <f t="shared" ca="1" si="422"/>
        <v>103</v>
      </c>
      <c r="AQ1322" s="68">
        <f ca="1">IF(AP1322-AM1322&gt;'Inputs and Outputs'!$D$4,Three-AM1322,0)</f>
        <v>0</v>
      </c>
      <c r="AR1322" s="68">
        <f ca="1">AP1322*'Inputs and Outputs'!$D$5-AQ1322*'Inputs and Outputs'!$D$6</f>
        <v>4120</v>
      </c>
      <c r="AS1322" s="70">
        <f t="shared" ca="1" si="432"/>
        <v>0.78102825361456141</v>
      </c>
      <c r="AT1322" s="68">
        <f t="shared" si="423"/>
        <v>25</v>
      </c>
      <c r="AU1322" s="75">
        <f ca="1">AP1322*'Inputs and Outputs'!$D$5-('Model Part B'!AQ1322*'Model Part B'!AT1322+AQ1322*Costperbumped)</f>
        <v>4120</v>
      </c>
      <c r="AX1322" s="74">
        <v>1319</v>
      </c>
      <c r="AY1322" s="68" t="s">
        <v>6</v>
      </c>
      <c r="AZ1322" s="71">
        <f t="shared" si="438"/>
        <v>44637</v>
      </c>
      <c r="BA1322" s="67" t="s">
        <v>2</v>
      </c>
      <c r="BB1322" s="68" t="str">
        <f>'Flight Data'!$A1320</f>
        <v>G1319</v>
      </c>
      <c r="BC1322" s="68">
        <f ca="1">'Flight Data'!$B1320</f>
        <v>4</v>
      </c>
      <c r="BD1322" s="68">
        <f ca="1">ROUND(NORMINV($BI1322,'Inputs and Outputs'!$C$19,'Inputs and Outputs'!$D$19),0)</f>
        <v>102</v>
      </c>
      <c r="BE1322" s="68">
        <f t="shared" si="424"/>
        <v>104</v>
      </c>
      <c r="BF1322" s="68">
        <f t="shared" ca="1" si="425"/>
        <v>102</v>
      </c>
      <c r="BG1322" s="68">
        <f ca="1">IF(BF1322-BC1322&gt;'Inputs and Outputs'!$D$4,Four-BC1322,0)</f>
        <v>0</v>
      </c>
      <c r="BH1322" s="68">
        <f ca="1">BF1322*'Inputs and Outputs'!$D$5-BG1322*'Inputs and Outputs'!$D$6</f>
        <v>4080</v>
      </c>
      <c r="BI1322" s="70">
        <f t="shared" ca="1" si="433"/>
        <v>0.4207896652423313</v>
      </c>
      <c r="BJ1322" s="68">
        <f t="shared" si="426"/>
        <v>25</v>
      </c>
      <c r="BK1322" s="75">
        <f ca="1">BF1322*'Inputs and Outputs'!$D$5-('Model Part B'!BG1322*'Model Part B'!BJ1322+BG1322*Costperbumped)</f>
        <v>4080</v>
      </c>
      <c r="BN1322" s="74">
        <v>1319</v>
      </c>
      <c r="BO1322" s="68" t="s">
        <v>6</v>
      </c>
      <c r="BP1322" s="71">
        <f t="shared" si="439"/>
        <v>44637</v>
      </c>
      <c r="BQ1322" s="67" t="s">
        <v>2</v>
      </c>
      <c r="BR1322" s="68" t="str">
        <f>'Flight Data'!$A1320</f>
        <v>G1319</v>
      </c>
      <c r="BS1322" s="68">
        <f ca="1">'Flight Data'!$B1320</f>
        <v>4</v>
      </c>
      <c r="BT1322" s="68">
        <f ca="1">ROUND(NORMINV($BY1322,'Inputs and Outputs'!$C$18,'Inputs and Outputs'!$D$18),0)</f>
        <v>93</v>
      </c>
      <c r="BU1322" s="68">
        <f t="shared" si="427"/>
        <v>105</v>
      </c>
      <c r="BV1322" s="68">
        <f t="shared" ca="1" si="428"/>
        <v>93</v>
      </c>
      <c r="BW1322" s="68">
        <f ca="1">IF(BV1322-BS1322&gt;'Inputs and Outputs'!$D$4,Five-BS1322,0)</f>
        <v>0</v>
      </c>
      <c r="BX1322" s="68">
        <f ca="1">BV1322*'Inputs and Outputs'!$D$5-BW1322*'Inputs and Outputs'!$D$6</f>
        <v>3720</v>
      </c>
      <c r="BY1322" s="70">
        <f t="shared" ca="1" si="434"/>
        <v>0.10469631030698445</v>
      </c>
      <c r="BZ1322" s="68">
        <f t="shared" si="429"/>
        <v>25</v>
      </c>
      <c r="CA1322" s="75">
        <f ca="1">BV1322*'Inputs and Outputs'!$D$5-('Model Part B'!BW1322*'Model Part B'!BZ1322+BW1322*Costperbumped)</f>
        <v>3720</v>
      </c>
    </row>
    <row r="1323" spans="2:79" x14ac:dyDescent="0.2">
      <c r="B1323" s="74">
        <v>1320</v>
      </c>
      <c r="C1323" s="68" t="s">
        <v>6</v>
      </c>
      <c r="D1323" s="71">
        <f t="shared" si="435"/>
        <v>44637</v>
      </c>
      <c r="E1323" s="67" t="s">
        <v>0</v>
      </c>
      <c r="F1323" s="68" t="str">
        <f>'Flight Data'!$A1321</f>
        <v>G1320</v>
      </c>
      <c r="G1323" s="68">
        <f ca="1">'Flight Data'!$B1321</f>
        <v>3</v>
      </c>
      <c r="H1323" s="68">
        <f ca="1">ROUND(NORMINV($M1323,'Inputs and Outputs'!$C$20,'Inputs and Outputs'!$D$20),0)</f>
        <v>108</v>
      </c>
      <c r="I1323" s="68">
        <f t="shared" si="415"/>
        <v>101</v>
      </c>
      <c r="J1323" s="68">
        <f t="shared" ca="1" si="416"/>
        <v>101</v>
      </c>
      <c r="K1323" s="68">
        <f ca="1">IF(J1323-G1323&gt;'Inputs and Outputs'!$D$4,One-G1323,0)</f>
        <v>0</v>
      </c>
      <c r="L1323" s="68">
        <f ca="1">J1323*'Inputs and Outputs'!$D$5-K1323*'Inputs and Outputs'!$D$6</f>
        <v>4040</v>
      </c>
      <c r="M1323" s="70">
        <f t="shared" ca="1" si="430"/>
        <v>0.75782299586031998</v>
      </c>
      <c r="N1323" s="68">
        <f t="shared" si="417"/>
        <v>200</v>
      </c>
      <c r="O1323" s="75">
        <f ca="1">J1323*'Inputs and Outputs'!$D$5-('Model Part B'!K1323*'Model Part B'!N1323+K1323*Costperbumped)</f>
        <v>4040</v>
      </c>
      <c r="R1323" s="74">
        <v>1320</v>
      </c>
      <c r="S1323" s="68" t="s">
        <v>6</v>
      </c>
      <c r="T1323" s="71">
        <f t="shared" si="436"/>
        <v>44637</v>
      </c>
      <c r="U1323" s="67" t="s">
        <v>0</v>
      </c>
      <c r="V1323" s="68" t="str">
        <f>'Flight Data'!$A1321</f>
        <v>G1320</v>
      </c>
      <c r="W1323" s="68">
        <f ca="1">'Flight Data'!$B1321</f>
        <v>3</v>
      </c>
      <c r="X1323" s="68">
        <f ca="1">ROUND(NORMINV($AC1323,'Inputs and Outputs'!$C$20,'Inputs and Outputs'!$D$20),0)</f>
        <v>110</v>
      </c>
      <c r="Y1323" s="68">
        <f t="shared" si="418"/>
        <v>102</v>
      </c>
      <c r="Z1323" s="68">
        <f t="shared" ca="1" si="419"/>
        <v>102</v>
      </c>
      <c r="AA1323" s="68">
        <f ca="1">IF(Z1323-W1323&gt;'Inputs and Outputs'!$D$4,One-W1323,0)</f>
        <v>0</v>
      </c>
      <c r="AB1323" s="68">
        <f ca="1">Z1323*'Inputs and Outputs'!$D$5-AA1323*'Inputs and Outputs'!$D$6</f>
        <v>4080</v>
      </c>
      <c r="AC1323" s="70">
        <f t="shared" ca="1" si="431"/>
        <v>0.86079235180205738</v>
      </c>
      <c r="AD1323" s="68">
        <f t="shared" si="420"/>
        <v>200</v>
      </c>
      <c r="AE1323" s="75">
        <f ca="1">Z1323*'Inputs and Outputs'!$D$5-('Model Part B'!AA1323*'Model Part B'!AD1323+AA1323*Costperbumped)</f>
        <v>4080</v>
      </c>
      <c r="AH1323" s="74">
        <v>1320</v>
      </c>
      <c r="AI1323" s="68" t="s">
        <v>6</v>
      </c>
      <c r="AJ1323" s="71">
        <f t="shared" si="437"/>
        <v>44637</v>
      </c>
      <c r="AK1323" s="67" t="s">
        <v>0</v>
      </c>
      <c r="AL1323" s="68" t="str">
        <f>'Flight Data'!$A1321</f>
        <v>G1320</v>
      </c>
      <c r="AM1323" s="68">
        <f ca="1">'Flight Data'!$B1321</f>
        <v>3</v>
      </c>
      <c r="AN1323" s="68">
        <f ca="1">ROUND(NORMINV($AS1323,'Inputs and Outputs'!$C$20,'Inputs and Outputs'!$D$20),0)</f>
        <v>105</v>
      </c>
      <c r="AO1323" s="68">
        <f t="shared" si="421"/>
        <v>103</v>
      </c>
      <c r="AP1323" s="68">
        <f t="shared" ca="1" si="422"/>
        <v>103</v>
      </c>
      <c r="AQ1323" s="68">
        <f ca="1">IF(AP1323-AM1323&gt;'Inputs and Outputs'!$D$4,Three-AM1323,0)</f>
        <v>0</v>
      </c>
      <c r="AR1323" s="68">
        <f ca="1">AP1323*'Inputs and Outputs'!$D$5-AQ1323*'Inputs and Outputs'!$D$6</f>
        <v>4120</v>
      </c>
      <c r="AS1323" s="70">
        <f t="shared" ca="1" si="432"/>
        <v>0.4630232603019786</v>
      </c>
      <c r="AT1323" s="68">
        <f t="shared" si="423"/>
        <v>200</v>
      </c>
      <c r="AU1323" s="75">
        <f ca="1">AP1323*'Inputs and Outputs'!$D$5-('Model Part B'!AQ1323*'Model Part B'!AT1323+AQ1323*Costperbumped)</f>
        <v>4120</v>
      </c>
      <c r="AX1323" s="74">
        <v>1320</v>
      </c>
      <c r="AY1323" s="68" t="s">
        <v>6</v>
      </c>
      <c r="AZ1323" s="71">
        <f t="shared" si="438"/>
        <v>44637</v>
      </c>
      <c r="BA1323" s="67" t="s">
        <v>0</v>
      </c>
      <c r="BB1323" s="68" t="str">
        <f>'Flight Data'!$A1321</f>
        <v>G1320</v>
      </c>
      <c r="BC1323" s="68">
        <f ca="1">'Flight Data'!$B1321</f>
        <v>3</v>
      </c>
      <c r="BD1323" s="68">
        <f ca="1">ROUND(NORMINV($BI1323,'Inputs and Outputs'!$C$20,'Inputs and Outputs'!$D$20),0)</f>
        <v>99</v>
      </c>
      <c r="BE1323" s="68">
        <f t="shared" si="424"/>
        <v>104</v>
      </c>
      <c r="BF1323" s="68">
        <f t="shared" ca="1" si="425"/>
        <v>99</v>
      </c>
      <c r="BG1323" s="68">
        <f ca="1">IF(BF1323-BC1323&gt;'Inputs and Outputs'!$D$4,Four-BC1323,0)</f>
        <v>0</v>
      </c>
      <c r="BH1323" s="68">
        <f ca="1">BF1323*'Inputs and Outputs'!$D$5-BG1323*'Inputs and Outputs'!$D$6</f>
        <v>3960</v>
      </c>
      <c r="BI1323" s="70">
        <f t="shared" ca="1" si="433"/>
        <v>0.10069042584949051</v>
      </c>
      <c r="BJ1323" s="68">
        <f t="shared" si="426"/>
        <v>200</v>
      </c>
      <c r="BK1323" s="75">
        <f ca="1">BF1323*'Inputs and Outputs'!$D$5-('Model Part B'!BG1323*'Model Part B'!BJ1323+BG1323*Costperbumped)</f>
        <v>3960</v>
      </c>
      <c r="BN1323" s="74">
        <v>1320</v>
      </c>
      <c r="BO1323" s="68" t="s">
        <v>6</v>
      </c>
      <c r="BP1323" s="71">
        <f t="shared" si="439"/>
        <v>44637</v>
      </c>
      <c r="BQ1323" s="67" t="s">
        <v>0</v>
      </c>
      <c r="BR1323" s="68" t="str">
        <f>'Flight Data'!$A1321</f>
        <v>G1320</v>
      </c>
      <c r="BS1323" s="68">
        <f ca="1">'Flight Data'!$B1321</f>
        <v>3</v>
      </c>
      <c r="BT1323" s="68">
        <f ca="1">ROUND(NORMINV($BY1323,'Inputs and Outputs'!$C$18,'Inputs and Outputs'!$D$18),0)</f>
        <v>94</v>
      </c>
      <c r="BU1323" s="68">
        <f t="shared" si="427"/>
        <v>105</v>
      </c>
      <c r="BV1323" s="68">
        <f t="shared" ca="1" si="428"/>
        <v>94</v>
      </c>
      <c r="BW1323" s="68">
        <f ca="1">IF(BV1323-BS1323&gt;'Inputs and Outputs'!$D$4,Five-BS1323,0)</f>
        <v>0</v>
      </c>
      <c r="BX1323" s="68">
        <f ca="1">BV1323*'Inputs and Outputs'!$D$5-BW1323*'Inputs and Outputs'!$D$6</f>
        <v>3760</v>
      </c>
      <c r="BY1323" s="70">
        <f t="shared" ca="1" si="434"/>
        <v>0.11045086466301979</v>
      </c>
      <c r="BZ1323" s="68">
        <f t="shared" si="429"/>
        <v>200</v>
      </c>
      <c r="CA1323" s="75">
        <f ca="1">BV1323*'Inputs and Outputs'!$D$5-('Model Part B'!BW1323*'Model Part B'!BZ1323+BW1323*Costperbumped)</f>
        <v>3760</v>
      </c>
    </row>
    <row r="1324" spans="2:79" x14ac:dyDescent="0.2">
      <c r="B1324" s="74">
        <v>1321</v>
      </c>
      <c r="C1324" s="68" t="s">
        <v>5</v>
      </c>
      <c r="D1324" s="71">
        <f t="shared" si="435"/>
        <v>44638</v>
      </c>
      <c r="E1324" s="67" t="s">
        <v>3</v>
      </c>
      <c r="F1324" s="68" t="str">
        <f>'Flight Data'!$A1322</f>
        <v>G1321</v>
      </c>
      <c r="G1324" s="68">
        <f ca="1">'Flight Data'!$B1322</f>
        <v>2</v>
      </c>
      <c r="H1324" s="68">
        <f ca="1">ROUND(NORMINV($M1324,'Inputs and Outputs'!$C$18,'Inputs and Outputs'!$D$18),0)</f>
        <v>103</v>
      </c>
      <c r="I1324" s="68">
        <f t="shared" si="415"/>
        <v>101</v>
      </c>
      <c r="J1324" s="68">
        <f t="shared" ca="1" si="416"/>
        <v>101</v>
      </c>
      <c r="K1324" s="68">
        <f ca="1">IF(J1324-G1324&gt;'Inputs and Outputs'!$D$4,One-G1324,0)</f>
        <v>0</v>
      </c>
      <c r="L1324" s="68">
        <f ca="1">J1324*'Inputs and Outputs'!$D$5-K1324*'Inputs and Outputs'!$D$6</f>
        <v>4040</v>
      </c>
      <c r="M1324" s="70">
        <f t="shared" ca="1" si="430"/>
        <v>0.6042799613758254</v>
      </c>
      <c r="N1324" s="68">
        <f t="shared" si="417"/>
        <v>25</v>
      </c>
      <c r="O1324" s="75">
        <f ca="1">J1324*'Inputs and Outputs'!$D$5-('Model Part B'!K1324*'Model Part B'!N1324+K1324*Costperbumped)</f>
        <v>4040</v>
      </c>
      <c r="R1324" s="74">
        <v>1321</v>
      </c>
      <c r="S1324" s="68" t="s">
        <v>5</v>
      </c>
      <c r="T1324" s="71">
        <f t="shared" si="436"/>
        <v>44638</v>
      </c>
      <c r="U1324" s="67" t="s">
        <v>3</v>
      </c>
      <c r="V1324" s="68" t="str">
        <f>'Flight Data'!$A1322</f>
        <v>G1321</v>
      </c>
      <c r="W1324" s="68">
        <f ca="1">'Flight Data'!$B1322</f>
        <v>2</v>
      </c>
      <c r="X1324" s="68">
        <f ca="1">ROUND(NORMINV($AC1324,'Inputs and Outputs'!$C$18,'Inputs and Outputs'!$D$18),0)</f>
        <v>110</v>
      </c>
      <c r="Y1324" s="68">
        <f t="shared" si="418"/>
        <v>102</v>
      </c>
      <c r="Z1324" s="68">
        <f t="shared" ca="1" si="419"/>
        <v>102</v>
      </c>
      <c r="AA1324" s="68">
        <f ca="1">IF(Z1324-W1324&gt;'Inputs and Outputs'!$D$4,One-W1324,0)</f>
        <v>0</v>
      </c>
      <c r="AB1324" s="68">
        <f ca="1">Z1324*'Inputs and Outputs'!$D$5-AA1324*'Inputs and Outputs'!$D$6</f>
        <v>4080</v>
      </c>
      <c r="AC1324" s="70">
        <f t="shared" ca="1" si="431"/>
        <v>0.94255398196871532</v>
      </c>
      <c r="AD1324" s="68">
        <f t="shared" si="420"/>
        <v>25</v>
      </c>
      <c r="AE1324" s="75">
        <f ca="1">Z1324*'Inputs and Outputs'!$D$5-('Model Part B'!AA1324*'Model Part B'!AD1324+AA1324*Costperbumped)</f>
        <v>4080</v>
      </c>
      <c r="AH1324" s="74">
        <v>1321</v>
      </c>
      <c r="AI1324" s="68" t="s">
        <v>5</v>
      </c>
      <c r="AJ1324" s="71">
        <f t="shared" si="437"/>
        <v>44638</v>
      </c>
      <c r="AK1324" s="67" t="s">
        <v>3</v>
      </c>
      <c r="AL1324" s="68" t="str">
        <f>'Flight Data'!$A1322</f>
        <v>G1321</v>
      </c>
      <c r="AM1324" s="68">
        <f ca="1">'Flight Data'!$B1322</f>
        <v>2</v>
      </c>
      <c r="AN1324" s="68">
        <f ca="1">ROUND(NORMINV($AS1324,'Inputs and Outputs'!$C$18,'Inputs and Outputs'!$D$18),0)</f>
        <v>94</v>
      </c>
      <c r="AO1324" s="68">
        <f t="shared" si="421"/>
        <v>103</v>
      </c>
      <c r="AP1324" s="68">
        <f t="shared" ca="1" si="422"/>
        <v>94</v>
      </c>
      <c r="AQ1324" s="68">
        <f ca="1">IF(AP1324-AM1324&gt;'Inputs and Outputs'!$D$4,Three-AM1324,0)</f>
        <v>0</v>
      </c>
      <c r="AR1324" s="68">
        <f ca="1">AP1324*'Inputs and Outputs'!$D$5-AQ1324*'Inputs and Outputs'!$D$6</f>
        <v>3760</v>
      </c>
      <c r="AS1324" s="70">
        <f t="shared" ca="1" si="432"/>
        <v>0.11054939104942263</v>
      </c>
      <c r="AT1324" s="68">
        <f t="shared" si="423"/>
        <v>25</v>
      </c>
      <c r="AU1324" s="75">
        <f ca="1">AP1324*'Inputs and Outputs'!$D$5-('Model Part B'!AQ1324*'Model Part B'!AT1324+AQ1324*Costperbumped)</f>
        <v>3760</v>
      </c>
      <c r="AX1324" s="74">
        <v>1321</v>
      </c>
      <c r="AY1324" s="68" t="s">
        <v>5</v>
      </c>
      <c r="AZ1324" s="71">
        <f t="shared" si="438"/>
        <v>44638</v>
      </c>
      <c r="BA1324" s="67" t="s">
        <v>3</v>
      </c>
      <c r="BB1324" s="68" t="str">
        <f>'Flight Data'!$A1322</f>
        <v>G1321</v>
      </c>
      <c r="BC1324" s="68">
        <f ca="1">'Flight Data'!$B1322</f>
        <v>2</v>
      </c>
      <c r="BD1324" s="68">
        <f ca="1">ROUND(NORMINV($BI1324,'Inputs and Outputs'!$C$18,'Inputs and Outputs'!$D$18),0)</f>
        <v>104</v>
      </c>
      <c r="BE1324" s="68">
        <f t="shared" si="424"/>
        <v>104</v>
      </c>
      <c r="BF1324" s="68">
        <f t="shared" ca="1" si="425"/>
        <v>104</v>
      </c>
      <c r="BG1324" s="68">
        <f ca="1">IF(BF1324-BC1324&gt;'Inputs and Outputs'!$D$4,Four-BC1324,0)</f>
        <v>2</v>
      </c>
      <c r="BH1324" s="68">
        <f ca="1">BF1324*'Inputs and Outputs'!$D$5-BG1324*'Inputs and Outputs'!$D$6</f>
        <v>3960</v>
      </c>
      <c r="BI1324" s="70">
        <f t="shared" ca="1" si="433"/>
        <v>0.6859598189014996</v>
      </c>
      <c r="BJ1324" s="68">
        <f t="shared" si="426"/>
        <v>25</v>
      </c>
      <c r="BK1324" s="75">
        <f ca="1">BF1324*'Inputs and Outputs'!$D$5-('Model Part B'!BG1324*'Model Part B'!BJ1324+BG1324*Costperbumped)</f>
        <v>3910</v>
      </c>
      <c r="BN1324" s="74">
        <v>1321</v>
      </c>
      <c r="BO1324" s="68" t="s">
        <v>5</v>
      </c>
      <c r="BP1324" s="71">
        <f t="shared" si="439"/>
        <v>44638</v>
      </c>
      <c r="BQ1324" s="67" t="s">
        <v>3</v>
      </c>
      <c r="BR1324" s="68" t="str">
        <f>'Flight Data'!$A1322</f>
        <v>G1321</v>
      </c>
      <c r="BS1324" s="68">
        <f ca="1">'Flight Data'!$B1322</f>
        <v>2</v>
      </c>
      <c r="BT1324" s="68">
        <f ca="1">ROUND(NORMINV($BY1324,'Inputs and Outputs'!$C$18,'Inputs and Outputs'!$D$18),0)</f>
        <v>106</v>
      </c>
      <c r="BU1324" s="68">
        <f t="shared" si="427"/>
        <v>105</v>
      </c>
      <c r="BV1324" s="68">
        <f t="shared" ca="1" si="428"/>
        <v>105</v>
      </c>
      <c r="BW1324" s="68">
        <f ca="1">IF(BV1324-BS1324&gt;'Inputs and Outputs'!$D$4,Five-BS1324,0)</f>
        <v>3</v>
      </c>
      <c r="BX1324" s="68">
        <f ca="1">BV1324*'Inputs and Outputs'!$D$5-BW1324*'Inputs and Outputs'!$D$6</f>
        <v>3900</v>
      </c>
      <c r="BY1324" s="70">
        <f t="shared" ca="1" si="434"/>
        <v>0.77348281707254907</v>
      </c>
      <c r="BZ1324" s="68">
        <f t="shared" si="429"/>
        <v>25</v>
      </c>
      <c r="CA1324" s="75">
        <f ca="1">BV1324*'Inputs and Outputs'!$D$5-('Model Part B'!BW1324*'Model Part B'!BZ1324+BW1324*Costperbumped)</f>
        <v>3825</v>
      </c>
    </row>
    <row r="1325" spans="2:79" x14ac:dyDescent="0.2">
      <c r="B1325" s="74">
        <v>1322</v>
      </c>
      <c r="C1325" s="68" t="s">
        <v>5</v>
      </c>
      <c r="D1325" s="71">
        <f t="shared" si="435"/>
        <v>44638</v>
      </c>
      <c r="E1325" s="67" t="s">
        <v>2</v>
      </c>
      <c r="F1325" s="68" t="str">
        <f>'Flight Data'!$A1323</f>
        <v>G1322</v>
      </c>
      <c r="G1325" s="68">
        <f ca="1">'Flight Data'!$B1323</f>
        <v>1</v>
      </c>
      <c r="H1325" s="68">
        <f ca="1">ROUND(NORMINV($M1325,'Inputs and Outputs'!$C$19,'Inputs and Outputs'!$D$19),0)</f>
        <v>105</v>
      </c>
      <c r="I1325" s="68">
        <f t="shared" si="415"/>
        <v>101</v>
      </c>
      <c r="J1325" s="68">
        <f t="shared" ca="1" si="416"/>
        <v>101</v>
      </c>
      <c r="K1325" s="68">
        <f ca="1">IF(J1325-G1325&gt;'Inputs and Outputs'!$D$4,One-G1325,0)</f>
        <v>0</v>
      </c>
      <c r="L1325" s="68">
        <f ca="1">J1325*'Inputs and Outputs'!$D$5-K1325*'Inputs and Outputs'!$D$6</f>
        <v>4040</v>
      </c>
      <c r="M1325" s="70">
        <f t="shared" ca="1" si="430"/>
        <v>0.63944785272524396</v>
      </c>
      <c r="N1325" s="68">
        <f t="shared" si="417"/>
        <v>25</v>
      </c>
      <c r="O1325" s="75">
        <f ca="1">J1325*'Inputs and Outputs'!$D$5-('Model Part B'!K1325*'Model Part B'!N1325+K1325*Costperbumped)</f>
        <v>4040</v>
      </c>
      <c r="R1325" s="74">
        <v>1322</v>
      </c>
      <c r="S1325" s="68" t="s">
        <v>5</v>
      </c>
      <c r="T1325" s="71">
        <f t="shared" si="436"/>
        <v>44638</v>
      </c>
      <c r="U1325" s="67" t="s">
        <v>2</v>
      </c>
      <c r="V1325" s="68" t="str">
        <f>'Flight Data'!$A1323</f>
        <v>G1322</v>
      </c>
      <c r="W1325" s="68">
        <f ca="1">'Flight Data'!$B1323</f>
        <v>1</v>
      </c>
      <c r="X1325" s="68">
        <f ca="1">ROUND(NORMINV($AC1325,'Inputs and Outputs'!$C$19,'Inputs and Outputs'!$D$19),0)</f>
        <v>102</v>
      </c>
      <c r="Y1325" s="68">
        <f t="shared" si="418"/>
        <v>102</v>
      </c>
      <c r="Z1325" s="68">
        <f t="shared" ca="1" si="419"/>
        <v>102</v>
      </c>
      <c r="AA1325" s="68">
        <f ca="1">IF(Z1325-W1325&gt;'Inputs and Outputs'!$D$4,One-W1325,0)</f>
        <v>0</v>
      </c>
      <c r="AB1325" s="68">
        <f ca="1">Z1325*'Inputs and Outputs'!$D$5-AA1325*'Inputs and Outputs'!$D$6</f>
        <v>4080</v>
      </c>
      <c r="AC1325" s="70">
        <f t="shared" ca="1" si="431"/>
        <v>0.41117900566304999</v>
      </c>
      <c r="AD1325" s="68">
        <f t="shared" si="420"/>
        <v>25</v>
      </c>
      <c r="AE1325" s="75">
        <f ca="1">Z1325*'Inputs and Outputs'!$D$5-('Model Part B'!AA1325*'Model Part B'!AD1325+AA1325*Costperbumped)</f>
        <v>4080</v>
      </c>
      <c r="AH1325" s="74">
        <v>1322</v>
      </c>
      <c r="AI1325" s="68" t="s">
        <v>5</v>
      </c>
      <c r="AJ1325" s="71">
        <f t="shared" si="437"/>
        <v>44638</v>
      </c>
      <c r="AK1325" s="67" t="s">
        <v>2</v>
      </c>
      <c r="AL1325" s="68" t="str">
        <f>'Flight Data'!$A1323</f>
        <v>G1322</v>
      </c>
      <c r="AM1325" s="68">
        <f ca="1">'Flight Data'!$B1323</f>
        <v>1</v>
      </c>
      <c r="AN1325" s="68">
        <f ca="1">ROUND(NORMINV($AS1325,'Inputs and Outputs'!$C$19,'Inputs and Outputs'!$D$19),0)</f>
        <v>107</v>
      </c>
      <c r="AO1325" s="68">
        <f t="shared" si="421"/>
        <v>103</v>
      </c>
      <c r="AP1325" s="68">
        <f t="shared" ca="1" si="422"/>
        <v>103</v>
      </c>
      <c r="AQ1325" s="68">
        <f ca="1">IF(AP1325-AM1325&gt;'Inputs and Outputs'!$D$4,Three-AM1325,0)</f>
        <v>2</v>
      </c>
      <c r="AR1325" s="68">
        <f ca="1">AP1325*'Inputs and Outputs'!$D$5-AQ1325*'Inputs and Outputs'!$D$6</f>
        <v>3920</v>
      </c>
      <c r="AS1325" s="70">
        <f t="shared" ca="1" si="432"/>
        <v>0.80083299366996352</v>
      </c>
      <c r="AT1325" s="68">
        <f t="shared" si="423"/>
        <v>25</v>
      </c>
      <c r="AU1325" s="75">
        <f ca="1">AP1325*'Inputs and Outputs'!$D$5-('Model Part B'!AQ1325*'Model Part B'!AT1325+AQ1325*Costperbumped)</f>
        <v>3870</v>
      </c>
      <c r="AX1325" s="74">
        <v>1322</v>
      </c>
      <c r="AY1325" s="68" t="s">
        <v>5</v>
      </c>
      <c r="AZ1325" s="71">
        <f t="shared" si="438"/>
        <v>44638</v>
      </c>
      <c r="BA1325" s="67" t="s">
        <v>2</v>
      </c>
      <c r="BB1325" s="68" t="str">
        <f>'Flight Data'!$A1323</f>
        <v>G1322</v>
      </c>
      <c r="BC1325" s="68">
        <f ca="1">'Flight Data'!$B1323</f>
        <v>1</v>
      </c>
      <c r="BD1325" s="68">
        <f ca="1">ROUND(NORMINV($BI1325,'Inputs and Outputs'!$C$19,'Inputs and Outputs'!$D$19),0)</f>
        <v>92</v>
      </c>
      <c r="BE1325" s="68">
        <f t="shared" si="424"/>
        <v>104</v>
      </c>
      <c r="BF1325" s="68">
        <f t="shared" ca="1" si="425"/>
        <v>92</v>
      </c>
      <c r="BG1325" s="68">
        <f ca="1">IF(BF1325-BC1325&gt;'Inputs and Outputs'!$D$4,Four-BC1325,0)</f>
        <v>0</v>
      </c>
      <c r="BH1325" s="68">
        <f ca="1">BF1325*'Inputs and Outputs'!$D$5-BG1325*'Inputs and Outputs'!$D$6</f>
        <v>3680</v>
      </c>
      <c r="BI1325" s="70">
        <f t="shared" ca="1" si="433"/>
        <v>1.7088172134973267E-2</v>
      </c>
      <c r="BJ1325" s="68">
        <f t="shared" si="426"/>
        <v>25</v>
      </c>
      <c r="BK1325" s="75">
        <f ca="1">BF1325*'Inputs and Outputs'!$D$5-('Model Part B'!BG1325*'Model Part B'!BJ1325+BG1325*Costperbumped)</f>
        <v>3680</v>
      </c>
      <c r="BN1325" s="74">
        <v>1322</v>
      </c>
      <c r="BO1325" s="68" t="s">
        <v>5</v>
      </c>
      <c r="BP1325" s="71">
        <f t="shared" si="439"/>
        <v>44638</v>
      </c>
      <c r="BQ1325" s="67" t="s">
        <v>2</v>
      </c>
      <c r="BR1325" s="68" t="str">
        <f>'Flight Data'!$A1323</f>
        <v>G1322</v>
      </c>
      <c r="BS1325" s="68">
        <f ca="1">'Flight Data'!$B1323</f>
        <v>1</v>
      </c>
      <c r="BT1325" s="68">
        <f ca="1">ROUND(NORMINV($BY1325,'Inputs and Outputs'!$C$18,'Inputs and Outputs'!$D$18),0)</f>
        <v>98</v>
      </c>
      <c r="BU1325" s="68">
        <f t="shared" si="427"/>
        <v>105</v>
      </c>
      <c r="BV1325" s="68">
        <f t="shared" ca="1" si="428"/>
        <v>98</v>
      </c>
      <c r="BW1325" s="68">
        <f ca="1">IF(BV1325-BS1325&gt;'Inputs and Outputs'!$D$4,Five-BS1325,0)</f>
        <v>0</v>
      </c>
      <c r="BX1325" s="68">
        <f ca="1">BV1325*'Inputs and Outputs'!$D$5-BW1325*'Inputs and Outputs'!$D$6</f>
        <v>3920</v>
      </c>
      <c r="BY1325" s="70">
        <f t="shared" ca="1" si="434"/>
        <v>0.28621540742035145</v>
      </c>
      <c r="BZ1325" s="68">
        <f t="shared" si="429"/>
        <v>25</v>
      </c>
      <c r="CA1325" s="75">
        <f ca="1">BV1325*'Inputs and Outputs'!$D$5-('Model Part B'!BW1325*'Model Part B'!BZ1325+BW1325*Costperbumped)</f>
        <v>3920</v>
      </c>
    </row>
    <row r="1326" spans="2:79" x14ac:dyDescent="0.2">
      <c r="B1326" s="74">
        <v>1323</v>
      </c>
      <c r="C1326" s="68" t="s">
        <v>5</v>
      </c>
      <c r="D1326" s="71">
        <f t="shared" si="435"/>
        <v>44638</v>
      </c>
      <c r="E1326" s="67" t="s">
        <v>0</v>
      </c>
      <c r="F1326" s="68" t="str">
        <f>'Flight Data'!$A1324</f>
        <v>G1323</v>
      </c>
      <c r="G1326" s="68">
        <f ca="1">'Flight Data'!$B1324</f>
        <v>1</v>
      </c>
      <c r="H1326" s="68">
        <f ca="1">ROUND(NORMINV($M1326,'Inputs and Outputs'!$C$20,'Inputs and Outputs'!$D$20),0)</f>
        <v>93</v>
      </c>
      <c r="I1326" s="68">
        <f t="shared" si="415"/>
        <v>101</v>
      </c>
      <c r="J1326" s="68">
        <f t="shared" ca="1" si="416"/>
        <v>93</v>
      </c>
      <c r="K1326" s="68">
        <f ca="1">IF(J1326-G1326&gt;'Inputs and Outputs'!$D$4,One-G1326,0)</f>
        <v>0</v>
      </c>
      <c r="L1326" s="68">
        <f ca="1">J1326*'Inputs and Outputs'!$D$5-K1326*'Inputs and Outputs'!$D$6</f>
        <v>3720</v>
      </c>
      <c r="M1326" s="70">
        <f t="shared" ca="1" si="430"/>
        <v>9.7287345668167768E-3</v>
      </c>
      <c r="N1326" s="68">
        <f t="shared" si="417"/>
        <v>200</v>
      </c>
      <c r="O1326" s="75">
        <f ca="1">J1326*'Inputs and Outputs'!$D$5-('Model Part B'!K1326*'Model Part B'!N1326+K1326*Costperbumped)</f>
        <v>3720</v>
      </c>
      <c r="R1326" s="74">
        <v>1323</v>
      </c>
      <c r="S1326" s="68" t="s">
        <v>5</v>
      </c>
      <c r="T1326" s="71">
        <f t="shared" si="436"/>
        <v>44638</v>
      </c>
      <c r="U1326" s="67" t="s">
        <v>0</v>
      </c>
      <c r="V1326" s="68" t="str">
        <f>'Flight Data'!$A1324</f>
        <v>G1323</v>
      </c>
      <c r="W1326" s="68">
        <f ca="1">'Flight Data'!$B1324</f>
        <v>1</v>
      </c>
      <c r="X1326" s="68">
        <f ca="1">ROUND(NORMINV($AC1326,'Inputs and Outputs'!$C$20,'Inputs and Outputs'!$D$20),0)</f>
        <v>106</v>
      </c>
      <c r="Y1326" s="68">
        <f t="shared" si="418"/>
        <v>102</v>
      </c>
      <c r="Z1326" s="68">
        <f t="shared" ca="1" si="419"/>
        <v>102</v>
      </c>
      <c r="AA1326" s="68">
        <f ca="1">IF(Z1326-W1326&gt;'Inputs and Outputs'!$D$4,One-W1326,0)</f>
        <v>0</v>
      </c>
      <c r="AB1326" s="68">
        <f ca="1">Z1326*'Inputs and Outputs'!$D$5-AA1326*'Inputs and Outputs'!$D$6</f>
        <v>4080</v>
      </c>
      <c r="AC1326" s="70">
        <f t="shared" ca="1" si="431"/>
        <v>0.58691575257173434</v>
      </c>
      <c r="AD1326" s="68">
        <f t="shared" si="420"/>
        <v>200</v>
      </c>
      <c r="AE1326" s="75">
        <f ca="1">Z1326*'Inputs and Outputs'!$D$5-('Model Part B'!AA1326*'Model Part B'!AD1326+AA1326*Costperbumped)</f>
        <v>4080</v>
      </c>
      <c r="AH1326" s="74">
        <v>1323</v>
      </c>
      <c r="AI1326" s="68" t="s">
        <v>5</v>
      </c>
      <c r="AJ1326" s="71">
        <f t="shared" si="437"/>
        <v>44638</v>
      </c>
      <c r="AK1326" s="67" t="s">
        <v>0</v>
      </c>
      <c r="AL1326" s="68" t="str">
        <f>'Flight Data'!$A1324</f>
        <v>G1323</v>
      </c>
      <c r="AM1326" s="68">
        <f ca="1">'Flight Data'!$B1324</f>
        <v>1</v>
      </c>
      <c r="AN1326" s="68">
        <f ca="1">ROUND(NORMINV($AS1326,'Inputs and Outputs'!$C$20,'Inputs and Outputs'!$D$20),0)</f>
        <v>104</v>
      </c>
      <c r="AO1326" s="68">
        <f t="shared" si="421"/>
        <v>103</v>
      </c>
      <c r="AP1326" s="68">
        <f t="shared" ca="1" si="422"/>
        <v>103</v>
      </c>
      <c r="AQ1326" s="68">
        <f ca="1">IF(AP1326-AM1326&gt;'Inputs and Outputs'!$D$4,Three-AM1326,0)</f>
        <v>2</v>
      </c>
      <c r="AR1326" s="68">
        <f ca="1">AP1326*'Inputs and Outputs'!$D$5-AQ1326*'Inputs and Outputs'!$D$6</f>
        <v>3920</v>
      </c>
      <c r="AS1326" s="70">
        <f t="shared" ca="1" si="432"/>
        <v>0.39712310619459734</v>
      </c>
      <c r="AT1326" s="68">
        <f t="shared" si="423"/>
        <v>200</v>
      </c>
      <c r="AU1326" s="75">
        <f ca="1">AP1326*'Inputs and Outputs'!$D$5-('Model Part B'!AQ1326*'Model Part B'!AT1326+AQ1326*Costperbumped)</f>
        <v>3520</v>
      </c>
      <c r="AX1326" s="74">
        <v>1323</v>
      </c>
      <c r="AY1326" s="68" t="s">
        <v>5</v>
      </c>
      <c r="AZ1326" s="71">
        <f t="shared" si="438"/>
        <v>44638</v>
      </c>
      <c r="BA1326" s="67" t="s">
        <v>0</v>
      </c>
      <c r="BB1326" s="68" t="str">
        <f>'Flight Data'!$A1324</f>
        <v>G1323</v>
      </c>
      <c r="BC1326" s="68">
        <f ca="1">'Flight Data'!$B1324</f>
        <v>1</v>
      </c>
      <c r="BD1326" s="68">
        <f ca="1">ROUND(NORMINV($BI1326,'Inputs and Outputs'!$C$20,'Inputs and Outputs'!$D$20),0)</f>
        <v>112</v>
      </c>
      <c r="BE1326" s="68">
        <f t="shared" si="424"/>
        <v>104</v>
      </c>
      <c r="BF1326" s="68">
        <f t="shared" ca="1" si="425"/>
        <v>104</v>
      </c>
      <c r="BG1326" s="68">
        <f ca="1">IF(BF1326-BC1326&gt;'Inputs and Outputs'!$D$4,Four-BC1326,0)</f>
        <v>3</v>
      </c>
      <c r="BH1326" s="68">
        <f ca="1">BF1326*'Inputs and Outputs'!$D$5-BG1326*'Inputs and Outputs'!$D$6</f>
        <v>3860</v>
      </c>
      <c r="BI1326" s="70">
        <f t="shared" ca="1" si="433"/>
        <v>0.91251399488946305</v>
      </c>
      <c r="BJ1326" s="68">
        <f t="shared" si="426"/>
        <v>200</v>
      </c>
      <c r="BK1326" s="75">
        <f ca="1">BF1326*'Inputs and Outputs'!$D$5-('Model Part B'!BG1326*'Model Part B'!BJ1326+BG1326*Costperbumped)</f>
        <v>3260</v>
      </c>
      <c r="BN1326" s="74">
        <v>1323</v>
      </c>
      <c r="BO1326" s="68" t="s">
        <v>5</v>
      </c>
      <c r="BP1326" s="71">
        <f t="shared" si="439"/>
        <v>44638</v>
      </c>
      <c r="BQ1326" s="67" t="s">
        <v>0</v>
      </c>
      <c r="BR1326" s="68" t="str">
        <f>'Flight Data'!$A1324</f>
        <v>G1323</v>
      </c>
      <c r="BS1326" s="68">
        <f ca="1">'Flight Data'!$B1324</f>
        <v>1</v>
      </c>
      <c r="BT1326" s="68">
        <f ca="1">ROUND(NORMINV($BY1326,'Inputs and Outputs'!$C$18,'Inputs and Outputs'!$D$18),0)</f>
        <v>99</v>
      </c>
      <c r="BU1326" s="68">
        <f t="shared" si="427"/>
        <v>105</v>
      </c>
      <c r="BV1326" s="68">
        <f t="shared" ca="1" si="428"/>
        <v>99</v>
      </c>
      <c r="BW1326" s="68">
        <f ca="1">IF(BV1326-BS1326&gt;'Inputs and Outputs'!$D$4,Five-BS1326,0)</f>
        <v>0</v>
      </c>
      <c r="BX1326" s="68">
        <f ca="1">BV1326*'Inputs and Outputs'!$D$5-BW1326*'Inputs and Outputs'!$D$6</f>
        <v>3960</v>
      </c>
      <c r="BY1326" s="70">
        <f t="shared" ca="1" si="434"/>
        <v>0.36381876515894518</v>
      </c>
      <c r="BZ1326" s="68">
        <f t="shared" si="429"/>
        <v>200</v>
      </c>
      <c r="CA1326" s="75">
        <f ca="1">BV1326*'Inputs and Outputs'!$D$5-('Model Part B'!BW1326*'Model Part B'!BZ1326+BW1326*Costperbumped)</f>
        <v>3960</v>
      </c>
    </row>
    <row r="1327" spans="2:79" x14ac:dyDescent="0.2">
      <c r="B1327" s="74">
        <v>1324</v>
      </c>
      <c r="C1327" s="68" t="s">
        <v>4</v>
      </c>
      <c r="D1327" s="71">
        <f t="shared" si="435"/>
        <v>44639</v>
      </c>
      <c r="E1327" s="67" t="s">
        <v>3</v>
      </c>
      <c r="F1327" s="68" t="str">
        <f>'Flight Data'!$A1325</f>
        <v>G1324</v>
      </c>
      <c r="G1327" s="68">
        <f ca="1">'Flight Data'!$B1325</f>
        <v>6</v>
      </c>
      <c r="H1327" s="68">
        <f ca="1">ROUND(NORMINV($M1327,'Inputs and Outputs'!$C$18,'Inputs and Outputs'!$D$18),0)</f>
        <v>107</v>
      </c>
      <c r="I1327" s="68">
        <f t="shared" si="415"/>
        <v>101</v>
      </c>
      <c r="J1327" s="68">
        <f t="shared" ca="1" si="416"/>
        <v>101</v>
      </c>
      <c r="K1327" s="68">
        <f ca="1">IF(J1327-G1327&gt;'Inputs and Outputs'!$D$4,One-G1327,0)</f>
        <v>0</v>
      </c>
      <c r="L1327" s="68">
        <f ca="1">J1327*'Inputs and Outputs'!$D$5-K1327*'Inputs and Outputs'!$D$6</f>
        <v>4040</v>
      </c>
      <c r="M1327" s="70">
        <f t="shared" ca="1" si="430"/>
        <v>0.82548336341330897</v>
      </c>
      <c r="N1327" s="68">
        <f t="shared" si="417"/>
        <v>25</v>
      </c>
      <c r="O1327" s="75">
        <f ca="1">J1327*'Inputs and Outputs'!$D$5-('Model Part B'!K1327*'Model Part B'!N1327+K1327*Costperbumped)</f>
        <v>4040</v>
      </c>
      <c r="R1327" s="74">
        <v>1324</v>
      </c>
      <c r="S1327" s="68" t="s">
        <v>4</v>
      </c>
      <c r="T1327" s="71">
        <f t="shared" si="436"/>
        <v>44639</v>
      </c>
      <c r="U1327" s="67" t="s">
        <v>3</v>
      </c>
      <c r="V1327" s="68" t="str">
        <f>'Flight Data'!$A1325</f>
        <v>G1324</v>
      </c>
      <c r="W1327" s="68">
        <f ca="1">'Flight Data'!$B1325</f>
        <v>6</v>
      </c>
      <c r="X1327" s="68">
        <f ca="1">ROUND(NORMINV($AC1327,'Inputs and Outputs'!$C$18,'Inputs and Outputs'!$D$18),0)</f>
        <v>95</v>
      </c>
      <c r="Y1327" s="68">
        <f t="shared" si="418"/>
        <v>102</v>
      </c>
      <c r="Z1327" s="68">
        <f t="shared" ca="1" si="419"/>
        <v>95</v>
      </c>
      <c r="AA1327" s="68">
        <f ca="1">IF(Z1327-W1327&gt;'Inputs and Outputs'!$D$4,One-W1327,0)</f>
        <v>0</v>
      </c>
      <c r="AB1327" s="68">
        <f ca="1">Z1327*'Inputs and Outputs'!$D$5-AA1327*'Inputs and Outputs'!$D$6</f>
        <v>3800</v>
      </c>
      <c r="AC1327" s="70">
        <f t="shared" ca="1" si="431"/>
        <v>0.1634794801470868</v>
      </c>
      <c r="AD1327" s="68">
        <f t="shared" si="420"/>
        <v>25</v>
      </c>
      <c r="AE1327" s="75">
        <f ca="1">Z1327*'Inputs and Outputs'!$D$5-('Model Part B'!AA1327*'Model Part B'!AD1327+AA1327*Costperbumped)</f>
        <v>3800</v>
      </c>
      <c r="AH1327" s="74">
        <v>1324</v>
      </c>
      <c r="AI1327" s="68" t="s">
        <v>4</v>
      </c>
      <c r="AJ1327" s="71">
        <f t="shared" si="437"/>
        <v>44639</v>
      </c>
      <c r="AK1327" s="67" t="s">
        <v>3</v>
      </c>
      <c r="AL1327" s="68" t="str">
        <f>'Flight Data'!$A1325</f>
        <v>G1324</v>
      </c>
      <c r="AM1327" s="68">
        <f ca="1">'Flight Data'!$B1325</f>
        <v>6</v>
      </c>
      <c r="AN1327" s="68">
        <f ca="1">ROUND(NORMINV($AS1327,'Inputs and Outputs'!$C$18,'Inputs and Outputs'!$D$18),0)</f>
        <v>104</v>
      </c>
      <c r="AO1327" s="68">
        <f t="shared" si="421"/>
        <v>103</v>
      </c>
      <c r="AP1327" s="68">
        <f t="shared" ca="1" si="422"/>
        <v>103</v>
      </c>
      <c r="AQ1327" s="68">
        <f ca="1">IF(AP1327-AM1327&gt;'Inputs and Outputs'!$D$4,Three-AM1327,0)</f>
        <v>0</v>
      </c>
      <c r="AR1327" s="68">
        <f ca="1">AP1327*'Inputs and Outputs'!$D$5-AQ1327*'Inputs and Outputs'!$D$6</f>
        <v>4120</v>
      </c>
      <c r="AS1327" s="70">
        <f t="shared" ca="1" si="432"/>
        <v>0.67473745614092329</v>
      </c>
      <c r="AT1327" s="68">
        <f t="shared" si="423"/>
        <v>25</v>
      </c>
      <c r="AU1327" s="75">
        <f ca="1">AP1327*'Inputs and Outputs'!$D$5-('Model Part B'!AQ1327*'Model Part B'!AT1327+AQ1327*Costperbumped)</f>
        <v>4120</v>
      </c>
      <c r="AX1327" s="74">
        <v>1324</v>
      </c>
      <c r="AY1327" s="68" t="s">
        <v>4</v>
      </c>
      <c r="AZ1327" s="71">
        <f t="shared" si="438"/>
        <v>44639</v>
      </c>
      <c r="BA1327" s="67" t="s">
        <v>3</v>
      </c>
      <c r="BB1327" s="68" t="str">
        <f>'Flight Data'!$A1325</f>
        <v>G1324</v>
      </c>
      <c r="BC1327" s="68">
        <f ca="1">'Flight Data'!$B1325</f>
        <v>6</v>
      </c>
      <c r="BD1327" s="68">
        <f ca="1">ROUND(NORMINV($BI1327,'Inputs and Outputs'!$C$18,'Inputs and Outputs'!$D$18),0)</f>
        <v>101</v>
      </c>
      <c r="BE1327" s="68">
        <f t="shared" si="424"/>
        <v>104</v>
      </c>
      <c r="BF1327" s="68">
        <f t="shared" ca="1" si="425"/>
        <v>101</v>
      </c>
      <c r="BG1327" s="68">
        <f ca="1">IF(BF1327-BC1327&gt;'Inputs and Outputs'!$D$4,Four-BC1327,0)</f>
        <v>0</v>
      </c>
      <c r="BH1327" s="68">
        <f ca="1">BF1327*'Inputs and Outputs'!$D$5-BG1327*'Inputs and Outputs'!$D$6</f>
        <v>4040</v>
      </c>
      <c r="BI1327" s="70">
        <f t="shared" ca="1" si="433"/>
        <v>0.52094315344120878</v>
      </c>
      <c r="BJ1327" s="68">
        <f t="shared" si="426"/>
        <v>25</v>
      </c>
      <c r="BK1327" s="75">
        <f ca="1">BF1327*'Inputs and Outputs'!$D$5-('Model Part B'!BG1327*'Model Part B'!BJ1327+BG1327*Costperbumped)</f>
        <v>4040</v>
      </c>
      <c r="BN1327" s="74">
        <v>1324</v>
      </c>
      <c r="BO1327" s="68" t="s">
        <v>4</v>
      </c>
      <c r="BP1327" s="71">
        <f t="shared" si="439"/>
        <v>44639</v>
      </c>
      <c r="BQ1327" s="67" t="s">
        <v>3</v>
      </c>
      <c r="BR1327" s="68" t="str">
        <f>'Flight Data'!$A1325</f>
        <v>G1324</v>
      </c>
      <c r="BS1327" s="68">
        <f ca="1">'Flight Data'!$B1325</f>
        <v>6</v>
      </c>
      <c r="BT1327" s="68">
        <f ca="1">ROUND(NORMINV($BY1327,'Inputs and Outputs'!$C$18,'Inputs and Outputs'!$D$18),0)</f>
        <v>98</v>
      </c>
      <c r="BU1327" s="68">
        <f t="shared" si="427"/>
        <v>105</v>
      </c>
      <c r="BV1327" s="68">
        <f t="shared" ca="1" si="428"/>
        <v>98</v>
      </c>
      <c r="BW1327" s="68">
        <f ca="1">IF(BV1327-BS1327&gt;'Inputs and Outputs'!$D$4,Five-BS1327,0)</f>
        <v>0</v>
      </c>
      <c r="BX1327" s="68">
        <f ca="1">BV1327*'Inputs and Outputs'!$D$5-BW1327*'Inputs and Outputs'!$D$6</f>
        <v>3920</v>
      </c>
      <c r="BY1327" s="70">
        <f t="shared" ca="1" si="434"/>
        <v>0.32223659726571363</v>
      </c>
      <c r="BZ1327" s="68">
        <f t="shared" si="429"/>
        <v>25</v>
      </c>
      <c r="CA1327" s="75">
        <f ca="1">BV1327*'Inputs and Outputs'!$D$5-('Model Part B'!BW1327*'Model Part B'!BZ1327+BW1327*Costperbumped)</f>
        <v>3920</v>
      </c>
    </row>
    <row r="1328" spans="2:79" x14ac:dyDescent="0.2">
      <c r="B1328" s="74">
        <v>1325</v>
      </c>
      <c r="C1328" s="68" t="s">
        <v>4</v>
      </c>
      <c r="D1328" s="71">
        <f t="shared" si="435"/>
        <v>44639</v>
      </c>
      <c r="E1328" s="67" t="s">
        <v>2</v>
      </c>
      <c r="F1328" s="68" t="str">
        <f>'Flight Data'!$A1326</f>
        <v>G1325</v>
      </c>
      <c r="G1328" s="68">
        <f ca="1">'Flight Data'!$B1326</f>
        <v>3</v>
      </c>
      <c r="H1328" s="68">
        <f ca="1">ROUND(NORMINV($M1328,'Inputs and Outputs'!$C$19,'Inputs and Outputs'!$D$19),0)</f>
        <v>93</v>
      </c>
      <c r="I1328" s="68">
        <f t="shared" si="415"/>
        <v>101</v>
      </c>
      <c r="J1328" s="68">
        <f t="shared" ca="1" si="416"/>
        <v>93</v>
      </c>
      <c r="K1328" s="68">
        <f ca="1">IF(J1328-G1328&gt;'Inputs and Outputs'!$D$4,One-G1328,0)</f>
        <v>0</v>
      </c>
      <c r="L1328" s="68">
        <f ca="1">J1328*'Inputs and Outputs'!$D$5-K1328*'Inputs and Outputs'!$D$6</f>
        <v>3720</v>
      </c>
      <c r="M1328" s="70">
        <f t="shared" ca="1" si="430"/>
        <v>2.1617292000876032E-2</v>
      </c>
      <c r="N1328" s="68">
        <f t="shared" si="417"/>
        <v>25</v>
      </c>
      <c r="O1328" s="75">
        <f ca="1">J1328*'Inputs and Outputs'!$D$5-('Model Part B'!K1328*'Model Part B'!N1328+K1328*Costperbumped)</f>
        <v>3720</v>
      </c>
      <c r="R1328" s="74">
        <v>1325</v>
      </c>
      <c r="S1328" s="68" t="s">
        <v>4</v>
      </c>
      <c r="T1328" s="71">
        <f t="shared" si="436"/>
        <v>44639</v>
      </c>
      <c r="U1328" s="67" t="s">
        <v>2</v>
      </c>
      <c r="V1328" s="68" t="str">
        <f>'Flight Data'!$A1326</f>
        <v>G1325</v>
      </c>
      <c r="W1328" s="68">
        <f ca="1">'Flight Data'!$B1326</f>
        <v>3</v>
      </c>
      <c r="X1328" s="68">
        <f ca="1">ROUND(NORMINV($AC1328,'Inputs and Outputs'!$C$19,'Inputs and Outputs'!$D$19),0)</f>
        <v>111</v>
      </c>
      <c r="Y1328" s="68">
        <f t="shared" si="418"/>
        <v>102</v>
      </c>
      <c r="Z1328" s="68">
        <f t="shared" ca="1" si="419"/>
        <v>102</v>
      </c>
      <c r="AA1328" s="68">
        <f ca="1">IF(Z1328-W1328&gt;'Inputs and Outputs'!$D$4,One-W1328,0)</f>
        <v>0</v>
      </c>
      <c r="AB1328" s="68">
        <f ca="1">Z1328*'Inputs and Outputs'!$D$5-AA1328*'Inputs and Outputs'!$D$6</f>
        <v>4080</v>
      </c>
      <c r="AC1328" s="70">
        <f t="shared" ca="1" si="431"/>
        <v>0.93752792366497228</v>
      </c>
      <c r="AD1328" s="68">
        <f t="shared" si="420"/>
        <v>25</v>
      </c>
      <c r="AE1328" s="75">
        <f ca="1">Z1328*'Inputs and Outputs'!$D$5-('Model Part B'!AA1328*'Model Part B'!AD1328+AA1328*Costperbumped)</f>
        <v>4080</v>
      </c>
      <c r="AH1328" s="74">
        <v>1325</v>
      </c>
      <c r="AI1328" s="68" t="s">
        <v>4</v>
      </c>
      <c r="AJ1328" s="71">
        <f t="shared" si="437"/>
        <v>44639</v>
      </c>
      <c r="AK1328" s="67" t="s">
        <v>2</v>
      </c>
      <c r="AL1328" s="68" t="str">
        <f>'Flight Data'!$A1326</f>
        <v>G1325</v>
      </c>
      <c r="AM1328" s="68">
        <f ca="1">'Flight Data'!$B1326</f>
        <v>3</v>
      </c>
      <c r="AN1328" s="68">
        <f ca="1">ROUND(NORMINV($AS1328,'Inputs and Outputs'!$C$19,'Inputs and Outputs'!$D$19),0)</f>
        <v>97</v>
      </c>
      <c r="AO1328" s="68">
        <f t="shared" si="421"/>
        <v>103</v>
      </c>
      <c r="AP1328" s="68">
        <f t="shared" ca="1" si="422"/>
        <v>97</v>
      </c>
      <c r="AQ1328" s="68">
        <f ca="1">IF(AP1328-AM1328&gt;'Inputs and Outputs'!$D$4,Three-AM1328,0)</f>
        <v>0</v>
      </c>
      <c r="AR1328" s="68">
        <f ca="1">AP1328*'Inputs and Outputs'!$D$5-AQ1328*'Inputs and Outputs'!$D$6</f>
        <v>3880</v>
      </c>
      <c r="AS1328" s="70">
        <f t="shared" ca="1" si="432"/>
        <v>0.13488341669131254</v>
      </c>
      <c r="AT1328" s="68">
        <f t="shared" si="423"/>
        <v>25</v>
      </c>
      <c r="AU1328" s="75">
        <f ca="1">AP1328*'Inputs and Outputs'!$D$5-('Model Part B'!AQ1328*'Model Part B'!AT1328+AQ1328*Costperbumped)</f>
        <v>3880</v>
      </c>
      <c r="AX1328" s="74">
        <v>1325</v>
      </c>
      <c r="AY1328" s="68" t="s">
        <v>4</v>
      </c>
      <c r="AZ1328" s="71">
        <f t="shared" si="438"/>
        <v>44639</v>
      </c>
      <c r="BA1328" s="67" t="s">
        <v>2</v>
      </c>
      <c r="BB1328" s="68" t="str">
        <f>'Flight Data'!$A1326</f>
        <v>G1325</v>
      </c>
      <c r="BC1328" s="68">
        <f ca="1">'Flight Data'!$B1326</f>
        <v>3</v>
      </c>
      <c r="BD1328" s="68">
        <f ca="1">ROUND(NORMINV($BI1328,'Inputs and Outputs'!$C$19,'Inputs and Outputs'!$D$19),0)</f>
        <v>110</v>
      </c>
      <c r="BE1328" s="68">
        <f t="shared" si="424"/>
        <v>104</v>
      </c>
      <c r="BF1328" s="68">
        <f t="shared" ca="1" si="425"/>
        <v>104</v>
      </c>
      <c r="BG1328" s="68">
        <f ca="1">IF(BF1328-BC1328&gt;'Inputs and Outputs'!$D$4,Four-BC1328,0)</f>
        <v>1</v>
      </c>
      <c r="BH1328" s="68">
        <f ca="1">BF1328*'Inputs and Outputs'!$D$5-BG1328*'Inputs and Outputs'!$D$6</f>
        <v>4060</v>
      </c>
      <c r="BI1328" s="70">
        <f t="shared" ca="1" si="433"/>
        <v>0.91854227342786199</v>
      </c>
      <c r="BJ1328" s="68">
        <f t="shared" si="426"/>
        <v>25</v>
      </c>
      <c r="BK1328" s="75">
        <f ca="1">BF1328*'Inputs and Outputs'!$D$5-('Model Part B'!BG1328*'Model Part B'!BJ1328+BG1328*Costperbumped)</f>
        <v>4035</v>
      </c>
      <c r="BN1328" s="74">
        <v>1325</v>
      </c>
      <c r="BO1328" s="68" t="s">
        <v>4</v>
      </c>
      <c r="BP1328" s="71">
        <f t="shared" si="439"/>
        <v>44639</v>
      </c>
      <c r="BQ1328" s="67" t="s">
        <v>2</v>
      </c>
      <c r="BR1328" s="68" t="str">
        <f>'Flight Data'!$A1326</f>
        <v>G1325</v>
      </c>
      <c r="BS1328" s="68">
        <f ca="1">'Flight Data'!$B1326</f>
        <v>3</v>
      </c>
      <c r="BT1328" s="68">
        <f ca="1">ROUND(NORMINV($BY1328,'Inputs and Outputs'!$C$18,'Inputs and Outputs'!$D$18),0)</f>
        <v>101</v>
      </c>
      <c r="BU1328" s="68">
        <f t="shared" si="427"/>
        <v>105</v>
      </c>
      <c r="BV1328" s="68">
        <f t="shared" ca="1" si="428"/>
        <v>101</v>
      </c>
      <c r="BW1328" s="68">
        <f ca="1">IF(BV1328-BS1328&gt;'Inputs and Outputs'!$D$4,Five-BS1328,0)</f>
        <v>0</v>
      </c>
      <c r="BX1328" s="68">
        <f ca="1">BV1328*'Inputs and Outputs'!$D$5-BW1328*'Inputs and Outputs'!$D$6</f>
        <v>4040</v>
      </c>
      <c r="BY1328" s="70">
        <f t="shared" ca="1" si="434"/>
        <v>0.53160224044714188</v>
      </c>
      <c r="BZ1328" s="68">
        <f t="shared" si="429"/>
        <v>25</v>
      </c>
      <c r="CA1328" s="75">
        <f ca="1">BV1328*'Inputs and Outputs'!$D$5-('Model Part B'!BW1328*'Model Part B'!BZ1328+BW1328*Costperbumped)</f>
        <v>4040</v>
      </c>
    </row>
    <row r="1329" spans="2:79" x14ac:dyDescent="0.2">
      <c r="B1329" s="74">
        <v>1326</v>
      </c>
      <c r="C1329" s="68" t="s">
        <v>4</v>
      </c>
      <c r="D1329" s="71">
        <f t="shared" si="435"/>
        <v>44639</v>
      </c>
      <c r="E1329" s="67" t="s">
        <v>0</v>
      </c>
      <c r="F1329" s="68" t="str">
        <f>'Flight Data'!$A1327</f>
        <v>G1326</v>
      </c>
      <c r="G1329" s="68">
        <f ca="1">'Flight Data'!$B1327</f>
        <v>3</v>
      </c>
      <c r="H1329" s="68">
        <f ca="1">ROUND(NORMINV($M1329,'Inputs and Outputs'!$C$20,'Inputs and Outputs'!$D$20),0)</f>
        <v>107</v>
      </c>
      <c r="I1329" s="68">
        <f t="shared" si="415"/>
        <v>101</v>
      </c>
      <c r="J1329" s="68">
        <f t="shared" ca="1" si="416"/>
        <v>101</v>
      </c>
      <c r="K1329" s="68">
        <f ca="1">IF(J1329-G1329&gt;'Inputs and Outputs'!$D$4,One-G1329,0)</f>
        <v>0</v>
      </c>
      <c r="L1329" s="68">
        <f ca="1">J1329*'Inputs and Outputs'!$D$5-K1329*'Inputs and Outputs'!$D$6</f>
        <v>4040</v>
      </c>
      <c r="M1329" s="70">
        <f t="shared" ca="1" si="430"/>
        <v>0.62018577560325916</v>
      </c>
      <c r="N1329" s="68">
        <f t="shared" si="417"/>
        <v>200</v>
      </c>
      <c r="O1329" s="75">
        <f ca="1">J1329*'Inputs and Outputs'!$D$5-('Model Part B'!K1329*'Model Part B'!N1329+K1329*Costperbumped)</f>
        <v>4040</v>
      </c>
      <c r="R1329" s="74">
        <v>1326</v>
      </c>
      <c r="S1329" s="68" t="s">
        <v>4</v>
      </c>
      <c r="T1329" s="71">
        <f t="shared" si="436"/>
        <v>44639</v>
      </c>
      <c r="U1329" s="67" t="s">
        <v>0</v>
      </c>
      <c r="V1329" s="68" t="str">
        <f>'Flight Data'!$A1327</f>
        <v>G1326</v>
      </c>
      <c r="W1329" s="68">
        <f ca="1">'Flight Data'!$B1327</f>
        <v>3</v>
      </c>
      <c r="X1329" s="68">
        <f ca="1">ROUND(NORMINV($AC1329,'Inputs and Outputs'!$C$20,'Inputs and Outputs'!$D$20),0)</f>
        <v>96</v>
      </c>
      <c r="Y1329" s="68">
        <f t="shared" si="418"/>
        <v>102</v>
      </c>
      <c r="Z1329" s="68">
        <f t="shared" ca="1" si="419"/>
        <v>96</v>
      </c>
      <c r="AA1329" s="68">
        <f ca="1">IF(Z1329-W1329&gt;'Inputs and Outputs'!$D$4,One-W1329,0)</f>
        <v>0</v>
      </c>
      <c r="AB1329" s="68">
        <f ca="1">Z1329*'Inputs and Outputs'!$D$5-AA1329*'Inputs and Outputs'!$D$6</f>
        <v>3840</v>
      </c>
      <c r="AC1329" s="70">
        <f t="shared" ca="1" si="431"/>
        <v>4.0838923262046078E-2</v>
      </c>
      <c r="AD1329" s="68">
        <f t="shared" si="420"/>
        <v>200</v>
      </c>
      <c r="AE1329" s="75">
        <f ca="1">Z1329*'Inputs and Outputs'!$D$5-('Model Part B'!AA1329*'Model Part B'!AD1329+AA1329*Costperbumped)</f>
        <v>3840</v>
      </c>
      <c r="AH1329" s="74">
        <v>1326</v>
      </c>
      <c r="AI1329" s="68" t="s">
        <v>4</v>
      </c>
      <c r="AJ1329" s="71">
        <f t="shared" si="437"/>
        <v>44639</v>
      </c>
      <c r="AK1329" s="67" t="s">
        <v>0</v>
      </c>
      <c r="AL1329" s="68" t="str">
        <f>'Flight Data'!$A1327</f>
        <v>G1326</v>
      </c>
      <c r="AM1329" s="68">
        <f ca="1">'Flight Data'!$B1327</f>
        <v>3</v>
      </c>
      <c r="AN1329" s="68">
        <f ca="1">ROUND(NORMINV($AS1329,'Inputs and Outputs'!$C$20,'Inputs and Outputs'!$D$20),0)</f>
        <v>111</v>
      </c>
      <c r="AO1329" s="68">
        <f t="shared" si="421"/>
        <v>103</v>
      </c>
      <c r="AP1329" s="68">
        <f t="shared" ca="1" si="422"/>
        <v>103</v>
      </c>
      <c r="AQ1329" s="68">
        <f ca="1">IF(AP1329-AM1329&gt;'Inputs and Outputs'!$D$4,Three-AM1329,0)</f>
        <v>0</v>
      </c>
      <c r="AR1329" s="68">
        <f ca="1">AP1329*'Inputs and Outputs'!$D$5-AQ1329*'Inputs and Outputs'!$D$6</f>
        <v>4120</v>
      </c>
      <c r="AS1329" s="70">
        <f t="shared" ca="1" si="432"/>
        <v>0.88608468691317721</v>
      </c>
      <c r="AT1329" s="68">
        <f t="shared" si="423"/>
        <v>200</v>
      </c>
      <c r="AU1329" s="75">
        <f ca="1">AP1329*'Inputs and Outputs'!$D$5-('Model Part B'!AQ1329*'Model Part B'!AT1329+AQ1329*Costperbumped)</f>
        <v>4120</v>
      </c>
      <c r="AX1329" s="74">
        <v>1326</v>
      </c>
      <c r="AY1329" s="68" t="s">
        <v>4</v>
      </c>
      <c r="AZ1329" s="71">
        <f t="shared" si="438"/>
        <v>44639</v>
      </c>
      <c r="BA1329" s="67" t="s">
        <v>0</v>
      </c>
      <c r="BB1329" s="68" t="str">
        <f>'Flight Data'!$A1327</f>
        <v>G1326</v>
      </c>
      <c r="BC1329" s="68">
        <f ca="1">'Flight Data'!$B1327</f>
        <v>3</v>
      </c>
      <c r="BD1329" s="68">
        <f ca="1">ROUND(NORMINV($BI1329,'Inputs and Outputs'!$C$20,'Inputs and Outputs'!$D$20),0)</f>
        <v>108</v>
      </c>
      <c r="BE1329" s="68">
        <f t="shared" si="424"/>
        <v>104</v>
      </c>
      <c r="BF1329" s="68">
        <f t="shared" ca="1" si="425"/>
        <v>104</v>
      </c>
      <c r="BG1329" s="68">
        <f ca="1">IF(BF1329-BC1329&gt;'Inputs and Outputs'!$D$4,Four-BC1329,0)</f>
        <v>1</v>
      </c>
      <c r="BH1329" s="68">
        <f ca="1">BF1329*'Inputs and Outputs'!$D$5-BG1329*'Inputs and Outputs'!$D$6</f>
        <v>4060</v>
      </c>
      <c r="BI1329" s="70">
        <f t="shared" ca="1" si="433"/>
        <v>0.72041871402760271</v>
      </c>
      <c r="BJ1329" s="68">
        <f t="shared" si="426"/>
        <v>200</v>
      </c>
      <c r="BK1329" s="75">
        <f ca="1">BF1329*'Inputs and Outputs'!$D$5-('Model Part B'!BG1329*'Model Part B'!BJ1329+BG1329*Costperbumped)</f>
        <v>3860</v>
      </c>
      <c r="BN1329" s="74">
        <v>1326</v>
      </c>
      <c r="BO1329" s="68" t="s">
        <v>4</v>
      </c>
      <c r="BP1329" s="71">
        <f t="shared" si="439"/>
        <v>44639</v>
      </c>
      <c r="BQ1329" s="67" t="s">
        <v>0</v>
      </c>
      <c r="BR1329" s="68" t="str">
        <f>'Flight Data'!$A1327</f>
        <v>G1326</v>
      </c>
      <c r="BS1329" s="68">
        <f ca="1">'Flight Data'!$B1327</f>
        <v>3</v>
      </c>
      <c r="BT1329" s="68">
        <f ca="1">ROUND(NORMINV($BY1329,'Inputs and Outputs'!$C$18,'Inputs and Outputs'!$D$18),0)</f>
        <v>109</v>
      </c>
      <c r="BU1329" s="68">
        <f t="shared" si="427"/>
        <v>105</v>
      </c>
      <c r="BV1329" s="68">
        <f t="shared" ca="1" si="428"/>
        <v>105</v>
      </c>
      <c r="BW1329" s="68">
        <f ca="1">IF(BV1329-BS1329&gt;'Inputs and Outputs'!$D$4,Five-BS1329,0)</f>
        <v>2</v>
      </c>
      <c r="BX1329" s="68">
        <f ca="1">BV1329*'Inputs and Outputs'!$D$5-BW1329*'Inputs and Outputs'!$D$6</f>
        <v>4000</v>
      </c>
      <c r="BY1329" s="70">
        <f t="shared" ca="1" si="434"/>
        <v>0.90430040822794922</v>
      </c>
      <c r="BZ1329" s="68">
        <f t="shared" si="429"/>
        <v>200</v>
      </c>
      <c r="CA1329" s="75">
        <f ca="1">BV1329*'Inputs and Outputs'!$D$5-('Model Part B'!BW1329*'Model Part B'!BZ1329+BW1329*Costperbumped)</f>
        <v>3600</v>
      </c>
    </row>
    <row r="1330" spans="2:79" x14ac:dyDescent="0.2">
      <c r="B1330" s="74">
        <v>1327</v>
      </c>
      <c r="C1330" s="68" t="s">
        <v>1</v>
      </c>
      <c r="D1330" s="71">
        <f t="shared" si="435"/>
        <v>44640</v>
      </c>
      <c r="E1330" s="67" t="s">
        <v>3</v>
      </c>
      <c r="F1330" s="68" t="str">
        <f>'Flight Data'!$A1328</f>
        <v>G1327</v>
      </c>
      <c r="G1330" s="68">
        <f ca="1">'Flight Data'!$B1328</f>
        <v>2</v>
      </c>
      <c r="H1330" s="68">
        <f ca="1">ROUND(NORMINV($M1330,'Inputs and Outputs'!$C$18,'Inputs and Outputs'!$D$18),0)</f>
        <v>102</v>
      </c>
      <c r="I1330" s="68">
        <f t="shared" si="415"/>
        <v>101</v>
      </c>
      <c r="J1330" s="68">
        <f t="shared" ca="1" si="416"/>
        <v>101</v>
      </c>
      <c r="K1330" s="68">
        <f ca="1">IF(J1330-G1330&gt;'Inputs and Outputs'!$D$4,One-G1330,0)</f>
        <v>0</v>
      </c>
      <c r="L1330" s="68">
        <f ca="1">J1330*'Inputs and Outputs'!$D$5-K1330*'Inputs and Outputs'!$D$6</f>
        <v>4040</v>
      </c>
      <c r="M1330" s="70">
        <f t="shared" ca="1" si="430"/>
        <v>0.53522583141246849</v>
      </c>
      <c r="N1330" s="68">
        <f t="shared" si="417"/>
        <v>25</v>
      </c>
      <c r="O1330" s="75">
        <f ca="1">J1330*'Inputs and Outputs'!$D$5-('Model Part B'!K1330*'Model Part B'!N1330+K1330*Costperbumped)</f>
        <v>4040</v>
      </c>
      <c r="R1330" s="74">
        <v>1327</v>
      </c>
      <c r="S1330" s="68" t="s">
        <v>1</v>
      </c>
      <c r="T1330" s="71">
        <f t="shared" si="436"/>
        <v>44640</v>
      </c>
      <c r="U1330" s="67" t="s">
        <v>3</v>
      </c>
      <c r="V1330" s="68" t="str">
        <f>'Flight Data'!$A1328</f>
        <v>G1327</v>
      </c>
      <c r="W1330" s="68">
        <f ca="1">'Flight Data'!$B1328</f>
        <v>2</v>
      </c>
      <c r="X1330" s="68">
        <f ca="1">ROUND(NORMINV($AC1330,'Inputs and Outputs'!$C$18,'Inputs and Outputs'!$D$18),0)</f>
        <v>106</v>
      </c>
      <c r="Y1330" s="68">
        <f t="shared" si="418"/>
        <v>102</v>
      </c>
      <c r="Z1330" s="68">
        <f t="shared" ca="1" si="419"/>
        <v>102</v>
      </c>
      <c r="AA1330" s="68">
        <f ca="1">IF(Z1330-W1330&gt;'Inputs and Outputs'!$D$4,One-W1330,0)</f>
        <v>0</v>
      </c>
      <c r="AB1330" s="68">
        <f ca="1">Z1330*'Inputs and Outputs'!$D$5-AA1330*'Inputs and Outputs'!$D$6</f>
        <v>4080</v>
      </c>
      <c r="AC1330" s="70">
        <f t="shared" ca="1" si="431"/>
        <v>0.78590941319085261</v>
      </c>
      <c r="AD1330" s="68">
        <f t="shared" si="420"/>
        <v>25</v>
      </c>
      <c r="AE1330" s="75">
        <f ca="1">Z1330*'Inputs and Outputs'!$D$5-('Model Part B'!AA1330*'Model Part B'!AD1330+AA1330*Costperbumped)</f>
        <v>4080</v>
      </c>
      <c r="AH1330" s="74">
        <v>1327</v>
      </c>
      <c r="AI1330" s="68" t="s">
        <v>1</v>
      </c>
      <c r="AJ1330" s="71">
        <f t="shared" si="437"/>
        <v>44640</v>
      </c>
      <c r="AK1330" s="67" t="s">
        <v>3</v>
      </c>
      <c r="AL1330" s="68" t="str">
        <f>'Flight Data'!$A1328</f>
        <v>G1327</v>
      </c>
      <c r="AM1330" s="68">
        <f ca="1">'Flight Data'!$B1328</f>
        <v>2</v>
      </c>
      <c r="AN1330" s="68">
        <f ca="1">ROUND(NORMINV($AS1330,'Inputs and Outputs'!$C$18,'Inputs and Outputs'!$D$18),0)</f>
        <v>105</v>
      </c>
      <c r="AO1330" s="68">
        <f t="shared" si="421"/>
        <v>103</v>
      </c>
      <c r="AP1330" s="68">
        <f t="shared" ca="1" si="422"/>
        <v>103</v>
      </c>
      <c r="AQ1330" s="68">
        <f ca="1">IF(AP1330-AM1330&gt;'Inputs and Outputs'!$D$4,Three-AM1330,0)</f>
        <v>1</v>
      </c>
      <c r="AR1330" s="68">
        <f ca="1">AP1330*'Inputs and Outputs'!$D$5-AQ1330*'Inputs and Outputs'!$D$6</f>
        <v>4020</v>
      </c>
      <c r="AS1330" s="70">
        <f t="shared" ca="1" si="432"/>
        <v>0.75007492576541768</v>
      </c>
      <c r="AT1330" s="68">
        <f t="shared" si="423"/>
        <v>25</v>
      </c>
      <c r="AU1330" s="75">
        <f ca="1">AP1330*'Inputs and Outputs'!$D$5-('Model Part B'!AQ1330*'Model Part B'!AT1330+AQ1330*Costperbumped)</f>
        <v>3995</v>
      </c>
      <c r="AX1330" s="74">
        <v>1327</v>
      </c>
      <c r="AY1330" s="68" t="s">
        <v>1</v>
      </c>
      <c r="AZ1330" s="71">
        <f t="shared" si="438"/>
        <v>44640</v>
      </c>
      <c r="BA1330" s="67" t="s">
        <v>3</v>
      </c>
      <c r="BB1330" s="68" t="str">
        <f>'Flight Data'!$A1328</f>
        <v>G1327</v>
      </c>
      <c r="BC1330" s="68">
        <f ca="1">'Flight Data'!$B1328</f>
        <v>2</v>
      </c>
      <c r="BD1330" s="68">
        <f ca="1">ROUND(NORMINV($BI1330,'Inputs and Outputs'!$C$18,'Inputs and Outputs'!$D$18),0)</f>
        <v>97</v>
      </c>
      <c r="BE1330" s="68">
        <f t="shared" si="424"/>
        <v>104</v>
      </c>
      <c r="BF1330" s="68">
        <f t="shared" ca="1" si="425"/>
        <v>97</v>
      </c>
      <c r="BG1330" s="68">
        <f ca="1">IF(BF1330-BC1330&gt;'Inputs and Outputs'!$D$4,Four-BC1330,0)</f>
        <v>0</v>
      </c>
      <c r="BH1330" s="68">
        <f ca="1">BF1330*'Inputs and Outputs'!$D$5-BG1330*'Inputs and Outputs'!$D$6</f>
        <v>3880</v>
      </c>
      <c r="BI1330" s="70">
        <f t="shared" ca="1" si="433"/>
        <v>0.25951980284380305</v>
      </c>
      <c r="BJ1330" s="68">
        <f t="shared" si="426"/>
        <v>25</v>
      </c>
      <c r="BK1330" s="75">
        <f ca="1">BF1330*'Inputs and Outputs'!$D$5-('Model Part B'!BG1330*'Model Part B'!BJ1330+BG1330*Costperbumped)</f>
        <v>3880</v>
      </c>
      <c r="BN1330" s="74">
        <v>1327</v>
      </c>
      <c r="BO1330" s="68" t="s">
        <v>1</v>
      </c>
      <c r="BP1330" s="71">
        <f t="shared" si="439"/>
        <v>44640</v>
      </c>
      <c r="BQ1330" s="67" t="s">
        <v>3</v>
      </c>
      <c r="BR1330" s="68" t="str">
        <f>'Flight Data'!$A1328</f>
        <v>G1327</v>
      </c>
      <c r="BS1330" s="68">
        <f ca="1">'Flight Data'!$B1328</f>
        <v>2</v>
      </c>
      <c r="BT1330" s="68">
        <f ca="1">ROUND(NORMINV($BY1330,'Inputs and Outputs'!$C$18,'Inputs and Outputs'!$D$18),0)</f>
        <v>98</v>
      </c>
      <c r="BU1330" s="68">
        <f t="shared" si="427"/>
        <v>105</v>
      </c>
      <c r="BV1330" s="68">
        <f t="shared" ca="1" si="428"/>
        <v>98</v>
      </c>
      <c r="BW1330" s="68">
        <f ca="1">IF(BV1330-BS1330&gt;'Inputs and Outputs'!$D$4,Five-BS1330,0)</f>
        <v>0</v>
      </c>
      <c r="BX1330" s="68">
        <f ca="1">BV1330*'Inputs and Outputs'!$D$5-BW1330*'Inputs and Outputs'!$D$6</f>
        <v>3920</v>
      </c>
      <c r="BY1330" s="70">
        <f t="shared" ca="1" si="434"/>
        <v>0.32391051710108831</v>
      </c>
      <c r="BZ1330" s="68">
        <f t="shared" si="429"/>
        <v>25</v>
      </c>
      <c r="CA1330" s="75">
        <f ca="1">BV1330*'Inputs and Outputs'!$D$5-('Model Part B'!BW1330*'Model Part B'!BZ1330+BW1330*Costperbumped)</f>
        <v>3920</v>
      </c>
    </row>
    <row r="1331" spans="2:79" x14ac:dyDescent="0.2">
      <c r="B1331" s="74">
        <v>1328</v>
      </c>
      <c r="C1331" s="68" t="s">
        <v>1</v>
      </c>
      <c r="D1331" s="71">
        <f t="shared" si="435"/>
        <v>44640</v>
      </c>
      <c r="E1331" s="67" t="s">
        <v>2</v>
      </c>
      <c r="F1331" s="68" t="str">
        <f>'Flight Data'!$A1329</f>
        <v>G1328</v>
      </c>
      <c r="G1331" s="68">
        <f ca="1">'Flight Data'!$B1329</f>
        <v>8</v>
      </c>
      <c r="H1331" s="68">
        <f ca="1">ROUND(NORMINV($M1331,'Inputs and Outputs'!$C$19,'Inputs and Outputs'!$D$19),0)</f>
        <v>105</v>
      </c>
      <c r="I1331" s="68">
        <f t="shared" si="415"/>
        <v>101</v>
      </c>
      <c r="J1331" s="68">
        <f t="shared" ca="1" si="416"/>
        <v>101</v>
      </c>
      <c r="K1331" s="68">
        <f ca="1">IF(J1331-G1331&gt;'Inputs and Outputs'!$D$4,One-G1331,0)</f>
        <v>0</v>
      </c>
      <c r="L1331" s="68">
        <f ca="1">J1331*'Inputs and Outputs'!$D$5-K1331*'Inputs and Outputs'!$D$6</f>
        <v>4040</v>
      </c>
      <c r="M1331" s="70">
        <f t="shared" ca="1" si="430"/>
        <v>0.6248810145469148</v>
      </c>
      <c r="N1331" s="68">
        <f t="shared" si="417"/>
        <v>25</v>
      </c>
      <c r="O1331" s="75">
        <f ca="1">J1331*'Inputs and Outputs'!$D$5-('Model Part B'!K1331*'Model Part B'!N1331+K1331*Costperbumped)</f>
        <v>4040</v>
      </c>
      <c r="R1331" s="74">
        <v>1328</v>
      </c>
      <c r="S1331" s="68" t="s">
        <v>1</v>
      </c>
      <c r="T1331" s="71">
        <f t="shared" si="436"/>
        <v>44640</v>
      </c>
      <c r="U1331" s="67" t="s">
        <v>2</v>
      </c>
      <c r="V1331" s="68" t="str">
        <f>'Flight Data'!$A1329</f>
        <v>G1328</v>
      </c>
      <c r="W1331" s="68">
        <f ca="1">'Flight Data'!$B1329</f>
        <v>8</v>
      </c>
      <c r="X1331" s="68">
        <f ca="1">ROUND(NORMINV($AC1331,'Inputs and Outputs'!$C$19,'Inputs and Outputs'!$D$19),0)</f>
        <v>109</v>
      </c>
      <c r="Y1331" s="68">
        <f t="shared" si="418"/>
        <v>102</v>
      </c>
      <c r="Z1331" s="68">
        <f t="shared" ca="1" si="419"/>
        <v>102</v>
      </c>
      <c r="AA1331" s="68">
        <f ca="1">IF(Z1331-W1331&gt;'Inputs and Outputs'!$D$4,One-W1331,0)</f>
        <v>0</v>
      </c>
      <c r="AB1331" s="68">
        <f ca="1">Z1331*'Inputs and Outputs'!$D$5-AA1331*'Inputs and Outputs'!$D$6</f>
        <v>4080</v>
      </c>
      <c r="AC1331" s="70">
        <f t="shared" ca="1" si="431"/>
        <v>0.89260379480713226</v>
      </c>
      <c r="AD1331" s="68">
        <f t="shared" si="420"/>
        <v>25</v>
      </c>
      <c r="AE1331" s="75">
        <f ca="1">Z1331*'Inputs and Outputs'!$D$5-('Model Part B'!AA1331*'Model Part B'!AD1331+AA1331*Costperbumped)</f>
        <v>4080</v>
      </c>
      <c r="AH1331" s="74">
        <v>1328</v>
      </c>
      <c r="AI1331" s="68" t="s">
        <v>1</v>
      </c>
      <c r="AJ1331" s="71">
        <f t="shared" si="437"/>
        <v>44640</v>
      </c>
      <c r="AK1331" s="67" t="s">
        <v>2</v>
      </c>
      <c r="AL1331" s="68" t="str">
        <f>'Flight Data'!$A1329</f>
        <v>G1328</v>
      </c>
      <c r="AM1331" s="68">
        <f ca="1">'Flight Data'!$B1329</f>
        <v>8</v>
      </c>
      <c r="AN1331" s="68">
        <f ca="1">ROUND(NORMINV($AS1331,'Inputs and Outputs'!$C$19,'Inputs and Outputs'!$D$19),0)</f>
        <v>105</v>
      </c>
      <c r="AO1331" s="68">
        <f t="shared" si="421"/>
        <v>103</v>
      </c>
      <c r="AP1331" s="68">
        <f t="shared" ca="1" si="422"/>
        <v>103</v>
      </c>
      <c r="AQ1331" s="68">
        <f ca="1">IF(AP1331-AM1331&gt;'Inputs and Outputs'!$D$4,Three-AM1331,0)</f>
        <v>0</v>
      </c>
      <c r="AR1331" s="68">
        <f ca="1">AP1331*'Inputs and Outputs'!$D$5-AQ1331*'Inputs and Outputs'!$D$6</f>
        <v>4120</v>
      </c>
      <c r="AS1331" s="70">
        <f t="shared" ca="1" si="432"/>
        <v>0.68500781619752049</v>
      </c>
      <c r="AT1331" s="68">
        <f t="shared" si="423"/>
        <v>25</v>
      </c>
      <c r="AU1331" s="75">
        <f ca="1">AP1331*'Inputs and Outputs'!$D$5-('Model Part B'!AQ1331*'Model Part B'!AT1331+AQ1331*Costperbumped)</f>
        <v>4120</v>
      </c>
      <c r="AX1331" s="74">
        <v>1328</v>
      </c>
      <c r="AY1331" s="68" t="s">
        <v>1</v>
      </c>
      <c r="AZ1331" s="71">
        <f t="shared" si="438"/>
        <v>44640</v>
      </c>
      <c r="BA1331" s="67" t="s">
        <v>2</v>
      </c>
      <c r="BB1331" s="68" t="str">
        <f>'Flight Data'!$A1329</f>
        <v>G1328</v>
      </c>
      <c r="BC1331" s="68">
        <f ca="1">'Flight Data'!$B1329</f>
        <v>8</v>
      </c>
      <c r="BD1331" s="68">
        <f ca="1">ROUND(NORMINV($BI1331,'Inputs and Outputs'!$C$19,'Inputs and Outputs'!$D$19),0)</f>
        <v>94</v>
      </c>
      <c r="BE1331" s="68">
        <f t="shared" si="424"/>
        <v>104</v>
      </c>
      <c r="BF1331" s="68">
        <f t="shared" ca="1" si="425"/>
        <v>94</v>
      </c>
      <c r="BG1331" s="68">
        <f ca="1">IF(BF1331-BC1331&gt;'Inputs and Outputs'!$D$4,Four-BC1331,0)</f>
        <v>0</v>
      </c>
      <c r="BH1331" s="68">
        <f ca="1">BF1331*'Inputs and Outputs'!$D$5-BG1331*'Inputs and Outputs'!$D$6</f>
        <v>3760</v>
      </c>
      <c r="BI1331" s="70">
        <f t="shared" ca="1" si="433"/>
        <v>3.0488665937715931E-2</v>
      </c>
      <c r="BJ1331" s="68">
        <f t="shared" si="426"/>
        <v>25</v>
      </c>
      <c r="BK1331" s="75">
        <f ca="1">BF1331*'Inputs and Outputs'!$D$5-('Model Part B'!BG1331*'Model Part B'!BJ1331+BG1331*Costperbumped)</f>
        <v>3760</v>
      </c>
      <c r="BN1331" s="74">
        <v>1328</v>
      </c>
      <c r="BO1331" s="68" t="s">
        <v>1</v>
      </c>
      <c r="BP1331" s="71">
        <f t="shared" si="439"/>
        <v>44640</v>
      </c>
      <c r="BQ1331" s="67" t="s">
        <v>2</v>
      </c>
      <c r="BR1331" s="68" t="str">
        <f>'Flight Data'!$A1329</f>
        <v>G1328</v>
      </c>
      <c r="BS1331" s="68">
        <f ca="1">'Flight Data'!$B1329</f>
        <v>8</v>
      </c>
      <c r="BT1331" s="68">
        <f ca="1">ROUND(NORMINV($BY1331,'Inputs and Outputs'!$C$18,'Inputs and Outputs'!$D$18),0)</f>
        <v>112</v>
      </c>
      <c r="BU1331" s="68">
        <f t="shared" si="427"/>
        <v>105</v>
      </c>
      <c r="BV1331" s="68">
        <f t="shared" ca="1" si="428"/>
        <v>105</v>
      </c>
      <c r="BW1331" s="68">
        <f ca="1">IF(BV1331-BS1331&gt;'Inputs and Outputs'!$D$4,Five-BS1331,0)</f>
        <v>0</v>
      </c>
      <c r="BX1331" s="68">
        <f ca="1">BV1331*'Inputs and Outputs'!$D$5-BW1331*'Inputs and Outputs'!$D$6</f>
        <v>4200</v>
      </c>
      <c r="BY1331" s="70">
        <f t="shared" ca="1" si="434"/>
        <v>0.96957078463510105</v>
      </c>
      <c r="BZ1331" s="68">
        <f t="shared" si="429"/>
        <v>25</v>
      </c>
      <c r="CA1331" s="75">
        <f ca="1">BV1331*'Inputs and Outputs'!$D$5-('Model Part B'!BW1331*'Model Part B'!BZ1331+BW1331*Costperbumped)</f>
        <v>4200</v>
      </c>
    </row>
    <row r="1332" spans="2:79" x14ac:dyDescent="0.2">
      <c r="B1332" s="74">
        <v>1329</v>
      </c>
      <c r="C1332" s="68" t="s">
        <v>1</v>
      </c>
      <c r="D1332" s="71">
        <f t="shared" si="435"/>
        <v>44640</v>
      </c>
      <c r="E1332" s="67" t="s">
        <v>0</v>
      </c>
      <c r="F1332" s="68" t="str">
        <f>'Flight Data'!$A1330</f>
        <v>G1329</v>
      </c>
      <c r="G1332" s="68">
        <f ca="1">'Flight Data'!$B1330</f>
        <v>6</v>
      </c>
      <c r="H1332" s="68">
        <f ca="1">ROUND(NORMINV($M1332,'Inputs and Outputs'!$C$20,'Inputs and Outputs'!$D$20),0)</f>
        <v>111</v>
      </c>
      <c r="I1332" s="68">
        <f t="shared" si="415"/>
        <v>101</v>
      </c>
      <c r="J1332" s="68">
        <f t="shared" ca="1" si="416"/>
        <v>101</v>
      </c>
      <c r="K1332" s="68">
        <f ca="1">IF(J1332-G1332&gt;'Inputs and Outputs'!$D$4,One-G1332,0)</f>
        <v>0</v>
      </c>
      <c r="L1332" s="68">
        <f ca="1">J1332*'Inputs and Outputs'!$D$5-K1332*'Inputs and Outputs'!$D$6</f>
        <v>4040</v>
      </c>
      <c r="M1332" s="70">
        <f t="shared" ca="1" si="430"/>
        <v>0.86927057752963344</v>
      </c>
      <c r="N1332" s="68">
        <f t="shared" si="417"/>
        <v>200</v>
      </c>
      <c r="O1332" s="75">
        <f ca="1">J1332*'Inputs and Outputs'!$D$5-('Model Part B'!K1332*'Model Part B'!N1332+K1332*Costperbumped)</f>
        <v>4040</v>
      </c>
      <c r="R1332" s="74">
        <v>1329</v>
      </c>
      <c r="S1332" s="68" t="s">
        <v>1</v>
      </c>
      <c r="T1332" s="71">
        <f t="shared" si="436"/>
        <v>44640</v>
      </c>
      <c r="U1332" s="67" t="s">
        <v>0</v>
      </c>
      <c r="V1332" s="68" t="str">
        <f>'Flight Data'!$A1330</f>
        <v>G1329</v>
      </c>
      <c r="W1332" s="68">
        <f ca="1">'Flight Data'!$B1330</f>
        <v>6</v>
      </c>
      <c r="X1332" s="68">
        <f ca="1">ROUND(NORMINV($AC1332,'Inputs and Outputs'!$C$20,'Inputs and Outputs'!$D$20),0)</f>
        <v>108</v>
      </c>
      <c r="Y1332" s="68">
        <f t="shared" si="418"/>
        <v>102</v>
      </c>
      <c r="Z1332" s="68">
        <f t="shared" ca="1" si="419"/>
        <v>102</v>
      </c>
      <c r="AA1332" s="68">
        <f ca="1">IF(Z1332-W1332&gt;'Inputs and Outputs'!$D$4,One-W1332,0)</f>
        <v>0</v>
      </c>
      <c r="AB1332" s="68">
        <f ca="1">Z1332*'Inputs and Outputs'!$D$5-AA1332*'Inputs and Outputs'!$D$6</f>
        <v>4080</v>
      </c>
      <c r="AC1332" s="70">
        <f t="shared" ca="1" si="431"/>
        <v>0.7381736114131402</v>
      </c>
      <c r="AD1332" s="68">
        <f t="shared" si="420"/>
        <v>200</v>
      </c>
      <c r="AE1332" s="75">
        <f ca="1">Z1332*'Inputs and Outputs'!$D$5-('Model Part B'!AA1332*'Model Part B'!AD1332+AA1332*Costperbumped)</f>
        <v>4080</v>
      </c>
      <c r="AH1332" s="74">
        <v>1329</v>
      </c>
      <c r="AI1332" s="68" t="s">
        <v>1</v>
      </c>
      <c r="AJ1332" s="71">
        <f t="shared" si="437"/>
        <v>44640</v>
      </c>
      <c r="AK1332" s="67" t="s">
        <v>0</v>
      </c>
      <c r="AL1332" s="68" t="str">
        <f>'Flight Data'!$A1330</f>
        <v>G1329</v>
      </c>
      <c r="AM1332" s="68">
        <f ca="1">'Flight Data'!$B1330</f>
        <v>6</v>
      </c>
      <c r="AN1332" s="68">
        <f ca="1">ROUND(NORMINV($AS1332,'Inputs and Outputs'!$C$20,'Inputs and Outputs'!$D$20),0)</f>
        <v>105</v>
      </c>
      <c r="AO1332" s="68">
        <f t="shared" si="421"/>
        <v>103</v>
      </c>
      <c r="AP1332" s="68">
        <f t="shared" ca="1" si="422"/>
        <v>103</v>
      </c>
      <c r="AQ1332" s="68">
        <f ca="1">IF(AP1332-AM1332&gt;'Inputs and Outputs'!$D$4,Three-AM1332,0)</f>
        <v>0</v>
      </c>
      <c r="AR1332" s="68">
        <f ca="1">AP1332*'Inputs and Outputs'!$D$5-AQ1332*'Inputs and Outputs'!$D$6</f>
        <v>4120</v>
      </c>
      <c r="AS1332" s="70">
        <f t="shared" ca="1" si="432"/>
        <v>0.51147962205773922</v>
      </c>
      <c r="AT1332" s="68">
        <f t="shared" si="423"/>
        <v>200</v>
      </c>
      <c r="AU1332" s="75">
        <f ca="1">AP1332*'Inputs and Outputs'!$D$5-('Model Part B'!AQ1332*'Model Part B'!AT1332+AQ1332*Costperbumped)</f>
        <v>4120</v>
      </c>
      <c r="AX1332" s="74">
        <v>1329</v>
      </c>
      <c r="AY1332" s="68" t="s">
        <v>1</v>
      </c>
      <c r="AZ1332" s="71">
        <f t="shared" si="438"/>
        <v>44640</v>
      </c>
      <c r="BA1332" s="67" t="s">
        <v>0</v>
      </c>
      <c r="BB1332" s="68" t="str">
        <f>'Flight Data'!$A1330</f>
        <v>G1329</v>
      </c>
      <c r="BC1332" s="68">
        <f ca="1">'Flight Data'!$B1330</f>
        <v>6</v>
      </c>
      <c r="BD1332" s="68">
        <f ca="1">ROUND(NORMINV($BI1332,'Inputs and Outputs'!$C$20,'Inputs and Outputs'!$D$20),0)</f>
        <v>115</v>
      </c>
      <c r="BE1332" s="68">
        <f t="shared" si="424"/>
        <v>104</v>
      </c>
      <c r="BF1332" s="68">
        <f t="shared" ca="1" si="425"/>
        <v>104</v>
      </c>
      <c r="BG1332" s="68">
        <f ca="1">IF(BF1332-BC1332&gt;'Inputs and Outputs'!$D$4,Four-BC1332,0)</f>
        <v>0</v>
      </c>
      <c r="BH1332" s="68">
        <f ca="1">BF1332*'Inputs and Outputs'!$D$5-BG1332*'Inputs and Outputs'!$D$6</f>
        <v>4160</v>
      </c>
      <c r="BI1332" s="70">
        <f t="shared" ca="1" si="433"/>
        <v>0.97272847771381643</v>
      </c>
      <c r="BJ1332" s="68">
        <f t="shared" si="426"/>
        <v>200</v>
      </c>
      <c r="BK1332" s="75">
        <f ca="1">BF1332*'Inputs and Outputs'!$D$5-('Model Part B'!BG1332*'Model Part B'!BJ1332+BG1332*Costperbumped)</f>
        <v>4160</v>
      </c>
      <c r="BN1332" s="74">
        <v>1329</v>
      </c>
      <c r="BO1332" s="68" t="s">
        <v>1</v>
      </c>
      <c r="BP1332" s="71">
        <f t="shared" si="439"/>
        <v>44640</v>
      </c>
      <c r="BQ1332" s="67" t="s">
        <v>0</v>
      </c>
      <c r="BR1332" s="68" t="str">
        <f>'Flight Data'!$A1330</f>
        <v>G1329</v>
      </c>
      <c r="BS1332" s="68">
        <f ca="1">'Flight Data'!$B1330</f>
        <v>6</v>
      </c>
      <c r="BT1332" s="68">
        <f ca="1">ROUND(NORMINV($BY1332,'Inputs and Outputs'!$C$18,'Inputs and Outputs'!$D$18),0)</f>
        <v>88</v>
      </c>
      <c r="BU1332" s="68">
        <f t="shared" si="427"/>
        <v>105</v>
      </c>
      <c r="BV1332" s="68">
        <f t="shared" ca="1" si="428"/>
        <v>88</v>
      </c>
      <c r="BW1332" s="68">
        <f ca="1">IF(BV1332-BS1332&gt;'Inputs and Outputs'!$D$4,Five-BS1332,0)</f>
        <v>0</v>
      </c>
      <c r="BX1332" s="68">
        <f ca="1">BV1332*'Inputs and Outputs'!$D$5-BW1332*'Inputs and Outputs'!$D$6</f>
        <v>3520</v>
      </c>
      <c r="BY1332" s="70">
        <f t="shared" ca="1" si="434"/>
        <v>1.2906884329779489E-2</v>
      </c>
      <c r="BZ1332" s="68">
        <f t="shared" si="429"/>
        <v>200</v>
      </c>
      <c r="CA1332" s="75">
        <f ca="1">BV1332*'Inputs and Outputs'!$D$5-('Model Part B'!BW1332*'Model Part B'!BZ1332+BW1332*Costperbumped)</f>
        <v>3520</v>
      </c>
    </row>
    <row r="1333" spans="2:79" x14ac:dyDescent="0.2">
      <c r="B1333" s="74">
        <v>1330</v>
      </c>
      <c r="C1333" s="68" t="s">
        <v>9</v>
      </c>
      <c r="D1333" s="71">
        <f t="shared" si="435"/>
        <v>44641</v>
      </c>
      <c r="E1333" s="67" t="s">
        <v>3</v>
      </c>
      <c r="F1333" s="68" t="str">
        <f>'Flight Data'!$A1331</f>
        <v>G1330</v>
      </c>
      <c r="G1333" s="68">
        <f ca="1">'Flight Data'!$B1331</f>
        <v>2</v>
      </c>
      <c r="H1333" s="68">
        <f ca="1">ROUND(NORMINV($M1333,'Inputs and Outputs'!$C$18,'Inputs and Outputs'!$D$18),0)</f>
        <v>102</v>
      </c>
      <c r="I1333" s="68">
        <f t="shared" si="415"/>
        <v>101</v>
      </c>
      <c r="J1333" s="68">
        <f t="shared" ca="1" si="416"/>
        <v>101</v>
      </c>
      <c r="K1333" s="68">
        <f ca="1">IF(J1333-G1333&gt;'Inputs and Outputs'!$D$4,One-G1333,0)</f>
        <v>0</v>
      </c>
      <c r="L1333" s="68">
        <f ca="1">J1333*'Inputs and Outputs'!$D$5-K1333*'Inputs and Outputs'!$D$6</f>
        <v>4040</v>
      </c>
      <c r="M1333" s="70">
        <f t="shared" ca="1" si="430"/>
        <v>0.55096581133481459</v>
      </c>
      <c r="N1333" s="68">
        <f t="shared" si="417"/>
        <v>25</v>
      </c>
      <c r="O1333" s="75">
        <f ca="1">J1333*'Inputs and Outputs'!$D$5-('Model Part B'!K1333*'Model Part B'!N1333+K1333*Costperbumped)</f>
        <v>4040</v>
      </c>
      <c r="R1333" s="74">
        <v>1330</v>
      </c>
      <c r="S1333" s="68" t="s">
        <v>9</v>
      </c>
      <c r="T1333" s="71">
        <f t="shared" si="436"/>
        <v>44641</v>
      </c>
      <c r="U1333" s="67" t="s">
        <v>3</v>
      </c>
      <c r="V1333" s="68" t="str">
        <f>'Flight Data'!$A1331</f>
        <v>G1330</v>
      </c>
      <c r="W1333" s="68">
        <f ca="1">'Flight Data'!$B1331</f>
        <v>2</v>
      </c>
      <c r="X1333" s="68">
        <f ca="1">ROUND(NORMINV($AC1333,'Inputs and Outputs'!$C$18,'Inputs and Outputs'!$D$18),0)</f>
        <v>99</v>
      </c>
      <c r="Y1333" s="68">
        <f t="shared" si="418"/>
        <v>102</v>
      </c>
      <c r="Z1333" s="68">
        <f t="shared" ca="1" si="419"/>
        <v>99</v>
      </c>
      <c r="AA1333" s="68">
        <f ca="1">IF(Z1333-W1333&gt;'Inputs and Outputs'!$D$4,One-W1333,0)</f>
        <v>0</v>
      </c>
      <c r="AB1333" s="68">
        <f ca="1">Z1333*'Inputs and Outputs'!$D$5-AA1333*'Inputs and Outputs'!$D$6</f>
        <v>3960</v>
      </c>
      <c r="AC1333" s="70">
        <f t="shared" ca="1" si="431"/>
        <v>0.34877394489314684</v>
      </c>
      <c r="AD1333" s="68">
        <f t="shared" si="420"/>
        <v>25</v>
      </c>
      <c r="AE1333" s="75">
        <f ca="1">Z1333*'Inputs and Outputs'!$D$5-('Model Part B'!AA1333*'Model Part B'!AD1333+AA1333*Costperbumped)</f>
        <v>3960</v>
      </c>
      <c r="AH1333" s="74">
        <v>1330</v>
      </c>
      <c r="AI1333" s="68" t="s">
        <v>9</v>
      </c>
      <c r="AJ1333" s="71">
        <f t="shared" si="437"/>
        <v>44641</v>
      </c>
      <c r="AK1333" s="67" t="s">
        <v>3</v>
      </c>
      <c r="AL1333" s="68" t="str">
        <f>'Flight Data'!$A1331</f>
        <v>G1330</v>
      </c>
      <c r="AM1333" s="68">
        <f ca="1">'Flight Data'!$B1331</f>
        <v>2</v>
      </c>
      <c r="AN1333" s="68">
        <f ca="1">ROUND(NORMINV($AS1333,'Inputs and Outputs'!$C$18,'Inputs and Outputs'!$D$18),0)</f>
        <v>95</v>
      </c>
      <c r="AO1333" s="68">
        <f t="shared" si="421"/>
        <v>103</v>
      </c>
      <c r="AP1333" s="68">
        <f t="shared" ca="1" si="422"/>
        <v>95</v>
      </c>
      <c r="AQ1333" s="68">
        <f ca="1">IF(AP1333-AM1333&gt;'Inputs and Outputs'!$D$4,Three-AM1333,0)</f>
        <v>0</v>
      </c>
      <c r="AR1333" s="68">
        <f ca="1">AP1333*'Inputs and Outputs'!$D$5-AQ1333*'Inputs and Outputs'!$D$6</f>
        <v>3800</v>
      </c>
      <c r="AS1333" s="70">
        <f t="shared" ca="1" si="432"/>
        <v>0.17644181040605655</v>
      </c>
      <c r="AT1333" s="68">
        <f t="shared" si="423"/>
        <v>25</v>
      </c>
      <c r="AU1333" s="75">
        <f ca="1">AP1333*'Inputs and Outputs'!$D$5-('Model Part B'!AQ1333*'Model Part B'!AT1333+AQ1333*Costperbumped)</f>
        <v>3800</v>
      </c>
      <c r="AX1333" s="74">
        <v>1330</v>
      </c>
      <c r="AY1333" s="68" t="s">
        <v>9</v>
      </c>
      <c r="AZ1333" s="71">
        <f t="shared" si="438"/>
        <v>44641</v>
      </c>
      <c r="BA1333" s="67" t="s">
        <v>3</v>
      </c>
      <c r="BB1333" s="68" t="str">
        <f>'Flight Data'!$A1331</f>
        <v>G1330</v>
      </c>
      <c r="BC1333" s="68">
        <f ca="1">'Flight Data'!$B1331</f>
        <v>2</v>
      </c>
      <c r="BD1333" s="68">
        <f ca="1">ROUND(NORMINV($BI1333,'Inputs and Outputs'!$C$18,'Inputs and Outputs'!$D$18),0)</f>
        <v>115</v>
      </c>
      <c r="BE1333" s="68">
        <f t="shared" si="424"/>
        <v>104</v>
      </c>
      <c r="BF1333" s="68">
        <f t="shared" ca="1" si="425"/>
        <v>104</v>
      </c>
      <c r="BG1333" s="68">
        <f ca="1">IF(BF1333-BC1333&gt;'Inputs and Outputs'!$D$4,Four-BC1333,0)</f>
        <v>2</v>
      </c>
      <c r="BH1333" s="68">
        <f ca="1">BF1333*'Inputs and Outputs'!$D$5-BG1333*'Inputs and Outputs'!$D$6</f>
        <v>3960</v>
      </c>
      <c r="BI1333" s="70">
        <f t="shared" ca="1" si="433"/>
        <v>0.99163403550420126</v>
      </c>
      <c r="BJ1333" s="68">
        <f t="shared" si="426"/>
        <v>25</v>
      </c>
      <c r="BK1333" s="75">
        <f ca="1">BF1333*'Inputs and Outputs'!$D$5-('Model Part B'!BG1333*'Model Part B'!BJ1333+BG1333*Costperbumped)</f>
        <v>3910</v>
      </c>
      <c r="BN1333" s="74">
        <v>1330</v>
      </c>
      <c r="BO1333" s="68" t="s">
        <v>9</v>
      </c>
      <c r="BP1333" s="71">
        <f t="shared" si="439"/>
        <v>44641</v>
      </c>
      <c r="BQ1333" s="67" t="s">
        <v>3</v>
      </c>
      <c r="BR1333" s="68" t="str">
        <f>'Flight Data'!$A1331</f>
        <v>G1330</v>
      </c>
      <c r="BS1333" s="68">
        <f ca="1">'Flight Data'!$B1331</f>
        <v>2</v>
      </c>
      <c r="BT1333" s="68">
        <f ca="1">ROUND(NORMINV($BY1333,'Inputs and Outputs'!$C$18,'Inputs and Outputs'!$D$18),0)</f>
        <v>112</v>
      </c>
      <c r="BU1333" s="68">
        <f t="shared" si="427"/>
        <v>105</v>
      </c>
      <c r="BV1333" s="68">
        <f t="shared" ca="1" si="428"/>
        <v>105</v>
      </c>
      <c r="BW1333" s="68">
        <f ca="1">IF(BV1333-BS1333&gt;'Inputs and Outputs'!$D$4,Five-BS1333,0)</f>
        <v>3</v>
      </c>
      <c r="BX1333" s="68">
        <f ca="1">BV1333*'Inputs and Outputs'!$D$5-BW1333*'Inputs and Outputs'!$D$6</f>
        <v>3900</v>
      </c>
      <c r="BY1333" s="70">
        <f t="shared" ca="1" si="434"/>
        <v>0.96465373941304433</v>
      </c>
      <c r="BZ1333" s="68">
        <f t="shared" si="429"/>
        <v>25</v>
      </c>
      <c r="CA1333" s="75">
        <f ca="1">BV1333*'Inputs and Outputs'!$D$5-('Model Part B'!BW1333*'Model Part B'!BZ1333+BW1333*Costperbumped)</f>
        <v>3825</v>
      </c>
    </row>
    <row r="1334" spans="2:79" x14ac:dyDescent="0.2">
      <c r="B1334" s="74">
        <v>1331</v>
      </c>
      <c r="C1334" s="68" t="s">
        <v>9</v>
      </c>
      <c r="D1334" s="71">
        <f t="shared" si="435"/>
        <v>44641</v>
      </c>
      <c r="E1334" s="67" t="s">
        <v>2</v>
      </c>
      <c r="F1334" s="68" t="str">
        <f>'Flight Data'!$A1332</f>
        <v>G1331</v>
      </c>
      <c r="G1334" s="68">
        <f ca="1">'Flight Data'!$B1332</f>
        <v>0</v>
      </c>
      <c r="H1334" s="68">
        <f ca="1">ROUND(NORMINV($M1334,'Inputs and Outputs'!$C$19,'Inputs and Outputs'!$D$19),0)</f>
        <v>97</v>
      </c>
      <c r="I1334" s="68">
        <f t="shared" si="415"/>
        <v>101</v>
      </c>
      <c r="J1334" s="68">
        <f t="shared" ca="1" si="416"/>
        <v>97</v>
      </c>
      <c r="K1334" s="68">
        <f ca="1">IF(J1334-G1334&gt;'Inputs and Outputs'!$D$4,One-G1334,0)</f>
        <v>0</v>
      </c>
      <c r="L1334" s="68">
        <f ca="1">J1334*'Inputs and Outputs'!$D$5-K1334*'Inputs and Outputs'!$D$6</f>
        <v>3880</v>
      </c>
      <c r="M1334" s="70">
        <f t="shared" ca="1" si="430"/>
        <v>0.10399846727690309</v>
      </c>
      <c r="N1334" s="68">
        <f t="shared" si="417"/>
        <v>25</v>
      </c>
      <c r="O1334" s="75">
        <f ca="1">J1334*'Inputs and Outputs'!$D$5-('Model Part B'!K1334*'Model Part B'!N1334+K1334*Costperbumped)</f>
        <v>3880</v>
      </c>
      <c r="R1334" s="74">
        <v>1331</v>
      </c>
      <c r="S1334" s="68" t="s">
        <v>9</v>
      </c>
      <c r="T1334" s="71">
        <f t="shared" si="436"/>
        <v>44641</v>
      </c>
      <c r="U1334" s="67" t="s">
        <v>2</v>
      </c>
      <c r="V1334" s="68" t="str">
        <f>'Flight Data'!$A1332</f>
        <v>G1331</v>
      </c>
      <c r="W1334" s="68">
        <f ca="1">'Flight Data'!$B1332</f>
        <v>0</v>
      </c>
      <c r="X1334" s="68">
        <f ca="1">ROUND(NORMINV($AC1334,'Inputs and Outputs'!$C$19,'Inputs and Outputs'!$D$19),0)</f>
        <v>103</v>
      </c>
      <c r="Y1334" s="68">
        <f t="shared" si="418"/>
        <v>102</v>
      </c>
      <c r="Z1334" s="68">
        <f t="shared" ca="1" si="419"/>
        <v>102</v>
      </c>
      <c r="AA1334" s="68">
        <f ca="1">IF(Z1334-W1334&gt;'Inputs and Outputs'!$D$4,One-W1334,0)</f>
        <v>1</v>
      </c>
      <c r="AB1334" s="68">
        <f ca="1">Z1334*'Inputs and Outputs'!$D$5-AA1334*'Inputs and Outputs'!$D$6</f>
        <v>3980</v>
      </c>
      <c r="AC1334" s="70">
        <f t="shared" ca="1" si="431"/>
        <v>0.50028779312170379</v>
      </c>
      <c r="AD1334" s="68">
        <f t="shared" si="420"/>
        <v>25</v>
      </c>
      <c r="AE1334" s="75">
        <f ca="1">Z1334*'Inputs and Outputs'!$D$5-('Model Part B'!AA1334*'Model Part B'!AD1334+AA1334*Costperbumped)</f>
        <v>3955</v>
      </c>
      <c r="AH1334" s="74">
        <v>1331</v>
      </c>
      <c r="AI1334" s="68" t="s">
        <v>9</v>
      </c>
      <c r="AJ1334" s="71">
        <f t="shared" si="437"/>
        <v>44641</v>
      </c>
      <c r="AK1334" s="67" t="s">
        <v>2</v>
      </c>
      <c r="AL1334" s="68" t="str">
        <f>'Flight Data'!$A1332</f>
        <v>G1331</v>
      </c>
      <c r="AM1334" s="68">
        <f ca="1">'Flight Data'!$B1332</f>
        <v>0</v>
      </c>
      <c r="AN1334" s="68">
        <f ca="1">ROUND(NORMINV($AS1334,'Inputs and Outputs'!$C$19,'Inputs and Outputs'!$D$19),0)</f>
        <v>98</v>
      </c>
      <c r="AO1334" s="68">
        <f t="shared" si="421"/>
        <v>103</v>
      </c>
      <c r="AP1334" s="68">
        <f t="shared" ca="1" si="422"/>
        <v>98</v>
      </c>
      <c r="AQ1334" s="68">
        <f ca="1">IF(AP1334-AM1334&gt;'Inputs and Outputs'!$D$4,Three-AM1334,0)</f>
        <v>0</v>
      </c>
      <c r="AR1334" s="68">
        <f ca="1">AP1334*'Inputs and Outputs'!$D$5-AQ1334*'Inputs and Outputs'!$D$6</f>
        <v>3920</v>
      </c>
      <c r="AS1334" s="70">
        <f t="shared" ca="1" si="432"/>
        <v>0.17723146392849976</v>
      </c>
      <c r="AT1334" s="68">
        <f t="shared" si="423"/>
        <v>25</v>
      </c>
      <c r="AU1334" s="75">
        <f ca="1">AP1334*'Inputs and Outputs'!$D$5-('Model Part B'!AQ1334*'Model Part B'!AT1334+AQ1334*Costperbumped)</f>
        <v>3920</v>
      </c>
      <c r="AX1334" s="74">
        <v>1331</v>
      </c>
      <c r="AY1334" s="68" t="s">
        <v>9</v>
      </c>
      <c r="AZ1334" s="71">
        <f t="shared" si="438"/>
        <v>44641</v>
      </c>
      <c r="BA1334" s="67" t="s">
        <v>2</v>
      </c>
      <c r="BB1334" s="68" t="str">
        <f>'Flight Data'!$A1332</f>
        <v>G1331</v>
      </c>
      <c r="BC1334" s="68">
        <f ca="1">'Flight Data'!$B1332</f>
        <v>0</v>
      </c>
      <c r="BD1334" s="68">
        <f ca="1">ROUND(NORMINV($BI1334,'Inputs and Outputs'!$C$19,'Inputs and Outputs'!$D$19),0)</f>
        <v>99</v>
      </c>
      <c r="BE1334" s="68">
        <f t="shared" si="424"/>
        <v>104</v>
      </c>
      <c r="BF1334" s="68">
        <f t="shared" ca="1" si="425"/>
        <v>99</v>
      </c>
      <c r="BG1334" s="68">
        <f ca="1">IF(BF1334-BC1334&gt;'Inputs and Outputs'!$D$4,Four-BC1334,0)</f>
        <v>0</v>
      </c>
      <c r="BH1334" s="68">
        <f ca="1">BF1334*'Inputs and Outputs'!$D$5-BG1334*'Inputs and Outputs'!$D$6</f>
        <v>3960</v>
      </c>
      <c r="BI1334" s="70">
        <f t="shared" ca="1" si="433"/>
        <v>0.22917860763858688</v>
      </c>
      <c r="BJ1334" s="68">
        <f t="shared" si="426"/>
        <v>25</v>
      </c>
      <c r="BK1334" s="75">
        <f ca="1">BF1334*'Inputs and Outputs'!$D$5-('Model Part B'!BG1334*'Model Part B'!BJ1334+BG1334*Costperbumped)</f>
        <v>3960</v>
      </c>
      <c r="BN1334" s="74">
        <v>1331</v>
      </c>
      <c r="BO1334" s="68" t="s">
        <v>9</v>
      </c>
      <c r="BP1334" s="71">
        <f t="shared" si="439"/>
        <v>44641</v>
      </c>
      <c r="BQ1334" s="67" t="s">
        <v>2</v>
      </c>
      <c r="BR1334" s="68" t="str">
        <f>'Flight Data'!$A1332</f>
        <v>G1331</v>
      </c>
      <c r="BS1334" s="68">
        <f ca="1">'Flight Data'!$B1332</f>
        <v>0</v>
      </c>
      <c r="BT1334" s="68">
        <f ca="1">ROUND(NORMINV($BY1334,'Inputs and Outputs'!$C$18,'Inputs and Outputs'!$D$18),0)</f>
        <v>107</v>
      </c>
      <c r="BU1334" s="68">
        <f t="shared" si="427"/>
        <v>105</v>
      </c>
      <c r="BV1334" s="68">
        <f t="shared" ca="1" si="428"/>
        <v>105</v>
      </c>
      <c r="BW1334" s="68">
        <f ca="1">IF(BV1334-BS1334&gt;'Inputs and Outputs'!$D$4,Five-BS1334,0)</f>
        <v>5</v>
      </c>
      <c r="BX1334" s="68">
        <f ca="1">BV1334*'Inputs and Outputs'!$D$5-BW1334*'Inputs and Outputs'!$D$6</f>
        <v>3700</v>
      </c>
      <c r="BY1334" s="70">
        <f t="shared" ca="1" si="434"/>
        <v>0.82732270613725578</v>
      </c>
      <c r="BZ1334" s="68">
        <f t="shared" si="429"/>
        <v>25</v>
      </c>
      <c r="CA1334" s="75">
        <f ca="1">BV1334*'Inputs and Outputs'!$D$5-('Model Part B'!BW1334*'Model Part B'!BZ1334+BW1334*Costperbumped)</f>
        <v>3575</v>
      </c>
    </row>
    <row r="1335" spans="2:79" x14ac:dyDescent="0.2">
      <c r="B1335" s="74">
        <v>1332</v>
      </c>
      <c r="C1335" s="68" t="s">
        <v>9</v>
      </c>
      <c r="D1335" s="71">
        <f t="shared" si="435"/>
        <v>44641</v>
      </c>
      <c r="E1335" s="67" t="s">
        <v>0</v>
      </c>
      <c r="F1335" s="68" t="str">
        <f>'Flight Data'!$A1333</f>
        <v>G1332</v>
      </c>
      <c r="G1335" s="68">
        <f ca="1">'Flight Data'!$B1333</f>
        <v>4</v>
      </c>
      <c r="H1335" s="68">
        <f ca="1">ROUND(NORMINV($M1335,'Inputs and Outputs'!$C$20,'Inputs and Outputs'!$D$20),0)</f>
        <v>98</v>
      </c>
      <c r="I1335" s="68">
        <f t="shared" si="415"/>
        <v>101</v>
      </c>
      <c r="J1335" s="68">
        <f t="shared" ca="1" si="416"/>
        <v>98</v>
      </c>
      <c r="K1335" s="68">
        <f ca="1">IF(J1335-G1335&gt;'Inputs and Outputs'!$D$4,One-G1335,0)</f>
        <v>0</v>
      </c>
      <c r="L1335" s="68">
        <f ca="1">J1335*'Inputs and Outputs'!$D$5-K1335*'Inputs and Outputs'!$D$6</f>
        <v>3920</v>
      </c>
      <c r="M1335" s="70">
        <f t="shared" ca="1" si="430"/>
        <v>7.3805407013730506E-2</v>
      </c>
      <c r="N1335" s="68">
        <f t="shared" si="417"/>
        <v>200</v>
      </c>
      <c r="O1335" s="75">
        <f ca="1">J1335*'Inputs and Outputs'!$D$5-('Model Part B'!K1335*'Model Part B'!N1335+K1335*Costperbumped)</f>
        <v>3920</v>
      </c>
      <c r="R1335" s="74">
        <v>1332</v>
      </c>
      <c r="S1335" s="68" t="s">
        <v>9</v>
      </c>
      <c r="T1335" s="71">
        <f t="shared" si="436"/>
        <v>44641</v>
      </c>
      <c r="U1335" s="67" t="s">
        <v>0</v>
      </c>
      <c r="V1335" s="68" t="str">
        <f>'Flight Data'!$A1333</f>
        <v>G1332</v>
      </c>
      <c r="W1335" s="68">
        <f ca="1">'Flight Data'!$B1333</f>
        <v>4</v>
      </c>
      <c r="X1335" s="68">
        <f ca="1">ROUND(NORMINV($AC1335,'Inputs and Outputs'!$C$20,'Inputs and Outputs'!$D$20),0)</f>
        <v>106</v>
      </c>
      <c r="Y1335" s="68">
        <f t="shared" si="418"/>
        <v>102</v>
      </c>
      <c r="Z1335" s="68">
        <f t="shared" ca="1" si="419"/>
        <v>102</v>
      </c>
      <c r="AA1335" s="68">
        <f ca="1">IF(Z1335-W1335&gt;'Inputs and Outputs'!$D$4,One-W1335,0)</f>
        <v>0</v>
      </c>
      <c r="AB1335" s="68">
        <f ca="1">Z1335*'Inputs and Outputs'!$D$5-AA1335*'Inputs and Outputs'!$D$6</f>
        <v>4080</v>
      </c>
      <c r="AC1335" s="70">
        <f t="shared" ca="1" si="431"/>
        <v>0.55608822456118878</v>
      </c>
      <c r="AD1335" s="68">
        <f t="shared" si="420"/>
        <v>200</v>
      </c>
      <c r="AE1335" s="75">
        <f ca="1">Z1335*'Inputs and Outputs'!$D$5-('Model Part B'!AA1335*'Model Part B'!AD1335+AA1335*Costperbumped)</f>
        <v>4080</v>
      </c>
      <c r="AH1335" s="74">
        <v>1332</v>
      </c>
      <c r="AI1335" s="68" t="s">
        <v>9</v>
      </c>
      <c r="AJ1335" s="71">
        <f t="shared" si="437"/>
        <v>44641</v>
      </c>
      <c r="AK1335" s="67" t="s">
        <v>0</v>
      </c>
      <c r="AL1335" s="68" t="str">
        <f>'Flight Data'!$A1333</f>
        <v>G1332</v>
      </c>
      <c r="AM1335" s="68">
        <f ca="1">'Flight Data'!$B1333</f>
        <v>4</v>
      </c>
      <c r="AN1335" s="68">
        <f ca="1">ROUND(NORMINV($AS1335,'Inputs and Outputs'!$C$20,'Inputs and Outputs'!$D$20),0)</f>
        <v>109</v>
      </c>
      <c r="AO1335" s="68">
        <f t="shared" si="421"/>
        <v>103</v>
      </c>
      <c r="AP1335" s="68">
        <f t="shared" ca="1" si="422"/>
        <v>103</v>
      </c>
      <c r="AQ1335" s="68">
        <f ca="1">IF(AP1335-AM1335&gt;'Inputs and Outputs'!$D$4,Three-AM1335,0)</f>
        <v>0</v>
      </c>
      <c r="AR1335" s="68">
        <f ca="1">AP1335*'Inputs and Outputs'!$D$5-AQ1335*'Inputs and Outputs'!$D$6</f>
        <v>4120</v>
      </c>
      <c r="AS1335" s="70">
        <f t="shared" ca="1" si="432"/>
        <v>0.76183195212797039</v>
      </c>
      <c r="AT1335" s="68">
        <f t="shared" si="423"/>
        <v>200</v>
      </c>
      <c r="AU1335" s="75">
        <f ca="1">AP1335*'Inputs and Outputs'!$D$5-('Model Part B'!AQ1335*'Model Part B'!AT1335+AQ1335*Costperbumped)</f>
        <v>4120</v>
      </c>
      <c r="AX1335" s="74">
        <v>1332</v>
      </c>
      <c r="AY1335" s="68" t="s">
        <v>9</v>
      </c>
      <c r="AZ1335" s="71">
        <f t="shared" si="438"/>
        <v>44641</v>
      </c>
      <c r="BA1335" s="67" t="s">
        <v>0</v>
      </c>
      <c r="BB1335" s="68" t="str">
        <f>'Flight Data'!$A1333</f>
        <v>G1332</v>
      </c>
      <c r="BC1335" s="68">
        <f ca="1">'Flight Data'!$B1333</f>
        <v>4</v>
      </c>
      <c r="BD1335" s="68">
        <f ca="1">ROUND(NORMINV($BI1335,'Inputs and Outputs'!$C$20,'Inputs and Outputs'!$D$20),0)</f>
        <v>101</v>
      </c>
      <c r="BE1335" s="68">
        <f t="shared" si="424"/>
        <v>104</v>
      </c>
      <c r="BF1335" s="68">
        <f t="shared" ca="1" si="425"/>
        <v>101</v>
      </c>
      <c r="BG1335" s="68">
        <f ca="1">IF(BF1335-BC1335&gt;'Inputs and Outputs'!$D$4,Four-BC1335,0)</f>
        <v>0</v>
      </c>
      <c r="BH1335" s="68">
        <f ca="1">BF1335*'Inputs and Outputs'!$D$5-BG1335*'Inputs and Outputs'!$D$6</f>
        <v>4040</v>
      </c>
      <c r="BI1335" s="70">
        <f t="shared" ca="1" si="433"/>
        <v>0.21093878744902916</v>
      </c>
      <c r="BJ1335" s="68">
        <f t="shared" si="426"/>
        <v>200</v>
      </c>
      <c r="BK1335" s="75">
        <f ca="1">BF1335*'Inputs and Outputs'!$D$5-('Model Part B'!BG1335*'Model Part B'!BJ1335+BG1335*Costperbumped)</f>
        <v>4040</v>
      </c>
      <c r="BN1335" s="74">
        <v>1332</v>
      </c>
      <c r="BO1335" s="68" t="s">
        <v>9</v>
      </c>
      <c r="BP1335" s="71">
        <f t="shared" si="439"/>
        <v>44641</v>
      </c>
      <c r="BQ1335" s="67" t="s">
        <v>0</v>
      </c>
      <c r="BR1335" s="68" t="str">
        <f>'Flight Data'!$A1333</f>
        <v>G1332</v>
      </c>
      <c r="BS1335" s="68">
        <f ca="1">'Flight Data'!$B1333</f>
        <v>4</v>
      </c>
      <c r="BT1335" s="68">
        <f ca="1">ROUND(NORMINV($BY1335,'Inputs and Outputs'!$C$18,'Inputs and Outputs'!$D$18),0)</f>
        <v>101</v>
      </c>
      <c r="BU1335" s="68">
        <f t="shared" si="427"/>
        <v>105</v>
      </c>
      <c r="BV1335" s="68">
        <f t="shared" ca="1" si="428"/>
        <v>101</v>
      </c>
      <c r="BW1335" s="68">
        <f ca="1">IF(BV1335-BS1335&gt;'Inputs and Outputs'!$D$4,Five-BS1335,0)</f>
        <v>0</v>
      </c>
      <c r="BX1335" s="68">
        <f ca="1">BV1335*'Inputs and Outputs'!$D$5-BW1335*'Inputs and Outputs'!$D$6</f>
        <v>4040</v>
      </c>
      <c r="BY1335" s="70">
        <f t="shared" ca="1" si="434"/>
        <v>0.49793958787925152</v>
      </c>
      <c r="BZ1335" s="68">
        <f t="shared" si="429"/>
        <v>200</v>
      </c>
      <c r="CA1335" s="75">
        <f ca="1">BV1335*'Inputs and Outputs'!$D$5-('Model Part B'!BW1335*'Model Part B'!BZ1335+BW1335*Costperbumped)</f>
        <v>4040</v>
      </c>
    </row>
    <row r="1336" spans="2:79" x14ac:dyDescent="0.2">
      <c r="B1336" s="74">
        <v>1333</v>
      </c>
      <c r="C1336" s="68" t="s">
        <v>8</v>
      </c>
      <c r="D1336" s="71">
        <f t="shared" si="435"/>
        <v>44642</v>
      </c>
      <c r="E1336" s="67" t="s">
        <v>3</v>
      </c>
      <c r="F1336" s="68" t="str">
        <f>'Flight Data'!$A1334</f>
        <v>G1333</v>
      </c>
      <c r="G1336" s="68">
        <f ca="1">'Flight Data'!$B1334</f>
        <v>4</v>
      </c>
      <c r="H1336" s="68">
        <f ca="1">ROUND(NORMINV($M1336,'Inputs and Outputs'!$C$18,'Inputs and Outputs'!$D$18),0)</f>
        <v>117</v>
      </c>
      <c r="I1336" s="68">
        <f t="shared" si="415"/>
        <v>101</v>
      </c>
      <c r="J1336" s="68">
        <f t="shared" ca="1" si="416"/>
        <v>101</v>
      </c>
      <c r="K1336" s="68">
        <f ca="1">IF(J1336-G1336&gt;'Inputs and Outputs'!$D$4,One-G1336,0)</f>
        <v>0</v>
      </c>
      <c r="L1336" s="68">
        <f ca="1">J1336*'Inputs and Outputs'!$D$5-K1336*'Inputs and Outputs'!$D$6</f>
        <v>4040</v>
      </c>
      <c r="M1336" s="70">
        <f t="shared" ca="1" si="430"/>
        <v>0.99688227222470505</v>
      </c>
      <c r="N1336" s="68">
        <f t="shared" si="417"/>
        <v>25</v>
      </c>
      <c r="O1336" s="75">
        <f ca="1">J1336*'Inputs and Outputs'!$D$5-('Model Part B'!K1336*'Model Part B'!N1336+K1336*Costperbumped)</f>
        <v>4040</v>
      </c>
      <c r="R1336" s="74">
        <v>1333</v>
      </c>
      <c r="S1336" s="68" t="s">
        <v>8</v>
      </c>
      <c r="T1336" s="71">
        <f t="shared" si="436"/>
        <v>44642</v>
      </c>
      <c r="U1336" s="67" t="s">
        <v>3</v>
      </c>
      <c r="V1336" s="68" t="str">
        <f>'Flight Data'!$A1334</f>
        <v>G1333</v>
      </c>
      <c r="W1336" s="68">
        <f ca="1">'Flight Data'!$B1334</f>
        <v>4</v>
      </c>
      <c r="X1336" s="68">
        <f ca="1">ROUND(NORMINV($AC1336,'Inputs and Outputs'!$C$18,'Inputs and Outputs'!$D$18),0)</f>
        <v>99</v>
      </c>
      <c r="Y1336" s="68">
        <f t="shared" si="418"/>
        <v>102</v>
      </c>
      <c r="Z1336" s="68">
        <f t="shared" ca="1" si="419"/>
        <v>99</v>
      </c>
      <c r="AA1336" s="68">
        <f ca="1">IF(Z1336-W1336&gt;'Inputs and Outputs'!$D$4,One-W1336,0)</f>
        <v>0</v>
      </c>
      <c r="AB1336" s="68">
        <f ca="1">Z1336*'Inputs and Outputs'!$D$5-AA1336*'Inputs and Outputs'!$D$6</f>
        <v>3960</v>
      </c>
      <c r="AC1336" s="70">
        <f t="shared" ca="1" si="431"/>
        <v>0.35026752523293014</v>
      </c>
      <c r="AD1336" s="68">
        <f t="shared" si="420"/>
        <v>25</v>
      </c>
      <c r="AE1336" s="75">
        <f ca="1">Z1336*'Inputs and Outputs'!$D$5-('Model Part B'!AA1336*'Model Part B'!AD1336+AA1336*Costperbumped)</f>
        <v>3960</v>
      </c>
      <c r="AH1336" s="74">
        <v>1333</v>
      </c>
      <c r="AI1336" s="68" t="s">
        <v>8</v>
      </c>
      <c r="AJ1336" s="71">
        <f t="shared" si="437"/>
        <v>44642</v>
      </c>
      <c r="AK1336" s="67" t="s">
        <v>3</v>
      </c>
      <c r="AL1336" s="68" t="str">
        <f>'Flight Data'!$A1334</f>
        <v>G1333</v>
      </c>
      <c r="AM1336" s="68">
        <f ca="1">'Flight Data'!$B1334</f>
        <v>4</v>
      </c>
      <c r="AN1336" s="68">
        <f ca="1">ROUND(NORMINV($AS1336,'Inputs and Outputs'!$C$18,'Inputs and Outputs'!$D$18),0)</f>
        <v>102</v>
      </c>
      <c r="AO1336" s="68">
        <f t="shared" si="421"/>
        <v>103</v>
      </c>
      <c r="AP1336" s="68">
        <f t="shared" ca="1" si="422"/>
        <v>102</v>
      </c>
      <c r="AQ1336" s="68">
        <f ca="1">IF(AP1336-AM1336&gt;'Inputs and Outputs'!$D$4,Three-AM1336,0)</f>
        <v>0</v>
      </c>
      <c r="AR1336" s="68">
        <f ca="1">AP1336*'Inputs and Outputs'!$D$5-AQ1336*'Inputs and Outputs'!$D$6</f>
        <v>4080</v>
      </c>
      <c r="AS1336" s="70">
        <f t="shared" ca="1" si="432"/>
        <v>0.57978417355669853</v>
      </c>
      <c r="AT1336" s="68">
        <f t="shared" si="423"/>
        <v>25</v>
      </c>
      <c r="AU1336" s="75">
        <f ca="1">AP1336*'Inputs and Outputs'!$D$5-('Model Part B'!AQ1336*'Model Part B'!AT1336+AQ1336*Costperbumped)</f>
        <v>4080</v>
      </c>
      <c r="AX1336" s="74">
        <v>1333</v>
      </c>
      <c r="AY1336" s="68" t="s">
        <v>8</v>
      </c>
      <c r="AZ1336" s="71">
        <f t="shared" si="438"/>
        <v>44642</v>
      </c>
      <c r="BA1336" s="67" t="s">
        <v>3</v>
      </c>
      <c r="BB1336" s="68" t="str">
        <f>'Flight Data'!$A1334</f>
        <v>G1333</v>
      </c>
      <c r="BC1336" s="68">
        <f ca="1">'Flight Data'!$B1334</f>
        <v>4</v>
      </c>
      <c r="BD1336" s="68">
        <f ca="1">ROUND(NORMINV($BI1336,'Inputs and Outputs'!$C$18,'Inputs and Outputs'!$D$18),0)</f>
        <v>96</v>
      </c>
      <c r="BE1336" s="68">
        <f t="shared" si="424"/>
        <v>104</v>
      </c>
      <c r="BF1336" s="68">
        <f t="shared" ca="1" si="425"/>
        <v>96</v>
      </c>
      <c r="BG1336" s="68">
        <f ca="1">IF(BF1336-BC1336&gt;'Inputs and Outputs'!$D$4,Four-BC1336,0)</f>
        <v>0</v>
      </c>
      <c r="BH1336" s="68">
        <f ca="1">BF1336*'Inputs and Outputs'!$D$5-BG1336*'Inputs and Outputs'!$D$6</f>
        <v>3840</v>
      </c>
      <c r="BI1336" s="70">
        <f t="shared" ca="1" si="433"/>
        <v>0.19691149445998934</v>
      </c>
      <c r="BJ1336" s="68">
        <f t="shared" si="426"/>
        <v>25</v>
      </c>
      <c r="BK1336" s="75">
        <f ca="1">BF1336*'Inputs and Outputs'!$D$5-('Model Part B'!BG1336*'Model Part B'!BJ1336+BG1336*Costperbumped)</f>
        <v>3840</v>
      </c>
      <c r="BN1336" s="74">
        <v>1333</v>
      </c>
      <c r="BO1336" s="68" t="s">
        <v>8</v>
      </c>
      <c r="BP1336" s="71">
        <f t="shared" si="439"/>
        <v>44642</v>
      </c>
      <c r="BQ1336" s="67" t="s">
        <v>3</v>
      </c>
      <c r="BR1336" s="68" t="str">
        <f>'Flight Data'!$A1334</f>
        <v>G1333</v>
      </c>
      <c r="BS1336" s="68">
        <f ca="1">'Flight Data'!$B1334</f>
        <v>4</v>
      </c>
      <c r="BT1336" s="68">
        <f ca="1">ROUND(NORMINV($BY1336,'Inputs and Outputs'!$C$18,'Inputs and Outputs'!$D$18),0)</f>
        <v>108</v>
      </c>
      <c r="BU1336" s="68">
        <f t="shared" si="427"/>
        <v>105</v>
      </c>
      <c r="BV1336" s="68">
        <f t="shared" ca="1" si="428"/>
        <v>105</v>
      </c>
      <c r="BW1336" s="68">
        <f ca="1">IF(BV1336-BS1336&gt;'Inputs and Outputs'!$D$4,Five-BS1336,0)</f>
        <v>1</v>
      </c>
      <c r="BX1336" s="68">
        <f ca="1">BV1336*'Inputs and Outputs'!$D$5-BW1336*'Inputs and Outputs'!$D$6</f>
        <v>4100</v>
      </c>
      <c r="BY1336" s="70">
        <f t="shared" ca="1" si="434"/>
        <v>0.89159778048363669</v>
      </c>
      <c r="BZ1336" s="68">
        <f t="shared" si="429"/>
        <v>25</v>
      </c>
      <c r="CA1336" s="75">
        <f ca="1">BV1336*'Inputs and Outputs'!$D$5-('Model Part B'!BW1336*'Model Part B'!BZ1336+BW1336*Costperbumped)</f>
        <v>4075</v>
      </c>
    </row>
    <row r="1337" spans="2:79" x14ac:dyDescent="0.2">
      <c r="B1337" s="74">
        <v>1334</v>
      </c>
      <c r="C1337" s="68" t="s">
        <v>8</v>
      </c>
      <c r="D1337" s="71">
        <f t="shared" si="435"/>
        <v>44642</v>
      </c>
      <c r="E1337" s="67" t="s">
        <v>2</v>
      </c>
      <c r="F1337" s="68" t="str">
        <f>'Flight Data'!$A1335</f>
        <v>G1334</v>
      </c>
      <c r="G1337" s="68">
        <f ca="1">'Flight Data'!$B1335</f>
        <v>5</v>
      </c>
      <c r="H1337" s="68">
        <f ca="1">ROUND(NORMINV($M1337,'Inputs and Outputs'!$C$19,'Inputs and Outputs'!$D$19),0)</f>
        <v>100</v>
      </c>
      <c r="I1337" s="68">
        <f t="shared" si="415"/>
        <v>101</v>
      </c>
      <c r="J1337" s="68">
        <f t="shared" ca="1" si="416"/>
        <v>100</v>
      </c>
      <c r="K1337" s="68">
        <f ca="1">IF(J1337-G1337&gt;'Inputs and Outputs'!$D$4,One-G1337,0)</f>
        <v>0</v>
      </c>
      <c r="L1337" s="68">
        <f ca="1">J1337*'Inputs and Outputs'!$D$5-K1337*'Inputs and Outputs'!$D$6</f>
        <v>4000</v>
      </c>
      <c r="M1337" s="70">
        <f t="shared" ca="1" si="430"/>
        <v>0.2947628450721681</v>
      </c>
      <c r="N1337" s="68">
        <f t="shared" si="417"/>
        <v>25</v>
      </c>
      <c r="O1337" s="75">
        <f ca="1">J1337*'Inputs and Outputs'!$D$5-('Model Part B'!K1337*'Model Part B'!N1337+K1337*Costperbumped)</f>
        <v>4000</v>
      </c>
      <c r="R1337" s="74">
        <v>1334</v>
      </c>
      <c r="S1337" s="68" t="s">
        <v>8</v>
      </c>
      <c r="T1337" s="71">
        <f t="shared" si="436"/>
        <v>44642</v>
      </c>
      <c r="U1337" s="67" t="s">
        <v>2</v>
      </c>
      <c r="V1337" s="68" t="str">
        <f>'Flight Data'!$A1335</f>
        <v>G1334</v>
      </c>
      <c r="W1337" s="68">
        <f ca="1">'Flight Data'!$B1335</f>
        <v>5</v>
      </c>
      <c r="X1337" s="68">
        <f ca="1">ROUND(NORMINV($AC1337,'Inputs and Outputs'!$C$19,'Inputs and Outputs'!$D$19),0)</f>
        <v>108</v>
      </c>
      <c r="Y1337" s="68">
        <f t="shared" si="418"/>
        <v>102</v>
      </c>
      <c r="Z1337" s="68">
        <f t="shared" ca="1" si="419"/>
        <v>102</v>
      </c>
      <c r="AA1337" s="68">
        <f ca="1">IF(Z1337-W1337&gt;'Inputs and Outputs'!$D$4,One-W1337,0)</f>
        <v>0</v>
      </c>
      <c r="AB1337" s="68">
        <f ca="1">Z1337*'Inputs and Outputs'!$D$5-AA1337*'Inputs and Outputs'!$D$6</f>
        <v>4080</v>
      </c>
      <c r="AC1337" s="70">
        <f t="shared" ca="1" si="431"/>
        <v>0.82762972907490506</v>
      </c>
      <c r="AD1337" s="68">
        <f t="shared" si="420"/>
        <v>25</v>
      </c>
      <c r="AE1337" s="75">
        <f ca="1">Z1337*'Inputs and Outputs'!$D$5-('Model Part B'!AA1337*'Model Part B'!AD1337+AA1337*Costperbumped)</f>
        <v>4080</v>
      </c>
      <c r="AH1337" s="74">
        <v>1334</v>
      </c>
      <c r="AI1337" s="68" t="s">
        <v>8</v>
      </c>
      <c r="AJ1337" s="71">
        <f t="shared" si="437"/>
        <v>44642</v>
      </c>
      <c r="AK1337" s="67" t="s">
        <v>2</v>
      </c>
      <c r="AL1337" s="68" t="str">
        <f>'Flight Data'!$A1335</f>
        <v>G1334</v>
      </c>
      <c r="AM1337" s="68">
        <f ca="1">'Flight Data'!$B1335</f>
        <v>5</v>
      </c>
      <c r="AN1337" s="68">
        <f ca="1">ROUND(NORMINV($AS1337,'Inputs and Outputs'!$C$19,'Inputs and Outputs'!$D$19),0)</f>
        <v>103</v>
      </c>
      <c r="AO1337" s="68">
        <f t="shared" si="421"/>
        <v>103</v>
      </c>
      <c r="AP1337" s="68">
        <f t="shared" ca="1" si="422"/>
        <v>103</v>
      </c>
      <c r="AQ1337" s="68">
        <f ca="1">IF(AP1337-AM1337&gt;'Inputs and Outputs'!$D$4,Three-AM1337,0)</f>
        <v>0</v>
      </c>
      <c r="AR1337" s="68">
        <f ca="1">AP1337*'Inputs and Outputs'!$D$5-AQ1337*'Inputs and Outputs'!$D$6</f>
        <v>4120</v>
      </c>
      <c r="AS1337" s="70">
        <f t="shared" ca="1" si="432"/>
        <v>0.51088551852206143</v>
      </c>
      <c r="AT1337" s="68">
        <f t="shared" si="423"/>
        <v>25</v>
      </c>
      <c r="AU1337" s="75">
        <f ca="1">AP1337*'Inputs and Outputs'!$D$5-('Model Part B'!AQ1337*'Model Part B'!AT1337+AQ1337*Costperbumped)</f>
        <v>4120</v>
      </c>
      <c r="AX1337" s="74">
        <v>1334</v>
      </c>
      <c r="AY1337" s="68" t="s">
        <v>8</v>
      </c>
      <c r="AZ1337" s="71">
        <f t="shared" si="438"/>
        <v>44642</v>
      </c>
      <c r="BA1337" s="67" t="s">
        <v>2</v>
      </c>
      <c r="BB1337" s="68" t="str">
        <f>'Flight Data'!$A1335</f>
        <v>G1334</v>
      </c>
      <c r="BC1337" s="68">
        <f ca="1">'Flight Data'!$B1335</f>
        <v>5</v>
      </c>
      <c r="BD1337" s="68">
        <f ca="1">ROUND(NORMINV($BI1337,'Inputs and Outputs'!$C$19,'Inputs and Outputs'!$D$19),0)</f>
        <v>98</v>
      </c>
      <c r="BE1337" s="68">
        <f t="shared" si="424"/>
        <v>104</v>
      </c>
      <c r="BF1337" s="68">
        <f t="shared" ca="1" si="425"/>
        <v>98</v>
      </c>
      <c r="BG1337" s="68">
        <f ca="1">IF(BF1337-BC1337&gt;'Inputs and Outputs'!$D$4,Four-BC1337,0)</f>
        <v>0</v>
      </c>
      <c r="BH1337" s="68">
        <f ca="1">BF1337*'Inputs and Outputs'!$D$5-BG1337*'Inputs and Outputs'!$D$6</f>
        <v>3920</v>
      </c>
      <c r="BI1337" s="70">
        <f t="shared" ca="1" si="433"/>
        <v>0.14293030901872372</v>
      </c>
      <c r="BJ1337" s="68">
        <f t="shared" si="426"/>
        <v>25</v>
      </c>
      <c r="BK1337" s="75">
        <f ca="1">BF1337*'Inputs and Outputs'!$D$5-('Model Part B'!BG1337*'Model Part B'!BJ1337+BG1337*Costperbumped)</f>
        <v>3920</v>
      </c>
      <c r="BN1337" s="74">
        <v>1334</v>
      </c>
      <c r="BO1337" s="68" t="s">
        <v>8</v>
      </c>
      <c r="BP1337" s="71">
        <f t="shared" si="439"/>
        <v>44642</v>
      </c>
      <c r="BQ1337" s="67" t="s">
        <v>2</v>
      </c>
      <c r="BR1337" s="68" t="str">
        <f>'Flight Data'!$A1335</f>
        <v>G1334</v>
      </c>
      <c r="BS1337" s="68">
        <f ca="1">'Flight Data'!$B1335</f>
        <v>5</v>
      </c>
      <c r="BT1337" s="68">
        <f ca="1">ROUND(NORMINV($BY1337,'Inputs and Outputs'!$C$18,'Inputs and Outputs'!$D$18),0)</f>
        <v>96</v>
      </c>
      <c r="BU1337" s="68">
        <f t="shared" si="427"/>
        <v>105</v>
      </c>
      <c r="BV1337" s="68">
        <f t="shared" ca="1" si="428"/>
        <v>96</v>
      </c>
      <c r="BW1337" s="68">
        <f ca="1">IF(BV1337-BS1337&gt;'Inputs and Outputs'!$D$4,Five-BS1337,0)</f>
        <v>0</v>
      </c>
      <c r="BX1337" s="68">
        <f ca="1">BV1337*'Inputs and Outputs'!$D$5-BW1337*'Inputs and Outputs'!$D$6</f>
        <v>3840</v>
      </c>
      <c r="BY1337" s="70">
        <f t="shared" ca="1" si="434"/>
        <v>0.19713667127846957</v>
      </c>
      <c r="BZ1337" s="68">
        <f t="shared" si="429"/>
        <v>25</v>
      </c>
      <c r="CA1337" s="75">
        <f ca="1">BV1337*'Inputs and Outputs'!$D$5-('Model Part B'!BW1337*'Model Part B'!BZ1337+BW1337*Costperbumped)</f>
        <v>3840</v>
      </c>
    </row>
    <row r="1338" spans="2:79" x14ac:dyDescent="0.2">
      <c r="B1338" s="74">
        <v>1335</v>
      </c>
      <c r="C1338" s="68" t="s">
        <v>8</v>
      </c>
      <c r="D1338" s="71">
        <f t="shared" si="435"/>
        <v>44642</v>
      </c>
      <c r="E1338" s="67" t="s">
        <v>0</v>
      </c>
      <c r="F1338" s="68" t="str">
        <f>'Flight Data'!$A1336</f>
        <v>G1335</v>
      </c>
      <c r="G1338" s="68">
        <f ca="1">'Flight Data'!$B1336</f>
        <v>0</v>
      </c>
      <c r="H1338" s="68">
        <f ca="1">ROUND(NORMINV($M1338,'Inputs and Outputs'!$C$20,'Inputs and Outputs'!$D$20),0)</f>
        <v>102</v>
      </c>
      <c r="I1338" s="68">
        <f t="shared" si="415"/>
        <v>101</v>
      </c>
      <c r="J1338" s="68">
        <f t="shared" ca="1" si="416"/>
        <v>101</v>
      </c>
      <c r="K1338" s="68">
        <f ca="1">IF(J1338-G1338&gt;'Inputs and Outputs'!$D$4,One-G1338,0)</f>
        <v>1</v>
      </c>
      <c r="L1338" s="68">
        <f ca="1">J1338*'Inputs and Outputs'!$D$5-K1338*'Inputs and Outputs'!$D$6</f>
        <v>3940</v>
      </c>
      <c r="M1338" s="70">
        <f t="shared" ca="1" si="430"/>
        <v>0.26979196936466787</v>
      </c>
      <c r="N1338" s="68">
        <f t="shared" si="417"/>
        <v>200</v>
      </c>
      <c r="O1338" s="75">
        <f ca="1">J1338*'Inputs and Outputs'!$D$5-('Model Part B'!K1338*'Model Part B'!N1338+K1338*Costperbumped)</f>
        <v>3740</v>
      </c>
      <c r="R1338" s="74">
        <v>1335</v>
      </c>
      <c r="S1338" s="68" t="s">
        <v>8</v>
      </c>
      <c r="T1338" s="71">
        <f t="shared" si="436"/>
        <v>44642</v>
      </c>
      <c r="U1338" s="67" t="s">
        <v>0</v>
      </c>
      <c r="V1338" s="68" t="str">
        <f>'Flight Data'!$A1336</f>
        <v>G1335</v>
      </c>
      <c r="W1338" s="68">
        <f ca="1">'Flight Data'!$B1336</f>
        <v>0</v>
      </c>
      <c r="X1338" s="68">
        <f ca="1">ROUND(NORMINV($AC1338,'Inputs and Outputs'!$C$20,'Inputs and Outputs'!$D$20),0)</f>
        <v>107</v>
      </c>
      <c r="Y1338" s="68">
        <f t="shared" si="418"/>
        <v>102</v>
      </c>
      <c r="Z1338" s="68">
        <f t="shared" ca="1" si="419"/>
        <v>102</v>
      </c>
      <c r="AA1338" s="68">
        <f ca="1">IF(Z1338-W1338&gt;'Inputs and Outputs'!$D$4,One-W1338,0)</f>
        <v>1</v>
      </c>
      <c r="AB1338" s="68">
        <f ca="1">Z1338*'Inputs and Outputs'!$D$5-AA1338*'Inputs and Outputs'!$D$6</f>
        <v>3980</v>
      </c>
      <c r="AC1338" s="70">
        <f t="shared" ca="1" si="431"/>
        <v>0.67827798590749178</v>
      </c>
      <c r="AD1338" s="68">
        <f t="shared" si="420"/>
        <v>200</v>
      </c>
      <c r="AE1338" s="75">
        <f ca="1">Z1338*'Inputs and Outputs'!$D$5-('Model Part B'!AA1338*'Model Part B'!AD1338+AA1338*Costperbumped)</f>
        <v>3780</v>
      </c>
      <c r="AH1338" s="74">
        <v>1335</v>
      </c>
      <c r="AI1338" s="68" t="s">
        <v>8</v>
      </c>
      <c r="AJ1338" s="71">
        <f t="shared" si="437"/>
        <v>44642</v>
      </c>
      <c r="AK1338" s="67" t="s">
        <v>0</v>
      </c>
      <c r="AL1338" s="68" t="str">
        <f>'Flight Data'!$A1336</f>
        <v>G1335</v>
      </c>
      <c r="AM1338" s="68">
        <f ca="1">'Flight Data'!$B1336</f>
        <v>0</v>
      </c>
      <c r="AN1338" s="68">
        <f ca="1">ROUND(NORMINV($AS1338,'Inputs and Outputs'!$C$20,'Inputs and Outputs'!$D$20),0)</f>
        <v>109</v>
      </c>
      <c r="AO1338" s="68">
        <f t="shared" si="421"/>
        <v>103</v>
      </c>
      <c r="AP1338" s="68">
        <f t="shared" ca="1" si="422"/>
        <v>103</v>
      </c>
      <c r="AQ1338" s="68">
        <f ca="1">IF(AP1338-AM1338&gt;'Inputs and Outputs'!$D$4,Three-AM1338,0)</f>
        <v>3</v>
      </c>
      <c r="AR1338" s="68">
        <f ca="1">AP1338*'Inputs and Outputs'!$D$5-AQ1338*'Inputs and Outputs'!$D$6</f>
        <v>3820</v>
      </c>
      <c r="AS1338" s="70">
        <f t="shared" ca="1" si="432"/>
        <v>0.796925984032682</v>
      </c>
      <c r="AT1338" s="68">
        <f t="shared" si="423"/>
        <v>200</v>
      </c>
      <c r="AU1338" s="75">
        <f ca="1">AP1338*'Inputs and Outputs'!$D$5-('Model Part B'!AQ1338*'Model Part B'!AT1338+AQ1338*Costperbumped)</f>
        <v>3220</v>
      </c>
      <c r="AX1338" s="74">
        <v>1335</v>
      </c>
      <c r="AY1338" s="68" t="s">
        <v>8</v>
      </c>
      <c r="AZ1338" s="71">
        <f t="shared" si="438"/>
        <v>44642</v>
      </c>
      <c r="BA1338" s="67" t="s">
        <v>0</v>
      </c>
      <c r="BB1338" s="68" t="str">
        <f>'Flight Data'!$A1336</f>
        <v>G1335</v>
      </c>
      <c r="BC1338" s="68">
        <f ca="1">'Flight Data'!$B1336</f>
        <v>0</v>
      </c>
      <c r="BD1338" s="68">
        <f ca="1">ROUND(NORMINV($BI1338,'Inputs and Outputs'!$C$20,'Inputs and Outputs'!$D$20),0)</f>
        <v>108</v>
      </c>
      <c r="BE1338" s="68">
        <f t="shared" si="424"/>
        <v>104</v>
      </c>
      <c r="BF1338" s="68">
        <f t="shared" ca="1" si="425"/>
        <v>104</v>
      </c>
      <c r="BG1338" s="68">
        <f ca="1">IF(BF1338-BC1338&gt;'Inputs and Outputs'!$D$4,Four-BC1338,0)</f>
        <v>4</v>
      </c>
      <c r="BH1338" s="68">
        <f ca="1">BF1338*'Inputs and Outputs'!$D$5-BG1338*'Inputs and Outputs'!$D$6</f>
        <v>3760</v>
      </c>
      <c r="BI1338" s="70">
        <f t="shared" ca="1" si="433"/>
        <v>0.73845549635445984</v>
      </c>
      <c r="BJ1338" s="68">
        <f t="shared" si="426"/>
        <v>200</v>
      </c>
      <c r="BK1338" s="75">
        <f ca="1">BF1338*'Inputs and Outputs'!$D$5-('Model Part B'!BG1338*'Model Part B'!BJ1338+BG1338*Costperbumped)</f>
        <v>2960</v>
      </c>
      <c r="BN1338" s="74">
        <v>1335</v>
      </c>
      <c r="BO1338" s="68" t="s">
        <v>8</v>
      </c>
      <c r="BP1338" s="71">
        <f t="shared" si="439"/>
        <v>44642</v>
      </c>
      <c r="BQ1338" s="67" t="s">
        <v>0</v>
      </c>
      <c r="BR1338" s="68" t="str">
        <f>'Flight Data'!$A1336</f>
        <v>G1335</v>
      </c>
      <c r="BS1338" s="68">
        <f ca="1">'Flight Data'!$B1336</f>
        <v>0</v>
      </c>
      <c r="BT1338" s="68">
        <f ca="1">ROUND(NORMINV($BY1338,'Inputs and Outputs'!$C$18,'Inputs and Outputs'!$D$18),0)</f>
        <v>102</v>
      </c>
      <c r="BU1338" s="68">
        <f t="shared" si="427"/>
        <v>105</v>
      </c>
      <c r="BV1338" s="68">
        <f t="shared" ca="1" si="428"/>
        <v>102</v>
      </c>
      <c r="BW1338" s="68">
        <f ca="1">IF(BV1338-BS1338&gt;'Inputs and Outputs'!$D$4,Five-BS1338,0)</f>
        <v>5</v>
      </c>
      <c r="BX1338" s="68">
        <f ca="1">BV1338*'Inputs and Outputs'!$D$5-BW1338*'Inputs and Outputs'!$D$6</f>
        <v>3580</v>
      </c>
      <c r="BY1338" s="70">
        <f t="shared" ca="1" si="434"/>
        <v>0.55848161565361709</v>
      </c>
      <c r="BZ1338" s="68">
        <f t="shared" si="429"/>
        <v>200</v>
      </c>
      <c r="CA1338" s="75">
        <f ca="1">BV1338*'Inputs and Outputs'!$D$5-('Model Part B'!BW1338*'Model Part B'!BZ1338+BW1338*Costperbumped)</f>
        <v>2580</v>
      </c>
    </row>
    <row r="1339" spans="2:79" x14ac:dyDescent="0.2">
      <c r="B1339" s="74">
        <v>1336</v>
      </c>
      <c r="C1339" s="68" t="s">
        <v>7</v>
      </c>
      <c r="D1339" s="71">
        <f t="shared" si="435"/>
        <v>44643</v>
      </c>
      <c r="E1339" s="67" t="s">
        <v>3</v>
      </c>
      <c r="F1339" s="68" t="str">
        <f>'Flight Data'!$A1337</f>
        <v>G1336</v>
      </c>
      <c r="G1339" s="68">
        <f ca="1">'Flight Data'!$B1337</f>
        <v>9</v>
      </c>
      <c r="H1339" s="68">
        <f ca="1">ROUND(NORMINV($M1339,'Inputs and Outputs'!$C$18,'Inputs and Outputs'!$D$18),0)</f>
        <v>105</v>
      </c>
      <c r="I1339" s="68">
        <f t="shared" si="415"/>
        <v>101</v>
      </c>
      <c r="J1339" s="68">
        <f t="shared" ca="1" si="416"/>
        <v>101</v>
      </c>
      <c r="K1339" s="68">
        <f ca="1">IF(J1339-G1339&gt;'Inputs and Outputs'!$D$4,One-G1339,0)</f>
        <v>0</v>
      </c>
      <c r="L1339" s="68">
        <f ca="1">J1339*'Inputs and Outputs'!$D$5-K1339*'Inputs and Outputs'!$D$6</f>
        <v>4040</v>
      </c>
      <c r="M1339" s="70">
        <f t="shared" ca="1" si="430"/>
        <v>0.74223304580969152</v>
      </c>
      <c r="N1339" s="68">
        <f t="shared" si="417"/>
        <v>25</v>
      </c>
      <c r="O1339" s="75">
        <f ca="1">J1339*'Inputs and Outputs'!$D$5-('Model Part B'!K1339*'Model Part B'!N1339+K1339*Costperbumped)</f>
        <v>4040</v>
      </c>
      <c r="R1339" s="74">
        <v>1336</v>
      </c>
      <c r="S1339" s="68" t="s">
        <v>7</v>
      </c>
      <c r="T1339" s="71">
        <f t="shared" si="436"/>
        <v>44643</v>
      </c>
      <c r="U1339" s="67" t="s">
        <v>3</v>
      </c>
      <c r="V1339" s="68" t="str">
        <f>'Flight Data'!$A1337</f>
        <v>G1336</v>
      </c>
      <c r="W1339" s="68">
        <f ca="1">'Flight Data'!$B1337</f>
        <v>9</v>
      </c>
      <c r="X1339" s="68">
        <f ca="1">ROUND(NORMINV($AC1339,'Inputs and Outputs'!$C$18,'Inputs and Outputs'!$D$18),0)</f>
        <v>105</v>
      </c>
      <c r="Y1339" s="68">
        <f t="shared" si="418"/>
        <v>102</v>
      </c>
      <c r="Z1339" s="68">
        <f t="shared" ca="1" si="419"/>
        <v>102</v>
      </c>
      <c r="AA1339" s="68">
        <f ca="1">IF(Z1339-W1339&gt;'Inputs and Outputs'!$D$4,One-W1339,0)</f>
        <v>0</v>
      </c>
      <c r="AB1339" s="68">
        <f ca="1">Z1339*'Inputs and Outputs'!$D$5-AA1339*'Inputs and Outputs'!$D$6</f>
        <v>4080</v>
      </c>
      <c r="AC1339" s="70">
        <f t="shared" ca="1" si="431"/>
        <v>0.75280093641512735</v>
      </c>
      <c r="AD1339" s="68">
        <f t="shared" si="420"/>
        <v>25</v>
      </c>
      <c r="AE1339" s="75">
        <f ca="1">Z1339*'Inputs and Outputs'!$D$5-('Model Part B'!AA1339*'Model Part B'!AD1339+AA1339*Costperbumped)</f>
        <v>4080</v>
      </c>
      <c r="AH1339" s="74">
        <v>1336</v>
      </c>
      <c r="AI1339" s="68" t="s">
        <v>7</v>
      </c>
      <c r="AJ1339" s="71">
        <f t="shared" si="437"/>
        <v>44643</v>
      </c>
      <c r="AK1339" s="67" t="s">
        <v>3</v>
      </c>
      <c r="AL1339" s="68" t="str">
        <f>'Flight Data'!$A1337</f>
        <v>G1336</v>
      </c>
      <c r="AM1339" s="68">
        <f ca="1">'Flight Data'!$B1337</f>
        <v>9</v>
      </c>
      <c r="AN1339" s="68">
        <f ca="1">ROUND(NORMINV($AS1339,'Inputs and Outputs'!$C$18,'Inputs and Outputs'!$D$18),0)</f>
        <v>117</v>
      </c>
      <c r="AO1339" s="68">
        <f t="shared" si="421"/>
        <v>103</v>
      </c>
      <c r="AP1339" s="68">
        <f t="shared" ca="1" si="422"/>
        <v>103</v>
      </c>
      <c r="AQ1339" s="68">
        <f ca="1">IF(AP1339-AM1339&gt;'Inputs and Outputs'!$D$4,Three-AM1339,0)</f>
        <v>0</v>
      </c>
      <c r="AR1339" s="68">
        <f ca="1">AP1339*'Inputs and Outputs'!$D$5-AQ1339*'Inputs and Outputs'!$D$6</f>
        <v>4120</v>
      </c>
      <c r="AS1339" s="70">
        <f t="shared" ca="1" si="432"/>
        <v>0.99595164055788288</v>
      </c>
      <c r="AT1339" s="68">
        <f t="shared" si="423"/>
        <v>25</v>
      </c>
      <c r="AU1339" s="75">
        <f ca="1">AP1339*'Inputs and Outputs'!$D$5-('Model Part B'!AQ1339*'Model Part B'!AT1339+AQ1339*Costperbumped)</f>
        <v>4120</v>
      </c>
      <c r="AX1339" s="74">
        <v>1336</v>
      </c>
      <c r="AY1339" s="68" t="s">
        <v>7</v>
      </c>
      <c r="AZ1339" s="71">
        <f t="shared" si="438"/>
        <v>44643</v>
      </c>
      <c r="BA1339" s="67" t="s">
        <v>3</v>
      </c>
      <c r="BB1339" s="68" t="str">
        <f>'Flight Data'!$A1337</f>
        <v>G1336</v>
      </c>
      <c r="BC1339" s="68">
        <f ca="1">'Flight Data'!$B1337</f>
        <v>9</v>
      </c>
      <c r="BD1339" s="68">
        <f ca="1">ROUND(NORMINV($BI1339,'Inputs and Outputs'!$C$18,'Inputs and Outputs'!$D$18),0)</f>
        <v>101</v>
      </c>
      <c r="BE1339" s="68">
        <f t="shared" si="424"/>
        <v>104</v>
      </c>
      <c r="BF1339" s="68">
        <f t="shared" ca="1" si="425"/>
        <v>101</v>
      </c>
      <c r="BG1339" s="68">
        <f ca="1">IF(BF1339-BC1339&gt;'Inputs and Outputs'!$D$4,Four-BC1339,0)</f>
        <v>0</v>
      </c>
      <c r="BH1339" s="68">
        <f ca="1">BF1339*'Inputs and Outputs'!$D$5-BG1339*'Inputs and Outputs'!$D$6</f>
        <v>4040</v>
      </c>
      <c r="BI1339" s="70">
        <f t="shared" ca="1" si="433"/>
        <v>0.52235417569301046</v>
      </c>
      <c r="BJ1339" s="68">
        <f t="shared" si="426"/>
        <v>25</v>
      </c>
      <c r="BK1339" s="75">
        <f ca="1">BF1339*'Inputs and Outputs'!$D$5-('Model Part B'!BG1339*'Model Part B'!BJ1339+BG1339*Costperbumped)</f>
        <v>4040</v>
      </c>
      <c r="BN1339" s="74">
        <v>1336</v>
      </c>
      <c r="BO1339" s="68" t="s">
        <v>7</v>
      </c>
      <c r="BP1339" s="71">
        <f t="shared" si="439"/>
        <v>44643</v>
      </c>
      <c r="BQ1339" s="67" t="s">
        <v>3</v>
      </c>
      <c r="BR1339" s="68" t="str">
        <f>'Flight Data'!$A1337</f>
        <v>G1336</v>
      </c>
      <c r="BS1339" s="68">
        <f ca="1">'Flight Data'!$B1337</f>
        <v>9</v>
      </c>
      <c r="BT1339" s="68">
        <f ca="1">ROUND(NORMINV($BY1339,'Inputs and Outputs'!$C$18,'Inputs and Outputs'!$D$18),0)</f>
        <v>104</v>
      </c>
      <c r="BU1339" s="68">
        <f t="shared" si="427"/>
        <v>105</v>
      </c>
      <c r="BV1339" s="68">
        <f t="shared" ca="1" si="428"/>
        <v>104</v>
      </c>
      <c r="BW1339" s="68">
        <f ca="1">IF(BV1339-BS1339&gt;'Inputs and Outputs'!$D$4,Five-BS1339,0)</f>
        <v>0</v>
      </c>
      <c r="BX1339" s="68">
        <f ca="1">BV1339*'Inputs and Outputs'!$D$5-BW1339*'Inputs and Outputs'!$D$6</f>
        <v>4160</v>
      </c>
      <c r="BY1339" s="70">
        <f t="shared" ca="1" si="434"/>
        <v>0.67630919285396185</v>
      </c>
      <c r="BZ1339" s="68">
        <f t="shared" si="429"/>
        <v>25</v>
      </c>
      <c r="CA1339" s="75">
        <f ca="1">BV1339*'Inputs and Outputs'!$D$5-('Model Part B'!BW1339*'Model Part B'!BZ1339+BW1339*Costperbumped)</f>
        <v>4160</v>
      </c>
    </row>
    <row r="1340" spans="2:79" x14ac:dyDescent="0.2">
      <c r="B1340" s="74">
        <v>1337</v>
      </c>
      <c r="C1340" s="68" t="s">
        <v>7</v>
      </c>
      <c r="D1340" s="71">
        <f t="shared" si="435"/>
        <v>44643</v>
      </c>
      <c r="E1340" s="67" t="s">
        <v>2</v>
      </c>
      <c r="F1340" s="68" t="str">
        <f>'Flight Data'!$A1338</f>
        <v>G1337</v>
      </c>
      <c r="G1340" s="68">
        <f ca="1">'Flight Data'!$B1338</f>
        <v>5</v>
      </c>
      <c r="H1340" s="68">
        <f ca="1">ROUND(NORMINV($M1340,'Inputs and Outputs'!$C$19,'Inputs and Outputs'!$D$19),0)</f>
        <v>100</v>
      </c>
      <c r="I1340" s="68">
        <f t="shared" si="415"/>
        <v>101</v>
      </c>
      <c r="J1340" s="68">
        <f t="shared" ca="1" si="416"/>
        <v>100</v>
      </c>
      <c r="K1340" s="68">
        <f ca="1">IF(J1340-G1340&gt;'Inputs and Outputs'!$D$4,One-G1340,0)</f>
        <v>0</v>
      </c>
      <c r="L1340" s="68">
        <f ca="1">J1340*'Inputs and Outputs'!$D$5-K1340*'Inputs and Outputs'!$D$6</f>
        <v>4000</v>
      </c>
      <c r="M1340" s="70">
        <f t="shared" ca="1" si="430"/>
        <v>0.27046117413813453</v>
      </c>
      <c r="N1340" s="68">
        <f t="shared" si="417"/>
        <v>25</v>
      </c>
      <c r="O1340" s="75">
        <f ca="1">J1340*'Inputs and Outputs'!$D$5-('Model Part B'!K1340*'Model Part B'!N1340+K1340*Costperbumped)</f>
        <v>4000</v>
      </c>
      <c r="R1340" s="74">
        <v>1337</v>
      </c>
      <c r="S1340" s="68" t="s">
        <v>7</v>
      </c>
      <c r="T1340" s="71">
        <f t="shared" si="436"/>
        <v>44643</v>
      </c>
      <c r="U1340" s="67" t="s">
        <v>2</v>
      </c>
      <c r="V1340" s="68" t="str">
        <f>'Flight Data'!$A1338</f>
        <v>G1337</v>
      </c>
      <c r="W1340" s="68">
        <f ca="1">'Flight Data'!$B1338</f>
        <v>5</v>
      </c>
      <c r="X1340" s="68">
        <f ca="1">ROUND(NORMINV($AC1340,'Inputs and Outputs'!$C$19,'Inputs and Outputs'!$D$19),0)</f>
        <v>111</v>
      </c>
      <c r="Y1340" s="68">
        <f t="shared" si="418"/>
        <v>102</v>
      </c>
      <c r="Z1340" s="68">
        <f t="shared" ca="1" si="419"/>
        <v>102</v>
      </c>
      <c r="AA1340" s="68">
        <f ca="1">IF(Z1340-W1340&gt;'Inputs and Outputs'!$D$4,One-W1340,0)</f>
        <v>0</v>
      </c>
      <c r="AB1340" s="68">
        <f ca="1">Z1340*'Inputs and Outputs'!$D$5-AA1340*'Inputs and Outputs'!$D$6</f>
        <v>4080</v>
      </c>
      <c r="AC1340" s="70">
        <f t="shared" ca="1" si="431"/>
        <v>0.95457837853085725</v>
      </c>
      <c r="AD1340" s="68">
        <f t="shared" si="420"/>
        <v>25</v>
      </c>
      <c r="AE1340" s="75">
        <f ca="1">Z1340*'Inputs and Outputs'!$D$5-('Model Part B'!AA1340*'Model Part B'!AD1340+AA1340*Costperbumped)</f>
        <v>4080</v>
      </c>
      <c r="AH1340" s="74">
        <v>1337</v>
      </c>
      <c r="AI1340" s="68" t="s">
        <v>7</v>
      </c>
      <c r="AJ1340" s="71">
        <f t="shared" si="437"/>
        <v>44643</v>
      </c>
      <c r="AK1340" s="67" t="s">
        <v>2</v>
      </c>
      <c r="AL1340" s="68" t="str">
        <f>'Flight Data'!$A1338</f>
        <v>G1337</v>
      </c>
      <c r="AM1340" s="68">
        <f ca="1">'Flight Data'!$B1338</f>
        <v>5</v>
      </c>
      <c r="AN1340" s="68">
        <f ca="1">ROUND(NORMINV($AS1340,'Inputs and Outputs'!$C$19,'Inputs and Outputs'!$D$19),0)</f>
        <v>99</v>
      </c>
      <c r="AO1340" s="68">
        <f t="shared" si="421"/>
        <v>103</v>
      </c>
      <c r="AP1340" s="68">
        <f t="shared" ca="1" si="422"/>
        <v>99</v>
      </c>
      <c r="AQ1340" s="68">
        <f ca="1">IF(AP1340-AM1340&gt;'Inputs and Outputs'!$D$4,Three-AM1340,0)</f>
        <v>0</v>
      </c>
      <c r="AR1340" s="68">
        <f ca="1">AP1340*'Inputs and Outputs'!$D$5-AQ1340*'Inputs and Outputs'!$D$6</f>
        <v>3960</v>
      </c>
      <c r="AS1340" s="70">
        <f t="shared" ca="1" si="432"/>
        <v>0.2213042046401299</v>
      </c>
      <c r="AT1340" s="68">
        <f t="shared" si="423"/>
        <v>25</v>
      </c>
      <c r="AU1340" s="75">
        <f ca="1">AP1340*'Inputs and Outputs'!$D$5-('Model Part B'!AQ1340*'Model Part B'!AT1340+AQ1340*Costperbumped)</f>
        <v>3960</v>
      </c>
      <c r="AX1340" s="74">
        <v>1337</v>
      </c>
      <c r="AY1340" s="68" t="s">
        <v>7</v>
      </c>
      <c r="AZ1340" s="71">
        <f t="shared" si="438"/>
        <v>44643</v>
      </c>
      <c r="BA1340" s="67" t="s">
        <v>2</v>
      </c>
      <c r="BB1340" s="68" t="str">
        <f>'Flight Data'!$A1338</f>
        <v>G1337</v>
      </c>
      <c r="BC1340" s="68">
        <f ca="1">'Flight Data'!$B1338</f>
        <v>5</v>
      </c>
      <c r="BD1340" s="68">
        <f ca="1">ROUND(NORMINV($BI1340,'Inputs and Outputs'!$C$19,'Inputs and Outputs'!$D$19),0)</f>
        <v>99</v>
      </c>
      <c r="BE1340" s="68">
        <f t="shared" si="424"/>
        <v>104</v>
      </c>
      <c r="BF1340" s="68">
        <f t="shared" ca="1" si="425"/>
        <v>99</v>
      </c>
      <c r="BG1340" s="68">
        <f ca="1">IF(BF1340-BC1340&gt;'Inputs and Outputs'!$D$4,Four-BC1340,0)</f>
        <v>0</v>
      </c>
      <c r="BH1340" s="68">
        <f ca="1">BF1340*'Inputs and Outputs'!$D$5-BG1340*'Inputs and Outputs'!$D$6</f>
        <v>3960</v>
      </c>
      <c r="BI1340" s="70">
        <f t="shared" ca="1" si="433"/>
        <v>0.18694740499552798</v>
      </c>
      <c r="BJ1340" s="68">
        <f t="shared" si="426"/>
        <v>25</v>
      </c>
      <c r="BK1340" s="75">
        <f ca="1">BF1340*'Inputs and Outputs'!$D$5-('Model Part B'!BG1340*'Model Part B'!BJ1340+BG1340*Costperbumped)</f>
        <v>3960</v>
      </c>
      <c r="BN1340" s="74">
        <v>1337</v>
      </c>
      <c r="BO1340" s="68" t="s">
        <v>7</v>
      </c>
      <c r="BP1340" s="71">
        <f t="shared" si="439"/>
        <v>44643</v>
      </c>
      <c r="BQ1340" s="67" t="s">
        <v>2</v>
      </c>
      <c r="BR1340" s="68" t="str">
        <f>'Flight Data'!$A1338</f>
        <v>G1337</v>
      </c>
      <c r="BS1340" s="68">
        <f ca="1">'Flight Data'!$B1338</f>
        <v>5</v>
      </c>
      <c r="BT1340" s="68">
        <f ca="1">ROUND(NORMINV($BY1340,'Inputs and Outputs'!$C$18,'Inputs and Outputs'!$D$18),0)</f>
        <v>91</v>
      </c>
      <c r="BU1340" s="68">
        <f t="shared" si="427"/>
        <v>105</v>
      </c>
      <c r="BV1340" s="68">
        <f t="shared" ca="1" si="428"/>
        <v>91</v>
      </c>
      <c r="BW1340" s="68">
        <f ca="1">IF(BV1340-BS1340&gt;'Inputs and Outputs'!$D$4,Five-BS1340,0)</f>
        <v>0</v>
      </c>
      <c r="BX1340" s="68">
        <f ca="1">BV1340*'Inputs and Outputs'!$D$5-BW1340*'Inputs and Outputs'!$D$6</f>
        <v>3640</v>
      </c>
      <c r="BY1340" s="70">
        <f t="shared" ca="1" si="434"/>
        <v>4.7994151472684043E-2</v>
      </c>
      <c r="BZ1340" s="68">
        <f t="shared" si="429"/>
        <v>25</v>
      </c>
      <c r="CA1340" s="75">
        <f ca="1">BV1340*'Inputs and Outputs'!$D$5-('Model Part B'!BW1340*'Model Part B'!BZ1340+BW1340*Costperbumped)</f>
        <v>3640</v>
      </c>
    </row>
    <row r="1341" spans="2:79" x14ac:dyDescent="0.2">
      <c r="B1341" s="74">
        <v>1338</v>
      </c>
      <c r="C1341" s="68" t="s">
        <v>7</v>
      </c>
      <c r="D1341" s="71">
        <f t="shared" si="435"/>
        <v>44643</v>
      </c>
      <c r="E1341" s="67" t="s">
        <v>0</v>
      </c>
      <c r="F1341" s="68" t="str">
        <f>'Flight Data'!$A1339</f>
        <v>G1338</v>
      </c>
      <c r="G1341" s="68">
        <f ca="1">'Flight Data'!$B1339</f>
        <v>7</v>
      </c>
      <c r="H1341" s="68">
        <f ca="1">ROUND(NORMINV($M1341,'Inputs and Outputs'!$C$20,'Inputs and Outputs'!$D$20),0)</f>
        <v>111</v>
      </c>
      <c r="I1341" s="68">
        <f t="shared" si="415"/>
        <v>101</v>
      </c>
      <c r="J1341" s="68">
        <f t="shared" ca="1" si="416"/>
        <v>101</v>
      </c>
      <c r="K1341" s="68">
        <f ca="1">IF(J1341-G1341&gt;'Inputs and Outputs'!$D$4,One-G1341,0)</f>
        <v>0</v>
      </c>
      <c r="L1341" s="68">
        <f ca="1">J1341*'Inputs and Outputs'!$D$5-K1341*'Inputs and Outputs'!$D$6</f>
        <v>4040</v>
      </c>
      <c r="M1341" s="70">
        <f t="shared" ca="1" si="430"/>
        <v>0.86681389424536326</v>
      </c>
      <c r="N1341" s="68">
        <f t="shared" si="417"/>
        <v>200</v>
      </c>
      <c r="O1341" s="75">
        <f ca="1">J1341*'Inputs and Outputs'!$D$5-('Model Part B'!K1341*'Model Part B'!N1341+K1341*Costperbumped)</f>
        <v>4040</v>
      </c>
      <c r="R1341" s="74">
        <v>1338</v>
      </c>
      <c r="S1341" s="68" t="s">
        <v>7</v>
      </c>
      <c r="T1341" s="71">
        <f t="shared" si="436"/>
        <v>44643</v>
      </c>
      <c r="U1341" s="67" t="s">
        <v>0</v>
      </c>
      <c r="V1341" s="68" t="str">
        <f>'Flight Data'!$A1339</f>
        <v>G1338</v>
      </c>
      <c r="W1341" s="68">
        <f ca="1">'Flight Data'!$B1339</f>
        <v>7</v>
      </c>
      <c r="X1341" s="68">
        <f ca="1">ROUND(NORMINV($AC1341,'Inputs and Outputs'!$C$20,'Inputs and Outputs'!$D$20),0)</f>
        <v>101</v>
      </c>
      <c r="Y1341" s="68">
        <f t="shared" si="418"/>
        <v>102</v>
      </c>
      <c r="Z1341" s="68">
        <f t="shared" ca="1" si="419"/>
        <v>101</v>
      </c>
      <c r="AA1341" s="68">
        <f ca="1">IF(Z1341-W1341&gt;'Inputs and Outputs'!$D$4,One-W1341,0)</f>
        <v>0</v>
      </c>
      <c r="AB1341" s="68">
        <f ca="1">Z1341*'Inputs and Outputs'!$D$5-AA1341*'Inputs and Outputs'!$D$6</f>
        <v>4040</v>
      </c>
      <c r="AC1341" s="70">
        <f t="shared" ca="1" si="431"/>
        <v>0.21043428749683513</v>
      </c>
      <c r="AD1341" s="68">
        <f t="shared" si="420"/>
        <v>200</v>
      </c>
      <c r="AE1341" s="75">
        <f ca="1">Z1341*'Inputs and Outputs'!$D$5-('Model Part B'!AA1341*'Model Part B'!AD1341+AA1341*Costperbumped)</f>
        <v>4040</v>
      </c>
      <c r="AH1341" s="74">
        <v>1338</v>
      </c>
      <c r="AI1341" s="68" t="s">
        <v>7</v>
      </c>
      <c r="AJ1341" s="71">
        <f t="shared" si="437"/>
        <v>44643</v>
      </c>
      <c r="AK1341" s="67" t="s">
        <v>0</v>
      </c>
      <c r="AL1341" s="68" t="str">
        <f>'Flight Data'!$A1339</f>
        <v>G1338</v>
      </c>
      <c r="AM1341" s="68">
        <f ca="1">'Flight Data'!$B1339</f>
        <v>7</v>
      </c>
      <c r="AN1341" s="68">
        <f ca="1">ROUND(NORMINV($AS1341,'Inputs and Outputs'!$C$20,'Inputs and Outputs'!$D$20),0)</f>
        <v>108</v>
      </c>
      <c r="AO1341" s="68">
        <f t="shared" si="421"/>
        <v>103</v>
      </c>
      <c r="AP1341" s="68">
        <f t="shared" ca="1" si="422"/>
        <v>103</v>
      </c>
      <c r="AQ1341" s="68">
        <f ca="1">IF(AP1341-AM1341&gt;'Inputs and Outputs'!$D$4,Three-AM1341,0)</f>
        <v>0</v>
      </c>
      <c r="AR1341" s="68">
        <f ca="1">AP1341*'Inputs and Outputs'!$D$5-AQ1341*'Inputs and Outputs'!$D$6</f>
        <v>4120</v>
      </c>
      <c r="AS1341" s="70">
        <f t="shared" ca="1" si="432"/>
        <v>0.73256941123608454</v>
      </c>
      <c r="AT1341" s="68">
        <f t="shared" si="423"/>
        <v>200</v>
      </c>
      <c r="AU1341" s="75">
        <f ca="1">AP1341*'Inputs and Outputs'!$D$5-('Model Part B'!AQ1341*'Model Part B'!AT1341+AQ1341*Costperbumped)</f>
        <v>4120</v>
      </c>
      <c r="AX1341" s="74">
        <v>1338</v>
      </c>
      <c r="AY1341" s="68" t="s">
        <v>7</v>
      </c>
      <c r="AZ1341" s="71">
        <f t="shared" si="438"/>
        <v>44643</v>
      </c>
      <c r="BA1341" s="67" t="s">
        <v>0</v>
      </c>
      <c r="BB1341" s="68" t="str">
        <f>'Flight Data'!$A1339</f>
        <v>G1338</v>
      </c>
      <c r="BC1341" s="68">
        <f ca="1">'Flight Data'!$B1339</f>
        <v>7</v>
      </c>
      <c r="BD1341" s="68">
        <f ca="1">ROUND(NORMINV($BI1341,'Inputs and Outputs'!$C$20,'Inputs and Outputs'!$D$20),0)</f>
        <v>110</v>
      </c>
      <c r="BE1341" s="68">
        <f t="shared" si="424"/>
        <v>104</v>
      </c>
      <c r="BF1341" s="68">
        <f t="shared" ca="1" si="425"/>
        <v>104</v>
      </c>
      <c r="BG1341" s="68">
        <f ca="1">IF(BF1341-BC1341&gt;'Inputs and Outputs'!$D$4,Four-BC1341,0)</f>
        <v>0</v>
      </c>
      <c r="BH1341" s="68">
        <f ca="1">BF1341*'Inputs and Outputs'!$D$5-BG1341*'Inputs and Outputs'!$D$6</f>
        <v>4160</v>
      </c>
      <c r="BI1341" s="70">
        <f t="shared" ca="1" si="433"/>
        <v>0.85223891232635773</v>
      </c>
      <c r="BJ1341" s="68">
        <f t="shared" si="426"/>
        <v>200</v>
      </c>
      <c r="BK1341" s="75">
        <f ca="1">BF1341*'Inputs and Outputs'!$D$5-('Model Part B'!BG1341*'Model Part B'!BJ1341+BG1341*Costperbumped)</f>
        <v>4160</v>
      </c>
      <c r="BN1341" s="74">
        <v>1338</v>
      </c>
      <c r="BO1341" s="68" t="s">
        <v>7</v>
      </c>
      <c r="BP1341" s="71">
        <f t="shared" si="439"/>
        <v>44643</v>
      </c>
      <c r="BQ1341" s="67" t="s">
        <v>0</v>
      </c>
      <c r="BR1341" s="68" t="str">
        <f>'Flight Data'!$A1339</f>
        <v>G1338</v>
      </c>
      <c r="BS1341" s="68">
        <f ca="1">'Flight Data'!$B1339</f>
        <v>7</v>
      </c>
      <c r="BT1341" s="68">
        <f ca="1">ROUND(NORMINV($BY1341,'Inputs and Outputs'!$C$18,'Inputs and Outputs'!$D$18),0)</f>
        <v>104</v>
      </c>
      <c r="BU1341" s="68">
        <f t="shared" si="427"/>
        <v>105</v>
      </c>
      <c r="BV1341" s="68">
        <f t="shared" ca="1" si="428"/>
        <v>104</v>
      </c>
      <c r="BW1341" s="68">
        <f ca="1">IF(BV1341-BS1341&gt;'Inputs and Outputs'!$D$4,Five-BS1341,0)</f>
        <v>0</v>
      </c>
      <c r="BX1341" s="68">
        <f ca="1">BV1341*'Inputs and Outputs'!$D$5-BW1341*'Inputs and Outputs'!$D$6</f>
        <v>4160</v>
      </c>
      <c r="BY1341" s="70">
        <f t="shared" ca="1" si="434"/>
        <v>0.67689951158220252</v>
      </c>
      <c r="BZ1341" s="68">
        <f t="shared" si="429"/>
        <v>200</v>
      </c>
      <c r="CA1341" s="75">
        <f ca="1">BV1341*'Inputs and Outputs'!$D$5-('Model Part B'!BW1341*'Model Part B'!BZ1341+BW1341*Costperbumped)</f>
        <v>4160</v>
      </c>
    </row>
    <row r="1342" spans="2:79" x14ac:dyDescent="0.2">
      <c r="B1342" s="74">
        <v>1339</v>
      </c>
      <c r="C1342" s="68" t="s">
        <v>6</v>
      </c>
      <c r="D1342" s="71">
        <f t="shared" si="435"/>
        <v>44644</v>
      </c>
      <c r="E1342" s="67" t="s">
        <v>3</v>
      </c>
      <c r="F1342" s="68" t="str">
        <f>'Flight Data'!$A1340</f>
        <v>G1339</v>
      </c>
      <c r="G1342" s="68">
        <f ca="1">'Flight Data'!$B1340</f>
        <v>8</v>
      </c>
      <c r="H1342" s="68">
        <f ca="1">ROUND(NORMINV($M1342,'Inputs and Outputs'!$C$18,'Inputs and Outputs'!$D$18),0)</f>
        <v>102</v>
      </c>
      <c r="I1342" s="68">
        <f t="shared" si="415"/>
        <v>101</v>
      </c>
      <c r="J1342" s="68">
        <f t="shared" ca="1" si="416"/>
        <v>101</v>
      </c>
      <c r="K1342" s="68">
        <f ca="1">IF(J1342-G1342&gt;'Inputs and Outputs'!$D$4,One-G1342,0)</f>
        <v>0</v>
      </c>
      <c r="L1342" s="68">
        <f ca="1">J1342*'Inputs and Outputs'!$D$5-K1342*'Inputs and Outputs'!$D$6</f>
        <v>4040</v>
      </c>
      <c r="M1342" s="70">
        <f t="shared" ca="1" si="430"/>
        <v>0.58005421336832297</v>
      </c>
      <c r="N1342" s="68">
        <f t="shared" si="417"/>
        <v>25</v>
      </c>
      <c r="O1342" s="75">
        <f ca="1">J1342*'Inputs and Outputs'!$D$5-('Model Part B'!K1342*'Model Part B'!N1342+K1342*Costperbumped)</f>
        <v>4040</v>
      </c>
      <c r="R1342" s="74">
        <v>1339</v>
      </c>
      <c r="S1342" s="68" t="s">
        <v>6</v>
      </c>
      <c r="T1342" s="71">
        <f t="shared" si="436"/>
        <v>44644</v>
      </c>
      <c r="U1342" s="67" t="s">
        <v>3</v>
      </c>
      <c r="V1342" s="68" t="str">
        <f>'Flight Data'!$A1340</f>
        <v>G1339</v>
      </c>
      <c r="W1342" s="68">
        <f ca="1">'Flight Data'!$B1340</f>
        <v>8</v>
      </c>
      <c r="X1342" s="68">
        <f ca="1">ROUND(NORMINV($AC1342,'Inputs and Outputs'!$C$18,'Inputs and Outputs'!$D$18),0)</f>
        <v>96</v>
      </c>
      <c r="Y1342" s="68">
        <f t="shared" si="418"/>
        <v>102</v>
      </c>
      <c r="Z1342" s="68">
        <f t="shared" ca="1" si="419"/>
        <v>96</v>
      </c>
      <c r="AA1342" s="68">
        <f ca="1">IF(Z1342-W1342&gt;'Inputs and Outputs'!$D$4,One-W1342,0)</f>
        <v>0</v>
      </c>
      <c r="AB1342" s="68">
        <f ca="1">Z1342*'Inputs and Outputs'!$D$5-AA1342*'Inputs and Outputs'!$D$6</f>
        <v>3840</v>
      </c>
      <c r="AC1342" s="70">
        <f t="shared" ca="1" si="431"/>
        <v>0.18265492733224686</v>
      </c>
      <c r="AD1342" s="68">
        <f t="shared" si="420"/>
        <v>25</v>
      </c>
      <c r="AE1342" s="75">
        <f ca="1">Z1342*'Inputs and Outputs'!$D$5-('Model Part B'!AA1342*'Model Part B'!AD1342+AA1342*Costperbumped)</f>
        <v>3840</v>
      </c>
      <c r="AH1342" s="74">
        <v>1339</v>
      </c>
      <c r="AI1342" s="68" t="s">
        <v>6</v>
      </c>
      <c r="AJ1342" s="71">
        <f t="shared" si="437"/>
        <v>44644</v>
      </c>
      <c r="AK1342" s="67" t="s">
        <v>3</v>
      </c>
      <c r="AL1342" s="68" t="str">
        <f>'Flight Data'!$A1340</f>
        <v>G1339</v>
      </c>
      <c r="AM1342" s="68">
        <f ca="1">'Flight Data'!$B1340</f>
        <v>8</v>
      </c>
      <c r="AN1342" s="68">
        <f ca="1">ROUND(NORMINV($AS1342,'Inputs and Outputs'!$C$18,'Inputs and Outputs'!$D$18),0)</f>
        <v>109</v>
      </c>
      <c r="AO1342" s="68">
        <f t="shared" si="421"/>
        <v>103</v>
      </c>
      <c r="AP1342" s="68">
        <f t="shared" ca="1" si="422"/>
        <v>103</v>
      </c>
      <c r="AQ1342" s="68">
        <f ca="1">IF(AP1342-AM1342&gt;'Inputs and Outputs'!$D$4,Three-AM1342,0)</f>
        <v>0</v>
      </c>
      <c r="AR1342" s="68">
        <f ca="1">AP1342*'Inputs and Outputs'!$D$5-AQ1342*'Inputs and Outputs'!$D$6</f>
        <v>4120</v>
      </c>
      <c r="AS1342" s="70">
        <f t="shared" ca="1" si="432"/>
        <v>0.91296419242563198</v>
      </c>
      <c r="AT1342" s="68">
        <f t="shared" si="423"/>
        <v>25</v>
      </c>
      <c r="AU1342" s="75">
        <f ca="1">AP1342*'Inputs and Outputs'!$D$5-('Model Part B'!AQ1342*'Model Part B'!AT1342+AQ1342*Costperbumped)</f>
        <v>4120</v>
      </c>
      <c r="AX1342" s="74">
        <v>1339</v>
      </c>
      <c r="AY1342" s="68" t="s">
        <v>6</v>
      </c>
      <c r="AZ1342" s="71">
        <f t="shared" si="438"/>
        <v>44644</v>
      </c>
      <c r="BA1342" s="67" t="s">
        <v>3</v>
      </c>
      <c r="BB1342" s="68" t="str">
        <f>'Flight Data'!$A1340</f>
        <v>G1339</v>
      </c>
      <c r="BC1342" s="68">
        <f ca="1">'Flight Data'!$B1340</f>
        <v>8</v>
      </c>
      <c r="BD1342" s="68">
        <f ca="1">ROUND(NORMINV($BI1342,'Inputs and Outputs'!$C$18,'Inputs and Outputs'!$D$18),0)</f>
        <v>104</v>
      </c>
      <c r="BE1342" s="68">
        <f t="shared" si="424"/>
        <v>104</v>
      </c>
      <c r="BF1342" s="68">
        <f t="shared" ca="1" si="425"/>
        <v>104</v>
      </c>
      <c r="BG1342" s="68">
        <f ca="1">IF(BF1342-BC1342&gt;'Inputs and Outputs'!$D$4,Four-BC1342,0)</f>
        <v>0</v>
      </c>
      <c r="BH1342" s="68">
        <f ca="1">BF1342*'Inputs and Outputs'!$D$5-BG1342*'Inputs and Outputs'!$D$6</f>
        <v>4160</v>
      </c>
      <c r="BI1342" s="70">
        <f t="shared" ca="1" si="433"/>
        <v>0.7124565701739789</v>
      </c>
      <c r="BJ1342" s="68">
        <f t="shared" si="426"/>
        <v>25</v>
      </c>
      <c r="BK1342" s="75">
        <f ca="1">BF1342*'Inputs and Outputs'!$D$5-('Model Part B'!BG1342*'Model Part B'!BJ1342+BG1342*Costperbumped)</f>
        <v>4160</v>
      </c>
      <c r="BN1342" s="74">
        <v>1339</v>
      </c>
      <c r="BO1342" s="68" t="s">
        <v>6</v>
      </c>
      <c r="BP1342" s="71">
        <f t="shared" si="439"/>
        <v>44644</v>
      </c>
      <c r="BQ1342" s="67" t="s">
        <v>3</v>
      </c>
      <c r="BR1342" s="68" t="str">
        <f>'Flight Data'!$A1340</f>
        <v>G1339</v>
      </c>
      <c r="BS1342" s="68">
        <f ca="1">'Flight Data'!$B1340</f>
        <v>8</v>
      </c>
      <c r="BT1342" s="68">
        <f ca="1">ROUND(NORMINV($BY1342,'Inputs and Outputs'!$C$18,'Inputs and Outputs'!$D$18),0)</f>
        <v>97</v>
      </c>
      <c r="BU1342" s="68">
        <f t="shared" si="427"/>
        <v>105</v>
      </c>
      <c r="BV1342" s="68">
        <f t="shared" ca="1" si="428"/>
        <v>97</v>
      </c>
      <c r="BW1342" s="68">
        <f ca="1">IF(BV1342-BS1342&gt;'Inputs and Outputs'!$D$4,Five-BS1342,0)</f>
        <v>0</v>
      </c>
      <c r="BX1342" s="68">
        <f ca="1">BV1342*'Inputs and Outputs'!$D$5-BW1342*'Inputs and Outputs'!$D$6</f>
        <v>3880</v>
      </c>
      <c r="BY1342" s="70">
        <f t="shared" ca="1" si="434"/>
        <v>0.2646019450939342</v>
      </c>
      <c r="BZ1342" s="68">
        <f t="shared" si="429"/>
        <v>25</v>
      </c>
      <c r="CA1342" s="75">
        <f ca="1">BV1342*'Inputs and Outputs'!$D$5-('Model Part B'!BW1342*'Model Part B'!BZ1342+BW1342*Costperbumped)</f>
        <v>3880</v>
      </c>
    </row>
    <row r="1343" spans="2:79" x14ac:dyDescent="0.2">
      <c r="B1343" s="74">
        <v>1340</v>
      </c>
      <c r="C1343" s="68" t="s">
        <v>6</v>
      </c>
      <c r="D1343" s="71">
        <f t="shared" si="435"/>
        <v>44644</v>
      </c>
      <c r="E1343" s="67" t="s">
        <v>2</v>
      </c>
      <c r="F1343" s="68" t="str">
        <f>'Flight Data'!$A1341</f>
        <v>G1340</v>
      </c>
      <c r="G1343" s="68">
        <f ca="1">'Flight Data'!$B1341</f>
        <v>8</v>
      </c>
      <c r="H1343" s="68">
        <f ca="1">ROUND(NORMINV($M1343,'Inputs and Outputs'!$C$19,'Inputs and Outputs'!$D$19),0)</f>
        <v>105</v>
      </c>
      <c r="I1343" s="68">
        <f t="shared" si="415"/>
        <v>101</v>
      </c>
      <c r="J1343" s="68">
        <f t="shared" ca="1" si="416"/>
        <v>101</v>
      </c>
      <c r="K1343" s="68">
        <f ca="1">IF(J1343-G1343&gt;'Inputs and Outputs'!$D$4,One-G1343,0)</f>
        <v>0</v>
      </c>
      <c r="L1343" s="68">
        <f ca="1">J1343*'Inputs and Outputs'!$D$5-K1343*'Inputs and Outputs'!$D$6</f>
        <v>4040</v>
      </c>
      <c r="M1343" s="70">
        <f t="shared" ca="1" si="430"/>
        <v>0.64970492563936866</v>
      </c>
      <c r="N1343" s="68">
        <f t="shared" si="417"/>
        <v>25</v>
      </c>
      <c r="O1343" s="75">
        <f ca="1">J1343*'Inputs and Outputs'!$D$5-('Model Part B'!K1343*'Model Part B'!N1343+K1343*Costperbumped)</f>
        <v>4040</v>
      </c>
      <c r="R1343" s="74">
        <v>1340</v>
      </c>
      <c r="S1343" s="68" t="s">
        <v>6</v>
      </c>
      <c r="T1343" s="71">
        <f t="shared" si="436"/>
        <v>44644</v>
      </c>
      <c r="U1343" s="67" t="s">
        <v>2</v>
      </c>
      <c r="V1343" s="68" t="str">
        <f>'Flight Data'!$A1341</f>
        <v>G1340</v>
      </c>
      <c r="W1343" s="68">
        <f ca="1">'Flight Data'!$B1341</f>
        <v>8</v>
      </c>
      <c r="X1343" s="68">
        <f ca="1">ROUND(NORMINV($AC1343,'Inputs and Outputs'!$C$19,'Inputs and Outputs'!$D$19),0)</f>
        <v>93</v>
      </c>
      <c r="Y1343" s="68">
        <f t="shared" si="418"/>
        <v>102</v>
      </c>
      <c r="Z1343" s="68">
        <f t="shared" ca="1" si="419"/>
        <v>93</v>
      </c>
      <c r="AA1343" s="68">
        <f ca="1">IF(Z1343-W1343&gt;'Inputs and Outputs'!$D$4,One-W1343,0)</f>
        <v>0</v>
      </c>
      <c r="AB1343" s="68">
        <f ca="1">Z1343*'Inputs and Outputs'!$D$5-AA1343*'Inputs and Outputs'!$D$6</f>
        <v>3720</v>
      </c>
      <c r="AC1343" s="70">
        <f t="shared" ca="1" si="431"/>
        <v>2.2694089749458302E-2</v>
      </c>
      <c r="AD1343" s="68">
        <f t="shared" si="420"/>
        <v>25</v>
      </c>
      <c r="AE1343" s="75">
        <f ca="1">Z1343*'Inputs and Outputs'!$D$5-('Model Part B'!AA1343*'Model Part B'!AD1343+AA1343*Costperbumped)</f>
        <v>3720</v>
      </c>
      <c r="AH1343" s="74">
        <v>1340</v>
      </c>
      <c r="AI1343" s="68" t="s">
        <v>6</v>
      </c>
      <c r="AJ1343" s="71">
        <f t="shared" si="437"/>
        <v>44644</v>
      </c>
      <c r="AK1343" s="67" t="s">
        <v>2</v>
      </c>
      <c r="AL1343" s="68" t="str">
        <f>'Flight Data'!$A1341</f>
        <v>G1340</v>
      </c>
      <c r="AM1343" s="68">
        <f ca="1">'Flight Data'!$B1341</f>
        <v>8</v>
      </c>
      <c r="AN1343" s="68">
        <f ca="1">ROUND(NORMINV($AS1343,'Inputs and Outputs'!$C$19,'Inputs and Outputs'!$D$19),0)</f>
        <v>98</v>
      </c>
      <c r="AO1343" s="68">
        <f t="shared" si="421"/>
        <v>103</v>
      </c>
      <c r="AP1343" s="68">
        <f t="shared" ca="1" si="422"/>
        <v>98</v>
      </c>
      <c r="AQ1343" s="68">
        <f ca="1">IF(AP1343-AM1343&gt;'Inputs and Outputs'!$D$4,Three-AM1343,0)</f>
        <v>0</v>
      </c>
      <c r="AR1343" s="68">
        <f ca="1">AP1343*'Inputs and Outputs'!$D$5-AQ1343*'Inputs and Outputs'!$D$6</f>
        <v>3920</v>
      </c>
      <c r="AS1343" s="70">
        <f t="shared" ca="1" si="432"/>
        <v>0.16201928745814098</v>
      </c>
      <c r="AT1343" s="68">
        <f t="shared" si="423"/>
        <v>25</v>
      </c>
      <c r="AU1343" s="75">
        <f ca="1">AP1343*'Inputs and Outputs'!$D$5-('Model Part B'!AQ1343*'Model Part B'!AT1343+AQ1343*Costperbumped)</f>
        <v>3920</v>
      </c>
      <c r="AX1343" s="74">
        <v>1340</v>
      </c>
      <c r="AY1343" s="68" t="s">
        <v>6</v>
      </c>
      <c r="AZ1343" s="71">
        <f t="shared" si="438"/>
        <v>44644</v>
      </c>
      <c r="BA1343" s="67" t="s">
        <v>2</v>
      </c>
      <c r="BB1343" s="68" t="str">
        <f>'Flight Data'!$A1341</f>
        <v>G1340</v>
      </c>
      <c r="BC1343" s="68">
        <f ca="1">'Flight Data'!$B1341</f>
        <v>8</v>
      </c>
      <c r="BD1343" s="68">
        <f ca="1">ROUND(NORMINV($BI1343,'Inputs and Outputs'!$C$19,'Inputs and Outputs'!$D$19),0)</f>
        <v>109</v>
      </c>
      <c r="BE1343" s="68">
        <f t="shared" si="424"/>
        <v>104</v>
      </c>
      <c r="BF1343" s="68">
        <f t="shared" ca="1" si="425"/>
        <v>104</v>
      </c>
      <c r="BG1343" s="68">
        <f ca="1">IF(BF1343-BC1343&gt;'Inputs and Outputs'!$D$4,Four-BC1343,0)</f>
        <v>0</v>
      </c>
      <c r="BH1343" s="68">
        <f ca="1">BF1343*'Inputs and Outputs'!$D$5-BG1343*'Inputs and Outputs'!$D$6</f>
        <v>4160</v>
      </c>
      <c r="BI1343" s="70">
        <f t="shared" ca="1" si="433"/>
        <v>0.89077450392337409</v>
      </c>
      <c r="BJ1343" s="68">
        <f t="shared" si="426"/>
        <v>25</v>
      </c>
      <c r="BK1343" s="75">
        <f ca="1">BF1343*'Inputs and Outputs'!$D$5-('Model Part B'!BG1343*'Model Part B'!BJ1343+BG1343*Costperbumped)</f>
        <v>4160</v>
      </c>
      <c r="BN1343" s="74">
        <v>1340</v>
      </c>
      <c r="BO1343" s="68" t="s">
        <v>6</v>
      </c>
      <c r="BP1343" s="71">
        <f t="shared" si="439"/>
        <v>44644</v>
      </c>
      <c r="BQ1343" s="67" t="s">
        <v>2</v>
      </c>
      <c r="BR1343" s="68" t="str">
        <f>'Flight Data'!$A1341</f>
        <v>G1340</v>
      </c>
      <c r="BS1343" s="68">
        <f ca="1">'Flight Data'!$B1341</f>
        <v>8</v>
      </c>
      <c r="BT1343" s="68">
        <f ca="1">ROUND(NORMINV($BY1343,'Inputs and Outputs'!$C$18,'Inputs and Outputs'!$D$18),0)</f>
        <v>101</v>
      </c>
      <c r="BU1343" s="68">
        <f t="shared" si="427"/>
        <v>105</v>
      </c>
      <c r="BV1343" s="68">
        <f t="shared" ca="1" si="428"/>
        <v>101</v>
      </c>
      <c r="BW1343" s="68">
        <f ca="1">IF(BV1343-BS1343&gt;'Inputs and Outputs'!$D$4,Five-BS1343,0)</f>
        <v>0</v>
      </c>
      <c r="BX1343" s="68">
        <f ca="1">BV1343*'Inputs and Outputs'!$D$5-BW1343*'Inputs and Outputs'!$D$6</f>
        <v>4040</v>
      </c>
      <c r="BY1343" s="70">
        <f t="shared" ca="1" si="434"/>
        <v>0.48362443997935856</v>
      </c>
      <c r="BZ1343" s="68">
        <f t="shared" si="429"/>
        <v>25</v>
      </c>
      <c r="CA1343" s="75">
        <f ca="1">BV1343*'Inputs and Outputs'!$D$5-('Model Part B'!BW1343*'Model Part B'!BZ1343+BW1343*Costperbumped)</f>
        <v>4040</v>
      </c>
    </row>
    <row r="1344" spans="2:79" x14ac:dyDescent="0.2">
      <c r="B1344" s="74">
        <v>1341</v>
      </c>
      <c r="C1344" s="68" t="s">
        <v>6</v>
      </c>
      <c r="D1344" s="71">
        <f t="shared" si="435"/>
        <v>44644</v>
      </c>
      <c r="E1344" s="67" t="s">
        <v>0</v>
      </c>
      <c r="F1344" s="68" t="str">
        <f>'Flight Data'!$A1342</f>
        <v>G1341</v>
      </c>
      <c r="G1344" s="68">
        <f ca="1">'Flight Data'!$B1342</f>
        <v>4</v>
      </c>
      <c r="H1344" s="68">
        <f ca="1">ROUND(NORMINV($M1344,'Inputs and Outputs'!$C$20,'Inputs and Outputs'!$D$20),0)</f>
        <v>106</v>
      </c>
      <c r="I1344" s="68">
        <f t="shared" si="415"/>
        <v>101</v>
      </c>
      <c r="J1344" s="68">
        <f t="shared" ca="1" si="416"/>
        <v>101</v>
      </c>
      <c r="K1344" s="68">
        <f ca="1">IF(J1344-G1344&gt;'Inputs and Outputs'!$D$4,One-G1344,0)</f>
        <v>0</v>
      </c>
      <c r="L1344" s="68">
        <f ca="1">J1344*'Inputs and Outputs'!$D$5-K1344*'Inputs and Outputs'!$D$6</f>
        <v>4040</v>
      </c>
      <c r="M1344" s="70">
        <f t="shared" ca="1" si="430"/>
        <v>0.54285692125531582</v>
      </c>
      <c r="N1344" s="68">
        <f t="shared" si="417"/>
        <v>200</v>
      </c>
      <c r="O1344" s="75">
        <f ca="1">J1344*'Inputs and Outputs'!$D$5-('Model Part B'!K1344*'Model Part B'!N1344+K1344*Costperbumped)</f>
        <v>4040</v>
      </c>
      <c r="R1344" s="74">
        <v>1341</v>
      </c>
      <c r="S1344" s="68" t="s">
        <v>6</v>
      </c>
      <c r="T1344" s="71">
        <f t="shared" si="436"/>
        <v>44644</v>
      </c>
      <c r="U1344" s="67" t="s">
        <v>0</v>
      </c>
      <c r="V1344" s="68" t="str">
        <f>'Flight Data'!$A1342</f>
        <v>G1341</v>
      </c>
      <c r="W1344" s="68">
        <f ca="1">'Flight Data'!$B1342</f>
        <v>4</v>
      </c>
      <c r="X1344" s="68">
        <f ca="1">ROUND(NORMINV($AC1344,'Inputs and Outputs'!$C$20,'Inputs and Outputs'!$D$20),0)</f>
        <v>102</v>
      </c>
      <c r="Y1344" s="68">
        <f t="shared" si="418"/>
        <v>102</v>
      </c>
      <c r="Z1344" s="68">
        <f t="shared" ca="1" si="419"/>
        <v>102</v>
      </c>
      <c r="AA1344" s="68">
        <f ca="1">IF(Z1344-W1344&gt;'Inputs and Outputs'!$D$4,One-W1344,0)</f>
        <v>0</v>
      </c>
      <c r="AB1344" s="68">
        <f ca="1">Z1344*'Inputs and Outputs'!$D$5-AA1344*'Inputs and Outputs'!$D$6</f>
        <v>4080</v>
      </c>
      <c r="AC1344" s="70">
        <f t="shared" ca="1" si="431"/>
        <v>0.28910335782357621</v>
      </c>
      <c r="AD1344" s="68">
        <f t="shared" si="420"/>
        <v>200</v>
      </c>
      <c r="AE1344" s="75">
        <f ca="1">Z1344*'Inputs and Outputs'!$D$5-('Model Part B'!AA1344*'Model Part B'!AD1344+AA1344*Costperbumped)</f>
        <v>4080</v>
      </c>
      <c r="AH1344" s="74">
        <v>1341</v>
      </c>
      <c r="AI1344" s="68" t="s">
        <v>6</v>
      </c>
      <c r="AJ1344" s="71">
        <f t="shared" si="437"/>
        <v>44644</v>
      </c>
      <c r="AK1344" s="67" t="s">
        <v>0</v>
      </c>
      <c r="AL1344" s="68" t="str">
        <f>'Flight Data'!$A1342</f>
        <v>G1341</v>
      </c>
      <c r="AM1344" s="68">
        <f ca="1">'Flight Data'!$B1342</f>
        <v>4</v>
      </c>
      <c r="AN1344" s="68">
        <f ca="1">ROUND(NORMINV($AS1344,'Inputs and Outputs'!$C$20,'Inputs and Outputs'!$D$20),0)</f>
        <v>104</v>
      </c>
      <c r="AO1344" s="68">
        <f t="shared" si="421"/>
        <v>103</v>
      </c>
      <c r="AP1344" s="68">
        <f t="shared" ca="1" si="422"/>
        <v>103</v>
      </c>
      <c r="AQ1344" s="68">
        <f ca="1">IF(AP1344-AM1344&gt;'Inputs and Outputs'!$D$4,Three-AM1344,0)</f>
        <v>0</v>
      </c>
      <c r="AR1344" s="68">
        <f ca="1">AP1344*'Inputs and Outputs'!$D$5-AQ1344*'Inputs and Outputs'!$D$6</f>
        <v>4120</v>
      </c>
      <c r="AS1344" s="70">
        <f t="shared" ca="1" si="432"/>
        <v>0.44843184341804865</v>
      </c>
      <c r="AT1344" s="68">
        <f t="shared" si="423"/>
        <v>200</v>
      </c>
      <c r="AU1344" s="75">
        <f ca="1">AP1344*'Inputs and Outputs'!$D$5-('Model Part B'!AQ1344*'Model Part B'!AT1344+AQ1344*Costperbumped)</f>
        <v>4120</v>
      </c>
      <c r="AX1344" s="74">
        <v>1341</v>
      </c>
      <c r="AY1344" s="68" t="s">
        <v>6</v>
      </c>
      <c r="AZ1344" s="71">
        <f t="shared" si="438"/>
        <v>44644</v>
      </c>
      <c r="BA1344" s="67" t="s">
        <v>0</v>
      </c>
      <c r="BB1344" s="68" t="str">
        <f>'Flight Data'!$A1342</f>
        <v>G1341</v>
      </c>
      <c r="BC1344" s="68">
        <f ca="1">'Flight Data'!$B1342</f>
        <v>4</v>
      </c>
      <c r="BD1344" s="68">
        <f ca="1">ROUND(NORMINV($BI1344,'Inputs and Outputs'!$C$20,'Inputs and Outputs'!$D$20),0)</f>
        <v>106</v>
      </c>
      <c r="BE1344" s="68">
        <f t="shared" si="424"/>
        <v>104</v>
      </c>
      <c r="BF1344" s="68">
        <f t="shared" ca="1" si="425"/>
        <v>104</v>
      </c>
      <c r="BG1344" s="68">
        <f ca="1">IF(BF1344-BC1344&gt;'Inputs and Outputs'!$D$4,Four-BC1344,0)</f>
        <v>0</v>
      </c>
      <c r="BH1344" s="68">
        <f ca="1">BF1344*'Inputs and Outputs'!$D$5-BG1344*'Inputs and Outputs'!$D$6</f>
        <v>4160</v>
      </c>
      <c r="BI1344" s="70">
        <f t="shared" ca="1" si="433"/>
        <v>0.60830420571277277</v>
      </c>
      <c r="BJ1344" s="68">
        <f t="shared" si="426"/>
        <v>200</v>
      </c>
      <c r="BK1344" s="75">
        <f ca="1">BF1344*'Inputs and Outputs'!$D$5-('Model Part B'!BG1344*'Model Part B'!BJ1344+BG1344*Costperbumped)</f>
        <v>4160</v>
      </c>
      <c r="BN1344" s="74">
        <v>1341</v>
      </c>
      <c r="BO1344" s="68" t="s">
        <v>6</v>
      </c>
      <c r="BP1344" s="71">
        <f t="shared" si="439"/>
        <v>44644</v>
      </c>
      <c r="BQ1344" s="67" t="s">
        <v>0</v>
      </c>
      <c r="BR1344" s="68" t="str">
        <f>'Flight Data'!$A1342</f>
        <v>G1341</v>
      </c>
      <c r="BS1344" s="68">
        <f ca="1">'Flight Data'!$B1342</f>
        <v>4</v>
      </c>
      <c r="BT1344" s="68">
        <f ca="1">ROUND(NORMINV($BY1344,'Inputs and Outputs'!$C$18,'Inputs and Outputs'!$D$18),0)</f>
        <v>98</v>
      </c>
      <c r="BU1344" s="68">
        <f t="shared" si="427"/>
        <v>105</v>
      </c>
      <c r="BV1344" s="68">
        <f t="shared" ca="1" si="428"/>
        <v>98</v>
      </c>
      <c r="BW1344" s="68">
        <f ca="1">IF(BV1344-BS1344&gt;'Inputs and Outputs'!$D$4,Five-BS1344,0)</f>
        <v>0</v>
      </c>
      <c r="BX1344" s="68">
        <f ca="1">BV1344*'Inputs and Outputs'!$D$5-BW1344*'Inputs and Outputs'!$D$6</f>
        <v>3920</v>
      </c>
      <c r="BY1344" s="70">
        <f t="shared" ca="1" si="434"/>
        <v>0.30951785634332363</v>
      </c>
      <c r="BZ1344" s="68">
        <f t="shared" si="429"/>
        <v>200</v>
      </c>
      <c r="CA1344" s="75">
        <f ca="1">BV1344*'Inputs and Outputs'!$D$5-('Model Part B'!BW1344*'Model Part B'!BZ1344+BW1344*Costperbumped)</f>
        <v>3920</v>
      </c>
    </row>
    <row r="1345" spans="2:79" x14ac:dyDescent="0.2">
      <c r="B1345" s="74">
        <v>1342</v>
      </c>
      <c r="C1345" s="68" t="s">
        <v>5</v>
      </c>
      <c r="D1345" s="71">
        <f t="shared" si="435"/>
        <v>44645</v>
      </c>
      <c r="E1345" s="67" t="s">
        <v>3</v>
      </c>
      <c r="F1345" s="68" t="str">
        <f>'Flight Data'!$A1343</f>
        <v>G1342</v>
      </c>
      <c r="G1345" s="68">
        <f ca="1">'Flight Data'!$B1343</f>
        <v>2</v>
      </c>
      <c r="H1345" s="68">
        <f ca="1">ROUND(NORMINV($M1345,'Inputs and Outputs'!$C$18,'Inputs and Outputs'!$D$18),0)</f>
        <v>96</v>
      </c>
      <c r="I1345" s="68">
        <f t="shared" si="415"/>
        <v>101</v>
      </c>
      <c r="J1345" s="68">
        <f t="shared" ca="1" si="416"/>
        <v>96</v>
      </c>
      <c r="K1345" s="68">
        <f ca="1">IF(J1345-G1345&gt;'Inputs and Outputs'!$D$4,One-G1345,0)</f>
        <v>0</v>
      </c>
      <c r="L1345" s="68">
        <f ca="1">J1345*'Inputs and Outputs'!$D$5-K1345*'Inputs and Outputs'!$D$6</f>
        <v>3840</v>
      </c>
      <c r="M1345" s="70">
        <f t="shared" ca="1" si="430"/>
        <v>0.22270107022341801</v>
      </c>
      <c r="N1345" s="68">
        <f t="shared" si="417"/>
        <v>25</v>
      </c>
      <c r="O1345" s="75">
        <f ca="1">J1345*'Inputs and Outputs'!$D$5-('Model Part B'!K1345*'Model Part B'!N1345+K1345*Costperbumped)</f>
        <v>3840</v>
      </c>
      <c r="R1345" s="74">
        <v>1342</v>
      </c>
      <c r="S1345" s="68" t="s">
        <v>5</v>
      </c>
      <c r="T1345" s="71">
        <f t="shared" si="436"/>
        <v>44645</v>
      </c>
      <c r="U1345" s="67" t="s">
        <v>3</v>
      </c>
      <c r="V1345" s="68" t="str">
        <f>'Flight Data'!$A1343</f>
        <v>G1342</v>
      </c>
      <c r="W1345" s="68">
        <f ca="1">'Flight Data'!$B1343</f>
        <v>2</v>
      </c>
      <c r="X1345" s="68">
        <f ca="1">ROUND(NORMINV($AC1345,'Inputs and Outputs'!$C$18,'Inputs and Outputs'!$D$18),0)</f>
        <v>95</v>
      </c>
      <c r="Y1345" s="68">
        <f t="shared" si="418"/>
        <v>102</v>
      </c>
      <c r="Z1345" s="68">
        <f t="shared" ca="1" si="419"/>
        <v>95</v>
      </c>
      <c r="AA1345" s="68">
        <f ca="1">IF(Z1345-W1345&gt;'Inputs and Outputs'!$D$4,One-W1345,0)</f>
        <v>0</v>
      </c>
      <c r="AB1345" s="68">
        <f ca="1">Z1345*'Inputs and Outputs'!$D$5-AA1345*'Inputs and Outputs'!$D$6</f>
        <v>3800</v>
      </c>
      <c r="AC1345" s="70">
        <f t="shared" ca="1" si="431"/>
        <v>0.17067377101805326</v>
      </c>
      <c r="AD1345" s="68">
        <f t="shared" si="420"/>
        <v>25</v>
      </c>
      <c r="AE1345" s="75">
        <f ca="1">Z1345*'Inputs and Outputs'!$D$5-('Model Part B'!AA1345*'Model Part B'!AD1345+AA1345*Costperbumped)</f>
        <v>3800</v>
      </c>
      <c r="AH1345" s="74">
        <v>1342</v>
      </c>
      <c r="AI1345" s="68" t="s">
        <v>5</v>
      </c>
      <c r="AJ1345" s="71">
        <f t="shared" si="437"/>
        <v>44645</v>
      </c>
      <c r="AK1345" s="67" t="s">
        <v>3</v>
      </c>
      <c r="AL1345" s="68" t="str">
        <f>'Flight Data'!$A1343</f>
        <v>G1342</v>
      </c>
      <c r="AM1345" s="68">
        <f ca="1">'Flight Data'!$B1343</f>
        <v>2</v>
      </c>
      <c r="AN1345" s="68">
        <f ca="1">ROUND(NORMINV($AS1345,'Inputs and Outputs'!$C$18,'Inputs and Outputs'!$D$18),0)</f>
        <v>92</v>
      </c>
      <c r="AO1345" s="68">
        <f t="shared" si="421"/>
        <v>103</v>
      </c>
      <c r="AP1345" s="68">
        <f t="shared" ca="1" si="422"/>
        <v>92</v>
      </c>
      <c r="AQ1345" s="68">
        <f ca="1">IF(AP1345-AM1345&gt;'Inputs and Outputs'!$D$4,Three-AM1345,0)</f>
        <v>0</v>
      </c>
      <c r="AR1345" s="68">
        <f ca="1">AP1345*'Inputs and Outputs'!$D$5-AQ1345*'Inputs and Outputs'!$D$6</f>
        <v>3680</v>
      </c>
      <c r="AS1345" s="70">
        <f t="shared" ca="1" si="432"/>
        <v>6.009321271013035E-2</v>
      </c>
      <c r="AT1345" s="68">
        <f t="shared" si="423"/>
        <v>25</v>
      </c>
      <c r="AU1345" s="75">
        <f ca="1">AP1345*'Inputs and Outputs'!$D$5-('Model Part B'!AQ1345*'Model Part B'!AT1345+AQ1345*Costperbumped)</f>
        <v>3680</v>
      </c>
      <c r="AX1345" s="74">
        <v>1342</v>
      </c>
      <c r="AY1345" s="68" t="s">
        <v>5</v>
      </c>
      <c r="AZ1345" s="71">
        <f t="shared" si="438"/>
        <v>44645</v>
      </c>
      <c r="BA1345" s="67" t="s">
        <v>3</v>
      </c>
      <c r="BB1345" s="68" t="str">
        <f>'Flight Data'!$A1343</f>
        <v>G1342</v>
      </c>
      <c r="BC1345" s="68">
        <f ca="1">'Flight Data'!$B1343</f>
        <v>2</v>
      </c>
      <c r="BD1345" s="68">
        <f ca="1">ROUND(NORMINV($BI1345,'Inputs and Outputs'!$C$18,'Inputs and Outputs'!$D$18),0)</f>
        <v>101</v>
      </c>
      <c r="BE1345" s="68">
        <f t="shared" si="424"/>
        <v>104</v>
      </c>
      <c r="BF1345" s="68">
        <f t="shared" ca="1" si="425"/>
        <v>101</v>
      </c>
      <c r="BG1345" s="68">
        <f ca="1">IF(BF1345-BC1345&gt;'Inputs and Outputs'!$D$4,Four-BC1345,0)</f>
        <v>0</v>
      </c>
      <c r="BH1345" s="68">
        <f ca="1">BF1345*'Inputs and Outputs'!$D$5-BG1345*'Inputs and Outputs'!$D$6</f>
        <v>4040</v>
      </c>
      <c r="BI1345" s="70">
        <f t="shared" ca="1" si="433"/>
        <v>0.5179873545134378</v>
      </c>
      <c r="BJ1345" s="68">
        <f t="shared" si="426"/>
        <v>25</v>
      </c>
      <c r="BK1345" s="75">
        <f ca="1">BF1345*'Inputs and Outputs'!$D$5-('Model Part B'!BG1345*'Model Part B'!BJ1345+BG1345*Costperbumped)</f>
        <v>4040</v>
      </c>
      <c r="BN1345" s="74">
        <v>1342</v>
      </c>
      <c r="BO1345" s="68" t="s">
        <v>5</v>
      </c>
      <c r="BP1345" s="71">
        <f t="shared" si="439"/>
        <v>44645</v>
      </c>
      <c r="BQ1345" s="67" t="s">
        <v>3</v>
      </c>
      <c r="BR1345" s="68" t="str">
        <f>'Flight Data'!$A1343</f>
        <v>G1342</v>
      </c>
      <c r="BS1345" s="68">
        <f ca="1">'Flight Data'!$B1343</f>
        <v>2</v>
      </c>
      <c r="BT1345" s="68">
        <f ca="1">ROUND(NORMINV($BY1345,'Inputs and Outputs'!$C$18,'Inputs and Outputs'!$D$18),0)</f>
        <v>89</v>
      </c>
      <c r="BU1345" s="68">
        <f t="shared" si="427"/>
        <v>105</v>
      </c>
      <c r="BV1345" s="68">
        <f t="shared" ca="1" si="428"/>
        <v>89</v>
      </c>
      <c r="BW1345" s="68">
        <f ca="1">IF(BV1345-BS1345&gt;'Inputs and Outputs'!$D$4,Five-BS1345,0)</f>
        <v>0</v>
      </c>
      <c r="BX1345" s="68">
        <f ca="1">BV1345*'Inputs and Outputs'!$D$5-BW1345*'Inputs and Outputs'!$D$6</f>
        <v>3560</v>
      </c>
      <c r="BY1345" s="70">
        <f t="shared" ca="1" si="434"/>
        <v>2.6840832681545579E-2</v>
      </c>
      <c r="BZ1345" s="68">
        <f t="shared" si="429"/>
        <v>25</v>
      </c>
      <c r="CA1345" s="75">
        <f ca="1">BV1345*'Inputs and Outputs'!$D$5-('Model Part B'!BW1345*'Model Part B'!BZ1345+BW1345*Costperbumped)</f>
        <v>3560</v>
      </c>
    </row>
    <row r="1346" spans="2:79" x14ac:dyDescent="0.2">
      <c r="B1346" s="74">
        <v>1343</v>
      </c>
      <c r="C1346" s="68" t="s">
        <v>5</v>
      </c>
      <c r="D1346" s="71">
        <f t="shared" si="435"/>
        <v>44645</v>
      </c>
      <c r="E1346" s="67" t="s">
        <v>2</v>
      </c>
      <c r="F1346" s="68" t="str">
        <f>'Flight Data'!$A1344</f>
        <v>G1343</v>
      </c>
      <c r="G1346" s="68">
        <f ca="1">'Flight Data'!$B1344</f>
        <v>9</v>
      </c>
      <c r="H1346" s="68">
        <f ca="1">ROUND(NORMINV($M1346,'Inputs and Outputs'!$C$19,'Inputs and Outputs'!$D$19),0)</f>
        <v>108</v>
      </c>
      <c r="I1346" s="68">
        <f t="shared" si="415"/>
        <v>101</v>
      </c>
      <c r="J1346" s="68">
        <f t="shared" ca="1" si="416"/>
        <v>101</v>
      </c>
      <c r="K1346" s="68">
        <f ca="1">IF(J1346-G1346&gt;'Inputs and Outputs'!$D$4,One-G1346,0)</f>
        <v>0</v>
      </c>
      <c r="L1346" s="68">
        <f ca="1">J1346*'Inputs and Outputs'!$D$5-K1346*'Inputs and Outputs'!$D$6</f>
        <v>4040</v>
      </c>
      <c r="M1346" s="70">
        <f t="shared" ca="1" si="430"/>
        <v>0.83191244635214634</v>
      </c>
      <c r="N1346" s="68">
        <f t="shared" si="417"/>
        <v>25</v>
      </c>
      <c r="O1346" s="75">
        <f ca="1">J1346*'Inputs and Outputs'!$D$5-('Model Part B'!K1346*'Model Part B'!N1346+K1346*Costperbumped)</f>
        <v>4040</v>
      </c>
      <c r="R1346" s="74">
        <v>1343</v>
      </c>
      <c r="S1346" s="68" t="s">
        <v>5</v>
      </c>
      <c r="T1346" s="71">
        <f t="shared" si="436"/>
        <v>44645</v>
      </c>
      <c r="U1346" s="67" t="s">
        <v>2</v>
      </c>
      <c r="V1346" s="68" t="str">
        <f>'Flight Data'!$A1344</f>
        <v>G1343</v>
      </c>
      <c r="W1346" s="68">
        <f ca="1">'Flight Data'!$B1344</f>
        <v>9</v>
      </c>
      <c r="X1346" s="68">
        <f ca="1">ROUND(NORMINV($AC1346,'Inputs and Outputs'!$C$19,'Inputs and Outputs'!$D$19),0)</f>
        <v>101</v>
      </c>
      <c r="Y1346" s="68">
        <f t="shared" si="418"/>
        <v>102</v>
      </c>
      <c r="Z1346" s="68">
        <f t="shared" ca="1" si="419"/>
        <v>101</v>
      </c>
      <c r="AA1346" s="68">
        <f ca="1">IF(Z1346-W1346&gt;'Inputs and Outputs'!$D$4,One-W1346,0)</f>
        <v>0</v>
      </c>
      <c r="AB1346" s="68">
        <f ca="1">Z1346*'Inputs and Outputs'!$D$5-AA1346*'Inputs and Outputs'!$D$6</f>
        <v>4040</v>
      </c>
      <c r="AC1346" s="70">
        <f t="shared" ca="1" si="431"/>
        <v>0.35692200451730238</v>
      </c>
      <c r="AD1346" s="68">
        <f t="shared" si="420"/>
        <v>25</v>
      </c>
      <c r="AE1346" s="75">
        <f ca="1">Z1346*'Inputs and Outputs'!$D$5-('Model Part B'!AA1346*'Model Part B'!AD1346+AA1346*Costperbumped)</f>
        <v>4040</v>
      </c>
      <c r="AH1346" s="74">
        <v>1343</v>
      </c>
      <c r="AI1346" s="68" t="s">
        <v>5</v>
      </c>
      <c r="AJ1346" s="71">
        <f t="shared" si="437"/>
        <v>44645</v>
      </c>
      <c r="AK1346" s="67" t="s">
        <v>2</v>
      </c>
      <c r="AL1346" s="68" t="str">
        <f>'Flight Data'!$A1344</f>
        <v>G1343</v>
      </c>
      <c r="AM1346" s="68">
        <f ca="1">'Flight Data'!$B1344</f>
        <v>9</v>
      </c>
      <c r="AN1346" s="68">
        <f ca="1">ROUND(NORMINV($AS1346,'Inputs and Outputs'!$C$19,'Inputs and Outputs'!$D$19),0)</f>
        <v>100</v>
      </c>
      <c r="AO1346" s="68">
        <f t="shared" si="421"/>
        <v>103</v>
      </c>
      <c r="AP1346" s="68">
        <f t="shared" ca="1" si="422"/>
        <v>100</v>
      </c>
      <c r="AQ1346" s="68">
        <f ca="1">IF(AP1346-AM1346&gt;'Inputs and Outputs'!$D$4,Three-AM1346,0)</f>
        <v>0</v>
      </c>
      <c r="AR1346" s="68">
        <f ca="1">AP1346*'Inputs and Outputs'!$D$5-AQ1346*'Inputs and Outputs'!$D$6</f>
        <v>4000</v>
      </c>
      <c r="AS1346" s="70">
        <f t="shared" ca="1" si="432"/>
        <v>0.24960892255764089</v>
      </c>
      <c r="AT1346" s="68">
        <f t="shared" si="423"/>
        <v>25</v>
      </c>
      <c r="AU1346" s="75">
        <f ca="1">AP1346*'Inputs and Outputs'!$D$5-('Model Part B'!AQ1346*'Model Part B'!AT1346+AQ1346*Costperbumped)</f>
        <v>4000</v>
      </c>
      <c r="AX1346" s="74">
        <v>1343</v>
      </c>
      <c r="AY1346" s="68" t="s">
        <v>5</v>
      </c>
      <c r="AZ1346" s="71">
        <f t="shared" si="438"/>
        <v>44645</v>
      </c>
      <c r="BA1346" s="67" t="s">
        <v>2</v>
      </c>
      <c r="BB1346" s="68" t="str">
        <f>'Flight Data'!$A1344</f>
        <v>G1343</v>
      </c>
      <c r="BC1346" s="68">
        <f ca="1">'Flight Data'!$B1344</f>
        <v>9</v>
      </c>
      <c r="BD1346" s="68">
        <f ca="1">ROUND(NORMINV($BI1346,'Inputs and Outputs'!$C$19,'Inputs and Outputs'!$D$19),0)</f>
        <v>97</v>
      </c>
      <c r="BE1346" s="68">
        <f t="shared" si="424"/>
        <v>104</v>
      </c>
      <c r="BF1346" s="68">
        <f t="shared" ca="1" si="425"/>
        <v>97</v>
      </c>
      <c r="BG1346" s="68">
        <f ca="1">IF(BF1346-BC1346&gt;'Inputs and Outputs'!$D$4,Four-BC1346,0)</f>
        <v>0</v>
      </c>
      <c r="BH1346" s="68">
        <f ca="1">BF1346*'Inputs and Outputs'!$D$5-BG1346*'Inputs and Outputs'!$D$6</f>
        <v>3880</v>
      </c>
      <c r="BI1346" s="70">
        <f t="shared" ca="1" si="433"/>
        <v>0.1035393556095292</v>
      </c>
      <c r="BJ1346" s="68">
        <f t="shared" si="426"/>
        <v>25</v>
      </c>
      <c r="BK1346" s="75">
        <f ca="1">BF1346*'Inputs and Outputs'!$D$5-('Model Part B'!BG1346*'Model Part B'!BJ1346+BG1346*Costperbumped)</f>
        <v>3880</v>
      </c>
      <c r="BN1346" s="74">
        <v>1343</v>
      </c>
      <c r="BO1346" s="68" t="s">
        <v>5</v>
      </c>
      <c r="BP1346" s="71">
        <f t="shared" si="439"/>
        <v>44645</v>
      </c>
      <c r="BQ1346" s="67" t="s">
        <v>2</v>
      </c>
      <c r="BR1346" s="68" t="str">
        <f>'Flight Data'!$A1344</f>
        <v>G1343</v>
      </c>
      <c r="BS1346" s="68">
        <f ca="1">'Flight Data'!$B1344</f>
        <v>9</v>
      </c>
      <c r="BT1346" s="68">
        <f ca="1">ROUND(NORMINV($BY1346,'Inputs and Outputs'!$C$18,'Inputs and Outputs'!$D$18),0)</f>
        <v>100</v>
      </c>
      <c r="BU1346" s="68">
        <f t="shared" si="427"/>
        <v>105</v>
      </c>
      <c r="BV1346" s="68">
        <f t="shared" ca="1" si="428"/>
        <v>100</v>
      </c>
      <c r="BW1346" s="68">
        <f ca="1">IF(BV1346-BS1346&gt;'Inputs and Outputs'!$D$4,Five-BS1346,0)</f>
        <v>0</v>
      </c>
      <c r="BX1346" s="68">
        <f ca="1">BV1346*'Inputs and Outputs'!$D$5-BW1346*'Inputs and Outputs'!$D$6</f>
        <v>4000</v>
      </c>
      <c r="BY1346" s="70">
        <f t="shared" ca="1" si="434"/>
        <v>0.45419037261840434</v>
      </c>
      <c r="BZ1346" s="68">
        <f t="shared" si="429"/>
        <v>25</v>
      </c>
      <c r="CA1346" s="75">
        <f ca="1">BV1346*'Inputs and Outputs'!$D$5-('Model Part B'!BW1346*'Model Part B'!BZ1346+BW1346*Costperbumped)</f>
        <v>4000</v>
      </c>
    </row>
    <row r="1347" spans="2:79" x14ac:dyDescent="0.2">
      <c r="B1347" s="74">
        <v>1344</v>
      </c>
      <c r="C1347" s="68" t="s">
        <v>5</v>
      </c>
      <c r="D1347" s="71">
        <f t="shared" si="435"/>
        <v>44645</v>
      </c>
      <c r="E1347" s="67" t="s">
        <v>0</v>
      </c>
      <c r="F1347" s="68" t="str">
        <f>'Flight Data'!$A1345</f>
        <v>G1344</v>
      </c>
      <c r="G1347" s="68">
        <f ca="1">'Flight Data'!$B1345</f>
        <v>1</v>
      </c>
      <c r="H1347" s="68">
        <f ca="1">ROUND(NORMINV($M1347,'Inputs and Outputs'!$C$20,'Inputs and Outputs'!$D$20),0)</f>
        <v>105</v>
      </c>
      <c r="I1347" s="68">
        <f t="shared" si="415"/>
        <v>101</v>
      </c>
      <c r="J1347" s="68">
        <f t="shared" ca="1" si="416"/>
        <v>101</v>
      </c>
      <c r="K1347" s="68">
        <f ca="1">IF(J1347-G1347&gt;'Inputs and Outputs'!$D$4,One-G1347,0)</f>
        <v>0</v>
      </c>
      <c r="L1347" s="68">
        <f ca="1">J1347*'Inputs and Outputs'!$D$5-K1347*'Inputs and Outputs'!$D$6</f>
        <v>4040</v>
      </c>
      <c r="M1347" s="70">
        <f t="shared" ca="1" si="430"/>
        <v>0.47195801071365295</v>
      </c>
      <c r="N1347" s="68">
        <f t="shared" si="417"/>
        <v>200</v>
      </c>
      <c r="O1347" s="75">
        <f ca="1">J1347*'Inputs and Outputs'!$D$5-('Model Part B'!K1347*'Model Part B'!N1347+K1347*Costperbumped)</f>
        <v>4040</v>
      </c>
      <c r="R1347" s="74">
        <v>1344</v>
      </c>
      <c r="S1347" s="68" t="s">
        <v>5</v>
      </c>
      <c r="T1347" s="71">
        <f t="shared" si="436"/>
        <v>44645</v>
      </c>
      <c r="U1347" s="67" t="s">
        <v>0</v>
      </c>
      <c r="V1347" s="68" t="str">
        <f>'Flight Data'!$A1345</f>
        <v>G1344</v>
      </c>
      <c r="W1347" s="68">
        <f ca="1">'Flight Data'!$B1345</f>
        <v>1</v>
      </c>
      <c r="X1347" s="68">
        <f ca="1">ROUND(NORMINV($AC1347,'Inputs and Outputs'!$C$20,'Inputs and Outputs'!$D$20),0)</f>
        <v>113</v>
      </c>
      <c r="Y1347" s="68">
        <f t="shared" si="418"/>
        <v>102</v>
      </c>
      <c r="Z1347" s="68">
        <f t="shared" ca="1" si="419"/>
        <v>102</v>
      </c>
      <c r="AA1347" s="68">
        <f ca="1">IF(Z1347-W1347&gt;'Inputs and Outputs'!$D$4,One-W1347,0)</f>
        <v>0</v>
      </c>
      <c r="AB1347" s="68">
        <f ca="1">Z1347*'Inputs and Outputs'!$D$5-AA1347*'Inputs and Outputs'!$D$6</f>
        <v>4080</v>
      </c>
      <c r="AC1347" s="70">
        <f t="shared" ca="1" si="431"/>
        <v>0.93962501643845231</v>
      </c>
      <c r="AD1347" s="68">
        <f t="shared" si="420"/>
        <v>200</v>
      </c>
      <c r="AE1347" s="75">
        <f ca="1">Z1347*'Inputs and Outputs'!$D$5-('Model Part B'!AA1347*'Model Part B'!AD1347+AA1347*Costperbumped)</f>
        <v>4080</v>
      </c>
      <c r="AH1347" s="74">
        <v>1344</v>
      </c>
      <c r="AI1347" s="68" t="s">
        <v>5</v>
      </c>
      <c r="AJ1347" s="71">
        <f t="shared" si="437"/>
        <v>44645</v>
      </c>
      <c r="AK1347" s="67" t="s">
        <v>0</v>
      </c>
      <c r="AL1347" s="68" t="str">
        <f>'Flight Data'!$A1345</f>
        <v>G1344</v>
      </c>
      <c r="AM1347" s="68">
        <f ca="1">'Flight Data'!$B1345</f>
        <v>1</v>
      </c>
      <c r="AN1347" s="68">
        <f ca="1">ROUND(NORMINV($AS1347,'Inputs and Outputs'!$C$20,'Inputs and Outputs'!$D$20),0)</f>
        <v>108</v>
      </c>
      <c r="AO1347" s="68">
        <f t="shared" si="421"/>
        <v>103</v>
      </c>
      <c r="AP1347" s="68">
        <f t="shared" ca="1" si="422"/>
        <v>103</v>
      </c>
      <c r="AQ1347" s="68">
        <f ca="1">IF(AP1347-AM1347&gt;'Inputs and Outputs'!$D$4,Three-AM1347,0)</f>
        <v>2</v>
      </c>
      <c r="AR1347" s="68">
        <f ca="1">AP1347*'Inputs and Outputs'!$D$5-AQ1347*'Inputs and Outputs'!$D$6</f>
        <v>3920</v>
      </c>
      <c r="AS1347" s="70">
        <f t="shared" ca="1" si="432"/>
        <v>0.74085778947814862</v>
      </c>
      <c r="AT1347" s="68">
        <f t="shared" si="423"/>
        <v>200</v>
      </c>
      <c r="AU1347" s="75">
        <f ca="1">AP1347*'Inputs and Outputs'!$D$5-('Model Part B'!AQ1347*'Model Part B'!AT1347+AQ1347*Costperbumped)</f>
        <v>3520</v>
      </c>
      <c r="AX1347" s="74">
        <v>1344</v>
      </c>
      <c r="AY1347" s="68" t="s">
        <v>5</v>
      </c>
      <c r="AZ1347" s="71">
        <f t="shared" si="438"/>
        <v>44645</v>
      </c>
      <c r="BA1347" s="67" t="s">
        <v>0</v>
      </c>
      <c r="BB1347" s="68" t="str">
        <f>'Flight Data'!$A1345</f>
        <v>G1344</v>
      </c>
      <c r="BC1347" s="68">
        <f ca="1">'Flight Data'!$B1345</f>
        <v>1</v>
      </c>
      <c r="BD1347" s="68">
        <f ca="1">ROUND(NORMINV($BI1347,'Inputs and Outputs'!$C$20,'Inputs and Outputs'!$D$20),0)</f>
        <v>105</v>
      </c>
      <c r="BE1347" s="68">
        <f t="shared" si="424"/>
        <v>104</v>
      </c>
      <c r="BF1347" s="68">
        <f t="shared" ca="1" si="425"/>
        <v>104</v>
      </c>
      <c r="BG1347" s="68">
        <f ca="1">IF(BF1347-BC1347&gt;'Inputs and Outputs'!$D$4,Four-BC1347,0)</f>
        <v>3</v>
      </c>
      <c r="BH1347" s="68">
        <f ca="1">BF1347*'Inputs and Outputs'!$D$5-BG1347*'Inputs and Outputs'!$D$6</f>
        <v>3860</v>
      </c>
      <c r="BI1347" s="70">
        <f t="shared" ca="1" si="433"/>
        <v>0.47338317734961644</v>
      </c>
      <c r="BJ1347" s="68">
        <f t="shared" si="426"/>
        <v>200</v>
      </c>
      <c r="BK1347" s="75">
        <f ca="1">BF1347*'Inputs and Outputs'!$D$5-('Model Part B'!BG1347*'Model Part B'!BJ1347+BG1347*Costperbumped)</f>
        <v>3260</v>
      </c>
      <c r="BN1347" s="74">
        <v>1344</v>
      </c>
      <c r="BO1347" s="68" t="s">
        <v>5</v>
      </c>
      <c r="BP1347" s="71">
        <f t="shared" si="439"/>
        <v>44645</v>
      </c>
      <c r="BQ1347" s="67" t="s">
        <v>0</v>
      </c>
      <c r="BR1347" s="68" t="str">
        <f>'Flight Data'!$A1345</f>
        <v>G1344</v>
      </c>
      <c r="BS1347" s="68">
        <f ca="1">'Flight Data'!$B1345</f>
        <v>1</v>
      </c>
      <c r="BT1347" s="68">
        <f ca="1">ROUND(NORMINV($BY1347,'Inputs and Outputs'!$C$18,'Inputs and Outputs'!$D$18),0)</f>
        <v>104</v>
      </c>
      <c r="BU1347" s="68">
        <f t="shared" si="427"/>
        <v>105</v>
      </c>
      <c r="BV1347" s="68">
        <f t="shared" ca="1" si="428"/>
        <v>104</v>
      </c>
      <c r="BW1347" s="68">
        <f ca="1">IF(BV1347-BS1347&gt;'Inputs and Outputs'!$D$4,Five-BS1347,0)</f>
        <v>4</v>
      </c>
      <c r="BX1347" s="68">
        <f ca="1">BV1347*'Inputs and Outputs'!$D$5-BW1347*'Inputs and Outputs'!$D$6</f>
        <v>3760</v>
      </c>
      <c r="BY1347" s="70">
        <f t="shared" ca="1" si="434"/>
        <v>0.70344521570126894</v>
      </c>
      <c r="BZ1347" s="68">
        <f t="shared" si="429"/>
        <v>200</v>
      </c>
      <c r="CA1347" s="75">
        <f ca="1">BV1347*'Inputs and Outputs'!$D$5-('Model Part B'!BW1347*'Model Part B'!BZ1347+BW1347*Costperbumped)</f>
        <v>2960</v>
      </c>
    </row>
    <row r="1348" spans="2:79" x14ac:dyDescent="0.2">
      <c r="B1348" s="74">
        <v>1345</v>
      </c>
      <c r="C1348" s="68" t="s">
        <v>4</v>
      </c>
      <c r="D1348" s="71">
        <f t="shared" si="435"/>
        <v>44646</v>
      </c>
      <c r="E1348" s="67" t="s">
        <v>3</v>
      </c>
      <c r="F1348" s="68" t="str">
        <f>'Flight Data'!$A1346</f>
        <v>G1345</v>
      </c>
      <c r="G1348" s="68">
        <f ca="1">'Flight Data'!$B1346</f>
        <v>6</v>
      </c>
      <c r="H1348" s="68">
        <f ca="1">ROUND(NORMINV($M1348,'Inputs and Outputs'!$C$18,'Inputs and Outputs'!$D$18),0)</f>
        <v>99</v>
      </c>
      <c r="I1348" s="68">
        <f t="shared" ref="I1348:I1411" si="440">Capacity+One</f>
        <v>101</v>
      </c>
      <c r="J1348" s="68">
        <f t="shared" ref="J1348:J1411" ca="1" si="441">MIN(H1348,I1348)</f>
        <v>99</v>
      </c>
      <c r="K1348" s="68">
        <f ca="1">IF(J1348-G1348&gt;'Inputs and Outputs'!$D$4,One-G1348,0)</f>
        <v>0</v>
      </c>
      <c r="L1348" s="68">
        <f ca="1">J1348*'Inputs and Outputs'!$D$5-K1348*'Inputs and Outputs'!$D$6</f>
        <v>3960</v>
      </c>
      <c r="M1348" s="70">
        <f t="shared" ca="1" si="430"/>
        <v>0.3589466168601555</v>
      </c>
      <c r="N1348" s="68">
        <f t="shared" ref="N1348:N1411" si="442">IF(E1348="7pm",200,25)</f>
        <v>25</v>
      </c>
      <c r="O1348" s="75">
        <f ca="1">J1348*'Inputs and Outputs'!$D$5-('Model Part B'!K1348*'Model Part B'!N1348+K1348*Costperbumped)</f>
        <v>3960</v>
      </c>
      <c r="R1348" s="74">
        <v>1345</v>
      </c>
      <c r="S1348" s="68" t="s">
        <v>4</v>
      </c>
      <c r="T1348" s="71">
        <f t="shared" si="436"/>
        <v>44646</v>
      </c>
      <c r="U1348" s="67" t="s">
        <v>3</v>
      </c>
      <c r="V1348" s="68" t="str">
        <f>'Flight Data'!$A1346</f>
        <v>G1345</v>
      </c>
      <c r="W1348" s="68">
        <f ca="1">'Flight Data'!$B1346</f>
        <v>6</v>
      </c>
      <c r="X1348" s="68">
        <f ca="1">ROUND(NORMINV($AC1348,'Inputs and Outputs'!$C$18,'Inputs and Outputs'!$D$18),0)</f>
        <v>99</v>
      </c>
      <c r="Y1348" s="68">
        <f t="shared" ref="Y1348:Y1411" si="443">Capacity+Two</f>
        <v>102</v>
      </c>
      <c r="Z1348" s="68">
        <f t="shared" ref="Z1348:Z1411" ca="1" si="444">MIN(X1348,Y1348)</f>
        <v>99</v>
      </c>
      <c r="AA1348" s="68">
        <f ca="1">IF(Z1348-W1348&gt;'Inputs and Outputs'!$D$4,One-W1348,0)</f>
        <v>0</v>
      </c>
      <c r="AB1348" s="68">
        <f ca="1">Z1348*'Inputs and Outputs'!$D$5-AA1348*'Inputs and Outputs'!$D$6</f>
        <v>3960</v>
      </c>
      <c r="AC1348" s="70">
        <f t="shared" ca="1" si="431"/>
        <v>0.39620243830912161</v>
      </c>
      <c r="AD1348" s="68">
        <f t="shared" ref="AD1348:AD1411" si="445">IF(U1348="7pm",200,25)</f>
        <v>25</v>
      </c>
      <c r="AE1348" s="75">
        <f ca="1">Z1348*'Inputs and Outputs'!$D$5-('Model Part B'!AA1348*'Model Part B'!AD1348+AA1348*Costperbumped)</f>
        <v>3960</v>
      </c>
      <c r="AH1348" s="74">
        <v>1345</v>
      </c>
      <c r="AI1348" s="68" t="s">
        <v>4</v>
      </c>
      <c r="AJ1348" s="71">
        <f t="shared" si="437"/>
        <v>44646</v>
      </c>
      <c r="AK1348" s="67" t="s">
        <v>3</v>
      </c>
      <c r="AL1348" s="68" t="str">
        <f>'Flight Data'!$A1346</f>
        <v>G1345</v>
      </c>
      <c r="AM1348" s="68">
        <f ca="1">'Flight Data'!$B1346</f>
        <v>6</v>
      </c>
      <c r="AN1348" s="68">
        <f ca="1">ROUND(NORMINV($AS1348,'Inputs and Outputs'!$C$18,'Inputs and Outputs'!$D$18),0)</f>
        <v>101</v>
      </c>
      <c r="AO1348" s="68">
        <f t="shared" ref="AO1348:AO1411" si="446">Capacity+Three</f>
        <v>103</v>
      </c>
      <c r="AP1348" s="68">
        <f t="shared" ref="AP1348:AP1411" ca="1" si="447">MIN(AN1348,AO1348)</f>
        <v>101</v>
      </c>
      <c r="AQ1348" s="68">
        <f ca="1">IF(AP1348-AM1348&gt;'Inputs and Outputs'!$D$4,Three-AM1348,0)</f>
        <v>0</v>
      </c>
      <c r="AR1348" s="68">
        <f ca="1">AP1348*'Inputs and Outputs'!$D$5-AQ1348*'Inputs and Outputs'!$D$6</f>
        <v>4040</v>
      </c>
      <c r="AS1348" s="70">
        <f t="shared" ca="1" si="432"/>
        <v>0.5282973866063716</v>
      </c>
      <c r="AT1348" s="68">
        <f t="shared" ref="AT1348:AT1411" si="448">IF(AK1348="7pm",200,25)</f>
        <v>25</v>
      </c>
      <c r="AU1348" s="75">
        <f ca="1">AP1348*'Inputs and Outputs'!$D$5-('Model Part B'!AQ1348*'Model Part B'!AT1348+AQ1348*Costperbumped)</f>
        <v>4040</v>
      </c>
      <c r="AX1348" s="74">
        <v>1345</v>
      </c>
      <c r="AY1348" s="68" t="s">
        <v>4</v>
      </c>
      <c r="AZ1348" s="71">
        <f t="shared" si="438"/>
        <v>44646</v>
      </c>
      <c r="BA1348" s="67" t="s">
        <v>3</v>
      </c>
      <c r="BB1348" s="68" t="str">
        <f>'Flight Data'!$A1346</f>
        <v>G1345</v>
      </c>
      <c r="BC1348" s="68">
        <f ca="1">'Flight Data'!$B1346</f>
        <v>6</v>
      </c>
      <c r="BD1348" s="68">
        <f ca="1">ROUND(NORMINV($BI1348,'Inputs and Outputs'!$C$18,'Inputs and Outputs'!$D$18),0)</f>
        <v>103</v>
      </c>
      <c r="BE1348" s="68">
        <f t="shared" ref="BE1348:BE1411" si="449">Capacity+Four</f>
        <v>104</v>
      </c>
      <c r="BF1348" s="68">
        <f t="shared" ref="BF1348:BF1411" ca="1" si="450">MIN(BD1348,BE1348)</f>
        <v>103</v>
      </c>
      <c r="BG1348" s="68">
        <f ca="1">IF(BF1348-BC1348&gt;'Inputs and Outputs'!$D$4,Four-BC1348,0)</f>
        <v>0</v>
      </c>
      <c r="BH1348" s="68">
        <f ca="1">BF1348*'Inputs and Outputs'!$D$5-BG1348*'Inputs and Outputs'!$D$6</f>
        <v>4120</v>
      </c>
      <c r="BI1348" s="70">
        <f t="shared" ca="1" si="433"/>
        <v>0.66005087320970002</v>
      </c>
      <c r="BJ1348" s="68">
        <f t="shared" ref="BJ1348:BJ1411" si="451">IF(BA1348="7pm",200,25)</f>
        <v>25</v>
      </c>
      <c r="BK1348" s="75">
        <f ca="1">BF1348*'Inputs and Outputs'!$D$5-('Model Part B'!BG1348*'Model Part B'!BJ1348+BG1348*Costperbumped)</f>
        <v>4120</v>
      </c>
      <c r="BN1348" s="74">
        <v>1345</v>
      </c>
      <c r="BO1348" s="68" t="s">
        <v>4</v>
      </c>
      <c r="BP1348" s="71">
        <f t="shared" si="439"/>
        <v>44646</v>
      </c>
      <c r="BQ1348" s="67" t="s">
        <v>3</v>
      </c>
      <c r="BR1348" s="68" t="str">
        <f>'Flight Data'!$A1346</f>
        <v>G1345</v>
      </c>
      <c r="BS1348" s="68">
        <f ca="1">'Flight Data'!$B1346</f>
        <v>6</v>
      </c>
      <c r="BT1348" s="68">
        <f ca="1">ROUND(NORMINV($BY1348,'Inputs and Outputs'!$C$18,'Inputs and Outputs'!$D$18),0)</f>
        <v>98</v>
      </c>
      <c r="BU1348" s="68">
        <f t="shared" ref="BU1348:BU1411" si="452">Capacity+Five</f>
        <v>105</v>
      </c>
      <c r="BV1348" s="68">
        <f t="shared" ref="BV1348:BV1411" ca="1" si="453">MIN(BT1348,BU1348)</f>
        <v>98</v>
      </c>
      <c r="BW1348" s="68">
        <f ca="1">IF(BV1348-BS1348&gt;'Inputs and Outputs'!$D$4,Five-BS1348,0)</f>
        <v>0</v>
      </c>
      <c r="BX1348" s="68">
        <f ca="1">BV1348*'Inputs and Outputs'!$D$5-BW1348*'Inputs and Outputs'!$D$6</f>
        <v>3920</v>
      </c>
      <c r="BY1348" s="70">
        <f t="shared" ca="1" si="434"/>
        <v>0.31884824495206554</v>
      </c>
      <c r="BZ1348" s="68">
        <f t="shared" ref="BZ1348:BZ1411" si="454">IF(BQ1348="7pm",200,25)</f>
        <v>25</v>
      </c>
      <c r="CA1348" s="75">
        <f ca="1">BV1348*'Inputs and Outputs'!$D$5-('Model Part B'!BW1348*'Model Part B'!BZ1348+BW1348*Costperbumped)</f>
        <v>3920</v>
      </c>
    </row>
    <row r="1349" spans="2:79" x14ac:dyDescent="0.2">
      <c r="B1349" s="74">
        <v>1346</v>
      </c>
      <c r="C1349" s="68" t="s">
        <v>4</v>
      </c>
      <c r="D1349" s="71">
        <f t="shared" si="435"/>
        <v>44646</v>
      </c>
      <c r="E1349" s="67" t="s">
        <v>2</v>
      </c>
      <c r="F1349" s="68" t="str">
        <f>'Flight Data'!$A1347</f>
        <v>G1346</v>
      </c>
      <c r="G1349" s="68">
        <f ca="1">'Flight Data'!$B1347</f>
        <v>7</v>
      </c>
      <c r="H1349" s="68">
        <f ca="1">ROUND(NORMINV($M1349,'Inputs and Outputs'!$C$19,'Inputs and Outputs'!$D$19),0)</f>
        <v>113</v>
      </c>
      <c r="I1349" s="68">
        <f t="shared" si="440"/>
        <v>101</v>
      </c>
      <c r="J1349" s="68">
        <f t="shared" ca="1" si="441"/>
        <v>101</v>
      </c>
      <c r="K1349" s="68">
        <f ca="1">IF(J1349-G1349&gt;'Inputs and Outputs'!$D$4,One-G1349,0)</f>
        <v>0</v>
      </c>
      <c r="L1349" s="68">
        <f ca="1">J1349*'Inputs and Outputs'!$D$5-K1349*'Inputs and Outputs'!$D$6</f>
        <v>4040</v>
      </c>
      <c r="M1349" s="70">
        <f t="shared" ref="M1349:M1412" ca="1" si="455">RAND()</f>
        <v>0.9750805924704925</v>
      </c>
      <c r="N1349" s="68">
        <f t="shared" si="442"/>
        <v>25</v>
      </c>
      <c r="O1349" s="75">
        <f ca="1">J1349*'Inputs and Outputs'!$D$5-('Model Part B'!K1349*'Model Part B'!N1349+K1349*Costperbumped)</f>
        <v>4040</v>
      </c>
      <c r="R1349" s="74">
        <v>1346</v>
      </c>
      <c r="S1349" s="68" t="s">
        <v>4</v>
      </c>
      <c r="T1349" s="71">
        <f t="shared" si="436"/>
        <v>44646</v>
      </c>
      <c r="U1349" s="67" t="s">
        <v>2</v>
      </c>
      <c r="V1349" s="68" t="str">
        <f>'Flight Data'!$A1347</f>
        <v>G1346</v>
      </c>
      <c r="W1349" s="68">
        <f ca="1">'Flight Data'!$B1347</f>
        <v>7</v>
      </c>
      <c r="X1349" s="68">
        <f ca="1">ROUND(NORMINV($AC1349,'Inputs and Outputs'!$C$19,'Inputs and Outputs'!$D$19),0)</f>
        <v>100</v>
      </c>
      <c r="Y1349" s="68">
        <f t="shared" si="443"/>
        <v>102</v>
      </c>
      <c r="Z1349" s="68">
        <f t="shared" ca="1" si="444"/>
        <v>100</v>
      </c>
      <c r="AA1349" s="68">
        <f ca="1">IF(Z1349-W1349&gt;'Inputs and Outputs'!$D$4,One-W1349,0)</f>
        <v>0</v>
      </c>
      <c r="AB1349" s="68">
        <f ca="1">Z1349*'Inputs and Outputs'!$D$5-AA1349*'Inputs and Outputs'!$D$6</f>
        <v>4000</v>
      </c>
      <c r="AC1349" s="70">
        <f t="shared" ref="AC1349:AC1412" ca="1" si="456">RAND()</f>
        <v>0.28816010758017407</v>
      </c>
      <c r="AD1349" s="68">
        <f t="shared" si="445"/>
        <v>25</v>
      </c>
      <c r="AE1349" s="75">
        <f ca="1">Z1349*'Inputs and Outputs'!$D$5-('Model Part B'!AA1349*'Model Part B'!AD1349+AA1349*Costperbumped)</f>
        <v>4000</v>
      </c>
      <c r="AH1349" s="74">
        <v>1346</v>
      </c>
      <c r="AI1349" s="68" t="s">
        <v>4</v>
      </c>
      <c r="AJ1349" s="71">
        <f t="shared" si="437"/>
        <v>44646</v>
      </c>
      <c r="AK1349" s="67" t="s">
        <v>2</v>
      </c>
      <c r="AL1349" s="68" t="str">
        <f>'Flight Data'!$A1347</f>
        <v>G1346</v>
      </c>
      <c r="AM1349" s="68">
        <f ca="1">'Flight Data'!$B1347</f>
        <v>7</v>
      </c>
      <c r="AN1349" s="68">
        <f ca="1">ROUND(NORMINV($AS1349,'Inputs and Outputs'!$C$19,'Inputs and Outputs'!$D$19),0)</f>
        <v>99</v>
      </c>
      <c r="AO1349" s="68">
        <f t="shared" si="446"/>
        <v>103</v>
      </c>
      <c r="AP1349" s="68">
        <f t="shared" ca="1" si="447"/>
        <v>99</v>
      </c>
      <c r="AQ1349" s="68">
        <f ca="1">IF(AP1349-AM1349&gt;'Inputs and Outputs'!$D$4,Three-AM1349,0)</f>
        <v>0</v>
      </c>
      <c r="AR1349" s="68">
        <f ca="1">AP1349*'Inputs and Outputs'!$D$5-AQ1349*'Inputs and Outputs'!$D$6</f>
        <v>3960</v>
      </c>
      <c r="AS1349" s="70">
        <f t="shared" ref="AS1349:AS1412" ca="1" si="457">RAND()</f>
        <v>0.23265985821768431</v>
      </c>
      <c r="AT1349" s="68">
        <f t="shared" si="448"/>
        <v>25</v>
      </c>
      <c r="AU1349" s="75">
        <f ca="1">AP1349*'Inputs and Outputs'!$D$5-('Model Part B'!AQ1349*'Model Part B'!AT1349+AQ1349*Costperbumped)</f>
        <v>3960</v>
      </c>
      <c r="AX1349" s="74">
        <v>1346</v>
      </c>
      <c r="AY1349" s="68" t="s">
        <v>4</v>
      </c>
      <c r="AZ1349" s="71">
        <f t="shared" si="438"/>
        <v>44646</v>
      </c>
      <c r="BA1349" s="67" t="s">
        <v>2</v>
      </c>
      <c r="BB1349" s="68" t="str">
        <f>'Flight Data'!$A1347</f>
        <v>G1346</v>
      </c>
      <c r="BC1349" s="68">
        <f ca="1">'Flight Data'!$B1347</f>
        <v>7</v>
      </c>
      <c r="BD1349" s="68">
        <f ca="1">ROUND(NORMINV($BI1349,'Inputs and Outputs'!$C$19,'Inputs and Outputs'!$D$19),0)</f>
        <v>104</v>
      </c>
      <c r="BE1349" s="68">
        <f t="shared" si="449"/>
        <v>104</v>
      </c>
      <c r="BF1349" s="68">
        <f t="shared" ca="1" si="450"/>
        <v>104</v>
      </c>
      <c r="BG1349" s="68">
        <f ca="1">IF(BF1349-BC1349&gt;'Inputs and Outputs'!$D$4,Four-BC1349,0)</f>
        <v>0</v>
      </c>
      <c r="BH1349" s="68">
        <f ca="1">BF1349*'Inputs and Outputs'!$D$5-BG1349*'Inputs and Outputs'!$D$6</f>
        <v>4160</v>
      </c>
      <c r="BI1349" s="70">
        <f t="shared" ref="BI1349:BI1412" ca="1" si="458">RAND()</f>
        <v>0.55799435503896122</v>
      </c>
      <c r="BJ1349" s="68">
        <f t="shared" si="451"/>
        <v>25</v>
      </c>
      <c r="BK1349" s="75">
        <f ca="1">BF1349*'Inputs and Outputs'!$D$5-('Model Part B'!BG1349*'Model Part B'!BJ1349+BG1349*Costperbumped)</f>
        <v>4160</v>
      </c>
      <c r="BN1349" s="74">
        <v>1346</v>
      </c>
      <c r="BO1349" s="68" t="s">
        <v>4</v>
      </c>
      <c r="BP1349" s="71">
        <f t="shared" si="439"/>
        <v>44646</v>
      </c>
      <c r="BQ1349" s="67" t="s">
        <v>2</v>
      </c>
      <c r="BR1349" s="68" t="str">
        <f>'Flight Data'!$A1347</f>
        <v>G1346</v>
      </c>
      <c r="BS1349" s="68">
        <f ca="1">'Flight Data'!$B1347</f>
        <v>7</v>
      </c>
      <c r="BT1349" s="68">
        <f ca="1">ROUND(NORMINV($BY1349,'Inputs and Outputs'!$C$18,'Inputs and Outputs'!$D$18),0)</f>
        <v>100</v>
      </c>
      <c r="BU1349" s="68">
        <f t="shared" si="452"/>
        <v>105</v>
      </c>
      <c r="BV1349" s="68">
        <f t="shared" ca="1" si="453"/>
        <v>100</v>
      </c>
      <c r="BW1349" s="68">
        <f ca="1">IF(BV1349-BS1349&gt;'Inputs and Outputs'!$D$4,Five-BS1349,0)</f>
        <v>0</v>
      </c>
      <c r="BX1349" s="68">
        <f ca="1">BV1349*'Inputs and Outputs'!$D$5-BW1349*'Inputs and Outputs'!$D$6</f>
        <v>4000</v>
      </c>
      <c r="BY1349" s="70">
        <f t="shared" ref="BY1349:BY1412" ca="1" si="459">RAND()</f>
        <v>0.46064193662762376</v>
      </c>
      <c r="BZ1349" s="68">
        <f t="shared" si="454"/>
        <v>25</v>
      </c>
      <c r="CA1349" s="75">
        <f ca="1">BV1349*'Inputs and Outputs'!$D$5-('Model Part B'!BW1349*'Model Part B'!BZ1349+BW1349*Costperbumped)</f>
        <v>4000</v>
      </c>
    </row>
    <row r="1350" spans="2:79" x14ac:dyDescent="0.2">
      <c r="B1350" s="74">
        <v>1347</v>
      </c>
      <c r="C1350" s="68" t="s">
        <v>4</v>
      </c>
      <c r="D1350" s="71">
        <f t="shared" si="435"/>
        <v>44646</v>
      </c>
      <c r="E1350" s="67" t="s">
        <v>0</v>
      </c>
      <c r="F1350" s="68" t="str">
        <f>'Flight Data'!$A1348</f>
        <v>G1347</v>
      </c>
      <c r="G1350" s="68">
        <f ca="1">'Flight Data'!$B1348</f>
        <v>8</v>
      </c>
      <c r="H1350" s="68">
        <f ca="1">ROUND(NORMINV($M1350,'Inputs and Outputs'!$C$20,'Inputs and Outputs'!$D$20),0)</f>
        <v>109</v>
      </c>
      <c r="I1350" s="68">
        <f t="shared" si="440"/>
        <v>101</v>
      </c>
      <c r="J1350" s="68">
        <f t="shared" ca="1" si="441"/>
        <v>101</v>
      </c>
      <c r="K1350" s="68">
        <f ca="1">IF(J1350-G1350&gt;'Inputs and Outputs'!$D$4,One-G1350,0)</f>
        <v>0</v>
      </c>
      <c r="L1350" s="68">
        <f ca="1">J1350*'Inputs and Outputs'!$D$5-K1350*'Inputs and Outputs'!$D$6</f>
        <v>4040</v>
      </c>
      <c r="M1350" s="70">
        <f t="shared" ca="1" si="455"/>
        <v>0.79112336462701516</v>
      </c>
      <c r="N1350" s="68">
        <f t="shared" si="442"/>
        <v>200</v>
      </c>
      <c r="O1350" s="75">
        <f ca="1">J1350*'Inputs and Outputs'!$D$5-('Model Part B'!K1350*'Model Part B'!N1350+K1350*Costperbumped)</f>
        <v>4040</v>
      </c>
      <c r="R1350" s="74">
        <v>1347</v>
      </c>
      <c r="S1350" s="68" t="s">
        <v>4</v>
      </c>
      <c r="T1350" s="71">
        <f t="shared" si="436"/>
        <v>44646</v>
      </c>
      <c r="U1350" s="67" t="s">
        <v>0</v>
      </c>
      <c r="V1350" s="68" t="str">
        <f>'Flight Data'!$A1348</f>
        <v>G1347</v>
      </c>
      <c r="W1350" s="68">
        <f ca="1">'Flight Data'!$B1348</f>
        <v>8</v>
      </c>
      <c r="X1350" s="68">
        <f ca="1">ROUND(NORMINV($AC1350,'Inputs and Outputs'!$C$20,'Inputs and Outputs'!$D$20),0)</f>
        <v>108</v>
      </c>
      <c r="Y1350" s="68">
        <f t="shared" si="443"/>
        <v>102</v>
      </c>
      <c r="Z1350" s="68">
        <f t="shared" ca="1" si="444"/>
        <v>102</v>
      </c>
      <c r="AA1350" s="68">
        <f ca="1">IF(Z1350-W1350&gt;'Inputs and Outputs'!$D$4,One-W1350,0)</f>
        <v>0</v>
      </c>
      <c r="AB1350" s="68">
        <f ca="1">Z1350*'Inputs and Outputs'!$D$5-AA1350*'Inputs and Outputs'!$D$6</f>
        <v>4080</v>
      </c>
      <c r="AC1350" s="70">
        <f t="shared" ca="1" si="456"/>
        <v>0.7275021235448792</v>
      </c>
      <c r="AD1350" s="68">
        <f t="shared" si="445"/>
        <v>200</v>
      </c>
      <c r="AE1350" s="75">
        <f ca="1">Z1350*'Inputs and Outputs'!$D$5-('Model Part B'!AA1350*'Model Part B'!AD1350+AA1350*Costperbumped)</f>
        <v>4080</v>
      </c>
      <c r="AH1350" s="74">
        <v>1347</v>
      </c>
      <c r="AI1350" s="68" t="s">
        <v>4</v>
      </c>
      <c r="AJ1350" s="71">
        <f t="shared" si="437"/>
        <v>44646</v>
      </c>
      <c r="AK1350" s="67" t="s">
        <v>0</v>
      </c>
      <c r="AL1350" s="68" t="str">
        <f>'Flight Data'!$A1348</f>
        <v>G1347</v>
      </c>
      <c r="AM1350" s="68">
        <f ca="1">'Flight Data'!$B1348</f>
        <v>8</v>
      </c>
      <c r="AN1350" s="68">
        <f ca="1">ROUND(NORMINV($AS1350,'Inputs and Outputs'!$C$20,'Inputs and Outputs'!$D$20),0)</f>
        <v>104</v>
      </c>
      <c r="AO1350" s="68">
        <f t="shared" si="446"/>
        <v>103</v>
      </c>
      <c r="AP1350" s="68">
        <f t="shared" ca="1" si="447"/>
        <v>103</v>
      </c>
      <c r="AQ1350" s="68">
        <f ca="1">IF(AP1350-AM1350&gt;'Inputs and Outputs'!$D$4,Three-AM1350,0)</f>
        <v>0</v>
      </c>
      <c r="AR1350" s="68">
        <f ca="1">AP1350*'Inputs and Outputs'!$D$5-AQ1350*'Inputs and Outputs'!$D$6</f>
        <v>4120</v>
      </c>
      <c r="AS1350" s="70">
        <f t="shared" ca="1" si="457"/>
        <v>0.44188550073371269</v>
      </c>
      <c r="AT1350" s="68">
        <f t="shared" si="448"/>
        <v>200</v>
      </c>
      <c r="AU1350" s="75">
        <f ca="1">AP1350*'Inputs and Outputs'!$D$5-('Model Part B'!AQ1350*'Model Part B'!AT1350+AQ1350*Costperbumped)</f>
        <v>4120</v>
      </c>
      <c r="AX1350" s="74">
        <v>1347</v>
      </c>
      <c r="AY1350" s="68" t="s">
        <v>4</v>
      </c>
      <c r="AZ1350" s="71">
        <f t="shared" si="438"/>
        <v>44646</v>
      </c>
      <c r="BA1350" s="67" t="s">
        <v>0</v>
      </c>
      <c r="BB1350" s="68" t="str">
        <f>'Flight Data'!$A1348</f>
        <v>G1347</v>
      </c>
      <c r="BC1350" s="68">
        <f ca="1">'Flight Data'!$B1348</f>
        <v>8</v>
      </c>
      <c r="BD1350" s="68">
        <f ca="1">ROUND(NORMINV($BI1350,'Inputs and Outputs'!$C$20,'Inputs and Outputs'!$D$20),0)</f>
        <v>107</v>
      </c>
      <c r="BE1350" s="68">
        <f t="shared" si="449"/>
        <v>104</v>
      </c>
      <c r="BF1350" s="68">
        <f t="shared" ca="1" si="450"/>
        <v>104</v>
      </c>
      <c r="BG1350" s="68">
        <f ca="1">IF(BF1350-BC1350&gt;'Inputs and Outputs'!$D$4,Four-BC1350,0)</f>
        <v>0</v>
      </c>
      <c r="BH1350" s="68">
        <f ca="1">BF1350*'Inputs and Outputs'!$D$5-BG1350*'Inputs and Outputs'!$D$6</f>
        <v>4160</v>
      </c>
      <c r="BI1350" s="70">
        <f t="shared" ca="1" si="458"/>
        <v>0.6278232158932745</v>
      </c>
      <c r="BJ1350" s="68">
        <f t="shared" si="451"/>
        <v>200</v>
      </c>
      <c r="BK1350" s="75">
        <f ca="1">BF1350*'Inputs and Outputs'!$D$5-('Model Part B'!BG1350*'Model Part B'!BJ1350+BG1350*Costperbumped)</f>
        <v>4160</v>
      </c>
      <c r="BN1350" s="74">
        <v>1347</v>
      </c>
      <c r="BO1350" s="68" t="s">
        <v>4</v>
      </c>
      <c r="BP1350" s="71">
        <f t="shared" si="439"/>
        <v>44646</v>
      </c>
      <c r="BQ1350" s="67" t="s">
        <v>0</v>
      </c>
      <c r="BR1350" s="68" t="str">
        <f>'Flight Data'!$A1348</f>
        <v>G1347</v>
      </c>
      <c r="BS1350" s="68">
        <f ca="1">'Flight Data'!$B1348</f>
        <v>8</v>
      </c>
      <c r="BT1350" s="68">
        <f ca="1">ROUND(NORMINV($BY1350,'Inputs and Outputs'!$C$18,'Inputs and Outputs'!$D$18),0)</f>
        <v>106</v>
      </c>
      <c r="BU1350" s="68">
        <f t="shared" si="452"/>
        <v>105</v>
      </c>
      <c r="BV1350" s="68">
        <f t="shared" ca="1" si="453"/>
        <v>105</v>
      </c>
      <c r="BW1350" s="68">
        <f ca="1">IF(BV1350-BS1350&gt;'Inputs and Outputs'!$D$4,Five-BS1350,0)</f>
        <v>0</v>
      </c>
      <c r="BX1350" s="68">
        <f ca="1">BV1350*'Inputs and Outputs'!$D$5-BW1350*'Inputs and Outputs'!$D$6</f>
        <v>4200</v>
      </c>
      <c r="BY1350" s="70">
        <f t="shared" ca="1" si="459"/>
        <v>0.81993735918823774</v>
      </c>
      <c r="BZ1350" s="68">
        <f t="shared" si="454"/>
        <v>200</v>
      </c>
      <c r="CA1350" s="75">
        <f ca="1">BV1350*'Inputs and Outputs'!$D$5-('Model Part B'!BW1350*'Model Part B'!BZ1350+BW1350*Costperbumped)</f>
        <v>4200</v>
      </c>
    </row>
    <row r="1351" spans="2:79" x14ac:dyDescent="0.2">
      <c r="B1351" s="74">
        <v>1348</v>
      </c>
      <c r="C1351" s="68" t="s">
        <v>1</v>
      </c>
      <c r="D1351" s="71">
        <f t="shared" si="435"/>
        <v>44647</v>
      </c>
      <c r="E1351" s="67" t="s">
        <v>3</v>
      </c>
      <c r="F1351" s="68" t="str">
        <f>'Flight Data'!$A1349</f>
        <v>G1348</v>
      </c>
      <c r="G1351" s="68">
        <f ca="1">'Flight Data'!$B1349</f>
        <v>0</v>
      </c>
      <c r="H1351" s="68">
        <f ca="1">ROUND(NORMINV($M1351,'Inputs and Outputs'!$C$18,'Inputs and Outputs'!$D$18),0)</f>
        <v>102</v>
      </c>
      <c r="I1351" s="68">
        <f t="shared" si="440"/>
        <v>101</v>
      </c>
      <c r="J1351" s="68">
        <f t="shared" ca="1" si="441"/>
        <v>101</v>
      </c>
      <c r="K1351" s="68">
        <f ca="1">IF(J1351-G1351&gt;'Inputs and Outputs'!$D$4,One-G1351,0)</f>
        <v>1</v>
      </c>
      <c r="L1351" s="68">
        <f ca="1">J1351*'Inputs and Outputs'!$D$5-K1351*'Inputs and Outputs'!$D$6</f>
        <v>3940</v>
      </c>
      <c r="M1351" s="70">
        <f t="shared" ca="1" si="455"/>
        <v>0.59101019424156453</v>
      </c>
      <c r="N1351" s="68">
        <f t="shared" si="442"/>
        <v>25</v>
      </c>
      <c r="O1351" s="75">
        <f ca="1">J1351*'Inputs and Outputs'!$D$5-('Model Part B'!K1351*'Model Part B'!N1351+K1351*Costperbumped)</f>
        <v>3915</v>
      </c>
      <c r="R1351" s="74">
        <v>1348</v>
      </c>
      <c r="S1351" s="68" t="s">
        <v>1</v>
      </c>
      <c r="T1351" s="71">
        <f t="shared" si="436"/>
        <v>44647</v>
      </c>
      <c r="U1351" s="67" t="s">
        <v>3</v>
      </c>
      <c r="V1351" s="68" t="str">
        <f>'Flight Data'!$A1349</f>
        <v>G1348</v>
      </c>
      <c r="W1351" s="68">
        <f ca="1">'Flight Data'!$B1349</f>
        <v>0</v>
      </c>
      <c r="X1351" s="68">
        <f ca="1">ROUND(NORMINV($AC1351,'Inputs and Outputs'!$C$18,'Inputs and Outputs'!$D$18),0)</f>
        <v>101</v>
      </c>
      <c r="Y1351" s="68">
        <f t="shared" si="443"/>
        <v>102</v>
      </c>
      <c r="Z1351" s="68">
        <f t="shared" ca="1" si="444"/>
        <v>101</v>
      </c>
      <c r="AA1351" s="68">
        <f ca="1">IF(Z1351-W1351&gt;'Inputs and Outputs'!$D$4,One-W1351,0)</f>
        <v>1</v>
      </c>
      <c r="AB1351" s="68">
        <f ca="1">Z1351*'Inputs and Outputs'!$D$5-AA1351*'Inputs and Outputs'!$D$6</f>
        <v>3940</v>
      </c>
      <c r="AC1351" s="70">
        <f t="shared" ca="1" si="456"/>
        <v>0.52686850468470625</v>
      </c>
      <c r="AD1351" s="68">
        <f t="shared" si="445"/>
        <v>25</v>
      </c>
      <c r="AE1351" s="75">
        <f ca="1">Z1351*'Inputs and Outputs'!$D$5-('Model Part B'!AA1351*'Model Part B'!AD1351+AA1351*Costperbumped)</f>
        <v>3915</v>
      </c>
      <c r="AH1351" s="74">
        <v>1348</v>
      </c>
      <c r="AI1351" s="68" t="s">
        <v>1</v>
      </c>
      <c r="AJ1351" s="71">
        <f t="shared" si="437"/>
        <v>44647</v>
      </c>
      <c r="AK1351" s="67" t="s">
        <v>3</v>
      </c>
      <c r="AL1351" s="68" t="str">
        <f>'Flight Data'!$A1349</f>
        <v>G1348</v>
      </c>
      <c r="AM1351" s="68">
        <f ca="1">'Flight Data'!$B1349</f>
        <v>0</v>
      </c>
      <c r="AN1351" s="68">
        <f ca="1">ROUND(NORMINV($AS1351,'Inputs and Outputs'!$C$18,'Inputs and Outputs'!$D$18),0)</f>
        <v>111</v>
      </c>
      <c r="AO1351" s="68">
        <f t="shared" si="446"/>
        <v>103</v>
      </c>
      <c r="AP1351" s="68">
        <f t="shared" ca="1" si="447"/>
        <v>103</v>
      </c>
      <c r="AQ1351" s="68">
        <f ca="1">IF(AP1351-AM1351&gt;'Inputs and Outputs'!$D$4,Three-AM1351,0)</f>
        <v>3</v>
      </c>
      <c r="AR1351" s="68">
        <f ca="1">AP1351*'Inputs and Outputs'!$D$5-AQ1351*'Inputs and Outputs'!$D$6</f>
        <v>3820</v>
      </c>
      <c r="AS1351" s="70">
        <f t="shared" ca="1" si="457"/>
        <v>0.94836975269447854</v>
      </c>
      <c r="AT1351" s="68">
        <f t="shared" si="448"/>
        <v>25</v>
      </c>
      <c r="AU1351" s="75">
        <f ca="1">AP1351*'Inputs and Outputs'!$D$5-('Model Part B'!AQ1351*'Model Part B'!AT1351+AQ1351*Costperbumped)</f>
        <v>3745</v>
      </c>
      <c r="AX1351" s="74">
        <v>1348</v>
      </c>
      <c r="AY1351" s="68" t="s">
        <v>1</v>
      </c>
      <c r="AZ1351" s="71">
        <f t="shared" si="438"/>
        <v>44647</v>
      </c>
      <c r="BA1351" s="67" t="s">
        <v>3</v>
      </c>
      <c r="BB1351" s="68" t="str">
        <f>'Flight Data'!$A1349</f>
        <v>G1348</v>
      </c>
      <c r="BC1351" s="68">
        <f ca="1">'Flight Data'!$B1349</f>
        <v>0</v>
      </c>
      <c r="BD1351" s="68">
        <f ca="1">ROUND(NORMINV($BI1351,'Inputs and Outputs'!$C$18,'Inputs and Outputs'!$D$18),0)</f>
        <v>102</v>
      </c>
      <c r="BE1351" s="68">
        <f t="shared" si="449"/>
        <v>104</v>
      </c>
      <c r="BF1351" s="68">
        <f t="shared" ca="1" si="450"/>
        <v>102</v>
      </c>
      <c r="BG1351" s="68">
        <f ca="1">IF(BF1351-BC1351&gt;'Inputs and Outputs'!$D$4,Four-BC1351,0)</f>
        <v>4</v>
      </c>
      <c r="BH1351" s="68">
        <f ca="1">BF1351*'Inputs and Outputs'!$D$5-BG1351*'Inputs and Outputs'!$D$6</f>
        <v>3680</v>
      </c>
      <c r="BI1351" s="70">
        <f t="shared" ca="1" si="458"/>
        <v>0.59068971792373604</v>
      </c>
      <c r="BJ1351" s="68">
        <f t="shared" si="451"/>
        <v>25</v>
      </c>
      <c r="BK1351" s="75">
        <f ca="1">BF1351*'Inputs and Outputs'!$D$5-('Model Part B'!BG1351*'Model Part B'!BJ1351+BG1351*Costperbumped)</f>
        <v>3580</v>
      </c>
      <c r="BN1351" s="74">
        <v>1348</v>
      </c>
      <c r="BO1351" s="68" t="s">
        <v>1</v>
      </c>
      <c r="BP1351" s="71">
        <f t="shared" si="439"/>
        <v>44647</v>
      </c>
      <c r="BQ1351" s="67" t="s">
        <v>3</v>
      </c>
      <c r="BR1351" s="68" t="str">
        <f>'Flight Data'!$A1349</f>
        <v>G1348</v>
      </c>
      <c r="BS1351" s="68">
        <f ca="1">'Flight Data'!$B1349</f>
        <v>0</v>
      </c>
      <c r="BT1351" s="68">
        <f ca="1">ROUND(NORMINV($BY1351,'Inputs and Outputs'!$C$18,'Inputs and Outputs'!$D$18),0)</f>
        <v>100</v>
      </c>
      <c r="BU1351" s="68">
        <f t="shared" si="452"/>
        <v>105</v>
      </c>
      <c r="BV1351" s="68">
        <f t="shared" ca="1" si="453"/>
        <v>100</v>
      </c>
      <c r="BW1351" s="68">
        <f ca="1">IF(BV1351-BS1351&gt;'Inputs and Outputs'!$D$4,Five-BS1351,0)</f>
        <v>0</v>
      </c>
      <c r="BX1351" s="68">
        <f ca="1">BV1351*'Inputs and Outputs'!$D$5-BW1351*'Inputs and Outputs'!$D$6</f>
        <v>4000</v>
      </c>
      <c r="BY1351" s="70">
        <f t="shared" ca="1" si="459"/>
        <v>0.42864368689446919</v>
      </c>
      <c r="BZ1351" s="68">
        <f t="shared" si="454"/>
        <v>25</v>
      </c>
      <c r="CA1351" s="75">
        <f ca="1">BV1351*'Inputs and Outputs'!$D$5-('Model Part B'!BW1351*'Model Part B'!BZ1351+BW1351*Costperbumped)</f>
        <v>4000</v>
      </c>
    </row>
    <row r="1352" spans="2:79" x14ac:dyDescent="0.2">
      <c r="B1352" s="74">
        <v>1349</v>
      </c>
      <c r="C1352" s="68" t="s">
        <v>1</v>
      </c>
      <c r="D1352" s="71">
        <f t="shared" si="435"/>
        <v>44647</v>
      </c>
      <c r="E1352" s="67" t="s">
        <v>2</v>
      </c>
      <c r="F1352" s="68" t="str">
        <f>'Flight Data'!$A1350</f>
        <v>G1349</v>
      </c>
      <c r="G1352" s="68">
        <f ca="1">'Flight Data'!$B1350</f>
        <v>0</v>
      </c>
      <c r="H1352" s="68">
        <f ca="1">ROUND(NORMINV($M1352,'Inputs and Outputs'!$C$19,'Inputs and Outputs'!$D$19),0)</f>
        <v>102</v>
      </c>
      <c r="I1352" s="68">
        <f t="shared" si="440"/>
        <v>101</v>
      </c>
      <c r="J1352" s="68">
        <f t="shared" ca="1" si="441"/>
        <v>101</v>
      </c>
      <c r="K1352" s="68">
        <f ca="1">IF(J1352-G1352&gt;'Inputs and Outputs'!$D$4,One-G1352,0)</f>
        <v>1</v>
      </c>
      <c r="L1352" s="68">
        <f ca="1">J1352*'Inputs and Outputs'!$D$5-K1352*'Inputs and Outputs'!$D$6</f>
        <v>3940</v>
      </c>
      <c r="M1352" s="70">
        <f t="shared" ca="1" si="455"/>
        <v>0.45332401005908096</v>
      </c>
      <c r="N1352" s="68">
        <f t="shared" si="442"/>
        <v>25</v>
      </c>
      <c r="O1352" s="75">
        <f ca="1">J1352*'Inputs and Outputs'!$D$5-('Model Part B'!K1352*'Model Part B'!N1352+K1352*Costperbumped)</f>
        <v>3915</v>
      </c>
      <c r="R1352" s="74">
        <v>1349</v>
      </c>
      <c r="S1352" s="68" t="s">
        <v>1</v>
      </c>
      <c r="T1352" s="71">
        <f t="shared" si="436"/>
        <v>44647</v>
      </c>
      <c r="U1352" s="67" t="s">
        <v>2</v>
      </c>
      <c r="V1352" s="68" t="str">
        <f>'Flight Data'!$A1350</f>
        <v>G1349</v>
      </c>
      <c r="W1352" s="68">
        <f ca="1">'Flight Data'!$B1350</f>
        <v>0</v>
      </c>
      <c r="X1352" s="68">
        <f ca="1">ROUND(NORMINV($AC1352,'Inputs and Outputs'!$C$19,'Inputs and Outputs'!$D$19),0)</f>
        <v>98</v>
      </c>
      <c r="Y1352" s="68">
        <f t="shared" si="443"/>
        <v>102</v>
      </c>
      <c r="Z1352" s="68">
        <f t="shared" ca="1" si="444"/>
        <v>98</v>
      </c>
      <c r="AA1352" s="68">
        <f ca="1">IF(Z1352-W1352&gt;'Inputs and Outputs'!$D$4,One-W1352,0)</f>
        <v>0</v>
      </c>
      <c r="AB1352" s="68">
        <f ca="1">Z1352*'Inputs and Outputs'!$D$5-AA1352*'Inputs and Outputs'!$D$6</f>
        <v>3920</v>
      </c>
      <c r="AC1352" s="70">
        <f t="shared" ca="1" si="456"/>
        <v>0.14805224469326939</v>
      </c>
      <c r="AD1352" s="68">
        <f t="shared" si="445"/>
        <v>25</v>
      </c>
      <c r="AE1352" s="75">
        <f ca="1">Z1352*'Inputs and Outputs'!$D$5-('Model Part B'!AA1352*'Model Part B'!AD1352+AA1352*Costperbumped)</f>
        <v>3920</v>
      </c>
      <c r="AH1352" s="74">
        <v>1349</v>
      </c>
      <c r="AI1352" s="68" t="s">
        <v>1</v>
      </c>
      <c r="AJ1352" s="71">
        <f t="shared" si="437"/>
        <v>44647</v>
      </c>
      <c r="AK1352" s="67" t="s">
        <v>2</v>
      </c>
      <c r="AL1352" s="68" t="str">
        <f>'Flight Data'!$A1350</f>
        <v>G1349</v>
      </c>
      <c r="AM1352" s="68">
        <f ca="1">'Flight Data'!$B1350</f>
        <v>0</v>
      </c>
      <c r="AN1352" s="68">
        <f ca="1">ROUND(NORMINV($AS1352,'Inputs and Outputs'!$C$19,'Inputs and Outputs'!$D$19),0)</f>
        <v>114</v>
      </c>
      <c r="AO1352" s="68">
        <f t="shared" si="446"/>
        <v>103</v>
      </c>
      <c r="AP1352" s="68">
        <f t="shared" ca="1" si="447"/>
        <v>103</v>
      </c>
      <c r="AQ1352" s="68">
        <f ca="1">IF(AP1352-AM1352&gt;'Inputs and Outputs'!$D$4,Three-AM1352,0)</f>
        <v>3</v>
      </c>
      <c r="AR1352" s="68">
        <f ca="1">AP1352*'Inputs and Outputs'!$D$5-AQ1352*'Inputs and Outputs'!$D$6</f>
        <v>3820</v>
      </c>
      <c r="AS1352" s="70">
        <f t="shared" ca="1" si="457"/>
        <v>0.98574593739169958</v>
      </c>
      <c r="AT1352" s="68">
        <f t="shared" si="448"/>
        <v>25</v>
      </c>
      <c r="AU1352" s="75">
        <f ca="1">AP1352*'Inputs and Outputs'!$D$5-('Model Part B'!AQ1352*'Model Part B'!AT1352+AQ1352*Costperbumped)</f>
        <v>3745</v>
      </c>
      <c r="AX1352" s="74">
        <v>1349</v>
      </c>
      <c r="AY1352" s="68" t="s">
        <v>1</v>
      </c>
      <c r="AZ1352" s="71">
        <f t="shared" si="438"/>
        <v>44647</v>
      </c>
      <c r="BA1352" s="67" t="s">
        <v>2</v>
      </c>
      <c r="BB1352" s="68" t="str">
        <f>'Flight Data'!$A1350</f>
        <v>G1349</v>
      </c>
      <c r="BC1352" s="68">
        <f ca="1">'Flight Data'!$B1350</f>
        <v>0</v>
      </c>
      <c r="BD1352" s="68">
        <f ca="1">ROUND(NORMINV($BI1352,'Inputs and Outputs'!$C$19,'Inputs and Outputs'!$D$19),0)</f>
        <v>103</v>
      </c>
      <c r="BE1352" s="68">
        <f t="shared" si="449"/>
        <v>104</v>
      </c>
      <c r="BF1352" s="68">
        <f t="shared" ca="1" si="450"/>
        <v>103</v>
      </c>
      <c r="BG1352" s="68">
        <f ca="1">IF(BF1352-BC1352&gt;'Inputs and Outputs'!$D$4,Four-BC1352,0)</f>
        <v>4</v>
      </c>
      <c r="BH1352" s="68">
        <f ca="1">BF1352*'Inputs and Outputs'!$D$5-BG1352*'Inputs and Outputs'!$D$6</f>
        <v>3720</v>
      </c>
      <c r="BI1352" s="70">
        <f t="shared" ca="1" si="458"/>
        <v>0.49715482750196138</v>
      </c>
      <c r="BJ1352" s="68">
        <f t="shared" si="451"/>
        <v>25</v>
      </c>
      <c r="BK1352" s="75">
        <f ca="1">BF1352*'Inputs and Outputs'!$D$5-('Model Part B'!BG1352*'Model Part B'!BJ1352+BG1352*Costperbumped)</f>
        <v>3620</v>
      </c>
      <c r="BN1352" s="74">
        <v>1349</v>
      </c>
      <c r="BO1352" s="68" t="s">
        <v>1</v>
      </c>
      <c r="BP1352" s="71">
        <f t="shared" si="439"/>
        <v>44647</v>
      </c>
      <c r="BQ1352" s="67" t="s">
        <v>2</v>
      </c>
      <c r="BR1352" s="68" t="str">
        <f>'Flight Data'!$A1350</f>
        <v>G1349</v>
      </c>
      <c r="BS1352" s="68">
        <f ca="1">'Flight Data'!$B1350</f>
        <v>0</v>
      </c>
      <c r="BT1352" s="68">
        <f ca="1">ROUND(NORMINV($BY1352,'Inputs and Outputs'!$C$18,'Inputs and Outputs'!$D$18),0)</f>
        <v>110</v>
      </c>
      <c r="BU1352" s="68">
        <f t="shared" si="452"/>
        <v>105</v>
      </c>
      <c r="BV1352" s="68">
        <f t="shared" ca="1" si="453"/>
        <v>105</v>
      </c>
      <c r="BW1352" s="68">
        <f ca="1">IF(BV1352-BS1352&gt;'Inputs and Outputs'!$D$4,Five-BS1352,0)</f>
        <v>5</v>
      </c>
      <c r="BX1352" s="68">
        <f ca="1">BV1352*'Inputs and Outputs'!$D$5-BW1352*'Inputs and Outputs'!$D$6</f>
        <v>3700</v>
      </c>
      <c r="BY1352" s="70">
        <f t="shared" ca="1" si="459"/>
        <v>0.92963253106304655</v>
      </c>
      <c r="BZ1352" s="68">
        <f t="shared" si="454"/>
        <v>25</v>
      </c>
      <c r="CA1352" s="75">
        <f ca="1">BV1352*'Inputs and Outputs'!$D$5-('Model Part B'!BW1352*'Model Part B'!BZ1352+BW1352*Costperbumped)</f>
        <v>3575</v>
      </c>
    </row>
    <row r="1353" spans="2:79" x14ac:dyDescent="0.2">
      <c r="B1353" s="74">
        <v>1350</v>
      </c>
      <c r="C1353" s="68" t="s">
        <v>1</v>
      </c>
      <c r="D1353" s="71">
        <f t="shared" si="435"/>
        <v>44647</v>
      </c>
      <c r="E1353" s="67" t="s">
        <v>0</v>
      </c>
      <c r="F1353" s="68" t="str">
        <f>'Flight Data'!$A1351</f>
        <v>G1350</v>
      </c>
      <c r="G1353" s="68">
        <f ca="1">'Flight Data'!$B1351</f>
        <v>0</v>
      </c>
      <c r="H1353" s="68">
        <f ca="1">ROUND(NORMINV($M1353,'Inputs and Outputs'!$C$20,'Inputs and Outputs'!$D$20),0)</f>
        <v>112</v>
      </c>
      <c r="I1353" s="68">
        <f t="shared" si="440"/>
        <v>101</v>
      </c>
      <c r="J1353" s="68">
        <f t="shared" ca="1" si="441"/>
        <v>101</v>
      </c>
      <c r="K1353" s="68">
        <f ca="1">IF(J1353-G1353&gt;'Inputs and Outputs'!$D$4,One-G1353,0)</f>
        <v>1</v>
      </c>
      <c r="L1353" s="68">
        <f ca="1">J1353*'Inputs and Outputs'!$D$5-K1353*'Inputs and Outputs'!$D$6</f>
        <v>3940</v>
      </c>
      <c r="M1353" s="70">
        <f t="shared" ca="1" si="455"/>
        <v>0.92088888621947773</v>
      </c>
      <c r="N1353" s="68">
        <f t="shared" si="442"/>
        <v>200</v>
      </c>
      <c r="O1353" s="75">
        <f ca="1">J1353*'Inputs and Outputs'!$D$5-('Model Part B'!K1353*'Model Part B'!N1353+K1353*Costperbumped)</f>
        <v>3740</v>
      </c>
      <c r="R1353" s="74">
        <v>1350</v>
      </c>
      <c r="S1353" s="68" t="s">
        <v>1</v>
      </c>
      <c r="T1353" s="71">
        <f t="shared" si="436"/>
        <v>44647</v>
      </c>
      <c r="U1353" s="67" t="s">
        <v>0</v>
      </c>
      <c r="V1353" s="68" t="str">
        <f>'Flight Data'!$A1351</f>
        <v>G1350</v>
      </c>
      <c r="W1353" s="68">
        <f ca="1">'Flight Data'!$B1351</f>
        <v>0</v>
      </c>
      <c r="X1353" s="68">
        <f ca="1">ROUND(NORMINV($AC1353,'Inputs and Outputs'!$C$20,'Inputs and Outputs'!$D$20),0)</f>
        <v>105</v>
      </c>
      <c r="Y1353" s="68">
        <f t="shared" si="443"/>
        <v>102</v>
      </c>
      <c r="Z1353" s="68">
        <f t="shared" ca="1" si="444"/>
        <v>102</v>
      </c>
      <c r="AA1353" s="68">
        <f ca="1">IF(Z1353-W1353&gt;'Inputs and Outputs'!$D$4,One-W1353,0)</f>
        <v>1</v>
      </c>
      <c r="AB1353" s="68">
        <f ca="1">Z1353*'Inputs and Outputs'!$D$5-AA1353*'Inputs and Outputs'!$D$6</f>
        <v>3980</v>
      </c>
      <c r="AC1353" s="70">
        <f t="shared" ca="1" si="456"/>
        <v>0.4902513578299964</v>
      </c>
      <c r="AD1353" s="68">
        <f t="shared" si="445"/>
        <v>200</v>
      </c>
      <c r="AE1353" s="75">
        <f ca="1">Z1353*'Inputs and Outputs'!$D$5-('Model Part B'!AA1353*'Model Part B'!AD1353+AA1353*Costperbumped)</f>
        <v>3780</v>
      </c>
      <c r="AH1353" s="74">
        <v>1350</v>
      </c>
      <c r="AI1353" s="68" t="s">
        <v>1</v>
      </c>
      <c r="AJ1353" s="71">
        <f t="shared" si="437"/>
        <v>44647</v>
      </c>
      <c r="AK1353" s="67" t="s">
        <v>0</v>
      </c>
      <c r="AL1353" s="68" t="str">
        <f>'Flight Data'!$A1351</f>
        <v>G1350</v>
      </c>
      <c r="AM1353" s="68">
        <f ca="1">'Flight Data'!$B1351</f>
        <v>0</v>
      </c>
      <c r="AN1353" s="68">
        <f ca="1">ROUND(NORMINV($AS1353,'Inputs and Outputs'!$C$20,'Inputs and Outputs'!$D$20),0)</f>
        <v>106</v>
      </c>
      <c r="AO1353" s="68">
        <f t="shared" si="446"/>
        <v>103</v>
      </c>
      <c r="AP1353" s="68">
        <f t="shared" ca="1" si="447"/>
        <v>103</v>
      </c>
      <c r="AQ1353" s="68">
        <f ca="1">IF(AP1353-AM1353&gt;'Inputs and Outputs'!$D$4,Three-AM1353,0)</f>
        <v>3</v>
      </c>
      <c r="AR1353" s="68">
        <f ca="1">AP1353*'Inputs and Outputs'!$D$5-AQ1353*'Inputs and Outputs'!$D$6</f>
        <v>3820</v>
      </c>
      <c r="AS1353" s="70">
        <f t="shared" ca="1" si="457"/>
        <v>0.61153875589466056</v>
      </c>
      <c r="AT1353" s="68">
        <f t="shared" si="448"/>
        <v>200</v>
      </c>
      <c r="AU1353" s="75">
        <f ca="1">AP1353*'Inputs and Outputs'!$D$5-('Model Part B'!AQ1353*'Model Part B'!AT1353+AQ1353*Costperbumped)</f>
        <v>3220</v>
      </c>
      <c r="AX1353" s="74">
        <v>1350</v>
      </c>
      <c r="AY1353" s="68" t="s">
        <v>1</v>
      </c>
      <c r="AZ1353" s="71">
        <f t="shared" si="438"/>
        <v>44647</v>
      </c>
      <c r="BA1353" s="67" t="s">
        <v>0</v>
      </c>
      <c r="BB1353" s="68" t="str">
        <f>'Flight Data'!$A1351</f>
        <v>G1350</v>
      </c>
      <c r="BC1353" s="68">
        <f ca="1">'Flight Data'!$B1351</f>
        <v>0</v>
      </c>
      <c r="BD1353" s="68">
        <f ca="1">ROUND(NORMINV($BI1353,'Inputs and Outputs'!$C$20,'Inputs and Outputs'!$D$20),0)</f>
        <v>103</v>
      </c>
      <c r="BE1353" s="68">
        <f t="shared" si="449"/>
        <v>104</v>
      </c>
      <c r="BF1353" s="68">
        <f t="shared" ca="1" si="450"/>
        <v>103</v>
      </c>
      <c r="BG1353" s="68">
        <f ca="1">IF(BF1353-BC1353&gt;'Inputs and Outputs'!$D$4,Four-BC1353,0)</f>
        <v>4</v>
      </c>
      <c r="BH1353" s="68">
        <f ca="1">BF1353*'Inputs and Outputs'!$D$5-BG1353*'Inputs and Outputs'!$D$6</f>
        <v>3720</v>
      </c>
      <c r="BI1353" s="70">
        <f t="shared" ca="1" si="458"/>
        <v>0.36783981815744149</v>
      </c>
      <c r="BJ1353" s="68">
        <f t="shared" si="451"/>
        <v>200</v>
      </c>
      <c r="BK1353" s="75">
        <f ca="1">BF1353*'Inputs and Outputs'!$D$5-('Model Part B'!BG1353*'Model Part B'!BJ1353+BG1353*Costperbumped)</f>
        <v>2920</v>
      </c>
      <c r="BN1353" s="74">
        <v>1350</v>
      </c>
      <c r="BO1353" s="68" t="s">
        <v>1</v>
      </c>
      <c r="BP1353" s="71">
        <f t="shared" si="439"/>
        <v>44647</v>
      </c>
      <c r="BQ1353" s="67" t="s">
        <v>0</v>
      </c>
      <c r="BR1353" s="68" t="str">
        <f>'Flight Data'!$A1351</f>
        <v>G1350</v>
      </c>
      <c r="BS1353" s="68">
        <f ca="1">'Flight Data'!$B1351</f>
        <v>0</v>
      </c>
      <c r="BT1353" s="68">
        <f ca="1">ROUND(NORMINV($BY1353,'Inputs and Outputs'!$C$18,'Inputs and Outputs'!$D$18),0)</f>
        <v>94</v>
      </c>
      <c r="BU1353" s="68">
        <f t="shared" si="452"/>
        <v>105</v>
      </c>
      <c r="BV1353" s="68">
        <f t="shared" ca="1" si="453"/>
        <v>94</v>
      </c>
      <c r="BW1353" s="68">
        <f ca="1">IF(BV1353-BS1353&gt;'Inputs and Outputs'!$D$4,Five-BS1353,0)</f>
        <v>0</v>
      </c>
      <c r="BX1353" s="68">
        <f ca="1">BV1353*'Inputs and Outputs'!$D$5-BW1353*'Inputs and Outputs'!$D$6</f>
        <v>3760</v>
      </c>
      <c r="BY1353" s="70">
        <f t="shared" ca="1" si="459"/>
        <v>0.10719330255579329</v>
      </c>
      <c r="BZ1353" s="68">
        <f t="shared" si="454"/>
        <v>200</v>
      </c>
      <c r="CA1353" s="75">
        <f ca="1">BV1353*'Inputs and Outputs'!$D$5-('Model Part B'!BW1353*'Model Part B'!BZ1353+BW1353*Costperbumped)</f>
        <v>3760</v>
      </c>
    </row>
    <row r="1354" spans="2:79" x14ac:dyDescent="0.2">
      <c r="B1354" s="74">
        <v>1351</v>
      </c>
      <c r="C1354" s="68" t="s">
        <v>9</v>
      </c>
      <c r="D1354" s="71">
        <f t="shared" si="435"/>
        <v>44648</v>
      </c>
      <c r="E1354" s="67" t="s">
        <v>3</v>
      </c>
      <c r="F1354" s="68" t="str">
        <f>'Flight Data'!$A1352</f>
        <v>G1351</v>
      </c>
      <c r="G1354" s="68">
        <f ca="1">'Flight Data'!$B1352</f>
        <v>3</v>
      </c>
      <c r="H1354" s="68">
        <f ca="1">ROUND(NORMINV($M1354,'Inputs and Outputs'!$C$18,'Inputs and Outputs'!$D$18),0)</f>
        <v>93</v>
      </c>
      <c r="I1354" s="68">
        <f t="shared" si="440"/>
        <v>101</v>
      </c>
      <c r="J1354" s="68">
        <f t="shared" ca="1" si="441"/>
        <v>93</v>
      </c>
      <c r="K1354" s="68">
        <f ca="1">IF(J1354-G1354&gt;'Inputs and Outputs'!$D$4,One-G1354,0)</f>
        <v>0</v>
      </c>
      <c r="L1354" s="68">
        <f ca="1">J1354*'Inputs and Outputs'!$D$5-K1354*'Inputs and Outputs'!$D$6</f>
        <v>3720</v>
      </c>
      <c r="M1354" s="70">
        <f t="shared" ca="1" si="455"/>
        <v>9.5738365234583678E-2</v>
      </c>
      <c r="N1354" s="68">
        <f t="shared" si="442"/>
        <v>25</v>
      </c>
      <c r="O1354" s="75">
        <f ca="1">J1354*'Inputs and Outputs'!$D$5-('Model Part B'!K1354*'Model Part B'!N1354+K1354*Costperbumped)</f>
        <v>3720</v>
      </c>
      <c r="R1354" s="74">
        <v>1351</v>
      </c>
      <c r="S1354" s="68" t="s">
        <v>9</v>
      </c>
      <c r="T1354" s="71">
        <f t="shared" si="436"/>
        <v>44648</v>
      </c>
      <c r="U1354" s="67" t="s">
        <v>3</v>
      </c>
      <c r="V1354" s="68" t="str">
        <f>'Flight Data'!$A1352</f>
        <v>G1351</v>
      </c>
      <c r="W1354" s="68">
        <f ca="1">'Flight Data'!$B1352</f>
        <v>3</v>
      </c>
      <c r="X1354" s="68">
        <f ca="1">ROUND(NORMINV($AC1354,'Inputs and Outputs'!$C$18,'Inputs and Outputs'!$D$18),0)</f>
        <v>97</v>
      </c>
      <c r="Y1354" s="68">
        <f t="shared" si="443"/>
        <v>102</v>
      </c>
      <c r="Z1354" s="68">
        <f t="shared" ca="1" si="444"/>
        <v>97</v>
      </c>
      <c r="AA1354" s="68">
        <f ca="1">IF(Z1354-W1354&gt;'Inputs and Outputs'!$D$4,One-W1354,0)</f>
        <v>0</v>
      </c>
      <c r="AB1354" s="68">
        <f ca="1">Z1354*'Inputs and Outputs'!$D$5-AA1354*'Inputs and Outputs'!$D$6</f>
        <v>3880</v>
      </c>
      <c r="AC1354" s="70">
        <f t="shared" ca="1" si="456"/>
        <v>0.2292236923833153</v>
      </c>
      <c r="AD1354" s="68">
        <f t="shared" si="445"/>
        <v>25</v>
      </c>
      <c r="AE1354" s="75">
        <f ca="1">Z1354*'Inputs and Outputs'!$D$5-('Model Part B'!AA1354*'Model Part B'!AD1354+AA1354*Costperbumped)</f>
        <v>3880</v>
      </c>
      <c r="AH1354" s="74">
        <v>1351</v>
      </c>
      <c r="AI1354" s="68" t="s">
        <v>9</v>
      </c>
      <c r="AJ1354" s="71">
        <f t="shared" si="437"/>
        <v>44648</v>
      </c>
      <c r="AK1354" s="67" t="s">
        <v>3</v>
      </c>
      <c r="AL1354" s="68" t="str">
        <f>'Flight Data'!$A1352</f>
        <v>G1351</v>
      </c>
      <c r="AM1354" s="68">
        <f ca="1">'Flight Data'!$B1352</f>
        <v>3</v>
      </c>
      <c r="AN1354" s="68">
        <f ca="1">ROUND(NORMINV($AS1354,'Inputs and Outputs'!$C$18,'Inputs and Outputs'!$D$18),0)</f>
        <v>109</v>
      </c>
      <c r="AO1354" s="68">
        <f t="shared" si="446"/>
        <v>103</v>
      </c>
      <c r="AP1354" s="68">
        <f t="shared" ca="1" si="447"/>
        <v>103</v>
      </c>
      <c r="AQ1354" s="68">
        <f ca="1">IF(AP1354-AM1354&gt;'Inputs and Outputs'!$D$4,Three-AM1354,0)</f>
        <v>0</v>
      </c>
      <c r="AR1354" s="68">
        <f ca="1">AP1354*'Inputs and Outputs'!$D$5-AQ1354*'Inputs and Outputs'!$D$6</f>
        <v>4120</v>
      </c>
      <c r="AS1354" s="70">
        <f t="shared" ca="1" si="457"/>
        <v>0.90535765089454856</v>
      </c>
      <c r="AT1354" s="68">
        <f t="shared" si="448"/>
        <v>25</v>
      </c>
      <c r="AU1354" s="75">
        <f ca="1">AP1354*'Inputs and Outputs'!$D$5-('Model Part B'!AQ1354*'Model Part B'!AT1354+AQ1354*Costperbumped)</f>
        <v>4120</v>
      </c>
      <c r="AX1354" s="74">
        <v>1351</v>
      </c>
      <c r="AY1354" s="68" t="s">
        <v>9</v>
      </c>
      <c r="AZ1354" s="71">
        <f t="shared" si="438"/>
        <v>44648</v>
      </c>
      <c r="BA1354" s="67" t="s">
        <v>3</v>
      </c>
      <c r="BB1354" s="68" t="str">
        <f>'Flight Data'!$A1352</f>
        <v>G1351</v>
      </c>
      <c r="BC1354" s="68">
        <f ca="1">'Flight Data'!$B1352</f>
        <v>3</v>
      </c>
      <c r="BD1354" s="68">
        <f ca="1">ROUND(NORMINV($BI1354,'Inputs and Outputs'!$C$18,'Inputs and Outputs'!$D$18),0)</f>
        <v>98</v>
      </c>
      <c r="BE1354" s="68">
        <f t="shared" si="449"/>
        <v>104</v>
      </c>
      <c r="BF1354" s="68">
        <f t="shared" ca="1" si="450"/>
        <v>98</v>
      </c>
      <c r="BG1354" s="68">
        <f ca="1">IF(BF1354-BC1354&gt;'Inputs and Outputs'!$D$4,Four-BC1354,0)</f>
        <v>0</v>
      </c>
      <c r="BH1354" s="68">
        <f ca="1">BF1354*'Inputs and Outputs'!$D$5-BG1354*'Inputs and Outputs'!$D$6</f>
        <v>3920</v>
      </c>
      <c r="BI1354" s="70">
        <f t="shared" ca="1" si="458"/>
        <v>0.33602640466606903</v>
      </c>
      <c r="BJ1354" s="68">
        <f t="shared" si="451"/>
        <v>25</v>
      </c>
      <c r="BK1354" s="75">
        <f ca="1">BF1354*'Inputs and Outputs'!$D$5-('Model Part B'!BG1354*'Model Part B'!BJ1354+BG1354*Costperbumped)</f>
        <v>3920</v>
      </c>
      <c r="BN1354" s="74">
        <v>1351</v>
      </c>
      <c r="BO1354" s="68" t="s">
        <v>9</v>
      </c>
      <c r="BP1354" s="71">
        <f t="shared" si="439"/>
        <v>44648</v>
      </c>
      <c r="BQ1354" s="67" t="s">
        <v>3</v>
      </c>
      <c r="BR1354" s="68" t="str">
        <f>'Flight Data'!$A1352</f>
        <v>G1351</v>
      </c>
      <c r="BS1354" s="68">
        <f ca="1">'Flight Data'!$B1352</f>
        <v>3</v>
      </c>
      <c r="BT1354" s="68">
        <f ca="1">ROUND(NORMINV($BY1354,'Inputs and Outputs'!$C$18,'Inputs and Outputs'!$D$18),0)</f>
        <v>108</v>
      </c>
      <c r="BU1354" s="68">
        <f t="shared" si="452"/>
        <v>105</v>
      </c>
      <c r="BV1354" s="68">
        <f t="shared" ca="1" si="453"/>
        <v>105</v>
      </c>
      <c r="BW1354" s="68">
        <f ca="1">IF(BV1354-BS1354&gt;'Inputs and Outputs'!$D$4,Five-BS1354,0)</f>
        <v>2</v>
      </c>
      <c r="BX1354" s="68">
        <f ca="1">BV1354*'Inputs and Outputs'!$D$5-BW1354*'Inputs and Outputs'!$D$6</f>
        <v>4000</v>
      </c>
      <c r="BY1354" s="70">
        <f t="shared" ca="1" si="459"/>
        <v>0.88045329327009969</v>
      </c>
      <c r="BZ1354" s="68">
        <f t="shared" si="454"/>
        <v>25</v>
      </c>
      <c r="CA1354" s="75">
        <f ca="1">BV1354*'Inputs and Outputs'!$D$5-('Model Part B'!BW1354*'Model Part B'!BZ1354+BW1354*Costperbumped)</f>
        <v>3950</v>
      </c>
    </row>
    <row r="1355" spans="2:79" x14ac:dyDescent="0.2">
      <c r="B1355" s="74">
        <v>1352</v>
      </c>
      <c r="C1355" s="68" t="s">
        <v>9</v>
      </c>
      <c r="D1355" s="71">
        <f t="shared" ref="D1355:D1418" si="460">D1352+1</f>
        <v>44648</v>
      </c>
      <c r="E1355" s="67" t="s">
        <v>2</v>
      </c>
      <c r="F1355" s="68" t="str">
        <f>'Flight Data'!$A1353</f>
        <v>G1352</v>
      </c>
      <c r="G1355" s="68">
        <f ca="1">'Flight Data'!$B1353</f>
        <v>3</v>
      </c>
      <c r="H1355" s="68">
        <f ca="1">ROUND(NORMINV($M1355,'Inputs and Outputs'!$C$19,'Inputs and Outputs'!$D$19),0)</f>
        <v>99</v>
      </c>
      <c r="I1355" s="68">
        <f t="shared" si="440"/>
        <v>101</v>
      </c>
      <c r="J1355" s="68">
        <f t="shared" ca="1" si="441"/>
        <v>99</v>
      </c>
      <c r="K1355" s="68">
        <f ca="1">IF(J1355-G1355&gt;'Inputs and Outputs'!$D$4,One-G1355,0)</f>
        <v>0</v>
      </c>
      <c r="L1355" s="68">
        <f ca="1">J1355*'Inputs and Outputs'!$D$5-K1355*'Inputs and Outputs'!$D$6</f>
        <v>3960</v>
      </c>
      <c r="M1355" s="70">
        <f t="shared" ca="1" si="455"/>
        <v>0.22061733592516586</v>
      </c>
      <c r="N1355" s="68">
        <f t="shared" si="442"/>
        <v>25</v>
      </c>
      <c r="O1355" s="75">
        <f ca="1">J1355*'Inputs and Outputs'!$D$5-('Model Part B'!K1355*'Model Part B'!N1355+K1355*Costperbumped)</f>
        <v>3960</v>
      </c>
      <c r="R1355" s="74">
        <v>1352</v>
      </c>
      <c r="S1355" s="68" t="s">
        <v>9</v>
      </c>
      <c r="T1355" s="71">
        <f t="shared" ref="T1355:T1418" si="461">T1352+1</f>
        <v>44648</v>
      </c>
      <c r="U1355" s="67" t="s">
        <v>2</v>
      </c>
      <c r="V1355" s="68" t="str">
        <f>'Flight Data'!$A1353</f>
        <v>G1352</v>
      </c>
      <c r="W1355" s="68">
        <f ca="1">'Flight Data'!$B1353</f>
        <v>3</v>
      </c>
      <c r="X1355" s="68">
        <f ca="1">ROUND(NORMINV($AC1355,'Inputs and Outputs'!$C$19,'Inputs and Outputs'!$D$19),0)</f>
        <v>101</v>
      </c>
      <c r="Y1355" s="68">
        <f t="shared" si="443"/>
        <v>102</v>
      </c>
      <c r="Z1355" s="68">
        <f t="shared" ca="1" si="444"/>
        <v>101</v>
      </c>
      <c r="AA1355" s="68">
        <f ca="1">IF(Z1355-W1355&gt;'Inputs and Outputs'!$D$4,One-W1355,0)</f>
        <v>0</v>
      </c>
      <c r="AB1355" s="68">
        <f ca="1">Z1355*'Inputs and Outputs'!$D$5-AA1355*'Inputs and Outputs'!$D$6</f>
        <v>4040</v>
      </c>
      <c r="AC1355" s="70">
        <f t="shared" ca="1" si="456"/>
        <v>0.31995479454639919</v>
      </c>
      <c r="AD1355" s="68">
        <f t="shared" si="445"/>
        <v>25</v>
      </c>
      <c r="AE1355" s="75">
        <f ca="1">Z1355*'Inputs and Outputs'!$D$5-('Model Part B'!AA1355*'Model Part B'!AD1355+AA1355*Costperbumped)</f>
        <v>4040</v>
      </c>
      <c r="AH1355" s="74">
        <v>1352</v>
      </c>
      <c r="AI1355" s="68" t="s">
        <v>9</v>
      </c>
      <c r="AJ1355" s="71">
        <f t="shared" ref="AJ1355:AJ1418" si="462">AJ1352+1</f>
        <v>44648</v>
      </c>
      <c r="AK1355" s="67" t="s">
        <v>2</v>
      </c>
      <c r="AL1355" s="68" t="str">
        <f>'Flight Data'!$A1353</f>
        <v>G1352</v>
      </c>
      <c r="AM1355" s="68">
        <f ca="1">'Flight Data'!$B1353</f>
        <v>3</v>
      </c>
      <c r="AN1355" s="68">
        <f ca="1">ROUND(NORMINV($AS1355,'Inputs and Outputs'!$C$19,'Inputs and Outputs'!$D$19),0)</f>
        <v>99</v>
      </c>
      <c r="AO1355" s="68">
        <f t="shared" si="446"/>
        <v>103</v>
      </c>
      <c r="AP1355" s="68">
        <f t="shared" ca="1" si="447"/>
        <v>99</v>
      </c>
      <c r="AQ1355" s="68">
        <f ca="1">IF(AP1355-AM1355&gt;'Inputs and Outputs'!$D$4,Three-AM1355,0)</f>
        <v>0</v>
      </c>
      <c r="AR1355" s="68">
        <f ca="1">AP1355*'Inputs and Outputs'!$D$5-AQ1355*'Inputs and Outputs'!$D$6</f>
        <v>3960</v>
      </c>
      <c r="AS1355" s="70">
        <f t="shared" ca="1" si="457"/>
        <v>0.20753978540869433</v>
      </c>
      <c r="AT1355" s="68">
        <f t="shared" si="448"/>
        <v>25</v>
      </c>
      <c r="AU1355" s="75">
        <f ca="1">AP1355*'Inputs and Outputs'!$D$5-('Model Part B'!AQ1355*'Model Part B'!AT1355+AQ1355*Costperbumped)</f>
        <v>3960</v>
      </c>
      <c r="AX1355" s="74">
        <v>1352</v>
      </c>
      <c r="AY1355" s="68" t="s">
        <v>9</v>
      </c>
      <c r="AZ1355" s="71">
        <f t="shared" ref="AZ1355:AZ1418" si="463">AZ1352+1</f>
        <v>44648</v>
      </c>
      <c r="BA1355" s="67" t="s">
        <v>2</v>
      </c>
      <c r="BB1355" s="68" t="str">
        <f>'Flight Data'!$A1353</f>
        <v>G1352</v>
      </c>
      <c r="BC1355" s="68">
        <f ca="1">'Flight Data'!$B1353</f>
        <v>3</v>
      </c>
      <c r="BD1355" s="68">
        <f ca="1">ROUND(NORMINV($BI1355,'Inputs and Outputs'!$C$19,'Inputs and Outputs'!$D$19),0)</f>
        <v>101</v>
      </c>
      <c r="BE1355" s="68">
        <f t="shared" si="449"/>
        <v>104</v>
      </c>
      <c r="BF1355" s="68">
        <f t="shared" ca="1" si="450"/>
        <v>101</v>
      </c>
      <c r="BG1355" s="68">
        <f ca="1">IF(BF1355-BC1355&gt;'Inputs and Outputs'!$D$4,Four-BC1355,0)</f>
        <v>0</v>
      </c>
      <c r="BH1355" s="68">
        <f ca="1">BF1355*'Inputs and Outputs'!$D$5-BG1355*'Inputs and Outputs'!$D$6</f>
        <v>4040</v>
      </c>
      <c r="BI1355" s="70">
        <f t="shared" ca="1" si="458"/>
        <v>0.34425002662142712</v>
      </c>
      <c r="BJ1355" s="68">
        <f t="shared" si="451"/>
        <v>25</v>
      </c>
      <c r="BK1355" s="75">
        <f ca="1">BF1355*'Inputs and Outputs'!$D$5-('Model Part B'!BG1355*'Model Part B'!BJ1355+BG1355*Costperbumped)</f>
        <v>4040</v>
      </c>
      <c r="BN1355" s="74">
        <v>1352</v>
      </c>
      <c r="BO1355" s="68" t="s">
        <v>9</v>
      </c>
      <c r="BP1355" s="71">
        <f t="shared" ref="BP1355:BP1418" si="464">BP1352+1</f>
        <v>44648</v>
      </c>
      <c r="BQ1355" s="67" t="s">
        <v>2</v>
      </c>
      <c r="BR1355" s="68" t="str">
        <f>'Flight Data'!$A1353</f>
        <v>G1352</v>
      </c>
      <c r="BS1355" s="68">
        <f ca="1">'Flight Data'!$B1353</f>
        <v>3</v>
      </c>
      <c r="BT1355" s="68">
        <f ca="1">ROUND(NORMINV($BY1355,'Inputs and Outputs'!$C$18,'Inputs and Outputs'!$D$18),0)</f>
        <v>96</v>
      </c>
      <c r="BU1355" s="68">
        <f t="shared" si="452"/>
        <v>105</v>
      </c>
      <c r="BV1355" s="68">
        <f t="shared" ca="1" si="453"/>
        <v>96</v>
      </c>
      <c r="BW1355" s="68">
        <f ca="1">IF(BV1355-BS1355&gt;'Inputs and Outputs'!$D$4,Five-BS1355,0)</f>
        <v>0</v>
      </c>
      <c r="BX1355" s="68">
        <f ca="1">BV1355*'Inputs and Outputs'!$D$5-BW1355*'Inputs and Outputs'!$D$6</f>
        <v>3840</v>
      </c>
      <c r="BY1355" s="70">
        <f t="shared" ca="1" si="459"/>
        <v>0.1860342539169425</v>
      </c>
      <c r="BZ1355" s="68">
        <f t="shared" si="454"/>
        <v>25</v>
      </c>
      <c r="CA1355" s="75">
        <f ca="1">BV1355*'Inputs and Outputs'!$D$5-('Model Part B'!BW1355*'Model Part B'!BZ1355+BW1355*Costperbumped)</f>
        <v>3840</v>
      </c>
    </row>
    <row r="1356" spans="2:79" x14ac:dyDescent="0.2">
      <c r="B1356" s="74">
        <v>1353</v>
      </c>
      <c r="C1356" s="68" t="s">
        <v>9</v>
      </c>
      <c r="D1356" s="71">
        <f t="shared" si="460"/>
        <v>44648</v>
      </c>
      <c r="E1356" s="67" t="s">
        <v>0</v>
      </c>
      <c r="F1356" s="68" t="str">
        <f>'Flight Data'!$A1354</f>
        <v>G1353</v>
      </c>
      <c r="G1356" s="68">
        <f ca="1">'Flight Data'!$B1354</f>
        <v>3</v>
      </c>
      <c r="H1356" s="68">
        <f ca="1">ROUND(NORMINV($M1356,'Inputs and Outputs'!$C$20,'Inputs and Outputs'!$D$20),0)</f>
        <v>106</v>
      </c>
      <c r="I1356" s="68">
        <f t="shared" si="440"/>
        <v>101</v>
      </c>
      <c r="J1356" s="68">
        <f t="shared" ca="1" si="441"/>
        <v>101</v>
      </c>
      <c r="K1356" s="68">
        <f ca="1">IF(J1356-G1356&gt;'Inputs and Outputs'!$D$4,One-G1356,0)</f>
        <v>0</v>
      </c>
      <c r="L1356" s="68">
        <f ca="1">J1356*'Inputs and Outputs'!$D$5-K1356*'Inputs and Outputs'!$D$6</f>
        <v>4040</v>
      </c>
      <c r="M1356" s="70">
        <f t="shared" ca="1" si="455"/>
        <v>0.55430994136292711</v>
      </c>
      <c r="N1356" s="68">
        <f t="shared" si="442"/>
        <v>200</v>
      </c>
      <c r="O1356" s="75">
        <f ca="1">J1356*'Inputs and Outputs'!$D$5-('Model Part B'!K1356*'Model Part B'!N1356+K1356*Costperbumped)</f>
        <v>4040</v>
      </c>
      <c r="R1356" s="74">
        <v>1353</v>
      </c>
      <c r="S1356" s="68" t="s">
        <v>9</v>
      </c>
      <c r="T1356" s="71">
        <f t="shared" si="461"/>
        <v>44648</v>
      </c>
      <c r="U1356" s="67" t="s">
        <v>0</v>
      </c>
      <c r="V1356" s="68" t="str">
        <f>'Flight Data'!$A1354</f>
        <v>G1353</v>
      </c>
      <c r="W1356" s="68">
        <f ca="1">'Flight Data'!$B1354</f>
        <v>3</v>
      </c>
      <c r="X1356" s="68">
        <f ca="1">ROUND(NORMINV($AC1356,'Inputs and Outputs'!$C$20,'Inputs and Outputs'!$D$20),0)</f>
        <v>109</v>
      </c>
      <c r="Y1356" s="68">
        <f t="shared" si="443"/>
        <v>102</v>
      </c>
      <c r="Z1356" s="68">
        <f t="shared" ca="1" si="444"/>
        <v>102</v>
      </c>
      <c r="AA1356" s="68">
        <f ca="1">IF(Z1356-W1356&gt;'Inputs and Outputs'!$D$4,One-W1356,0)</f>
        <v>0</v>
      </c>
      <c r="AB1356" s="68">
        <f ca="1">Z1356*'Inputs and Outputs'!$D$5-AA1356*'Inputs and Outputs'!$D$6</f>
        <v>4080</v>
      </c>
      <c r="AC1356" s="70">
        <f t="shared" ca="1" si="456"/>
        <v>0.81394832773483616</v>
      </c>
      <c r="AD1356" s="68">
        <f t="shared" si="445"/>
        <v>200</v>
      </c>
      <c r="AE1356" s="75">
        <f ca="1">Z1356*'Inputs and Outputs'!$D$5-('Model Part B'!AA1356*'Model Part B'!AD1356+AA1356*Costperbumped)</f>
        <v>4080</v>
      </c>
      <c r="AH1356" s="74">
        <v>1353</v>
      </c>
      <c r="AI1356" s="68" t="s">
        <v>9</v>
      </c>
      <c r="AJ1356" s="71">
        <f t="shared" si="462"/>
        <v>44648</v>
      </c>
      <c r="AK1356" s="67" t="s">
        <v>0</v>
      </c>
      <c r="AL1356" s="68" t="str">
        <f>'Flight Data'!$A1354</f>
        <v>G1353</v>
      </c>
      <c r="AM1356" s="68">
        <f ca="1">'Flight Data'!$B1354</f>
        <v>3</v>
      </c>
      <c r="AN1356" s="68">
        <f ca="1">ROUND(NORMINV($AS1356,'Inputs and Outputs'!$C$20,'Inputs and Outputs'!$D$20),0)</f>
        <v>104</v>
      </c>
      <c r="AO1356" s="68">
        <f t="shared" si="446"/>
        <v>103</v>
      </c>
      <c r="AP1356" s="68">
        <f t="shared" ca="1" si="447"/>
        <v>103</v>
      </c>
      <c r="AQ1356" s="68">
        <f ca="1">IF(AP1356-AM1356&gt;'Inputs and Outputs'!$D$4,Three-AM1356,0)</f>
        <v>0</v>
      </c>
      <c r="AR1356" s="68">
        <f ca="1">AP1356*'Inputs and Outputs'!$D$5-AQ1356*'Inputs and Outputs'!$D$6</f>
        <v>4120</v>
      </c>
      <c r="AS1356" s="70">
        <f t="shared" ca="1" si="457"/>
        <v>0.41713931232613755</v>
      </c>
      <c r="AT1356" s="68">
        <f t="shared" si="448"/>
        <v>200</v>
      </c>
      <c r="AU1356" s="75">
        <f ca="1">AP1356*'Inputs and Outputs'!$D$5-('Model Part B'!AQ1356*'Model Part B'!AT1356+AQ1356*Costperbumped)</f>
        <v>4120</v>
      </c>
      <c r="AX1356" s="74">
        <v>1353</v>
      </c>
      <c r="AY1356" s="68" t="s">
        <v>9</v>
      </c>
      <c r="AZ1356" s="71">
        <f t="shared" si="463"/>
        <v>44648</v>
      </c>
      <c r="BA1356" s="67" t="s">
        <v>0</v>
      </c>
      <c r="BB1356" s="68" t="str">
        <f>'Flight Data'!$A1354</f>
        <v>G1353</v>
      </c>
      <c r="BC1356" s="68">
        <f ca="1">'Flight Data'!$B1354</f>
        <v>3</v>
      </c>
      <c r="BD1356" s="68">
        <f ca="1">ROUND(NORMINV($BI1356,'Inputs and Outputs'!$C$20,'Inputs and Outputs'!$D$20),0)</f>
        <v>102</v>
      </c>
      <c r="BE1356" s="68">
        <f t="shared" si="449"/>
        <v>104</v>
      </c>
      <c r="BF1356" s="68">
        <f t="shared" ca="1" si="450"/>
        <v>102</v>
      </c>
      <c r="BG1356" s="68">
        <f ca="1">IF(BF1356-BC1356&gt;'Inputs and Outputs'!$D$4,Four-BC1356,0)</f>
        <v>0</v>
      </c>
      <c r="BH1356" s="68">
        <f ca="1">BF1356*'Inputs and Outputs'!$D$5-BG1356*'Inputs and Outputs'!$D$6</f>
        <v>4080</v>
      </c>
      <c r="BI1356" s="70">
        <f t="shared" ca="1" si="458"/>
        <v>0.25964683508725594</v>
      </c>
      <c r="BJ1356" s="68">
        <f t="shared" si="451"/>
        <v>200</v>
      </c>
      <c r="BK1356" s="75">
        <f ca="1">BF1356*'Inputs and Outputs'!$D$5-('Model Part B'!BG1356*'Model Part B'!BJ1356+BG1356*Costperbumped)</f>
        <v>4080</v>
      </c>
      <c r="BN1356" s="74">
        <v>1353</v>
      </c>
      <c r="BO1356" s="68" t="s">
        <v>9</v>
      </c>
      <c r="BP1356" s="71">
        <f t="shared" si="464"/>
        <v>44648</v>
      </c>
      <c r="BQ1356" s="67" t="s">
        <v>0</v>
      </c>
      <c r="BR1356" s="68" t="str">
        <f>'Flight Data'!$A1354</f>
        <v>G1353</v>
      </c>
      <c r="BS1356" s="68">
        <f ca="1">'Flight Data'!$B1354</f>
        <v>3</v>
      </c>
      <c r="BT1356" s="68">
        <f ca="1">ROUND(NORMINV($BY1356,'Inputs and Outputs'!$C$18,'Inputs and Outputs'!$D$18),0)</f>
        <v>104</v>
      </c>
      <c r="BU1356" s="68">
        <f t="shared" si="452"/>
        <v>105</v>
      </c>
      <c r="BV1356" s="68">
        <f t="shared" ca="1" si="453"/>
        <v>104</v>
      </c>
      <c r="BW1356" s="68">
        <f ca="1">IF(BV1356-BS1356&gt;'Inputs and Outputs'!$D$4,Five-BS1356,0)</f>
        <v>2</v>
      </c>
      <c r="BX1356" s="68">
        <f ca="1">BV1356*'Inputs and Outputs'!$D$5-BW1356*'Inputs and Outputs'!$D$6</f>
        <v>3960</v>
      </c>
      <c r="BY1356" s="70">
        <f t="shared" ca="1" si="459"/>
        <v>0.66855644922367952</v>
      </c>
      <c r="BZ1356" s="68">
        <f t="shared" si="454"/>
        <v>200</v>
      </c>
      <c r="CA1356" s="75">
        <f ca="1">BV1356*'Inputs and Outputs'!$D$5-('Model Part B'!BW1356*'Model Part B'!BZ1356+BW1356*Costperbumped)</f>
        <v>3560</v>
      </c>
    </row>
    <row r="1357" spans="2:79" x14ac:dyDescent="0.2">
      <c r="B1357" s="74">
        <v>1354</v>
      </c>
      <c r="C1357" s="68" t="s">
        <v>8</v>
      </c>
      <c r="D1357" s="71">
        <f t="shared" si="460"/>
        <v>44649</v>
      </c>
      <c r="E1357" s="67" t="s">
        <v>3</v>
      </c>
      <c r="F1357" s="68" t="str">
        <f>'Flight Data'!$A1355</f>
        <v>G1354</v>
      </c>
      <c r="G1357" s="68">
        <f ca="1">'Flight Data'!$B1355</f>
        <v>7</v>
      </c>
      <c r="H1357" s="68">
        <f ca="1">ROUND(NORMINV($M1357,'Inputs and Outputs'!$C$18,'Inputs and Outputs'!$D$18),0)</f>
        <v>106</v>
      </c>
      <c r="I1357" s="68">
        <f t="shared" si="440"/>
        <v>101</v>
      </c>
      <c r="J1357" s="68">
        <f t="shared" ca="1" si="441"/>
        <v>101</v>
      </c>
      <c r="K1357" s="68">
        <f ca="1">IF(J1357-G1357&gt;'Inputs and Outputs'!$D$4,One-G1357,0)</f>
        <v>0</v>
      </c>
      <c r="L1357" s="68">
        <f ca="1">J1357*'Inputs and Outputs'!$D$5-K1357*'Inputs and Outputs'!$D$6</f>
        <v>4040</v>
      </c>
      <c r="M1357" s="70">
        <f t="shared" ca="1" si="455"/>
        <v>0.81624968295594158</v>
      </c>
      <c r="N1357" s="68">
        <f t="shared" si="442"/>
        <v>25</v>
      </c>
      <c r="O1357" s="75">
        <f ca="1">J1357*'Inputs and Outputs'!$D$5-('Model Part B'!K1357*'Model Part B'!N1357+K1357*Costperbumped)</f>
        <v>4040</v>
      </c>
      <c r="R1357" s="74">
        <v>1354</v>
      </c>
      <c r="S1357" s="68" t="s">
        <v>8</v>
      </c>
      <c r="T1357" s="71">
        <f t="shared" si="461"/>
        <v>44649</v>
      </c>
      <c r="U1357" s="67" t="s">
        <v>3</v>
      </c>
      <c r="V1357" s="68" t="str">
        <f>'Flight Data'!$A1355</f>
        <v>G1354</v>
      </c>
      <c r="W1357" s="68">
        <f ca="1">'Flight Data'!$B1355</f>
        <v>7</v>
      </c>
      <c r="X1357" s="68">
        <f ca="1">ROUND(NORMINV($AC1357,'Inputs and Outputs'!$C$18,'Inputs and Outputs'!$D$18),0)</f>
        <v>106</v>
      </c>
      <c r="Y1357" s="68">
        <f t="shared" si="443"/>
        <v>102</v>
      </c>
      <c r="Z1357" s="68">
        <f t="shared" ca="1" si="444"/>
        <v>102</v>
      </c>
      <c r="AA1357" s="68">
        <f ca="1">IF(Z1357-W1357&gt;'Inputs and Outputs'!$D$4,One-W1357,0)</f>
        <v>0</v>
      </c>
      <c r="AB1357" s="68">
        <f ca="1">Z1357*'Inputs and Outputs'!$D$5-AA1357*'Inputs and Outputs'!$D$6</f>
        <v>4080</v>
      </c>
      <c r="AC1357" s="70">
        <f t="shared" ca="1" si="456"/>
        <v>0.7996932969065047</v>
      </c>
      <c r="AD1357" s="68">
        <f t="shared" si="445"/>
        <v>25</v>
      </c>
      <c r="AE1357" s="75">
        <f ca="1">Z1357*'Inputs and Outputs'!$D$5-('Model Part B'!AA1357*'Model Part B'!AD1357+AA1357*Costperbumped)</f>
        <v>4080</v>
      </c>
      <c r="AH1357" s="74">
        <v>1354</v>
      </c>
      <c r="AI1357" s="68" t="s">
        <v>8</v>
      </c>
      <c r="AJ1357" s="71">
        <f t="shared" si="462"/>
        <v>44649</v>
      </c>
      <c r="AK1357" s="67" t="s">
        <v>3</v>
      </c>
      <c r="AL1357" s="68" t="str">
        <f>'Flight Data'!$A1355</f>
        <v>G1354</v>
      </c>
      <c r="AM1357" s="68">
        <f ca="1">'Flight Data'!$B1355</f>
        <v>7</v>
      </c>
      <c r="AN1357" s="68">
        <f ca="1">ROUND(NORMINV($AS1357,'Inputs and Outputs'!$C$18,'Inputs and Outputs'!$D$18),0)</f>
        <v>98</v>
      </c>
      <c r="AO1357" s="68">
        <f t="shared" si="446"/>
        <v>103</v>
      </c>
      <c r="AP1357" s="68">
        <f t="shared" ca="1" si="447"/>
        <v>98</v>
      </c>
      <c r="AQ1357" s="68">
        <f ca="1">IF(AP1357-AM1357&gt;'Inputs and Outputs'!$D$4,Three-AM1357,0)</f>
        <v>0</v>
      </c>
      <c r="AR1357" s="68">
        <f ca="1">AP1357*'Inputs and Outputs'!$D$5-AQ1357*'Inputs and Outputs'!$D$6</f>
        <v>3920</v>
      </c>
      <c r="AS1357" s="70">
        <f t="shared" ca="1" si="457"/>
        <v>0.28785701556137377</v>
      </c>
      <c r="AT1357" s="68">
        <f t="shared" si="448"/>
        <v>25</v>
      </c>
      <c r="AU1357" s="75">
        <f ca="1">AP1357*'Inputs and Outputs'!$D$5-('Model Part B'!AQ1357*'Model Part B'!AT1357+AQ1357*Costperbumped)</f>
        <v>3920</v>
      </c>
      <c r="AX1357" s="74">
        <v>1354</v>
      </c>
      <c r="AY1357" s="68" t="s">
        <v>8</v>
      </c>
      <c r="AZ1357" s="71">
        <f t="shared" si="463"/>
        <v>44649</v>
      </c>
      <c r="BA1357" s="67" t="s">
        <v>3</v>
      </c>
      <c r="BB1357" s="68" t="str">
        <f>'Flight Data'!$A1355</f>
        <v>G1354</v>
      </c>
      <c r="BC1357" s="68">
        <f ca="1">'Flight Data'!$B1355</f>
        <v>7</v>
      </c>
      <c r="BD1357" s="68">
        <f ca="1">ROUND(NORMINV($BI1357,'Inputs and Outputs'!$C$18,'Inputs and Outputs'!$D$18),0)</f>
        <v>92</v>
      </c>
      <c r="BE1357" s="68">
        <f t="shared" si="449"/>
        <v>104</v>
      </c>
      <c r="BF1357" s="68">
        <f t="shared" ca="1" si="450"/>
        <v>92</v>
      </c>
      <c r="BG1357" s="68">
        <f ca="1">IF(BF1357-BC1357&gt;'Inputs and Outputs'!$D$4,Four-BC1357,0)</f>
        <v>0</v>
      </c>
      <c r="BH1357" s="68">
        <f ca="1">BF1357*'Inputs and Outputs'!$D$5-BG1357*'Inputs and Outputs'!$D$6</f>
        <v>3680</v>
      </c>
      <c r="BI1357" s="70">
        <f t="shared" ca="1" si="458"/>
        <v>6.2517047015886118E-2</v>
      </c>
      <c r="BJ1357" s="68">
        <f t="shared" si="451"/>
        <v>25</v>
      </c>
      <c r="BK1357" s="75">
        <f ca="1">BF1357*'Inputs and Outputs'!$D$5-('Model Part B'!BG1357*'Model Part B'!BJ1357+BG1357*Costperbumped)</f>
        <v>3680</v>
      </c>
      <c r="BN1357" s="74">
        <v>1354</v>
      </c>
      <c r="BO1357" s="68" t="s">
        <v>8</v>
      </c>
      <c r="BP1357" s="71">
        <f t="shared" si="464"/>
        <v>44649</v>
      </c>
      <c r="BQ1357" s="67" t="s">
        <v>3</v>
      </c>
      <c r="BR1357" s="68" t="str">
        <f>'Flight Data'!$A1355</f>
        <v>G1354</v>
      </c>
      <c r="BS1357" s="68">
        <f ca="1">'Flight Data'!$B1355</f>
        <v>7</v>
      </c>
      <c r="BT1357" s="68">
        <f ca="1">ROUND(NORMINV($BY1357,'Inputs and Outputs'!$C$18,'Inputs and Outputs'!$D$18),0)</f>
        <v>99</v>
      </c>
      <c r="BU1357" s="68">
        <f t="shared" si="452"/>
        <v>105</v>
      </c>
      <c r="BV1357" s="68">
        <f t="shared" ca="1" si="453"/>
        <v>99</v>
      </c>
      <c r="BW1357" s="68">
        <f ca="1">IF(BV1357-BS1357&gt;'Inputs and Outputs'!$D$4,Five-BS1357,0)</f>
        <v>0</v>
      </c>
      <c r="BX1357" s="68">
        <f ca="1">BV1357*'Inputs and Outputs'!$D$5-BW1357*'Inputs and Outputs'!$D$6</f>
        <v>3960</v>
      </c>
      <c r="BY1357" s="70">
        <f t="shared" ca="1" si="459"/>
        <v>0.33996868986521511</v>
      </c>
      <c r="BZ1357" s="68">
        <f t="shared" si="454"/>
        <v>25</v>
      </c>
      <c r="CA1357" s="75">
        <f ca="1">BV1357*'Inputs and Outputs'!$D$5-('Model Part B'!BW1357*'Model Part B'!BZ1357+BW1357*Costperbumped)</f>
        <v>3960</v>
      </c>
    </row>
    <row r="1358" spans="2:79" x14ac:dyDescent="0.2">
      <c r="B1358" s="74">
        <v>1355</v>
      </c>
      <c r="C1358" s="68" t="s">
        <v>8</v>
      </c>
      <c r="D1358" s="71">
        <f t="shared" si="460"/>
        <v>44649</v>
      </c>
      <c r="E1358" s="67" t="s">
        <v>2</v>
      </c>
      <c r="F1358" s="68" t="str">
        <f>'Flight Data'!$A1356</f>
        <v>G1355</v>
      </c>
      <c r="G1358" s="68">
        <f ca="1">'Flight Data'!$B1356</f>
        <v>7</v>
      </c>
      <c r="H1358" s="68">
        <f ca="1">ROUND(NORMINV($M1358,'Inputs and Outputs'!$C$19,'Inputs and Outputs'!$D$19),0)</f>
        <v>94</v>
      </c>
      <c r="I1358" s="68">
        <f t="shared" si="440"/>
        <v>101</v>
      </c>
      <c r="J1358" s="68">
        <f t="shared" ca="1" si="441"/>
        <v>94</v>
      </c>
      <c r="K1358" s="68">
        <f ca="1">IF(J1358-G1358&gt;'Inputs and Outputs'!$D$4,One-G1358,0)</f>
        <v>0</v>
      </c>
      <c r="L1358" s="68">
        <f ca="1">J1358*'Inputs and Outputs'!$D$5-K1358*'Inputs and Outputs'!$D$6</f>
        <v>3760</v>
      </c>
      <c r="M1358" s="70">
        <f t="shared" ca="1" si="455"/>
        <v>3.6864944331055804E-2</v>
      </c>
      <c r="N1358" s="68">
        <f t="shared" si="442"/>
        <v>25</v>
      </c>
      <c r="O1358" s="75">
        <f ca="1">J1358*'Inputs and Outputs'!$D$5-('Model Part B'!K1358*'Model Part B'!N1358+K1358*Costperbumped)</f>
        <v>3760</v>
      </c>
      <c r="R1358" s="74">
        <v>1355</v>
      </c>
      <c r="S1358" s="68" t="s">
        <v>8</v>
      </c>
      <c r="T1358" s="71">
        <f t="shared" si="461"/>
        <v>44649</v>
      </c>
      <c r="U1358" s="67" t="s">
        <v>2</v>
      </c>
      <c r="V1358" s="68" t="str">
        <f>'Flight Data'!$A1356</f>
        <v>G1355</v>
      </c>
      <c r="W1358" s="68">
        <f ca="1">'Flight Data'!$B1356</f>
        <v>7</v>
      </c>
      <c r="X1358" s="68">
        <f ca="1">ROUND(NORMINV($AC1358,'Inputs and Outputs'!$C$19,'Inputs and Outputs'!$D$19),0)</f>
        <v>97</v>
      </c>
      <c r="Y1358" s="68">
        <f t="shared" si="443"/>
        <v>102</v>
      </c>
      <c r="Z1358" s="68">
        <f t="shared" ca="1" si="444"/>
        <v>97</v>
      </c>
      <c r="AA1358" s="68">
        <f ca="1">IF(Z1358-W1358&gt;'Inputs and Outputs'!$D$4,One-W1358,0)</f>
        <v>0</v>
      </c>
      <c r="AB1358" s="68">
        <f ca="1">Z1358*'Inputs and Outputs'!$D$5-AA1358*'Inputs and Outputs'!$D$6</f>
        <v>3880</v>
      </c>
      <c r="AC1358" s="70">
        <f t="shared" ca="1" si="456"/>
        <v>0.12202726147389065</v>
      </c>
      <c r="AD1358" s="68">
        <f t="shared" si="445"/>
        <v>25</v>
      </c>
      <c r="AE1358" s="75">
        <f ca="1">Z1358*'Inputs and Outputs'!$D$5-('Model Part B'!AA1358*'Model Part B'!AD1358+AA1358*Costperbumped)</f>
        <v>3880</v>
      </c>
      <c r="AH1358" s="74">
        <v>1355</v>
      </c>
      <c r="AI1358" s="68" t="s">
        <v>8</v>
      </c>
      <c r="AJ1358" s="71">
        <f t="shared" si="462"/>
        <v>44649</v>
      </c>
      <c r="AK1358" s="67" t="s">
        <v>2</v>
      </c>
      <c r="AL1358" s="68" t="str">
        <f>'Flight Data'!$A1356</f>
        <v>G1355</v>
      </c>
      <c r="AM1358" s="68">
        <f ca="1">'Flight Data'!$B1356</f>
        <v>7</v>
      </c>
      <c r="AN1358" s="68">
        <f ca="1">ROUND(NORMINV($AS1358,'Inputs and Outputs'!$C$19,'Inputs and Outputs'!$D$19),0)</f>
        <v>100</v>
      </c>
      <c r="AO1358" s="68">
        <f t="shared" si="446"/>
        <v>103</v>
      </c>
      <c r="AP1358" s="68">
        <f t="shared" ca="1" si="447"/>
        <v>100</v>
      </c>
      <c r="AQ1358" s="68">
        <f ca="1">IF(AP1358-AM1358&gt;'Inputs and Outputs'!$D$4,Three-AM1358,0)</f>
        <v>0</v>
      </c>
      <c r="AR1358" s="68">
        <f ca="1">AP1358*'Inputs and Outputs'!$D$5-AQ1358*'Inputs and Outputs'!$D$6</f>
        <v>4000</v>
      </c>
      <c r="AS1358" s="70">
        <f t="shared" ca="1" si="457"/>
        <v>0.24707132340130067</v>
      </c>
      <c r="AT1358" s="68">
        <f t="shared" si="448"/>
        <v>25</v>
      </c>
      <c r="AU1358" s="75">
        <f ca="1">AP1358*'Inputs and Outputs'!$D$5-('Model Part B'!AQ1358*'Model Part B'!AT1358+AQ1358*Costperbumped)</f>
        <v>4000</v>
      </c>
      <c r="AX1358" s="74">
        <v>1355</v>
      </c>
      <c r="AY1358" s="68" t="s">
        <v>8</v>
      </c>
      <c r="AZ1358" s="71">
        <f t="shared" si="463"/>
        <v>44649</v>
      </c>
      <c r="BA1358" s="67" t="s">
        <v>2</v>
      </c>
      <c r="BB1358" s="68" t="str">
        <f>'Flight Data'!$A1356</f>
        <v>G1355</v>
      </c>
      <c r="BC1358" s="68">
        <f ca="1">'Flight Data'!$B1356</f>
        <v>7</v>
      </c>
      <c r="BD1358" s="68">
        <f ca="1">ROUND(NORMINV($BI1358,'Inputs and Outputs'!$C$19,'Inputs and Outputs'!$D$19),0)</f>
        <v>101</v>
      </c>
      <c r="BE1358" s="68">
        <f t="shared" si="449"/>
        <v>104</v>
      </c>
      <c r="BF1358" s="68">
        <f t="shared" ca="1" si="450"/>
        <v>101</v>
      </c>
      <c r="BG1358" s="68">
        <f ca="1">IF(BF1358-BC1358&gt;'Inputs and Outputs'!$D$4,Four-BC1358,0)</f>
        <v>0</v>
      </c>
      <c r="BH1358" s="68">
        <f ca="1">BF1358*'Inputs and Outputs'!$D$5-BG1358*'Inputs and Outputs'!$D$6</f>
        <v>4040</v>
      </c>
      <c r="BI1358" s="70">
        <f t="shared" ca="1" si="458"/>
        <v>0.35876206881831307</v>
      </c>
      <c r="BJ1358" s="68">
        <f t="shared" si="451"/>
        <v>25</v>
      </c>
      <c r="BK1358" s="75">
        <f ca="1">BF1358*'Inputs and Outputs'!$D$5-('Model Part B'!BG1358*'Model Part B'!BJ1358+BG1358*Costperbumped)</f>
        <v>4040</v>
      </c>
      <c r="BN1358" s="74">
        <v>1355</v>
      </c>
      <c r="BO1358" s="68" t="s">
        <v>8</v>
      </c>
      <c r="BP1358" s="71">
        <f t="shared" si="464"/>
        <v>44649</v>
      </c>
      <c r="BQ1358" s="67" t="s">
        <v>2</v>
      </c>
      <c r="BR1358" s="68" t="str">
        <f>'Flight Data'!$A1356</f>
        <v>G1355</v>
      </c>
      <c r="BS1358" s="68">
        <f ca="1">'Flight Data'!$B1356</f>
        <v>7</v>
      </c>
      <c r="BT1358" s="68">
        <f ca="1">ROUND(NORMINV($BY1358,'Inputs and Outputs'!$C$18,'Inputs and Outputs'!$D$18),0)</f>
        <v>108</v>
      </c>
      <c r="BU1358" s="68">
        <f t="shared" si="452"/>
        <v>105</v>
      </c>
      <c r="BV1358" s="68">
        <f t="shared" ca="1" si="453"/>
        <v>105</v>
      </c>
      <c r="BW1358" s="68">
        <f ca="1">IF(BV1358-BS1358&gt;'Inputs and Outputs'!$D$4,Five-BS1358,0)</f>
        <v>0</v>
      </c>
      <c r="BX1358" s="68">
        <f ca="1">BV1358*'Inputs and Outputs'!$D$5-BW1358*'Inputs and Outputs'!$D$6</f>
        <v>4200</v>
      </c>
      <c r="BY1358" s="70">
        <f t="shared" ca="1" si="459"/>
        <v>0.89235892401880379</v>
      </c>
      <c r="BZ1358" s="68">
        <f t="shared" si="454"/>
        <v>25</v>
      </c>
      <c r="CA1358" s="75">
        <f ca="1">BV1358*'Inputs and Outputs'!$D$5-('Model Part B'!BW1358*'Model Part B'!BZ1358+BW1358*Costperbumped)</f>
        <v>4200</v>
      </c>
    </row>
    <row r="1359" spans="2:79" x14ac:dyDescent="0.2">
      <c r="B1359" s="74">
        <v>1356</v>
      </c>
      <c r="C1359" s="68" t="s">
        <v>8</v>
      </c>
      <c r="D1359" s="71">
        <f t="shared" si="460"/>
        <v>44649</v>
      </c>
      <c r="E1359" s="67" t="s">
        <v>0</v>
      </c>
      <c r="F1359" s="68" t="str">
        <f>'Flight Data'!$A1357</f>
        <v>G1356</v>
      </c>
      <c r="G1359" s="68">
        <f ca="1">'Flight Data'!$B1357</f>
        <v>1</v>
      </c>
      <c r="H1359" s="68">
        <f ca="1">ROUND(NORMINV($M1359,'Inputs and Outputs'!$C$20,'Inputs and Outputs'!$D$20),0)</f>
        <v>108</v>
      </c>
      <c r="I1359" s="68">
        <f t="shared" si="440"/>
        <v>101</v>
      </c>
      <c r="J1359" s="68">
        <f t="shared" ca="1" si="441"/>
        <v>101</v>
      </c>
      <c r="K1359" s="68">
        <f ca="1">IF(J1359-G1359&gt;'Inputs and Outputs'!$D$4,One-G1359,0)</f>
        <v>0</v>
      </c>
      <c r="L1359" s="68">
        <f ca="1">J1359*'Inputs and Outputs'!$D$5-K1359*'Inputs and Outputs'!$D$6</f>
        <v>4040</v>
      </c>
      <c r="M1359" s="70">
        <f t="shared" ca="1" si="455"/>
        <v>0.7002997835295961</v>
      </c>
      <c r="N1359" s="68">
        <f t="shared" si="442"/>
        <v>200</v>
      </c>
      <c r="O1359" s="75">
        <f ca="1">J1359*'Inputs and Outputs'!$D$5-('Model Part B'!K1359*'Model Part B'!N1359+K1359*Costperbumped)</f>
        <v>4040</v>
      </c>
      <c r="R1359" s="74">
        <v>1356</v>
      </c>
      <c r="S1359" s="68" t="s">
        <v>8</v>
      </c>
      <c r="T1359" s="71">
        <f t="shared" si="461"/>
        <v>44649</v>
      </c>
      <c r="U1359" s="67" t="s">
        <v>0</v>
      </c>
      <c r="V1359" s="68" t="str">
        <f>'Flight Data'!$A1357</f>
        <v>G1356</v>
      </c>
      <c r="W1359" s="68">
        <f ca="1">'Flight Data'!$B1357</f>
        <v>1</v>
      </c>
      <c r="X1359" s="68">
        <f ca="1">ROUND(NORMINV($AC1359,'Inputs and Outputs'!$C$20,'Inputs and Outputs'!$D$20),0)</f>
        <v>94</v>
      </c>
      <c r="Y1359" s="68">
        <f t="shared" si="443"/>
        <v>102</v>
      </c>
      <c r="Z1359" s="68">
        <f t="shared" ca="1" si="444"/>
        <v>94</v>
      </c>
      <c r="AA1359" s="68">
        <f ca="1">IF(Z1359-W1359&gt;'Inputs and Outputs'!$D$4,One-W1359,0)</f>
        <v>0</v>
      </c>
      <c r="AB1359" s="68">
        <f ca="1">Z1359*'Inputs and Outputs'!$D$5-AA1359*'Inputs and Outputs'!$D$6</f>
        <v>3760</v>
      </c>
      <c r="AC1359" s="70">
        <f t="shared" ca="1" si="456"/>
        <v>1.3365214289610239E-2</v>
      </c>
      <c r="AD1359" s="68">
        <f t="shared" si="445"/>
        <v>200</v>
      </c>
      <c r="AE1359" s="75">
        <f ca="1">Z1359*'Inputs and Outputs'!$D$5-('Model Part B'!AA1359*'Model Part B'!AD1359+AA1359*Costperbumped)</f>
        <v>3760</v>
      </c>
      <c r="AH1359" s="74">
        <v>1356</v>
      </c>
      <c r="AI1359" s="68" t="s">
        <v>8</v>
      </c>
      <c r="AJ1359" s="71">
        <f t="shared" si="462"/>
        <v>44649</v>
      </c>
      <c r="AK1359" s="67" t="s">
        <v>0</v>
      </c>
      <c r="AL1359" s="68" t="str">
        <f>'Flight Data'!$A1357</f>
        <v>G1356</v>
      </c>
      <c r="AM1359" s="68">
        <f ca="1">'Flight Data'!$B1357</f>
        <v>1</v>
      </c>
      <c r="AN1359" s="68">
        <f ca="1">ROUND(NORMINV($AS1359,'Inputs and Outputs'!$C$20,'Inputs and Outputs'!$D$20),0)</f>
        <v>99</v>
      </c>
      <c r="AO1359" s="68">
        <f t="shared" si="446"/>
        <v>103</v>
      </c>
      <c r="AP1359" s="68">
        <f t="shared" ca="1" si="447"/>
        <v>99</v>
      </c>
      <c r="AQ1359" s="68">
        <f ca="1">IF(AP1359-AM1359&gt;'Inputs and Outputs'!$D$4,Three-AM1359,0)</f>
        <v>0</v>
      </c>
      <c r="AR1359" s="68">
        <f ca="1">AP1359*'Inputs and Outputs'!$D$5-AQ1359*'Inputs and Outputs'!$D$6</f>
        <v>3960</v>
      </c>
      <c r="AS1359" s="70">
        <f t="shared" ca="1" si="457"/>
        <v>0.12906565995340091</v>
      </c>
      <c r="AT1359" s="68">
        <f t="shared" si="448"/>
        <v>200</v>
      </c>
      <c r="AU1359" s="75">
        <f ca="1">AP1359*'Inputs and Outputs'!$D$5-('Model Part B'!AQ1359*'Model Part B'!AT1359+AQ1359*Costperbumped)</f>
        <v>3960</v>
      </c>
      <c r="AX1359" s="74">
        <v>1356</v>
      </c>
      <c r="AY1359" s="68" t="s">
        <v>8</v>
      </c>
      <c r="AZ1359" s="71">
        <f t="shared" si="463"/>
        <v>44649</v>
      </c>
      <c r="BA1359" s="67" t="s">
        <v>0</v>
      </c>
      <c r="BB1359" s="68" t="str">
        <f>'Flight Data'!$A1357</f>
        <v>G1356</v>
      </c>
      <c r="BC1359" s="68">
        <f ca="1">'Flight Data'!$B1357</f>
        <v>1</v>
      </c>
      <c r="BD1359" s="68">
        <f ca="1">ROUND(NORMINV($BI1359,'Inputs and Outputs'!$C$20,'Inputs and Outputs'!$D$20),0)</f>
        <v>102</v>
      </c>
      <c r="BE1359" s="68">
        <f t="shared" si="449"/>
        <v>104</v>
      </c>
      <c r="BF1359" s="68">
        <f t="shared" ca="1" si="450"/>
        <v>102</v>
      </c>
      <c r="BG1359" s="68">
        <f ca="1">IF(BF1359-BC1359&gt;'Inputs and Outputs'!$D$4,Four-BC1359,0)</f>
        <v>3</v>
      </c>
      <c r="BH1359" s="68">
        <f ca="1">BF1359*'Inputs and Outputs'!$D$5-BG1359*'Inputs and Outputs'!$D$6</f>
        <v>3780</v>
      </c>
      <c r="BI1359" s="70">
        <f t="shared" ca="1" si="458"/>
        <v>0.28526987714903695</v>
      </c>
      <c r="BJ1359" s="68">
        <f t="shared" si="451"/>
        <v>200</v>
      </c>
      <c r="BK1359" s="75">
        <f ca="1">BF1359*'Inputs and Outputs'!$D$5-('Model Part B'!BG1359*'Model Part B'!BJ1359+BG1359*Costperbumped)</f>
        <v>3180</v>
      </c>
      <c r="BN1359" s="74">
        <v>1356</v>
      </c>
      <c r="BO1359" s="68" t="s">
        <v>8</v>
      </c>
      <c r="BP1359" s="71">
        <f t="shared" si="464"/>
        <v>44649</v>
      </c>
      <c r="BQ1359" s="67" t="s">
        <v>0</v>
      </c>
      <c r="BR1359" s="68" t="str">
        <f>'Flight Data'!$A1357</f>
        <v>G1356</v>
      </c>
      <c r="BS1359" s="68">
        <f ca="1">'Flight Data'!$B1357</f>
        <v>1</v>
      </c>
      <c r="BT1359" s="68">
        <f ca="1">ROUND(NORMINV($BY1359,'Inputs and Outputs'!$C$18,'Inputs and Outputs'!$D$18),0)</f>
        <v>106</v>
      </c>
      <c r="BU1359" s="68">
        <f t="shared" si="452"/>
        <v>105</v>
      </c>
      <c r="BV1359" s="68">
        <f t="shared" ca="1" si="453"/>
        <v>105</v>
      </c>
      <c r="BW1359" s="68">
        <f ca="1">IF(BV1359-BS1359&gt;'Inputs and Outputs'!$D$4,Five-BS1359,0)</f>
        <v>4</v>
      </c>
      <c r="BX1359" s="68">
        <f ca="1">BV1359*'Inputs and Outputs'!$D$5-BW1359*'Inputs and Outputs'!$D$6</f>
        <v>3800</v>
      </c>
      <c r="BY1359" s="70">
        <f t="shared" ca="1" si="459"/>
        <v>0.81084753449140423</v>
      </c>
      <c r="BZ1359" s="68">
        <f t="shared" si="454"/>
        <v>200</v>
      </c>
      <c r="CA1359" s="75">
        <f ca="1">BV1359*'Inputs and Outputs'!$D$5-('Model Part B'!BW1359*'Model Part B'!BZ1359+BW1359*Costperbumped)</f>
        <v>3000</v>
      </c>
    </row>
    <row r="1360" spans="2:79" x14ac:dyDescent="0.2">
      <c r="B1360" s="74">
        <v>1357</v>
      </c>
      <c r="C1360" s="68" t="s">
        <v>7</v>
      </c>
      <c r="D1360" s="71">
        <f t="shared" si="460"/>
        <v>44650</v>
      </c>
      <c r="E1360" s="67" t="s">
        <v>3</v>
      </c>
      <c r="F1360" s="68" t="str">
        <f>'Flight Data'!$A1358</f>
        <v>G1357</v>
      </c>
      <c r="G1360" s="68">
        <f ca="1">'Flight Data'!$B1358</f>
        <v>8</v>
      </c>
      <c r="H1360" s="68">
        <f ca="1">ROUND(NORMINV($M1360,'Inputs and Outputs'!$C$18,'Inputs and Outputs'!$D$18),0)</f>
        <v>95</v>
      </c>
      <c r="I1360" s="68">
        <f t="shared" si="440"/>
        <v>101</v>
      </c>
      <c r="J1360" s="68">
        <f t="shared" ca="1" si="441"/>
        <v>95</v>
      </c>
      <c r="K1360" s="68">
        <f ca="1">IF(J1360-G1360&gt;'Inputs and Outputs'!$D$4,One-G1360,0)</f>
        <v>0</v>
      </c>
      <c r="L1360" s="68">
        <f ca="1">J1360*'Inputs and Outputs'!$D$5-K1360*'Inputs and Outputs'!$D$6</f>
        <v>3800</v>
      </c>
      <c r="M1360" s="70">
        <f t="shared" ca="1" si="455"/>
        <v>0.15931881077278531</v>
      </c>
      <c r="N1360" s="68">
        <f t="shared" si="442"/>
        <v>25</v>
      </c>
      <c r="O1360" s="75">
        <f ca="1">J1360*'Inputs and Outputs'!$D$5-('Model Part B'!K1360*'Model Part B'!N1360+K1360*Costperbumped)</f>
        <v>3800</v>
      </c>
      <c r="R1360" s="74">
        <v>1357</v>
      </c>
      <c r="S1360" s="68" t="s">
        <v>7</v>
      </c>
      <c r="T1360" s="71">
        <f t="shared" si="461"/>
        <v>44650</v>
      </c>
      <c r="U1360" s="67" t="s">
        <v>3</v>
      </c>
      <c r="V1360" s="68" t="str">
        <f>'Flight Data'!$A1358</f>
        <v>G1357</v>
      </c>
      <c r="W1360" s="68">
        <f ca="1">'Flight Data'!$B1358</f>
        <v>8</v>
      </c>
      <c r="X1360" s="68">
        <f ca="1">ROUND(NORMINV($AC1360,'Inputs and Outputs'!$C$18,'Inputs and Outputs'!$D$18),0)</f>
        <v>108</v>
      </c>
      <c r="Y1360" s="68">
        <f t="shared" si="443"/>
        <v>102</v>
      </c>
      <c r="Z1360" s="68">
        <f t="shared" ca="1" si="444"/>
        <v>102</v>
      </c>
      <c r="AA1360" s="68">
        <f ca="1">IF(Z1360-W1360&gt;'Inputs and Outputs'!$D$4,One-W1360,0)</f>
        <v>0</v>
      </c>
      <c r="AB1360" s="68">
        <f ca="1">Z1360*'Inputs and Outputs'!$D$5-AA1360*'Inputs and Outputs'!$D$6</f>
        <v>4080</v>
      </c>
      <c r="AC1360" s="70">
        <f t="shared" ca="1" si="456"/>
        <v>0.87947284820175053</v>
      </c>
      <c r="AD1360" s="68">
        <f t="shared" si="445"/>
        <v>25</v>
      </c>
      <c r="AE1360" s="75">
        <f ca="1">Z1360*'Inputs and Outputs'!$D$5-('Model Part B'!AA1360*'Model Part B'!AD1360+AA1360*Costperbumped)</f>
        <v>4080</v>
      </c>
      <c r="AH1360" s="74">
        <v>1357</v>
      </c>
      <c r="AI1360" s="68" t="s">
        <v>7</v>
      </c>
      <c r="AJ1360" s="71">
        <f t="shared" si="462"/>
        <v>44650</v>
      </c>
      <c r="AK1360" s="67" t="s">
        <v>3</v>
      </c>
      <c r="AL1360" s="68" t="str">
        <f>'Flight Data'!$A1358</f>
        <v>G1357</v>
      </c>
      <c r="AM1360" s="68">
        <f ca="1">'Flight Data'!$B1358</f>
        <v>8</v>
      </c>
      <c r="AN1360" s="68">
        <f ca="1">ROUND(NORMINV($AS1360,'Inputs and Outputs'!$C$18,'Inputs and Outputs'!$D$18),0)</f>
        <v>99</v>
      </c>
      <c r="AO1360" s="68">
        <f t="shared" si="446"/>
        <v>103</v>
      </c>
      <c r="AP1360" s="68">
        <f t="shared" ca="1" si="447"/>
        <v>99</v>
      </c>
      <c r="AQ1360" s="68">
        <f ca="1">IF(AP1360-AM1360&gt;'Inputs and Outputs'!$D$4,Three-AM1360,0)</f>
        <v>0</v>
      </c>
      <c r="AR1360" s="68">
        <f ca="1">AP1360*'Inputs and Outputs'!$D$5-AQ1360*'Inputs and Outputs'!$D$6</f>
        <v>3960</v>
      </c>
      <c r="AS1360" s="70">
        <f t="shared" ca="1" si="457"/>
        <v>0.37022324037987697</v>
      </c>
      <c r="AT1360" s="68">
        <f t="shared" si="448"/>
        <v>25</v>
      </c>
      <c r="AU1360" s="75">
        <f ca="1">AP1360*'Inputs and Outputs'!$D$5-('Model Part B'!AQ1360*'Model Part B'!AT1360+AQ1360*Costperbumped)</f>
        <v>3960</v>
      </c>
      <c r="AX1360" s="74">
        <v>1357</v>
      </c>
      <c r="AY1360" s="68" t="s">
        <v>7</v>
      </c>
      <c r="AZ1360" s="71">
        <f t="shared" si="463"/>
        <v>44650</v>
      </c>
      <c r="BA1360" s="67" t="s">
        <v>3</v>
      </c>
      <c r="BB1360" s="68" t="str">
        <f>'Flight Data'!$A1358</f>
        <v>G1357</v>
      </c>
      <c r="BC1360" s="68">
        <f ca="1">'Flight Data'!$B1358</f>
        <v>8</v>
      </c>
      <c r="BD1360" s="68">
        <f ca="1">ROUND(NORMINV($BI1360,'Inputs and Outputs'!$C$18,'Inputs and Outputs'!$D$18),0)</f>
        <v>108</v>
      </c>
      <c r="BE1360" s="68">
        <f t="shared" si="449"/>
        <v>104</v>
      </c>
      <c r="BF1360" s="68">
        <f t="shared" ca="1" si="450"/>
        <v>104</v>
      </c>
      <c r="BG1360" s="68">
        <f ca="1">IF(BF1360-BC1360&gt;'Inputs and Outputs'!$D$4,Four-BC1360,0)</f>
        <v>0</v>
      </c>
      <c r="BH1360" s="68">
        <f ca="1">BF1360*'Inputs and Outputs'!$D$5-BG1360*'Inputs and Outputs'!$D$6</f>
        <v>4160</v>
      </c>
      <c r="BI1360" s="70">
        <f t="shared" ca="1" si="458"/>
        <v>0.88621087411457433</v>
      </c>
      <c r="BJ1360" s="68">
        <f t="shared" si="451"/>
        <v>25</v>
      </c>
      <c r="BK1360" s="75">
        <f ca="1">BF1360*'Inputs and Outputs'!$D$5-('Model Part B'!BG1360*'Model Part B'!BJ1360+BG1360*Costperbumped)</f>
        <v>4160</v>
      </c>
      <c r="BN1360" s="74">
        <v>1357</v>
      </c>
      <c r="BO1360" s="68" t="s">
        <v>7</v>
      </c>
      <c r="BP1360" s="71">
        <f t="shared" si="464"/>
        <v>44650</v>
      </c>
      <c r="BQ1360" s="67" t="s">
        <v>3</v>
      </c>
      <c r="BR1360" s="68" t="str">
        <f>'Flight Data'!$A1358</f>
        <v>G1357</v>
      </c>
      <c r="BS1360" s="68">
        <f ca="1">'Flight Data'!$B1358</f>
        <v>8</v>
      </c>
      <c r="BT1360" s="68">
        <f ca="1">ROUND(NORMINV($BY1360,'Inputs and Outputs'!$C$18,'Inputs and Outputs'!$D$18),0)</f>
        <v>105</v>
      </c>
      <c r="BU1360" s="68">
        <f t="shared" si="452"/>
        <v>105</v>
      </c>
      <c r="BV1360" s="68">
        <f t="shared" ca="1" si="453"/>
        <v>105</v>
      </c>
      <c r="BW1360" s="68">
        <f ca="1">IF(BV1360-BS1360&gt;'Inputs and Outputs'!$D$4,Five-BS1360,0)</f>
        <v>0</v>
      </c>
      <c r="BX1360" s="68">
        <f ca="1">BV1360*'Inputs and Outputs'!$D$5-BW1360*'Inputs and Outputs'!$D$6</f>
        <v>4200</v>
      </c>
      <c r="BY1360" s="70">
        <f t="shared" ca="1" si="459"/>
        <v>0.75337047546348734</v>
      </c>
      <c r="BZ1360" s="68">
        <f t="shared" si="454"/>
        <v>25</v>
      </c>
      <c r="CA1360" s="75">
        <f ca="1">BV1360*'Inputs and Outputs'!$D$5-('Model Part B'!BW1360*'Model Part B'!BZ1360+BW1360*Costperbumped)</f>
        <v>4200</v>
      </c>
    </row>
    <row r="1361" spans="2:79" x14ac:dyDescent="0.2">
      <c r="B1361" s="74">
        <v>1358</v>
      </c>
      <c r="C1361" s="68" t="s">
        <v>7</v>
      </c>
      <c r="D1361" s="71">
        <f t="shared" si="460"/>
        <v>44650</v>
      </c>
      <c r="E1361" s="67" t="s">
        <v>2</v>
      </c>
      <c r="F1361" s="68" t="str">
        <f>'Flight Data'!$A1359</f>
        <v>G1358</v>
      </c>
      <c r="G1361" s="68">
        <f ca="1">'Flight Data'!$B1359</f>
        <v>7</v>
      </c>
      <c r="H1361" s="68">
        <f ca="1">ROUND(NORMINV($M1361,'Inputs and Outputs'!$C$19,'Inputs and Outputs'!$D$19),0)</f>
        <v>103</v>
      </c>
      <c r="I1361" s="68">
        <f t="shared" si="440"/>
        <v>101</v>
      </c>
      <c r="J1361" s="68">
        <f t="shared" ca="1" si="441"/>
        <v>101</v>
      </c>
      <c r="K1361" s="68">
        <f ca="1">IF(J1361-G1361&gt;'Inputs and Outputs'!$D$4,One-G1361,0)</f>
        <v>0</v>
      </c>
      <c r="L1361" s="68">
        <f ca="1">J1361*'Inputs and Outputs'!$D$5-K1361*'Inputs and Outputs'!$D$6</f>
        <v>4040</v>
      </c>
      <c r="M1361" s="70">
        <f t="shared" ca="1" si="455"/>
        <v>0.53777119179077382</v>
      </c>
      <c r="N1361" s="68">
        <f t="shared" si="442"/>
        <v>25</v>
      </c>
      <c r="O1361" s="75">
        <f ca="1">J1361*'Inputs and Outputs'!$D$5-('Model Part B'!K1361*'Model Part B'!N1361+K1361*Costperbumped)</f>
        <v>4040</v>
      </c>
      <c r="R1361" s="74">
        <v>1358</v>
      </c>
      <c r="S1361" s="68" t="s">
        <v>7</v>
      </c>
      <c r="T1361" s="71">
        <f t="shared" si="461"/>
        <v>44650</v>
      </c>
      <c r="U1361" s="67" t="s">
        <v>2</v>
      </c>
      <c r="V1361" s="68" t="str">
        <f>'Flight Data'!$A1359</f>
        <v>G1358</v>
      </c>
      <c r="W1361" s="68">
        <f ca="1">'Flight Data'!$B1359</f>
        <v>7</v>
      </c>
      <c r="X1361" s="68">
        <f ca="1">ROUND(NORMINV($AC1361,'Inputs and Outputs'!$C$19,'Inputs and Outputs'!$D$19),0)</f>
        <v>104</v>
      </c>
      <c r="Y1361" s="68">
        <f t="shared" si="443"/>
        <v>102</v>
      </c>
      <c r="Z1361" s="68">
        <f t="shared" ca="1" si="444"/>
        <v>102</v>
      </c>
      <c r="AA1361" s="68">
        <f ca="1">IF(Z1361-W1361&gt;'Inputs and Outputs'!$D$4,One-W1361,0)</f>
        <v>0</v>
      </c>
      <c r="AB1361" s="68">
        <f ca="1">Z1361*'Inputs and Outputs'!$D$5-AA1361*'Inputs and Outputs'!$D$6</f>
        <v>4080</v>
      </c>
      <c r="AC1361" s="70">
        <f t="shared" ca="1" si="456"/>
        <v>0.60040193277510168</v>
      </c>
      <c r="AD1361" s="68">
        <f t="shared" si="445"/>
        <v>25</v>
      </c>
      <c r="AE1361" s="75">
        <f ca="1">Z1361*'Inputs and Outputs'!$D$5-('Model Part B'!AA1361*'Model Part B'!AD1361+AA1361*Costperbumped)</f>
        <v>4080</v>
      </c>
      <c r="AH1361" s="74">
        <v>1358</v>
      </c>
      <c r="AI1361" s="68" t="s">
        <v>7</v>
      </c>
      <c r="AJ1361" s="71">
        <f t="shared" si="462"/>
        <v>44650</v>
      </c>
      <c r="AK1361" s="67" t="s">
        <v>2</v>
      </c>
      <c r="AL1361" s="68" t="str">
        <f>'Flight Data'!$A1359</f>
        <v>G1358</v>
      </c>
      <c r="AM1361" s="68">
        <f ca="1">'Flight Data'!$B1359</f>
        <v>7</v>
      </c>
      <c r="AN1361" s="68">
        <f ca="1">ROUND(NORMINV($AS1361,'Inputs and Outputs'!$C$19,'Inputs and Outputs'!$D$19),0)</f>
        <v>105</v>
      </c>
      <c r="AO1361" s="68">
        <f t="shared" si="446"/>
        <v>103</v>
      </c>
      <c r="AP1361" s="68">
        <f t="shared" ca="1" si="447"/>
        <v>103</v>
      </c>
      <c r="AQ1361" s="68">
        <f ca="1">IF(AP1361-AM1361&gt;'Inputs and Outputs'!$D$4,Three-AM1361,0)</f>
        <v>0</v>
      </c>
      <c r="AR1361" s="68">
        <f ca="1">AP1361*'Inputs and Outputs'!$D$5-AQ1361*'Inputs and Outputs'!$D$6</f>
        <v>4120</v>
      </c>
      <c r="AS1361" s="70">
        <f t="shared" ca="1" si="457"/>
        <v>0.67816407644242449</v>
      </c>
      <c r="AT1361" s="68">
        <f t="shared" si="448"/>
        <v>25</v>
      </c>
      <c r="AU1361" s="75">
        <f ca="1">AP1361*'Inputs and Outputs'!$D$5-('Model Part B'!AQ1361*'Model Part B'!AT1361+AQ1361*Costperbumped)</f>
        <v>4120</v>
      </c>
      <c r="AX1361" s="74">
        <v>1358</v>
      </c>
      <c r="AY1361" s="68" t="s">
        <v>7</v>
      </c>
      <c r="AZ1361" s="71">
        <f t="shared" si="463"/>
        <v>44650</v>
      </c>
      <c r="BA1361" s="67" t="s">
        <v>2</v>
      </c>
      <c r="BB1361" s="68" t="str">
        <f>'Flight Data'!$A1359</f>
        <v>G1358</v>
      </c>
      <c r="BC1361" s="68">
        <f ca="1">'Flight Data'!$B1359</f>
        <v>7</v>
      </c>
      <c r="BD1361" s="68">
        <f ca="1">ROUND(NORMINV($BI1361,'Inputs and Outputs'!$C$19,'Inputs and Outputs'!$D$19),0)</f>
        <v>101</v>
      </c>
      <c r="BE1361" s="68">
        <f t="shared" si="449"/>
        <v>104</v>
      </c>
      <c r="BF1361" s="68">
        <f t="shared" ca="1" si="450"/>
        <v>101</v>
      </c>
      <c r="BG1361" s="68">
        <f ca="1">IF(BF1361-BC1361&gt;'Inputs and Outputs'!$D$4,Four-BC1361,0)</f>
        <v>0</v>
      </c>
      <c r="BH1361" s="68">
        <f ca="1">BF1361*'Inputs and Outputs'!$D$5-BG1361*'Inputs and Outputs'!$D$6</f>
        <v>4040</v>
      </c>
      <c r="BI1361" s="70">
        <f t="shared" ca="1" si="458"/>
        <v>0.31544677463072901</v>
      </c>
      <c r="BJ1361" s="68">
        <f t="shared" si="451"/>
        <v>25</v>
      </c>
      <c r="BK1361" s="75">
        <f ca="1">BF1361*'Inputs and Outputs'!$D$5-('Model Part B'!BG1361*'Model Part B'!BJ1361+BG1361*Costperbumped)</f>
        <v>4040</v>
      </c>
      <c r="BN1361" s="74">
        <v>1358</v>
      </c>
      <c r="BO1361" s="68" t="s">
        <v>7</v>
      </c>
      <c r="BP1361" s="71">
        <f t="shared" si="464"/>
        <v>44650</v>
      </c>
      <c r="BQ1361" s="67" t="s">
        <v>2</v>
      </c>
      <c r="BR1361" s="68" t="str">
        <f>'Flight Data'!$A1359</f>
        <v>G1358</v>
      </c>
      <c r="BS1361" s="68">
        <f ca="1">'Flight Data'!$B1359</f>
        <v>7</v>
      </c>
      <c r="BT1361" s="68">
        <f ca="1">ROUND(NORMINV($BY1361,'Inputs and Outputs'!$C$18,'Inputs and Outputs'!$D$18),0)</f>
        <v>112</v>
      </c>
      <c r="BU1361" s="68">
        <f t="shared" si="452"/>
        <v>105</v>
      </c>
      <c r="BV1361" s="68">
        <f t="shared" ca="1" si="453"/>
        <v>105</v>
      </c>
      <c r="BW1361" s="68">
        <f ca="1">IF(BV1361-BS1361&gt;'Inputs and Outputs'!$D$4,Five-BS1361,0)</f>
        <v>0</v>
      </c>
      <c r="BX1361" s="68">
        <f ca="1">BV1361*'Inputs and Outputs'!$D$5-BW1361*'Inputs and Outputs'!$D$6</f>
        <v>4200</v>
      </c>
      <c r="BY1361" s="70">
        <f t="shared" ca="1" si="459"/>
        <v>0.97038582533097939</v>
      </c>
      <c r="BZ1361" s="68">
        <f t="shared" si="454"/>
        <v>25</v>
      </c>
      <c r="CA1361" s="75">
        <f ca="1">BV1361*'Inputs and Outputs'!$D$5-('Model Part B'!BW1361*'Model Part B'!BZ1361+BW1361*Costperbumped)</f>
        <v>4200</v>
      </c>
    </row>
    <row r="1362" spans="2:79" x14ac:dyDescent="0.2">
      <c r="B1362" s="74">
        <v>1359</v>
      </c>
      <c r="C1362" s="68" t="s">
        <v>7</v>
      </c>
      <c r="D1362" s="71">
        <f t="shared" si="460"/>
        <v>44650</v>
      </c>
      <c r="E1362" s="67" t="s">
        <v>0</v>
      </c>
      <c r="F1362" s="68" t="str">
        <f>'Flight Data'!$A1360</f>
        <v>G1359</v>
      </c>
      <c r="G1362" s="68">
        <f ca="1">'Flight Data'!$B1360</f>
        <v>4</v>
      </c>
      <c r="H1362" s="68">
        <f ca="1">ROUND(NORMINV($M1362,'Inputs and Outputs'!$C$20,'Inputs and Outputs'!$D$20),0)</f>
        <v>103</v>
      </c>
      <c r="I1362" s="68">
        <f t="shared" si="440"/>
        <v>101</v>
      </c>
      <c r="J1362" s="68">
        <f t="shared" ca="1" si="441"/>
        <v>101</v>
      </c>
      <c r="K1362" s="68">
        <f ca="1">IF(J1362-G1362&gt;'Inputs and Outputs'!$D$4,One-G1362,0)</f>
        <v>0</v>
      </c>
      <c r="L1362" s="68">
        <f ca="1">J1362*'Inputs and Outputs'!$D$5-K1362*'Inputs and Outputs'!$D$6</f>
        <v>4040</v>
      </c>
      <c r="M1362" s="70">
        <f t="shared" ca="1" si="455"/>
        <v>0.30921936535587069</v>
      </c>
      <c r="N1362" s="68">
        <f t="shared" si="442"/>
        <v>200</v>
      </c>
      <c r="O1362" s="75">
        <f ca="1">J1362*'Inputs and Outputs'!$D$5-('Model Part B'!K1362*'Model Part B'!N1362+K1362*Costperbumped)</f>
        <v>4040</v>
      </c>
      <c r="R1362" s="74">
        <v>1359</v>
      </c>
      <c r="S1362" s="68" t="s">
        <v>7</v>
      </c>
      <c r="T1362" s="71">
        <f t="shared" si="461"/>
        <v>44650</v>
      </c>
      <c r="U1362" s="67" t="s">
        <v>0</v>
      </c>
      <c r="V1362" s="68" t="str">
        <f>'Flight Data'!$A1360</f>
        <v>G1359</v>
      </c>
      <c r="W1362" s="68">
        <f ca="1">'Flight Data'!$B1360</f>
        <v>4</v>
      </c>
      <c r="X1362" s="68">
        <f ca="1">ROUND(NORMINV($AC1362,'Inputs and Outputs'!$C$20,'Inputs and Outputs'!$D$20),0)</f>
        <v>105</v>
      </c>
      <c r="Y1362" s="68">
        <f t="shared" si="443"/>
        <v>102</v>
      </c>
      <c r="Z1362" s="68">
        <f t="shared" ca="1" si="444"/>
        <v>102</v>
      </c>
      <c r="AA1362" s="68">
        <f ca="1">IF(Z1362-W1362&gt;'Inputs and Outputs'!$D$4,One-W1362,0)</f>
        <v>0</v>
      </c>
      <c r="AB1362" s="68">
        <f ca="1">Z1362*'Inputs and Outputs'!$D$5-AA1362*'Inputs and Outputs'!$D$6</f>
        <v>4080</v>
      </c>
      <c r="AC1362" s="70">
        <f t="shared" ca="1" si="456"/>
        <v>0.53721961856769662</v>
      </c>
      <c r="AD1362" s="68">
        <f t="shared" si="445"/>
        <v>200</v>
      </c>
      <c r="AE1362" s="75">
        <f ca="1">Z1362*'Inputs and Outputs'!$D$5-('Model Part B'!AA1362*'Model Part B'!AD1362+AA1362*Costperbumped)</f>
        <v>4080</v>
      </c>
      <c r="AH1362" s="74">
        <v>1359</v>
      </c>
      <c r="AI1362" s="68" t="s">
        <v>7</v>
      </c>
      <c r="AJ1362" s="71">
        <f t="shared" si="462"/>
        <v>44650</v>
      </c>
      <c r="AK1362" s="67" t="s">
        <v>0</v>
      </c>
      <c r="AL1362" s="68" t="str">
        <f>'Flight Data'!$A1360</f>
        <v>G1359</v>
      </c>
      <c r="AM1362" s="68">
        <f ca="1">'Flight Data'!$B1360</f>
        <v>4</v>
      </c>
      <c r="AN1362" s="68">
        <f ca="1">ROUND(NORMINV($AS1362,'Inputs and Outputs'!$C$20,'Inputs and Outputs'!$D$20),0)</f>
        <v>100</v>
      </c>
      <c r="AO1362" s="68">
        <f t="shared" si="446"/>
        <v>103</v>
      </c>
      <c r="AP1362" s="68">
        <f t="shared" ca="1" si="447"/>
        <v>100</v>
      </c>
      <c r="AQ1362" s="68">
        <f ca="1">IF(AP1362-AM1362&gt;'Inputs and Outputs'!$D$4,Three-AM1362,0)</f>
        <v>0</v>
      </c>
      <c r="AR1362" s="68">
        <f ca="1">AP1362*'Inputs and Outputs'!$D$5-AQ1362*'Inputs and Outputs'!$D$6</f>
        <v>4000</v>
      </c>
      <c r="AS1362" s="70">
        <f t="shared" ca="1" si="457"/>
        <v>0.15434250859594068</v>
      </c>
      <c r="AT1362" s="68">
        <f t="shared" si="448"/>
        <v>200</v>
      </c>
      <c r="AU1362" s="75">
        <f ca="1">AP1362*'Inputs and Outputs'!$D$5-('Model Part B'!AQ1362*'Model Part B'!AT1362+AQ1362*Costperbumped)</f>
        <v>4000</v>
      </c>
      <c r="AX1362" s="74">
        <v>1359</v>
      </c>
      <c r="AY1362" s="68" t="s">
        <v>7</v>
      </c>
      <c r="AZ1362" s="71">
        <f t="shared" si="463"/>
        <v>44650</v>
      </c>
      <c r="BA1362" s="67" t="s">
        <v>0</v>
      </c>
      <c r="BB1362" s="68" t="str">
        <f>'Flight Data'!$A1360</f>
        <v>G1359</v>
      </c>
      <c r="BC1362" s="68">
        <f ca="1">'Flight Data'!$B1360</f>
        <v>4</v>
      </c>
      <c r="BD1362" s="68">
        <f ca="1">ROUND(NORMINV($BI1362,'Inputs and Outputs'!$C$20,'Inputs and Outputs'!$D$20),0)</f>
        <v>100</v>
      </c>
      <c r="BE1362" s="68">
        <f t="shared" si="449"/>
        <v>104</v>
      </c>
      <c r="BF1362" s="68">
        <f t="shared" ca="1" si="450"/>
        <v>100</v>
      </c>
      <c r="BG1362" s="68">
        <f ca="1">IF(BF1362-BC1362&gt;'Inputs and Outputs'!$D$4,Four-BC1362,0)</f>
        <v>0</v>
      </c>
      <c r="BH1362" s="68">
        <f ca="1">BF1362*'Inputs and Outputs'!$D$5-BG1362*'Inputs and Outputs'!$D$6</f>
        <v>4000</v>
      </c>
      <c r="BI1362" s="70">
        <f t="shared" ca="1" si="458"/>
        <v>0.15429746700603542</v>
      </c>
      <c r="BJ1362" s="68">
        <f t="shared" si="451"/>
        <v>200</v>
      </c>
      <c r="BK1362" s="75">
        <f ca="1">BF1362*'Inputs and Outputs'!$D$5-('Model Part B'!BG1362*'Model Part B'!BJ1362+BG1362*Costperbumped)</f>
        <v>4000</v>
      </c>
      <c r="BN1362" s="74">
        <v>1359</v>
      </c>
      <c r="BO1362" s="68" t="s">
        <v>7</v>
      </c>
      <c r="BP1362" s="71">
        <f t="shared" si="464"/>
        <v>44650</v>
      </c>
      <c r="BQ1362" s="67" t="s">
        <v>0</v>
      </c>
      <c r="BR1362" s="68" t="str">
        <f>'Flight Data'!$A1360</f>
        <v>G1359</v>
      </c>
      <c r="BS1362" s="68">
        <f ca="1">'Flight Data'!$B1360</f>
        <v>4</v>
      </c>
      <c r="BT1362" s="68">
        <f ca="1">ROUND(NORMINV($BY1362,'Inputs and Outputs'!$C$18,'Inputs and Outputs'!$D$18),0)</f>
        <v>100</v>
      </c>
      <c r="BU1362" s="68">
        <f t="shared" si="452"/>
        <v>105</v>
      </c>
      <c r="BV1362" s="68">
        <f t="shared" ca="1" si="453"/>
        <v>100</v>
      </c>
      <c r="BW1362" s="68">
        <f ca="1">IF(BV1362-BS1362&gt;'Inputs and Outputs'!$D$4,Five-BS1362,0)</f>
        <v>0</v>
      </c>
      <c r="BX1362" s="68">
        <f ca="1">BV1362*'Inputs and Outputs'!$D$5-BW1362*'Inputs and Outputs'!$D$6</f>
        <v>4000</v>
      </c>
      <c r="BY1362" s="70">
        <f t="shared" ca="1" si="459"/>
        <v>0.44683093597565449</v>
      </c>
      <c r="BZ1362" s="68">
        <f t="shared" si="454"/>
        <v>200</v>
      </c>
      <c r="CA1362" s="75">
        <f ca="1">BV1362*'Inputs and Outputs'!$D$5-('Model Part B'!BW1362*'Model Part B'!BZ1362+BW1362*Costperbumped)</f>
        <v>4000</v>
      </c>
    </row>
    <row r="1363" spans="2:79" x14ac:dyDescent="0.2">
      <c r="B1363" s="74">
        <v>1360</v>
      </c>
      <c r="C1363" s="68" t="s">
        <v>6</v>
      </c>
      <c r="D1363" s="71">
        <f t="shared" si="460"/>
        <v>44651</v>
      </c>
      <c r="E1363" s="67" t="s">
        <v>3</v>
      </c>
      <c r="F1363" s="68" t="str">
        <f>'Flight Data'!$A1361</f>
        <v>G1360</v>
      </c>
      <c r="G1363" s="68">
        <f ca="1">'Flight Data'!$B1361</f>
        <v>4</v>
      </c>
      <c r="H1363" s="68">
        <f ca="1">ROUND(NORMINV($M1363,'Inputs and Outputs'!$C$18,'Inputs and Outputs'!$D$18),0)</f>
        <v>99</v>
      </c>
      <c r="I1363" s="68">
        <f t="shared" si="440"/>
        <v>101</v>
      </c>
      <c r="J1363" s="68">
        <f t="shared" ca="1" si="441"/>
        <v>99</v>
      </c>
      <c r="K1363" s="68">
        <f ca="1">IF(J1363-G1363&gt;'Inputs and Outputs'!$D$4,One-G1363,0)</f>
        <v>0</v>
      </c>
      <c r="L1363" s="68">
        <f ca="1">J1363*'Inputs and Outputs'!$D$5-K1363*'Inputs and Outputs'!$D$6</f>
        <v>3960</v>
      </c>
      <c r="M1363" s="70">
        <f t="shared" ca="1" si="455"/>
        <v>0.35535086453721487</v>
      </c>
      <c r="N1363" s="68">
        <f t="shared" si="442"/>
        <v>25</v>
      </c>
      <c r="O1363" s="75">
        <f ca="1">J1363*'Inputs and Outputs'!$D$5-('Model Part B'!K1363*'Model Part B'!N1363+K1363*Costperbumped)</f>
        <v>3960</v>
      </c>
      <c r="R1363" s="74">
        <v>1360</v>
      </c>
      <c r="S1363" s="68" t="s">
        <v>6</v>
      </c>
      <c r="T1363" s="71">
        <f t="shared" si="461"/>
        <v>44651</v>
      </c>
      <c r="U1363" s="67" t="s">
        <v>3</v>
      </c>
      <c r="V1363" s="68" t="str">
        <f>'Flight Data'!$A1361</f>
        <v>G1360</v>
      </c>
      <c r="W1363" s="68">
        <f ca="1">'Flight Data'!$B1361</f>
        <v>4</v>
      </c>
      <c r="X1363" s="68">
        <f ca="1">ROUND(NORMINV($AC1363,'Inputs and Outputs'!$C$18,'Inputs and Outputs'!$D$18),0)</f>
        <v>103</v>
      </c>
      <c r="Y1363" s="68">
        <f t="shared" si="443"/>
        <v>102</v>
      </c>
      <c r="Z1363" s="68">
        <f t="shared" ca="1" si="444"/>
        <v>102</v>
      </c>
      <c r="AA1363" s="68">
        <f ca="1">IF(Z1363-W1363&gt;'Inputs and Outputs'!$D$4,One-W1363,0)</f>
        <v>0</v>
      </c>
      <c r="AB1363" s="68">
        <f ca="1">Z1363*'Inputs and Outputs'!$D$5-AA1363*'Inputs and Outputs'!$D$6</f>
        <v>4080</v>
      </c>
      <c r="AC1363" s="70">
        <f t="shared" ca="1" si="456"/>
        <v>0.65854788362186956</v>
      </c>
      <c r="AD1363" s="68">
        <f t="shared" si="445"/>
        <v>25</v>
      </c>
      <c r="AE1363" s="75">
        <f ca="1">Z1363*'Inputs and Outputs'!$D$5-('Model Part B'!AA1363*'Model Part B'!AD1363+AA1363*Costperbumped)</f>
        <v>4080</v>
      </c>
      <c r="AH1363" s="74">
        <v>1360</v>
      </c>
      <c r="AI1363" s="68" t="s">
        <v>6</v>
      </c>
      <c r="AJ1363" s="71">
        <f t="shared" si="462"/>
        <v>44651</v>
      </c>
      <c r="AK1363" s="67" t="s">
        <v>3</v>
      </c>
      <c r="AL1363" s="68" t="str">
        <f>'Flight Data'!$A1361</f>
        <v>G1360</v>
      </c>
      <c r="AM1363" s="68">
        <f ca="1">'Flight Data'!$B1361</f>
        <v>4</v>
      </c>
      <c r="AN1363" s="68">
        <f ca="1">ROUND(NORMINV($AS1363,'Inputs and Outputs'!$C$18,'Inputs and Outputs'!$D$18),0)</f>
        <v>102</v>
      </c>
      <c r="AO1363" s="68">
        <f t="shared" si="446"/>
        <v>103</v>
      </c>
      <c r="AP1363" s="68">
        <f t="shared" ca="1" si="447"/>
        <v>102</v>
      </c>
      <c r="AQ1363" s="68">
        <f ca="1">IF(AP1363-AM1363&gt;'Inputs and Outputs'!$D$4,Three-AM1363,0)</f>
        <v>0</v>
      </c>
      <c r="AR1363" s="68">
        <f ca="1">AP1363*'Inputs and Outputs'!$D$5-AQ1363*'Inputs and Outputs'!$D$6</f>
        <v>4080</v>
      </c>
      <c r="AS1363" s="70">
        <f t="shared" ca="1" si="457"/>
        <v>0.59771155480054394</v>
      </c>
      <c r="AT1363" s="68">
        <f t="shared" si="448"/>
        <v>25</v>
      </c>
      <c r="AU1363" s="75">
        <f ca="1">AP1363*'Inputs and Outputs'!$D$5-('Model Part B'!AQ1363*'Model Part B'!AT1363+AQ1363*Costperbumped)</f>
        <v>4080</v>
      </c>
      <c r="AX1363" s="74">
        <v>1360</v>
      </c>
      <c r="AY1363" s="68" t="s">
        <v>6</v>
      </c>
      <c r="AZ1363" s="71">
        <f t="shared" si="463"/>
        <v>44651</v>
      </c>
      <c r="BA1363" s="67" t="s">
        <v>3</v>
      </c>
      <c r="BB1363" s="68" t="str">
        <f>'Flight Data'!$A1361</f>
        <v>G1360</v>
      </c>
      <c r="BC1363" s="68">
        <f ca="1">'Flight Data'!$B1361</f>
        <v>4</v>
      </c>
      <c r="BD1363" s="68">
        <f ca="1">ROUND(NORMINV($BI1363,'Inputs and Outputs'!$C$18,'Inputs and Outputs'!$D$18),0)</f>
        <v>102</v>
      </c>
      <c r="BE1363" s="68">
        <f t="shared" si="449"/>
        <v>104</v>
      </c>
      <c r="BF1363" s="68">
        <f t="shared" ca="1" si="450"/>
        <v>102</v>
      </c>
      <c r="BG1363" s="68">
        <f ca="1">IF(BF1363-BC1363&gt;'Inputs and Outputs'!$D$4,Four-BC1363,0)</f>
        <v>0</v>
      </c>
      <c r="BH1363" s="68">
        <f ca="1">BF1363*'Inputs and Outputs'!$D$5-BG1363*'Inputs and Outputs'!$D$6</f>
        <v>4080</v>
      </c>
      <c r="BI1363" s="70">
        <f t="shared" ca="1" si="458"/>
        <v>0.57758397326969158</v>
      </c>
      <c r="BJ1363" s="68">
        <f t="shared" si="451"/>
        <v>25</v>
      </c>
      <c r="BK1363" s="75">
        <f ca="1">BF1363*'Inputs and Outputs'!$D$5-('Model Part B'!BG1363*'Model Part B'!BJ1363+BG1363*Costperbumped)</f>
        <v>4080</v>
      </c>
      <c r="BN1363" s="74">
        <v>1360</v>
      </c>
      <c r="BO1363" s="68" t="s">
        <v>6</v>
      </c>
      <c r="BP1363" s="71">
        <f t="shared" si="464"/>
        <v>44651</v>
      </c>
      <c r="BQ1363" s="67" t="s">
        <v>3</v>
      </c>
      <c r="BR1363" s="68" t="str">
        <f>'Flight Data'!$A1361</f>
        <v>G1360</v>
      </c>
      <c r="BS1363" s="68">
        <f ca="1">'Flight Data'!$B1361</f>
        <v>4</v>
      </c>
      <c r="BT1363" s="68">
        <f ca="1">ROUND(NORMINV($BY1363,'Inputs and Outputs'!$C$18,'Inputs and Outputs'!$D$18),0)</f>
        <v>103</v>
      </c>
      <c r="BU1363" s="68">
        <f t="shared" si="452"/>
        <v>105</v>
      </c>
      <c r="BV1363" s="68">
        <f t="shared" ca="1" si="453"/>
        <v>103</v>
      </c>
      <c r="BW1363" s="68">
        <f ca="1">IF(BV1363-BS1363&gt;'Inputs and Outputs'!$D$4,Five-BS1363,0)</f>
        <v>0</v>
      </c>
      <c r="BX1363" s="68">
        <f ca="1">BV1363*'Inputs and Outputs'!$D$5-BW1363*'Inputs and Outputs'!$D$6</f>
        <v>4120</v>
      </c>
      <c r="BY1363" s="70">
        <f t="shared" ca="1" si="459"/>
        <v>0.61102617332163955</v>
      </c>
      <c r="BZ1363" s="68">
        <f t="shared" si="454"/>
        <v>25</v>
      </c>
      <c r="CA1363" s="75">
        <f ca="1">BV1363*'Inputs and Outputs'!$D$5-('Model Part B'!BW1363*'Model Part B'!BZ1363+BW1363*Costperbumped)</f>
        <v>4120</v>
      </c>
    </row>
    <row r="1364" spans="2:79" x14ac:dyDescent="0.2">
      <c r="B1364" s="74">
        <v>1361</v>
      </c>
      <c r="C1364" s="68" t="s">
        <v>6</v>
      </c>
      <c r="D1364" s="71">
        <f t="shared" si="460"/>
        <v>44651</v>
      </c>
      <c r="E1364" s="67" t="s">
        <v>2</v>
      </c>
      <c r="F1364" s="68" t="str">
        <f>'Flight Data'!$A1362</f>
        <v>G1361</v>
      </c>
      <c r="G1364" s="68">
        <f ca="1">'Flight Data'!$B1362</f>
        <v>8</v>
      </c>
      <c r="H1364" s="68">
        <f ca="1">ROUND(NORMINV($M1364,'Inputs and Outputs'!$C$19,'Inputs and Outputs'!$D$19),0)</f>
        <v>104</v>
      </c>
      <c r="I1364" s="68">
        <f t="shared" si="440"/>
        <v>101</v>
      </c>
      <c r="J1364" s="68">
        <f t="shared" ca="1" si="441"/>
        <v>101</v>
      </c>
      <c r="K1364" s="68">
        <f ca="1">IF(J1364-G1364&gt;'Inputs and Outputs'!$D$4,One-G1364,0)</f>
        <v>0</v>
      </c>
      <c r="L1364" s="68">
        <f ca="1">J1364*'Inputs and Outputs'!$D$5-K1364*'Inputs and Outputs'!$D$6</f>
        <v>4040</v>
      </c>
      <c r="M1364" s="70">
        <f t="shared" ca="1" si="455"/>
        <v>0.54174661567575877</v>
      </c>
      <c r="N1364" s="68">
        <f t="shared" si="442"/>
        <v>25</v>
      </c>
      <c r="O1364" s="75">
        <f ca="1">J1364*'Inputs and Outputs'!$D$5-('Model Part B'!K1364*'Model Part B'!N1364+K1364*Costperbumped)</f>
        <v>4040</v>
      </c>
      <c r="R1364" s="74">
        <v>1361</v>
      </c>
      <c r="S1364" s="68" t="s">
        <v>6</v>
      </c>
      <c r="T1364" s="71">
        <f t="shared" si="461"/>
        <v>44651</v>
      </c>
      <c r="U1364" s="67" t="s">
        <v>2</v>
      </c>
      <c r="V1364" s="68" t="str">
        <f>'Flight Data'!$A1362</f>
        <v>G1361</v>
      </c>
      <c r="W1364" s="68">
        <f ca="1">'Flight Data'!$B1362</f>
        <v>8</v>
      </c>
      <c r="X1364" s="68">
        <f ca="1">ROUND(NORMINV($AC1364,'Inputs and Outputs'!$C$19,'Inputs and Outputs'!$D$19),0)</f>
        <v>107</v>
      </c>
      <c r="Y1364" s="68">
        <f t="shared" si="443"/>
        <v>102</v>
      </c>
      <c r="Z1364" s="68">
        <f t="shared" ca="1" si="444"/>
        <v>102</v>
      </c>
      <c r="AA1364" s="68">
        <f ca="1">IF(Z1364-W1364&gt;'Inputs and Outputs'!$D$4,One-W1364,0)</f>
        <v>0</v>
      </c>
      <c r="AB1364" s="68">
        <f ca="1">Z1364*'Inputs and Outputs'!$D$5-AA1364*'Inputs and Outputs'!$D$6</f>
        <v>4080</v>
      </c>
      <c r="AC1364" s="70">
        <f t="shared" ca="1" si="456"/>
        <v>0.76154711950522125</v>
      </c>
      <c r="AD1364" s="68">
        <f t="shared" si="445"/>
        <v>25</v>
      </c>
      <c r="AE1364" s="75">
        <f ca="1">Z1364*'Inputs and Outputs'!$D$5-('Model Part B'!AA1364*'Model Part B'!AD1364+AA1364*Costperbumped)</f>
        <v>4080</v>
      </c>
      <c r="AH1364" s="74">
        <v>1361</v>
      </c>
      <c r="AI1364" s="68" t="s">
        <v>6</v>
      </c>
      <c r="AJ1364" s="71">
        <f t="shared" si="462"/>
        <v>44651</v>
      </c>
      <c r="AK1364" s="67" t="s">
        <v>2</v>
      </c>
      <c r="AL1364" s="68" t="str">
        <f>'Flight Data'!$A1362</f>
        <v>G1361</v>
      </c>
      <c r="AM1364" s="68">
        <f ca="1">'Flight Data'!$B1362</f>
        <v>8</v>
      </c>
      <c r="AN1364" s="68">
        <f ca="1">ROUND(NORMINV($AS1364,'Inputs and Outputs'!$C$19,'Inputs and Outputs'!$D$19),0)</f>
        <v>92</v>
      </c>
      <c r="AO1364" s="68">
        <f t="shared" si="446"/>
        <v>103</v>
      </c>
      <c r="AP1364" s="68">
        <f t="shared" ca="1" si="447"/>
        <v>92</v>
      </c>
      <c r="AQ1364" s="68">
        <f ca="1">IF(AP1364-AM1364&gt;'Inputs and Outputs'!$D$4,Three-AM1364,0)</f>
        <v>0</v>
      </c>
      <c r="AR1364" s="68">
        <f ca="1">AP1364*'Inputs and Outputs'!$D$5-AQ1364*'Inputs and Outputs'!$D$6</f>
        <v>3680</v>
      </c>
      <c r="AS1364" s="70">
        <f t="shared" ca="1" si="457"/>
        <v>1.3800498070507539E-2</v>
      </c>
      <c r="AT1364" s="68">
        <f t="shared" si="448"/>
        <v>25</v>
      </c>
      <c r="AU1364" s="75">
        <f ca="1">AP1364*'Inputs and Outputs'!$D$5-('Model Part B'!AQ1364*'Model Part B'!AT1364+AQ1364*Costperbumped)</f>
        <v>3680</v>
      </c>
      <c r="AX1364" s="74">
        <v>1361</v>
      </c>
      <c r="AY1364" s="68" t="s">
        <v>6</v>
      </c>
      <c r="AZ1364" s="71">
        <f t="shared" si="463"/>
        <v>44651</v>
      </c>
      <c r="BA1364" s="67" t="s">
        <v>2</v>
      </c>
      <c r="BB1364" s="68" t="str">
        <f>'Flight Data'!$A1362</f>
        <v>G1361</v>
      </c>
      <c r="BC1364" s="68">
        <f ca="1">'Flight Data'!$B1362</f>
        <v>8</v>
      </c>
      <c r="BD1364" s="68">
        <f ca="1">ROUND(NORMINV($BI1364,'Inputs and Outputs'!$C$19,'Inputs and Outputs'!$D$19),0)</f>
        <v>101</v>
      </c>
      <c r="BE1364" s="68">
        <f t="shared" si="449"/>
        <v>104</v>
      </c>
      <c r="BF1364" s="68">
        <f t="shared" ca="1" si="450"/>
        <v>101</v>
      </c>
      <c r="BG1364" s="68">
        <f ca="1">IF(BF1364-BC1364&gt;'Inputs and Outputs'!$D$4,Four-BC1364,0)</f>
        <v>0</v>
      </c>
      <c r="BH1364" s="68">
        <f ca="1">BF1364*'Inputs and Outputs'!$D$5-BG1364*'Inputs and Outputs'!$D$6</f>
        <v>4040</v>
      </c>
      <c r="BI1364" s="70">
        <f t="shared" ca="1" si="458"/>
        <v>0.32332775782988965</v>
      </c>
      <c r="BJ1364" s="68">
        <f t="shared" si="451"/>
        <v>25</v>
      </c>
      <c r="BK1364" s="75">
        <f ca="1">BF1364*'Inputs and Outputs'!$D$5-('Model Part B'!BG1364*'Model Part B'!BJ1364+BG1364*Costperbumped)</f>
        <v>4040</v>
      </c>
      <c r="BN1364" s="74">
        <v>1361</v>
      </c>
      <c r="BO1364" s="68" t="s">
        <v>6</v>
      </c>
      <c r="BP1364" s="71">
        <f t="shared" si="464"/>
        <v>44651</v>
      </c>
      <c r="BQ1364" s="67" t="s">
        <v>2</v>
      </c>
      <c r="BR1364" s="68" t="str">
        <f>'Flight Data'!$A1362</f>
        <v>G1361</v>
      </c>
      <c r="BS1364" s="68">
        <f ca="1">'Flight Data'!$B1362</f>
        <v>8</v>
      </c>
      <c r="BT1364" s="68">
        <f ca="1">ROUND(NORMINV($BY1364,'Inputs and Outputs'!$C$18,'Inputs and Outputs'!$D$18),0)</f>
        <v>102</v>
      </c>
      <c r="BU1364" s="68">
        <f t="shared" si="452"/>
        <v>105</v>
      </c>
      <c r="BV1364" s="68">
        <f t="shared" ca="1" si="453"/>
        <v>102</v>
      </c>
      <c r="BW1364" s="68">
        <f ca="1">IF(BV1364-BS1364&gt;'Inputs and Outputs'!$D$4,Five-BS1364,0)</f>
        <v>0</v>
      </c>
      <c r="BX1364" s="68">
        <f ca="1">BV1364*'Inputs and Outputs'!$D$5-BW1364*'Inputs and Outputs'!$D$6</f>
        <v>4080</v>
      </c>
      <c r="BY1364" s="70">
        <f t="shared" ca="1" si="459"/>
        <v>0.57674549061111657</v>
      </c>
      <c r="BZ1364" s="68">
        <f t="shared" si="454"/>
        <v>25</v>
      </c>
      <c r="CA1364" s="75">
        <f ca="1">BV1364*'Inputs and Outputs'!$D$5-('Model Part B'!BW1364*'Model Part B'!BZ1364+BW1364*Costperbumped)</f>
        <v>4080</v>
      </c>
    </row>
    <row r="1365" spans="2:79" x14ac:dyDescent="0.2">
      <c r="B1365" s="74">
        <v>1362</v>
      </c>
      <c r="C1365" s="68" t="s">
        <v>6</v>
      </c>
      <c r="D1365" s="71">
        <f t="shared" si="460"/>
        <v>44651</v>
      </c>
      <c r="E1365" s="67" t="s">
        <v>0</v>
      </c>
      <c r="F1365" s="68" t="str">
        <f>'Flight Data'!$A1363</f>
        <v>G1362</v>
      </c>
      <c r="G1365" s="68">
        <f ca="1">'Flight Data'!$B1363</f>
        <v>0</v>
      </c>
      <c r="H1365" s="68">
        <f ca="1">ROUND(NORMINV($M1365,'Inputs and Outputs'!$C$20,'Inputs and Outputs'!$D$20),0)</f>
        <v>104</v>
      </c>
      <c r="I1365" s="68">
        <f t="shared" si="440"/>
        <v>101</v>
      </c>
      <c r="J1365" s="68">
        <f t="shared" ca="1" si="441"/>
        <v>101</v>
      </c>
      <c r="K1365" s="68">
        <f ca="1">IF(J1365-G1365&gt;'Inputs and Outputs'!$D$4,One-G1365,0)</f>
        <v>1</v>
      </c>
      <c r="L1365" s="68">
        <f ca="1">J1365*'Inputs and Outputs'!$D$5-K1365*'Inputs and Outputs'!$D$6</f>
        <v>3940</v>
      </c>
      <c r="M1365" s="70">
        <f t="shared" ca="1" si="455"/>
        <v>0.4113258122273209</v>
      </c>
      <c r="N1365" s="68">
        <f t="shared" si="442"/>
        <v>200</v>
      </c>
      <c r="O1365" s="75">
        <f ca="1">J1365*'Inputs and Outputs'!$D$5-('Model Part B'!K1365*'Model Part B'!N1365+K1365*Costperbumped)</f>
        <v>3740</v>
      </c>
      <c r="R1365" s="74">
        <v>1362</v>
      </c>
      <c r="S1365" s="68" t="s">
        <v>6</v>
      </c>
      <c r="T1365" s="71">
        <f t="shared" si="461"/>
        <v>44651</v>
      </c>
      <c r="U1365" s="67" t="s">
        <v>0</v>
      </c>
      <c r="V1365" s="68" t="str">
        <f>'Flight Data'!$A1363</f>
        <v>G1362</v>
      </c>
      <c r="W1365" s="68">
        <f ca="1">'Flight Data'!$B1363</f>
        <v>0</v>
      </c>
      <c r="X1365" s="68">
        <f ca="1">ROUND(NORMINV($AC1365,'Inputs and Outputs'!$C$20,'Inputs and Outputs'!$D$20),0)</f>
        <v>113</v>
      </c>
      <c r="Y1365" s="68">
        <f t="shared" si="443"/>
        <v>102</v>
      </c>
      <c r="Z1365" s="68">
        <f t="shared" ca="1" si="444"/>
        <v>102</v>
      </c>
      <c r="AA1365" s="68">
        <f ca="1">IF(Z1365-W1365&gt;'Inputs and Outputs'!$D$4,One-W1365,0)</f>
        <v>1</v>
      </c>
      <c r="AB1365" s="68">
        <f ca="1">Z1365*'Inputs and Outputs'!$D$5-AA1365*'Inputs and Outputs'!$D$6</f>
        <v>3980</v>
      </c>
      <c r="AC1365" s="70">
        <f t="shared" ca="1" si="456"/>
        <v>0.94205972846471164</v>
      </c>
      <c r="AD1365" s="68">
        <f t="shared" si="445"/>
        <v>200</v>
      </c>
      <c r="AE1365" s="75">
        <f ca="1">Z1365*'Inputs and Outputs'!$D$5-('Model Part B'!AA1365*'Model Part B'!AD1365+AA1365*Costperbumped)</f>
        <v>3780</v>
      </c>
      <c r="AH1365" s="74">
        <v>1362</v>
      </c>
      <c r="AI1365" s="68" t="s">
        <v>6</v>
      </c>
      <c r="AJ1365" s="71">
        <f t="shared" si="462"/>
        <v>44651</v>
      </c>
      <c r="AK1365" s="67" t="s">
        <v>0</v>
      </c>
      <c r="AL1365" s="68" t="str">
        <f>'Flight Data'!$A1363</f>
        <v>G1362</v>
      </c>
      <c r="AM1365" s="68">
        <f ca="1">'Flight Data'!$B1363</f>
        <v>0</v>
      </c>
      <c r="AN1365" s="68">
        <f ca="1">ROUND(NORMINV($AS1365,'Inputs and Outputs'!$C$20,'Inputs and Outputs'!$D$20),0)</f>
        <v>102</v>
      </c>
      <c r="AO1365" s="68">
        <f t="shared" si="446"/>
        <v>103</v>
      </c>
      <c r="AP1365" s="68">
        <f t="shared" ca="1" si="447"/>
        <v>102</v>
      </c>
      <c r="AQ1365" s="68">
        <f ca="1">IF(AP1365-AM1365&gt;'Inputs and Outputs'!$D$4,Three-AM1365,0)</f>
        <v>3</v>
      </c>
      <c r="AR1365" s="68">
        <f ca="1">AP1365*'Inputs and Outputs'!$D$5-AQ1365*'Inputs and Outputs'!$D$6</f>
        <v>3780</v>
      </c>
      <c r="AS1365" s="70">
        <f t="shared" ca="1" si="457"/>
        <v>0.30173048058326635</v>
      </c>
      <c r="AT1365" s="68">
        <f t="shared" si="448"/>
        <v>200</v>
      </c>
      <c r="AU1365" s="75">
        <f ca="1">AP1365*'Inputs and Outputs'!$D$5-('Model Part B'!AQ1365*'Model Part B'!AT1365+AQ1365*Costperbumped)</f>
        <v>3180</v>
      </c>
      <c r="AX1365" s="74">
        <v>1362</v>
      </c>
      <c r="AY1365" s="68" t="s">
        <v>6</v>
      </c>
      <c r="AZ1365" s="71">
        <f t="shared" si="463"/>
        <v>44651</v>
      </c>
      <c r="BA1365" s="67" t="s">
        <v>0</v>
      </c>
      <c r="BB1365" s="68" t="str">
        <f>'Flight Data'!$A1363</f>
        <v>G1362</v>
      </c>
      <c r="BC1365" s="68">
        <f ca="1">'Flight Data'!$B1363</f>
        <v>0</v>
      </c>
      <c r="BD1365" s="68">
        <f ca="1">ROUND(NORMINV($BI1365,'Inputs and Outputs'!$C$20,'Inputs and Outputs'!$D$20),0)</f>
        <v>107</v>
      </c>
      <c r="BE1365" s="68">
        <f t="shared" si="449"/>
        <v>104</v>
      </c>
      <c r="BF1365" s="68">
        <f t="shared" ca="1" si="450"/>
        <v>104</v>
      </c>
      <c r="BG1365" s="68">
        <f ca="1">IF(BF1365-BC1365&gt;'Inputs and Outputs'!$D$4,Four-BC1365,0)</f>
        <v>4</v>
      </c>
      <c r="BH1365" s="68">
        <f ca="1">BF1365*'Inputs and Outputs'!$D$5-BG1365*'Inputs and Outputs'!$D$6</f>
        <v>3760</v>
      </c>
      <c r="BI1365" s="70">
        <f t="shared" ca="1" si="458"/>
        <v>0.65343082992130197</v>
      </c>
      <c r="BJ1365" s="68">
        <f t="shared" si="451"/>
        <v>200</v>
      </c>
      <c r="BK1365" s="75">
        <f ca="1">BF1365*'Inputs and Outputs'!$D$5-('Model Part B'!BG1365*'Model Part B'!BJ1365+BG1365*Costperbumped)</f>
        <v>2960</v>
      </c>
      <c r="BN1365" s="74">
        <v>1362</v>
      </c>
      <c r="BO1365" s="68" t="s">
        <v>6</v>
      </c>
      <c r="BP1365" s="71">
        <f t="shared" si="464"/>
        <v>44651</v>
      </c>
      <c r="BQ1365" s="67" t="s">
        <v>0</v>
      </c>
      <c r="BR1365" s="68" t="str">
        <f>'Flight Data'!$A1363</f>
        <v>G1362</v>
      </c>
      <c r="BS1365" s="68">
        <f ca="1">'Flight Data'!$B1363</f>
        <v>0</v>
      </c>
      <c r="BT1365" s="68">
        <f ca="1">ROUND(NORMINV($BY1365,'Inputs and Outputs'!$C$18,'Inputs and Outputs'!$D$18),0)</f>
        <v>102</v>
      </c>
      <c r="BU1365" s="68">
        <f t="shared" si="452"/>
        <v>105</v>
      </c>
      <c r="BV1365" s="68">
        <f t="shared" ca="1" si="453"/>
        <v>102</v>
      </c>
      <c r="BW1365" s="68">
        <f ca="1">IF(BV1365-BS1365&gt;'Inputs and Outputs'!$D$4,Five-BS1365,0)</f>
        <v>5</v>
      </c>
      <c r="BX1365" s="68">
        <f ca="1">BV1365*'Inputs and Outputs'!$D$5-BW1365*'Inputs and Outputs'!$D$6</f>
        <v>3580</v>
      </c>
      <c r="BY1365" s="70">
        <f t="shared" ca="1" si="459"/>
        <v>0.58437583076817656</v>
      </c>
      <c r="BZ1365" s="68">
        <f t="shared" si="454"/>
        <v>200</v>
      </c>
      <c r="CA1365" s="75">
        <f ca="1">BV1365*'Inputs and Outputs'!$D$5-('Model Part B'!BW1365*'Model Part B'!BZ1365+BW1365*Costperbumped)</f>
        <v>2580</v>
      </c>
    </row>
    <row r="1366" spans="2:79" x14ac:dyDescent="0.2">
      <c r="B1366" s="74">
        <v>1363</v>
      </c>
      <c r="C1366" s="68" t="s">
        <v>5</v>
      </c>
      <c r="D1366" s="71">
        <f t="shared" si="460"/>
        <v>44652</v>
      </c>
      <c r="E1366" s="67" t="s">
        <v>3</v>
      </c>
      <c r="F1366" s="68" t="str">
        <f>'Flight Data'!$A1364</f>
        <v>G1363</v>
      </c>
      <c r="G1366" s="68">
        <f ca="1">'Flight Data'!$B1364</f>
        <v>3</v>
      </c>
      <c r="H1366" s="68">
        <f ca="1">ROUND(NORMINV($M1366,'Inputs and Outputs'!$C$18,'Inputs and Outputs'!$D$18),0)</f>
        <v>105</v>
      </c>
      <c r="I1366" s="68">
        <f t="shared" si="440"/>
        <v>101</v>
      </c>
      <c r="J1366" s="68">
        <f t="shared" ca="1" si="441"/>
        <v>101</v>
      </c>
      <c r="K1366" s="68">
        <f ca="1">IF(J1366-G1366&gt;'Inputs and Outputs'!$D$4,One-G1366,0)</f>
        <v>0</v>
      </c>
      <c r="L1366" s="68">
        <f ca="1">J1366*'Inputs and Outputs'!$D$5-K1366*'Inputs and Outputs'!$D$6</f>
        <v>4040</v>
      </c>
      <c r="M1366" s="70">
        <f t="shared" ca="1" si="455"/>
        <v>0.72463109830326533</v>
      </c>
      <c r="N1366" s="68">
        <f t="shared" si="442"/>
        <v>25</v>
      </c>
      <c r="O1366" s="75">
        <f ca="1">J1366*'Inputs and Outputs'!$D$5-('Model Part B'!K1366*'Model Part B'!N1366+K1366*Costperbumped)</f>
        <v>4040</v>
      </c>
      <c r="R1366" s="74">
        <v>1363</v>
      </c>
      <c r="S1366" s="68" t="s">
        <v>5</v>
      </c>
      <c r="T1366" s="71">
        <f t="shared" si="461"/>
        <v>44652</v>
      </c>
      <c r="U1366" s="67" t="s">
        <v>3</v>
      </c>
      <c r="V1366" s="68" t="str">
        <f>'Flight Data'!$A1364</f>
        <v>G1363</v>
      </c>
      <c r="W1366" s="68">
        <f ca="1">'Flight Data'!$B1364</f>
        <v>3</v>
      </c>
      <c r="X1366" s="68">
        <f ca="1">ROUND(NORMINV($AC1366,'Inputs and Outputs'!$C$18,'Inputs and Outputs'!$D$18),0)</f>
        <v>101</v>
      </c>
      <c r="Y1366" s="68">
        <f t="shared" si="443"/>
        <v>102</v>
      </c>
      <c r="Z1366" s="68">
        <f t="shared" ca="1" si="444"/>
        <v>101</v>
      </c>
      <c r="AA1366" s="68">
        <f ca="1">IF(Z1366-W1366&gt;'Inputs and Outputs'!$D$4,One-W1366,0)</f>
        <v>0</v>
      </c>
      <c r="AB1366" s="68">
        <f ca="1">Z1366*'Inputs and Outputs'!$D$5-AA1366*'Inputs and Outputs'!$D$6</f>
        <v>4040</v>
      </c>
      <c r="AC1366" s="70">
        <f t="shared" ca="1" si="456"/>
        <v>0.47780035652534747</v>
      </c>
      <c r="AD1366" s="68">
        <f t="shared" si="445"/>
        <v>25</v>
      </c>
      <c r="AE1366" s="75">
        <f ca="1">Z1366*'Inputs and Outputs'!$D$5-('Model Part B'!AA1366*'Model Part B'!AD1366+AA1366*Costperbumped)</f>
        <v>4040</v>
      </c>
      <c r="AH1366" s="74">
        <v>1363</v>
      </c>
      <c r="AI1366" s="68" t="s">
        <v>5</v>
      </c>
      <c r="AJ1366" s="71">
        <f t="shared" si="462"/>
        <v>44652</v>
      </c>
      <c r="AK1366" s="67" t="s">
        <v>3</v>
      </c>
      <c r="AL1366" s="68" t="str">
        <f>'Flight Data'!$A1364</f>
        <v>G1363</v>
      </c>
      <c r="AM1366" s="68">
        <f ca="1">'Flight Data'!$B1364</f>
        <v>3</v>
      </c>
      <c r="AN1366" s="68">
        <f ca="1">ROUND(NORMINV($AS1366,'Inputs and Outputs'!$C$18,'Inputs and Outputs'!$D$18),0)</f>
        <v>96</v>
      </c>
      <c r="AO1366" s="68">
        <f t="shared" si="446"/>
        <v>103</v>
      </c>
      <c r="AP1366" s="68">
        <f t="shared" ca="1" si="447"/>
        <v>96</v>
      </c>
      <c r="AQ1366" s="68">
        <f ca="1">IF(AP1366-AM1366&gt;'Inputs and Outputs'!$D$4,Three-AM1366,0)</f>
        <v>0</v>
      </c>
      <c r="AR1366" s="68">
        <f ca="1">AP1366*'Inputs and Outputs'!$D$5-AQ1366*'Inputs and Outputs'!$D$6</f>
        <v>3840</v>
      </c>
      <c r="AS1366" s="70">
        <f t="shared" ca="1" si="457"/>
        <v>0.20800252424351251</v>
      </c>
      <c r="AT1366" s="68">
        <f t="shared" si="448"/>
        <v>25</v>
      </c>
      <c r="AU1366" s="75">
        <f ca="1">AP1366*'Inputs and Outputs'!$D$5-('Model Part B'!AQ1366*'Model Part B'!AT1366+AQ1366*Costperbumped)</f>
        <v>3840</v>
      </c>
      <c r="AX1366" s="74">
        <v>1363</v>
      </c>
      <c r="AY1366" s="68" t="s">
        <v>5</v>
      </c>
      <c r="AZ1366" s="71">
        <f t="shared" si="463"/>
        <v>44652</v>
      </c>
      <c r="BA1366" s="67" t="s">
        <v>3</v>
      </c>
      <c r="BB1366" s="68" t="str">
        <f>'Flight Data'!$A1364</f>
        <v>G1363</v>
      </c>
      <c r="BC1366" s="68">
        <f ca="1">'Flight Data'!$B1364</f>
        <v>3</v>
      </c>
      <c r="BD1366" s="68">
        <f ca="1">ROUND(NORMINV($BI1366,'Inputs and Outputs'!$C$18,'Inputs and Outputs'!$D$18),0)</f>
        <v>102</v>
      </c>
      <c r="BE1366" s="68">
        <f t="shared" si="449"/>
        <v>104</v>
      </c>
      <c r="BF1366" s="68">
        <f t="shared" ca="1" si="450"/>
        <v>102</v>
      </c>
      <c r="BG1366" s="68">
        <f ca="1">IF(BF1366-BC1366&gt;'Inputs and Outputs'!$D$4,Four-BC1366,0)</f>
        <v>0</v>
      </c>
      <c r="BH1366" s="68">
        <f ca="1">BF1366*'Inputs and Outputs'!$D$5-BG1366*'Inputs and Outputs'!$D$6</f>
        <v>4080</v>
      </c>
      <c r="BI1366" s="70">
        <f t="shared" ca="1" si="458"/>
        <v>0.54281648432807095</v>
      </c>
      <c r="BJ1366" s="68">
        <f t="shared" si="451"/>
        <v>25</v>
      </c>
      <c r="BK1366" s="75">
        <f ca="1">BF1366*'Inputs and Outputs'!$D$5-('Model Part B'!BG1366*'Model Part B'!BJ1366+BG1366*Costperbumped)</f>
        <v>4080</v>
      </c>
      <c r="BN1366" s="74">
        <v>1363</v>
      </c>
      <c r="BO1366" s="68" t="s">
        <v>5</v>
      </c>
      <c r="BP1366" s="71">
        <f t="shared" si="464"/>
        <v>44652</v>
      </c>
      <c r="BQ1366" s="67" t="s">
        <v>3</v>
      </c>
      <c r="BR1366" s="68" t="str">
        <f>'Flight Data'!$A1364</f>
        <v>G1363</v>
      </c>
      <c r="BS1366" s="68">
        <f ca="1">'Flight Data'!$B1364</f>
        <v>3</v>
      </c>
      <c r="BT1366" s="68">
        <f ca="1">ROUND(NORMINV($BY1366,'Inputs and Outputs'!$C$18,'Inputs and Outputs'!$D$18),0)</f>
        <v>90</v>
      </c>
      <c r="BU1366" s="68">
        <f t="shared" si="452"/>
        <v>105</v>
      </c>
      <c r="BV1366" s="68">
        <f t="shared" ca="1" si="453"/>
        <v>90</v>
      </c>
      <c r="BW1366" s="68">
        <f ca="1">IF(BV1366-BS1366&gt;'Inputs and Outputs'!$D$4,Five-BS1366,0)</f>
        <v>0</v>
      </c>
      <c r="BX1366" s="68">
        <f ca="1">BV1366*'Inputs and Outputs'!$D$5-BW1366*'Inputs and Outputs'!$D$6</f>
        <v>3600</v>
      </c>
      <c r="BY1366" s="70">
        <f t="shared" ca="1" si="459"/>
        <v>2.8501664484698486E-2</v>
      </c>
      <c r="BZ1366" s="68">
        <f t="shared" si="454"/>
        <v>25</v>
      </c>
      <c r="CA1366" s="75">
        <f ca="1">BV1366*'Inputs and Outputs'!$D$5-('Model Part B'!BW1366*'Model Part B'!BZ1366+BW1366*Costperbumped)</f>
        <v>3600</v>
      </c>
    </row>
    <row r="1367" spans="2:79" x14ac:dyDescent="0.2">
      <c r="B1367" s="74">
        <v>1364</v>
      </c>
      <c r="C1367" s="68" t="s">
        <v>5</v>
      </c>
      <c r="D1367" s="71">
        <f t="shared" si="460"/>
        <v>44652</v>
      </c>
      <c r="E1367" s="67" t="s">
        <v>2</v>
      </c>
      <c r="F1367" s="68" t="str">
        <f>'Flight Data'!$A1365</f>
        <v>G1364</v>
      </c>
      <c r="G1367" s="68">
        <f ca="1">'Flight Data'!$B1365</f>
        <v>6</v>
      </c>
      <c r="H1367" s="68">
        <f ca="1">ROUND(NORMINV($M1367,'Inputs and Outputs'!$C$19,'Inputs and Outputs'!$D$19),0)</f>
        <v>99</v>
      </c>
      <c r="I1367" s="68">
        <f t="shared" si="440"/>
        <v>101</v>
      </c>
      <c r="J1367" s="68">
        <f t="shared" ca="1" si="441"/>
        <v>99</v>
      </c>
      <c r="K1367" s="68">
        <f ca="1">IF(J1367-G1367&gt;'Inputs and Outputs'!$D$4,One-G1367,0)</f>
        <v>0</v>
      </c>
      <c r="L1367" s="68">
        <f ca="1">J1367*'Inputs and Outputs'!$D$5-K1367*'Inputs and Outputs'!$D$6</f>
        <v>3960</v>
      </c>
      <c r="M1367" s="70">
        <f t="shared" ca="1" si="455"/>
        <v>0.20942224053606595</v>
      </c>
      <c r="N1367" s="68">
        <f t="shared" si="442"/>
        <v>25</v>
      </c>
      <c r="O1367" s="75">
        <f ca="1">J1367*'Inputs and Outputs'!$D$5-('Model Part B'!K1367*'Model Part B'!N1367+K1367*Costperbumped)</f>
        <v>3960</v>
      </c>
      <c r="R1367" s="74">
        <v>1364</v>
      </c>
      <c r="S1367" s="68" t="s">
        <v>5</v>
      </c>
      <c r="T1367" s="71">
        <f t="shared" si="461"/>
        <v>44652</v>
      </c>
      <c r="U1367" s="67" t="s">
        <v>2</v>
      </c>
      <c r="V1367" s="68" t="str">
        <f>'Flight Data'!$A1365</f>
        <v>G1364</v>
      </c>
      <c r="W1367" s="68">
        <f ca="1">'Flight Data'!$B1365</f>
        <v>6</v>
      </c>
      <c r="X1367" s="68">
        <f ca="1">ROUND(NORMINV($AC1367,'Inputs and Outputs'!$C$19,'Inputs and Outputs'!$D$19),0)</f>
        <v>103</v>
      </c>
      <c r="Y1367" s="68">
        <f t="shared" si="443"/>
        <v>102</v>
      </c>
      <c r="Z1367" s="68">
        <f t="shared" ca="1" si="444"/>
        <v>102</v>
      </c>
      <c r="AA1367" s="68">
        <f ca="1">IF(Z1367-W1367&gt;'Inputs and Outputs'!$D$4,One-W1367,0)</f>
        <v>0</v>
      </c>
      <c r="AB1367" s="68">
        <f ca="1">Z1367*'Inputs and Outputs'!$D$5-AA1367*'Inputs and Outputs'!$D$6</f>
        <v>4080</v>
      </c>
      <c r="AC1367" s="70">
        <f t="shared" ca="1" si="456"/>
        <v>0.4749653649748159</v>
      </c>
      <c r="AD1367" s="68">
        <f t="shared" si="445"/>
        <v>25</v>
      </c>
      <c r="AE1367" s="75">
        <f ca="1">Z1367*'Inputs and Outputs'!$D$5-('Model Part B'!AA1367*'Model Part B'!AD1367+AA1367*Costperbumped)</f>
        <v>4080</v>
      </c>
      <c r="AH1367" s="74">
        <v>1364</v>
      </c>
      <c r="AI1367" s="68" t="s">
        <v>5</v>
      </c>
      <c r="AJ1367" s="71">
        <f t="shared" si="462"/>
        <v>44652</v>
      </c>
      <c r="AK1367" s="67" t="s">
        <v>2</v>
      </c>
      <c r="AL1367" s="68" t="str">
        <f>'Flight Data'!$A1365</f>
        <v>G1364</v>
      </c>
      <c r="AM1367" s="68">
        <f ca="1">'Flight Data'!$B1365</f>
        <v>6</v>
      </c>
      <c r="AN1367" s="68">
        <f ca="1">ROUND(NORMINV($AS1367,'Inputs and Outputs'!$C$19,'Inputs and Outputs'!$D$19),0)</f>
        <v>103</v>
      </c>
      <c r="AO1367" s="68">
        <f t="shared" si="446"/>
        <v>103</v>
      </c>
      <c r="AP1367" s="68">
        <f t="shared" ca="1" si="447"/>
        <v>103</v>
      </c>
      <c r="AQ1367" s="68">
        <f ca="1">IF(AP1367-AM1367&gt;'Inputs and Outputs'!$D$4,Three-AM1367,0)</f>
        <v>0</v>
      </c>
      <c r="AR1367" s="68">
        <f ca="1">AP1367*'Inputs and Outputs'!$D$5-AQ1367*'Inputs and Outputs'!$D$6</f>
        <v>4120</v>
      </c>
      <c r="AS1367" s="70">
        <f t="shared" ca="1" si="457"/>
        <v>0.46148783831143381</v>
      </c>
      <c r="AT1367" s="68">
        <f t="shared" si="448"/>
        <v>25</v>
      </c>
      <c r="AU1367" s="75">
        <f ca="1">AP1367*'Inputs and Outputs'!$D$5-('Model Part B'!AQ1367*'Model Part B'!AT1367+AQ1367*Costperbumped)</f>
        <v>4120</v>
      </c>
      <c r="AX1367" s="74">
        <v>1364</v>
      </c>
      <c r="AY1367" s="68" t="s">
        <v>5</v>
      </c>
      <c r="AZ1367" s="71">
        <f t="shared" si="463"/>
        <v>44652</v>
      </c>
      <c r="BA1367" s="67" t="s">
        <v>2</v>
      </c>
      <c r="BB1367" s="68" t="str">
        <f>'Flight Data'!$A1365</f>
        <v>G1364</v>
      </c>
      <c r="BC1367" s="68">
        <f ca="1">'Flight Data'!$B1365</f>
        <v>6</v>
      </c>
      <c r="BD1367" s="68">
        <f ca="1">ROUND(NORMINV($BI1367,'Inputs and Outputs'!$C$19,'Inputs and Outputs'!$D$19),0)</f>
        <v>99</v>
      </c>
      <c r="BE1367" s="68">
        <f t="shared" si="449"/>
        <v>104</v>
      </c>
      <c r="BF1367" s="68">
        <f t="shared" ca="1" si="450"/>
        <v>99</v>
      </c>
      <c r="BG1367" s="68">
        <f ca="1">IF(BF1367-BC1367&gt;'Inputs and Outputs'!$D$4,Four-BC1367,0)</f>
        <v>0</v>
      </c>
      <c r="BH1367" s="68">
        <f ca="1">BF1367*'Inputs and Outputs'!$D$5-BG1367*'Inputs and Outputs'!$D$6</f>
        <v>3960</v>
      </c>
      <c r="BI1367" s="70">
        <f t="shared" ca="1" si="458"/>
        <v>0.2153910541246038</v>
      </c>
      <c r="BJ1367" s="68">
        <f t="shared" si="451"/>
        <v>25</v>
      </c>
      <c r="BK1367" s="75">
        <f ca="1">BF1367*'Inputs and Outputs'!$D$5-('Model Part B'!BG1367*'Model Part B'!BJ1367+BG1367*Costperbumped)</f>
        <v>3960</v>
      </c>
      <c r="BN1367" s="74">
        <v>1364</v>
      </c>
      <c r="BO1367" s="68" t="s">
        <v>5</v>
      </c>
      <c r="BP1367" s="71">
        <f t="shared" si="464"/>
        <v>44652</v>
      </c>
      <c r="BQ1367" s="67" t="s">
        <v>2</v>
      </c>
      <c r="BR1367" s="68" t="str">
        <f>'Flight Data'!$A1365</f>
        <v>G1364</v>
      </c>
      <c r="BS1367" s="68">
        <f ca="1">'Flight Data'!$B1365</f>
        <v>6</v>
      </c>
      <c r="BT1367" s="68">
        <f ca="1">ROUND(NORMINV($BY1367,'Inputs and Outputs'!$C$18,'Inputs and Outputs'!$D$18),0)</f>
        <v>91</v>
      </c>
      <c r="BU1367" s="68">
        <f t="shared" si="452"/>
        <v>105</v>
      </c>
      <c r="BV1367" s="68">
        <f t="shared" ca="1" si="453"/>
        <v>91</v>
      </c>
      <c r="BW1367" s="68">
        <f ca="1">IF(BV1367-BS1367&gt;'Inputs and Outputs'!$D$4,Five-BS1367,0)</f>
        <v>0</v>
      </c>
      <c r="BX1367" s="68">
        <f ca="1">BV1367*'Inputs and Outputs'!$D$5-BW1367*'Inputs and Outputs'!$D$6</f>
        <v>3640</v>
      </c>
      <c r="BY1367" s="70">
        <f t="shared" ca="1" si="459"/>
        <v>4.7400324041936837E-2</v>
      </c>
      <c r="BZ1367" s="68">
        <f t="shared" si="454"/>
        <v>25</v>
      </c>
      <c r="CA1367" s="75">
        <f ca="1">BV1367*'Inputs and Outputs'!$D$5-('Model Part B'!BW1367*'Model Part B'!BZ1367+BW1367*Costperbumped)</f>
        <v>3640</v>
      </c>
    </row>
    <row r="1368" spans="2:79" x14ac:dyDescent="0.2">
      <c r="B1368" s="74">
        <v>1365</v>
      </c>
      <c r="C1368" s="68" t="s">
        <v>5</v>
      </c>
      <c r="D1368" s="71">
        <f t="shared" si="460"/>
        <v>44652</v>
      </c>
      <c r="E1368" s="67" t="s">
        <v>0</v>
      </c>
      <c r="F1368" s="68" t="str">
        <f>'Flight Data'!$A1366</f>
        <v>G1365</v>
      </c>
      <c r="G1368" s="68">
        <f ca="1">'Flight Data'!$B1366</f>
        <v>4</v>
      </c>
      <c r="H1368" s="68">
        <f ca="1">ROUND(NORMINV($M1368,'Inputs and Outputs'!$C$20,'Inputs and Outputs'!$D$20),0)</f>
        <v>98</v>
      </c>
      <c r="I1368" s="68">
        <f t="shared" si="440"/>
        <v>101</v>
      </c>
      <c r="J1368" s="68">
        <f t="shared" ca="1" si="441"/>
        <v>98</v>
      </c>
      <c r="K1368" s="68">
        <f ca="1">IF(J1368-G1368&gt;'Inputs and Outputs'!$D$4,One-G1368,0)</f>
        <v>0</v>
      </c>
      <c r="L1368" s="68">
        <f ca="1">J1368*'Inputs and Outputs'!$D$5-K1368*'Inputs and Outputs'!$D$6</f>
        <v>3920</v>
      </c>
      <c r="M1368" s="70">
        <f t="shared" ca="1" si="455"/>
        <v>7.1297361679314553E-2</v>
      </c>
      <c r="N1368" s="68">
        <f t="shared" si="442"/>
        <v>200</v>
      </c>
      <c r="O1368" s="75">
        <f ca="1">J1368*'Inputs and Outputs'!$D$5-('Model Part B'!K1368*'Model Part B'!N1368+K1368*Costperbumped)</f>
        <v>3920</v>
      </c>
      <c r="R1368" s="74">
        <v>1365</v>
      </c>
      <c r="S1368" s="68" t="s">
        <v>5</v>
      </c>
      <c r="T1368" s="71">
        <f t="shared" si="461"/>
        <v>44652</v>
      </c>
      <c r="U1368" s="67" t="s">
        <v>0</v>
      </c>
      <c r="V1368" s="68" t="str">
        <f>'Flight Data'!$A1366</f>
        <v>G1365</v>
      </c>
      <c r="W1368" s="68">
        <f ca="1">'Flight Data'!$B1366</f>
        <v>4</v>
      </c>
      <c r="X1368" s="68">
        <f ca="1">ROUND(NORMINV($AC1368,'Inputs and Outputs'!$C$20,'Inputs and Outputs'!$D$20),0)</f>
        <v>102</v>
      </c>
      <c r="Y1368" s="68">
        <f t="shared" si="443"/>
        <v>102</v>
      </c>
      <c r="Z1368" s="68">
        <f t="shared" ca="1" si="444"/>
        <v>102</v>
      </c>
      <c r="AA1368" s="68">
        <f ca="1">IF(Z1368-W1368&gt;'Inputs and Outputs'!$D$4,One-W1368,0)</f>
        <v>0</v>
      </c>
      <c r="AB1368" s="68">
        <f ca="1">Z1368*'Inputs and Outputs'!$D$5-AA1368*'Inputs and Outputs'!$D$6</f>
        <v>4080</v>
      </c>
      <c r="AC1368" s="70">
        <f t="shared" ca="1" si="456"/>
        <v>0.28881782092822228</v>
      </c>
      <c r="AD1368" s="68">
        <f t="shared" si="445"/>
        <v>200</v>
      </c>
      <c r="AE1368" s="75">
        <f ca="1">Z1368*'Inputs and Outputs'!$D$5-('Model Part B'!AA1368*'Model Part B'!AD1368+AA1368*Costperbumped)</f>
        <v>4080</v>
      </c>
      <c r="AH1368" s="74">
        <v>1365</v>
      </c>
      <c r="AI1368" s="68" t="s">
        <v>5</v>
      </c>
      <c r="AJ1368" s="71">
        <f t="shared" si="462"/>
        <v>44652</v>
      </c>
      <c r="AK1368" s="67" t="s">
        <v>0</v>
      </c>
      <c r="AL1368" s="68" t="str">
        <f>'Flight Data'!$A1366</f>
        <v>G1365</v>
      </c>
      <c r="AM1368" s="68">
        <f ca="1">'Flight Data'!$B1366</f>
        <v>4</v>
      </c>
      <c r="AN1368" s="68">
        <f ca="1">ROUND(NORMINV($AS1368,'Inputs and Outputs'!$C$20,'Inputs and Outputs'!$D$20),0)</f>
        <v>101</v>
      </c>
      <c r="AO1368" s="68">
        <f t="shared" si="446"/>
        <v>103</v>
      </c>
      <c r="AP1368" s="68">
        <f t="shared" ca="1" si="447"/>
        <v>101</v>
      </c>
      <c r="AQ1368" s="68">
        <f ca="1">IF(AP1368-AM1368&gt;'Inputs and Outputs'!$D$4,Three-AM1368,0)</f>
        <v>0</v>
      </c>
      <c r="AR1368" s="68">
        <f ca="1">AP1368*'Inputs and Outputs'!$D$5-AQ1368*'Inputs and Outputs'!$D$6</f>
        <v>4040</v>
      </c>
      <c r="AS1368" s="70">
        <f t="shared" ca="1" si="457"/>
        <v>0.18466344734008566</v>
      </c>
      <c r="AT1368" s="68">
        <f t="shared" si="448"/>
        <v>200</v>
      </c>
      <c r="AU1368" s="75">
        <f ca="1">AP1368*'Inputs and Outputs'!$D$5-('Model Part B'!AQ1368*'Model Part B'!AT1368+AQ1368*Costperbumped)</f>
        <v>4040</v>
      </c>
      <c r="AX1368" s="74">
        <v>1365</v>
      </c>
      <c r="AY1368" s="68" t="s">
        <v>5</v>
      </c>
      <c r="AZ1368" s="71">
        <f t="shared" si="463"/>
        <v>44652</v>
      </c>
      <c r="BA1368" s="67" t="s">
        <v>0</v>
      </c>
      <c r="BB1368" s="68" t="str">
        <f>'Flight Data'!$A1366</f>
        <v>G1365</v>
      </c>
      <c r="BC1368" s="68">
        <f ca="1">'Flight Data'!$B1366</f>
        <v>4</v>
      </c>
      <c r="BD1368" s="68">
        <f ca="1">ROUND(NORMINV($BI1368,'Inputs and Outputs'!$C$20,'Inputs and Outputs'!$D$20),0)</f>
        <v>104</v>
      </c>
      <c r="BE1368" s="68">
        <f t="shared" si="449"/>
        <v>104</v>
      </c>
      <c r="BF1368" s="68">
        <f t="shared" ca="1" si="450"/>
        <v>104</v>
      </c>
      <c r="BG1368" s="68">
        <f ca="1">IF(BF1368-BC1368&gt;'Inputs and Outputs'!$D$4,Four-BC1368,0)</f>
        <v>0</v>
      </c>
      <c r="BH1368" s="68">
        <f ca="1">BF1368*'Inputs and Outputs'!$D$5-BG1368*'Inputs and Outputs'!$D$6</f>
        <v>4160</v>
      </c>
      <c r="BI1368" s="70">
        <f t="shared" ca="1" si="458"/>
        <v>0.45761906794382212</v>
      </c>
      <c r="BJ1368" s="68">
        <f t="shared" si="451"/>
        <v>200</v>
      </c>
      <c r="BK1368" s="75">
        <f ca="1">BF1368*'Inputs and Outputs'!$D$5-('Model Part B'!BG1368*'Model Part B'!BJ1368+BG1368*Costperbumped)</f>
        <v>4160</v>
      </c>
      <c r="BN1368" s="74">
        <v>1365</v>
      </c>
      <c r="BO1368" s="68" t="s">
        <v>5</v>
      </c>
      <c r="BP1368" s="71">
        <f t="shared" si="464"/>
        <v>44652</v>
      </c>
      <c r="BQ1368" s="67" t="s">
        <v>0</v>
      </c>
      <c r="BR1368" s="68" t="str">
        <f>'Flight Data'!$A1366</f>
        <v>G1365</v>
      </c>
      <c r="BS1368" s="68">
        <f ca="1">'Flight Data'!$B1366</f>
        <v>4</v>
      </c>
      <c r="BT1368" s="68">
        <f ca="1">ROUND(NORMINV($BY1368,'Inputs and Outputs'!$C$18,'Inputs and Outputs'!$D$18),0)</f>
        <v>101</v>
      </c>
      <c r="BU1368" s="68">
        <f t="shared" si="452"/>
        <v>105</v>
      </c>
      <c r="BV1368" s="68">
        <f t="shared" ca="1" si="453"/>
        <v>101</v>
      </c>
      <c r="BW1368" s="68">
        <f ca="1">IF(BV1368-BS1368&gt;'Inputs and Outputs'!$D$4,Five-BS1368,0)</f>
        <v>0</v>
      </c>
      <c r="BX1368" s="68">
        <f ca="1">BV1368*'Inputs and Outputs'!$D$5-BW1368*'Inputs and Outputs'!$D$6</f>
        <v>4040</v>
      </c>
      <c r="BY1368" s="70">
        <f t="shared" ca="1" si="459"/>
        <v>0.51472452650587086</v>
      </c>
      <c r="BZ1368" s="68">
        <f t="shared" si="454"/>
        <v>200</v>
      </c>
      <c r="CA1368" s="75">
        <f ca="1">BV1368*'Inputs and Outputs'!$D$5-('Model Part B'!BW1368*'Model Part B'!BZ1368+BW1368*Costperbumped)</f>
        <v>4040</v>
      </c>
    </row>
    <row r="1369" spans="2:79" x14ac:dyDescent="0.2">
      <c r="B1369" s="74">
        <v>1366</v>
      </c>
      <c r="C1369" s="68" t="s">
        <v>4</v>
      </c>
      <c r="D1369" s="71">
        <f t="shared" si="460"/>
        <v>44653</v>
      </c>
      <c r="E1369" s="67" t="s">
        <v>3</v>
      </c>
      <c r="F1369" s="68" t="str">
        <f>'Flight Data'!$A1367</f>
        <v>G1366</v>
      </c>
      <c r="G1369" s="68">
        <f ca="1">'Flight Data'!$B1367</f>
        <v>1</v>
      </c>
      <c r="H1369" s="68">
        <f ca="1">ROUND(NORMINV($M1369,'Inputs and Outputs'!$C$18,'Inputs and Outputs'!$D$18),0)</f>
        <v>107</v>
      </c>
      <c r="I1369" s="68">
        <f t="shared" si="440"/>
        <v>101</v>
      </c>
      <c r="J1369" s="68">
        <f t="shared" ca="1" si="441"/>
        <v>101</v>
      </c>
      <c r="K1369" s="68">
        <f ca="1">IF(J1369-G1369&gt;'Inputs and Outputs'!$D$4,One-G1369,0)</f>
        <v>0</v>
      </c>
      <c r="L1369" s="68">
        <f ca="1">J1369*'Inputs and Outputs'!$D$5-K1369*'Inputs and Outputs'!$D$6</f>
        <v>4040</v>
      </c>
      <c r="M1369" s="70">
        <f t="shared" ca="1" si="455"/>
        <v>0.84227729688743391</v>
      </c>
      <c r="N1369" s="68">
        <f t="shared" si="442"/>
        <v>25</v>
      </c>
      <c r="O1369" s="75">
        <f ca="1">J1369*'Inputs and Outputs'!$D$5-('Model Part B'!K1369*'Model Part B'!N1369+K1369*Costperbumped)</f>
        <v>4040</v>
      </c>
      <c r="R1369" s="74">
        <v>1366</v>
      </c>
      <c r="S1369" s="68" t="s">
        <v>4</v>
      </c>
      <c r="T1369" s="71">
        <f t="shared" si="461"/>
        <v>44653</v>
      </c>
      <c r="U1369" s="67" t="s">
        <v>3</v>
      </c>
      <c r="V1369" s="68" t="str">
        <f>'Flight Data'!$A1367</f>
        <v>G1366</v>
      </c>
      <c r="W1369" s="68">
        <f ca="1">'Flight Data'!$B1367</f>
        <v>1</v>
      </c>
      <c r="X1369" s="68">
        <f ca="1">ROUND(NORMINV($AC1369,'Inputs and Outputs'!$C$18,'Inputs and Outputs'!$D$18),0)</f>
        <v>105</v>
      </c>
      <c r="Y1369" s="68">
        <f t="shared" si="443"/>
        <v>102</v>
      </c>
      <c r="Z1369" s="68">
        <f t="shared" ca="1" si="444"/>
        <v>102</v>
      </c>
      <c r="AA1369" s="68">
        <f ca="1">IF(Z1369-W1369&gt;'Inputs and Outputs'!$D$4,One-W1369,0)</f>
        <v>0</v>
      </c>
      <c r="AB1369" s="68">
        <f ca="1">Z1369*'Inputs and Outputs'!$D$5-AA1369*'Inputs and Outputs'!$D$6</f>
        <v>4080</v>
      </c>
      <c r="AC1369" s="70">
        <f t="shared" ca="1" si="456"/>
        <v>0.77039356375518742</v>
      </c>
      <c r="AD1369" s="68">
        <f t="shared" si="445"/>
        <v>25</v>
      </c>
      <c r="AE1369" s="75">
        <f ca="1">Z1369*'Inputs and Outputs'!$D$5-('Model Part B'!AA1369*'Model Part B'!AD1369+AA1369*Costperbumped)</f>
        <v>4080</v>
      </c>
      <c r="AH1369" s="74">
        <v>1366</v>
      </c>
      <c r="AI1369" s="68" t="s">
        <v>4</v>
      </c>
      <c r="AJ1369" s="71">
        <f t="shared" si="462"/>
        <v>44653</v>
      </c>
      <c r="AK1369" s="67" t="s">
        <v>3</v>
      </c>
      <c r="AL1369" s="68" t="str">
        <f>'Flight Data'!$A1367</f>
        <v>G1366</v>
      </c>
      <c r="AM1369" s="68">
        <f ca="1">'Flight Data'!$B1367</f>
        <v>1</v>
      </c>
      <c r="AN1369" s="68">
        <f ca="1">ROUND(NORMINV($AS1369,'Inputs and Outputs'!$C$18,'Inputs and Outputs'!$D$18),0)</f>
        <v>99</v>
      </c>
      <c r="AO1369" s="68">
        <f t="shared" si="446"/>
        <v>103</v>
      </c>
      <c r="AP1369" s="68">
        <f t="shared" ca="1" si="447"/>
        <v>99</v>
      </c>
      <c r="AQ1369" s="68">
        <f ca="1">IF(AP1369-AM1369&gt;'Inputs and Outputs'!$D$4,Three-AM1369,0)</f>
        <v>0</v>
      </c>
      <c r="AR1369" s="68">
        <f ca="1">AP1369*'Inputs and Outputs'!$D$5-AQ1369*'Inputs and Outputs'!$D$6</f>
        <v>3960</v>
      </c>
      <c r="AS1369" s="70">
        <f t="shared" ca="1" si="457"/>
        <v>0.33847508615501587</v>
      </c>
      <c r="AT1369" s="68">
        <f t="shared" si="448"/>
        <v>25</v>
      </c>
      <c r="AU1369" s="75">
        <f ca="1">AP1369*'Inputs and Outputs'!$D$5-('Model Part B'!AQ1369*'Model Part B'!AT1369+AQ1369*Costperbumped)</f>
        <v>3960</v>
      </c>
      <c r="AX1369" s="74">
        <v>1366</v>
      </c>
      <c r="AY1369" s="68" t="s">
        <v>4</v>
      </c>
      <c r="AZ1369" s="71">
        <f t="shared" si="463"/>
        <v>44653</v>
      </c>
      <c r="BA1369" s="67" t="s">
        <v>3</v>
      </c>
      <c r="BB1369" s="68" t="str">
        <f>'Flight Data'!$A1367</f>
        <v>G1366</v>
      </c>
      <c r="BC1369" s="68">
        <f ca="1">'Flight Data'!$B1367</f>
        <v>1</v>
      </c>
      <c r="BD1369" s="68">
        <f ca="1">ROUND(NORMINV($BI1369,'Inputs and Outputs'!$C$18,'Inputs and Outputs'!$D$18),0)</f>
        <v>111</v>
      </c>
      <c r="BE1369" s="68">
        <f t="shared" si="449"/>
        <v>104</v>
      </c>
      <c r="BF1369" s="68">
        <f t="shared" ca="1" si="450"/>
        <v>104</v>
      </c>
      <c r="BG1369" s="68">
        <f ca="1">IF(BF1369-BC1369&gt;'Inputs and Outputs'!$D$4,Four-BC1369,0)</f>
        <v>3</v>
      </c>
      <c r="BH1369" s="68">
        <f ca="1">BF1369*'Inputs and Outputs'!$D$5-BG1369*'Inputs and Outputs'!$D$6</f>
        <v>3860</v>
      </c>
      <c r="BI1369" s="70">
        <f t="shared" ca="1" si="458"/>
        <v>0.95344444501032</v>
      </c>
      <c r="BJ1369" s="68">
        <f t="shared" si="451"/>
        <v>25</v>
      </c>
      <c r="BK1369" s="75">
        <f ca="1">BF1369*'Inputs and Outputs'!$D$5-('Model Part B'!BG1369*'Model Part B'!BJ1369+BG1369*Costperbumped)</f>
        <v>3785</v>
      </c>
      <c r="BN1369" s="74">
        <v>1366</v>
      </c>
      <c r="BO1369" s="68" t="s">
        <v>4</v>
      </c>
      <c r="BP1369" s="71">
        <f t="shared" si="464"/>
        <v>44653</v>
      </c>
      <c r="BQ1369" s="67" t="s">
        <v>3</v>
      </c>
      <c r="BR1369" s="68" t="str">
        <f>'Flight Data'!$A1367</f>
        <v>G1366</v>
      </c>
      <c r="BS1369" s="68">
        <f ca="1">'Flight Data'!$B1367</f>
        <v>1</v>
      </c>
      <c r="BT1369" s="68">
        <f ca="1">ROUND(NORMINV($BY1369,'Inputs and Outputs'!$C$18,'Inputs and Outputs'!$D$18),0)</f>
        <v>98</v>
      </c>
      <c r="BU1369" s="68">
        <f t="shared" si="452"/>
        <v>105</v>
      </c>
      <c r="BV1369" s="68">
        <f t="shared" ca="1" si="453"/>
        <v>98</v>
      </c>
      <c r="BW1369" s="68">
        <f ca="1">IF(BV1369-BS1369&gt;'Inputs and Outputs'!$D$4,Five-BS1369,0)</f>
        <v>0</v>
      </c>
      <c r="BX1369" s="68">
        <f ca="1">BV1369*'Inputs and Outputs'!$D$5-BW1369*'Inputs and Outputs'!$D$6</f>
        <v>3920</v>
      </c>
      <c r="BY1369" s="70">
        <f t="shared" ca="1" si="459"/>
        <v>0.31944994673560467</v>
      </c>
      <c r="BZ1369" s="68">
        <f t="shared" si="454"/>
        <v>25</v>
      </c>
      <c r="CA1369" s="75">
        <f ca="1">BV1369*'Inputs and Outputs'!$D$5-('Model Part B'!BW1369*'Model Part B'!BZ1369+BW1369*Costperbumped)</f>
        <v>3920</v>
      </c>
    </row>
    <row r="1370" spans="2:79" x14ac:dyDescent="0.2">
      <c r="B1370" s="74">
        <v>1367</v>
      </c>
      <c r="C1370" s="68" t="s">
        <v>4</v>
      </c>
      <c r="D1370" s="71">
        <f t="shared" si="460"/>
        <v>44653</v>
      </c>
      <c r="E1370" s="67" t="s">
        <v>2</v>
      </c>
      <c r="F1370" s="68" t="str">
        <f>'Flight Data'!$A1368</f>
        <v>G1367</v>
      </c>
      <c r="G1370" s="68">
        <f ca="1">'Flight Data'!$B1368</f>
        <v>6</v>
      </c>
      <c r="H1370" s="68">
        <f ca="1">ROUND(NORMINV($M1370,'Inputs and Outputs'!$C$19,'Inputs and Outputs'!$D$19),0)</f>
        <v>105</v>
      </c>
      <c r="I1370" s="68">
        <f t="shared" si="440"/>
        <v>101</v>
      </c>
      <c r="J1370" s="68">
        <f t="shared" ca="1" si="441"/>
        <v>101</v>
      </c>
      <c r="K1370" s="68">
        <f ca="1">IF(J1370-G1370&gt;'Inputs and Outputs'!$D$4,One-G1370,0)</f>
        <v>0</v>
      </c>
      <c r="L1370" s="68">
        <f ca="1">J1370*'Inputs and Outputs'!$D$5-K1370*'Inputs and Outputs'!$D$6</f>
        <v>4040</v>
      </c>
      <c r="M1370" s="70">
        <f t="shared" ca="1" si="455"/>
        <v>0.62094966550066311</v>
      </c>
      <c r="N1370" s="68">
        <f t="shared" si="442"/>
        <v>25</v>
      </c>
      <c r="O1370" s="75">
        <f ca="1">J1370*'Inputs and Outputs'!$D$5-('Model Part B'!K1370*'Model Part B'!N1370+K1370*Costperbumped)</f>
        <v>4040</v>
      </c>
      <c r="R1370" s="74">
        <v>1367</v>
      </c>
      <c r="S1370" s="68" t="s">
        <v>4</v>
      </c>
      <c r="T1370" s="71">
        <f t="shared" si="461"/>
        <v>44653</v>
      </c>
      <c r="U1370" s="67" t="s">
        <v>2</v>
      </c>
      <c r="V1370" s="68" t="str">
        <f>'Flight Data'!$A1368</f>
        <v>G1367</v>
      </c>
      <c r="W1370" s="68">
        <f ca="1">'Flight Data'!$B1368</f>
        <v>6</v>
      </c>
      <c r="X1370" s="68">
        <f ca="1">ROUND(NORMINV($AC1370,'Inputs and Outputs'!$C$19,'Inputs and Outputs'!$D$19),0)</f>
        <v>103</v>
      </c>
      <c r="Y1370" s="68">
        <f t="shared" si="443"/>
        <v>102</v>
      </c>
      <c r="Z1370" s="68">
        <f t="shared" ca="1" si="444"/>
        <v>102</v>
      </c>
      <c r="AA1370" s="68">
        <f ca="1">IF(Z1370-W1370&gt;'Inputs and Outputs'!$D$4,One-W1370,0)</f>
        <v>0</v>
      </c>
      <c r="AB1370" s="68">
        <f ca="1">Z1370*'Inputs and Outputs'!$D$5-AA1370*'Inputs and Outputs'!$D$6</f>
        <v>4080</v>
      </c>
      <c r="AC1370" s="70">
        <f t="shared" ca="1" si="456"/>
        <v>0.50243584712985057</v>
      </c>
      <c r="AD1370" s="68">
        <f t="shared" si="445"/>
        <v>25</v>
      </c>
      <c r="AE1370" s="75">
        <f ca="1">Z1370*'Inputs and Outputs'!$D$5-('Model Part B'!AA1370*'Model Part B'!AD1370+AA1370*Costperbumped)</f>
        <v>4080</v>
      </c>
      <c r="AH1370" s="74">
        <v>1367</v>
      </c>
      <c r="AI1370" s="68" t="s">
        <v>4</v>
      </c>
      <c r="AJ1370" s="71">
        <f t="shared" si="462"/>
        <v>44653</v>
      </c>
      <c r="AK1370" s="67" t="s">
        <v>2</v>
      </c>
      <c r="AL1370" s="68" t="str">
        <f>'Flight Data'!$A1368</f>
        <v>G1367</v>
      </c>
      <c r="AM1370" s="68">
        <f ca="1">'Flight Data'!$B1368</f>
        <v>6</v>
      </c>
      <c r="AN1370" s="68">
        <f ca="1">ROUND(NORMINV($AS1370,'Inputs and Outputs'!$C$19,'Inputs and Outputs'!$D$19),0)</f>
        <v>111</v>
      </c>
      <c r="AO1370" s="68">
        <f t="shared" si="446"/>
        <v>103</v>
      </c>
      <c r="AP1370" s="68">
        <f t="shared" ca="1" si="447"/>
        <v>103</v>
      </c>
      <c r="AQ1370" s="68">
        <f ca="1">IF(AP1370-AM1370&gt;'Inputs and Outputs'!$D$4,Three-AM1370,0)</f>
        <v>0</v>
      </c>
      <c r="AR1370" s="68">
        <f ca="1">AP1370*'Inputs and Outputs'!$D$5-AQ1370*'Inputs and Outputs'!$D$6</f>
        <v>4120</v>
      </c>
      <c r="AS1370" s="70">
        <f t="shared" ca="1" si="457"/>
        <v>0.93765496122661784</v>
      </c>
      <c r="AT1370" s="68">
        <f t="shared" si="448"/>
        <v>25</v>
      </c>
      <c r="AU1370" s="75">
        <f ca="1">AP1370*'Inputs and Outputs'!$D$5-('Model Part B'!AQ1370*'Model Part B'!AT1370+AQ1370*Costperbumped)</f>
        <v>4120</v>
      </c>
      <c r="AX1370" s="74">
        <v>1367</v>
      </c>
      <c r="AY1370" s="68" t="s">
        <v>4</v>
      </c>
      <c r="AZ1370" s="71">
        <f t="shared" si="463"/>
        <v>44653</v>
      </c>
      <c r="BA1370" s="67" t="s">
        <v>2</v>
      </c>
      <c r="BB1370" s="68" t="str">
        <f>'Flight Data'!$A1368</f>
        <v>G1367</v>
      </c>
      <c r="BC1370" s="68">
        <f ca="1">'Flight Data'!$B1368</f>
        <v>6</v>
      </c>
      <c r="BD1370" s="68">
        <f ca="1">ROUND(NORMINV($BI1370,'Inputs and Outputs'!$C$19,'Inputs and Outputs'!$D$19),0)</f>
        <v>111</v>
      </c>
      <c r="BE1370" s="68">
        <f t="shared" si="449"/>
        <v>104</v>
      </c>
      <c r="BF1370" s="68">
        <f t="shared" ca="1" si="450"/>
        <v>104</v>
      </c>
      <c r="BG1370" s="68">
        <f ca="1">IF(BF1370-BC1370&gt;'Inputs and Outputs'!$D$4,Four-BC1370,0)</f>
        <v>0</v>
      </c>
      <c r="BH1370" s="68">
        <f ca="1">BF1370*'Inputs and Outputs'!$D$5-BG1370*'Inputs and Outputs'!$D$6</f>
        <v>4160</v>
      </c>
      <c r="BI1370" s="70">
        <f t="shared" ca="1" si="458"/>
        <v>0.93475294592051006</v>
      </c>
      <c r="BJ1370" s="68">
        <f t="shared" si="451"/>
        <v>25</v>
      </c>
      <c r="BK1370" s="75">
        <f ca="1">BF1370*'Inputs and Outputs'!$D$5-('Model Part B'!BG1370*'Model Part B'!BJ1370+BG1370*Costperbumped)</f>
        <v>4160</v>
      </c>
      <c r="BN1370" s="74">
        <v>1367</v>
      </c>
      <c r="BO1370" s="68" t="s">
        <v>4</v>
      </c>
      <c r="BP1370" s="71">
        <f t="shared" si="464"/>
        <v>44653</v>
      </c>
      <c r="BQ1370" s="67" t="s">
        <v>2</v>
      </c>
      <c r="BR1370" s="68" t="str">
        <f>'Flight Data'!$A1368</f>
        <v>G1367</v>
      </c>
      <c r="BS1370" s="68">
        <f ca="1">'Flight Data'!$B1368</f>
        <v>6</v>
      </c>
      <c r="BT1370" s="68">
        <f ca="1">ROUND(NORMINV($BY1370,'Inputs and Outputs'!$C$18,'Inputs and Outputs'!$D$18),0)</f>
        <v>103</v>
      </c>
      <c r="BU1370" s="68">
        <f t="shared" si="452"/>
        <v>105</v>
      </c>
      <c r="BV1370" s="68">
        <f t="shared" ca="1" si="453"/>
        <v>103</v>
      </c>
      <c r="BW1370" s="68">
        <f ca="1">IF(BV1370-BS1370&gt;'Inputs and Outputs'!$D$4,Five-BS1370,0)</f>
        <v>0</v>
      </c>
      <c r="BX1370" s="68">
        <f ca="1">BV1370*'Inputs and Outputs'!$D$5-BW1370*'Inputs and Outputs'!$D$6</f>
        <v>4120</v>
      </c>
      <c r="BY1370" s="70">
        <f t="shared" ca="1" si="459"/>
        <v>0.62223091689772803</v>
      </c>
      <c r="BZ1370" s="68">
        <f t="shared" si="454"/>
        <v>25</v>
      </c>
      <c r="CA1370" s="75">
        <f ca="1">BV1370*'Inputs and Outputs'!$D$5-('Model Part B'!BW1370*'Model Part B'!BZ1370+BW1370*Costperbumped)</f>
        <v>4120</v>
      </c>
    </row>
    <row r="1371" spans="2:79" x14ac:dyDescent="0.2">
      <c r="B1371" s="74">
        <v>1368</v>
      </c>
      <c r="C1371" s="68" t="s">
        <v>4</v>
      </c>
      <c r="D1371" s="71">
        <f t="shared" si="460"/>
        <v>44653</v>
      </c>
      <c r="E1371" s="67" t="s">
        <v>0</v>
      </c>
      <c r="F1371" s="68" t="str">
        <f>'Flight Data'!$A1369</f>
        <v>G1368</v>
      </c>
      <c r="G1371" s="68">
        <f ca="1">'Flight Data'!$B1369</f>
        <v>0</v>
      </c>
      <c r="H1371" s="68">
        <f ca="1">ROUND(NORMINV($M1371,'Inputs and Outputs'!$C$20,'Inputs and Outputs'!$D$20),0)</f>
        <v>110</v>
      </c>
      <c r="I1371" s="68">
        <f t="shared" si="440"/>
        <v>101</v>
      </c>
      <c r="J1371" s="68">
        <f t="shared" ca="1" si="441"/>
        <v>101</v>
      </c>
      <c r="K1371" s="68">
        <f ca="1">IF(J1371-G1371&gt;'Inputs and Outputs'!$D$4,One-G1371,0)</f>
        <v>1</v>
      </c>
      <c r="L1371" s="68">
        <f ca="1">J1371*'Inputs and Outputs'!$D$5-K1371*'Inputs and Outputs'!$D$6</f>
        <v>3940</v>
      </c>
      <c r="M1371" s="70">
        <f t="shared" ca="1" si="455"/>
        <v>0.8230760725684646</v>
      </c>
      <c r="N1371" s="68">
        <f t="shared" si="442"/>
        <v>200</v>
      </c>
      <c r="O1371" s="75">
        <f ca="1">J1371*'Inputs and Outputs'!$D$5-('Model Part B'!K1371*'Model Part B'!N1371+K1371*Costperbumped)</f>
        <v>3740</v>
      </c>
      <c r="R1371" s="74">
        <v>1368</v>
      </c>
      <c r="S1371" s="68" t="s">
        <v>4</v>
      </c>
      <c r="T1371" s="71">
        <f t="shared" si="461"/>
        <v>44653</v>
      </c>
      <c r="U1371" s="67" t="s">
        <v>0</v>
      </c>
      <c r="V1371" s="68" t="str">
        <f>'Flight Data'!$A1369</f>
        <v>G1368</v>
      </c>
      <c r="W1371" s="68">
        <f ca="1">'Flight Data'!$B1369</f>
        <v>0</v>
      </c>
      <c r="X1371" s="68">
        <f ca="1">ROUND(NORMINV($AC1371,'Inputs and Outputs'!$C$20,'Inputs and Outputs'!$D$20),0)</f>
        <v>106</v>
      </c>
      <c r="Y1371" s="68">
        <f t="shared" si="443"/>
        <v>102</v>
      </c>
      <c r="Z1371" s="68">
        <f t="shared" ca="1" si="444"/>
        <v>102</v>
      </c>
      <c r="AA1371" s="68">
        <f ca="1">IF(Z1371-W1371&gt;'Inputs and Outputs'!$D$4,One-W1371,0)</f>
        <v>1</v>
      </c>
      <c r="AB1371" s="68">
        <f ca="1">Z1371*'Inputs and Outputs'!$D$5-AA1371*'Inputs and Outputs'!$D$6</f>
        <v>3980</v>
      </c>
      <c r="AC1371" s="70">
        <f t="shared" ca="1" si="456"/>
        <v>0.59579100926736772</v>
      </c>
      <c r="AD1371" s="68">
        <f t="shared" si="445"/>
        <v>200</v>
      </c>
      <c r="AE1371" s="75">
        <f ca="1">Z1371*'Inputs and Outputs'!$D$5-('Model Part B'!AA1371*'Model Part B'!AD1371+AA1371*Costperbumped)</f>
        <v>3780</v>
      </c>
      <c r="AH1371" s="74">
        <v>1368</v>
      </c>
      <c r="AI1371" s="68" t="s">
        <v>4</v>
      </c>
      <c r="AJ1371" s="71">
        <f t="shared" si="462"/>
        <v>44653</v>
      </c>
      <c r="AK1371" s="67" t="s">
        <v>0</v>
      </c>
      <c r="AL1371" s="68" t="str">
        <f>'Flight Data'!$A1369</f>
        <v>G1368</v>
      </c>
      <c r="AM1371" s="68">
        <f ca="1">'Flight Data'!$B1369</f>
        <v>0</v>
      </c>
      <c r="AN1371" s="68">
        <f ca="1">ROUND(NORMINV($AS1371,'Inputs and Outputs'!$C$20,'Inputs and Outputs'!$D$20),0)</f>
        <v>104</v>
      </c>
      <c r="AO1371" s="68">
        <f t="shared" si="446"/>
        <v>103</v>
      </c>
      <c r="AP1371" s="68">
        <f t="shared" ca="1" si="447"/>
        <v>103</v>
      </c>
      <c r="AQ1371" s="68">
        <f ca="1">IF(AP1371-AM1371&gt;'Inputs and Outputs'!$D$4,Three-AM1371,0)</f>
        <v>3</v>
      </c>
      <c r="AR1371" s="68">
        <f ca="1">AP1371*'Inputs and Outputs'!$D$5-AQ1371*'Inputs and Outputs'!$D$6</f>
        <v>3820</v>
      </c>
      <c r="AS1371" s="70">
        <f t="shared" ca="1" si="457"/>
        <v>0.45780702207811563</v>
      </c>
      <c r="AT1371" s="68">
        <f t="shared" si="448"/>
        <v>200</v>
      </c>
      <c r="AU1371" s="75">
        <f ca="1">AP1371*'Inputs and Outputs'!$D$5-('Model Part B'!AQ1371*'Model Part B'!AT1371+AQ1371*Costperbumped)</f>
        <v>3220</v>
      </c>
      <c r="AX1371" s="74">
        <v>1368</v>
      </c>
      <c r="AY1371" s="68" t="s">
        <v>4</v>
      </c>
      <c r="AZ1371" s="71">
        <f t="shared" si="463"/>
        <v>44653</v>
      </c>
      <c r="BA1371" s="67" t="s">
        <v>0</v>
      </c>
      <c r="BB1371" s="68" t="str">
        <f>'Flight Data'!$A1369</f>
        <v>G1368</v>
      </c>
      <c r="BC1371" s="68">
        <f ca="1">'Flight Data'!$B1369</f>
        <v>0</v>
      </c>
      <c r="BD1371" s="68">
        <f ca="1">ROUND(NORMINV($BI1371,'Inputs and Outputs'!$C$20,'Inputs and Outputs'!$D$20),0)</f>
        <v>101</v>
      </c>
      <c r="BE1371" s="68">
        <f t="shared" si="449"/>
        <v>104</v>
      </c>
      <c r="BF1371" s="68">
        <f t="shared" ca="1" si="450"/>
        <v>101</v>
      </c>
      <c r="BG1371" s="68">
        <f ca="1">IF(BF1371-BC1371&gt;'Inputs and Outputs'!$D$4,Four-BC1371,0)</f>
        <v>4</v>
      </c>
      <c r="BH1371" s="68">
        <f ca="1">BF1371*'Inputs and Outputs'!$D$5-BG1371*'Inputs and Outputs'!$D$6</f>
        <v>3640</v>
      </c>
      <c r="BI1371" s="70">
        <f t="shared" ca="1" si="458"/>
        <v>0.22566999259943799</v>
      </c>
      <c r="BJ1371" s="68">
        <f t="shared" si="451"/>
        <v>200</v>
      </c>
      <c r="BK1371" s="75">
        <f ca="1">BF1371*'Inputs and Outputs'!$D$5-('Model Part B'!BG1371*'Model Part B'!BJ1371+BG1371*Costperbumped)</f>
        <v>2840</v>
      </c>
      <c r="BN1371" s="74">
        <v>1368</v>
      </c>
      <c r="BO1371" s="68" t="s">
        <v>4</v>
      </c>
      <c r="BP1371" s="71">
        <f t="shared" si="464"/>
        <v>44653</v>
      </c>
      <c r="BQ1371" s="67" t="s">
        <v>0</v>
      </c>
      <c r="BR1371" s="68" t="str">
        <f>'Flight Data'!$A1369</f>
        <v>G1368</v>
      </c>
      <c r="BS1371" s="68">
        <f ca="1">'Flight Data'!$B1369</f>
        <v>0</v>
      </c>
      <c r="BT1371" s="68">
        <f ca="1">ROUND(NORMINV($BY1371,'Inputs and Outputs'!$C$18,'Inputs and Outputs'!$D$18),0)</f>
        <v>106</v>
      </c>
      <c r="BU1371" s="68">
        <f t="shared" si="452"/>
        <v>105</v>
      </c>
      <c r="BV1371" s="68">
        <f t="shared" ca="1" si="453"/>
        <v>105</v>
      </c>
      <c r="BW1371" s="68">
        <f ca="1">IF(BV1371-BS1371&gt;'Inputs and Outputs'!$D$4,Five-BS1371,0)</f>
        <v>5</v>
      </c>
      <c r="BX1371" s="68">
        <f ca="1">BV1371*'Inputs and Outputs'!$D$5-BW1371*'Inputs and Outputs'!$D$6</f>
        <v>3700</v>
      </c>
      <c r="BY1371" s="70">
        <f t="shared" ca="1" si="459"/>
        <v>0.7949929237128418</v>
      </c>
      <c r="BZ1371" s="68">
        <f t="shared" si="454"/>
        <v>200</v>
      </c>
      <c r="CA1371" s="75">
        <f ca="1">BV1371*'Inputs and Outputs'!$D$5-('Model Part B'!BW1371*'Model Part B'!BZ1371+BW1371*Costperbumped)</f>
        <v>2700</v>
      </c>
    </row>
    <row r="1372" spans="2:79" x14ac:dyDescent="0.2">
      <c r="B1372" s="74">
        <v>1369</v>
      </c>
      <c r="C1372" s="68" t="s">
        <v>1</v>
      </c>
      <c r="D1372" s="71">
        <f t="shared" si="460"/>
        <v>44654</v>
      </c>
      <c r="E1372" s="67" t="s">
        <v>3</v>
      </c>
      <c r="F1372" s="68" t="str">
        <f>'Flight Data'!$A1370</f>
        <v>G1369</v>
      </c>
      <c r="G1372" s="68">
        <f ca="1">'Flight Data'!$B1370</f>
        <v>0</v>
      </c>
      <c r="H1372" s="68">
        <f ca="1">ROUND(NORMINV($M1372,'Inputs and Outputs'!$C$18,'Inputs and Outputs'!$D$18),0)</f>
        <v>104</v>
      </c>
      <c r="I1372" s="68">
        <f t="shared" si="440"/>
        <v>101</v>
      </c>
      <c r="J1372" s="68">
        <f t="shared" ca="1" si="441"/>
        <v>101</v>
      </c>
      <c r="K1372" s="68">
        <f ca="1">IF(J1372-G1372&gt;'Inputs and Outputs'!$D$4,One-G1372,0)</f>
        <v>1</v>
      </c>
      <c r="L1372" s="68">
        <f ca="1">J1372*'Inputs and Outputs'!$D$5-K1372*'Inputs and Outputs'!$D$6</f>
        <v>3940</v>
      </c>
      <c r="M1372" s="70">
        <f t="shared" ca="1" si="455"/>
        <v>0.66748331984311982</v>
      </c>
      <c r="N1372" s="68">
        <f t="shared" si="442"/>
        <v>25</v>
      </c>
      <c r="O1372" s="75">
        <f ca="1">J1372*'Inputs and Outputs'!$D$5-('Model Part B'!K1372*'Model Part B'!N1372+K1372*Costperbumped)</f>
        <v>3915</v>
      </c>
      <c r="R1372" s="74">
        <v>1369</v>
      </c>
      <c r="S1372" s="68" t="s">
        <v>1</v>
      </c>
      <c r="T1372" s="71">
        <f t="shared" si="461"/>
        <v>44654</v>
      </c>
      <c r="U1372" s="67" t="s">
        <v>3</v>
      </c>
      <c r="V1372" s="68" t="str">
        <f>'Flight Data'!$A1370</f>
        <v>G1369</v>
      </c>
      <c r="W1372" s="68">
        <f ca="1">'Flight Data'!$B1370</f>
        <v>0</v>
      </c>
      <c r="X1372" s="68">
        <f ca="1">ROUND(NORMINV($AC1372,'Inputs and Outputs'!$C$18,'Inputs and Outputs'!$D$18),0)</f>
        <v>97</v>
      </c>
      <c r="Y1372" s="68">
        <f t="shared" si="443"/>
        <v>102</v>
      </c>
      <c r="Z1372" s="68">
        <f t="shared" ca="1" si="444"/>
        <v>97</v>
      </c>
      <c r="AA1372" s="68">
        <f ca="1">IF(Z1372-W1372&gt;'Inputs and Outputs'!$D$4,One-W1372,0)</f>
        <v>0</v>
      </c>
      <c r="AB1372" s="68">
        <f ca="1">Z1372*'Inputs and Outputs'!$D$5-AA1372*'Inputs and Outputs'!$D$6</f>
        <v>3880</v>
      </c>
      <c r="AC1372" s="70">
        <f t="shared" ca="1" si="456"/>
        <v>0.25213754030102931</v>
      </c>
      <c r="AD1372" s="68">
        <f t="shared" si="445"/>
        <v>25</v>
      </c>
      <c r="AE1372" s="75">
        <f ca="1">Z1372*'Inputs and Outputs'!$D$5-('Model Part B'!AA1372*'Model Part B'!AD1372+AA1372*Costperbumped)</f>
        <v>3880</v>
      </c>
      <c r="AH1372" s="74">
        <v>1369</v>
      </c>
      <c r="AI1372" s="68" t="s">
        <v>1</v>
      </c>
      <c r="AJ1372" s="71">
        <f t="shared" si="462"/>
        <v>44654</v>
      </c>
      <c r="AK1372" s="67" t="s">
        <v>3</v>
      </c>
      <c r="AL1372" s="68" t="str">
        <f>'Flight Data'!$A1370</f>
        <v>G1369</v>
      </c>
      <c r="AM1372" s="68">
        <f ca="1">'Flight Data'!$B1370</f>
        <v>0</v>
      </c>
      <c r="AN1372" s="68">
        <f ca="1">ROUND(NORMINV($AS1372,'Inputs and Outputs'!$C$18,'Inputs and Outputs'!$D$18),0)</f>
        <v>109</v>
      </c>
      <c r="AO1372" s="68">
        <f t="shared" si="446"/>
        <v>103</v>
      </c>
      <c r="AP1372" s="68">
        <f t="shared" ca="1" si="447"/>
        <v>103</v>
      </c>
      <c r="AQ1372" s="68">
        <f ca="1">IF(AP1372-AM1372&gt;'Inputs and Outputs'!$D$4,Three-AM1372,0)</f>
        <v>3</v>
      </c>
      <c r="AR1372" s="68">
        <f ca="1">AP1372*'Inputs and Outputs'!$D$5-AQ1372*'Inputs and Outputs'!$D$6</f>
        <v>3820</v>
      </c>
      <c r="AS1372" s="70">
        <f t="shared" ca="1" si="457"/>
        <v>0.9186605934752583</v>
      </c>
      <c r="AT1372" s="68">
        <f t="shared" si="448"/>
        <v>25</v>
      </c>
      <c r="AU1372" s="75">
        <f ca="1">AP1372*'Inputs and Outputs'!$D$5-('Model Part B'!AQ1372*'Model Part B'!AT1372+AQ1372*Costperbumped)</f>
        <v>3745</v>
      </c>
      <c r="AX1372" s="74">
        <v>1369</v>
      </c>
      <c r="AY1372" s="68" t="s">
        <v>1</v>
      </c>
      <c r="AZ1372" s="71">
        <f t="shared" si="463"/>
        <v>44654</v>
      </c>
      <c r="BA1372" s="67" t="s">
        <v>3</v>
      </c>
      <c r="BB1372" s="68" t="str">
        <f>'Flight Data'!$A1370</f>
        <v>G1369</v>
      </c>
      <c r="BC1372" s="68">
        <f ca="1">'Flight Data'!$B1370</f>
        <v>0</v>
      </c>
      <c r="BD1372" s="68">
        <f ca="1">ROUND(NORMINV($BI1372,'Inputs and Outputs'!$C$18,'Inputs and Outputs'!$D$18),0)</f>
        <v>103</v>
      </c>
      <c r="BE1372" s="68">
        <f t="shared" si="449"/>
        <v>104</v>
      </c>
      <c r="BF1372" s="68">
        <f t="shared" ca="1" si="450"/>
        <v>103</v>
      </c>
      <c r="BG1372" s="68">
        <f ca="1">IF(BF1372-BC1372&gt;'Inputs and Outputs'!$D$4,Four-BC1372,0)</f>
        <v>4</v>
      </c>
      <c r="BH1372" s="68">
        <f ca="1">BF1372*'Inputs and Outputs'!$D$5-BG1372*'Inputs and Outputs'!$D$6</f>
        <v>3720</v>
      </c>
      <c r="BI1372" s="70">
        <f t="shared" ca="1" si="458"/>
        <v>0.62677760139950633</v>
      </c>
      <c r="BJ1372" s="68">
        <f t="shared" si="451"/>
        <v>25</v>
      </c>
      <c r="BK1372" s="75">
        <f ca="1">BF1372*'Inputs and Outputs'!$D$5-('Model Part B'!BG1372*'Model Part B'!BJ1372+BG1372*Costperbumped)</f>
        <v>3620</v>
      </c>
      <c r="BN1372" s="74">
        <v>1369</v>
      </c>
      <c r="BO1372" s="68" t="s">
        <v>1</v>
      </c>
      <c r="BP1372" s="71">
        <f t="shared" si="464"/>
        <v>44654</v>
      </c>
      <c r="BQ1372" s="67" t="s">
        <v>3</v>
      </c>
      <c r="BR1372" s="68" t="str">
        <f>'Flight Data'!$A1370</f>
        <v>G1369</v>
      </c>
      <c r="BS1372" s="68">
        <f ca="1">'Flight Data'!$B1370</f>
        <v>0</v>
      </c>
      <c r="BT1372" s="68">
        <f ca="1">ROUND(NORMINV($BY1372,'Inputs and Outputs'!$C$18,'Inputs and Outputs'!$D$18),0)</f>
        <v>107</v>
      </c>
      <c r="BU1372" s="68">
        <f t="shared" si="452"/>
        <v>105</v>
      </c>
      <c r="BV1372" s="68">
        <f t="shared" ca="1" si="453"/>
        <v>105</v>
      </c>
      <c r="BW1372" s="68">
        <f ca="1">IF(BV1372-BS1372&gt;'Inputs and Outputs'!$D$4,Five-BS1372,0)</f>
        <v>5</v>
      </c>
      <c r="BX1372" s="68">
        <f ca="1">BV1372*'Inputs and Outputs'!$D$5-BW1372*'Inputs and Outputs'!$D$6</f>
        <v>3700</v>
      </c>
      <c r="BY1372" s="70">
        <f t="shared" ca="1" si="459"/>
        <v>0.85927041697002549</v>
      </c>
      <c r="BZ1372" s="68">
        <f t="shared" si="454"/>
        <v>25</v>
      </c>
      <c r="CA1372" s="75">
        <f ca="1">BV1372*'Inputs and Outputs'!$D$5-('Model Part B'!BW1372*'Model Part B'!BZ1372+BW1372*Costperbumped)</f>
        <v>3575</v>
      </c>
    </row>
    <row r="1373" spans="2:79" x14ac:dyDescent="0.2">
      <c r="B1373" s="74">
        <v>1370</v>
      </c>
      <c r="C1373" s="68" t="s">
        <v>1</v>
      </c>
      <c r="D1373" s="71">
        <f t="shared" si="460"/>
        <v>44654</v>
      </c>
      <c r="E1373" s="67" t="s">
        <v>2</v>
      </c>
      <c r="F1373" s="68" t="str">
        <f>'Flight Data'!$A1371</f>
        <v>G1370</v>
      </c>
      <c r="G1373" s="68">
        <f ca="1">'Flight Data'!$B1371</f>
        <v>0</v>
      </c>
      <c r="H1373" s="68">
        <f ca="1">ROUND(NORMINV($M1373,'Inputs and Outputs'!$C$19,'Inputs and Outputs'!$D$19),0)</f>
        <v>103</v>
      </c>
      <c r="I1373" s="68">
        <f t="shared" si="440"/>
        <v>101</v>
      </c>
      <c r="J1373" s="68">
        <f t="shared" ca="1" si="441"/>
        <v>101</v>
      </c>
      <c r="K1373" s="68">
        <f ca="1">IF(J1373-G1373&gt;'Inputs and Outputs'!$D$4,One-G1373,0)</f>
        <v>1</v>
      </c>
      <c r="L1373" s="68">
        <f ca="1">J1373*'Inputs and Outputs'!$D$5-K1373*'Inputs and Outputs'!$D$6</f>
        <v>3940</v>
      </c>
      <c r="M1373" s="70">
        <f t="shared" ca="1" si="455"/>
        <v>0.48345338842640806</v>
      </c>
      <c r="N1373" s="68">
        <f t="shared" si="442"/>
        <v>25</v>
      </c>
      <c r="O1373" s="75">
        <f ca="1">J1373*'Inputs and Outputs'!$D$5-('Model Part B'!K1373*'Model Part B'!N1373+K1373*Costperbumped)</f>
        <v>3915</v>
      </c>
      <c r="R1373" s="74">
        <v>1370</v>
      </c>
      <c r="S1373" s="68" t="s">
        <v>1</v>
      </c>
      <c r="T1373" s="71">
        <f t="shared" si="461"/>
        <v>44654</v>
      </c>
      <c r="U1373" s="67" t="s">
        <v>2</v>
      </c>
      <c r="V1373" s="68" t="str">
        <f>'Flight Data'!$A1371</f>
        <v>G1370</v>
      </c>
      <c r="W1373" s="68">
        <f ca="1">'Flight Data'!$B1371</f>
        <v>0</v>
      </c>
      <c r="X1373" s="68">
        <f ca="1">ROUND(NORMINV($AC1373,'Inputs and Outputs'!$C$19,'Inputs and Outputs'!$D$19),0)</f>
        <v>99</v>
      </c>
      <c r="Y1373" s="68">
        <f t="shared" si="443"/>
        <v>102</v>
      </c>
      <c r="Z1373" s="68">
        <f t="shared" ca="1" si="444"/>
        <v>99</v>
      </c>
      <c r="AA1373" s="68">
        <f ca="1">IF(Z1373-W1373&gt;'Inputs and Outputs'!$D$4,One-W1373,0)</f>
        <v>0</v>
      </c>
      <c r="AB1373" s="68">
        <f ca="1">Z1373*'Inputs and Outputs'!$D$5-AA1373*'Inputs and Outputs'!$D$6</f>
        <v>3960</v>
      </c>
      <c r="AC1373" s="70">
        <f t="shared" ca="1" si="456"/>
        <v>0.22135965179003458</v>
      </c>
      <c r="AD1373" s="68">
        <f t="shared" si="445"/>
        <v>25</v>
      </c>
      <c r="AE1373" s="75">
        <f ca="1">Z1373*'Inputs and Outputs'!$D$5-('Model Part B'!AA1373*'Model Part B'!AD1373+AA1373*Costperbumped)</f>
        <v>3960</v>
      </c>
      <c r="AH1373" s="74">
        <v>1370</v>
      </c>
      <c r="AI1373" s="68" t="s">
        <v>1</v>
      </c>
      <c r="AJ1373" s="71">
        <f t="shared" si="462"/>
        <v>44654</v>
      </c>
      <c r="AK1373" s="67" t="s">
        <v>2</v>
      </c>
      <c r="AL1373" s="68" t="str">
        <f>'Flight Data'!$A1371</f>
        <v>G1370</v>
      </c>
      <c r="AM1373" s="68">
        <f ca="1">'Flight Data'!$B1371</f>
        <v>0</v>
      </c>
      <c r="AN1373" s="68">
        <f ca="1">ROUND(NORMINV($AS1373,'Inputs and Outputs'!$C$19,'Inputs and Outputs'!$D$19),0)</f>
        <v>101</v>
      </c>
      <c r="AO1373" s="68">
        <f t="shared" si="446"/>
        <v>103</v>
      </c>
      <c r="AP1373" s="68">
        <f t="shared" ca="1" si="447"/>
        <v>101</v>
      </c>
      <c r="AQ1373" s="68">
        <f ca="1">IF(AP1373-AM1373&gt;'Inputs and Outputs'!$D$4,Three-AM1373,0)</f>
        <v>3</v>
      </c>
      <c r="AR1373" s="68">
        <f ca="1">AP1373*'Inputs and Outputs'!$D$5-AQ1373*'Inputs and Outputs'!$D$6</f>
        <v>3740</v>
      </c>
      <c r="AS1373" s="70">
        <f t="shared" ca="1" si="457"/>
        <v>0.32680505478075772</v>
      </c>
      <c r="AT1373" s="68">
        <f t="shared" si="448"/>
        <v>25</v>
      </c>
      <c r="AU1373" s="75">
        <f ca="1">AP1373*'Inputs and Outputs'!$D$5-('Model Part B'!AQ1373*'Model Part B'!AT1373+AQ1373*Costperbumped)</f>
        <v>3665</v>
      </c>
      <c r="AX1373" s="74">
        <v>1370</v>
      </c>
      <c r="AY1373" s="68" t="s">
        <v>1</v>
      </c>
      <c r="AZ1373" s="71">
        <f t="shared" si="463"/>
        <v>44654</v>
      </c>
      <c r="BA1373" s="67" t="s">
        <v>2</v>
      </c>
      <c r="BB1373" s="68" t="str">
        <f>'Flight Data'!$A1371</f>
        <v>G1370</v>
      </c>
      <c r="BC1373" s="68">
        <f ca="1">'Flight Data'!$B1371</f>
        <v>0</v>
      </c>
      <c r="BD1373" s="68">
        <f ca="1">ROUND(NORMINV($BI1373,'Inputs and Outputs'!$C$19,'Inputs and Outputs'!$D$19),0)</f>
        <v>102</v>
      </c>
      <c r="BE1373" s="68">
        <f t="shared" si="449"/>
        <v>104</v>
      </c>
      <c r="BF1373" s="68">
        <f t="shared" ca="1" si="450"/>
        <v>102</v>
      </c>
      <c r="BG1373" s="68">
        <f ca="1">IF(BF1373-BC1373&gt;'Inputs and Outputs'!$D$4,Four-BC1373,0)</f>
        <v>4</v>
      </c>
      <c r="BH1373" s="68">
        <f ca="1">BF1373*'Inputs and Outputs'!$D$5-BG1373*'Inputs and Outputs'!$D$6</f>
        <v>3680</v>
      </c>
      <c r="BI1373" s="70">
        <f t="shared" ca="1" si="458"/>
        <v>0.41500353896073505</v>
      </c>
      <c r="BJ1373" s="68">
        <f t="shared" si="451"/>
        <v>25</v>
      </c>
      <c r="BK1373" s="75">
        <f ca="1">BF1373*'Inputs and Outputs'!$D$5-('Model Part B'!BG1373*'Model Part B'!BJ1373+BG1373*Costperbumped)</f>
        <v>3580</v>
      </c>
      <c r="BN1373" s="74">
        <v>1370</v>
      </c>
      <c r="BO1373" s="68" t="s">
        <v>1</v>
      </c>
      <c r="BP1373" s="71">
        <f t="shared" si="464"/>
        <v>44654</v>
      </c>
      <c r="BQ1373" s="67" t="s">
        <v>2</v>
      </c>
      <c r="BR1373" s="68" t="str">
        <f>'Flight Data'!$A1371</f>
        <v>G1370</v>
      </c>
      <c r="BS1373" s="68">
        <f ca="1">'Flight Data'!$B1371</f>
        <v>0</v>
      </c>
      <c r="BT1373" s="68">
        <f ca="1">ROUND(NORMINV($BY1373,'Inputs and Outputs'!$C$18,'Inputs and Outputs'!$D$18),0)</f>
        <v>105</v>
      </c>
      <c r="BU1373" s="68">
        <f t="shared" si="452"/>
        <v>105</v>
      </c>
      <c r="BV1373" s="68">
        <f t="shared" ca="1" si="453"/>
        <v>105</v>
      </c>
      <c r="BW1373" s="68">
        <f ca="1">IF(BV1373-BS1373&gt;'Inputs and Outputs'!$D$4,Five-BS1373,0)</f>
        <v>5</v>
      </c>
      <c r="BX1373" s="68">
        <f ca="1">BV1373*'Inputs and Outputs'!$D$5-BW1373*'Inputs and Outputs'!$D$6</f>
        <v>3700</v>
      </c>
      <c r="BY1373" s="70">
        <f t="shared" ca="1" si="459"/>
        <v>0.76578273340672209</v>
      </c>
      <c r="BZ1373" s="68">
        <f t="shared" si="454"/>
        <v>25</v>
      </c>
      <c r="CA1373" s="75">
        <f ca="1">BV1373*'Inputs and Outputs'!$D$5-('Model Part B'!BW1373*'Model Part B'!BZ1373+BW1373*Costperbumped)</f>
        <v>3575</v>
      </c>
    </row>
    <row r="1374" spans="2:79" x14ac:dyDescent="0.2">
      <c r="B1374" s="74">
        <v>1371</v>
      </c>
      <c r="C1374" s="68" t="s">
        <v>1</v>
      </c>
      <c r="D1374" s="71">
        <f t="shared" si="460"/>
        <v>44654</v>
      </c>
      <c r="E1374" s="67" t="s">
        <v>0</v>
      </c>
      <c r="F1374" s="68" t="str">
        <f>'Flight Data'!$A1372</f>
        <v>G1371</v>
      </c>
      <c r="G1374" s="68">
        <f ca="1">'Flight Data'!$B1372</f>
        <v>7</v>
      </c>
      <c r="H1374" s="68">
        <f ca="1">ROUND(NORMINV($M1374,'Inputs and Outputs'!$C$20,'Inputs and Outputs'!$D$20),0)</f>
        <v>104</v>
      </c>
      <c r="I1374" s="68">
        <f t="shared" si="440"/>
        <v>101</v>
      </c>
      <c r="J1374" s="68">
        <f t="shared" ca="1" si="441"/>
        <v>101</v>
      </c>
      <c r="K1374" s="68">
        <f ca="1">IF(J1374-G1374&gt;'Inputs and Outputs'!$D$4,One-G1374,0)</f>
        <v>0</v>
      </c>
      <c r="L1374" s="68">
        <f ca="1">J1374*'Inputs and Outputs'!$D$5-K1374*'Inputs and Outputs'!$D$6</f>
        <v>4040</v>
      </c>
      <c r="M1374" s="70">
        <f t="shared" ca="1" si="455"/>
        <v>0.40104375716620821</v>
      </c>
      <c r="N1374" s="68">
        <f t="shared" si="442"/>
        <v>200</v>
      </c>
      <c r="O1374" s="75">
        <f ca="1">J1374*'Inputs and Outputs'!$D$5-('Model Part B'!K1374*'Model Part B'!N1374+K1374*Costperbumped)</f>
        <v>4040</v>
      </c>
      <c r="R1374" s="74">
        <v>1371</v>
      </c>
      <c r="S1374" s="68" t="s">
        <v>1</v>
      </c>
      <c r="T1374" s="71">
        <f t="shared" si="461"/>
        <v>44654</v>
      </c>
      <c r="U1374" s="67" t="s">
        <v>0</v>
      </c>
      <c r="V1374" s="68" t="str">
        <f>'Flight Data'!$A1372</f>
        <v>G1371</v>
      </c>
      <c r="W1374" s="68">
        <f ca="1">'Flight Data'!$B1372</f>
        <v>7</v>
      </c>
      <c r="X1374" s="68">
        <f ca="1">ROUND(NORMINV($AC1374,'Inputs and Outputs'!$C$20,'Inputs and Outputs'!$D$20),0)</f>
        <v>102</v>
      </c>
      <c r="Y1374" s="68">
        <f t="shared" si="443"/>
        <v>102</v>
      </c>
      <c r="Z1374" s="68">
        <f t="shared" ca="1" si="444"/>
        <v>102</v>
      </c>
      <c r="AA1374" s="68">
        <f ca="1">IF(Z1374-W1374&gt;'Inputs and Outputs'!$D$4,One-W1374,0)</f>
        <v>0</v>
      </c>
      <c r="AB1374" s="68">
        <f ca="1">Z1374*'Inputs and Outputs'!$D$5-AA1374*'Inputs and Outputs'!$D$6</f>
        <v>4080</v>
      </c>
      <c r="AC1374" s="70">
        <f t="shared" ca="1" si="456"/>
        <v>0.28783391757267962</v>
      </c>
      <c r="AD1374" s="68">
        <f t="shared" si="445"/>
        <v>200</v>
      </c>
      <c r="AE1374" s="75">
        <f ca="1">Z1374*'Inputs and Outputs'!$D$5-('Model Part B'!AA1374*'Model Part B'!AD1374+AA1374*Costperbumped)</f>
        <v>4080</v>
      </c>
      <c r="AH1374" s="74">
        <v>1371</v>
      </c>
      <c r="AI1374" s="68" t="s">
        <v>1</v>
      </c>
      <c r="AJ1374" s="71">
        <f t="shared" si="462"/>
        <v>44654</v>
      </c>
      <c r="AK1374" s="67" t="s">
        <v>0</v>
      </c>
      <c r="AL1374" s="68" t="str">
        <f>'Flight Data'!$A1372</f>
        <v>G1371</v>
      </c>
      <c r="AM1374" s="68">
        <f ca="1">'Flight Data'!$B1372</f>
        <v>7</v>
      </c>
      <c r="AN1374" s="68">
        <f ca="1">ROUND(NORMINV($AS1374,'Inputs and Outputs'!$C$20,'Inputs and Outputs'!$D$20),0)</f>
        <v>110</v>
      </c>
      <c r="AO1374" s="68">
        <f t="shared" si="446"/>
        <v>103</v>
      </c>
      <c r="AP1374" s="68">
        <f t="shared" ca="1" si="447"/>
        <v>103</v>
      </c>
      <c r="AQ1374" s="68">
        <f ca="1">IF(AP1374-AM1374&gt;'Inputs and Outputs'!$D$4,Three-AM1374,0)</f>
        <v>0</v>
      </c>
      <c r="AR1374" s="68">
        <f ca="1">AP1374*'Inputs and Outputs'!$D$5-AQ1374*'Inputs and Outputs'!$D$6</f>
        <v>4120</v>
      </c>
      <c r="AS1374" s="70">
        <f t="shared" ca="1" si="457"/>
        <v>0.82949153904070827</v>
      </c>
      <c r="AT1374" s="68">
        <f t="shared" si="448"/>
        <v>200</v>
      </c>
      <c r="AU1374" s="75">
        <f ca="1">AP1374*'Inputs and Outputs'!$D$5-('Model Part B'!AQ1374*'Model Part B'!AT1374+AQ1374*Costperbumped)</f>
        <v>4120</v>
      </c>
      <c r="AX1374" s="74">
        <v>1371</v>
      </c>
      <c r="AY1374" s="68" t="s">
        <v>1</v>
      </c>
      <c r="AZ1374" s="71">
        <f t="shared" si="463"/>
        <v>44654</v>
      </c>
      <c r="BA1374" s="67" t="s">
        <v>0</v>
      </c>
      <c r="BB1374" s="68" t="str">
        <f>'Flight Data'!$A1372</f>
        <v>G1371</v>
      </c>
      <c r="BC1374" s="68">
        <f ca="1">'Flight Data'!$B1372</f>
        <v>7</v>
      </c>
      <c r="BD1374" s="68">
        <f ca="1">ROUND(NORMINV($BI1374,'Inputs and Outputs'!$C$20,'Inputs and Outputs'!$D$20),0)</f>
        <v>105</v>
      </c>
      <c r="BE1374" s="68">
        <f t="shared" si="449"/>
        <v>104</v>
      </c>
      <c r="BF1374" s="68">
        <f t="shared" ca="1" si="450"/>
        <v>104</v>
      </c>
      <c r="BG1374" s="68">
        <f ca="1">IF(BF1374-BC1374&gt;'Inputs and Outputs'!$D$4,Four-BC1374,0)</f>
        <v>0</v>
      </c>
      <c r="BH1374" s="68">
        <f ca="1">BF1374*'Inputs and Outputs'!$D$5-BG1374*'Inputs and Outputs'!$D$6</f>
        <v>4160</v>
      </c>
      <c r="BI1374" s="70">
        <f t="shared" ca="1" si="458"/>
        <v>0.52364676915519404</v>
      </c>
      <c r="BJ1374" s="68">
        <f t="shared" si="451"/>
        <v>200</v>
      </c>
      <c r="BK1374" s="75">
        <f ca="1">BF1374*'Inputs and Outputs'!$D$5-('Model Part B'!BG1374*'Model Part B'!BJ1374+BG1374*Costperbumped)</f>
        <v>4160</v>
      </c>
      <c r="BN1374" s="74">
        <v>1371</v>
      </c>
      <c r="BO1374" s="68" t="s">
        <v>1</v>
      </c>
      <c r="BP1374" s="71">
        <f t="shared" si="464"/>
        <v>44654</v>
      </c>
      <c r="BQ1374" s="67" t="s">
        <v>0</v>
      </c>
      <c r="BR1374" s="68" t="str">
        <f>'Flight Data'!$A1372</f>
        <v>G1371</v>
      </c>
      <c r="BS1374" s="68">
        <f ca="1">'Flight Data'!$B1372</f>
        <v>7</v>
      </c>
      <c r="BT1374" s="68">
        <f ca="1">ROUND(NORMINV($BY1374,'Inputs and Outputs'!$C$18,'Inputs and Outputs'!$D$18),0)</f>
        <v>98</v>
      </c>
      <c r="BU1374" s="68">
        <f t="shared" si="452"/>
        <v>105</v>
      </c>
      <c r="BV1374" s="68">
        <f t="shared" ca="1" si="453"/>
        <v>98</v>
      </c>
      <c r="BW1374" s="68">
        <f ca="1">IF(BV1374-BS1374&gt;'Inputs and Outputs'!$D$4,Five-BS1374,0)</f>
        <v>0</v>
      </c>
      <c r="BX1374" s="68">
        <f ca="1">BV1374*'Inputs and Outputs'!$D$5-BW1374*'Inputs and Outputs'!$D$6</f>
        <v>3920</v>
      </c>
      <c r="BY1374" s="70">
        <f t="shared" ca="1" si="459"/>
        <v>0.29914160764946074</v>
      </c>
      <c r="BZ1374" s="68">
        <f t="shared" si="454"/>
        <v>200</v>
      </c>
      <c r="CA1374" s="75">
        <f ca="1">BV1374*'Inputs and Outputs'!$D$5-('Model Part B'!BW1374*'Model Part B'!BZ1374+BW1374*Costperbumped)</f>
        <v>3920</v>
      </c>
    </row>
    <row r="1375" spans="2:79" x14ac:dyDescent="0.2">
      <c r="B1375" s="74">
        <v>1372</v>
      </c>
      <c r="C1375" s="68" t="s">
        <v>9</v>
      </c>
      <c r="D1375" s="71">
        <f t="shared" si="460"/>
        <v>44655</v>
      </c>
      <c r="E1375" s="67" t="s">
        <v>3</v>
      </c>
      <c r="F1375" s="68" t="str">
        <f>'Flight Data'!$A1373</f>
        <v>G1372</v>
      </c>
      <c r="G1375" s="68">
        <f ca="1">'Flight Data'!$B1373</f>
        <v>5</v>
      </c>
      <c r="H1375" s="68">
        <f ca="1">ROUND(NORMINV($M1375,'Inputs and Outputs'!$C$18,'Inputs and Outputs'!$D$18),0)</f>
        <v>103</v>
      </c>
      <c r="I1375" s="68">
        <f t="shared" si="440"/>
        <v>101</v>
      </c>
      <c r="J1375" s="68">
        <f t="shared" ca="1" si="441"/>
        <v>101</v>
      </c>
      <c r="K1375" s="68">
        <f ca="1">IF(J1375-G1375&gt;'Inputs and Outputs'!$D$4,One-G1375,0)</f>
        <v>0</v>
      </c>
      <c r="L1375" s="68">
        <f ca="1">J1375*'Inputs and Outputs'!$D$5-K1375*'Inputs and Outputs'!$D$6</f>
        <v>4040</v>
      </c>
      <c r="M1375" s="70">
        <f t="shared" ca="1" si="455"/>
        <v>0.64293200492089764</v>
      </c>
      <c r="N1375" s="68">
        <f t="shared" si="442"/>
        <v>25</v>
      </c>
      <c r="O1375" s="75">
        <f ca="1">J1375*'Inputs and Outputs'!$D$5-('Model Part B'!K1375*'Model Part B'!N1375+K1375*Costperbumped)</f>
        <v>4040</v>
      </c>
      <c r="R1375" s="74">
        <v>1372</v>
      </c>
      <c r="S1375" s="68" t="s">
        <v>9</v>
      </c>
      <c r="T1375" s="71">
        <f t="shared" si="461"/>
        <v>44655</v>
      </c>
      <c r="U1375" s="67" t="s">
        <v>3</v>
      </c>
      <c r="V1375" s="68" t="str">
        <f>'Flight Data'!$A1373</f>
        <v>G1372</v>
      </c>
      <c r="W1375" s="68">
        <f ca="1">'Flight Data'!$B1373</f>
        <v>5</v>
      </c>
      <c r="X1375" s="68">
        <f ca="1">ROUND(NORMINV($AC1375,'Inputs and Outputs'!$C$18,'Inputs and Outputs'!$D$18),0)</f>
        <v>102</v>
      </c>
      <c r="Y1375" s="68">
        <f t="shared" si="443"/>
        <v>102</v>
      </c>
      <c r="Z1375" s="68">
        <f t="shared" ca="1" si="444"/>
        <v>102</v>
      </c>
      <c r="AA1375" s="68">
        <f ca="1">IF(Z1375-W1375&gt;'Inputs and Outputs'!$D$4,One-W1375,0)</f>
        <v>0</v>
      </c>
      <c r="AB1375" s="68">
        <f ca="1">Z1375*'Inputs and Outputs'!$D$5-AA1375*'Inputs and Outputs'!$D$6</f>
        <v>4080</v>
      </c>
      <c r="AC1375" s="70">
        <f t="shared" ca="1" si="456"/>
        <v>0.57413560008747577</v>
      </c>
      <c r="AD1375" s="68">
        <f t="shared" si="445"/>
        <v>25</v>
      </c>
      <c r="AE1375" s="75">
        <f ca="1">Z1375*'Inputs and Outputs'!$D$5-('Model Part B'!AA1375*'Model Part B'!AD1375+AA1375*Costperbumped)</f>
        <v>4080</v>
      </c>
      <c r="AH1375" s="74">
        <v>1372</v>
      </c>
      <c r="AI1375" s="68" t="s">
        <v>9</v>
      </c>
      <c r="AJ1375" s="71">
        <f t="shared" si="462"/>
        <v>44655</v>
      </c>
      <c r="AK1375" s="67" t="s">
        <v>3</v>
      </c>
      <c r="AL1375" s="68" t="str">
        <f>'Flight Data'!$A1373</f>
        <v>G1372</v>
      </c>
      <c r="AM1375" s="68">
        <f ca="1">'Flight Data'!$B1373</f>
        <v>5</v>
      </c>
      <c r="AN1375" s="68">
        <f ca="1">ROUND(NORMINV($AS1375,'Inputs and Outputs'!$C$18,'Inputs and Outputs'!$D$18),0)</f>
        <v>101</v>
      </c>
      <c r="AO1375" s="68">
        <f t="shared" si="446"/>
        <v>103</v>
      </c>
      <c r="AP1375" s="68">
        <f t="shared" ca="1" si="447"/>
        <v>101</v>
      </c>
      <c r="AQ1375" s="68">
        <f ca="1">IF(AP1375-AM1375&gt;'Inputs and Outputs'!$D$4,Three-AM1375,0)</f>
        <v>0</v>
      </c>
      <c r="AR1375" s="68">
        <f ca="1">AP1375*'Inputs and Outputs'!$D$5-AQ1375*'Inputs and Outputs'!$D$6</f>
        <v>4040</v>
      </c>
      <c r="AS1375" s="70">
        <f t="shared" ca="1" si="457"/>
        <v>0.49592099560843228</v>
      </c>
      <c r="AT1375" s="68">
        <f t="shared" si="448"/>
        <v>25</v>
      </c>
      <c r="AU1375" s="75">
        <f ca="1">AP1375*'Inputs and Outputs'!$D$5-('Model Part B'!AQ1375*'Model Part B'!AT1375+AQ1375*Costperbumped)</f>
        <v>4040</v>
      </c>
      <c r="AX1375" s="74">
        <v>1372</v>
      </c>
      <c r="AY1375" s="68" t="s">
        <v>9</v>
      </c>
      <c r="AZ1375" s="71">
        <f t="shared" si="463"/>
        <v>44655</v>
      </c>
      <c r="BA1375" s="67" t="s">
        <v>3</v>
      </c>
      <c r="BB1375" s="68" t="str">
        <f>'Flight Data'!$A1373</f>
        <v>G1372</v>
      </c>
      <c r="BC1375" s="68">
        <f ca="1">'Flight Data'!$B1373</f>
        <v>5</v>
      </c>
      <c r="BD1375" s="68">
        <f ca="1">ROUND(NORMINV($BI1375,'Inputs and Outputs'!$C$18,'Inputs and Outputs'!$D$18),0)</f>
        <v>95</v>
      </c>
      <c r="BE1375" s="68">
        <f t="shared" si="449"/>
        <v>104</v>
      </c>
      <c r="BF1375" s="68">
        <f t="shared" ca="1" si="450"/>
        <v>95</v>
      </c>
      <c r="BG1375" s="68">
        <f ca="1">IF(BF1375-BC1375&gt;'Inputs and Outputs'!$D$4,Four-BC1375,0)</f>
        <v>0</v>
      </c>
      <c r="BH1375" s="68">
        <f ca="1">BF1375*'Inputs and Outputs'!$D$5-BG1375*'Inputs and Outputs'!$D$6</f>
        <v>3800</v>
      </c>
      <c r="BI1375" s="70">
        <f t="shared" ca="1" si="458"/>
        <v>0.14855064297409726</v>
      </c>
      <c r="BJ1375" s="68">
        <f t="shared" si="451"/>
        <v>25</v>
      </c>
      <c r="BK1375" s="75">
        <f ca="1">BF1375*'Inputs and Outputs'!$D$5-('Model Part B'!BG1375*'Model Part B'!BJ1375+BG1375*Costperbumped)</f>
        <v>3800</v>
      </c>
      <c r="BN1375" s="74">
        <v>1372</v>
      </c>
      <c r="BO1375" s="68" t="s">
        <v>9</v>
      </c>
      <c r="BP1375" s="71">
        <f t="shared" si="464"/>
        <v>44655</v>
      </c>
      <c r="BQ1375" s="67" t="s">
        <v>3</v>
      </c>
      <c r="BR1375" s="68" t="str">
        <f>'Flight Data'!$A1373</f>
        <v>G1372</v>
      </c>
      <c r="BS1375" s="68">
        <f ca="1">'Flight Data'!$B1373</f>
        <v>5</v>
      </c>
      <c r="BT1375" s="68">
        <f ca="1">ROUND(NORMINV($BY1375,'Inputs and Outputs'!$C$18,'Inputs and Outputs'!$D$18),0)</f>
        <v>95</v>
      </c>
      <c r="BU1375" s="68">
        <f t="shared" si="452"/>
        <v>105</v>
      </c>
      <c r="BV1375" s="68">
        <f t="shared" ca="1" si="453"/>
        <v>95</v>
      </c>
      <c r="BW1375" s="68">
        <f ca="1">IF(BV1375-BS1375&gt;'Inputs and Outputs'!$D$4,Five-BS1375,0)</f>
        <v>0</v>
      </c>
      <c r="BX1375" s="68">
        <f ca="1">BV1375*'Inputs and Outputs'!$D$5-BW1375*'Inputs and Outputs'!$D$6</f>
        <v>3800</v>
      </c>
      <c r="BY1375" s="70">
        <f t="shared" ca="1" si="459"/>
        <v>0.16860930225841153</v>
      </c>
      <c r="BZ1375" s="68">
        <f t="shared" si="454"/>
        <v>25</v>
      </c>
      <c r="CA1375" s="75">
        <f ca="1">BV1375*'Inputs and Outputs'!$D$5-('Model Part B'!BW1375*'Model Part B'!BZ1375+BW1375*Costperbumped)</f>
        <v>3800</v>
      </c>
    </row>
    <row r="1376" spans="2:79" x14ac:dyDescent="0.2">
      <c r="B1376" s="74">
        <v>1373</v>
      </c>
      <c r="C1376" s="68" t="s">
        <v>9</v>
      </c>
      <c r="D1376" s="71">
        <f t="shared" si="460"/>
        <v>44655</v>
      </c>
      <c r="E1376" s="67" t="s">
        <v>2</v>
      </c>
      <c r="F1376" s="68" t="str">
        <f>'Flight Data'!$A1374</f>
        <v>G1373</v>
      </c>
      <c r="G1376" s="68">
        <f ca="1">'Flight Data'!$B1374</f>
        <v>0</v>
      </c>
      <c r="H1376" s="68">
        <f ca="1">ROUND(NORMINV($M1376,'Inputs and Outputs'!$C$19,'Inputs and Outputs'!$D$19),0)</f>
        <v>101</v>
      </c>
      <c r="I1376" s="68">
        <f t="shared" si="440"/>
        <v>101</v>
      </c>
      <c r="J1376" s="68">
        <f t="shared" ca="1" si="441"/>
        <v>101</v>
      </c>
      <c r="K1376" s="68">
        <f ca="1">IF(J1376-G1376&gt;'Inputs and Outputs'!$D$4,One-G1376,0)</f>
        <v>1</v>
      </c>
      <c r="L1376" s="68">
        <f ca="1">J1376*'Inputs and Outputs'!$D$5-K1376*'Inputs and Outputs'!$D$6</f>
        <v>3940</v>
      </c>
      <c r="M1376" s="70">
        <f t="shared" ca="1" si="455"/>
        <v>0.35565658218602247</v>
      </c>
      <c r="N1376" s="68">
        <f t="shared" si="442"/>
        <v>25</v>
      </c>
      <c r="O1376" s="75">
        <f ca="1">J1376*'Inputs and Outputs'!$D$5-('Model Part B'!K1376*'Model Part B'!N1376+K1376*Costperbumped)</f>
        <v>3915</v>
      </c>
      <c r="R1376" s="74">
        <v>1373</v>
      </c>
      <c r="S1376" s="68" t="s">
        <v>9</v>
      </c>
      <c r="T1376" s="71">
        <f t="shared" si="461"/>
        <v>44655</v>
      </c>
      <c r="U1376" s="67" t="s">
        <v>2</v>
      </c>
      <c r="V1376" s="68" t="str">
        <f>'Flight Data'!$A1374</f>
        <v>G1373</v>
      </c>
      <c r="W1376" s="68">
        <f ca="1">'Flight Data'!$B1374</f>
        <v>0</v>
      </c>
      <c r="X1376" s="68">
        <f ca="1">ROUND(NORMINV($AC1376,'Inputs and Outputs'!$C$19,'Inputs and Outputs'!$D$19),0)</f>
        <v>110</v>
      </c>
      <c r="Y1376" s="68">
        <f t="shared" si="443"/>
        <v>102</v>
      </c>
      <c r="Z1376" s="68">
        <f t="shared" ca="1" si="444"/>
        <v>102</v>
      </c>
      <c r="AA1376" s="68">
        <f ca="1">IF(Z1376-W1376&gt;'Inputs and Outputs'!$D$4,One-W1376,0)</f>
        <v>1</v>
      </c>
      <c r="AB1376" s="68">
        <f ca="1">Z1376*'Inputs and Outputs'!$D$5-AA1376*'Inputs and Outputs'!$D$6</f>
        <v>3980</v>
      </c>
      <c r="AC1376" s="70">
        <f t="shared" ca="1" si="456"/>
        <v>0.92749373053420092</v>
      </c>
      <c r="AD1376" s="68">
        <f t="shared" si="445"/>
        <v>25</v>
      </c>
      <c r="AE1376" s="75">
        <f ca="1">Z1376*'Inputs and Outputs'!$D$5-('Model Part B'!AA1376*'Model Part B'!AD1376+AA1376*Costperbumped)</f>
        <v>3955</v>
      </c>
      <c r="AH1376" s="74">
        <v>1373</v>
      </c>
      <c r="AI1376" s="68" t="s">
        <v>9</v>
      </c>
      <c r="AJ1376" s="71">
        <f t="shared" si="462"/>
        <v>44655</v>
      </c>
      <c r="AK1376" s="67" t="s">
        <v>2</v>
      </c>
      <c r="AL1376" s="68" t="str">
        <f>'Flight Data'!$A1374</f>
        <v>G1373</v>
      </c>
      <c r="AM1376" s="68">
        <f ca="1">'Flight Data'!$B1374</f>
        <v>0</v>
      </c>
      <c r="AN1376" s="68">
        <f ca="1">ROUND(NORMINV($AS1376,'Inputs and Outputs'!$C$19,'Inputs and Outputs'!$D$19),0)</f>
        <v>101</v>
      </c>
      <c r="AO1376" s="68">
        <f t="shared" si="446"/>
        <v>103</v>
      </c>
      <c r="AP1376" s="68">
        <f t="shared" ca="1" si="447"/>
        <v>101</v>
      </c>
      <c r="AQ1376" s="68">
        <f ca="1">IF(AP1376-AM1376&gt;'Inputs and Outputs'!$D$4,Three-AM1376,0)</f>
        <v>3</v>
      </c>
      <c r="AR1376" s="68">
        <f ca="1">AP1376*'Inputs and Outputs'!$D$5-AQ1376*'Inputs and Outputs'!$D$6</f>
        <v>3740</v>
      </c>
      <c r="AS1376" s="70">
        <f t="shared" ca="1" si="457"/>
        <v>0.32752432687904309</v>
      </c>
      <c r="AT1376" s="68">
        <f t="shared" si="448"/>
        <v>25</v>
      </c>
      <c r="AU1376" s="75">
        <f ca="1">AP1376*'Inputs and Outputs'!$D$5-('Model Part B'!AQ1376*'Model Part B'!AT1376+AQ1376*Costperbumped)</f>
        <v>3665</v>
      </c>
      <c r="AX1376" s="74">
        <v>1373</v>
      </c>
      <c r="AY1376" s="68" t="s">
        <v>9</v>
      </c>
      <c r="AZ1376" s="71">
        <f t="shared" si="463"/>
        <v>44655</v>
      </c>
      <c r="BA1376" s="67" t="s">
        <v>2</v>
      </c>
      <c r="BB1376" s="68" t="str">
        <f>'Flight Data'!$A1374</f>
        <v>G1373</v>
      </c>
      <c r="BC1376" s="68">
        <f ca="1">'Flight Data'!$B1374</f>
        <v>0</v>
      </c>
      <c r="BD1376" s="68">
        <f ca="1">ROUND(NORMINV($BI1376,'Inputs and Outputs'!$C$19,'Inputs and Outputs'!$D$19),0)</f>
        <v>103</v>
      </c>
      <c r="BE1376" s="68">
        <f t="shared" si="449"/>
        <v>104</v>
      </c>
      <c r="BF1376" s="68">
        <f t="shared" ca="1" si="450"/>
        <v>103</v>
      </c>
      <c r="BG1376" s="68">
        <f ca="1">IF(BF1376-BC1376&gt;'Inputs and Outputs'!$D$4,Four-BC1376,0)</f>
        <v>4</v>
      </c>
      <c r="BH1376" s="68">
        <f ca="1">BF1376*'Inputs and Outputs'!$D$5-BG1376*'Inputs and Outputs'!$D$6</f>
        <v>3720</v>
      </c>
      <c r="BI1376" s="70">
        <f t="shared" ca="1" si="458"/>
        <v>0.48814048526902742</v>
      </c>
      <c r="BJ1376" s="68">
        <f t="shared" si="451"/>
        <v>25</v>
      </c>
      <c r="BK1376" s="75">
        <f ca="1">BF1376*'Inputs and Outputs'!$D$5-('Model Part B'!BG1376*'Model Part B'!BJ1376+BG1376*Costperbumped)</f>
        <v>3620</v>
      </c>
      <c r="BN1376" s="74">
        <v>1373</v>
      </c>
      <c r="BO1376" s="68" t="s">
        <v>9</v>
      </c>
      <c r="BP1376" s="71">
        <f t="shared" si="464"/>
        <v>44655</v>
      </c>
      <c r="BQ1376" s="67" t="s">
        <v>2</v>
      </c>
      <c r="BR1376" s="68" t="str">
        <f>'Flight Data'!$A1374</f>
        <v>G1373</v>
      </c>
      <c r="BS1376" s="68">
        <f ca="1">'Flight Data'!$B1374</f>
        <v>0</v>
      </c>
      <c r="BT1376" s="68">
        <f ca="1">ROUND(NORMINV($BY1376,'Inputs and Outputs'!$C$18,'Inputs and Outputs'!$D$18),0)</f>
        <v>95</v>
      </c>
      <c r="BU1376" s="68">
        <f t="shared" si="452"/>
        <v>105</v>
      </c>
      <c r="BV1376" s="68">
        <f t="shared" ca="1" si="453"/>
        <v>95</v>
      </c>
      <c r="BW1376" s="68">
        <f ca="1">IF(BV1376-BS1376&gt;'Inputs and Outputs'!$D$4,Five-BS1376,0)</f>
        <v>0</v>
      </c>
      <c r="BX1376" s="68">
        <f ca="1">BV1376*'Inputs and Outputs'!$D$5-BW1376*'Inputs and Outputs'!$D$6</f>
        <v>3800</v>
      </c>
      <c r="BY1376" s="70">
        <f t="shared" ca="1" si="459"/>
        <v>0.16674188657558942</v>
      </c>
      <c r="BZ1376" s="68">
        <f t="shared" si="454"/>
        <v>25</v>
      </c>
      <c r="CA1376" s="75">
        <f ca="1">BV1376*'Inputs and Outputs'!$D$5-('Model Part B'!BW1376*'Model Part B'!BZ1376+BW1376*Costperbumped)</f>
        <v>3800</v>
      </c>
    </row>
    <row r="1377" spans="2:79" x14ac:dyDescent="0.2">
      <c r="B1377" s="74">
        <v>1374</v>
      </c>
      <c r="C1377" s="68" t="s">
        <v>9</v>
      </c>
      <c r="D1377" s="71">
        <f t="shared" si="460"/>
        <v>44655</v>
      </c>
      <c r="E1377" s="67" t="s">
        <v>0</v>
      </c>
      <c r="F1377" s="68" t="str">
        <f>'Flight Data'!$A1375</f>
        <v>G1374</v>
      </c>
      <c r="G1377" s="68">
        <f ca="1">'Flight Data'!$B1375</f>
        <v>0</v>
      </c>
      <c r="H1377" s="68">
        <f ca="1">ROUND(NORMINV($M1377,'Inputs and Outputs'!$C$20,'Inputs and Outputs'!$D$20),0)</f>
        <v>107</v>
      </c>
      <c r="I1377" s="68">
        <f t="shared" si="440"/>
        <v>101</v>
      </c>
      <c r="J1377" s="68">
        <f t="shared" ca="1" si="441"/>
        <v>101</v>
      </c>
      <c r="K1377" s="68">
        <f ca="1">IF(J1377-G1377&gt;'Inputs and Outputs'!$D$4,One-G1377,0)</f>
        <v>1</v>
      </c>
      <c r="L1377" s="68">
        <f ca="1">J1377*'Inputs and Outputs'!$D$5-K1377*'Inputs and Outputs'!$D$6</f>
        <v>3940</v>
      </c>
      <c r="M1377" s="70">
        <f t="shared" ca="1" si="455"/>
        <v>0.63864638932312801</v>
      </c>
      <c r="N1377" s="68">
        <f t="shared" si="442"/>
        <v>200</v>
      </c>
      <c r="O1377" s="75">
        <f ca="1">J1377*'Inputs and Outputs'!$D$5-('Model Part B'!K1377*'Model Part B'!N1377+K1377*Costperbumped)</f>
        <v>3740</v>
      </c>
      <c r="R1377" s="74">
        <v>1374</v>
      </c>
      <c r="S1377" s="68" t="s">
        <v>9</v>
      </c>
      <c r="T1377" s="71">
        <f t="shared" si="461"/>
        <v>44655</v>
      </c>
      <c r="U1377" s="67" t="s">
        <v>0</v>
      </c>
      <c r="V1377" s="68" t="str">
        <f>'Flight Data'!$A1375</f>
        <v>G1374</v>
      </c>
      <c r="W1377" s="68">
        <f ca="1">'Flight Data'!$B1375</f>
        <v>0</v>
      </c>
      <c r="X1377" s="68">
        <f ca="1">ROUND(NORMINV($AC1377,'Inputs and Outputs'!$C$20,'Inputs and Outputs'!$D$20),0)</f>
        <v>104</v>
      </c>
      <c r="Y1377" s="68">
        <f t="shared" si="443"/>
        <v>102</v>
      </c>
      <c r="Z1377" s="68">
        <f t="shared" ca="1" si="444"/>
        <v>102</v>
      </c>
      <c r="AA1377" s="68">
        <f ca="1">IF(Z1377-W1377&gt;'Inputs and Outputs'!$D$4,One-W1377,0)</f>
        <v>1</v>
      </c>
      <c r="AB1377" s="68">
        <f ca="1">Z1377*'Inputs and Outputs'!$D$5-AA1377*'Inputs and Outputs'!$D$6</f>
        <v>3980</v>
      </c>
      <c r="AC1377" s="70">
        <f t="shared" ca="1" si="456"/>
        <v>0.39870921855832531</v>
      </c>
      <c r="AD1377" s="68">
        <f t="shared" si="445"/>
        <v>200</v>
      </c>
      <c r="AE1377" s="75">
        <f ca="1">Z1377*'Inputs and Outputs'!$D$5-('Model Part B'!AA1377*'Model Part B'!AD1377+AA1377*Costperbumped)</f>
        <v>3780</v>
      </c>
      <c r="AH1377" s="74">
        <v>1374</v>
      </c>
      <c r="AI1377" s="68" t="s">
        <v>9</v>
      </c>
      <c r="AJ1377" s="71">
        <f t="shared" si="462"/>
        <v>44655</v>
      </c>
      <c r="AK1377" s="67" t="s">
        <v>0</v>
      </c>
      <c r="AL1377" s="68" t="str">
        <f>'Flight Data'!$A1375</f>
        <v>G1374</v>
      </c>
      <c r="AM1377" s="68">
        <f ca="1">'Flight Data'!$B1375</f>
        <v>0</v>
      </c>
      <c r="AN1377" s="68">
        <f ca="1">ROUND(NORMINV($AS1377,'Inputs and Outputs'!$C$20,'Inputs and Outputs'!$D$20),0)</f>
        <v>107</v>
      </c>
      <c r="AO1377" s="68">
        <f t="shared" si="446"/>
        <v>103</v>
      </c>
      <c r="AP1377" s="68">
        <f t="shared" ca="1" si="447"/>
        <v>103</v>
      </c>
      <c r="AQ1377" s="68">
        <f ca="1">IF(AP1377-AM1377&gt;'Inputs and Outputs'!$D$4,Three-AM1377,0)</f>
        <v>3</v>
      </c>
      <c r="AR1377" s="68">
        <f ca="1">AP1377*'Inputs and Outputs'!$D$5-AQ1377*'Inputs and Outputs'!$D$6</f>
        <v>3820</v>
      </c>
      <c r="AS1377" s="70">
        <f t="shared" ca="1" si="457"/>
        <v>0.63661439820183585</v>
      </c>
      <c r="AT1377" s="68">
        <f t="shared" si="448"/>
        <v>200</v>
      </c>
      <c r="AU1377" s="75">
        <f ca="1">AP1377*'Inputs and Outputs'!$D$5-('Model Part B'!AQ1377*'Model Part B'!AT1377+AQ1377*Costperbumped)</f>
        <v>3220</v>
      </c>
      <c r="AX1377" s="74">
        <v>1374</v>
      </c>
      <c r="AY1377" s="68" t="s">
        <v>9</v>
      </c>
      <c r="AZ1377" s="71">
        <f t="shared" si="463"/>
        <v>44655</v>
      </c>
      <c r="BA1377" s="67" t="s">
        <v>0</v>
      </c>
      <c r="BB1377" s="68" t="str">
        <f>'Flight Data'!$A1375</f>
        <v>G1374</v>
      </c>
      <c r="BC1377" s="68">
        <f ca="1">'Flight Data'!$B1375</f>
        <v>0</v>
      </c>
      <c r="BD1377" s="68">
        <f ca="1">ROUND(NORMINV($BI1377,'Inputs and Outputs'!$C$20,'Inputs and Outputs'!$D$20),0)</f>
        <v>112</v>
      </c>
      <c r="BE1377" s="68">
        <f t="shared" si="449"/>
        <v>104</v>
      </c>
      <c r="BF1377" s="68">
        <f t="shared" ca="1" si="450"/>
        <v>104</v>
      </c>
      <c r="BG1377" s="68">
        <f ca="1">IF(BF1377-BC1377&gt;'Inputs and Outputs'!$D$4,Four-BC1377,0)</f>
        <v>4</v>
      </c>
      <c r="BH1377" s="68">
        <f ca="1">BF1377*'Inputs and Outputs'!$D$5-BG1377*'Inputs and Outputs'!$D$6</f>
        <v>3760</v>
      </c>
      <c r="BI1377" s="70">
        <f t="shared" ca="1" si="458"/>
        <v>0.93149956860747907</v>
      </c>
      <c r="BJ1377" s="68">
        <f t="shared" si="451"/>
        <v>200</v>
      </c>
      <c r="BK1377" s="75">
        <f ca="1">BF1377*'Inputs and Outputs'!$D$5-('Model Part B'!BG1377*'Model Part B'!BJ1377+BG1377*Costperbumped)</f>
        <v>2960</v>
      </c>
      <c r="BN1377" s="74">
        <v>1374</v>
      </c>
      <c r="BO1377" s="68" t="s">
        <v>9</v>
      </c>
      <c r="BP1377" s="71">
        <f t="shared" si="464"/>
        <v>44655</v>
      </c>
      <c r="BQ1377" s="67" t="s">
        <v>0</v>
      </c>
      <c r="BR1377" s="68" t="str">
        <f>'Flight Data'!$A1375</f>
        <v>G1374</v>
      </c>
      <c r="BS1377" s="68">
        <f ca="1">'Flight Data'!$B1375</f>
        <v>0</v>
      </c>
      <c r="BT1377" s="68">
        <f ca="1">ROUND(NORMINV($BY1377,'Inputs and Outputs'!$C$18,'Inputs and Outputs'!$D$18),0)</f>
        <v>98</v>
      </c>
      <c r="BU1377" s="68">
        <f t="shared" si="452"/>
        <v>105</v>
      </c>
      <c r="BV1377" s="68">
        <f t="shared" ca="1" si="453"/>
        <v>98</v>
      </c>
      <c r="BW1377" s="68">
        <f ca="1">IF(BV1377-BS1377&gt;'Inputs and Outputs'!$D$4,Five-BS1377,0)</f>
        <v>0</v>
      </c>
      <c r="BX1377" s="68">
        <f ca="1">BV1377*'Inputs and Outputs'!$D$5-BW1377*'Inputs and Outputs'!$D$6</f>
        <v>3920</v>
      </c>
      <c r="BY1377" s="70">
        <f t="shared" ca="1" si="459"/>
        <v>0.32905673255887014</v>
      </c>
      <c r="BZ1377" s="68">
        <f t="shared" si="454"/>
        <v>200</v>
      </c>
      <c r="CA1377" s="75">
        <f ca="1">BV1377*'Inputs and Outputs'!$D$5-('Model Part B'!BW1377*'Model Part B'!BZ1377+BW1377*Costperbumped)</f>
        <v>3920</v>
      </c>
    </row>
    <row r="1378" spans="2:79" x14ac:dyDescent="0.2">
      <c r="B1378" s="74">
        <v>1375</v>
      </c>
      <c r="C1378" s="68" t="s">
        <v>8</v>
      </c>
      <c r="D1378" s="71">
        <f t="shared" si="460"/>
        <v>44656</v>
      </c>
      <c r="E1378" s="67" t="s">
        <v>3</v>
      </c>
      <c r="F1378" s="68" t="str">
        <f>'Flight Data'!$A1376</f>
        <v>G1375</v>
      </c>
      <c r="G1378" s="68">
        <f ca="1">'Flight Data'!$B1376</f>
        <v>0</v>
      </c>
      <c r="H1378" s="68">
        <f ca="1">ROUND(NORMINV($M1378,'Inputs and Outputs'!$C$18,'Inputs and Outputs'!$D$18),0)</f>
        <v>106</v>
      </c>
      <c r="I1378" s="68">
        <f t="shared" si="440"/>
        <v>101</v>
      </c>
      <c r="J1378" s="68">
        <f t="shared" ca="1" si="441"/>
        <v>101</v>
      </c>
      <c r="K1378" s="68">
        <f ca="1">IF(J1378-G1378&gt;'Inputs and Outputs'!$D$4,One-G1378,0)</f>
        <v>1</v>
      </c>
      <c r="L1378" s="68">
        <f ca="1">J1378*'Inputs and Outputs'!$D$5-K1378*'Inputs and Outputs'!$D$6</f>
        <v>3940</v>
      </c>
      <c r="M1378" s="70">
        <f t="shared" ca="1" si="455"/>
        <v>0.81550855000400213</v>
      </c>
      <c r="N1378" s="68">
        <f t="shared" si="442"/>
        <v>25</v>
      </c>
      <c r="O1378" s="75">
        <f ca="1">J1378*'Inputs and Outputs'!$D$5-('Model Part B'!K1378*'Model Part B'!N1378+K1378*Costperbumped)</f>
        <v>3915</v>
      </c>
      <c r="R1378" s="74">
        <v>1375</v>
      </c>
      <c r="S1378" s="68" t="s">
        <v>8</v>
      </c>
      <c r="T1378" s="71">
        <f t="shared" si="461"/>
        <v>44656</v>
      </c>
      <c r="U1378" s="67" t="s">
        <v>3</v>
      </c>
      <c r="V1378" s="68" t="str">
        <f>'Flight Data'!$A1376</f>
        <v>G1375</v>
      </c>
      <c r="W1378" s="68">
        <f ca="1">'Flight Data'!$B1376</f>
        <v>0</v>
      </c>
      <c r="X1378" s="68">
        <f ca="1">ROUND(NORMINV($AC1378,'Inputs and Outputs'!$C$18,'Inputs and Outputs'!$D$18),0)</f>
        <v>101</v>
      </c>
      <c r="Y1378" s="68">
        <f t="shared" si="443"/>
        <v>102</v>
      </c>
      <c r="Z1378" s="68">
        <f t="shared" ca="1" si="444"/>
        <v>101</v>
      </c>
      <c r="AA1378" s="68">
        <f ca="1">IF(Z1378-W1378&gt;'Inputs and Outputs'!$D$4,One-W1378,0)</f>
        <v>1</v>
      </c>
      <c r="AB1378" s="68">
        <f ca="1">Z1378*'Inputs and Outputs'!$D$5-AA1378*'Inputs and Outputs'!$D$6</f>
        <v>3940</v>
      </c>
      <c r="AC1378" s="70">
        <f t="shared" ca="1" si="456"/>
        <v>0.47979140216032456</v>
      </c>
      <c r="AD1378" s="68">
        <f t="shared" si="445"/>
        <v>25</v>
      </c>
      <c r="AE1378" s="75">
        <f ca="1">Z1378*'Inputs and Outputs'!$D$5-('Model Part B'!AA1378*'Model Part B'!AD1378+AA1378*Costperbumped)</f>
        <v>3915</v>
      </c>
      <c r="AH1378" s="74">
        <v>1375</v>
      </c>
      <c r="AI1378" s="68" t="s">
        <v>8</v>
      </c>
      <c r="AJ1378" s="71">
        <f t="shared" si="462"/>
        <v>44656</v>
      </c>
      <c r="AK1378" s="67" t="s">
        <v>3</v>
      </c>
      <c r="AL1378" s="68" t="str">
        <f>'Flight Data'!$A1376</f>
        <v>G1375</v>
      </c>
      <c r="AM1378" s="68">
        <f ca="1">'Flight Data'!$B1376</f>
        <v>0</v>
      </c>
      <c r="AN1378" s="68">
        <f ca="1">ROUND(NORMINV($AS1378,'Inputs and Outputs'!$C$18,'Inputs and Outputs'!$D$18),0)</f>
        <v>113</v>
      </c>
      <c r="AO1378" s="68">
        <f t="shared" si="446"/>
        <v>103</v>
      </c>
      <c r="AP1378" s="68">
        <f t="shared" ca="1" si="447"/>
        <v>103</v>
      </c>
      <c r="AQ1378" s="68">
        <f ca="1">IF(AP1378-AM1378&gt;'Inputs and Outputs'!$D$4,Three-AM1378,0)</f>
        <v>3</v>
      </c>
      <c r="AR1378" s="68">
        <f ca="1">AP1378*'Inputs and Outputs'!$D$5-AQ1378*'Inputs and Outputs'!$D$6</f>
        <v>3820</v>
      </c>
      <c r="AS1378" s="70">
        <f t="shared" ca="1" si="457"/>
        <v>0.97972231683731015</v>
      </c>
      <c r="AT1378" s="68">
        <f t="shared" si="448"/>
        <v>25</v>
      </c>
      <c r="AU1378" s="75">
        <f ca="1">AP1378*'Inputs and Outputs'!$D$5-('Model Part B'!AQ1378*'Model Part B'!AT1378+AQ1378*Costperbumped)</f>
        <v>3745</v>
      </c>
      <c r="AX1378" s="74">
        <v>1375</v>
      </c>
      <c r="AY1378" s="68" t="s">
        <v>8</v>
      </c>
      <c r="AZ1378" s="71">
        <f t="shared" si="463"/>
        <v>44656</v>
      </c>
      <c r="BA1378" s="67" t="s">
        <v>3</v>
      </c>
      <c r="BB1378" s="68" t="str">
        <f>'Flight Data'!$A1376</f>
        <v>G1375</v>
      </c>
      <c r="BC1378" s="68">
        <f ca="1">'Flight Data'!$B1376</f>
        <v>0</v>
      </c>
      <c r="BD1378" s="68">
        <f ca="1">ROUND(NORMINV($BI1378,'Inputs and Outputs'!$C$18,'Inputs and Outputs'!$D$18),0)</f>
        <v>107</v>
      </c>
      <c r="BE1378" s="68">
        <f t="shared" si="449"/>
        <v>104</v>
      </c>
      <c r="BF1378" s="68">
        <f t="shared" ca="1" si="450"/>
        <v>104</v>
      </c>
      <c r="BG1378" s="68">
        <f ca="1">IF(BF1378-BC1378&gt;'Inputs and Outputs'!$D$4,Four-BC1378,0)</f>
        <v>4</v>
      </c>
      <c r="BH1378" s="68">
        <f ca="1">BF1378*'Inputs and Outputs'!$D$5-BG1378*'Inputs and Outputs'!$D$6</f>
        <v>3760</v>
      </c>
      <c r="BI1378" s="70">
        <f t="shared" ca="1" si="458"/>
        <v>0.85166472817566263</v>
      </c>
      <c r="BJ1378" s="68">
        <f t="shared" si="451"/>
        <v>25</v>
      </c>
      <c r="BK1378" s="75">
        <f ca="1">BF1378*'Inputs and Outputs'!$D$5-('Model Part B'!BG1378*'Model Part B'!BJ1378+BG1378*Costperbumped)</f>
        <v>3660</v>
      </c>
      <c r="BN1378" s="74">
        <v>1375</v>
      </c>
      <c r="BO1378" s="68" t="s">
        <v>8</v>
      </c>
      <c r="BP1378" s="71">
        <f t="shared" si="464"/>
        <v>44656</v>
      </c>
      <c r="BQ1378" s="67" t="s">
        <v>3</v>
      </c>
      <c r="BR1378" s="68" t="str">
        <f>'Flight Data'!$A1376</f>
        <v>G1375</v>
      </c>
      <c r="BS1378" s="68">
        <f ca="1">'Flight Data'!$B1376</f>
        <v>0</v>
      </c>
      <c r="BT1378" s="68">
        <f ca="1">ROUND(NORMINV($BY1378,'Inputs and Outputs'!$C$18,'Inputs and Outputs'!$D$18),0)</f>
        <v>106</v>
      </c>
      <c r="BU1378" s="68">
        <f t="shared" si="452"/>
        <v>105</v>
      </c>
      <c r="BV1378" s="68">
        <f t="shared" ca="1" si="453"/>
        <v>105</v>
      </c>
      <c r="BW1378" s="68">
        <f ca="1">IF(BV1378-BS1378&gt;'Inputs and Outputs'!$D$4,Five-BS1378,0)</f>
        <v>5</v>
      </c>
      <c r="BX1378" s="68">
        <f ca="1">BV1378*'Inputs and Outputs'!$D$5-BW1378*'Inputs and Outputs'!$D$6</f>
        <v>3700</v>
      </c>
      <c r="BY1378" s="70">
        <f t="shared" ca="1" si="459"/>
        <v>0.80414584386982113</v>
      </c>
      <c r="BZ1378" s="68">
        <f t="shared" si="454"/>
        <v>25</v>
      </c>
      <c r="CA1378" s="75">
        <f ca="1">BV1378*'Inputs and Outputs'!$D$5-('Model Part B'!BW1378*'Model Part B'!BZ1378+BW1378*Costperbumped)</f>
        <v>3575</v>
      </c>
    </row>
    <row r="1379" spans="2:79" x14ac:dyDescent="0.2">
      <c r="B1379" s="74">
        <v>1376</v>
      </c>
      <c r="C1379" s="68" t="s">
        <v>8</v>
      </c>
      <c r="D1379" s="71">
        <f t="shared" si="460"/>
        <v>44656</v>
      </c>
      <c r="E1379" s="67" t="s">
        <v>2</v>
      </c>
      <c r="F1379" s="68" t="str">
        <f>'Flight Data'!$A1377</f>
        <v>G1376</v>
      </c>
      <c r="G1379" s="68">
        <f ca="1">'Flight Data'!$B1377</f>
        <v>3</v>
      </c>
      <c r="H1379" s="68">
        <f ca="1">ROUND(NORMINV($M1379,'Inputs and Outputs'!$C$19,'Inputs and Outputs'!$D$19),0)</f>
        <v>112</v>
      </c>
      <c r="I1379" s="68">
        <f t="shared" si="440"/>
        <v>101</v>
      </c>
      <c r="J1379" s="68">
        <f t="shared" ca="1" si="441"/>
        <v>101</v>
      </c>
      <c r="K1379" s="68">
        <f ca="1">IF(J1379-G1379&gt;'Inputs and Outputs'!$D$4,One-G1379,0)</f>
        <v>0</v>
      </c>
      <c r="L1379" s="68">
        <f ca="1">J1379*'Inputs and Outputs'!$D$5-K1379*'Inputs and Outputs'!$D$6</f>
        <v>4040</v>
      </c>
      <c r="M1379" s="70">
        <f t="shared" ca="1" si="455"/>
        <v>0.9626587388892961</v>
      </c>
      <c r="N1379" s="68">
        <f t="shared" si="442"/>
        <v>25</v>
      </c>
      <c r="O1379" s="75">
        <f ca="1">J1379*'Inputs and Outputs'!$D$5-('Model Part B'!K1379*'Model Part B'!N1379+K1379*Costperbumped)</f>
        <v>4040</v>
      </c>
      <c r="R1379" s="74">
        <v>1376</v>
      </c>
      <c r="S1379" s="68" t="s">
        <v>8</v>
      </c>
      <c r="T1379" s="71">
        <f t="shared" si="461"/>
        <v>44656</v>
      </c>
      <c r="U1379" s="67" t="s">
        <v>2</v>
      </c>
      <c r="V1379" s="68" t="str">
        <f>'Flight Data'!$A1377</f>
        <v>G1376</v>
      </c>
      <c r="W1379" s="68">
        <f ca="1">'Flight Data'!$B1377</f>
        <v>3</v>
      </c>
      <c r="X1379" s="68">
        <f ca="1">ROUND(NORMINV($AC1379,'Inputs and Outputs'!$C$19,'Inputs and Outputs'!$D$19),0)</f>
        <v>101</v>
      </c>
      <c r="Y1379" s="68">
        <f t="shared" si="443"/>
        <v>102</v>
      </c>
      <c r="Z1379" s="68">
        <f t="shared" ca="1" si="444"/>
        <v>101</v>
      </c>
      <c r="AA1379" s="68">
        <f ca="1">IF(Z1379-W1379&gt;'Inputs and Outputs'!$D$4,One-W1379,0)</f>
        <v>0</v>
      </c>
      <c r="AB1379" s="68">
        <f ca="1">Z1379*'Inputs and Outputs'!$D$5-AA1379*'Inputs and Outputs'!$D$6</f>
        <v>4040</v>
      </c>
      <c r="AC1379" s="70">
        <f t="shared" ca="1" si="456"/>
        <v>0.37916912928057378</v>
      </c>
      <c r="AD1379" s="68">
        <f t="shared" si="445"/>
        <v>25</v>
      </c>
      <c r="AE1379" s="75">
        <f ca="1">Z1379*'Inputs and Outputs'!$D$5-('Model Part B'!AA1379*'Model Part B'!AD1379+AA1379*Costperbumped)</f>
        <v>4040</v>
      </c>
      <c r="AH1379" s="74">
        <v>1376</v>
      </c>
      <c r="AI1379" s="68" t="s">
        <v>8</v>
      </c>
      <c r="AJ1379" s="71">
        <f t="shared" si="462"/>
        <v>44656</v>
      </c>
      <c r="AK1379" s="67" t="s">
        <v>2</v>
      </c>
      <c r="AL1379" s="68" t="str">
        <f>'Flight Data'!$A1377</f>
        <v>G1376</v>
      </c>
      <c r="AM1379" s="68">
        <f ca="1">'Flight Data'!$B1377</f>
        <v>3</v>
      </c>
      <c r="AN1379" s="68">
        <f ca="1">ROUND(NORMINV($AS1379,'Inputs and Outputs'!$C$19,'Inputs and Outputs'!$D$19),0)</f>
        <v>107</v>
      </c>
      <c r="AO1379" s="68">
        <f t="shared" si="446"/>
        <v>103</v>
      </c>
      <c r="AP1379" s="68">
        <f t="shared" ca="1" si="447"/>
        <v>103</v>
      </c>
      <c r="AQ1379" s="68">
        <f ca="1">IF(AP1379-AM1379&gt;'Inputs and Outputs'!$D$4,Three-AM1379,0)</f>
        <v>0</v>
      </c>
      <c r="AR1379" s="68">
        <f ca="1">AP1379*'Inputs and Outputs'!$D$5-AQ1379*'Inputs and Outputs'!$D$6</f>
        <v>4120</v>
      </c>
      <c r="AS1379" s="70">
        <f t="shared" ca="1" si="457"/>
        <v>0.78361958833055367</v>
      </c>
      <c r="AT1379" s="68">
        <f t="shared" si="448"/>
        <v>25</v>
      </c>
      <c r="AU1379" s="75">
        <f ca="1">AP1379*'Inputs and Outputs'!$D$5-('Model Part B'!AQ1379*'Model Part B'!AT1379+AQ1379*Costperbumped)</f>
        <v>4120</v>
      </c>
      <c r="AX1379" s="74">
        <v>1376</v>
      </c>
      <c r="AY1379" s="68" t="s">
        <v>8</v>
      </c>
      <c r="AZ1379" s="71">
        <f t="shared" si="463"/>
        <v>44656</v>
      </c>
      <c r="BA1379" s="67" t="s">
        <v>2</v>
      </c>
      <c r="BB1379" s="68" t="str">
        <f>'Flight Data'!$A1377</f>
        <v>G1376</v>
      </c>
      <c r="BC1379" s="68">
        <f ca="1">'Flight Data'!$B1377</f>
        <v>3</v>
      </c>
      <c r="BD1379" s="68">
        <f ca="1">ROUND(NORMINV($BI1379,'Inputs and Outputs'!$C$19,'Inputs and Outputs'!$D$19),0)</f>
        <v>103</v>
      </c>
      <c r="BE1379" s="68">
        <f t="shared" si="449"/>
        <v>104</v>
      </c>
      <c r="BF1379" s="68">
        <f t="shared" ca="1" si="450"/>
        <v>103</v>
      </c>
      <c r="BG1379" s="68">
        <f ca="1">IF(BF1379-BC1379&gt;'Inputs and Outputs'!$D$4,Four-BC1379,0)</f>
        <v>0</v>
      </c>
      <c r="BH1379" s="68">
        <f ca="1">BF1379*'Inputs and Outputs'!$D$5-BG1379*'Inputs and Outputs'!$D$6</f>
        <v>4120</v>
      </c>
      <c r="BI1379" s="70">
        <f t="shared" ca="1" si="458"/>
        <v>0.50781886828671408</v>
      </c>
      <c r="BJ1379" s="68">
        <f t="shared" si="451"/>
        <v>25</v>
      </c>
      <c r="BK1379" s="75">
        <f ca="1">BF1379*'Inputs and Outputs'!$D$5-('Model Part B'!BG1379*'Model Part B'!BJ1379+BG1379*Costperbumped)</f>
        <v>4120</v>
      </c>
      <c r="BN1379" s="74">
        <v>1376</v>
      </c>
      <c r="BO1379" s="68" t="s">
        <v>8</v>
      </c>
      <c r="BP1379" s="71">
        <f t="shared" si="464"/>
        <v>44656</v>
      </c>
      <c r="BQ1379" s="67" t="s">
        <v>2</v>
      </c>
      <c r="BR1379" s="68" t="str">
        <f>'Flight Data'!$A1377</f>
        <v>G1376</v>
      </c>
      <c r="BS1379" s="68">
        <f ca="1">'Flight Data'!$B1377</f>
        <v>3</v>
      </c>
      <c r="BT1379" s="68">
        <f ca="1">ROUND(NORMINV($BY1379,'Inputs and Outputs'!$C$18,'Inputs and Outputs'!$D$18),0)</f>
        <v>101</v>
      </c>
      <c r="BU1379" s="68">
        <f t="shared" si="452"/>
        <v>105</v>
      </c>
      <c r="BV1379" s="68">
        <f t="shared" ca="1" si="453"/>
        <v>101</v>
      </c>
      <c r="BW1379" s="68">
        <f ca="1">IF(BV1379-BS1379&gt;'Inputs and Outputs'!$D$4,Five-BS1379,0)</f>
        <v>0</v>
      </c>
      <c r="BX1379" s="68">
        <f ca="1">BV1379*'Inputs and Outputs'!$D$5-BW1379*'Inputs and Outputs'!$D$6</f>
        <v>4040</v>
      </c>
      <c r="BY1379" s="70">
        <f t="shared" ca="1" si="459"/>
        <v>0.49806870907335932</v>
      </c>
      <c r="BZ1379" s="68">
        <f t="shared" si="454"/>
        <v>25</v>
      </c>
      <c r="CA1379" s="75">
        <f ca="1">BV1379*'Inputs and Outputs'!$D$5-('Model Part B'!BW1379*'Model Part B'!BZ1379+BW1379*Costperbumped)</f>
        <v>4040</v>
      </c>
    </row>
    <row r="1380" spans="2:79" x14ac:dyDescent="0.2">
      <c r="B1380" s="74">
        <v>1377</v>
      </c>
      <c r="C1380" s="68" t="s">
        <v>8</v>
      </c>
      <c r="D1380" s="71">
        <f t="shared" si="460"/>
        <v>44656</v>
      </c>
      <c r="E1380" s="67" t="s">
        <v>0</v>
      </c>
      <c r="F1380" s="68" t="str">
        <f>'Flight Data'!$A1378</f>
        <v>G1377</v>
      </c>
      <c r="G1380" s="68">
        <f ca="1">'Flight Data'!$B1378</f>
        <v>6</v>
      </c>
      <c r="H1380" s="68">
        <f ca="1">ROUND(NORMINV($M1380,'Inputs and Outputs'!$C$20,'Inputs and Outputs'!$D$20),0)</f>
        <v>106</v>
      </c>
      <c r="I1380" s="68">
        <f t="shared" si="440"/>
        <v>101</v>
      </c>
      <c r="J1380" s="68">
        <f t="shared" ca="1" si="441"/>
        <v>101</v>
      </c>
      <c r="K1380" s="68">
        <f ca="1">IF(J1380-G1380&gt;'Inputs and Outputs'!$D$4,One-G1380,0)</f>
        <v>0</v>
      </c>
      <c r="L1380" s="68">
        <f ca="1">J1380*'Inputs and Outputs'!$D$5-K1380*'Inputs and Outputs'!$D$6</f>
        <v>4040</v>
      </c>
      <c r="M1380" s="70">
        <f t="shared" ca="1" si="455"/>
        <v>0.54607531003282928</v>
      </c>
      <c r="N1380" s="68">
        <f t="shared" si="442"/>
        <v>200</v>
      </c>
      <c r="O1380" s="75">
        <f ca="1">J1380*'Inputs and Outputs'!$D$5-('Model Part B'!K1380*'Model Part B'!N1380+K1380*Costperbumped)</f>
        <v>4040</v>
      </c>
      <c r="R1380" s="74">
        <v>1377</v>
      </c>
      <c r="S1380" s="68" t="s">
        <v>8</v>
      </c>
      <c r="T1380" s="71">
        <f t="shared" si="461"/>
        <v>44656</v>
      </c>
      <c r="U1380" s="67" t="s">
        <v>0</v>
      </c>
      <c r="V1380" s="68" t="str">
        <f>'Flight Data'!$A1378</f>
        <v>G1377</v>
      </c>
      <c r="W1380" s="68">
        <f ca="1">'Flight Data'!$B1378</f>
        <v>6</v>
      </c>
      <c r="X1380" s="68">
        <f ca="1">ROUND(NORMINV($AC1380,'Inputs and Outputs'!$C$20,'Inputs and Outputs'!$D$20),0)</f>
        <v>97</v>
      </c>
      <c r="Y1380" s="68">
        <f t="shared" si="443"/>
        <v>102</v>
      </c>
      <c r="Z1380" s="68">
        <f t="shared" ca="1" si="444"/>
        <v>97</v>
      </c>
      <c r="AA1380" s="68">
        <f ca="1">IF(Z1380-W1380&gt;'Inputs and Outputs'!$D$4,One-W1380,0)</f>
        <v>0</v>
      </c>
      <c r="AB1380" s="68">
        <f ca="1">Z1380*'Inputs and Outputs'!$D$5-AA1380*'Inputs and Outputs'!$D$6</f>
        <v>3880</v>
      </c>
      <c r="AC1380" s="70">
        <f t="shared" ca="1" si="456"/>
        <v>5.9320094285628788E-2</v>
      </c>
      <c r="AD1380" s="68">
        <f t="shared" si="445"/>
        <v>200</v>
      </c>
      <c r="AE1380" s="75">
        <f ca="1">Z1380*'Inputs and Outputs'!$D$5-('Model Part B'!AA1380*'Model Part B'!AD1380+AA1380*Costperbumped)</f>
        <v>3880</v>
      </c>
      <c r="AH1380" s="74">
        <v>1377</v>
      </c>
      <c r="AI1380" s="68" t="s">
        <v>8</v>
      </c>
      <c r="AJ1380" s="71">
        <f t="shared" si="462"/>
        <v>44656</v>
      </c>
      <c r="AK1380" s="67" t="s">
        <v>0</v>
      </c>
      <c r="AL1380" s="68" t="str">
        <f>'Flight Data'!$A1378</f>
        <v>G1377</v>
      </c>
      <c r="AM1380" s="68">
        <f ca="1">'Flight Data'!$B1378</f>
        <v>6</v>
      </c>
      <c r="AN1380" s="68">
        <f ca="1">ROUND(NORMINV($AS1380,'Inputs and Outputs'!$C$20,'Inputs and Outputs'!$D$20),0)</f>
        <v>103</v>
      </c>
      <c r="AO1380" s="68">
        <f t="shared" si="446"/>
        <v>103</v>
      </c>
      <c r="AP1380" s="68">
        <f t="shared" ca="1" si="447"/>
        <v>103</v>
      </c>
      <c r="AQ1380" s="68">
        <f ca="1">IF(AP1380-AM1380&gt;'Inputs and Outputs'!$D$4,Three-AM1380,0)</f>
        <v>0</v>
      </c>
      <c r="AR1380" s="68">
        <f ca="1">AP1380*'Inputs and Outputs'!$D$5-AQ1380*'Inputs and Outputs'!$D$6</f>
        <v>4120</v>
      </c>
      <c r="AS1380" s="70">
        <f t="shared" ca="1" si="457"/>
        <v>0.33098849928280705</v>
      </c>
      <c r="AT1380" s="68">
        <f t="shared" si="448"/>
        <v>200</v>
      </c>
      <c r="AU1380" s="75">
        <f ca="1">AP1380*'Inputs and Outputs'!$D$5-('Model Part B'!AQ1380*'Model Part B'!AT1380+AQ1380*Costperbumped)</f>
        <v>4120</v>
      </c>
      <c r="AX1380" s="74">
        <v>1377</v>
      </c>
      <c r="AY1380" s="68" t="s">
        <v>8</v>
      </c>
      <c r="AZ1380" s="71">
        <f t="shared" si="463"/>
        <v>44656</v>
      </c>
      <c r="BA1380" s="67" t="s">
        <v>0</v>
      </c>
      <c r="BB1380" s="68" t="str">
        <f>'Flight Data'!$A1378</f>
        <v>G1377</v>
      </c>
      <c r="BC1380" s="68">
        <f ca="1">'Flight Data'!$B1378</f>
        <v>6</v>
      </c>
      <c r="BD1380" s="68">
        <f ca="1">ROUND(NORMINV($BI1380,'Inputs and Outputs'!$C$20,'Inputs and Outputs'!$D$20),0)</f>
        <v>102</v>
      </c>
      <c r="BE1380" s="68">
        <f t="shared" si="449"/>
        <v>104</v>
      </c>
      <c r="BF1380" s="68">
        <f t="shared" ca="1" si="450"/>
        <v>102</v>
      </c>
      <c r="BG1380" s="68">
        <f ca="1">IF(BF1380-BC1380&gt;'Inputs and Outputs'!$D$4,Four-BC1380,0)</f>
        <v>0</v>
      </c>
      <c r="BH1380" s="68">
        <f ca="1">BF1380*'Inputs and Outputs'!$D$5-BG1380*'Inputs and Outputs'!$D$6</f>
        <v>4080</v>
      </c>
      <c r="BI1380" s="70">
        <f t="shared" ca="1" si="458"/>
        <v>0.27842485588301646</v>
      </c>
      <c r="BJ1380" s="68">
        <f t="shared" si="451"/>
        <v>200</v>
      </c>
      <c r="BK1380" s="75">
        <f ca="1">BF1380*'Inputs and Outputs'!$D$5-('Model Part B'!BG1380*'Model Part B'!BJ1380+BG1380*Costperbumped)</f>
        <v>4080</v>
      </c>
      <c r="BN1380" s="74">
        <v>1377</v>
      </c>
      <c r="BO1380" s="68" t="s">
        <v>8</v>
      </c>
      <c r="BP1380" s="71">
        <f t="shared" si="464"/>
        <v>44656</v>
      </c>
      <c r="BQ1380" s="67" t="s">
        <v>0</v>
      </c>
      <c r="BR1380" s="68" t="str">
        <f>'Flight Data'!$A1378</f>
        <v>G1377</v>
      </c>
      <c r="BS1380" s="68">
        <f ca="1">'Flight Data'!$B1378</f>
        <v>6</v>
      </c>
      <c r="BT1380" s="68">
        <f ca="1">ROUND(NORMINV($BY1380,'Inputs and Outputs'!$C$18,'Inputs and Outputs'!$D$18),0)</f>
        <v>103</v>
      </c>
      <c r="BU1380" s="68">
        <f t="shared" si="452"/>
        <v>105</v>
      </c>
      <c r="BV1380" s="68">
        <f t="shared" ca="1" si="453"/>
        <v>103</v>
      </c>
      <c r="BW1380" s="68">
        <f ca="1">IF(BV1380-BS1380&gt;'Inputs and Outputs'!$D$4,Five-BS1380,0)</f>
        <v>0</v>
      </c>
      <c r="BX1380" s="68">
        <f ca="1">BV1380*'Inputs and Outputs'!$D$5-BW1380*'Inputs and Outputs'!$D$6</f>
        <v>4120</v>
      </c>
      <c r="BY1380" s="70">
        <f t="shared" ca="1" si="459"/>
        <v>0.64528203846826004</v>
      </c>
      <c r="BZ1380" s="68">
        <f t="shared" si="454"/>
        <v>200</v>
      </c>
      <c r="CA1380" s="75">
        <f ca="1">BV1380*'Inputs and Outputs'!$D$5-('Model Part B'!BW1380*'Model Part B'!BZ1380+BW1380*Costperbumped)</f>
        <v>4120</v>
      </c>
    </row>
    <row r="1381" spans="2:79" x14ac:dyDescent="0.2">
      <c r="B1381" s="74">
        <v>1378</v>
      </c>
      <c r="C1381" s="68" t="s">
        <v>7</v>
      </c>
      <c r="D1381" s="71">
        <f t="shared" si="460"/>
        <v>44657</v>
      </c>
      <c r="E1381" s="67" t="s">
        <v>3</v>
      </c>
      <c r="F1381" s="68" t="str">
        <f>'Flight Data'!$A1379</f>
        <v>G1378</v>
      </c>
      <c r="G1381" s="68">
        <f ca="1">'Flight Data'!$B1379</f>
        <v>4</v>
      </c>
      <c r="H1381" s="68">
        <f ca="1">ROUND(NORMINV($M1381,'Inputs and Outputs'!$C$18,'Inputs and Outputs'!$D$18),0)</f>
        <v>95</v>
      </c>
      <c r="I1381" s="68">
        <f t="shared" si="440"/>
        <v>101</v>
      </c>
      <c r="J1381" s="68">
        <f t="shared" ca="1" si="441"/>
        <v>95</v>
      </c>
      <c r="K1381" s="68">
        <f ca="1">IF(J1381-G1381&gt;'Inputs and Outputs'!$D$4,One-G1381,0)</f>
        <v>0</v>
      </c>
      <c r="L1381" s="68">
        <f ca="1">J1381*'Inputs and Outputs'!$D$5-K1381*'Inputs and Outputs'!$D$6</f>
        <v>3800</v>
      </c>
      <c r="M1381" s="70">
        <f t="shared" ca="1" si="455"/>
        <v>0.15380819187705808</v>
      </c>
      <c r="N1381" s="68">
        <f t="shared" si="442"/>
        <v>25</v>
      </c>
      <c r="O1381" s="75">
        <f ca="1">J1381*'Inputs and Outputs'!$D$5-('Model Part B'!K1381*'Model Part B'!N1381+K1381*Costperbumped)</f>
        <v>3800</v>
      </c>
      <c r="R1381" s="74">
        <v>1378</v>
      </c>
      <c r="S1381" s="68" t="s">
        <v>7</v>
      </c>
      <c r="T1381" s="71">
        <f t="shared" si="461"/>
        <v>44657</v>
      </c>
      <c r="U1381" s="67" t="s">
        <v>3</v>
      </c>
      <c r="V1381" s="68" t="str">
        <f>'Flight Data'!$A1379</f>
        <v>G1378</v>
      </c>
      <c r="W1381" s="68">
        <f ca="1">'Flight Data'!$B1379</f>
        <v>4</v>
      </c>
      <c r="X1381" s="68">
        <f ca="1">ROUND(NORMINV($AC1381,'Inputs and Outputs'!$C$18,'Inputs and Outputs'!$D$18),0)</f>
        <v>102</v>
      </c>
      <c r="Y1381" s="68">
        <f t="shared" si="443"/>
        <v>102</v>
      </c>
      <c r="Z1381" s="68">
        <f t="shared" ca="1" si="444"/>
        <v>102</v>
      </c>
      <c r="AA1381" s="68">
        <f ca="1">IF(Z1381-W1381&gt;'Inputs and Outputs'!$D$4,One-W1381,0)</f>
        <v>0</v>
      </c>
      <c r="AB1381" s="68">
        <f ca="1">Z1381*'Inputs and Outputs'!$D$5-AA1381*'Inputs and Outputs'!$D$6</f>
        <v>4080</v>
      </c>
      <c r="AC1381" s="70">
        <f t="shared" ca="1" si="456"/>
        <v>0.53939983602837227</v>
      </c>
      <c r="AD1381" s="68">
        <f t="shared" si="445"/>
        <v>25</v>
      </c>
      <c r="AE1381" s="75">
        <f ca="1">Z1381*'Inputs and Outputs'!$D$5-('Model Part B'!AA1381*'Model Part B'!AD1381+AA1381*Costperbumped)</f>
        <v>4080</v>
      </c>
      <c r="AH1381" s="74">
        <v>1378</v>
      </c>
      <c r="AI1381" s="68" t="s">
        <v>7</v>
      </c>
      <c r="AJ1381" s="71">
        <f t="shared" si="462"/>
        <v>44657</v>
      </c>
      <c r="AK1381" s="67" t="s">
        <v>3</v>
      </c>
      <c r="AL1381" s="68" t="str">
        <f>'Flight Data'!$A1379</f>
        <v>G1378</v>
      </c>
      <c r="AM1381" s="68">
        <f ca="1">'Flight Data'!$B1379</f>
        <v>4</v>
      </c>
      <c r="AN1381" s="68">
        <f ca="1">ROUND(NORMINV($AS1381,'Inputs and Outputs'!$C$18,'Inputs and Outputs'!$D$18),0)</f>
        <v>105</v>
      </c>
      <c r="AO1381" s="68">
        <f t="shared" si="446"/>
        <v>103</v>
      </c>
      <c r="AP1381" s="68">
        <f t="shared" ca="1" si="447"/>
        <v>103</v>
      </c>
      <c r="AQ1381" s="68">
        <f ca="1">IF(AP1381-AM1381&gt;'Inputs and Outputs'!$D$4,Three-AM1381,0)</f>
        <v>0</v>
      </c>
      <c r="AR1381" s="68">
        <f ca="1">AP1381*'Inputs and Outputs'!$D$5-AQ1381*'Inputs and Outputs'!$D$6</f>
        <v>4120</v>
      </c>
      <c r="AS1381" s="70">
        <f t="shared" ca="1" si="457"/>
        <v>0.72607868701973843</v>
      </c>
      <c r="AT1381" s="68">
        <f t="shared" si="448"/>
        <v>25</v>
      </c>
      <c r="AU1381" s="75">
        <f ca="1">AP1381*'Inputs and Outputs'!$D$5-('Model Part B'!AQ1381*'Model Part B'!AT1381+AQ1381*Costperbumped)</f>
        <v>4120</v>
      </c>
      <c r="AX1381" s="74">
        <v>1378</v>
      </c>
      <c r="AY1381" s="68" t="s">
        <v>7</v>
      </c>
      <c r="AZ1381" s="71">
        <f t="shared" si="463"/>
        <v>44657</v>
      </c>
      <c r="BA1381" s="67" t="s">
        <v>3</v>
      </c>
      <c r="BB1381" s="68" t="str">
        <f>'Flight Data'!$A1379</f>
        <v>G1378</v>
      </c>
      <c r="BC1381" s="68">
        <f ca="1">'Flight Data'!$B1379</f>
        <v>4</v>
      </c>
      <c r="BD1381" s="68">
        <f ca="1">ROUND(NORMINV($BI1381,'Inputs and Outputs'!$C$18,'Inputs and Outputs'!$D$18),0)</f>
        <v>100</v>
      </c>
      <c r="BE1381" s="68">
        <f t="shared" si="449"/>
        <v>104</v>
      </c>
      <c r="BF1381" s="68">
        <f t="shared" ca="1" si="450"/>
        <v>100</v>
      </c>
      <c r="BG1381" s="68">
        <f ca="1">IF(BF1381-BC1381&gt;'Inputs and Outputs'!$D$4,Four-BC1381,0)</f>
        <v>0</v>
      </c>
      <c r="BH1381" s="68">
        <f ca="1">BF1381*'Inputs and Outputs'!$D$5-BG1381*'Inputs and Outputs'!$D$6</f>
        <v>4000</v>
      </c>
      <c r="BI1381" s="70">
        <f t="shared" ca="1" si="458"/>
        <v>0.4344510767643015</v>
      </c>
      <c r="BJ1381" s="68">
        <f t="shared" si="451"/>
        <v>25</v>
      </c>
      <c r="BK1381" s="75">
        <f ca="1">BF1381*'Inputs and Outputs'!$D$5-('Model Part B'!BG1381*'Model Part B'!BJ1381+BG1381*Costperbumped)</f>
        <v>4000</v>
      </c>
      <c r="BN1381" s="74">
        <v>1378</v>
      </c>
      <c r="BO1381" s="68" t="s">
        <v>7</v>
      </c>
      <c r="BP1381" s="71">
        <f t="shared" si="464"/>
        <v>44657</v>
      </c>
      <c r="BQ1381" s="67" t="s">
        <v>3</v>
      </c>
      <c r="BR1381" s="68" t="str">
        <f>'Flight Data'!$A1379</f>
        <v>G1378</v>
      </c>
      <c r="BS1381" s="68">
        <f ca="1">'Flight Data'!$B1379</f>
        <v>4</v>
      </c>
      <c r="BT1381" s="68">
        <f ca="1">ROUND(NORMINV($BY1381,'Inputs and Outputs'!$C$18,'Inputs and Outputs'!$D$18),0)</f>
        <v>101</v>
      </c>
      <c r="BU1381" s="68">
        <f t="shared" si="452"/>
        <v>105</v>
      </c>
      <c r="BV1381" s="68">
        <f t="shared" ca="1" si="453"/>
        <v>101</v>
      </c>
      <c r="BW1381" s="68">
        <f ca="1">IF(BV1381-BS1381&gt;'Inputs and Outputs'!$D$4,Five-BS1381,0)</f>
        <v>0</v>
      </c>
      <c r="BX1381" s="68">
        <f ca="1">BV1381*'Inputs and Outputs'!$D$5-BW1381*'Inputs and Outputs'!$D$6</f>
        <v>4040</v>
      </c>
      <c r="BY1381" s="70">
        <f t="shared" ca="1" si="459"/>
        <v>0.51396566292126411</v>
      </c>
      <c r="BZ1381" s="68">
        <f t="shared" si="454"/>
        <v>25</v>
      </c>
      <c r="CA1381" s="75">
        <f ca="1">BV1381*'Inputs and Outputs'!$D$5-('Model Part B'!BW1381*'Model Part B'!BZ1381+BW1381*Costperbumped)</f>
        <v>4040</v>
      </c>
    </row>
    <row r="1382" spans="2:79" x14ac:dyDescent="0.2">
      <c r="B1382" s="74">
        <v>1379</v>
      </c>
      <c r="C1382" s="68" t="s">
        <v>7</v>
      </c>
      <c r="D1382" s="71">
        <f t="shared" si="460"/>
        <v>44657</v>
      </c>
      <c r="E1382" s="67" t="s">
        <v>2</v>
      </c>
      <c r="F1382" s="68" t="str">
        <f>'Flight Data'!$A1380</f>
        <v>G1379</v>
      </c>
      <c r="G1382" s="68">
        <f ca="1">'Flight Data'!$B1380</f>
        <v>8</v>
      </c>
      <c r="H1382" s="68">
        <f ca="1">ROUND(NORMINV($M1382,'Inputs and Outputs'!$C$19,'Inputs and Outputs'!$D$19),0)</f>
        <v>102</v>
      </c>
      <c r="I1382" s="68">
        <f t="shared" si="440"/>
        <v>101</v>
      </c>
      <c r="J1382" s="68">
        <f t="shared" ca="1" si="441"/>
        <v>101</v>
      </c>
      <c r="K1382" s="68">
        <f ca="1">IF(J1382-G1382&gt;'Inputs and Outputs'!$D$4,One-G1382,0)</f>
        <v>0</v>
      </c>
      <c r="L1382" s="68">
        <f ca="1">J1382*'Inputs and Outputs'!$D$5-K1382*'Inputs and Outputs'!$D$6</f>
        <v>4040</v>
      </c>
      <c r="M1382" s="70">
        <f t="shared" ca="1" si="455"/>
        <v>0.39591927908620406</v>
      </c>
      <c r="N1382" s="68">
        <f t="shared" si="442"/>
        <v>25</v>
      </c>
      <c r="O1382" s="75">
        <f ca="1">J1382*'Inputs and Outputs'!$D$5-('Model Part B'!K1382*'Model Part B'!N1382+K1382*Costperbumped)</f>
        <v>4040</v>
      </c>
      <c r="R1382" s="74">
        <v>1379</v>
      </c>
      <c r="S1382" s="68" t="s">
        <v>7</v>
      </c>
      <c r="T1382" s="71">
        <f t="shared" si="461"/>
        <v>44657</v>
      </c>
      <c r="U1382" s="67" t="s">
        <v>2</v>
      </c>
      <c r="V1382" s="68" t="str">
        <f>'Flight Data'!$A1380</f>
        <v>G1379</v>
      </c>
      <c r="W1382" s="68">
        <f ca="1">'Flight Data'!$B1380</f>
        <v>8</v>
      </c>
      <c r="X1382" s="68">
        <f ca="1">ROUND(NORMINV($AC1382,'Inputs and Outputs'!$C$19,'Inputs and Outputs'!$D$19),0)</f>
        <v>108</v>
      </c>
      <c r="Y1382" s="68">
        <f t="shared" si="443"/>
        <v>102</v>
      </c>
      <c r="Z1382" s="68">
        <f t="shared" ca="1" si="444"/>
        <v>102</v>
      </c>
      <c r="AA1382" s="68">
        <f ca="1">IF(Z1382-W1382&gt;'Inputs and Outputs'!$D$4,One-W1382,0)</f>
        <v>0</v>
      </c>
      <c r="AB1382" s="68">
        <f ca="1">Z1382*'Inputs and Outputs'!$D$5-AA1382*'Inputs and Outputs'!$D$6</f>
        <v>4080</v>
      </c>
      <c r="AC1382" s="70">
        <f t="shared" ca="1" si="456"/>
        <v>0.85955338784878299</v>
      </c>
      <c r="AD1382" s="68">
        <f t="shared" si="445"/>
        <v>25</v>
      </c>
      <c r="AE1382" s="75">
        <f ca="1">Z1382*'Inputs and Outputs'!$D$5-('Model Part B'!AA1382*'Model Part B'!AD1382+AA1382*Costperbumped)</f>
        <v>4080</v>
      </c>
      <c r="AH1382" s="74">
        <v>1379</v>
      </c>
      <c r="AI1382" s="68" t="s">
        <v>7</v>
      </c>
      <c r="AJ1382" s="71">
        <f t="shared" si="462"/>
        <v>44657</v>
      </c>
      <c r="AK1382" s="67" t="s">
        <v>2</v>
      </c>
      <c r="AL1382" s="68" t="str">
        <f>'Flight Data'!$A1380</f>
        <v>G1379</v>
      </c>
      <c r="AM1382" s="68">
        <f ca="1">'Flight Data'!$B1380</f>
        <v>8</v>
      </c>
      <c r="AN1382" s="68">
        <f ca="1">ROUND(NORMINV($AS1382,'Inputs and Outputs'!$C$19,'Inputs and Outputs'!$D$19),0)</f>
        <v>111</v>
      </c>
      <c r="AO1382" s="68">
        <f t="shared" si="446"/>
        <v>103</v>
      </c>
      <c r="AP1382" s="68">
        <f t="shared" ca="1" si="447"/>
        <v>103</v>
      </c>
      <c r="AQ1382" s="68">
        <f ca="1">IF(AP1382-AM1382&gt;'Inputs and Outputs'!$D$4,Three-AM1382,0)</f>
        <v>0</v>
      </c>
      <c r="AR1382" s="68">
        <f ca="1">AP1382*'Inputs and Outputs'!$D$5-AQ1382*'Inputs and Outputs'!$D$6</f>
        <v>4120</v>
      </c>
      <c r="AS1382" s="70">
        <f t="shared" ca="1" si="457"/>
        <v>0.95192929587318542</v>
      </c>
      <c r="AT1382" s="68">
        <f t="shared" si="448"/>
        <v>25</v>
      </c>
      <c r="AU1382" s="75">
        <f ca="1">AP1382*'Inputs and Outputs'!$D$5-('Model Part B'!AQ1382*'Model Part B'!AT1382+AQ1382*Costperbumped)</f>
        <v>4120</v>
      </c>
      <c r="AX1382" s="74">
        <v>1379</v>
      </c>
      <c r="AY1382" s="68" t="s">
        <v>7</v>
      </c>
      <c r="AZ1382" s="71">
        <f t="shared" si="463"/>
        <v>44657</v>
      </c>
      <c r="BA1382" s="67" t="s">
        <v>2</v>
      </c>
      <c r="BB1382" s="68" t="str">
        <f>'Flight Data'!$A1380</f>
        <v>G1379</v>
      </c>
      <c r="BC1382" s="68">
        <f ca="1">'Flight Data'!$B1380</f>
        <v>8</v>
      </c>
      <c r="BD1382" s="68">
        <f ca="1">ROUND(NORMINV($BI1382,'Inputs and Outputs'!$C$19,'Inputs and Outputs'!$D$19),0)</f>
        <v>102</v>
      </c>
      <c r="BE1382" s="68">
        <f t="shared" si="449"/>
        <v>104</v>
      </c>
      <c r="BF1382" s="68">
        <f t="shared" ca="1" si="450"/>
        <v>102</v>
      </c>
      <c r="BG1382" s="68">
        <f ca="1">IF(BF1382-BC1382&gt;'Inputs and Outputs'!$D$4,Four-BC1382,0)</f>
        <v>0</v>
      </c>
      <c r="BH1382" s="68">
        <f ca="1">BF1382*'Inputs and Outputs'!$D$5-BG1382*'Inputs and Outputs'!$D$6</f>
        <v>4080</v>
      </c>
      <c r="BI1382" s="70">
        <f t="shared" ca="1" si="458"/>
        <v>0.39419768960906942</v>
      </c>
      <c r="BJ1382" s="68">
        <f t="shared" si="451"/>
        <v>25</v>
      </c>
      <c r="BK1382" s="75">
        <f ca="1">BF1382*'Inputs and Outputs'!$D$5-('Model Part B'!BG1382*'Model Part B'!BJ1382+BG1382*Costperbumped)</f>
        <v>4080</v>
      </c>
      <c r="BN1382" s="74">
        <v>1379</v>
      </c>
      <c r="BO1382" s="68" t="s">
        <v>7</v>
      </c>
      <c r="BP1382" s="71">
        <f t="shared" si="464"/>
        <v>44657</v>
      </c>
      <c r="BQ1382" s="67" t="s">
        <v>2</v>
      </c>
      <c r="BR1382" s="68" t="str">
        <f>'Flight Data'!$A1380</f>
        <v>G1379</v>
      </c>
      <c r="BS1382" s="68">
        <f ca="1">'Flight Data'!$B1380</f>
        <v>8</v>
      </c>
      <c r="BT1382" s="68">
        <f ca="1">ROUND(NORMINV($BY1382,'Inputs and Outputs'!$C$18,'Inputs and Outputs'!$D$18),0)</f>
        <v>98</v>
      </c>
      <c r="BU1382" s="68">
        <f t="shared" si="452"/>
        <v>105</v>
      </c>
      <c r="BV1382" s="68">
        <f t="shared" ca="1" si="453"/>
        <v>98</v>
      </c>
      <c r="BW1382" s="68">
        <f ca="1">IF(BV1382-BS1382&gt;'Inputs and Outputs'!$D$4,Five-BS1382,0)</f>
        <v>0</v>
      </c>
      <c r="BX1382" s="68">
        <f ca="1">BV1382*'Inputs and Outputs'!$D$5-BW1382*'Inputs and Outputs'!$D$6</f>
        <v>3920</v>
      </c>
      <c r="BY1382" s="70">
        <f t="shared" ca="1" si="459"/>
        <v>0.31781346780932862</v>
      </c>
      <c r="BZ1382" s="68">
        <f t="shared" si="454"/>
        <v>25</v>
      </c>
      <c r="CA1382" s="75">
        <f ca="1">BV1382*'Inputs and Outputs'!$D$5-('Model Part B'!BW1382*'Model Part B'!BZ1382+BW1382*Costperbumped)</f>
        <v>3920</v>
      </c>
    </row>
    <row r="1383" spans="2:79" x14ac:dyDescent="0.2">
      <c r="B1383" s="74">
        <v>1380</v>
      </c>
      <c r="C1383" s="68" t="s">
        <v>7</v>
      </c>
      <c r="D1383" s="71">
        <f t="shared" si="460"/>
        <v>44657</v>
      </c>
      <c r="E1383" s="67" t="s">
        <v>0</v>
      </c>
      <c r="F1383" s="68" t="str">
        <f>'Flight Data'!$A1381</f>
        <v>G1380</v>
      </c>
      <c r="G1383" s="68">
        <f ca="1">'Flight Data'!$B1381</f>
        <v>7</v>
      </c>
      <c r="H1383" s="68">
        <f ca="1">ROUND(NORMINV($M1383,'Inputs and Outputs'!$C$20,'Inputs and Outputs'!$D$20),0)</f>
        <v>97</v>
      </c>
      <c r="I1383" s="68">
        <f t="shared" si="440"/>
        <v>101</v>
      </c>
      <c r="J1383" s="68">
        <f t="shared" ca="1" si="441"/>
        <v>97</v>
      </c>
      <c r="K1383" s="68">
        <f ca="1">IF(J1383-G1383&gt;'Inputs and Outputs'!$D$4,One-G1383,0)</f>
        <v>0</v>
      </c>
      <c r="L1383" s="68">
        <f ca="1">J1383*'Inputs and Outputs'!$D$5-K1383*'Inputs and Outputs'!$D$6</f>
        <v>3880</v>
      </c>
      <c r="M1383" s="70">
        <f t="shared" ca="1" si="455"/>
        <v>5.0491404942639706E-2</v>
      </c>
      <c r="N1383" s="68">
        <f t="shared" si="442"/>
        <v>200</v>
      </c>
      <c r="O1383" s="75">
        <f ca="1">J1383*'Inputs and Outputs'!$D$5-('Model Part B'!K1383*'Model Part B'!N1383+K1383*Costperbumped)</f>
        <v>3880</v>
      </c>
      <c r="R1383" s="74">
        <v>1380</v>
      </c>
      <c r="S1383" s="68" t="s">
        <v>7</v>
      </c>
      <c r="T1383" s="71">
        <f t="shared" si="461"/>
        <v>44657</v>
      </c>
      <c r="U1383" s="67" t="s">
        <v>0</v>
      </c>
      <c r="V1383" s="68" t="str">
        <f>'Flight Data'!$A1381</f>
        <v>G1380</v>
      </c>
      <c r="W1383" s="68">
        <f ca="1">'Flight Data'!$B1381</f>
        <v>7</v>
      </c>
      <c r="X1383" s="68">
        <f ca="1">ROUND(NORMINV($AC1383,'Inputs and Outputs'!$C$20,'Inputs and Outputs'!$D$20),0)</f>
        <v>101</v>
      </c>
      <c r="Y1383" s="68">
        <f t="shared" si="443"/>
        <v>102</v>
      </c>
      <c r="Z1383" s="68">
        <f t="shared" ca="1" si="444"/>
        <v>101</v>
      </c>
      <c r="AA1383" s="68">
        <f ca="1">IF(Z1383-W1383&gt;'Inputs and Outputs'!$D$4,One-W1383,0)</f>
        <v>0</v>
      </c>
      <c r="AB1383" s="68">
        <f ca="1">Z1383*'Inputs and Outputs'!$D$5-AA1383*'Inputs and Outputs'!$D$6</f>
        <v>4040</v>
      </c>
      <c r="AC1383" s="70">
        <f t="shared" ca="1" si="456"/>
        <v>0.20691749873047205</v>
      </c>
      <c r="AD1383" s="68">
        <f t="shared" si="445"/>
        <v>200</v>
      </c>
      <c r="AE1383" s="75">
        <f ca="1">Z1383*'Inputs and Outputs'!$D$5-('Model Part B'!AA1383*'Model Part B'!AD1383+AA1383*Costperbumped)</f>
        <v>4040</v>
      </c>
      <c r="AH1383" s="74">
        <v>1380</v>
      </c>
      <c r="AI1383" s="68" t="s">
        <v>7</v>
      </c>
      <c r="AJ1383" s="71">
        <f t="shared" si="462"/>
        <v>44657</v>
      </c>
      <c r="AK1383" s="67" t="s">
        <v>0</v>
      </c>
      <c r="AL1383" s="68" t="str">
        <f>'Flight Data'!$A1381</f>
        <v>G1380</v>
      </c>
      <c r="AM1383" s="68">
        <f ca="1">'Flight Data'!$B1381</f>
        <v>7</v>
      </c>
      <c r="AN1383" s="68">
        <f ca="1">ROUND(NORMINV($AS1383,'Inputs and Outputs'!$C$20,'Inputs and Outputs'!$D$20),0)</f>
        <v>105</v>
      </c>
      <c r="AO1383" s="68">
        <f t="shared" si="446"/>
        <v>103</v>
      </c>
      <c r="AP1383" s="68">
        <f t="shared" ca="1" si="447"/>
        <v>103</v>
      </c>
      <c r="AQ1383" s="68">
        <f ca="1">IF(AP1383-AM1383&gt;'Inputs and Outputs'!$D$4,Three-AM1383,0)</f>
        <v>0</v>
      </c>
      <c r="AR1383" s="68">
        <f ca="1">AP1383*'Inputs and Outputs'!$D$5-AQ1383*'Inputs and Outputs'!$D$6</f>
        <v>4120</v>
      </c>
      <c r="AS1383" s="70">
        <f t="shared" ca="1" si="457"/>
        <v>0.50255477051893427</v>
      </c>
      <c r="AT1383" s="68">
        <f t="shared" si="448"/>
        <v>200</v>
      </c>
      <c r="AU1383" s="75">
        <f ca="1">AP1383*'Inputs and Outputs'!$D$5-('Model Part B'!AQ1383*'Model Part B'!AT1383+AQ1383*Costperbumped)</f>
        <v>4120</v>
      </c>
      <c r="AX1383" s="74">
        <v>1380</v>
      </c>
      <c r="AY1383" s="68" t="s">
        <v>7</v>
      </c>
      <c r="AZ1383" s="71">
        <f t="shared" si="463"/>
        <v>44657</v>
      </c>
      <c r="BA1383" s="67" t="s">
        <v>0</v>
      </c>
      <c r="BB1383" s="68" t="str">
        <f>'Flight Data'!$A1381</f>
        <v>G1380</v>
      </c>
      <c r="BC1383" s="68">
        <f ca="1">'Flight Data'!$B1381</f>
        <v>7</v>
      </c>
      <c r="BD1383" s="68">
        <f ca="1">ROUND(NORMINV($BI1383,'Inputs and Outputs'!$C$20,'Inputs and Outputs'!$D$20),0)</f>
        <v>102</v>
      </c>
      <c r="BE1383" s="68">
        <f t="shared" si="449"/>
        <v>104</v>
      </c>
      <c r="BF1383" s="68">
        <f t="shared" ca="1" si="450"/>
        <v>102</v>
      </c>
      <c r="BG1383" s="68">
        <f ca="1">IF(BF1383-BC1383&gt;'Inputs and Outputs'!$D$4,Four-BC1383,0)</f>
        <v>0</v>
      </c>
      <c r="BH1383" s="68">
        <f ca="1">BF1383*'Inputs and Outputs'!$D$5-BG1383*'Inputs and Outputs'!$D$6</f>
        <v>4080</v>
      </c>
      <c r="BI1383" s="70">
        <f t="shared" ca="1" si="458"/>
        <v>0.30659660975535585</v>
      </c>
      <c r="BJ1383" s="68">
        <f t="shared" si="451"/>
        <v>200</v>
      </c>
      <c r="BK1383" s="75">
        <f ca="1">BF1383*'Inputs and Outputs'!$D$5-('Model Part B'!BG1383*'Model Part B'!BJ1383+BG1383*Costperbumped)</f>
        <v>4080</v>
      </c>
      <c r="BN1383" s="74">
        <v>1380</v>
      </c>
      <c r="BO1383" s="68" t="s">
        <v>7</v>
      </c>
      <c r="BP1383" s="71">
        <f t="shared" si="464"/>
        <v>44657</v>
      </c>
      <c r="BQ1383" s="67" t="s">
        <v>0</v>
      </c>
      <c r="BR1383" s="68" t="str">
        <f>'Flight Data'!$A1381</f>
        <v>G1380</v>
      </c>
      <c r="BS1383" s="68">
        <f ca="1">'Flight Data'!$B1381</f>
        <v>7</v>
      </c>
      <c r="BT1383" s="68">
        <f ca="1">ROUND(NORMINV($BY1383,'Inputs and Outputs'!$C$18,'Inputs and Outputs'!$D$18),0)</f>
        <v>114</v>
      </c>
      <c r="BU1383" s="68">
        <f t="shared" si="452"/>
        <v>105</v>
      </c>
      <c r="BV1383" s="68">
        <f t="shared" ca="1" si="453"/>
        <v>105</v>
      </c>
      <c r="BW1383" s="68">
        <f ca="1">IF(BV1383-BS1383&gt;'Inputs and Outputs'!$D$4,Five-BS1383,0)</f>
        <v>0</v>
      </c>
      <c r="BX1383" s="68">
        <f ca="1">BV1383*'Inputs and Outputs'!$D$5-BW1383*'Inputs and Outputs'!$D$6</f>
        <v>4200</v>
      </c>
      <c r="BY1383" s="70">
        <f t="shared" ca="1" si="459"/>
        <v>0.98219067875731902</v>
      </c>
      <c r="BZ1383" s="68">
        <f t="shared" si="454"/>
        <v>200</v>
      </c>
      <c r="CA1383" s="75">
        <f ca="1">BV1383*'Inputs and Outputs'!$D$5-('Model Part B'!BW1383*'Model Part B'!BZ1383+BW1383*Costperbumped)</f>
        <v>4200</v>
      </c>
    </row>
    <row r="1384" spans="2:79" x14ac:dyDescent="0.2">
      <c r="B1384" s="74">
        <v>1381</v>
      </c>
      <c r="C1384" s="68" t="s">
        <v>6</v>
      </c>
      <c r="D1384" s="71">
        <f t="shared" si="460"/>
        <v>44658</v>
      </c>
      <c r="E1384" s="67" t="s">
        <v>3</v>
      </c>
      <c r="F1384" s="68" t="str">
        <f>'Flight Data'!$A1382</f>
        <v>G1381</v>
      </c>
      <c r="G1384" s="68">
        <f ca="1">'Flight Data'!$B1382</f>
        <v>3</v>
      </c>
      <c r="H1384" s="68">
        <f ca="1">ROUND(NORMINV($M1384,'Inputs and Outputs'!$C$18,'Inputs and Outputs'!$D$18),0)</f>
        <v>102</v>
      </c>
      <c r="I1384" s="68">
        <f t="shared" si="440"/>
        <v>101</v>
      </c>
      <c r="J1384" s="68">
        <f t="shared" ca="1" si="441"/>
        <v>101</v>
      </c>
      <c r="K1384" s="68">
        <f ca="1">IF(J1384-G1384&gt;'Inputs and Outputs'!$D$4,One-G1384,0)</f>
        <v>0</v>
      </c>
      <c r="L1384" s="68">
        <f ca="1">J1384*'Inputs and Outputs'!$D$5-K1384*'Inputs and Outputs'!$D$6</f>
        <v>4040</v>
      </c>
      <c r="M1384" s="70">
        <f t="shared" ca="1" si="455"/>
        <v>0.54606422523732301</v>
      </c>
      <c r="N1384" s="68">
        <f t="shared" si="442"/>
        <v>25</v>
      </c>
      <c r="O1384" s="75">
        <f ca="1">J1384*'Inputs and Outputs'!$D$5-('Model Part B'!K1384*'Model Part B'!N1384+K1384*Costperbumped)</f>
        <v>4040</v>
      </c>
      <c r="R1384" s="74">
        <v>1381</v>
      </c>
      <c r="S1384" s="68" t="s">
        <v>6</v>
      </c>
      <c r="T1384" s="71">
        <f t="shared" si="461"/>
        <v>44658</v>
      </c>
      <c r="U1384" s="67" t="s">
        <v>3</v>
      </c>
      <c r="V1384" s="68" t="str">
        <f>'Flight Data'!$A1382</f>
        <v>G1381</v>
      </c>
      <c r="W1384" s="68">
        <f ca="1">'Flight Data'!$B1382</f>
        <v>3</v>
      </c>
      <c r="X1384" s="68">
        <f ca="1">ROUND(NORMINV($AC1384,'Inputs and Outputs'!$C$18,'Inputs and Outputs'!$D$18),0)</f>
        <v>93</v>
      </c>
      <c r="Y1384" s="68">
        <f t="shared" si="443"/>
        <v>102</v>
      </c>
      <c r="Z1384" s="68">
        <f t="shared" ca="1" si="444"/>
        <v>93</v>
      </c>
      <c r="AA1384" s="68">
        <f ca="1">IF(Z1384-W1384&gt;'Inputs and Outputs'!$D$4,One-W1384,0)</f>
        <v>0</v>
      </c>
      <c r="AB1384" s="68">
        <f ca="1">Z1384*'Inputs and Outputs'!$D$5-AA1384*'Inputs and Outputs'!$D$6</f>
        <v>3720</v>
      </c>
      <c r="AC1384" s="70">
        <f t="shared" ca="1" si="456"/>
        <v>9.4213707528548518E-2</v>
      </c>
      <c r="AD1384" s="68">
        <f t="shared" si="445"/>
        <v>25</v>
      </c>
      <c r="AE1384" s="75">
        <f ca="1">Z1384*'Inputs and Outputs'!$D$5-('Model Part B'!AA1384*'Model Part B'!AD1384+AA1384*Costperbumped)</f>
        <v>3720</v>
      </c>
      <c r="AH1384" s="74">
        <v>1381</v>
      </c>
      <c r="AI1384" s="68" t="s">
        <v>6</v>
      </c>
      <c r="AJ1384" s="71">
        <f t="shared" si="462"/>
        <v>44658</v>
      </c>
      <c r="AK1384" s="67" t="s">
        <v>3</v>
      </c>
      <c r="AL1384" s="68" t="str">
        <f>'Flight Data'!$A1382</f>
        <v>G1381</v>
      </c>
      <c r="AM1384" s="68">
        <f ca="1">'Flight Data'!$B1382</f>
        <v>3</v>
      </c>
      <c r="AN1384" s="68">
        <f ca="1">ROUND(NORMINV($AS1384,'Inputs and Outputs'!$C$18,'Inputs and Outputs'!$D$18),0)</f>
        <v>106</v>
      </c>
      <c r="AO1384" s="68">
        <f t="shared" si="446"/>
        <v>103</v>
      </c>
      <c r="AP1384" s="68">
        <f t="shared" ca="1" si="447"/>
        <v>103</v>
      </c>
      <c r="AQ1384" s="68">
        <f ca="1">IF(AP1384-AM1384&gt;'Inputs and Outputs'!$D$4,Three-AM1384,0)</f>
        <v>0</v>
      </c>
      <c r="AR1384" s="68">
        <f ca="1">AP1384*'Inputs and Outputs'!$D$5-AQ1384*'Inputs and Outputs'!$D$6</f>
        <v>4120</v>
      </c>
      <c r="AS1384" s="70">
        <f t="shared" ca="1" si="457"/>
        <v>0.78826081773539858</v>
      </c>
      <c r="AT1384" s="68">
        <f t="shared" si="448"/>
        <v>25</v>
      </c>
      <c r="AU1384" s="75">
        <f ca="1">AP1384*'Inputs and Outputs'!$D$5-('Model Part B'!AQ1384*'Model Part B'!AT1384+AQ1384*Costperbumped)</f>
        <v>4120</v>
      </c>
      <c r="AX1384" s="74">
        <v>1381</v>
      </c>
      <c r="AY1384" s="68" t="s">
        <v>6</v>
      </c>
      <c r="AZ1384" s="71">
        <f t="shared" si="463"/>
        <v>44658</v>
      </c>
      <c r="BA1384" s="67" t="s">
        <v>3</v>
      </c>
      <c r="BB1384" s="68" t="str">
        <f>'Flight Data'!$A1382</f>
        <v>G1381</v>
      </c>
      <c r="BC1384" s="68">
        <f ca="1">'Flight Data'!$B1382</f>
        <v>3</v>
      </c>
      <c r="BD1384" s="68">
        <f ca="1">ROUND(NORMINV($BI1384,'Inputs and Outputs'!$C$18,'Inputs and Outputs'!$D$18),0)</f>
        <v>100</v>
      </c>
      <c r="BE1384" s="68">
        <f t="shared" si="449"/>
        <v>104</v>
      </c>
      <c r="BF1384" s="68">
        <f t="shared" ca="1" si="450"/>
        <v>100</v>
      </c>
      <c r="BG1384" s="68">
        <f ca="1">IF(BF1384-BC1384&gt;'Inputs and Outputs'!$D$4,Four-BC1384,0)</f>
        <v>0</v>
      </c>
      <c r="BH1384" s="68">
        <f ca="1">BF1384*'Inputs and Outputs'!$D$5-BG1384*'Inputs and Outputs'!$D$6</f>
        <v>4000</v>
      </c>
      <c r="BI1384" s="70">
        <f t="shared" ca="1" si="458"/>
        <v>0.4479401160954728</v>
      </c>
      <c r="BJ1384" s="68">
        <f t="shared" si="451"/>
        <v>25</v>
      </c>
      <c r="BK1384" s="75">
        <f ca="1">BF1384*'Inputs and Outputs'!$D$5-('Model Part B'!BG1384*'Model Part B'!BJ1384+BG1384*Costperbumped)</f>
        <v>4000</v>
      </c>
      <c r="BN1384" s="74">
        <v>1381</v>
      </c>
      <c r="BO1384" s="68" t="s">
        <v>6</v>
      </c>
      <c r="BP1384" s="71">
        <f t="shared" si="464"/>
        <v>44658</v>
      </c>
      <c r="BQ1384" s="67" t="s">
        <v>3</v>
      </c>
      <c r="BR1384" s="68" t="str">
        <f>'Flight Data'!$A1382</f>
        <v>G1381</v>
      </c>
      <c r="BS1384" s="68">
        <f ca="1">'Flight Data'!$B1382</f>
        <v>3</v>
      </c>
      <c r="BT1384" s="68">
        <f ca="1">ROUND(NORMINV($BY1384,'Inputs and Outputs'!$C$18,'Inputs and Outputs'!$D$18),0)</f>
        <v>104</v>
      </c>
      <c r="BU1384" s="68">
        <f t="shared" si="452"/>
        <v>105</v>
      </c>
      <c r="BV1384" s="68">
        <f t="shared" ca="1" si="453"/>
        <v>104</v>
      </c>
      <c r="BW1384" s="68">
        <f ca="1">IF(BV1384-BS1384&gt;'Inputs and Outputs'!$D$4,Five-BS1384,0)</f>
        <v>2</v>
      </c>
      <c r="BX1384" s="68">
        <f ca="1">BV1384*'Inputs and Outputs'!$D$5-BW1384*'Inputs and Outputs'!$D$6</f>
        <v>3960</v>
      </c>
      <c r="BY1384" s="70">
        <f t="shared" ca="1" si="459"/>
        <v>0.70860507311607224</v>
      </c>
      <c r="BZ1384" s="68">
        <f t="shared" si="454"/>
        <v>25</v>
      </c>
      <c r="CA1384" s="75">
        <f ca="1">BV1384*'Inputs and Outputs'!$D$5-('Model Part B'!BW1384*'Model Part B'!BZ1384+BW1384*Costperbumped)</f>
        <v>3910</v>
      </c>
    </row>
    <row r="1385" spans="2:79" x14ac:dyDescent="0.2">
      <c r="B1385" s="74">
        <v>1382</v>
      </c>
      <c r="C1385" s="68" t="s">
        <v>6</v>
      </c>
      <c r="D1385" s="71">
        <f t="shared" si="460"/>
        <v>44658</v>
      </c>
      <c r="E1385" s="67" t="s">
        <v>2</v>
      </c>
      <c r="F1385" s="68" t="str">
        <f>'Flight Data'!$A1383</f>
        <v>G1382</v>
      </c>
      <c r="G1385" s="68">
        <f ca="1">'Flight Data'!$B1383</f>
        <v>8</v>
      </c>
      <c r="H1385" s="68">
        <f ca="1">ROUND(NORMINV($M1385,'Inputs and Outputs'!$C$19,'Inputs and Outputs'!$D$19),0)</f>
        <v>109</v>
      </c>
      <c r="I1385" s="68">
        <f t="shared" si="440"/>
        <v>101</v>
      </c>
      <c r="J1385" s="68">
        <f t="shared" ca="1" si="441"/>
        <v>101</v>
      </c>
      <c r="K1385" s="68">
        <f ca="1">IF(J1385-G1385&gt;'Inputs and Outputs'!$D$4,One-G1385,0)</f>
        <v>0</v>
      </c>
      <c r="L1385" s="68">
        <f ca="1">J1385*'Inputs and Outputs'!$D$5-K1385*'Inputs and Outputs'!$D$6</f>
        <v>4040</v>
      </c>
      <c r="M1385" s="70">
        <f t="shared" ca="1" si="455"/>
        <v>0.8884222809099811</v>
      </c>
      <c r="N1385" s="68">
        <f t="shared" si="442"/>
        <v>25</v>
      </c>
      <c r="O1385" s="75">
        <f ca="1">J1385*'Inputs and Outputs'!$D$5-('Model Part B'!K1385*'Model Part B'!N1385+K1385*Costperbumped)</f>
        <v>4040</v>
      </c>
      <c r="R1385" s="74">
        <v>1382</v>
      </c>
      <c r="S1385" s="68" t="s">
        <v>6</v>
      </c>
      <c r="T1385" s="71">
        <f t="shared" si="461"/>
        <v>44658</v>
      </c>
      <c r="U1385" s="67" t="s">
        <v>2</v>
      </c>
      <c r="V1385" s="68" t="str">
        <f>'Flight Data'!$A1383</f>
        <v>G1382</v>
      </c>
      <c r="W1385" s="68">
        <f ca="1">'Flight Data'!$B1383</f>
        <v>8</v>
      </c>
      <c r="X1385" s="68">
        <f ca="1">ROUND(NORMINV($AC1385,'Inputs and Outputs'!$C$19,'Inputs and Outputs'!$D$19),0)</f>
        <v>102</v>
      </c>
      <c r="Y1385" s="68">
        <f t="shared" si="443"/>
        <v>102</v>
      </c>
      <c r="Z1385" s="68">
        <f t="shared" ca="1" si="444"/>
        <v>102</v>
      </c>
      <c r="AA1385" s="68">
        <f ca="1">IF(Z1385-W1385&gt;'Inputs and Outputs'!$D$4,One-W1385,0)</f>
        <v>0</v>
      </c>
      <c r="AB1385" s="68">
        <f ca="1">Z1385*'Inputs and Outputs'!$D$5-AA1385*'Inputs and Outputs'!$D$6</f>
        <v>4080</v>
      </c>
      <c r="AC1385" s="70">
        <f t="shared" ca="1" si="456"/>
        <v>0.43576839860388628</v>
      </c>
      <c r="AD1385" s="68">
        <f t="shared" si="445"/>
        <v>25</v>
      </c>
      <c r="AE1385" s="75">
        <f ca="1">Z1385*'Inputs and Outputs'!$D$5-('Model Part B'!AA1385*'Model Part B'!AD1385+AA1385*Costperbumped)</f>
        <v>4080</v>
      </c>
      <c r="AH1385" s="74">
        <v>1382</v>
      </c>
      <c r="AI1385" s="68" t="s">
        <v>6</v>
      </c>
      <c r="AJ1385" s="71">
        <f t="shared" si="462"/>
        <v>44658</v>
      </c>
      <c r="AK1385" s="67" t="s">
        <v>2</v>
      </c>
      <c r="AL1385" s="68" t="str">
        <f>'Flight Data'!$A1383</f>
        <v>G1382</v>
      </c>
      <c r="AM1385" s="68">
        <f ca="1">'Flight Data'!$B1383</f>
        <v>8</v>
      </c>
      <c r="AN1385" s="68">
        <f ca="1">ROUND(NORMINV($AS1385,'Inputs and Outputs'!$C$19,'Inputs and Outputs'!$D$19),0)</f>
        <v>98</v>
      </c>
      <c r="AO1385" s="68">
        <f t="shared" si="446"/>
        <v>103</v>
      </c>
      <c r="AP1385" s="68">
        <f t="shared" ca="1" si="447"/>
        <v>98</v>
      </c>
      <c r="AQ1385" s="68">
        <f ca="1">IF(AP1385-AM1385&gt;'Inputs and Outputs'!$D$4,Three-AM1385,0)</f>
        <v>0</v>
      </c>
      <c r="AR1385" s="68">
        <f ca="1">AP1385*'Inputs and Outputs'!$D$5-AQ1385*'Inputs and Outputs'!$D$6</f>
        <v>3920</v>
      </c>
      <c r="AS1385" s="70">
        <f t="shared" ca="1" si="457"/>
        <v>0.14048987088064901</v>
      </c>
      <c r="AT1385" s="68">
        <f t="shared" si="448"/>
        <v>25</v>
      </c>
      <c r="AU1385" s="75">
        <f ca="1">AP1385*'Inputs and Outputs'!$D$5-('Model Part B'!AQ1385*'Model Part B'!AT1385+AQ1385*Costperbumped)</f>
        <v>3920</v>
      </c>
      <c r="AX1385" s="74">
        <v>1382</v>
      </c>
      <c r="AY1385" s="68" t="s">
        <v>6</v>
      </c>
      <c r="AZ1385" s="71">
        <f t="shared" si="463"/>
        <v>44658</v>
      </c>
      <c r="BA1385" s="67" t="s">
        <v>2</v>
      </c>
      <c r="BB1385" s="68" t="str">
        <f>'Flight Data'!$A1383</f>
        <v>G1382</v>
      </c>
      <c r="BC1385" s="68">
        <f ca="1">'Flight Data'!$B1383</f>
        <v>8</v>
      </c>
      <c r="BD1385" s="68">
        <f ca="1">ROUND(NORMINV($BI1385,'Inputs and Outputs'!$C$19,'Inputs and Outputs'!$D$19),0)</f>
        <v>110</v>
      </c>
      <c r="BE1385" s="68">
        <f t="shared" si="449"/>
        <v>104</v>
      </c>
      <c r="BF1385" s="68">
        <f t="shared" ca="1" si="450"/>
        <v>104</v>
      </c>
      <c r="BG1385" s="68">
        <f ca="1">IF(BF1385-BC1385&gt;'Inputs and Outputs'!$D$4,Four-BC1385,0)</f>
        <v>0</v>
      </c>
      <c r="BH1385" s="68">
        <f ca="1">BF1385*'Inputs and Outputs'!$D$5-BG1385*'Inputs and Outputs'!$D$6</f>
        <v>4160</v>
      </c>
      <c r="BI1385" s="70">
        <f t="shared" ca="1" si="458"/>
        <v>0.92492756735113912</v>
      </c>
      <c r="BJ1385" s="68">
        <f t="shared" si="451"/>
        <v>25</v>
      </c>
      <c r="BK1385" s="75">
        <f ca="1">BF1385*'Inputs and Outputs'!$D$5-('Model Part B'!BG1385*'Model Part B'!BJ1385+BG1385*Costperbumped)</f>
        <v>4160</v>
      </c>
      <c r="BN1385" s="74">
        <v>1382</v>
      </c>
      <c r="BO1385" s="68" t="s">
        <v>6</v>
      </c>
      <c r="BP1385" s="71">
        <f t="shared" si="464"/>
        <v>44658</v>
      </c>
      <c r="BQ1385" s="67" t="s">
        <v>2</v>
      </c>
      <c r="BR1385" s="68" t="str">
        <f>'Flight Data'!$A1383</f>
        <v>G1382</v>
      </c>
      <c r="BS1385" s="68">
        <f ca="1">'Flight Data'!$B1383</f>
        <v>8</v>
      </c>
      <c r="BT1385" s="68">
        <f ca="1">ROUND(NORMINV($BY1385,'Inputs and Outputs'!$C$18,'Inputs and Outputs'!$D$18),0)</f>
        <v>89</v>
      </c>
      <c r="BU1385" s="68">
        <f t="shared" si="452"/>
        <v>105</v>
      </c>
      <c r="BV1385" s="68">
        <f t="shared" ca="1" si="453"/>
        <v>89</v>
      </c>
      <c r="BW1385" s="68">
        <f ca="1">IF(BV1385-BS1385&gt;'Inputs and Outputs'!$D$4,Five-BS1385,0)</f>
        <v>0</v>
      </c>
      <c r="BX1385" s="68">
        <f ca="1">BV1385*'Inputs and Outputs'!$D$5-BW1385*'Inputs and Outputs'!$D$6</f>
        <v>3560</v>
      </c>
      <c r="BY1385" s="70">
        <f t="shared" ca="1" si="459"/>
        <v>2.6313540946453662E-2</v>
      </c>
      <c r="BZ1385" s="68">
        <f t="shared" si="454"/>
        <v>25</v>
      </c>
      <c r="CA1385" s="75">
        <f ca="1">BV1385*'Inputs and Outputs'!$D$5-('Model Part B'!BW1385*'Model Part B'!BZ1385+BW1385*Costperbumped)</f>
        <v>3560</v>
      </c>
    </row>
    <row r="1386" spans="2:79" x14ac:dyDescent="0.2">
      <c r="B1386" s="74">
        <v>1383</v>
      </c>
      <c r="C1386" s="68" t="s">
        <v>6</v>
      </c>
      <c r="D1386" s="71">
        <f t="shared" si="460"/>
        <v>44658</v>
      </c>
      <c r="E1386" s="67" t="s">
        <v>0</v>
      </c>
      <c r="F1386" s="68" t="str">
        <f>'Flight Data'!$A1384</f>
        <v>G1383</v>
      </c>
      <c r="G1386" s="68">
        <f ca="1">'Flight Data'!$B1384</f>
        <v>7</v>
      </c>
      <c r="H1386" s="68">
        <f ca="1">ROUND(NORMINV($M1386,'Inputs and Outputs'!$C$20,'Inputs and Outputs'!$D$20),0)</f>
        <v>104</v>
      </c>
      <c r="I1386" s="68">
        <f t="shared" si="440"/>
        <v>101</v>
      </c>
      <c r="J1386" s="68">
        <f t="shared" ca="1" si="441"/>
        <v>101</v>
      </c>
      <c r="K1386" s="68">
        <f ca="1">IF(J1386-G1386&gt;'Inputs and Outputs'!$D$4,One-G1386,0)</f>
        <v>0</v>
      </c>
      <c r="L1386" s="68">
        <f ca="1">J1386*'Inputs and Outputs'!$D$5-K1386*'Inputs and Outputs'!$D$6</f>
        <v>4040</v>
      </c>
      <c r="M1386" s="70">
        <f t="shared" ca="1" si="455"/>
        <v>0.43377049412865476</v>
      </c>
      <c r="N1386" s="68">
        <f t="shared" si="442"/>
        <v>200</v>
      </c>
      <c r="O1386" s="75">
        <f ca="1">J1386*'Inputs and Outputs'!$D$5-('Model Part B'!K1386*'Model Part B'!N1386+K1386*Costperbumped)</f>
        <v>4040</v>
      </c>
      <c r="R1386" s="74">
        <v>1383</v>
      </c>
      <c r="S1386" s="68" t="s">
        <v>6</v>
      </c>
      <c r="T1386" s="71">
        <f t="shared" si="461"/>
        <v>44658</v>
      </c>
      <c r="U1386" s="67" t="s">
        <v>0</v>
      </c>
      <c r="V1386" s="68" t="str">
        <f>'Flight Data'!$A1384</f>
        <v>G1383</v>
      </c>
      <c r="W1386" s="68">
        <f ca="1">'Flight Data'!$B1384</f>
        <v>7</v>
      </c>
      <c r="X1386" s="68">
        <f ca="1">ROUND(NORMINV($AC1386,'Inputs and Outputs'!$C$20,'Inputs and Outputs'!$D$20),0)</f>
        <v>109</v>
      </c>
      <c r="Y1386" s="68">
        <f t="shared" si="443"/>
        <v>102</v>
      </c>
      <c r="Z1386" s="68">
        <f t="shared" ca="1" si="444"/>
        <v>102</v>
      </c>
      <c r="AA1386" s="68">
        <f ca="1">IF(Z1386-W1386&gt;'Inputs and Outputs'!$D$4,One-W1386,0)</f>
        <v>0</v>
      </c>
      <c r="AB1386" s="68">
        <f ca="1">Z1386*'Inputs and Outputs'!$D$5-AA1386*'Inputs and Outputs'!$D$6</f>
        <v>4080</v>
      </c>
      <c r="AC1386" s="70">
        <f t="shared" ca="1" si="456"/>
        <v>0.77700579245191348</v>
      </c>
      <c r="AD1386" s="68">
        <f t="shared" si="445"/>
        <v>200</v>
      </c>
      <c r="AE1386" s="75">
        <f ca="1">Z1386*'Inputs and Outputs'!$D$5-('Model Part B'!AA1386*'Model Part B'!AD1386+AA1386*Costperbumped)</f>
        <v>4080</v>
      </c>
      <c r="AH1386" s="74">
        <v>1383</v>
      </c>
      <c r="AI1386" s="68" t="s">
        <v>6</v>
      </c>
      <c r="AJ1386" s="71">
        <f t="shared" si="462"/>
        <v>44658</v>
      </c>
      <c r="AK1386" s="67" t="s">
        <v>0</v>
      </c>
      <c r="AL1386" s="68" t="str">
        <f>'Flight Data'!$A1384</f>
        <v>G1383</v>
      </c>
      <c r="AM1386" s="68">
        <f ca="1">'Flight Data'!$B1384</f>
        <v>7</v>
      </c>
      <c r="AN1386" s="68">
        <f ca="1">ROUND(NORMINV($AS1386,'Inputs and Outputs'!$C$20,'Inputs and Outputs'!$D$20),0)</f>
        <v>103</v>
      </c>
      <c r="AO1386" s="68">
        <f t="shared" si="446"/>
        <v>103</v>
      </c>
      <c r="AP1386" s="68">
        <f t="shared" ca="1" si="447"/>
        <v>103</v>
      </c>
      <c r="AQ1386" s="68">
        <f ca="1">IF(AP1386-AM1386&gt;'Inputs and Outputs'!$D$4,Three-AM1386,0)</f>
        <v>0</v>
      </c>
      <c r="AR1386" s="68">
        <f ca="1">AP1386*'Inputs and Outputs'!$D$5-AQ1386*'Inputs and Outputs'!$D$6</f>
        <v>4120</v>
      </c>
      <c r="AS1386" s="70">
        <f t="shared" ca="1" si="457"/>
        <v>0.36977200380506858</v>
      </c>
      <c r="AT1386" s="68">
        <f t="shared" si="448"/>
        <v>200</v>
      </c>
      <c r="AU1386" s="75">
        <f ca="1">AP1386*'Inputs and Outputs'!$D$5-('Model Part B'!AQ1386*'Model Part B'!AT1386+AQ1386*Costperbumped)</f>
        <v>4120</v>
      </c>
      <c r="AX1386" s="74">
        <v>1383</v>
      </c>
      <c r="AY1386" s="68" t="s">
        <v>6</v>
      </c>
      <c r="AZ1386" s="71">
        <f t="shared" si="463"/>
        <v>44658</v>
      </c>
      <c r="BA1386" s="67" t="s">
        <v>0</v>
      </c>
      <c r="BB1386" s="68" t="str">
        <f>'Flight Data'!$A1384</f>
        <v>G1383</v>
      </c>
      <c r="BC1386" s="68">
        <f ca="1">'Flight Data'!$B1384</f>
        <v>7</v>
      </c>
      <c r="BD1386" s="68">
        <f ca="1">ROUND(NORMINV($BI1386,'Inputs and Outputs'!$C$20,'Inputs and Outputs'!$D$20),0)</f>
        <v>112</v>
      </c>
      <c r="BE1386" s="68">
        <f t="shared" si="449"/>
        <v>104</v>
      </c>
      <c r="BF1386" s="68">
        <f t="shared" ca="1" si="450"/>
        <v>104</v>
      </c>
      <c r="BG1386" s="68">
        <f ca="1">IF(BF1386-BC1386&gt;'Inputs and Outputs'!$D$4,Four-BC1386,0)</f>
        <v>0</v>
      </c>
      <c r="BH1386" s="68">
        <f ca="1">BF1386*'Inputs and Outputs'!$D$5-BG1386*'Inputs and Outputs'!$D$6</f>
        <v>4160</v>
      </c>
      <c r="BI1386" s="70">
        <f t="shared" ca="1" si="458"/>
        <v>0.92050481808231532</v>
      </c>
      <c r="BJ1386" s="68">
        <f t="shared" si="451"/>
        <v>200</v>
      </c>
      <c r="BK1386" s="75">
        <f ca="1">BF1386*'Inputs and Outputs'!$D$5-('Model Part B'!BG1386*'Model Part B'!BJ1386+BG1386*Costperbumped)</f>
        <v>4160</v>
      </c>
      <c r="BN1386" s="74">
        <v>1383</v>
      </c>
      <c r="BO1386" s="68" t="s">
        <v>6</v>
      </c>
      <c r="BP1386" s="71">
        <f t="shared" si="464"/>
        <v>44658</v>
      </c>
      <c r="BQ1386" s="67" t="s">
        <v>0</v>
      </c>
      <c r="BR1386" s="68" t="str">
        <f>'Flight Data'!$A1384</f>
        <v>G1383</v>
      </c>
      <c r="BS1386" s="68">
        <f ca="1">'Flight Data'!$B1384</f>
        <v>7</v>
      </c>
      <c r="BT1386" s="68">
        <f ca="1">ROUND(NORMINV($BY1386,'Inputs and Outputs'!$C$18,'Inputs and Outputs'!$D$18),0)</f>
        <v>100</v>
      </c>
      <c r="BU1386" s="68">
        <f t="shared" si="452"/>
        <v>105</v>
      </c>
      <c r="BV1386" s="68">
        <f t="shared" ca="1" si="453"/>
        <v>100</v>
      </c>
      <c r="BW1386" s="68">
        <f ca="1">IF(BV1386-BS1386&gt;'Inputs and Outputs'!$D$4,Five-BS1386,0)</f>
        <v>0</v>
      </c>
      <c r="BX1386" s="68">
        <f ca="1">BV1386*'Inputs and Outputs'!$D$5-BW1386*'Inputs and Outputs'!$D$6</f>
        <v>4000</v>
      </c>
      <c r="BY1386" s="70">
        <f t="shared" ca="1" si="459"/>
        <v>0.41755586715956472</v>
      </c>
      <c r="BZ1386" s="68">
        <f t="shared" si="454"/>
        <v>200</v>
      </c>
      <c r="CA1386" s="75">
        <f ca="1">BV1386*'Inputs and Outputs'!$D$5-('Model Part B'!BW1386*'Model Part B'!BZ1386+BW1386*Costperbumped)</f>
        <v>4000</v>
      </c>
    </row>
    <row r="1387" spans="2:79" x14ac:dyDescent="0.2">
      <c r="B1387" s="74">
        <v>1384</v>
      </c>
      <c r="C1387" s="68" t="s">
        <v>5</v>
      </c>
      <c r="D1387" s="71">
        <f t="shared" si="460"/>
        <v>44659</v>
      </c>
      <c r="E1387" s="67" t="s">
        <v>3</v>
      </c>
      <c r="F1387" s="68" t="str">
        <f>'Flight Data'!$A1385</f>
        <v>G1384</v>
      </c>
      <c r="G1387" s="68">
        <f ca="1">'Flight Data'!$B1385</f>
        <v>2</v>
      </c>
      <c r="H1387" s="68">
        <f ca="1">ROUND(NORMINV($M1387,'Inputs and Outputs'!$C$18,'Inputs and Outputs'!$D$18),0)</f>
        <v>86</v>
      </c>
      <c r="I1387" s="68">
        <f t="shared" si="440"/>
        <v>101</v>
      </c>
      <c r="J1387" s="68">
        <f t="shared" ca="1" si="441"/>
        <v>86</v>
      </c>
      <c r="K1387" s="68">
        <f ca="1">IF(J1387-G1387&gt;'Inputs and Outputs'!$D$4,One-G1387,0)</f>
        <v>0</v>
      </c>
      <c r="L1387" s="68">
        <f ca="1">J1387*'Inputs and Outputs'!$D$5-K1387*'Inputs and Outputs'!$D$6</f>
        <v>3440</v>
      </c>
      <c r="M1387" s="70">
        <f t="shared" ca="1" si="455"/>
        <v>5.3943660042669039E-3</v>
      </c>
      <c r="N1387" s="68">
        <f t="shared" si="442"/>
        <v>25</v>
      </c>
      <c r="O1387" s="75">
        <f ca="1">J1387*'Inputs and Outputs'!$D$5-('Model Part B'!K1387*'Model Part B'!N1387+K1387*Costperbumped)</f>
        <v>3440</v>
      </c>
      <c r="R1387" s="74">
        <v>1384</v>
      </c>
      <c r="S1387" s="68" t="s">
        <v>5</v>
      </c>
      <c r="T1387" s="71">
        <f t="shared" si="461"/>
        <v>44659</v>
      </c>
      <c r="U1387" s="67" t="s">
        <v>3</v>
      </c>
      <c r="V1387" s="68" t="str">
        <f>'Flight Data'!$A1385</f>
        <v>G1384</v>
      </c>
      <c r="W1387" s="68">
        <f ca="1">'Flight Data'!$B1385</f>
        <v>2</v>
      </c>
      <c r="X1387" s="68">
        <f ca="1">ROUND(NORMINV($AC1387,'Inputs and Outputs'!$C$18,'Inputs and Outputs'!$D$18),0)</f>
        <v>106</v>
      </c>
      <c r="Y1387" s="68">
        <f t="shared" si="443"/>
        <v>102</v>
      </c>
      <c r="Z1387" s="68">
        <f t="shared" ca="1" si="444"/>
        <v>102</v>
      </c>
      <c r="AA1387" s="68">
        <f ca="1">IF(Z1387-W1387&gt;'Inputs and Outputs'!$D$4,One-W1387,0)</f>
        <v>0</v>
      </c>
      <c r="AB1387" s="68">
        <f ca="1">Z1387*'Inputs and Outputs'!$D$5-AA1387*'Inputs and Outputs'!$D$6</f>
        <v>4080</v>
      </c>
      <c r="AC1387" s="70">
        <f t="shared" ca="1" si="456"/>
        <v>0.775542306713219</v>
      </c>
      <c r="AD1387" s="68">
        <f t="shared" si="445"/>
        <v>25</v>
      </c>
      <c r="AE1387" s="75">
        <f ca="1">Z1387*'Inputs and Outputs'!$D$5-('Model Part B'!AA1387*'Model Part B'!AD1387+AA1387*Costperbumped)</f>
        <v>4080</v>
      </c>
      <c r="AH1387" s="74">
        <v>1384</v>
      </c>
      <c r="AI1387" s="68" t="s">
        <v>5</v>
      </c>
      <c r="AJ1387" s="71">
        <f t="shared" si="462"/>
        <v>44659</v>
      </c>
      <c r="AK1387" s="67" t="s">
        <v>3</v>
      </c>
      <c r="AL1387" s="68" t="str">
        <f>'Flight Data'!$A1385</f>
        <v>G1384</v>
      </c>
      <c r="AM1387" s="68">
        <f ca="1">'Flight Data'!$B1385</f>
        <v>2</v>
      </c>
      <c r="AN1387" s="68">
        <f ca="1">ROUND(NORMINV($AS1387,'Inputs and Outputs'!$C$18,'Inputs and Outputs'!$D$18),0)</f>
        <v>92</v>
      </c>
      <c r="AO1387" s="68">
        <f t="shared" si="446"/>
        <v>103</v>
      </c>
      <c r="AP1387" s="68">
        <f t="shared" ca="1" si="447"/>
        <v>92</v>
      </c>
      <c r="AQ1387" s="68">
        <f ca="1">IF(AP1387-AM1387&gt;'Inputs and Outputs'!$D$4,Three-AM1387,0)</f>
        <v>0</v>
      </c>
      <c r="AR1387" s="68">
        <f ca="1">AP1387*'Inputs and Outputs'!$D$5-AQ1387*'Inputs and Outputs'!$D$6</f>
        <v>3680</v>
      </c>
      <c r="AS1387" s="70">
        <f t="shared" ca="1" si="457"/>
        <v>5.9788066794753902E-2</v>
      </c>
      <c r="AT1387" s="68">
        <f t="shared" si="448"/>
        <v>25</v>
      </c>
      <c r="AU1387" s="75">
        <f ca="1">AP1387*'Inputs and Outputs'!$D$5-('Model Part B'!AQ1387*'Model Part B'!AT1387+AQ1387*Costperbumped)</f>
        <v>3680</v>
      </c>
      <c r="AX1387" s="74">
        <v>1384</v>
      </c>
      <c r="AY1387" s="68" t="s">
        <v>5</v>
      </c>
      <c r="AZ1387" s="71">
        <f t="shared" si="463"/>
        <v>44659</v>
      </c>
      <c r="BA1387" s="67" t="s">
        <v>3</v>
      </c>
      <c r="BB1387" s="68" t="str">
        <f>'Flight Data'!$A1385</f>
        <v>G1384</v>
      </c>
      <c r="BC1387" s="68">
        <f ca="1">'Flight Data'!$B1385</f>
        <v>2</v>
      </c>
      <c r="BD1387" s="68">
        <f ca="1">ROUND(NORMINV($BI1387,'Inputs and Outputs'!$C$18,'Inputs and Outputs'!$D$18),0)</f>
        <v>104</v>
      </c>
      <c r="BE1387" s="68">
        <f t="shared" si="449"/>
        <v>104</v>
      </c>
      <c r="BF1387" s="68">
        <f t="shared" ca="1" si="450"/>
        <v>104</v>
      </c>
      <c r="BG1387" s="68">
        <f ca="1">IF(BF1387-BC1387&gt;'Inputs and Outputs'!$D$4,Four-BC1387,0)</f>
        <v>2</v>
      </c>
      <c r="BH1387" s="68">
        <f ca="1">BF1387*'Inputs and Outputs'!$D$5-BG1387*'Inputs and Outputs'!$D$6</f>
        <v>3960</v>
      </c>
      <c r="BI1387" s="70">
        <f t="shared" ca="1" si="458"/>
        <v>0.69799770170095887</v>
      </c>
      <c r="BJ1387" s="68">
        <f t="shared" si="451"/>
        <v>25</v>
      </c>
      <c r="BK1387" s="75">
        <f ca="1">BF1387*'Inputs and Outputs'!$D$5-('Model Part B'!BG1387*'Model Part B'!BJ1387+BG1387*Costperbumped)</f>
        <v>3910</v>
      </c>
      <c r="BN1387" s="74">
        <v>1384</v>
      </c>
      <c r="BO1387" s="68" t="s">
        <v>5</v>
      </c>
      <c r="BP1387" s="71">
        <f t="shared" si="464"/>
        <v>44659</v>
      </c>
      <c r="BQ1387" s="67" t="s">
        <v>3</v>
      </c>
      <c r="BR1387" s="68" t="str">
        <f>'Flight Data'!$A1385</f>
        <v>G1384</v>
      </c>
      <c r="BS1387" s="68">
        <f ca="1">'Flight Data'!$B1385</f>
        <v>2</v>
      </c>
      <c r="BT1387" s="68">
        <f ca="1">ROUND(NORMINV($BY1387,'Inputs and Outputs'!$C$18,'Inputs and Outputs'!$D$18),0)</f>
        <v>94</v>
      </c>
      <c r="BU1387" s="68">
        <f t="shared" si="452"/>
        <v>105</v>
      </c>
      <c r="BV1387" s="68">
        <f t="shared" ca="1" si="453"/>
        <v>94</v>
      </c>
      <c r="BW1387" s="68">
        <f ca="1">IF(BV1387-BS1387&gt;'Inputs and Outputs'!$D$4,Five-BS1387,0)</f>
        <v>0</v>
      </c>
      <c r="BX1387" s="68">
        <f ca="1">BV1387*'Inputs and Outputs'!$D$5-BW1387*'Inputs and Outputs'!$D$6</f>
        <v>3760</v>
      </c>
      <c r="BY1387" s="70">
        <f t="shared" ca="1" si="459"/>
        <v>0.11226629077905381</v>
      </c>
      <c r="BZ1387" s="68">
        <f t="shared" si="454"/>
        <v>25</v>
      </c>
      <c r="CA1387" s="75">
        <f ca="1">BV1387*'Inputs and Outputs'!$D$5-('Model Part B'!BW1387*'Model Part B'!BZ1387+BW1387*Costperbumped)</f>
        <v>3760</v>
      </c>
    </row>
    <row r="1388" spans="2:79" x14ac:dyDescent="0.2">
      <c r="B1388" s="74">
        <v>1385</v>
      </c>
      <c r="C1388" s="68" t="s">
        <v>5</v>
      </c>
      <c r="D1388" s="71">
        <f t="shared" si="460"/>
        <v>44659</v>
      </c>
      <c r="E1388" s="67" t="s">
        <v>2</v>
      </c>
      <c r="F1388" s="68" t="str">
        <f>'Flight Data'!$A1386</f>
        <v>G1385</v>
      </c>
      <c r="G1388" s="68">
        <f ca="1">'Flight Data'!$B1386</f>
        <v>1</v>
      </c>
      <c r="H1388" s="68">
        <f ca="1">ROUND(NORMINV($M1388,'Inputs and Outputs'!$C$19,'Inputs and Outputs'!$D$19),0)</f>
        <v>102</v>
      </c>
      <c r="I1388" s="68">
        <f t="shared" si="440"/>
        <v>101</v>
      </c>
      <c r="J1388" s="68">
        <f t="shared" ca="1" si="441"/>
        <v>101</v>
      </c>
      <c r="K1388" s="68">
        <f ca="1">IF(J1388-G1388&gt;'Inputs and Outputs'!$D$4,One-G1388,0)</f>
        <v>0</v>
      </c>
      <c r="L1388" s="68">
        <f ca="1">J1388*'Inputs and Outputs'!$D$5-K1388*'Inputs and Outputs'!$D$6</f>
        <v>4040</v>
      </c>
      <c r="M1388" s="70">
        <f t="shared" ca="1" si="455"/>
        <v>0.39125376574852888</v>
      </c>
      <c r="N1388" s="68">
        <f t="shared" si="442"/>
        <v>25</v>
      </c>
      <c r="O1388" s="75">
        <f ca="1">J1388*'Inputs and Outputs'!$D$5-('Model Part B'!K1388*'Model Part B'!N1388+K1388*Costperbumped)</f>
        <v>4040</v>
      </c>
      <c r="R1388" s="74">
        <v>1385</v>
      </c>
      <c r="S1388" s="68" t="s">
        <v>5</v>
      </c>
      <c r="T1388" s="71">
        <f t="shared" si="461"/>
        <v>44659</v>
      </c>
      <c r="U1388" s="67" t="s">
        <v>2</v>
      </c>
      <c r="V1388" s="68" t="str">
        <f>'Flight Data'!$A1386</f>
        <v>G1385</v>
      </c>
      <c r="W1388" s="68">
        <f ca="1">'Flight Data'!$B1386</f>
        <v>1</v>
      </c>
      <c r="X1388" s="68">
        <f ca="1">ROUND(NORMINV($AC1388,'Inputs and Outputs'!$C$19,'Inputs and Outputs'!$D$19),0)</f>
        <v>97</v>
      </c>
      <c r="Y1388" s="68">
        <f t="shared" si="443"/>
        <v>102</v>
      </c>
      <c r="Z1388" s="68">
        <f t="shared" ca="1" si="444"/>
        <v>97</v>
      </c>
      <c r="AA1388" s="68">
        <f ca="1">IF(Z1388-W1388&gt;'Inputs and Outputs'!$D$4,One-W1388,0)</f>
        <v>0</v>
      </c>
      <c r="AB1388" s="68">
        <f ca="1">Z1388*'Inputs and Outputs'!$D$5-AA1388*'Inputs and Outputs'!$D$6</f>
        <v>3880</v>
      </c>
      <c r="AC1388" s="70">
        <f t="shared" ca="1" si="456"/>
        <v>0.10223656640932743</v>
      </c>
      <c r="AD1388" s="68">
        <f t="shared" si="445"/>
        <v>25</v>
      </c>
      <c r="AE1388" s="75">
        <f ca="1">Z1388*'Inputs and Outputs'!$D$5-('Model Part B'!AA1388*'Model Part B'!AD1388+AA1388*Costperbumped)</f>
        <v>3880</v>
      </c>
      <c r="AH1388" s="74">
        <v>1385</v>
      </c>
      <c r="AI1388" s="68" t="s">
        <v>5</v>
      </c>
      <c r="AJ1388" s="71">
        <f t="shared" si="462"/>
        <v>44659</v>
      </c>
      <c r="AK1388" s="67" t="s">
        <v>2</v>
      </c>
      <c r="AL1388" s="68" t="str">
        <f>'Flight Data'!$A1386</f>
        <v>G1385</v>
      </c>
      <c r="AM1388" s="68">
        <f ca="1">'Flight Data'!$B1386</f>
        <v>1</v>
      </c>
      <c r="AN1388" s="68">
        <f ca="1">ROUND(NORMINV($AS1388,'Inputs and Outputs'!$C$19,'Inputs and Outputs'!$D$19),0)</f>
        <v>102</v>
      </c>
      <c r="AO1388" s="68">
        <f t="shared" si="446"/>
        <v>103</v>
      </c>
      <c r="AP1388" s="68">
        <f t="shared" ca="1" si="447"/>
        <v>102</v>
      </c>
      <c r="AQ1388" s="68">
        <f ca="1">IF(AP1388-AM1388&gt;'Inputs and Outputs'!$D$4,Three-AM1388,0)</f>
        <v>2</v>
      </c>
      <c r="AR1388" s="68">
        <f ca="1">AP1388*'Inputs and Outputs'!$D$5-AQ1388*'Inputs and Outputs'!$D$6</f>
        <v>3880</v>
      </c>
      <c r="AS1388" s="70">
        <f t="shared" ca="1" si="457"/>
        <v>0.41428917831937151</v>
      </c>
      <c r="AT1388" s="68">
        <f t="shared" si="448"/>
        <v>25</v>
      </c>
      <c r="AU1388" s="75">
        <f ca="1">AP1388*'Inputs and Outputs'!$D$5-('Model Part B'!AQ1388*'Model Part B'!AT1388+AQ1388*Costperbumped)</f>
        <v>3830</v>
      </c>
      <c r="AX1388" s="74">
        <v>1385</v>
      </c>
      <c r="AY1388" s="68" t="s">
        <v>5</v>
      </c>
      <c r="AZ1388" s="71">
        <f t="shared" si="463"/>
        <v>44659</v>
      </c>
      <c r="BA1388" s="67" t="s">
        <v>2</v>
      </c>
      <c r="BB1388" s="68" t="str">
        <f>'Flight Data'!$A1386</f>
        <v>G1385</v>
      </c>
      <c r="BC1388" s="68">
        <f ca="1">'Flight Data'!$B1386</f>
        <v>1</v>
      </c>
      <c r="BD1388" s="68">
        <f ca="1">ROUND(NORMINV($BI1388,'Inputs and Outputs'!$C$19,'Inputs and Outputs'!$D$19),0)</f>
        <v>109</v>
      </c>
      <c r="BE1388" s="68">
        <f t="shared" si="449"/>
        <v>104</v>
      </c>
      <c r="BF1388" s="68">
        <f t="shared" ca="1" si="450"/>
        <v>104</v>
      </c>
      <c r="BG1388" s="68">
        <f ca="1">IF(BF1388-BC1388&gt;'Inputs and Outputs'!$D$4,Four-BC1388,0)</f>
        <v>3</v>
      </c>
      <c r="BH1388" s="68">
        <f ca="1">BF1388*'Inputs and Outputs'!$D$5-BG1388*'Inputs and Outputs'!$D$6</f>
        <v>3860</v>
      </c>
      <c r="BI1388" s="70">
        <f t="shared" ca="1" si="458"/>
        <v>0.86496306212829344</v>
      </c>
      <c r="BJ1388" s="68">
        <f t="shared" si="451"/>
        <v>25</v>
      </c>
      <c r="BK1388" s="75">
        <f ca="1">BF1388*'Inputs and Outputs'!$D$5-('Model Part B'!BG1388*'Model Part B'!BJ1388+BG1388*Costperbumped)</f>
        <v>3785</v>
      </c>
      <c r="BN1388" s="74">
        <v>1385</v>
      </c>
      <c r="BO1388" s="68" t="s">
        <v>5</v>
      </c>
      <c r="BP1388" s="71">
        <f t="shared" si="464"/>
        <v>44659</v>
      </c>
      <c r="BQ1388" s="67" t="s">
        <v>2</v>
      </c>
      <c r="BR1388" s="68" t="str">
        <f>'Flight Data'!$A1386</f>
        <v>G1385</v>
      </c>
      <c r="BS1388" s="68">
        <f ca="1">'Flight Data'!$B1386</f>
        <v>1</v>
      </c>
      <c r="BT1388" s="68">
        <f ca="1">ROUND(NORMINV($BY1388,'Inputs and Outputs'!$C$18,'Inputs and Outputs'!$D$18),0)</f>
        <v>100</v>
      </c>
      <c r="BU1388" s="68">
        <f t="shared" si="452"/>
        <v>105</v>
      </c>
      <c r="BV1388" s="68">
        <f t="shared" ca="1" si="453"/>
        <v>100</v>
      </c>
      <c r="BW1388" s="68">
        <f ca="1">IF(BV1388-BS1388&gt;'Inputs and Outputs'!$D$4,Five-BS1388,0)</f>
        <v>0</v>
      </c>
      <c r="BX1388" s="68">
        <f ca="1">BV1388*'Inputs and Outputs'!$D$5-BW1388*'Inputs and Outputs'!$D$6</f>
        <v>4000</v>
      </c>
      <c r="BY1388" s="70">
        <f t="shared" ca="1" si="459"/>
        <v>0.43674928431828897</v>
      </c>
      <c r="BZ1388" s="68">
        <f t="shared" si="454"/>
        <v>25</v>
      </c>
      <c r="CA1388" s="75">
        <f ca="1">BV1388*'Inputs and Outputs'!$D$5-('Model Part B'!BW1388*'Model Part B'!BZ1388+BW1388*Costperbumped)</f>
        <v>4000</v>
      </c>
    </row>
    <row r="1389" spans="2:79" x14ac:dyDescent="0.2">
      <c r="B1389" s="74">
        <v>1386</v>
      </c>
      <c r="C1389" s="68" t="s">
        <v>5</v>
      </c>
      <c r="D1389" s="71">
        <f t="shared" si="460"/>
        <v>44659</v>
      </c>
      <c r="E1389" s="67" t="s">
        <v>0</v>
      </c>
      <c r="F1389" s="68" t="str">
        <f>'Flight Data'!$A1387</f>
        <v>G1386</v>
      </c>
      <c r="G1389" s="68">
        <f ca="1">'Flight Data'!$B1387</f>
        <v>1</v>
      </c>
      <c r="H1389" s="68">
        <f ca="1">ROUND(NORMINV($M1389,'Inputs and Outputs'!$C$20,'Inputs and Outputs'!$D$20),0)</f>
        <v>106</v>
      </c>
      <c r="I1389" s="68">
        <f t="shared" si="440"/>
        <v>101</v>
      </c>
      <c r="J1389" s="68">
        <f t="shared" ca="1" si="441"/>
        <v>101</v>
      </c>
      <c r="K1389" s="68">
        <f ca="1">IF(J1389-G1389&gt;'Inputs and Outputs'!$D$4,One-G1389,0)</f>
        <v>0</v>
      </c>
      <c r="L1389" s="68">
        <f ca="1">J1389*'Inputs and Outputs'!$D$5-K1389*'Inputs and Outputs'!$D$6</f>
        <v>4040</v>
      </c>
      <c r="M1389" s="70">
        <f t="shared" ca="1" si="455"/>
        <v>0.60310888664786944</v>
      </c>
      <c r="N1389" s="68">
        <f t="shared" si="442"/>
        <v>200</v>
      </c>
      <c r="O1389" s="75">
        <f ca="1">J1389*'Inputs and Outputs'!$D$5-('Model Part B'!K1389*'Model Part B'!N1389+K1389*Costperbumped)</f>
        <v>4040</v>
      </c>
      <c r="R1389" s="74">
        <v>1386</v>
      </c>
      <c r="S1389" s="68" t="s">
        <v>5</v>
      </c>
      <c r="T1389" s="71">
        <f t="shared" si="461"/>
        <v>44659</v>
      </c>
      <c r="U1389" s="67" t="s">
        <v>0</v>
      </c>
      <c r="V1389" s="68" t="str">
        <f>'Flight Data'!$A1387</f>
        <v>G1386</v>
      </c>
      <c r="W1389" s="68">
        <f ca="1">'Flight Data'!$B1387</f>
        <v>1</v>
      </c>
      <c r="X1389" s="68">
        <f ca="1">ROUND(NORMINV($AC1389,'Inputs and Outputs'!$C$20,'Inputs and Outputs'!$D$20),0)</f>
        <v>102</v>
      </c>
      <c r="Y1389" s="68">
        <f t="shared" si="443"/>
        <v>102</v>
      </c>
      <c r="Z1389" s="68">
        <f t="shared" ca="1" si="444"/>
        <v>102</v>
      </c>
      <c r="AA1389" s="68">
        <f ca="1">IF(Z1389-W1389&gt;'Inputs and Outputs'!$D$4,One-W1389,0)</f>
        <v>0</v>
      </c>
      <c r="AB1389" s="68">
        <f ca="1">Z1389*'Inputs and Outputs'!$D$5-AA1389*'Inputs and Outputs'!$D$6</f>
        <v>4080</v>
      </c>
      <c r="AC1389" s="70">
        <f t="shared" ca="1" si="456"/>
        <v>0.26430560973940365</v>
      </c>
      <c r="AD1389" s="68">
        <f t="shared" si="445"/>
        <v>200</v>
      </c>
      <c r="AE1389" s="75">
        <f ca="1">Z1389*'Inputs and Outputs'!$D$5-('Model Part B'!AA1389*'Model Part B'!AD1389+AA1389*Costperbumped)</f>
        <v>4080</v>
      </c>
      <c r="AH1389" s="74">
        <v>1386</v>
      </c>
      <c r="AI1389" s="68" t="s">
        <v>5</v>
      </c>
      <c r="AJ1389" s="71">
        <f t="shared" si="462"/>
        <v>44659</v>
      </c>
      <c r="AK1389" s="67" t="s">
        <v>0</v>
      </c>
      <c r="AL1389" s="68" t="str">
        <f>'Flight Data'!$A1387</f>
        <v>G1386</v>
      </c>
      <c r="AM1389" s="68">
        <f ca="1">'Flight Data'!$B1387</f>
        <v>1</v>
      </c>
      <c r="AN1389" s="68">
        <f ca="1">ROUND(NORMINV($AS1389,'Inputs and Outputs'!$C$20,'Inputs and Outputs'!$D$20),0)</f>
        <v>103</v>
      </c>
      <c r="AO1389" s="68">
        <f t="shared" si="446"/>
        <v>103</v>
      </c>
      <c r="AP1389" s="68">
        <f t="shared" ca="1" si="447"/>
        <v>103</v>
      </c>
      <c r="AQ1389" s="68">
        <f ca="1">IF(AP1389-AM1389&gt;'Inputs and Outputs'!$D$4,Three-AM1389,0)</f>
        <v>2</v>
      </c>
      <c r="AR1389" s="68">
        <f ca="1">AP1389*'Inputs and Outputs'!$D$5-AQ1389*'Inputs and Outputs'!$D$6</f>
        <v>3920</v>
      </c>
      <c r="AS1389" s="70">
        <f t="shared" ca="1" si="457"/>
        <v>0.36834138879702683</v>
      </c>
      <c r="AT1389" s="68">
        <f t="shared" si="448"/>
        <v>200</v>
      </c>
      <c r="AU1389" s="75">
        <f ca="1">AP1389*'Inputs and Outputs'!$D$5-('Model Part B'!AQ1389*'Model Part B'!AT1389+AQ1389*Costperbumped)</f>
        <v>3520</v>
      </c>
      <c r="AX1389" s="74">
        <v>1386</v>
      </c>
      <c r="AY1389" s="68" t="s">
        <v>5</v>
      </c>
      <c r="AZ1389" s="71">
        <f t="shared" si="463"/>
        <v>44659</v>
      </c>
      <c r="BA1389" s="67" t="s">
        <v>0</v>
      </c>
      <c r="BB1389" s="68" t="str">
        <f>'Flight Data'!$A1387</f>
        <v>G1386</v>
      </c>
      <c r="BC1389" s="68">
        <f ca="1">'Flight Data'!$B1387</f>
        <v>1</v>
      </c>
      <c r="BD1389" s="68">
        <f ca="1">ROUND(NORMINV($BI1389,'Inputs and Outputs'!$C$20,'Inputs and Outputs'!$D$20),0)</f>
        <v>96</v>
      </c>
      <c r="BE1389" s="68">
        <f t="shared" si="449"/>
        <v>104</v>
      </c>
      <c r="BF1389" s="68">
        <f t="shared" ca="1" si="450"/>
        <v>96</v>
      </c>
      <c r="BG1389" s="68">
        <f ca="1">IF(BF1389-BC1389&gt;'Inputs and Outputs'!$D$4,Four-BC1389,0)</f>
        <v>0</v>
      </c>
      <c r="BH1389" s="68">
        <f ca="1">BF1389*'Inputs and Outputs'!$D$5-BG1389*'Inputs and Outputs'!$D$6</f>
        <v>3840</v>
      </c>
      <c r="BI1389" s="70">
        <f t="shared" ca="1" si="458"/>
        <v>3.1235375709991131E-2</v>
      </c>
      <c r="BJ1389" s="68">
        <f t="shared" si="451"/>
        <v>200</v>
      </c>
      <c r="BK1389" s="75">
        <f ca="1">BF1389*'Inputs and Outputs'!$D$5-('Model Part B'!BG1389*'Model Part B'!BJ1389+BG1389*Costperbumped)</f>
        <v>3840</v>
      </c>
      <c r="BN1389" s="74">
        <v>1386</v>
      </c>
      <c r="BO1389" s="68" t="s">
        <v>5</v>
      </c>
      <c r="BP1389" s="71">
        <f t="shared" si="464"/>
        <v>44659</v>
      </c>
      <c r="BQ1389" s="67" t="s">
        <v>0</v>
      </c>
      <c r="BR1389" s="68" t="str">
        <f>'Flight Data'!$A1387</f>
        <v>G1386</v>
      </c>
      <c r="BS1389" s="68">
        <f ca="1">'Flight Data'!$B1387</f>
        <v>1</v>
      </c>
      <c r="BT1389" s="68">
        <f ca="1">ROUND(NORMINV($BY1389,'Inputs and Outputs'!$C$18,'Inputs and Outputs'!$D$18),0)</f>
        <v>102</v>
      </c>
      <c r="BU1389" s="68">
        <f t="shared" si="452"/>
        <v>105</v>
      </c>
      <c r="BV1389" s="68">
        <f t="shared" ca="1" si="453"/>
        <v>102</v>
      </c>
      <c r="BW1389" s="68">
        <f ca="1">IF(BV1389-BS1389&gt;'Inputs and Outputs'!$D$4,Five-BS1389,0)</f>
        <v>4</v>
      </c>
      <c r="BX1389" s="68">
        <f ca="1">BV1389*'Inputs and Outputs'!$D$5-BW1389*'Inputs and Outputs'!$D$6</f>
        <v>3680</v>
      </c>
      <c r="BY1389" s="70">
        <f t="shared" ca="1" si="459"/>
        <v>0.59869126225513791</v>
      </c>
      <c r="BZ1389" s="68">
        <f t="shared" si="454"/>
        <v>200</v>
      </c>
      <c r="CA1389" s="75">
        <f ca="1">BV1389*'Inputs and Outputs'!$D$5-('Model Part B'!BW1389*'Model Part B'!BZ1389+BW1389*Costperbumped)</f>
        <v>2880</v>
      </c>
    </row>
    <row r="1390" spans="2:79" x14ac:dyDescent="0.2">
      <c r="B1390" s="74">
        <v>1387</v>
      </c>
      <c r="C1390" s="68" t="s">
        <v>4</v>
      </c>
      <c r="D1390" s="71">
        <f t="shared" si="460"/>
        <v>44660</v>
      </c>
      <c r="E1390" s="67" t="s">
        <v>3</v>
      </c>
      <c r="F1390" s="68" t="str">
        <f>'Flight Data'!$A1388</f>
        <v>G1387</v>
      </c>
      <c r="G1390" s="68">
        <f ca="1">'Flight Data'!$B1388</f>
        <v>8</v>
      </c>
      <c r="H1390" s="68">
        <f ca="1">ROUND(NORMINV($M1390,'Inputs and Outputs'!$C$18,'Inputs and Outputs'!$D$18),0)</f>
        <v>108</v>
      </c>
      <c r="I1390" s="68">
        <f t="shared" si="440"/>
        <v>101</v>
      </c>
      <c r="J1390" s="68">
        <f t="shared" ca="1" si="441"/>
        <v>101</v>
      </c>
      <c r="K1390" s="68">
        <f ca="1">IF(J1390-G1390&gt;'Inputs and Outputs'!$D$4,One-G1390,0)</f>
        <v>0</v>
      </c>
      <c r="L1390" s="68">
        <f ca="1">J1390*'Inputs and Outputs'!$D$5-K1390*'Inputs and Outputs'!$D$6</f>
        <v>4040</v>
      </c>
      <c r="M1390" s="70">
        <f t="shared" ca="1" si="455"/>
        <v>0.86845853312440324</v>
      </c>
      <c r="N1390" s="68">
        <f t="shared" si="442"/>
        <v>25</v>
      </c>
      <c r="O1390" s="75">
        <f ca="1">J1390*'Inputs and Outputs'!$D$5-('Model Part B'!K1390*'Model Part B'!N1390+K1390*Costperbumped)</f>
        <v>4040</v>
      </c>
      <c r="R1390" s="74">
        <v>1387</v>
      </c>
      <c r="S1390" s="68" t="s">
        <v>4</v>
      </c>
      <c r="T1390" s="71">
        <f t="shared" si="461"/>
        <v>44660</v>
      </c>
      <c r="U1390" s="67" t="s">
        <v>3</v>
      </c>
      <c r="V1390" s="68" t="str">
        <f>'Flight Data'!$A1388</f>
        <v>G1387</v>
      </c>
      <c r="W1390" s="68">
        <f ca="1">'Flight Data'!$B1388</f>
        <v>8</v>
      </c>
      <c r="X1390" s="68">
        <f ca="1">ROUND(NORMINV($AC1390,'Inputs and Outputs'!$C$18,'Inputs and Outputs'!$D$18),0)</f>
        <v>105</v>
      </c>
      <c r="Y1390" s="68">
        <f t="shared" si="443"/>
        <v>102</v>
      </c>
      <c r="Z1390" s="68">
        <f t="shared" ca="1" si="444"/>
        <v>102</v>
      </c>
      <c r="AA1390" s="68">
        <f ca="1">IF(Z1390-W1390&gt;'Inputs and Outputs'!$D$4,One-W1390,0)</f>
        <v>0</v>
      </c>
      <c r="AB1390" s="68">
        <f ca="1">Z1390*'Inputs and Outputs'!$D$5-AA1390*'Inputs and Outputs'!$D$6</f>
        <v>4080</v>
      </c>
      <c r="AC1390" s="70">
        <f t="shared" ca="1" si="456"/>
        <v>0.72980046337231341</v>
      </c>
      <c r="AD1390" s="68">
        <f t="shared" si="445"/>
        <v>25</v>
      </c>
      <c r="AE1390" s="75">
        <f ca="1">Z1390*'Inputs and Outputs'!$D$5-('Model Part B'!AA1390*'Model Part B'!AD1390+AA1390*Costperbumped)</f>
        <v>4080</v>
      </c>
      <c r="AH1390" s="74">
        <v>1387</v>
      </c>
      <c r="AI1390" s="68" t="s">
        <v>4</v>
      </c>
      <c r="AJ1390" s="71">
        <f t="shared" si="462"/>
        <v>44660</v>
      </c>
      <c r="AK1390" s="67" t="s">
        <v>3</v>
      </c>
      <c r="AL1390" s="68" t="str">
        <f>'Flight Data'!$A1388</f>
        <v>G1387</v>
      </c>
      <c r="AM1390" s="68">
        <f ca="1">'Flight Data'!$B1388</f>
        <v>8</v>
      </c>
      <c r="AN1390" s="68">
        <f ca="1">ROUND(NORMINV($AS1390,'Inputs and Outputs'!$C$18,'Inputs and Outputs'!$D$18),0)</f>
        <v>94</v>
      </c>
      <c r="AO1390" s="68">
        <f t="shared" si="446"/>
        <v>103</v>
      </c>
      <c r="AP1390" s="68">
        <f t="shared" ca="1" si="447"/>
        <v>94</v>
      </c>
      <c r="AQ1390" s="68">
        <f ca="1">IF(AP1390-AM1390&gt;'Inputs and Outputs'!$D$4,Three-AM1390,0)</f>
        <v>0</v>
      </c>
      <c r="AR1390" s="68">
        <f ca="1">AP1390*'Inputs and Outputs'!$D$5-AQ1390*'Inputs and Outputs'!$D$6</f>
        <v>3760</v>
      </c>
      <c r="AS1390" s="70">
        <f t="shared" ca="1" si="457"/>
        <v>0.13851552448019266</v>
      </c>
      <c r="AT1390" s="68">
        <f t="shared" si="448"/>
        <v>25</v>
      </c>
      <c r="AU1390" s="75">
        <f ca="1">AP1390*'Inputs and Outputs'!$D$5-('Model Part B'!AQ1390*'Model Part B'!AT1390+AQ1390*Costperbumped)</f>
        <v>3760</v>
      </c>
      <c r="AX1390" s="74">
        <v>1387</v>
      </c>
      <c r="AY1390" s="68" t="s">
        <v>4</v>
      </c>
      <c r="AZ1390" s="71">
        <f t="shared" si="463"/>
        <v>44660</v>
      </c>
      <c r="BA1390" s="67" t="s">
        <v>3</v>
      </c>
      <c r="BB1390" s="68" t="str">
        <f>'Flight Data'!$A1388</f>
        <v>G1387</v>
      </c>
      <c r="BC1390" s="68">
        <f ca="1">'Flight Data'!$B1388</f>
        <v>8</v>
      </c>
      <c r="BD1390" s="68">
        <f ca="1">ROUND(NORMINV($BI1390,'Inputs and Outputs'!$C$18,'Inputs and Outputs'!$D$18),0)</f>
        <v>102</v>
      </c>
      <c r="BE1390" s="68">
        <f t="shared" si="449"/>
        <v>104</v>
      </c>
      <c r="BF1390" s="68">
        <f t="shared" ca="1" si="450"/>
        <v>102</v>
      </c>
      <c r="BG1390" s="68">
        <f ca="1">IF(BF1390-BC1390&gt;'Inputs and Outputs'!$D$4,Four-BC1390,0)</f>
        <v>0</v>
      </c>
      <c r="BH1390" s="68">
        <f ca="1">BF1390*'Inputs and Outputs'!$D$5-BG1390*'Inputs and Outputs'!$D$6</f>
        <v>4080</v>
      </c>
      <c r="BI1390" s="70">
        <f t="shared" ca="1" si="458"/>
        <v>0.57818400339152798</v>
      </c>
      <c r="BJ1390" s="68">
        <f t="shared" si="451"/>
        <v>25</v>
      </c>
      <c r="BK1390" s="75">
        <f ca="1">BF1390*'Inputs and Outputs'!$D$5-('Model Part B'!BG1390*'Model Part B'!BJ1390+BG1390*Costperbumped)</f>
        <v>4080</v>
      </c>
      <c r="BN1390" s="74">
        <v>1387</v>
      </c>
      <c r="BO1390" s="68" t="s">
        <v>4</v>
      </c>
      <c r="BP1390" s="71">
        <f t="shared" si="464"/>
        <v>44660</v>
      </c>
      <c r="BQ1390" s="67" t="s">
        <v>3</v>
      </c>
      <c r="BR1390" s="68" t="str">
        <f>'Flight Data'!$A1388</f>
        <v>G1387</v>
      </c>
      <c r="BS1390" s="68">
        <f ca="1">'Flight Data'!$B1388</f>
        <v>8</v>
      </c>
      <c r="BT1390" s="68">
        <f ca="1">ROUND(NORMINV($BY1390,'Inputs and Outputs'!$C$18,'Inputs and Outputs'!$D$18),0)</f>
        <v>100</v>
      </c>
      <c r="BU1390" s="68">
        <f t="shared" si="452"/>
        <v>105</v>
      </c>
      <c r="BV1390" s="68">
        <f t="shared" ca="1" si="453"/>
        <v>100</v>
      </c>
      <c r="BW1390" s="68">
        <f ca="1">IF(BV1390-BS1390&gt;'Inputs and Outputs'!$D$4,Five-BS1390,0)</f>
        <v>0</v>
      </c>
      <c r="BX1390" s="68">
        <f ca="1">BV1390*'Inputs and Outputs'!$D$5-BW1390*'Inputs and Outputs'!$D$6</f>
        <v>4000</v>
      </c>
      <c r="BY1390" s="70">
        <f t="shared" ca="1" si="459"/>
        <v>0.4418241461595217</v>
      </c>
      <c r="BZ1390" s="68">
        <f t="shared" si="454"/>
        <v>25</v>
      </c>
      <c r="CA1390" s="75">
        <f ca="1">BV1390*'Inputs and Outputs'!$D$5-('Model Part B'!BW1390*'Model Part B'!BZ1390+BW1390*Costperbumped)</f>
        <v>4000</v>
      </c>
    </row>
    <row r="1391" spans="2:79" x14ac:dyDescent="0.2">
      <c r="B1391" s="74">
        <v>1388</v>
      </c>
      <c r="C1391" s="68" t="s">
        <v>4</v>
      </c>
      <c r="D1391" s="71">
        <f t="shared" si="460"/>
        <v>44660</v>
      </c>
      <c r="E1391" s="67" t="s">
        <v>2</v>
      </c>
      <c r="F1391" s="68" t="str">
        <f>'Flight Data'!$A1389</f>
        <v>G1388</v>
      </c>
      <c r="G1391" s="68">
        <f ca="1">'Flight Data'!$B1389</f>
        <v>3</v>
      </c>
      <c r="H1391" s="68">
        <f ca="1">ROUND(NORMINV($M1391,'Inputs and Outputs'!$C$19,'Inputs and Outputs'!$D$19),0)</f>
        <v>107</v>
      </c>
      <c r="I1391" s="68">
        <f t="shared" si="440"/>
        <v>101</v>
      </c>
      <c r="J1391" s="68">
        <f t="shared" ca="1" si="441"/>
        <v>101</v>
      </c>
      <c r="K1391" s="68">
        <f ca="1">IF(J1391-G1391&gt;'Inputs and Outputs'!$D$4,One-G1391,0)</f>
        <v>0</v>
      </c>
      <c r="L1391" s="68">
        <f ca="1">J1391*'Inputs and Outputs'!$D$5-K1391*'Inputs and Outputs'!$D$6</f>
        <v>4040</v>
      </c>
      <c r="M1391" s="70">
        <f t="shared" ca="1" si="455"/>
        <v>0.79474576267479535</v>
      </c>
      <c r="N1391" s="68">
        <f t="shared" si="442"/>
        <v>25</v>
      </c>
      <c r="O1391" s="75">
        <f ca="1">J1391*'Inputs and Outputs'!$D$5-('Model Part B'!K1391*'Model Part B'!N1391+K1391*Costperbumped)</f>
        <v>4040</v>
      </c>
      <c r="R1391" s="74">
        <v>1388</v>
      </c>
      <c r="S1391" s="68" t="s">
        <v>4</v>
      </c>
      <c r="T1391" s="71">
        <f t="shared" si="461"/>
        <v>44660</v>
      </c>
      <c r="U1391" s="67" t="s">
        <v>2</v>
      </c>
      <c r="V1391" s="68" t="str">
        <f>'Flight Data'!$A1389</f>
        <v>G1388</v>
      </c>
      <c r="W1391" s="68">
        <f ca="1">'Flight Data'!$B1389</f>
        <v>3</v>
      </c>
      <c r="X1391" s="68">
        <f ca="1">ROUND(NORMINV($AC1391,'Inputs and Outputs'!$C$19,'Inputs and Outputs'!$D$19),0)</f>
        <v>104</v>
      </c>
      <c r="Y1391" s="68">
        <f t="shared" si="443"/>
        <v>102</v>
      </c>
      <c r="Z1391" s="68">
        <f t="shared" ca="1" si="444"/>
        <v>102</v>
      </c>
      <c r="AA1391" s="68">
        <f ca="1">IF(Z1391-W1391&gt;'Inputs and Outputs'!$D$4,One-W1391,0)</f>
        <v>0</v>
      </c>
      <c r="AB1391" s="68">
        <f ca="1">Z1391*'Inputs and Outputs'!$D$5-AA1391*'Inputs and Outputs'!$D$6</f>
        <v>4080</v>
      </c>
      <c r="AC1391" s="70">
        <f t="shared" ca="1" si="456"/>
        <v>0.60165478878390433</v>
      </c>
      <c r="AD1391" s="68">
        <f t="shared" si="445"/>
        <v>25</v>
      </c>
      <c r="AE1391" s="75">
        <f ca="1">Z1391*'Inputs and Outputs'!$D$5-('Model Part B'!AA1391*'Model Part B'!AD1391+AA1391*Costperbumped)</f>
        <v>4080</v>
      </c>
      <c r="AH1391" s="74">
        <v>1388</v>
      </c>
      <c r="AI1391" s="68" t="s">
        <v>4</v>
      </c>
      <c r="AJ1391" s="71">
        <f t="shared" si="462"/>
        <v>44660</v>
      </c>
      <c r="AK1391" s="67" t="s">
        <v>2</v>
      </c>
      <c r="AL1391" s="68" t="str">
        <f>'Flight Data'!$A1389</f>
        <v>G1388</v>
      </c>
      <c r="AM1391" s="68">
        <f ca="1">'Flight Data'!$B1389</f>
        <v>3</v>
      </c>
      <c r="AN1391" s="68">
        <f ca="1">ROUND(NORMINV($AS1391,'Inputs and Outputs'!$C$19,'Inputs and Outputs'!$D$19),0)</f>
        <v>100</v>
      </c>
      <c r="AO1391" s="68">
        <f t="shared" si="446"/>
        <v>103</v>
      </c>
      <c r="AP1391" s="68">
        <f t="shared" ca="1" si="447"/>
        <v>100</v>
      </c>
      <c r="AQ1391" s="68">
        <f ca="1">IF(AP1391-AM1391&gt;'Inputs and Outputs'!$D$4,Three-AM1391,0)</f>
        <v>0</v>
      </c>
      <c r="AR1391" s="68">
        <f ca="1">AP1391*'Inputs and Outputs'!$D$5-AQ1391*'Inputs and Outputs'!$D$6</f>
        <v>4000</v>
      </c>
      <c r="AS1391" s="70">
        <f t="shared" ca="1" si="457"/>
        <v>0.24827964042027117</v>
      </c>
      <c r="AT1391" s="68">
        <f t="shared" si="448"/>
        <v>25</v>
      </c>
      <c r="AU1391" s="75">
        <f ca="1">AP1391*'Inputs and Outputs'!$D$5-('Model Part B'!AQ1391*'Model Part B'!AT1391+AQ1391*Costperbumped)</f>
        <v>4000</v>
      </c>
      <c r="AX1391" s="74">
        <v>1388</v>
      </c>
      <c r="AY1391" s="68" t="s">
        <v>4</v>
      </c>
      <c r="AZ1391" s="71">
        <f t="shared" si="463"/>
        <v>44660</v>
      </c>
      <c r="BA1391" s="67" t="s">
        <v>2</v>
      </c>
      <c r="BB1391" s="68" t="str">
        <f>'Flight Data'!$A1389</f>
        <v>G1388</v>
      </c>
      <c r="BC1391" s="68">
        <f ca="1">'Flight Data'!$B1389</f>
        <v>3</v>
      </c>
      <c r="BD1391" s="68">
        <f ca="1">ROUND(NORMINV($BI1391,'Inputs and Outputs'!$C$19,'Inputs and Outputs'!$D$19),0)</f>
        <v>102</v>
      </c>
      <c r="BE1391" s="68">
        <f t="shared" si="449"/>
        <v>104</v>
      </c>
      <c r="BF1391" s="68">
        <f t="shared" ca="1" si="450"/>
        <v>102</v>
      </c>
      <c r="BG1391" s="68">
        <f ca="1">IF(BF1391-BC1391&gt;'Inputs and Outputs'!$D$4,Four-BC1391,0)</f>
        <v>0</v>
      </c>
      <c r="BH1391" s="68">
        <f ca="1">BF1391*'Inputs and Outputs'!$D$5-BG1391*'Inputs and Outputs'!$D$6</f>
        <v>4080</v>
      </c>
      <c r="BI1391" s="70">
        <f t="shared" ca="1" si="458"/>
        <v>0.4495310730070885</v>
      </c>
      <c r="BJ1391" s="68">
        <f t="shared" si="451"/>
        <v>25</v>
      </c>
      <c r="BK1391" s="75">
        <f ca="1">BF1391*'Inputs and Outputs'!$D$5-('Model Part B'!BG1391*'Model Part B'!BJ1391+BG1391*Costperbumped)</f>
        <v>4080</v>
      </c>
      <c r="BN1391" s="74">
        <v>1388</v>
      </c>
      <c r="BO1391" s="68" t="s">
        <v>4</v>
      </c>
      <c r="BP1391" s="71">
        <f t="shared" si="464"/>
        <v>44660</v>
      </c>
      <c r="BQ1391" s="67" t="s">
        <v>2</v>
      </c>
      <c r="BR1391" s="68" t="str">
        <f>'Flight Data'!$A1389</f>
        <v>G1388</v>
      </c>
      <c r="BS1391" s="68">
        <f ca="1">'Flight Data'!$B1389</f>
        <v>3</v>
      </c>
      <c r="BT1391" s="68">
        <f ca="1">ROUND(NORMINV($BY1391,'Inputs and Outputs'!$C$18,'Inputs and Outputs'!$D$18),0)</f>
        <v>108</v>
      </c>
      <c r="BU1391" s="68">
        <f t="shared" si="452"/>
        <v>105</v>
      </c>
      <c r="BV1391" s="68">
        <f t="shared" ca="1" si="453"/>
        <v>105</v>
      </c>
      <c r="BW1391" s="68">
        <f ca="1">IF(BV1391-BS1391&gt;'Inputs and Outputs'!$D$4,Five-BS1391,0)</f>
        <v>2</v>
      </c>
      <c r="BX1391" s="68">
        <f ca="1">BV1391*'Inputs and Outputs'!$D$5-BW1391*'Inputs and Outputs'!$D$6</f>
        <v>4000</v>
      </c>
      <c r="BY1391" s="70">
        <f t="shared" ca="1" si="459"/>
        <v>0.8895884727531197</v>
      </c>
      <c r="BZ1391" s="68">
        <f t="shared" si="454"/>
        <v>25</v>
      </c>
      <c r="CA1391" s="75">
        <f ca="1">BV1391*'Inputs and Outputs'!$D$5-('Model Part B'!BW1391*'Model Part B'!BZ1391+BW1391*Costperbumped)</f>
        <v>3950</v>
      </c>
    </row>
    <row r="1392" spans="2:79" x14ac:dyDescent="0.2">
      <c r="B1392" s="74">
        <v>1389</v>
      </c>
      <c r="C1392" s="68" t="s">
        <v>4</v>
      </c>
      <c r="D1392" s="71">
        <f t="shared" si="460"/>
        <v>44660</v>
      </c>
      <c r="E1392" s="67" t="s">
        <v>0</v>
      </c>
      <c r="F1392" s="68" t="str">
        <f>'Flight Data'!$A1390</f>
        <v>G1389</v>
      </c>
      <c r="G1392" s="68">
        <f ca="1">'Flight Data'!$B1390</f>
        <v>3</v>
      </c>
      <c r="H1392" s="68">
        <f ca="1">ROUND(NORMINV($M1392,'Inputs and Outputs'!$C$20,'Inputs and Outputs'!$D$20),0)</f>
        <v>102</v>
      </c>
      <c r="I1392" s="68">
        <f t="shared" si="440"/>
        <v>101</v>
      </c>
      <c r="J1392" s="68">
        <f t="shared" ca="1" si="441"/>
        <v>101</v>
      </c>
      <c r="K1392" s="68">
        <f ca="1">IF(J1392-G1392&gt;'Inputs and Outputs'!$D$4,One-G1392,0)</f>
        <v>0</v>
      </c>
      <c r="L1392" s="68">
        <f ca="1">J1392*'Inputs and Outputs'!$D$5-K1392*'Inputs and Outputs'!$D$6</f>
        <v>4040</v>
      </c>
      <c r="M1392" s="70">
        <f t="shared" ca="1" si="455"/>
        <v>0.27605554796614773</v>
      </c>
      <c r="N1392" s="68">
        <f t="shared" si="442"/>
        <v>200</v>
      </c>
      <c r="O1392" s="75">
        <f ca="1">J1392*'Inputs and Outputs'!$D$5-('Model Part B'!K1392*'Model Part B'!N1392+K1392*Costperbumped)</f>
        <v>4040</v>
      </c>
      <c r="R1392" s="74">
        <v>1389</v>
      </c>
      <c r="S1392" s="68" t="s">
        <v>4</v>
      </c>
      <c r="T1392" s="71">
        <f t="shared" si="461"/>
        <v>44660</v>
      </c>
      <c r="U1392" s="67" t="s">
        <v>0</v>
      </c>
      <c r="V1392" s="68" t="str">
        <f>'Flight Data'!$A1390</f>
        <v>G1389</v>
      </c>
      <c r="W1392" s="68">
        <f ca="1">'Flight Data'!$B1390</f>
        <v>3</v>
      </c>
      <c r="X1392" s="68">
        <f ca="1">ROUND(NORMINV($AC1392,'Inputs and Outputs'!$C$20,'Inputs and Outputs'!$D$20),0)</f>
        <v>99</v>
      </c>
      <c r="Y1392" s="68">
        <f t="shared" si="443"/>
        <v>102</v>
      </c>
      <c r="Z1392" s="68">
        <f t="shared" ca="1" si="444"/>
        <v>99</v>
      </c>
      <c r="AA1392" s="68">
        <f ca="1">IF(Z1392-W1392&gt;'Inputs and Outputs'!$D$4,One-W1392,0)</f>
        <v>0</v>
      </c>
      <c r="AB1392" s="68">
        <f ca="1">Z1392*'Inputs and Outputs'!$D$5-AA1392*'Inputs and Outputs'!$D$6</f>
        <v>3960</v>
      </c>
      <c r="AC1392" s="70">
        <f t="shared" ca="1" si="456"/>
        <v>0.10952255580888615</v>
      </c>
      <c r="AD1392" s="68">
        <f t="shared" si="445"/>
        <v>200</v>
      </c>
      <c r="AE1392" s="75">
        <f ca="1">Z1392*'Inputs and Outputs'!$D$5-('Model Part B'!AA1392*'Model Part B'!AD1392+AA1392*Costperbumped)</f>
        <v>3960</v>
      </c>
      <c r="AH1392" s="74">
        <v>1389</v>
      </c>
      <c r="AI1392" s="68" t="s">
        <v>4</v>
      </c>
      <c r="AJ1392" s="71">
        <f t="shared" si="462"/>
        <v>44660</v>
      </c>
      <c r="AK1392" s="67" t="s">
        <v>0</v>
      </c>
      <c r="AL1392" s="68" t="str">
        <f>'Flight Data'!$A1390</f>
        <v>G1389</v>
      </c>
      <c r="AM1392" s="68">
        <f ca="1">'Flight Data'!$B1390</f>
        <v>3</v>
      </c>
      <c r="AN1392" s="68">
        <f ca="1">ROUND(NORMINV($AS1392,'Inputs and Outputs'!$C$20,'Inputs and Outputs'!$D$20),0)</f>
        <v>99</v>
      </c>
      <c r="AO1392" s="68">
        <f t="shared" si="446"/>
        <v>103</v>
      </c>
      <c r="AP1392" s="68">
        <f t="shared" ca="1" si="447"/>
        <v>99</v>
      </c>
      <c r="AQ1392" s="68">
        <f ca="1">IF(AP1392-AM1392&gt;'Inputs and Outputs'!$D$4,Three-AM1392,0)</f>
        <v>0</v>
      </c>
      <c r="AR1392" s="68">
        <f ca="1">AP1392*'Inputs and Outputs'!$D$5-AQ1392*'Inputs and Outputs'!$D$6</f>
        <v>3960</v>
      </c>
      <c r="AS1392" s="70">
        <f t="shared" ca="1" si="457"/>
        <v>0.11866318035715984</v>
      </c>
      <c r="AT1392" s="68">
        <f t="shared" si="448"/>
        <v>200</v>
      </c>
      <c r="AU1392" s="75">
        <f ca="1">AP1392*'Inputs and Outputs'!$D$5-('Model Part B'!AQ1392*'Model Part B'!AT1392+AQ1392*Costperbumped)</f>
        <v>3960</v>
      </c>
      <c r="AX1392" s="74">
        <v>1389</v>
      </c>
      <c r="AY1392" s="68" t="s">
        <v>4</v>
      </c>
      <c r="AZ1392" s="71">
        <f t="shared" si="463"/>
        <v>44660</v>
      </c>
      <c r="BA1392" s="67" t="s">
        <v>0</v>
      </c>
      <c r="BB1392" s="68" t="str">
        <f>'Flight Data'!$A1390</f>
        <v>G1389</v>
      </c>
      <c r="BC1392" s="68">
        <f ca="1">'Flight Data'!$B1390</f>
        <v>3</v>
      </c>
      <c r="BD1392" s="68">
        <f ca="1">ROUND(NORMINV($BI1392,'Inputs and Outputs'!$C$20,'Inputs and Outputs'!$D$20),0)</f>
        <v>111</v>
      </c>
      <c r="BE1392" s="68">
        <f t="shared" si="449"/>
        <v>104</v>
      </c>
      <c r="BF1392" s="68">
        <f t="shared" ca="1" si="450"/>
        <v>104</v>
      </c>
      <c r="BG1392" s="68">
        <f ca="1">IF(BF1392-BC1392&gt;'Inputs and Outputs'!$D$4,Four-BC1392,0)</f>
        <v>1</v>
      </c>
      <c r="BH1392" s="68">
        <f ca="1">BF1392*'Inputs and Outputs'!$D$5-BG1392*'Inputs and Outputs'!$D$6</f>
        <v>4060</v>
      </c>
      <c r="BI1392" s="70">
        <f t="shared" ca="1" si="458"/>
        <v>0.8893985905058458</v>
      </c>
      <c r="BJ1392" s="68">
        <f t="shared" si="451"/>
        <v>200</v>
      </c>
      <c r="BK1392" s="75">
        <f ca="1">BF1392*'Inputs and Outputs'!$D$5-('Model Part B'!BG1392*'Model Part B'!BJ1392+BG1392*Costperbumped)</f>
        <v>3860</v>
      </c>
      <c r="BN1392" s="74">
        <v>1389</v>
      </c>
      <c r="BO1392" s="68" t="s">
        <v>4</v>
      </c>
      <c r="BP1392" s="71">
        <f t="shared" si="464"/>
        <v>44660</v>
      </c>
      <c r="BQ1392" s="67" t="s">
        <v>0</v>
      </c>
      <c r="BR1392" s="68" t="str">
        <f>'Flight Data'!$A1390</f>
        <v>G1389</v>
      </c>
      <c r="BS1392" s="68">
        <f ca="1">'Flight Data'!$B1390</f>
        <v>3</v>
      </c>
      <c r="BT1392" s="68">
        <f ca="1">ROUND(NORMINV($BY1392,'Inputs and Outputs'!$C$18,'Inputs and Outputs'!$D$18),0)</f>
        <v>108</v>
      </c>
      <c r="BU1392" s="68">
        <f t="shared" si="452"/>
        <v>105</v>
      </c>
      <c r="BV1392" s="68">
        <f t="shared" ca="1" si="453"/>
        <v>105</v>
      </c>
      <c r="BW1392" s="68">
        <f ca="1">IF(BV1392-BS1392&gt;'Inputs and Outputs'!$D$4,Five-BS1392,0)</f>
        <v>2</v>
      </c>
      <c r="BX1392" s="68">
        <f ca="1">BV1392*'Inputs and Outputs'!$D$5-BW1392*'Inputs and Outputs'!$D$6</f>
        <v>4000</v>
      </c>
      <c r="BY1392" s="70">
        <f t="shared" ca="1" si="459"/>
        <v>0.89236590175675501</v>
      </c>
      <c r="BZ1392" s="68">
        <f t="shared" si="454"/>
        <v>200</v>
      </c>
      <c r="CA1392" s="75">
        <f ca="1">BV1392*'Inputs and Outputs'!$D$5-('Model Part B'!BW1392*'Model Part B'!BZ1392+BW1392*Costperbumped)</f>
        <v>3600</v>
      </c>
    </row>
    <row r="1393" spans="2:79" x14ac:dyDescent="0.2">
      <c r="B1393" s="74">
        <v>1390</v>
      </c>
      <c r="C1393" s="68" t="s">
        <v>1</v>
      </c>
      <c r="D1393" s="71">
        <f t="shared" si="460"/>
        <v>44661</v>
      </c>
      <c r="E1393" s="67" t="s">
        <v>3</v>
      </c>
      <c r="F1393" s="68" t="str">
        <f>'Flight Data'!$A1391</f>
        <v>G1390</v>
      </c>
      <c r="G1393" s="68">
        <f ca="1">'Flight Data'!$B1391</f>
        <v>3</v>
      </c>
      <c r="H1393" s="68">
        <f ca="1">ROUND(NORMINV($M1393,'Inputs and Outputs'!$C$18,'Inputs and Outputs'!$D$18),0)</f>
        <v>105</v>
      </c>
      <c r="I1393" s="68">
        <f t="shared" si="440"/>
        <v>101</v>
      </c>
      <c r="J1393" s="68">
        <f t="shared" ca="1" si="441"/>
        <v>101</v>
      </c>
      <c r="K1393" s="68">
        <f ca="1">IF(J1393-G1393&gt;'Inputs and Outputs'!$D$4,One-G1393,0)</f>
        <v>0</v>
      </c>
      <c r="L1393" s="68">
        <f ca="1">J1393*'Inputs and Outputs'!$D$5-K1393*'Inputs and Outputs'!$D$6</f>
        <v>4040</v>
      </c>
      <c r="M1393" s="70">
        <f t="shared" ca="1" si="455"/>
        <v>0.72362702778373411</v>
      </c>
      <c r="N1393" s="68">
        <f t="shared" si="442"/>
        <v>25</v>
      </c>
      <c r="O1393" s="75">
        <f ca="1">J1393*'Inputs and Outputs'!$D$5-('Model Part B'!K1393*'Model Part B'!N1393+K1393*Costperbumped)</f>
        <v>4040</v>
      </c>
      <c r="R1393" s="74">
        <v>1390</v>
      </c>
      <c r="S1393" s="68" t="s">
        <v>1</v>
      </c>
      <c r="T1393" s="71">
        <f t="shared" si="461"/>
        <v>44661</v>
      </c>
      <c r="U1393" s="67" t="s">
        <v>3</v>
      </c>
      <c r="V1393" s="68" t="str">
        <f>'Flight Data'!$A1391</f>
        <v>G1390</v>
      </c>
      <c r="W1393" s="68">
        <f ca="1">'Flight Data'!$B1391</f>
        <v>3</v>
      </c>
      <c r="X1393" s="68">
        <f ca="1">ROUND(NORMINV($AC1393,'Inputs and Outputs'!$C$18,'Inputs and Outputs'!$D$18),0)</f>
        <v>111</v>
      </c>
      <c r="Y1393" s="68">
        <f t="shared" si="443"/>
        <v>102</v>
      </c>
      <c r="Z1393" s="68">
        <f t="shared" ca="1" si="444"/>
        <v>102</v>
      </c>
      <c r="AA1393" s="68">
        <f ca="1">IF(Z1393-W1393&gt;'Inputs and Outputs'!$D$4,One-W1393,0)</f>
        <v>0</v>
      </c>
      <c r="AB1393" s="68">
        <f ca="1">Z1393*'Inputs and Outputs'!$D$5-AA1393*'Inputs and Outputs'!$D$6</f>
        <v>4080</v>
      </c>
      <c r="AC1393" s="70">
        <f t="shared" ca="1" si="456"/>
        <v>0.94953768845957209</v>
      </c>
      <c r="AD1393" s="68">
        <f t="shared" si="445"/>
        <v>25</v>
      </c>
      <c r="AE1393" s="75">
        <f ca="1">Z1393*'Inputs and Outputs'!$D$5-('Model Part B'!AA1393*'Model Part B'!AD1393+AA1393*Costperbumped)</f>
        <v>4080</v>
      </c>
      <c r="AH1393" s="74">
        <v>1390</v>
      </c>
      <c r="AI1393" s="68" t="s">
        <v>1</v>
      </c>
      <c r="AJ1393" s="71">
        <f t="shared" si="462"/>
        <v>44661</v>
      </c>
      <c r="AK1393" s="67" t="s">
        <v>3</v>
      </c>
      <c r="AL1393" s="68" t="str">
        <f>'Flight Data'!$A1391</f>
        <v>G1390</v>
      </c>
      <c r="AM1393" s="68">
        <f ca="1">'Flight Data'!$B1391</f>
        <v>3</v>
      </c>
      <c r="AN1393" s="68">
        <f ca="1">ROUND(NORMINV($AS1393,'Inputs and Outputs'!$C$18,'Inputs and Outputs'!$D$18),0)</f>
        <v>105</v>
      </c>
      <c r="AO1393" s="68">
        <f t="shared" si="446"/>
        <v>103</v>
      </c>
      <c r="AP1393" s="68">
        <f t="shared" ca="1" si="447"/>
        <v>103</v>
      </c>
      <c r="AQ1393" s="68">
        <f ca="1">IF(AP1393-AM1393&gt;'Inputs and Outputs'!$D$4,Three-AM1393,0)</f>
        <v>0</v>
      </c>
      <c r="AR1393" s="68">
        <f ca="1">AP1393*'Inputs and Outputs'!$D$5-AQ1393*'Inputs and Outputs'!$D$6</f>
        <v>4120</v>
      </c>
      <c r="AS1393" s="70">
        <f t="shared" ca="1" si="457"/>
        <v>0.73225254592032551</v>
      </c>
      <c r="AT1393" s="68">
        <f t="shared" si="448"/>
        <v>25</v>
      </c>
      <c r="AU1393" s="75">
        <f ca="1">AP1393*'Inputs and Outputs'!$D$5-('Model Part B'!AQ1393*'Model Part B'!AT1393+AQ1393*Costperbumped)</f>
        <v>4120</v>
      </c>
      <c r="AX1393" s="74">
        <v>1390</v>
      </c>
      <c r="AY1393" s="68" t="s">
        <v>1</v>
      </c>
      <c r="AZ1393" s="71">
        <f t="shared" si="463"/>
        <v>44661</v>
      </c>
      <c r="BA1393" s="67" t="s">
        <v>3</v>
      </c>
      <c r="BB1393" s="68" t="str">
        <f>'Flight Data'!$A1391</f>
        <v>G1390</v>
      </c>
      <c r="BC1393" s="68">
        <f ca="1">'Flight Data'!$B1391</f>
        <v>3</v>
      </c>
      <c r="BD1393" s="68">
        <f ca="1">ROUND(NORMINV($BI1393,'Inputs and Outputs'!$C$18,'Inputs and Outputs'!$D$18),0)</f>
        <v>96</v>
      </c>
      <c r="BE1393" s="68">
        <f t="shared" si="449"/>
        <v>104</v>
      </c>
      <c r="BF1393" s="68">
        <f t="shared" ca="1" si="450"/>
        <v>96</v>
      </c>
      <c r="BG1393" s="68">
        <f ca="1">IF(BF1393-BC1393&gt;'Inputs and Outputs'!$D$4,Four-BC1393,0)</f>
        <v>0</v>
      </c>
      <c r="BH1393" s="68">
        <f ca="1">BF1393*'Inputs and Outputs'!$D$5-BG1393*'Inputs and Outputs'!$D$6</f>
        <v>3840</v>
      </c>
      <c r="BI1393" s="70">
        <f t="shared" ca="1" si="458"/>
        <v>0.18414853791540742</v>
      </c>
      <c r="BJ1393" s="68">
        <f t="shared" si="451"/>
        <v>25</v>
      </c>
      <c r="BK1393" s="75">
        <f ca="1">BF1393*'Inputs and Outputs'!$D$5-('Model Part B'!BG1393*'Model Part B'!BJ1393+BG1393*Costperbumped)</f>
        <v>3840</v>
      </c>
      <c r="BN1393" s="74">
        <v>1390</v>
      </c>
      <c r="BO1393" s="68" t="s">
        <v>1</v>
      </c>
      <c r="BP1393" s="71">
        <f t="shared" si="464"/>
        <v>44661</v>
      </c>
      <c r="BQ1393" s="67" t="s">
        <v>3</v>
      </c>
      <c r="BR1393" s="68" t="str">
        <f>'Flight Data'!$A1391</f>
        <v>G1390</v>
      </c>
      <c r="BS1393" s="68">
        <f ca="1">'Flight Data'!$B1391</f>
        <v>3</v>
      </c>
      <c r="BT1393" s="68">
        <f ca="1">ROUND(NORMINV($BY1393,'Inputs and Outputs'!$C$18,'Inputs and Outputs'!$D$18),0)</f>
        <v>98</v>
      </c>
      <c r="BU1393" s="68">
        <f t="shared" si="452"/>
        <v>105</v>
      </c>
      <c r="BV1393" s="68">
        <f t="shared" ca="1" si="453"/>
        <v>98</v>
      </c>
      <c r="BW1393" s="68">
        <f ca="1">IF(BV1393-BS1393&gt;'Inputs and Outputs'!$D$4,Five-BS1393,0)</f>
        <v>0</v>
      </c>
      <c r="BX1393" s="68">
        <f ca="1">BV1393*'Inputs and Outputs'!$D$5-BW1393*'Inputs and Outputs'!$D$6</f>
        <v>3920</v>
      </c>
      <c r="BY1393" s="70">
        <f t="shared" ca="1" si="459"/>
        <v>0.28938199301847767</v>
      </c>
      <c r="BZ1393" s="68">
        <f t="shared" si="454"/>
        <v>25</v>
      </c>
      <c r="CA1393" s="75">
        <f ca="1">BV1393*'Inputs and Outputs'!$D$5-('Model Part B'!BW1393*'Model Part B'!BZ1393+BW1393*Costperbumped)</f>
        <v>3920</v>
      </c>
    </row>
    <row r="1394" spans="2:79" x14ac:dyDescent="0.2">
      <c r="B1394" s="74">
        <v>1391</v>
      </c>
      <c r="C1394" s="68" t="s">
        <v>1</v>
      </c>
      <c r="D1394" s="71">
        <f t="shared" si="460"/>
        <v>44661</v>
      </c>
      <c r="E1394" s="67" t="s">
        <v>2</v>
      </c>
      <c r="F1394" s="68" t="str">
        <f>'Flight Data'!$A1392</f>
        <v>G1391</v>
      </c>
      <c r="G1394" s="68">
        <f ca="1">'Flight Data'!$B1392</f>
        <v>5</v>
      </c>
      <c r="H1394" s="68">
        <f ca="1">ROUND(NORMINV($M1394,'Inputs and Outputs'!$C$19,'Inputs and Outputs'!$D$19),0)</f>
        <v>111</v>
      </c>
      <c r="I1394" s="68">
        <f t="shared" si="440"/>
        <v>101</v>
      </c>
      <c r="J1394" s="68">
        <f t="shared" ca="1" si="441"/>
        <v>101</v>
      </c>
      <c r="K1394" s="68">
        <f ca="1">IF(J1394-G1394&gt;'Inputs and Outputs'!$D$4,One-G1394,0)</f>
        <v>0</v>
      </c>
      <c r="L1394" s="68">
        <f ca="1">J1394*'Inputs and Outputs'!$D$5-K1394*'Inputs and Outputs'!$D$6</f>
        <v>4040</v>
      </c>
      <c r="M1394" s="70">
        <f t="shared" ca="1" si="455"/>
        <v>0.95001491818449824</v>
      </c>
      <c r="N1394" s="68">
        <f t="shared" si="442"/>
        <v>25</v>
      </c>
      <c r="O1394" s="75">
        <f ca="1">J1394*'Inputs and Outputs'!$D$5-('Model Part B'!K1394*'Model Part B'!N1394+K1394*Costperbumped)</f>
        <v>4040</v>
      </c>
      <c r="R1394" s="74">
        <v>1391</v>
      </c>
      <c r="S1394" s="68" t="s">
        <v>1</v>
      </c>
      <c r="T1394" s="71">
        <f t="shared" si="461"/>
        <v>44661</v>
      </c>
      <c r="U1394" s="67" t="s">
        <v>2</v>
      </c>
      <c r="V1394" s="68" t="str">
        <f>'Flight Data'!$A1392</f>
        <v>G1391</v>
      </c>
      <c r="W1394" s="68">
        <f ca="1">'Flight Data'!$B1392</f>
        <v>5</v>
      </c>
      <c r="X1394" s="68">
        <f ca="1">ROUND(NORMINV($AC1394,'Inputs and Outputs'!$C$19,'Inputs and Outputs'!$D$19),0)</f>
        <v>101</v>
      </c>
      <c r="Y1394" s="68">
        <f t="shared" si="443"/>
        <v>102</v>
      </c>
      <c r="Z1394" s="68">
        <f t="shared" ca="1" si="444"/>
        <v>101</v>
      </c>
      <c r="AA1394" s="68">
        <f ca="1">IF(Z1394-W1394&gt;'Inputs and Outputs'!$D$4,One-W1394,0)</f>
        <v>0</v>
      </c>
      <c r="AB1394" s="68">
        <f ca="1">Z1394*'Inputs and Outputs'!$D$5-AA1394*'Inputs and Outputs'!$D$6</f>
        <v>4040</v>
      </c>
      <c r="AC1394" s="70">
        <f t="shared" ca="1" si="456"/>
        <v>0.31948959666788379</v>
      </c>
      <c r="AD1394" s="68">
        <f t="shared" si="445"/>
        <v>25</v>
      </c>
      <c r="AE1394" s="75">
        <f ca="1">Z1394*'Inputs and Outputs'!$D$5-('Model Part B'!AA1394*'Model Part B'!AD1394+AA1394*Costperbumped)</f>
        <v>4040</v>
      </c>
      <c r="AH1394" s="74">
        <v>1391</v>
      </c>
      <c r="AI1394" s="68" t="s">
        <v>1</v>
      </c>
      <c r="AJ1394" s="71">
        <f t="shared" si="462"/>
        <v>44661</v>
      </c>
      <c r="AK1394" s="67" t="s">
        <v>2</v>
      </c>
      <c r="AL1394" s="68" t="str">
        <f>'Flight Data'!$A1392</f>
        <v>G1391</v>
      </c>
      <c r="AM1394" s="68">
        <f ca="1">'Flight Data'!$B1392</f>
        <v>5</v>
      </c>
      <c r="AN1394" s="68">
        <f ca="1">ROUND(NORMINV($AS1394,'Inputs and Outputs'!$C$19,'Inputs and Outputs'!$D$19),0)</f>
        <v>107</v>
      </c>
      <c r="AO1394" s="68">
        <f t="shared" si="446"/>
        <v>103</v>
      </c>
      <c r="AP1394" s="68">
        <f t="shared" ca="1" si="447"/>
        <v>103</v>
      </c>
      <c r="AQ1394" s="68">
        <f ca="1">IF(AP1394-AM1394&gt;'Inputs and Outputs'!$D$4,Three-AM1394,0)</f>
        <v>0</v>
      </c>
      <c r="AR1394" s="68">
        <f ca="1">AP1394*'Inputs and Outputs'!$D$5-AQ1394*'Inputs and Outputs'!$D$6</f>
        <v>4120</v>
      </c>
      <c r="AS1394" s="70">
        <f t="shared" ca="1" si="457"/>
        <v>0.77040052261832503</v>
      </c>
      <c r="AT1394" s="68">
        <f t="shared" si="448"/>
        <v>25</v>
      </c>
      <c r="AU1394" s="75">
        <f ca="1">AP1394*'Inputs and Outputs'!$D$5-('Model Part B'!AQ1394*'Model Part B'!AT1394+AQ1394*Costperbumped)</f>
        <v>4120</v>
      </c>
      <c r="AX1394" s="74">
        <v>1391</v>
      </c>
      <c r="AY1394" s="68" t="s">
        <v>1</v>
      </c>
      <c r="AZ1394" s="71">
        <f t="shared" si="463"/>
        <v>44661</v>
      </c>
      <c r="BA1394" s="67" t="s">
        <v>2</v>
      </c>
      <c r="BB1394" s="68" t="str">
        <f>'Flight Data'!$A1392</f>
        <v>G1391</v>
      </c>
      <c r="BC1394" s="68">
        <f ca="1">'Flight Data'!$B1392</f>
        <v>5</v>
      </c>
      <c r="BD1394" s="68">
        <f ca="1">ROUND(NORMINV($BI1394,'Inputs and Outputs'!$C$19,'Inputs and Outputs'!$D$19),0)</f>
        <v>109</v>
      </c>
      <c r="BE1394" s="68">
        <f t="shared" si="449"/>
        <v>104</v>
      </c>
      <c r="BF1394" s="68">
        <f t="shared" ca="1" si="450"/>
        <v>104</v>
      </c>
      <c r="BG1394" s="68">
        <f ca="1">IF(BF1394-BC1394&gt;'Inputs and Outputs'!$D$4,Four-BC1394,0)</f>
        <v>0</v>
      </c>
      <c r="BH1394" s="68">
        <f ca="1">BF1394*'Inputs and Outputs'!$D$5-BG1394*'Inputs and Outputs'!$D$6</f>
        <v>4160</v>
      </c>
      <c r="BI1394" s="70">
        <f t="shared" ca="1" si="458"/>
        <v>0.89597966789935202</v>
      </c>
      <c r="BJ1394" s="68">
        <f t="shared" si="451"/>
        <v>25</v>
      </c>
      <c r="BK1394" s="75">
        <f ca="1">BF1394*'Inputs and Outputs'!$D$5-('Model Part B'!BG1394*'Model Part B'!BJ1394+BG1394*Costperbumped)</f>
        <v>4160</v>
      </c>
      <c r="BN1394" s="74">
        <v>1391</v>
      </c>
      <c r="BO1394" s="68" t="s">
        <v>1</v>
      </c>
      <c r="BP1394" s="71">
        <f t="shared" si="464"/>
        <v>44661</v>
      </c>
      <c r="BQ1394" s="67" t="s">
        <v>2</v>
      </c>
      <c r="BR1394" s="68" t="str">
        <f>'Flight Data'!$A1392</f>
        <v>G1391</v>
      </c>
      <c r="BS1394" s="68">
        <f ca="1">'Flight Data'!$B1392</f>
        <v>5</v>
      </c>
      <c r="BT1394" s="68">
        <f ca="1">ROUND(NORMINV($BY1394,'Inputs and Outputs'!$C$18,'Inputs and Outputs'!$D$18),0)</f>
        <v>93</v>
      </c>
      <c r="BU1394" s="68">
        <f t="shared" si="452"/>
        <v>105</v>
      </c>
      <c r="BV1394" s="68">
        <f t="shared" ca="1" si="453"/>
        <v>93</v>
      </c>
      <c r="BW1394" s="68">
        <f ca="1">IF(BV1394-BS1394&gt;'Inputs and Outputs'!$D$4,Five-BS1394,0)</f>
        <v>0</v>
      </c>
      <c r="BX1394" s="68">
        <f ca="1">BV1394*'Inputs and Outputs'!$D$5-BW1394*'Inputs and Outputs'!$D$6</f>
        <v>3720</v>
      </c>
      <c r="BY1394" s="70">
        <f t="shared" ca="1" si="459"/>
        <v>8.690023797472457E-2</v>
      </c>
      <c r="BZ1394" s="68">
        <f t="shared" si="454"/>
        <v>25</v>
      </c>
      <c r="CA1394" s="75">
        <f ca="1">BV1394*'Inputs and Outputs'!$D$5-('Model Part B'!BW1394*'Model Part B'!BZ1394+BW1394*Costperbumped)</f>
        <v>3720</v>
      </c>
    </row>
    <row r="1395" spans="2:79" x14ac:dyDescent="0.2">
      <c r="B1395" s="74">
        <v>1392</v>
      </c>
      <c r="C1395" s="68" t="s">
        <v>1</v>
      </c>
      <c r="D1395" s="71">
        <f t="shared" si="460"/>
        <v>44661</v>
      </c>
      <c r="E1395" s="67" t="s">
        <v>0</v>
      </c>
      <c r="F1395" s="68" t="str">
        <f>'Flight Data'!$A1393</f>
        <v>G1392</v>
      </c>
      <c r="G1395" s="68">
        <f ca="1">'Flight Data'!$B1393</f>
        <v>5</v>
      </c>
      <c r="H1395" s="68">
        <f ca="1">ROUND(NORMINV($M1395,'Inputs and Outputs'!$C$20,'Inputs and Outputs'!$D$20),0)</f>
        <v>107</v>
      </c>
      <c r="I1395" s="68">
        <f t="shared" si="440"/>
        <v>101</v>
      </c>
      <c r="J1395" s="68">
        <f t="shared" ca="1" si="441"/>
        <v>101</v>
      </c>
      <c r="K1395" s="68">
        <f ca="1">IF(J1395-G1395&gt;'Inputs and Outputs'!$D$4,One-G1395,0)</f>
        <v>0</v>
      </c>
      <c r="L1395" s="68">
        <f ca="1">J1395*'Inputs and Outputs'!$D$5-K1395*'Inputs and Outputs'!$D$6</f>
        <v>4040</v>
      </c>
      <c r="M1395" s="70">
        <f t="shared" ca="1" si="455"/>
        <v>0.64158720321096863</v>
      </c>
      <c r="N1395" s="68">
        <f t="shared" si="442"/>
        <v>200</v>
      </c>
      <c r="O1395" s="75">
        <f ca="1">J1395*'Inputs and Outputs'!$D$5-('Model Part B'!K1395*'Model Part B'!N1395+K1395*Costperbumped)</f>
        <v>4040</v>
      </c>
      <c r="R1395" s="74">
        <v>1392</v>
      </c>
      <c r="S1395" s="68" t="s">
        <v>1</v>
      </c>
      <c r="T1395" s="71">
        <f t="shared" si="461"/>
        <v>44661</v>
      </c>
      <c r="U1395" s="67" t="s">
        <v>0</v>
      </c>
      <c r="V1395" s="68" t="str">
        <f>'Flight Data'!$A1393</f>
        <v>G1392</v>
      </c>
      <c r="W1395" s="68">
        <f ca="1">'Flight Data'!$B1393</f>
        <v>5</v>
      </c>
      <c r="X1395" s="68">
        <f ca="1">ROUND(NORMINV($AC1395,'Inputs and Outputs'!$C$20,'Inputs and Outputs'!$D$20),0)</f>
        <v>105</v>
      </c>
      <c r="Y1395" s="68">
        <f t="shared" si="443"/>
        <v>102</v>
      </c>
      <c r="Z1395" s="68">
        <f t="shared" ca="1" si="444"/>
        <v>102</v>
      </c>
      <c r="AA1395" s="68">
        <f ca="1">IF(Z1395-W1395&gt;'Inputs and Outputs'!$D$4,One-W1395,0)</f>
        <v>0</v>
      </c>
      <c r="AB1395" s="68">
        <f ca="1">Z1395*'Inputs and Outputs'!$D$5-AA1395*'Inputs and Outputs'!$D$6</f>
        <v>4080</v>
      </c>
      <c r="AC1395" s="70">
        <f t="shared" ca="1" si="456"/>
        <v>0.53042086686786416</v>
      </c>
      <c r="AD1395" s="68">
        <f t="shared" si="445"/>
        <v>200</v>
      </c>
      <c r="AE1395" s="75">
        <f ca="1">Z1395*'Inputs and Outputs'!$D$5-('Model Part B'!AA1395*'Model Part B'!AD1395+AA1395*Costperbumped)</f>
        <v>4080</v>
      </c>
      <c r="AH1395" s="74">
        <v>1392</v>
      </c>
      <c r="AI1395" s="68" t="s">
        <v>1</v>
      </c>
      <c r="AJ1395" s="71">
        <f t="shared" si="462"/>
        <v>44661</v>
      </c>
      <c r="AK1395" s="67" t="s">
        <v>0</v>
      </c>
      <c r="AL1395" s="68" t="str">
        <f>'Flight Data'!$A1393</f>
        <v>G1392</v>
      </c>
      <c r="AM1395" s="68">
        <f ca="1">'Flight Data'!$B1393</f>
        <v>5</v>
      </c>
      <c r="AN1395" s="68">
        <f ca="1">ROUND(NORMINV($AS1395,'Inputs and Outputs'!$C$20,'Inputs and Outputs'!$D$20),0)</f>
        <v>104</v>
      </c>
      <c r="AO1395" s="68">
        <f t="shared" si="446"/>
        <v>103</v>
      </c>
      <c r="AP1395" s="68">
        <f t="shared" ca="1" si="447"/>
        <v>103</v>
      </c>
      <c r="AQ1395" s="68">
        <f ca="1">IF(AP1395-AM1395&gt;'Inputs and Outputs'!$D$4,Three-AM1395,0)</f>
        <v>0</v>
      </c>
      <c r="AR1395" s="68">
        <f ca="1">AP1395*'Inputs and Outputs'!$D$5-AQ1395*'Inputs and Outputs'!$D$6</f>
        <v>4120</v>
      </c>
      <c r="AS1395" s="70">
        <f t="shared" ca="1" si="457"/>
        <v>0.41011246050620731</v>
      </c>
      <c r="AT1395" s="68">
        <f t="shared" si="448"/>
        <v>200</v>
      </c>
      <c r="AU1395" s="75">
        <f ca="1">AP1395*'Inputs and Outputs'!$D$5-('Model Part B'!AQ1395*'Model Part B'!AT1395+AQ1395*Costperbumped)</f>
        <v>4120</v>
      </c>
      <c r="AX1395" s="74">
        <v>1392</v>
      </c>
      <c r="AY1395" s="68" t="s">
        <v>1</v>
      </c>
      <c r="AZ1395" s="71">
        <f t="shared" si="463"/>
        <v>44661</v>
      </c>
      <c r="BA1395" s="67" t="s">
        <v>0</v>
      </c>
      <c r="BB1395" s="68" t="str">
        <f>'Flight Data'!$A1393</f>
        <v>G1392</v>
      </c>
      <c r="BC1395" s="68">
        <f ca="1">'Flight Data'!$B1393</f>
        <v>5</v>
      </c>
      <c r="BD1395" s="68">
        <f ca="1">ROUND(NORMINV($BI1395,'Inputs and Outputs'!$C$20,'Inputs and Outputs'!$D$20),0)</f>
        <v>105</v>
      </c>
      <c r="BE1395" s="68">
        <f t="shared" si="449"/>
        <v>104</v>
      </c>
      <c r="BF1395" s="68">
        <f t="shared" ca="1" si="450"/>
        <v>104</v>
      </c>
      <c r="BG1395" s="68">
        <f ca="1">IF(BF1395-BC1395&gt;'Inputs and Outputs'!$D$4,Four-BC1395,0)</f>
        <v>0</v>
      </c>
      <c r="BH1395" s="68">
        <f ca="1">BF1395*'Inputs and Outputs'!$D$5-BG1395*'Inputs and Outputs'!$D$6</f>
        <v>4160</v>
      </c>
      <c r="BI1395" s="70">
        <f t="shared" ca="1" si="458"/>
        <v>0.52896505061049182</v>
      </c>
      <c r="BJ1395" s="68">
        <f t="shared" si="451"/>
        <v>200</v>
      </c>
      <c r="BK1395" s="75">
        <f ca="1">BF1395*'Inputs and Outputs'!$D$5-('Model Part B'!BG1395*'Model Part B'!BJ1395+BG1395*Costperbumped)</f>
        <v>4160</v>
      </c>
      <c r="BN1395" s="74">
        <v>1392</v>
      </c>
      <c r="BO1395" s="68" t="s">
        <v>1</v>
      </c>
      <c r="BP1395" s="71">
        <f t="shared" si="464"/>
        <v>44661</v>
      </c>
      <c r="BQ1395" s="67" t="s">
        <v>0</v>
      </c>
      <c r="BR1395" s="68" t="str">
        <f>'Flight Data'!$A1393</f>
        <v>G1392</v>
      </c>
      <c r="BS1395" s="68">
        <f ca="1">'Flight Data'!$B1393</f>
        <v>5</v>
      </c>
      <c r="BT1395" s="68">
        <f ca="1">ROUND(NORMINV($BY1395,'Inputs and Outputs'!$C$18,'Inputs and Outputs'!$D$18),0)</f>
        <v>94</v>
      </c>
      <c r="BU1395" s="68">
        <f t="shared" si="452"/>
        <v>105</v>
      </c>
      <c r="BV1395" s="68">
        <f t="shared" ca="1" si="453"/>
        <v>94</v>
      </c>
      <c r="BW1395" s="68">
        <f ca="1">IF(BV1395-BS1395&gt;'Inputs and Outputs'!$D$4,Five-BS1395,0)</f>
        <v>0</v>
      </c>
      <c r="BX1395" s="68">
        <f ca="1">BV1395*'Inputs and Outputs'!$D$5-BW1395*'Inputs and Outputs'!$D$6</f>
        <v>3760</v>
      </c>
      <c r="BY1395" s="70">
        <f t="shared" ca="1" si="459"/>
        <v>0.12914363374935722</v>
      </c>
      <c r="BZ1395" s="68">
        <f t="shared" si="454"/>
        <v>200</v>
      </c>
      <c r="CA1395" s="75">
        <f ca="1">BV1395*'Inputs and Outputs'!$D$5-('Model Part B'!BW1395*'Model Part B'!BZ1395+BW1395*Costperbumped)</f>
        <v>3760</v>
      </c>
    </row>
    <row r="1396" spans="2:79" x14ac:dyDescent="0.2">
      <c r="B1396" s="74">
        <v>1393</v>
      </c>
      <c r="C1396" s="68" t="s">
        <v>9</v>
      </c>
      <c r="D1396" s="71">
        <f t="shared" si="460"/>
        <v>44662</v>
      </c>
      <c r="E1396" s="67" t="s">
        <v>3</v>
      </c>
      <c r="F1396" s="68" t="str">
        <f>'Flight Data'!$A1394</f>
        <v>G1393</v>
      </c>
      <c r="G1396" s="68">
        <f ca="1">'Flight Data'!$B1394</f>
        <v>2</v>
      </c>
      <c r="H1396" s="68">
        <f ca="1">ROUND(NORMINV($M1396,'Inputs and Outputs'!$C$18,'Inputs and Outputs'!$D$18),0)</f>
        <v>100</v>
      </c>
      <c r="I1396" s="68">
        <f t="shared" si="440"/>
        <v>101</v>
      </c>
      <c r="J1396" s="68">
        <f t="shared" ca="1" si="441"/>
        <v>100</v>
      </c>
      <c r="K1396" s="68">
        <f ca="1">IF(J1396-G1396&gt;'Inputs and Outputs'!$D$4,One-G1396,0)</f>
        <v>0</v>
      </c>
      <c r="L1396" s="68">
        <f ca="1">J1396*'Inputs and Outputs'!$D$5-K1396*'Inputs and Outputs'!$D$6</f>
        <v>4000</v>
      </c>
      <c r="M1396" s="70">
        <f t="shared" ca="1" si="455"/>
        <v>0.43928829013780923</v>
      </c>
      <c r="N1396" s="68">
        <f t="shared" si="442"/>
        <v>25</v>
      </c>
      <c r="O1396" s="75">
        <f ca="1">J1396*'Inputs and Outputs'!$D$5-('Model Part B'!K1396*'Model Part B'!N1396+K1396*Costperbumped)</f>
        <v>4000</v>
      </c>
      <c r="R1396" s="74">
        <v>1393</v>
      </c>
      <c r="S1396" s="68" t="s">
        <v>9</v>
      </c>
      <c r="T1396" s="71">
        <f t="shared" si="461"/>
        <v>44662</v>
      </c>
      <c r="U1396" s="67" t="s">
        <v>3</v>
      </c>
      <c r="V1396" s="68" t="str">
        <f>'Flight Data'!$A1394</f>
        <v>G1393</v>
      </c>
      <c r="W1396" s="68">
        <f ca="1">'Flight Data'!$B1394</f>
        <v>2</v>
      </c>
      <c r="X1396" s="68">
        <f ca="1">ROUND(NORMINV($AC1396,'Inputs and Outputs'!$C$18,'Inputs and Outputs'!$D$18),0)</f>
        <v>95</v>
      </c>
      <c r="Y1396" s="68">
        <f t="shared" si="443"/>
        <v>102</v>
      </c>
      <c r="Z1396" s="68">
        <f t="shared" ca="1" si="444"/>
        <v>95</v>
      </c>
      <c r="AA1396" s="68">
        <f ca="1">IF(Z1396-W1396&gt;'Inputs and Outputs'!$D$4,One-W1396,0)</f>
        <v>0</v>
      </c>
      <c r="AB1396" s="68">
        <f ca="1">Z1396*'Inputs and Outputs'!$D$5-AA1396*'Inputs and Outputs'!$D$6</f>
        <v>3800</v>
      </c>
      <c r="AC1396" s="70">
        <f t="shared" ca="1" si="456"/>
        <v>0.16395717814462496</v>
      </c>
      <c r="AD1396" s="68">
        <f t="shared" si="445"/>
        <v>25</v>
      </c>
      <c r="AE1396" s="75">
        <f ca="1">Z1396*'Inputs and Outputs'!$D$5-('Model Part B'!AA1396*'Model Part B'!AD1396+AA1396*Costperbumped)</f>
        <v>3800</v>
      </c>
      <c r="AH1396" s="74">
        <v>1393</v>
      </c>
      <c r="AI1396" s="68" t="s">
        <v>9</v>
      </c>
      <c r="AJ1396" s="71">
        <f t="shared" si="462"/>
        <v>44662</v>
      </c>
      <c r="AK1396" s="67" t="s">
        <v>3</v>
      </c>
      <c r="AL1396" s="68" t="str">
        <f>'Flight Data'!$A1394</f>
        <v>G1393</v>
      </c>
      <c r="AM1396" s="68">
        <f ca="1">'Flight Data'!$B1394</f>
        <v>2</v>
      </c>
      <c r="AN1396" s="68">
        <f ca="1">ROUND(NORMINV($AS1396,'Inputs and Outputs'!$C$18,'Inputs and Outputs'!$D$18),0)</f>
        <v>105</v>
      </c>
      <c r="AO1396" s="68">
        <f t="shared" si="446"/>
        <v>103</v>
      </c>
      <c r="AP1396" s="68">
        <f t="shared" ca="1" si="447"/>
        <v>103</v>
      </c>
      <c r="AQ1396" s="68">
        <f ca="1">IF(AP1396-AM1396&gt;'Inputs and Outputs'!$D$4,Three-AM1396,0)</f>
        <v>1</v>
      </c>
      <c r="AR1396" s="68">
        <f ca="1">AP1396*'Inputs and Outputs'!$D$5-AQ1396*'Inputs and Outputs'!$D$6</f>
        <v>4020</v>
      </c>
      <c r="AS1396" s="70">
        <f t="shared" ca="1" si="457"/>
        <v>0.73439233938579618</v>
      </c>
      <c r="AT1396" s="68">
        <f t="shared" si="448"/>
        <v>25</v>
      </c>
      <c r="AU1396" s="75">
        <f ca="1">AP1396*'Inputs and Outputs'!$D$5-('Model Part B'!AQ1396*'Model Part B'!AT1396+AQ1396*Costperbumped)</f>
        <v>3995</v>
      </c>
      <c r="AX1396" s="74">
        <v>1393</v>
      </c>
      <c r="AY1396" s="68" t="s">
        <v>9</v>
      </c>
      <c r="AZ1396" s="71">
        <f t="shared" si="463"/>
        <v>44662</v>
      </c>
      <c r="BA1396" s="67" t="s">
        <v>3</v>
      </c>
      <c r="BB1396" s="68" t="str">
        <f>'Flight Data'!$A1394</f>
        <v>G1393</v>
      </c>
      <c r="BC1396" s="68">
        <f ca="1">'Flight Data'!$B1394</f>
        <v>2</v>
      </c>
      <c r="BD1396" s="68">
        <f ca="1">ROUND(NORMINV($BI1396,'Inputs and Outputs'!$C$18,'Inputs and Outputs'!$D$18),0)</f>
        <v>102</v>
      </c>
      <c r="BE1396" s="68">
        <f t="shared" si="449"/>
        <v>104</v>
      </c>
      <c r="BF1396" s="68">
        <f t="shared" ca="1" si="450"/>
        <v>102</v>
      </c>
      <c r="BG1396" s="68">
        <f ca="1">IF(BF1396-BC1396&gt;'Inputs and Outputs'!$D$4,Four-BC1396,0)</f>
        <v>0</v>
      </c>
      <c r="BH1396" s="68">
        <f ca="1">BF1396*'Inputs and Outputs'!$D$5-BG1396*'Inputs and Outputs'!$D$6</f>
        <v>4080</v>
      </c>
      <c r="BI1396" s="70">
        <f t="shared" ca="1" si="458"/>
        <v>0.56992103821394458</v>
      </c>
      <c r="BJ1396" s="68">
        <f t="shared" si="451"/>
        <v>25</v>
      </c>
      <c r="BK1396" s="75">
        <f ca="1">BF1396*'Inputs and Outputs'!$D$5-('Model Part B'!BG1396*'Model Part B'!BJ1396+BG1396*Costperbumped)</f>
        <v>4080</v>
      </c>
      <c r="BN1396" s="74">
        <v>1393</v>
      </c>
      <c r="BO1396" s="68" t="s">
        <v>9</v>
      </c>
      <c r="BP1396" s="71">
        <f t="shared" si="464"/>
        <v>44662</v>
      </c>
      <c r="BQ1396" s="67" t="s">
        <v>3</v>
      </c>
      <c r="BR1396" s="68" t="str">
        <f>'Flight Data'!$A1394</f>
        <v>G1393</v>
      </c>
      <c r="BS1396" s="68">
        <f ca="1">'Flight Data'!$B1394</f>
        <v>2</v>
      </c>
      <c r="BT1396" s="68">
        <f ca="1">ROUND(NORMINV($BY1396,'Inputs and Outputs'!$C$18,'Inputs and Outputs'!$D$18),0)</f>
        <v>99</v>
      </c>
      <c r="BU1396" s="68">
        <f t="shared" si="452"/>
        <v>105</v>
      </c>
      <c r="BV1396" s="68">
        <f t="shared" ca="1" si="453"/>
        <v>99</v>
      </c>
      <c r="BW1396" s="68">
        <f ca="1">IF(BV1396-BS1396&gt;'Inputs and Outputs'!$D$4,Five-BS1396,0)</f>
        <v>0</v>
      </c>
      <c r="BX1396" s="68">
        <f ca="1">BV1396*'Inputs and Outputs'!$D$5-BW1396*'Inputs and Outputs'!$D$6</f>
        <v>3960</v>
      </c>
      <c r="BY1396" s="70">
        <f t="shared" ca="1" si="459"/>
        <v>0.37251661306482031</v>
      </c>
      <c r="BZ1396" s="68">
        <f t="shared" si="454"/>
        <v>25</v>
      </c>
      <c r="CA1396" s="75">
        <f ca="1">BV1396*'Inputs and Outputs'!$D$5-('Model Part B'!BW1396*'Model Part B'!BZ1396+BW1396*Costperbumped)</f>
        <v>3960</v>
      </c>
    </row>
    <row r="1397" spans="2:79" x14ac:dyDescent="0.2">
      <c r="B1397" s="74">
        <v>1394</v>
      </c>
      <c r="C1397" s="68" t="s">
        <v>9</v>
      </c>
      <c r="D1397" s="71">
        <f t="shared" si="460"/>
        <v>44662</v>
      </c>
      <c r="E1397" s="67" t="s">
        <v>2</v>
      </c>
      <c r="F1397" s="68" t="str">
        <f>'Flight Data'!$A1395</f>
        <v>G1394</v>
      </c>
      <c r="G1397" s="68">
        <f ca="1">'Flight Data'!$B1395</f>
        <v>8</v>
      </c>
      <c r="H1397" s="68">
        <f ca="1">ROUND(NORMINV($M1397,'Inputs and Outputs'!$C$19,'Inputs and Outputs'!$D$19),0)</f>
        <v>104</v>
      </c>
      <c r="I1397" s="68">
        <f t="shared" si="440"/>
        <v>101</v>
      </c>
      <c r="J1397" s="68">
        <f t="shared" ca="1" si="441"/>
        <v>101</v>
      </c>
      <c r="K1397" s="68">
        <f ca="1">IF(J1397-G1397&gt;'Inputs and Outputs'!$D$4,One-G1397,0)</f>
        <v>0</v>
      </c>
      <c r="L1397" s="68">
        <f ca="1">J1397*'Inputs and Outputs'!$D$5-K1397*'Inputs and Outputs'!$D$6</f>
        <v>4040</v>
      </c>
      <c r="M1397" s="70">
        <f t="shared" ca="1" si="455"/>
        <v>0.57996526593881204</v>
      </c>
      <c r="N1397" s="68">
        <f t="shared" si="442"/>
        <v>25</v>
      </c>
      <c r="O1397" s="75">
        <f ca="1">J1397*'Inputs and Outputs'!$D$5-('Model Part B'!K1397*'Model Part B'!N1397+K1397*Costperbumped)</f>
        <v>4040</v>
      </c>
      <c r="R1397" s="74">
        <v>1394</v>
      </c>
      <c r="S1397" s="68" t="s">
        <v>9</v>
      </c>
      <c r="T1397" s="71">
        <f t="shared" si="461"/>
        <v>44662</v>
      </c>
      <c r="U1397" s="67" t="s">
        <v>2</v>
      </c>
      <c r="V1397" s="68" t="str">
        <f>'Flight Data'!$A1395</f>
        <v>G1394</v>
      </c>
      <c r="W1397" s="68">
        <f ca="1">'Flight Data'!$B1395</f>
        <v>8</v>
      </c>
      <c r="X1397" s="68">
        <f ca="1">ROUND(NORMINV($AC1397,'Inputs and Outputs'!$C$19,'Inputs and Outputs'!$D$19),0)</f>
        <v>103</v>
      </c>
      <c r="Y1397" s="68">
        <f t="shared" si="443"/>
        <v>102</v>
      </c>
      <c r="Z1397" s="68">
        <f t="shared" ca="1" si="444"/>
        <v>102</v>
      </c>
      <c r="AA1397" s="68">
        <f ca="1">IF(Z1397-W1397&gt;'Inputs and Outputs'!$D$4,One-W1397,0)</f>
        <v>0</v>
      </c>
      <c r="AB1397" s="68">
        <f ca="1">Z1397*'Inputs and Outputs'!$D$5-AA1397*'Inputs and Outputs'!$D$6</f>
        <v>4080</v>
      </c>
      <c r="AC1397" s="70">
        <f t="shared" ca="1" si="456"/>
        <v>0.49170714213777178</v>
      </c>
      <c r="AD1397" s="68">
        <f t="shared" si="445"/>
        <v>25</v>
      </c>
      <c r="AE1397" s="75">
        <f ca="1">Z1397*'Inputs and Outputs'!$D$5-('Model Part B'!AA1397*'Model Part B'!AD1397+AA1397*Costperbumped)</f>
        <v>4080</v>
      </c>
      <c r="AH1397" s="74">
        <v>1394</v>
      </c>
      <c r="AI1397" s="68" t="s">
        <v>9</v>
      </c>
      <c r="AJ1397" s="71">
        <f t="shared" si="462"/>
        <v>44662</v>
      </c>
      <c r="AK1397" s="67" t="s">
        <v>2</v>
      </c>
      <c r="AL1397" s="68" t="str">
        <f>'Flight Data'!$A1395</f>
        <v>G1394</v>
      </c>
      <c r="AM1397" s="68">
        <f ca="1">'Flight Data'!$B1395</f>
        <v>8</v>
      </c>
      <c r="AN1397" s="68">
        <f ca="1">ROUND(NORMINV($AS1397,'Inputs and Outputs'!$C$19,'Inputs and Outputs'!$D$19),0)</f>
        <v>100</v>
      </c>
      <c r="AO1397" s="68">
        <f t="shared" si="446"/>
        <v>103</v>
      </c>
      <c r="AP1397" s="68">
        <f t="shared" ca="1" si="447"/>
        <v>100</v>
      </c>
      <c r="AQ1397" s="68">
        <f ca="1">IF(AP1397-AM1397&gt;'Inputs and Outputs'!$D$4,Three-AM1397,0)</f>
        <v>0</v>
      </c>
      <c r="AR1397" s="68">
        <f ca="1">AP1397*'Inputs and Outputs'!$D$5-AQ1397*'Inputs and Outputs'!$D$6</f>
        <v>4000</v>
      </c>
      <c r="AS1397" s="70">
        <f t="shared" ca="1" si="457"/>
        <v>0.26977689364163204</v>
      </c>
      <c r="AT1397" s="68">
        <f t="shared" si="448"/>
        <v>25</v>
      </c>
      <c r="AU1397" s="75">
        <f ca="1">AP1397*'Inputs and Outputs'!$D$5-('Model Part B'!AQ1397*'Model Part B'!AT1397+AQ1397*Costperbumped)</f>
        <v>4000</v>
      </c>
      <c r="AX1397" s="74">
        <v>1394</v>
      </c>
      <c r="AY1397" s="68" t="s">
        <v>9</v>
      </c>
      <c r="AZ1397" s="71">
        <f t="shared" si="463"/>
        <v>44662</v>
      </c>
      <c r="BA1397" s="67" t="s">
        <v>2</v>
      </c>
      <c r="BB1397" s="68" t="str">
        <f>'Flight Data'!$A1395</f>
        <v>G1394</v>
      </c>
      <c r="BC1397" s="68">
        <f ca="1">'Flight Data'!$B1395</f>
        <v>8</v>
      </c>
      <c r="BD1397" s="68">
        <f ca="1">ROUND(NORMINV($BI1397,'Inputs and Outputs'!$C$19,'Inputs and Outputs'!$D$19),0)</f>
        <v>105</v>
      </c>
      <c r="BE1397" s="68">
        <f t="shared" si="449"/>
        <v>104</v>
      </c>
      <c r="BF1397" s="68">
        <f t="shared" ca="1" si="450"/>
        <v>104</v>
      </c>
      <c r="BG1397" s="68">
        <f ca="1">IF(BF1397-BC1397&gt;'Inputs and Outputs'!$D$4,Four-BC1397,0)</f>
        <v>0</v>
      </c>
      <c r="BH1397" s="68">
        <f ca="1">BF1397*'Inputs and Outputs'!$D$5-BG1397*'Inputs and Outputs'!$D$6</f>
        <v>4160</v>
      </c>
      <c r="BI1397" s="70">
        <f t="shared" ca="1" si="458"/>
        <v>0.68827445578279156</v>
      </c>
      <c r="BJ1397" s="68">
        <f t="shared" si="451"/>
        <v>25</v>
      </c>
      <c r="BK1397" s="75">
        <f ca="1">BF1397*'Inputs and Outputs'!$D$5-('Model Part B'!BG1397*'Model Part B'!BJ1397+BG1397*Costperbumped)</f>
        <v>4160</v>
      </c>
      <c r="BN1397" s="74">
        <v>1394</v>
      </c>
      <c r="BO1397" s="68" t="s">
        <v>9</v>
      </c>
      <c r="BP1397" s="71">
        <f t="shared" si="464"/>
        <v>44662</v>
      </c>
      <c r="BQ1397" s="67" t="s">
        <v>2</v>
      </c>
      <c r="BR1397" s="68" t="str">
        <f>'Flight Data'!$A1395</f>
        <v>G1394</v>
      </c>
      <c r="BS1397" s="68">
        <f ca="1">'Flight Data'!$B1395</f>
        <v>8</v>
      </c>
      <c r="BT1397" s="68">
        <f ca="1">ROUND(NORMINV($BY1397,'Inputs and Outputs'!$C$18,'Inputs and Outputs'!$D$18),0)</f>
        <v>107</v>
      </c>
      <c r="BU1397" s="68">
        <f t="shared" si="452"/>
        <v>105</v>
      </c>
      <c r="BV1397" s="68">
        <f t="shared" ca="1" si="453"/>
        <v>105</v>
      </c>
      <c r="BW1397" s="68">
        <f ca="1">IF(BV1397-BS1397&gt;'Inputs and Outputs'!$D$4,Five-BS1397,0)</f>
        <v>0</v>
      </c>
      <c r="BX1397" s="68">
        <f ca="1">BV1397*'Inputs and Outputs'!$D$5-BW1397*'Inputs and Outputs'!$D$6</f>
        <v>4200</v>
      </c>
      <c r="BY1397" s="70">
        <f t="shared" ca="1" si="459"/>
        <v>0.84761104316332725</v>
      </c>
      <c r="BZ1397" s="68">
        <f t="shared" si="454"/>
        <v>25</v>
      </c>
      <c r="CA1397" s="75">
        <f ca="1">BV1397*'Inputs and Outputs'!$D$5-('Model Part B'!BW1397*'Model Part B'!BZ1397+BW1397*Costperbumped)</f>
        <v>4200</v>
      </c>
    </row>
    <row r="1398" spans="2:79" x14ac:dyDescent="0.2">
      <c r="B1398" s="74">
        <v>1395</v>
      </c>
      <c r="C1398" s="68" t="s">
        <v>9</v>
      </c>
      <c r="D1398" s="71">
        <f t="shared" si="460"/>
        <v>44662</v>
      </c>
      <c r="E1398" s="67" t="s">
        <v>0</v>
      </c>
      <c r="F1398" s="68" t="str">
        <f>'Flight Data'!$A1396</f>
        <v>G1395</v>
      </c>
      <c r="G1398" s="68">
        <f ca="1">'Flight Data'!$B1396</f>
        <v>9</v>
      </c>
      <c r="H1398" s="68">
        <f ca="1">ROUND(NORMINV($M1398,'Inputs and Outputs'!$C$20,'Inputs and Outputs'!$D$20),0)</f>
        <v>107</v>
      </c>
      <c r="I1398" s="68">
        <f t="shared" si="440"/>
        <v>101</v>
      </c>
      <c r="J1398" s="68">
        <f t="shared" ca="1" si="441"/>
        <v>101</v>
      </c>
      <c r="K1398" s="68">
        <f ca="1">IF(J1398-G1398&gt;'Inputs and Outputs'!$D$4,One-G1398,0)</f>
        <v>0</v>
      </c>
      <c r="L1398" s="68">
        <f ca="1">J1398*'Inputs and Outputs'!$D$5-K1398*'Inputs and Outputs'!$D$6</f>
        <v>4040</v>
      </c>
      <c r="M1398" s="70">
        <f t="shared" ca="1" si="455"/>
        <v>0.68545515413482094</v>
      </c>
      <c r="N1398" s="68">
        <f t="shared" si="442"/>
        <v>200</v>
      </c>
      <c r="O1398" s="75">
        <f ca="1">J1398*'Inputs and Outputs'!$D$5-('Model Part B'!K1398*'Model Part B'!N1398+K1398*Costperbumped)</f>
        <v>4040</v>
      </c>
      <c r="R1398" s="74">
        <v>1395</v>
      </c>
      <c r="S1398" s="68" t="s">
        <v>9</v>
      </c>
      <c r="T1398" s="71">
        <f t="shared" si="461"/>
        <v>44662</v>
      </c>
      <c r="U1398" s="67" t="s">
        <v>0</v>
      </c>
      <c r="V1398" s="68" t="str">
        <f>'Flight Data'!$A1396</f>
        <v>G1395</v>
      </c>
      <c r="W1398" s="68">
        <f ca="1">'Flight Data'!$B1396</f>
        <v>9</v>
      </c>
      <c r="X1398" s="68">
        <f ca="1">ROUND(NORMINV($AC1398,'Inputs and Outputs'!$C$20,'Inputs and Outputs'!$D$20),0)</f>
        <v>107</v>
      </c>
      <c r="Y1398" s="68">
        <f t="shared" si="443"/>
        <v>102</v>
      </c>
      <c r="Z1398" s="68">
        <f t="shared" ca="1" si="444"/>
        <v>102</v>
      </c>
      <c r="AA1398" s="68">
        <f ca="1">IF(Z1398-W1398&gt;'Inputs and Outputs'!$D$4,One-W1398,0)</f>
        <v>0</v>
      </c>
      <c r="AB1398" s="68">
        <f ca="1">Z1398*'Inputs and Outputs'!$D$5-AA1398*'Inputs and Outputs'!$D$6</f>
        <v>4080</v>
      </c>
      <c r="AC1398" s="70">
        <f t="shared" ca="1" si="456"/>
        <v>0.64406814196686124</v>
      </c>
      <c r="AD1398" s="68">
        <f t="shared" si="445"/>
        <v>200</v>
      </c>
      <c r="AE1398" s="75">
        <f ca="1">Z1398*'Inputs and Outputs'!$D$5-('Model Part B'!AA1398*'Model Part B'!AD1398+AA1398*Costperbumped)</f>
        <v>4080</v>
      </c>
      <c r="AH1398" s="74">
        <v>1395</v>
      </c>
      <c r="AI1398" s="68" t="s">
        <v>9</v>
      </c>
      <c r="AJ1398" s="71">
        <f t="shared" si="462"/>
        <v>44662</v>
      </c>
      <c r="AK1398" s="67" t="s">
        <v>0</v>
      </c>
      <c r="AL1398" s="68" t="str">
        <f>'Flight Data'!$A1396</f>
        <v>G1395</v>
      </c>
      <c r="AM1398" s="68">
        <f ca="1">'Flight Data'!$B1396</f>
        <v>9</v>
      </c>
      <c r="AN1398" s="68">
        <f ca="1">ROUND(NORMINV($AS1398,'Inputs and Outputs'!$C$20,'Inputs and Outputs'!$D$20),0)</f>
        <v>105</v>
      </c>
      <c r="AO1398" s="68">
        <f t="shared" si="446"/>
        <v>103</v>
      </c>
      <c r="AP1398" s="68">
        <f t="shared" ca="1" si="447"/>
        <v>103</v>
      </c>
      <c r="AQ1398" s="68">
        <f ca="1">IF(AP1398-AM1398&gt;'Inputs and Outputs'!$D$4,Three-AM1398,0)</f>
        <v>0</v>
      </c>
      <c r="AR1398" s="68">
        <f ca="1">AP1398*'Inputs and Outputs'!$D$5-AQ1398*'Inputs and Outputs'!$D$6</f>
        <v>4120</v>
      </c>
      <c r="AS1398" s="70">
        <f t="shared" ca="1" si="457"/>
        <v>0.47225961454256316</v>
      </c>
      <c r="AT1398" s="68">
        <f t="shared" si="448"/>
        <v>200</v>
      </c>
      <c r="AU1398" s="75">
        <f ca="1">AP1398*'Inputs and Outputs'!$D$5-('Model Part B'!AQ1398*'Model Part B'!AT1398+AQ1398*Costperbumped)</f>
        <v>4120</v>
      </c>
      <c r="AX1398" s="74">
        <v>1395</v>
      </c>
      <c r="AY1398" s="68" t="s">
        <v>9</v>
      </c>
      <c r="AZ1398" s="71">
        <f t="shared" si="463"/>
        <v>44662</v>
      </c>
      <c r="BA1398" s="67" t="s">
        <v>0</v>
      </c>
      <c r="BB1398" s="68" t="str">
        <f>'Flight Data'!$A1396</f>
        <v>G1395</v>
      </c>
      <c r="BC1398" s="68">
        <f ca="1">'Flight Data'!$B1396</f>
        <v>9</v>
      </c>
      <c r="BD1398" s="68">
        <f ca="1">ROUND(NORMINV($BI1398,'Inputs and Outputs'!$C$20,'Inputs and Outputs'!$D$20),0)</f>
        <v>104</v>
      </c>
      <c r="BE1398" s="68">
        <f t="shared" si="449"/>
        <v>104</v>
      </c>
      <c r="BF1398" s="68">
        <f t="shared" ca="1" si="450"/>
        <v>104</v>
      </c>
      <c r="BG1398" s="68">
        <f ca="1">IF(BF1398-BC1398&gt;'Inputs and Outputs'!$D$4,Four-BC1398,0)</f>
        <v>0</v>
      </c>
      <c r="BH1398" s="68">
        <f ca="1">BF1398*'Inputs and Outputs'!$D$5-BG1398*'Inputs and Outputs'!$D$6</f>
        <v>4160</v>
      </c>
      <c r="BI1398" s="70">
        <f t="shared" ca="1" si="458"/>
        <v>0.43519870325905097</v>
      </c>
      <c r="BJ1398" s="68">
        <f t="shared" si="451"/>
        <v>200</v>
      </c>
      <c r="BK1398" s="75">
        <f ca="1">BF1398*'Inputs and Outputs'!$D$5-('Model Part B'!BG1398*'Model Part B'!BJ1398+BG1398*Costperbumped)</f>
        <v>4160</v>
      </c>
      <c r="BN1398" s="74">
        <v>1395</v>
      </c>
      <c r="BO1398" s="68" t="s">
        <v>9</v>
      </c>
      <c r="BP1398" s="71">
        <f t="shared" si="464"/>
        <v>44662</v>
      </c>
      <c r="BQ1398" s="67" t="s">
        <v>0</v>
      </c>
      <c r="BR1398" s="68" t="str">
        <f>'Flight Data'!$A1396</f>
        <v>G1395</v>
      </c>
      <c r="BS1398" s="68">
        <f ca="1">'Flight Data'!$B1396</f>
        <v>9</v>
      </c>
      <c r="BT1398" s="68">
        <f ca="1">ROUND(NORMINV($BY1398,'Inputs and Outputs'!$C$18,'Inputs and Outputs'!$D$18),0)</f>
        <v>101</v>
      </c>
      <c r="BU1398" s="68">
        <f t="shared" si="452"/>
        <v>105</v>
      </c>
      <c r="BV1398" s="68">
        <f t="shared" ca="1" si="453"/>
        <v>101</v>
      </c>
      <c r="BW1398" s="68">
        <f ca="1">IF(BV1398-BS1398&gt;'Inputs and Outputs'!$D$4,Five-BS1398,0)</f>
        <v>0</v>
      </c>
      <c r="BX1398" s="68">
        <f ca="1">BV1398*'Inputs and Outputs'!$D$5-BW1398*'Inputs and Outputs'!$D$6</f>
        <v>4040</v>
      </c>
      <c r="BY1398" s="70">
        <f t="shared" ca="1" si="459"/>
        <v>0.48673165556696474</v>
      </c>
      <c r="BZ1398" s="68">
        <f t="shared" si="454"/>
        <v>200</v>
      </c>
      <c r="CA1398" s="75">
        <f ca="1">BV1398*'Inputs and Outputs'!$D$5-('Model Part B'!BW1398*'Model Part B'!BZ1398+BW1398*Costperbumped)</f>
        <v>4040</v>
      </c>
    </row>
    <row r="1399" spans="2:79" x14ac:dyDescent="0.2">
      <c r="B1399" s="74">
        <v>1396</v>
      </c>
      <c r="C1399" s="68" t="s">
        <v>8</v>
      </c>
      <c r="D1399" s="71">
        <f t="shared" si="460"/>
        <v>44663</v>
      </c>
      <c r="E1399" s="67" t="s">
        <v>3</v>
      </c>
      <c r="F1399" s="68" t="str">
        <f>'Flight Data'!$A1397</f>
        <v>G1396</v>
      </c>
      <c r="G1399" s="68">
        <f ca="1">'Flight Data'!$B1397</f>
        <v>4</v>
      </c>
      <c r="H1399" s="68">
        <f ca="1">ROUND(NORMINV($M1399,'Inputs and Outputs'!$C$18,'Inputs and Outputs'!$D$18),0)</f>
        <v>90</v>
      </c>
      <c r="I1399" s="68">
        <f t="shared" si="440"/>
        <v>101</v>
      </c>
      <c r="J1399" s="68">
        <f t="shared" ca="1" si="441"/>
        <v>90</v>
      </c>
      <c r="K1399" s="68">
        <f ca="1">IF(J1399-G1399&gt;'Inputs and Outputs'!$D$4,One-G1399,0)</f>
        <v>0</v>
      </c>
      <c r="L1399" s="68">
        <f ca="1">J1399*'Inputs and Outputs'!$D$5-K1399*'Inputs and Outputs'!$D$6</f>
        <v>3600</v>
      </c>
      <c r="M1399" s="70">
        <f t="shared" ca="1" si="455"/>
        <v>3.1965047248620149E-2</v>
      </c>
      <c r="N1399" s="68">
        <f t="shared" si="442"/>
        <v>25</v>
      </c>
      <c r="O1399" s="75">
        <f ca="1">J1399*'Inputs and Outputs'!$D$5-('Model Part B'!K1399*'Model Part B'!N1399+K1399*Costperbumped)</f>
        <v>3600</v>
      </c>
      <c r="R1399" s="74">
        <v>1396</v>
      </c>
      <c r="S1399" s="68" t="s">
        <v>8</v>
      </c>
      <c r="T1399" s="71">
        <f t="shared" si="461"/>
        <v>44663</v>
      </c>
      <c r="U1399" s="67" t="s">
        <v>3</v>
      </c>
      <c r="V1399" s="68" t="str">
        <f>'Flight Data'!$A1397</f>
        <v>G1396</v>
      </c>
      <c r="W1399" s="68">
        <f ca="1">'Flight Data'!$B1397</f>
        <v>4</v>
      </c>
      <c r="X1399" s="68">
        <f ca="1">ROUND(NORMINV($AC1399,'Inputs and Outputs'!$C$18,'Inputs and Outputs'!$D$18),0)</f>
        <v>99</v>
      </c>
      <c r="Y1399" s="68">
        <f t="shared" si="443"/>
        <v>102</v>
      </c>
      <c r="Z1399" s="68">
        <f t="shared" ca="1" si="444"/>
        <v>99</v>
      </c>
      <c r="AA1399" s="68">
        <f ca="1">IF(Z1399-W1399&gt;'Inputs and Outputs'!$D$4,One-W1399,0)</f>
        <v>0</v>
      </c>
      <c r="AB1399" s="68">
        <f ca="1">Z1399*'Inputs and Outputs'!$D$5-AA1399*'Inputs and Outputs'!$D$6</f>
        <v>3960</v>
      </c>
      <c r="AC1399" s="70">
        <f t="shared" ca="1" si="456"/>
        <v>0.38433874266616552</v>
      </c>
      <c r="AD1399" s="68">
        <f t="shared" si="445"/>
        <v>25</v>
      </c>
      <c r="AE1399" s="75">
        <f ca="1">Z1399*'Inputs and Outputs'!$D$5-('Model Part B'!AA1399*'Model Part B'!AD1399+AA1399*Costperbumped)</f>
        <v>3960</v>
      </c>
      <c r="AH1399" s="74">
        <v>1396</v>
      </c>
      <c r="AI1399" s="68" t="s">
        <v>8</v>
      </c>
      <c r="AJ1399" s="71">
        <f t="shared" si="462"/>
        <v>44663</v>
      </c>
      <c r="AK1399" s="67" t="s">
        <v>3</v>
      </c>
      <c r="AL1399" s="68" t="str">
        <f>'Flight Data'!$A1397</f>
        <v>G1396</v>
      </c>
      <c r="AM1399" s="68">
        <f ca="1">'Flight Data'!$B1397</f>
        <v>4</v>
      </c>
      <c r="AN1399" s="68">
        <f ca="1">ROUND(NORMINV($AS1399,'Inputs and Outputs'!$C$18,'Inputs and Outputs'!$D$18),0)</f>
        <v>104</v>
      </c>
      <c r="AO1399" s="68">
        <f t="shared" si="446"/>
        <v>103</v>
      </c>
      <c r="AP1399" s="68">
        <f t="shared" ca="1" si="447"/>
        <v>103</v>
      </c>
      <c r="AQ1399" s="68">
        <f ca="1">IF(AP1399-AM1399&gt;'Inputs and Outputs'!$D$4,Three-AM1399,0)</f>
        <v>0</v>
      </c>
      <c r="AR1399" s="68">
        <f ca="1">AP1399*'Inputs and Outputs'!$D$5-AQ1399*'Inputs and Outputs'!$D$6</f>
        <v>4120</v>
      </c>
      <c r="AS1399" s="70">
        <f t="shared" ca="1" si="457"/>
        <v>0.67509858777358989</v>
      </c>
      <c r="AT1399" s="68">
        <f t="shared" si="448"/>
        <v>25</v>
      </c>
      <c r="AU1399" s="75">
        <f ca="1">AP1399*'Inputs and Outputs'!$D$5-('Model Part B'!AQ1399*'Model Part B'!AT1399+AQ1399*Costperbumped)</f>
        <v>4120</v>
      </c>
      <c r="AX1399" s="74">
        <v>1396</v>
      </c>
      <c r="AY1399" s="68" t="s">
        <v>8</v>
      </c>
      <c r="AZ1399" s="71">
        <f t="shared" si="463"/>
        <v>44663</v>
      </c>
      <c r="BA1399" s="67" t="s">
        <v>3</v>
      </c>
      <c r="BB1399" s="68" t="str">
        <f>'Flight Data'!$A1397</f>
        <v>G1396</v>
      </c>
      <c r="BC1399" s="68">
        <f ca="1">'Flight Data'!$B1397</f>
        <v>4</v>
      </c>
      <c r="BD1399" s="68">
        <f ca="1">ROUND(NORMINV($BI1399,'Inputs and Outputs'!$C$18,'Inputs and Outputs'!$D$18),0)</f>
        <v>96</v>
      </c>
      <c r="BE1399" s="68">
        <f t="shared" si="449"/>
        <v>104</v>
      </c>
      <c r="BF1399" s="68">
        <f t="shared" ca="1" si="450"/>
        <v>96</v>
      </c>
      <c r="BG1399" s="68">
        <f ca="1">IF(BF1399-BC1399&gt;'Inputs and Outputs'!$D$4,Four-BC1399,0)</f>
        <v>0</v>
      </c>
      <c r="BH1399" s="68">
        <f ca="1">BF1399*'Inputs and Outputs'!$D$5-BG1399*'Inputs and Outputs'!$D$6</f>
        <v>3840</v>
      </c>
      <c r="BI1399" s="70">
        <f t="shared" ca="1" si="458"/>
        <v>0.20174076785846784</v>
      </c>
      <c r="BJ1399" s="68">
        <f t="shared" si="451"/>
        <v>25</v>
      </c>
      <c r="BK1399" s="75">
        <f ca="1">BF1399*'Inputs and Outputs'!$D$5-('Model Part B'!BG1399*'Model Part B'!BJ1399+BG1399*Costperbumped)</f>
        <v>3840</v>
      </c>
      <c r="BN1399" s="74">
        <v>1396</v>
      </c>
      <c r="BO1399" s="68" t="s">
        <v>8</v>
      </c>
      <c r="BP1399" s="71">
        <f t="shared" si="464"/>
        <v>44663</v>
      </c>
      <c r="BQ1399" s="67" t="s">
        <v>3</v>
      </c>
      <c r="BR1399" s="68" t="str">
        <f>'Flight Data'!$A1397</f>
        <v>G1396</v>
      </c>
      <c r="BS1399" s="68">
        <f ca="1">'Flight Data'!$B1397</f>
        <v>4</v>
      </c>
      <c r="BT1399" s="68">
        <f ca="1">ROUND(NORMINV($BY1399,'Inputs and Outputs'!$C$18,'Inputs and Outputs'!$D$18),0)</f>
        <v>103</v>
      </c>
      <c r="BU1399" s="68">
        <f t="shared" si="452"/>
        <v>105</v>
      </c>
      <c r="BV1399" s="68">
        <f t="shared" ca="1" si="453"/>
        <v>103</v>
      </c>
      <c r="BW1399" s="68">
        <f ca="1">IF(BV1399-BS1399&gt;'Inputs and Outputs'!$D$4,Five-BS1399,0)</f>
        <v>0</v>
      </c>
      <c r="BX1399" s="68">
        <f ca="1">BV1399*'Inputs and Outputs'!$D$5-BW1399*'Inputs and Outputs'!$D$6</f>
        <v>4120</v>
      </c>
      <c r="BY1399" s="70">
        <f t="shared" ca="1" si="459"/>
        <v>0.63075733156241254</v>
      </c>
      <c r="BZ1399" s="68">
        <f t="shared" si="454"/>
        <v>25</v>
      </c>
      <c r="CA1399" s="75">
        <f ca="1">BV1399*'Inputs and Outputs'!$D$5-('Model Part B'!BW1399*'Model Part B'!BZ1399+BW1399*Costperbumped)</f>
        <v>4120</v>
      </c>
    </row>
    <row r="1400" spans="2:79" x14ac:dyDescent="0.2">
      <c r="B1400" s="74">
        <v>1397</v>
      </c>
      <c r="C1400" s="68" t="s">
        <v>8</v>
      </c>
      <c r="D1400" s="71">
        <f t="shared" si="460"/>
        <v>44663</v>
      </c>
      <c r="E1400" s="67" t="s">
        <v>2</v>
      </c>
      <c r="F1400" s="68" t="str">
        <f>'Flight Data'!$A1398</f>
        <v>G1397</v>
      </c>
      <c r="G1400" s="68">
        <f ca="1">'Flight Data'!$B1398</f>
        <v>9</v>
      </c>
      <c r="H1400" s="68">
        <f ca="1">ROUND(NORMINV($M1400,'Inputs and Outputs'!$C$19,'Inputs and Outputs'!$D$19),0)</f>
        <v>105</v>
      </c>
      <c r="I1400" s="68">
        <f t="shared" si="440"/>
        <v>101</v>
      </c>
      <c r="J1400" s="68">
        <f t="shared" ca="1" si="441"/>
        <v>101</v>
      </c>
      <c r="K1400" s="68">
        <f ca="1">IF(J1400-G1400&gt;'Inputs and Outputs'!$D$4,One-G1400,0)</f>
        <v>0</v>
      </c>
      <c r="L1400" s="68">
        <f ca="1">J1400*'Inputs and Outputs'!$D$5-K1400*'Inputs and Outputs'!$D$6</f>
        <v>4040</v>
      </c>
      <c r="M1400" s="70">
        <f t="shared" ca="1" si="455"/>
        <v>0.61982103241479125</v>
      </c>
      <c r="N1400" s="68">
        <f t="shared" si="442"/>
        <v>25</v>
      </c>
      <c r="O1400" s="75">
        <f ca="1">J1400*'Inputs and Outputs'!$D$5-('Model Part B'!K1400*'Model Part B'!N1400+K1400*Costperbumped)</f>
        <v>4040</v>
      </c>
      <c r="R1400" s="74">
        <v>1397</v>
      </c>
      <c r="S1400" s="68" t="s">
        <v>8</v>
      </c>
      <c r="T1400" s="71">
        <f t="shared" si="461"/>
        <v>44663</v>
      </c>
      <c r="U1400" s="67" t="s">
        <v>2</v>
      </c>
      <c r="V1400" s="68" t="str">
        <f>'Flight Data'!$A1398</f>
        <v>G1397</v>
      </c>
      <c r="W1400" s="68">
        <f ca="1">'Flight Data'!$B1398</f>
        <v>9</v>
      </c>
      <c r="X1400" s="68">
        <f ca="1">ROUND(NORMINV($AC1400,'Inputs and Outputs'!$C$19,'Inputs and Outputs'!$D$19),0)</f>
        <v>101</v>
      </c>
      <c r="Y1400" s="68">
        <f t="shared" si="443"/>
        <v>102</v>
      </c>
      <c r="Z1400" s="68">
        <f t="shared" ca="1" si="444"/>
        <v>101</v>
      </c>
      <c r="AA1400" s="68">
        <f ca="1">IF(Z1400-W1400&gt;'Inputs and Outputs'!$D$4,One-W1400,0)</f>
        <v>0</v>
      </c>
      <c r="AB1400" s="68">
        <f ca="1">Z1400*'Inputs and Outputs'!$D$5-AA1400*'Inputs and Outputs'!$D$6</f>
        <v>4040</v>
      </c>
      <c r="AC1400" s="70">
        <f t="shared" ca="1" si="456"/>
        <v>0.37017883621401337</v>
      </c>
      <c r="AD1400" s="68">
        <f t="shared" si="445"/>
        <v>25</v>
      </c>
      <c r="AE1400" s="75">
        <f ca="1">Z1400*'Inputs and Outputs'!$D$5-('Model Part B'!AA1400*'Model Part B'!AD1400+AA1400*Costperbumped)</f>
        <v>4040</v>
      </c>
      <c r="AH1400" s="74">
        <v>1397</v>
      </c>
      <c r="AI1400" s="68" t="s">
        <v>8</v>
      </c>
      <c r="AJ1400" s="71">
        <f t="shared" si="462"/>
        <v>44663</v>
      </c>
      <c r="AK1400" s="67" t="s">
        <v>2</v>
      </c>
      <c r="AL1400" s="68" t="str">
        <f>'Flight Data'!$A1398</f>
        <v>G1397</v>
      </c>
      <c r="AM1400" s="68">
        <f ca="1">'Flight Data'!$B1398</f>
        <v>9</v>
      </c>
      <c r="AN1400" s="68">
        <f ca="1">ROUND(NORMINV($AS1400,'Inputs and Outputs'!$C$19,'Inputs and Outputs'!$D$19),0)</f>
        <v>98</v>
      </c>
      <c r="AO1400" s="68">
        <f t="shared" si="446"/>
        <v>103</v>
      </c>
      <c r="AP1400" s="68">
        <f t="shared" ca="1" si="447"/>
        <v>98</v>
      </c>
      <c r="AQ1400" s="68">
        <f ca="1">IF(AP1400-AM1400&gt;'Inputs and Outputs'!$D$4,Three-AM1400,0)</f>
        <v>0</v>
      </c>
      <c r="AR1400" s="68">
        <f ca="1">AP1400*'Inputs and Outputs'!$D$5-AQ1400*'Inputs and Outputs'!$D$6</f>
        <v>3920</v>
      </c>
      <c r="AS1400" s="70">
        <f t="shared" ca="1" si="457"/>
        <v>0.14768382575709482</v>
      </c>
      <c r="AT1400" s="68">
        <f t="shared" si="448"/>
        <v>25</v>
      </c>
      <c r="AU1400" s="75">
        <f ca="1">AP1400*'Inputs and Outputs'!$D$5-('Model Part B'!AQ1400*'Model Part B'!AT1400+AQ1400*Costperbumped)</f>
        <v>3920</v>
      </c>
      <c r="AX1400" s="74">
        <v>1397</v>
      </c>
      <c r="AY1400" s="68" t="s">
        <v>8</v>
      </c>
      <c r="AZ1400" s="71">
        <f t="shared" si="463"/>
        <v>44663</v>
      </c>
      <c r="BA1400" s="67" t="s">
        <v>2</v>
      </c>
      <c r="BB1400" s="68" t="str">
        <f>'Flight Data'!$A1398</f>
        <v>G1397</v>
      </c>
      <c r="BC1400" s="68">
        <f ca="1">'Flight Data'!$B1398</f>
        <v>9</v>
      </c>
      <c r="BD1400" s="68">
        <f ca="1">ROUND(NORMINV($BI1400,'Inputs and Outputs'!$C$19,'Inputs and Outputs'!$D$19),0)</f>
        <v>109</v>
      </c>
      <c r="BE1400" s="68">
        <f t="shared" si="449"/>
        <v>104</v>
      </c>
      <c r="BF1400" s="68">
        <f t="shared" ca="1" si="450"/>
        <v>104</v>
      </c>
      <c r="BG1400" s="68">
        <f ca="1">IF(BF1400-BC1400&gt;'Inputs and Outputs'!$D$4,Four-BC1400,0)</f>
        <v>0</v>
      </c>
      <c r="BH1400" s="68">
        <f ca="1">BF1400*'Inputs and Outputs'!$D$5-BG1400*'Inputs and Outputs'!$D$6</f>
        <v>4160</v>
      </c>
      <c r="BI1400" s="70">
        <f t="shared" ca="1" si="458"/>
        <v>0.87590139734411465</v>
      </c>
      <c r="BJ1400" s="68">
        <f t="shared" si="451"/>
        <v>25</v>
      </c>
      <c r="BK1400" s="75">
        <f ca="1">BF1400*'Inputs and Outputs'!$D$5-('Model Part B'!BG1400*'Model Part B'!BJ1400+BG1400*Costperbumped)</f>
        <v>4160</v>
      </c>
      <c r="BN1400" s="74">
        <v>1397</v>
      </c>
      <c r="BO1400" s="68" t="s">
        <v>8</v>
      </c>
      <c r="BP1400" s="71">
        <f t="shared" si="464"/>
        <v>44663</v>
      </c>
      <c r="BQ1400" s="67" t="s">
        <v>2</v>
      </c>
      <c r="BR1400" s="68" t="str">
        <f>'Flight Data'!$A1398</f>
        <v>G1397</v>
      </c>
      <c r="BS1400" s="68">
        <f ca="1">'Flight Data'!$B1398</f>
        <v>9</v>
      </c>
      <c r="BT1400" s="68">
        <f ca="1">ROUND(NORMINV($BY1400,'Inputs and Outputs'!$C$18,'Inputs and Outputs'!$D$18),0)</f>
        <v>89</v>
      </c>
      <c r="BU1400" s="68">
        <f t="shared" si="452"/>
        <v>105</v>
      </c>
      <c r="BV1400" s="68">
        <f t="shared" ca="1" si="453"/>
        <v>89</v>
      </c>
      <c r="BW1400" s="68">
        <f ca="1">IF(BV1400-BS1400&gt;'Inputs and Outputs'!$D$4,Five-BS1400,0)</f>
        <v>0</v>
      </c>
      <c r="BX1400" s="68">
        <f ca="1">BV1400*'Inputs and Outputs'!$D$5-BW1400*'Inputs and Outputs'!$D$6</f>
        <v>3560</v>
      </c>
      <c r="BY1400" s="70">
        <f t="shared" ca="1" si="459"/>
        <v>2.4349559043905789E-2</v>
      </c>
      <c r="BZ1400" s="68">
        <f t="shared" si="454"/>
        <v>25</v>
      </c>
      <c r="CA1400" s="75">
        <f ca="1">BV1400*'Inputs and Outputs'!$D$5-('Model Part B'!BW1400*'Model Part B'!BZ1400+BW1400*Costperbumped)</f>
        <v>3560</v>
      </c>
    </row>
    <row r="1401" spans="2:79" x14ac:dyDescent="0.2">
      <c r="B1401" s="74">
        <v>1398</v>
      </c>
      <c r="C1401" s="68" t="s">
        <v>8</v>
      </c>
      <c r="D1401" s="71">
        <f t="shared" si="460"/>
        <v>44663</v>
      </c>
      <c r="E1401" s="67" t="s">
        <v>0</v>
      </c>
      <c r="F1401" s="68" t="str">
        <f>'Flight Data'!$A1399</f>
        <v>G1398</v>
      </c>
      <c r="G1401" s="68">
        <f ca="1">'Flight Data'!$B1399</f>
        <v>0</v>
      </c>
      <c r="H1401" s="68">
        <f ca="1">ROUND(NORMINV($M1401,'Inputs and Outputs'!$C$20,'Inputs and Outputs'!$D$20),0)</f>
        <v>110</v>
      </c>
      <c r="I1401" s="68">
        <f t="shared" si="440"/>
        <v>101</v>
      </c>
      <c r="J1401" s="68">
        <f t="shared" ca="1" si="441"/>
        <v>101</v>
      </c>
      <c r="K1401" s="68">
        <f ca="1">IF(J1401-G1401&gt;'Inputs and Outputs'!$D$4,One-G1401,0)</f>
        <v>1</v>
      </c>
      <c r="L1401" s="68">
        <f ca="1">J1401*'Inputs and Outputs'!$D$5-K1401*'Inputs and Outputs'!$D$6</f>
        <v>3940</v>
      </c>
      <c r="M1401" s="70">
        <f t="shared" ca="1" si="455"/>
        <v>0.83885454460929731</v>
      </c>
      <c r="N1401" s="68">
        <f t="shared" si="442"/>
        <v>200</v>
      </c>
      <c r="O1401" s="75">
        <f ca="1">J1401*'Inputs and Outputs'!$D$5-('Model Part B'!K1401*'Model Part B'!N1401+K1401*Costperbumped)</f>
        <v>3740</v>
      </c>
      <c r="R1401" s="74">
        <v>1398</v>
      </c>
      <c r="S1401" s="68" t="s">
        <v>8</v>
      </c>
      <c r="T1401" s="71">
        <f t="shared" si="461"/>
        <v>44663</v>
      </c>
      <c r="U1401" s="67" t="s">
        <v>0</v>
      </c>
      <c r="V1401" s="68" t="str">
        <f>'Flight Data'!$A1399</f>
        <v>G1398</v>
      </c>
      <c r="W1401" s="68">
        <f ca="1">'Flight Data'!$B1399</f>
        <v>0</v>
      </c>
      <c r="X1401" s="68">
        <f ca="1">ROUND(NORMINV($AC1401,'Inputs and Outputs'!$C$20,'Inputs and Outputs'!$D$20),0)</f>
        <v>106</v>
      </c>
      <c r="Y1401" s="68">
        <f t="shared" si="443"/>
        <v>102</v>
      </c>
      <c r="Z1401" s="68">
        <f t="shared" ca="1" si="444"/>
        <v>102</v>
      </c>
      <c r="AA1401" s="68">
        <f ca="1">IF(Z1401-W1401&gt;'Inputs and Outputs'!$D$4,One-W1401,0)</f>
        <v>1</v>
      </c>
      <c r="AB1401" s="68">
        <f ca="1">Z1401*'Inputs and Outputs'!$D$5-AA1401*'Inputs and Outputs'!$D$6</f>
        <v>3980</v>
      </c>
      <c r="AC1401" s="70">
        <f t="shared" ca="1" si="456"/>
        <v>0.58946627866936707</v>
      </c>
      <c r="AD1401" s="68">
        <f t="shared" si="445"/>
        <v>200</v>
      </c>
      <c r="AE1401" s="75">
        <f ca="1">Z1401*'Inputs and Outputs'!$D$5-('Model Part B'!AA1401*'Model Part B'!AD1401+AA1401*Costperbumped)</f>
        <v>3780</v>
      </c>
      <c r="AH1401" s="74">
        <v>1398</v>
      </c>
      <c r="AI1401" s="68" t="s">
        <v>8</v>
      </c>
      <c r="AJ1401" s="71">
        <f t="shared" si="462"/>
        <v>44663</v>
      </c>
      <c r="AK1401" s="67" t="s">
        <v>0</v>
      </c>
      <c r="AL1401" s="68" t="str">
        <f>'Flight Data'!$A1399</f>
        <v>G1398</v>
      </c>
      <c r="AM1401" s="68">
        <f ca="1">'Flight Data'!$B1399</f>
        <v>0</v>
      </c>
      <c r="AN1401" s="68">
        <f ca="1">ROUND(NORMINV($AS1401,'Inputs and Outputs'!$C$20,'Inputs and Outputs'!$D$20),0)</f>
        <v>104</v>
      </c>
      <c r="AO1401" s="68">
        <f t="shared" si="446"/>
        <v>103</v>
      </c>
      <c r="AP1401" s="68">
        <f t="shared" ca="1" si="447"/>
        <v>103</v>
      </c>
      <c r="AQ1401" s="68">
        <f ca="1">IF(AP1401-AM1401&gt;'Inputs and Outputs'!$D$4,Three-AM1401,0)</f>
        <v>3</v>
      </c>
      <c r="AR1401" s="68">
        <f ca="1">AP1401*'Inputs and Outputs'!$D$5-AQ1401*'Inputs and Outputs'!$D$6</f>
        <v>3820</v>
      </c>
      <c r="AS1401" s="70">
        <f t="shared" ca="1" si="457"/>
        <v>0.40250093513525853</v>
      </c>
      <c r="AT1401" s="68">
        <f t="shared" si="448"/>
        <v>200</v>
      </c>
      <c r="AU1401" s="75">
        <f ca="1">AP1401*'Inputs and Outputs'!$D$5-('Model Part B'!AQ1401*'Model Part B'!AT1401+AQ1401*Costperbumped)</f>
        <v>3220</v>
      </c>
      <c r="AX1401" s="74">
        <v>1398</v>
      </c>
      <c r="AY1401" s="68" t="s">
        <v>8</v>
      </c>
      <c r="AZ1401" s="71">
        <f t="shared" si="463"/>
        <v>44663</v>
      </c>
      <c r="BA1401" s="67" t="s">
        <v>0</v>
      </c>
      <c r="BB1401" s="68" t="str">
        <f>'Flight Data'!$A1399</f>
        <v>G1398</v>
      </c>
      <c r="BC1401" s="68">
        <f ca="1">'Flight Data'!$B1399</f>
        <v>0</v>
      </c>
      <c r="BD1401" s="68">
        <f ca="1">ROUND(NORMINV($BI1401,'Inputs and Outputs'!$C$20,'Inputs and Outputs'!$D$20),0)</f>
        <v>104</v>
      </c>
      <c r="BE1401" s="68">
        <f t="shared" si="449"/>
        <v>104</v>
      </c>
      <c r="BF1401" s="68">
        <f t="shared" ca="1" si="450"/>
        <v>104</v>
      </c>
      <c r="BG1401" s="68">
        <f ca="1">IF(BF1401-BC1401&gt;'Inputs and Outputs'!$D$4,Four-BC1401,0)</f>
        <v>4</v>
      </c>
      <c r="BH1401" s="68">
        <f ca="1">BF1401*'Inputs and Outputs'!$D$5-BG1401*'Inputs and Outputs'!$D$6</f>
        <v>3760</v>
      </c>
      <c r="BI1401" s="70">
        <f t="shared" ca="1" si="458"/>
        <v>0.43303059747831452</v>
      </c>
      <c r="BJ1401" s="68">
        <f t="shared" si="451"/>
        <v>200</v>
      </c>
      <c r="BK1401" s="75">
        <f ca="1">BF1401*'Inputs and Outputs'!$D$5-('Model Part B'!BG1401*'Model Part B'!BJ1401+BG1401*Costperbumped)</f>
        <v>2960</v>
      </c>
      <c r="BN1401" s="74">
        <v>1398</v>
      </c>
      <c r="BO1401" s="68" t="s">
        <v>8</v>
      </c>
      <c r="BP1401" s="71">
        <f t="shared" si="464"/>
        <v>44663</v>
      </c>
      <c r="BQ1401" s="67" t="s">
        <v>0</v>
      </c>
      <c r="BR1401" s="68" t="str">
        <f>'Flight Data'!$A1399</f>
        <v>G1398</v>
      </c>
      <c r="BS1401" s="68">
        <f ca="1">'Flight Data'!$B1399</f>
        <v>0</v>
      </c>
      <c r="BT1401" s="68">
        <f ca="1">ROUND(NORMINV($BY1401,'Inputs and Outputs'!$C$18,'Inputs and Outputs'!$D$18),0)</f>
        <v>111</v>
      </c>
      <c r="BU1401" s="68">
        <f t="shared" si="452"/>
        <v>105</v>
      </c>
      <c r="BV1401" s="68">
        <f t="shared" ca="1" si="453"/>
        <v>105</v>
      </c>
      <c r="BW1401" s="68">
        <f ca="1">IF(BV1401-BS1401&gt;'Inputs and Outputs'!$D$4,Five-BS1401,0)</f>
        <v>5</v>
      </c>
      <c r="BX1401" s="68">
        <f ca="1">BV1401*'Inputs and Outputs'!$D$5-BW1401*'Inputs and Outputs'!$D$6</f>
        <v>3700</v>
      </c>
      <c r="BY1401" s="70">
        <f t="shared" ca="1" si="459"/>
        <v>0.95651800700712619</v>
      </c>
      <c r="BZ1401" s="68">
        <f t="shared" si="454"/>
        <v>200</v>
      </c>
      <c r="CA1401" s="75">
        <f ca="1">BV1401*'Inputs and Outputs'!$D$5-('Model Part B'!BW1401*'Model Part B'!BZ1401+BW1401*Costperbumped)</f>
        <v>2700</v>
      </c>
    </row>
    <row r="1402" spans="2:79" x14ac:dyDescent="0.2">
      <c r="B1402" s="74">
        <v>1399</v>
      </c>
      <c r="C1402" s="68" t="s">
        <v>7</v>
      </c>
      <c r="D1402" s="71">
        <f t="shared" si="460"/>
        <v>44664</v>
      </c>
      <c r="E1402" s="67" t="s">
        <v>3</v>
      </c>
      <c r="F1402" s="68" t="str">
        <f>'Flight Data'!$A1400</f>
        <v>G1399</v>
      </c>
      <c r="G1402" s="68">
        <f ca="1">'Flight Data'!$B1400</f>
        <v>0</v>
      </c>
      <c r="H1402" s="68">
        <f ca="1">ROUND(NORMINV($M1402,'Inputs and Outputs'!$C$18,'Inputs and Outputs'!$D$18),0)</f>
        <v>92</v>
      </c>
      <c r="I1402" s="68">
        <f t="shared" si="440"/>
        <v>101</v>
      </c>
      <c r="J1402" s="68">
        <f t="shared" ca="1" si="441"/>
        <v>92</v>
      </c>
      <c r="K1402" s="68">
        <f ca="1">IF(J1402-G1402&gt;'Inputs and Outputs'!$D$4,One-G1402,0)</f>
        <v>0</v>
      </c>
      <c r="L1402" s="68">
        <f ca="1">J1402*'Inputs and Outputs'!$D$5-K1402*'Inputs and Outputs'!$D$6</f>
        <v>3680</v>
      </c>
      <c r="M1402" s="70">
        <f t="shared" ca="1" si="455"/>
        <v>6.524691610108635E-2</v>
      </c>
      <c r="N1402" s="68">
        <f t="shared" si="442"/>
        <v>25</v>
      </c>
      <c r="O1402" s="75">
        <f ca="1">J1402*'Inputs and Outputs'!$D$5-('Model Part B'!K1402*'Model Part B'!N1402+K1402*Costperbumped)</f>
        <v>3680</v>
      </c>
      <c r="R1402" s="74">
        <v>1399</v>
      </c>
      <c r="S1402" s="68" t="s">
        <v>7</v>
      </c>
      <c r="T1402" s="71">
        <f t="shared" si="461"/>
        <v>44664</v>
      </c>
      <c r="U1402" s="67" t="s">
        <v>3</v>
      </c>
      <c r="V1402" s="68" t="str">
        <f>'Flight Data'!$A1400</f>
        <v>G1399</v>
      </c>
      <c r="W1402" s="68">
        <f ca="1">'Flight Data'!$B1400</f>
        <v>0</v>
      </c>
      <c r="X1402" s="68">
        <f ca="1">ROUND(NORMINV($AC1402,'Inputs and Outputs'!$C$18,'Inputs and Outputs'!$D$18),0)</f>
        <v>110</v>
      </c>
      <c r="Y1402" s="68">
        <f t="shared" si="443"/>
        <v>102</v>
      </c>
      <c r="Z1402" s="68">
        <f t="shared" ca="1" si="444"/>
        <v>102</v>
      </c>
      <c r="AA1402" s="68">
        <f ca="1">IF(Z1402-W1402&gt;'Inputs and Outputs'!$D$4,One-W1402,0)</f>
        <v>1</v>
      </c>
      <c r="AB1402" s="68">
        <f ca="1">Z1402*'Inputs and Outputs'!$D$5-AA1402*'Inputs and Outputs'!$D$6</f>
        <v>3980</v>
      </c>
      <c r="AC1402" s="70">
        <f t="shared" ca="1" si="456"/>
        <v>0.93386371067053531</v>
      </c>
      <c r="AD1402" s="68">
        <f t="shared" si="445"/>
        <v>25</v>
      </c>
      <c r="AE1402" s="75">
        <f ca="1">Z1402*'Inputs and Outputs'!$D$5-('Model Part B'!AA1402*'Model Part B'!AD1402+AA1402*Costperbumped)</f>
        <v>3955</v>
      </c>
      <c r="AH1402" s="74">
        <v>1399</v>
      </c>
      <c r="AI1402" s="68" t="s">
        <v>7</v>
      </c>
      <c r="AJ1402" s="71">
        <f t="shared" si="462"/>
        <v>44664</v>
      </c>
      <c r="AK1402" s="67" t="s">
        <v>3</v>
      </c>
      <c r="AL1402" s="68" t="str">
        <f>'Flight Data'!$A1400</f>
        <v>G1399</v>
      </c>
      <c r="AM1402" s="68">
        <f ca="1">'Flight Data'!$B1400</f>
        <v>0</v>
      </c>
      <c r="AN1402" s="68">
        <f ca="1">ROUND(NORMINV($AS1402,'Inputs and Outputs'!$C$18,'Inputs and Outputs'!$D$18),0)</f>
        <v>96</v>
      </c>
      <c r="AO1402" s="68">
        <f t="shared" si="446"/>
        <v>103</v>
      </c>
      <c r="AP1402" s="68">
        <f t="shared" ca="1" si="447"/>
        <v>96</v>
      </c>
      <c r="AQ1402" s="68">
        <f ca="1">IF(AP1402-AM1402&gt;'Inputs and Outputs'!$D$4,Three-AM1402,0)</f>
        <v>0</v>
      </c>
      <c r="AR1402" s="68">
        <f ca="1">AP1402*'Inputs and Outputs'!$D$5-AQ1402*'Inputs and Outputs'!$D$6</f>
        <v>3840</v>
      </c>
      <c r="AS1402" s="70">
        <f t="shared" ca="1" si="457"/>
        <v>0.22522277716361072</v>
      </c>
      <c r="AT1402" s="68">
        <f t="shared" si="448"/>
        <v>25</v>
      </c>
      <c r="AU1402" s="75">
        <f ca="1">AP1402*'Inputs and Outputs'!$D$5-('Model Part B'!AQ1402*'Model Part B'!AT1402+AQ1402*Costperbumped)</f>
        <v>3840</v>
      </c>
      <c r="AX1402" s="74">
        <v>1399</v>
      </c>
      <c r="AY1402" s="68" t="s">
        <v>7</v>
      </c>
      <c r="AZ1402" s="71">
        <f t="shared" si="463"/>
        <v>44664</v>
      </c>
      <c r="BA1402" s="67" t="s">
        <v>3</v>
      </c>
      <c r="BB1402" s="68" t="str">
        <f>'Flight Data'!$A1400</f>
        <v>G1399</v>
      </c>
      <c r="BC1402" s="68">
        <f ca="1">'Flight Data'!$B1400</f>
        <v>0</v>
      </c>
      <c r="BD1402" s="68">
        <f ca="1">ROUND(NORMINV($BI1402,'Inputs and Outputs'!$C$18,'Inputs and Outputs'!$D$18),0)</f>
        <v>100</v>
      </c>
      <c r="BE1402" s="68">
        <f t="shared" si="449"/>
        <v>104</v>
      </c>
      <c r="BF1402" s="68">
        <f t="shared" ca="1" si="450"/>
        <v>100</v>
      </c>
      <c r="BG1402" s="68">
        <f ca="1">IF(BF1402-BC1402&gt;'Inputs and Outputs'!$D$4,Four-BC1402,0)</f>
        <v>0</v>
      </c>
      <c r="BH1402" s="68">
        <f ca="1">BF1402*'Inputs and Outputs'!$D$5-BG1402*'Inputs and Outputs'!$D$6</f>
        <v>4000</v>
      </c>
      <c r="BI1402" s="70">
        <f t="shared" ca="1" si="458"/>
        <v>0.41883820008325201</v>
      </c>
      <c r="BJ1402" s="68">
        <f t="shared" si="451"/>
        <v>25</v>
      </c>
      <c r="BK1402" s="75">
        <f ca="1">BF1402*'Inputs and Outputs'!$D$5-('Model Part B'!BG1402*'Model Part B'!BJ1402+BG1402*Costperbumped)</f>
        <v>4000</v>
      </c>
      <c r="BN1402" s="74">
        <v>1399</v>
      </c>
      <c r="BO1402" s="68" t="s">
        <v>7</v>
      </c>
      <c r="BP1402" s="71">
        <f t="shared" si="464"/>
        <v>44664</v>
      </c>
      <c r="BQ1402" s="67" t="s">
        <v>3</v>
      </c>
      <c r="BR1402" s="68" t="str">
        <f>'Flight Data'!$A1400</f>
        <v>G1399</v>
      </c>
      <c r="BS1402" s="68">
        <f ca="1">'Flight Data'!$B1400</f>
        <v>0</v>
      </c>
      <c r="BT1402" s="68">
        <f ca="1">ROUND(NORMINV($BY1402,'Inputs and Outputs'!$C$18,'Inputs and Outputs'!$D$18),0)</f>
        <v>100</v>
      </c>
      <c r="BU1402" s="68">
        <f t="shared" si="452"/>
        <v>105</v>
      </c>
      <c r="BV1402" s="68">
        <f t="shared" ca="1" si="453"/>
        <v>100</v>
      </c>
      <c r="BW1402" s="68">
        <f ca="1">IF(BV1402-BS1402&gt;'Inputs and Outputs'!$D$4,Five-BS1402,0)</f>
        <v>0</v>
      </c>
      <c r="BX1402" s="68">
        <f ca="1">BV1402*'Inputs and Outputs'!$D$5-BW1402*'Inputs and Outputs'!$D$6</f>
        <v>4000</v>
      </c>
      <c r="BY1402" s="70">
        <f t="shared" ca="1" si="459"/>
        <v>0.42420568244037438</v>
      </c>
      <c r="BZ1402" s="68">
        <f t="shared" si="454"/>
        <v>25</v>
      </c>
      <c r="CA1402" s="75">
        <f ca="1">BV1402*'Inputs and Outputs'!$D$5-('Model Part B'!BW1402*'Model Part B'!BZ1402+BW1402*Costperbumped)</f>
        <v>4000</v>
      </c>
    </row>
    <row r="1403" spans="2:79" x14ac:dyDescent="0.2">
      <c r="B1403" s="74">
        <v>1400</v>
      </c>
      <c r="C1403" s="68" t="s">
        <v>7</v>
      </c>
      <c r="D1403" s="71">
        <f t="shared" si="460"/>
        <v>44664</v>
      </c>
      <c r="E1403" s="67" t="s">
        <v>2</v>
      </c>
      <c r="F1403" s="68" t="str">
        <f>'Flight Data'!$A1401</f>
        <v>G1400</v>
      </c>
      <c r="G1403" s="68">
        <f ca="1">'Flight Data'!$B1401</f>
        <v>5</v>
      </c>
      <c r="H1403" s="68">
        <f ca="1">ROUND(NORMINV($M1403,'Inputs and Outputs'!$C$19,'Inputs and Outputs'!$D$19),0)</f>
        <v>101</v>
      </c>
      <c r="I1403" s="68">
        <f t="shared" si="440"/>
        <v>101</v>
      </c>
      <c r="J1403" s="68">
        <f t="shared" ca="1" si="441"/>
        <v>101</v>
      </c>
      <c r="K1403" s="68">
        <f ca="1">IF(J1403-G1403&gt;'Inputs and Outputs'!$D$4,One-G1403,0)</f>
        <v>0</v>
      </c>
      <c r="L1403" s="68">
        <f ca="1">J1403*'Inputs and Outputs'!$D$5-K1403*'Inputs and Outputs'!$D$6</f>
        <v>4040</v>
      </c>
      <c r="M1403" s="70">
        <f t="shared" ca="1" si="455"/>
        <v>0.36642521245838577</v>
      </c>
      <c r="N1403" s="68">
        <f t="shared" si="442"/>
        <v>25</v>
      </c>
      <c r="O1403" s="75">
        <f ca="1">J1403*'Inputs and Outputs'!$D$5-('Model Part B'!K1403*'Model Part B'!N1403+K1403*Costperbumped)</f>
        <v>4040</v>
      </c>
      <c r="R1403" s="74">
        <v>1400</v>
      </c>
      <c r="S1403" s="68" t="s">
        <v>7</v>
      </c>
      <c r="T1403" s="71">
        <f t="shared" si="461"/>
        <v>44664</v>
      </c>
      <c r="U1403" s="67" t="s">
        <v>2</v>
      </c>
      <c r="V1403" s="68" t="str">
        <f>'Flight Data'!$A1401</f>
        <v>G1400</v>
      </c>
      <c r="W1403" s="68">
        <f ca="1">'Flight Data'!$B1401</f>
        <v>5</v>
      </c>
      <c r="X1403" s="68">
        <f ca="1">ROUND(NORMINV($AC1403,'Inputs and Outputs'!$C$19,'Inputs and Outputs'!$D$19),0)</f>
        <v>104</v>
      </c>
      <c r="Y1403" s="68">
        <f t="shared" si="443"/>
        <v>102</v>
      </c>
      <c r="Z1403" s="68">
        <f t="shared" ca="1" si="444"/>
        <v>102</v>
      </c>
      <c r="AA1403" s="68">
        <f ca="1">IF(Z1403-W1403&gt;'Inputs and Outputs'!$D$4,One-W1403,0)</f>
        <v>0</v>
      </c>
      <c r="AB1403" s="68">
        <f ca="1">Z1403*'Inputs and Outputs'!$D$5-AA1403*'Inputs and Outputs'!$D$6</f>
        <v>4080</v>
      </c>
      <c r="AC1403" s="70">
        <f t="shared" ca="1" si="456"/>
        <v>0.60730502985594093</v>
      </c>
      <c r="AD1403" s="68">
        <f t="shared" si="445"/>
        <v>25</v>
      </c>
      <c r="AE1403" s="75">
        <f ca="1">Z1403*'Inputs and Outputs'!$D$5-('Model Part B'!AA1403*'Model Part B'!AD1403+AA1403*Costperbumped)</f>
        <v>4080</v>
      </c>
      <c r="AH1403" s="74">
        <v>1400</v>
      </c>
      <c r="AI1403" s="68" t="s">
        <v>7</v>
      </c>
      <c r="AJ1403" s="71">
        <f t="shared" si="462"/>
        <v>44664</v>
      </c>
      <c r="AK1403" s="67" t="s">
        <v>2</v>
      </c>
      <c r="AL1403" s="68" t="str">
        <f>'Flight Data'!$A1401</f>
        <v>G1400</v>
      </c>
      <c r="AM1403" s="68">
        <f ca="1">'Flight Data'!$B1401</f>
        <v>5</v>
      </c>
      <c r="AN1403" s="68">
        <f ca="1">ROUND(NORMINV($AS1403,'Inputs and Outputs'!$C$19,'Inputs and Outputs'!$D$19),0)</f>
        <v>101</v>
      </c>
      <c r="AO1403" s="68">
        <f t="shared" si="446"/>
        <v>103</v>
      </c>
      <c r="AP1403" s="68">
        <f t="shared" ca="1" si="447"/>
        <v>101</v>
      </c>
      <c r="AQ1403" s="68">
        <f ca="1">IF(AP1403-AM1403&gt;'Inputs and Outputs'!$D$4,Three-AM1403,0)</f>
        <v>0</v>
      </c>
      <c r="AR1403" s="68">
        <f ca="1">AP1403*'Inputs and Outputs'!$D$5-AQ1403*'Inputs and Outputs'!$D$6</f>
        <v>4040</v>
      </c>
      <c r="AS1403" s="70">
        <f t="shared" ca="1" si="457"/>
        <v>0.32179303805384618</v>
      </c>
      <c r="AT1403" s="68">
        <f t="shared" si="448"/>
        <v>25</v>
      </c>
      <c r="AU1403" s="75">
        <f ca="1">AP1403*'Inputs and Outputs'!$D$5-('Model Part B'!AQ1403*'Model Part B'!AT1403+AQ1403*Costperbumped)</f>
        <v>4040</v>
      </c>
      <c r="AX1403" s="74">
        <v>1400</v>
      </c>
      <c r="AY1403" s="68" t="s">
        <v>7</v>
      </c>
      <c r="AZ1403" s="71">
        <f t="shared" si="463"/>
        <v>44664</v>
      </c>
      <c r="BA1403" s="67" t="s">
        <v>2</v>
      </c>
      <c r="BB1403" s="68" t="str">
        <f>'Flight Data'!$A1401</f>
        <v>G1400</v>
      </c>
      <c r="BC1403" s="68">
        <f ca="1">'Flight Data'!$B1401</f>
        <v>5</v>
      </c>
      <c r="BD1403" s="68">
        <f ca="1">ROUND(NORMINV($BI1403,'Inputs and Outputs'!$C$19,'Inputs and Outputs'!$D$19),0)</f>
        <v>111</v>
      </c>
      <c r="BE1403" s="68">
        <f t="shared" si="449"/>
        <v>104</v>
      </c>
      <c r="BF1403" s="68">
        <f t="shared" ca="1" si="450"/>
        <v>104</v>
      </c>
      <c r="BG1403" s="68">
        <f ca="1">IF(BF1403-BC1403&gt;'Inputs and Outputs'!$D$4,Four-BC1403,0)</f>
        <v>0</v>
      </c>
      <c r="BH1403" s="68">
        <f ca="1">BF1403*'Inputs and Outputs'!$D$5-BG1403*'Inputs and Outputs'!$D$6</f>
        <v>4160</v>
      </c>
      <c r="BI1403" s="70">
        <f t="shared" ca="1" si="458"/>
        <v>0.95016505412641494</v>
      </c>
      <c r="BJ1403" s="68">
        <f t="shared" si="451"/>
        <v>25</v>
      </c>
      <c r="BK1403" s="75">
        <f ca="1">BF1403*'Inputs and Outputs'!$D$5-('Model Part B'!BG1403*'Model Part B'!BJ1403+BG1403*Costperbumped)</f>
        <v>4160</v>
      </c>
      <c r="BN1403" s="74">
        <v>1400</v>
      </c>
      <c r="BO1403" s="68" t="s">
        <v>7</v>
      </c>
      <c r="BP1403" s="71">
        <f t="shared" si="464"/>
        <v>44664</v>
      </c>
      <c r="BQ1403" s="67" t="s">
        <v>2</v>
      </c>
      <c r="BR1403" s="68" t="str">
        <f>'Flight Data'!$A1401</f>
        <v>G1400</v>
      </c>
      <c r="BS1403" s="68">
        <f ca="1">'Flight Data'!$B1401</f>
        <v>5</v>
      </c>
      <c r="BT1403" s="68">
        <f ca="1">ROUND(NORMINV($BY1403,'Inputs and Outputs'!$C$18,'Inputs and Outputs'!$D$18),0)</f>
        <v>92</v>
      </c>
      <c r="BU1403" s="68">
        <f t="shared" si="452"/>
        <v>105</v>
      </c>
      <c r="BV1403" s="68">
        <f t="shared" ca="1" si="453"/>
        <v>92</v>
      </c>
      <c r="BW1403" s="68">
        <f ca="1">IF(BV1403-BS1403&gt;'Inputs and Outputs'!$D$4,Five-BS1403,0)</f>
        <v>0</v>
      </c>
      <c r="BX1403" s="68">
        <f ca="1">BV1403*'Inputs and Outputs'!$D$5-BW1403*'Inputs and Outputs'!$D$6</f>
        <v>3680</v>
      </c>
      <c r="BY1403" s="70">
        <f t="shared" ca="1" si="459"/>
        <v>5.8358891423029968E-2</v>
      </c>
      <c r="BZ1403" s="68">
        <f t="shared" si="454"/>
        <v>25</v>
      </c>
      <c r="CA1403" s="75">
        <f ca="1">BV1403*'Inputs and Outputs'!$D$5-('Model Part B'!BW1403*'Model Part B'!BZ1403+BW1403*Costperbumped)</f>
        <v>3680</v>
      </c>
    </row>
    <row r="1404" spans="2:79" x14ac:dyDescent="0.2">
      <c r="B1404" s="74">
        <v>1401</v>
      </c>
      <c r="C1404" s="68" t="s">
        <v>7</v>
      </c>
      <c r="D1404" s="71">
        <f t="shared" si="460"/>
        <v>44664</v>
      </c>
      <c r="E1404" s="67" t="s">
        <v>0</v>
      </c>
      <c r="F1404" s="68" t="str">
        <f>'Flight Data'!$A1402</f>
        <v>G1401</v>
      </c>
      <c r="G1404" s="68">
        <f ca="1">'Flight Data'!$B1402</f>
        <v>2</v>
      </c>
      <c r="H1404" s="68">
        <f ca="1">ROUND(NORMINV($M1404,'Inputs and Outputs'!$C$20,'Inputs and Outputs'!$D$20),0)</f>
        <v>112</v>
      </c>
      <c r="I1404" s="68">
        <f t="shared" si="440"/>
        <v>101</v>
      </c>
      <c r="J1404" s="68">
        <f t="shared" ca="1" si="441"/>
        <v>101</v>
      </c>
      <c r="K1404" s="68">
        <f ca="1">IF(J1404-G1404&gt;'Inputs and Outputs'!$D$4,One-G1404,0)</f>
        <v>0</v>
      </c>
      <c r="L1404" s="68">
        <f ca="1">J1404*'Inputs and Outputs'!$D$5-K1404*'Inputs and Outputs'!$D$6</f>
        <v>4040</v>
      </c>
      <c r="M1404" s="70">
        <f t="shared" ca="1" si="455"/>
        <v>0.91526432904043531</v>
      </c>
      <c r="N1404" s="68">
        <f t="shared" si="442"/>
        <v>200</v>
      </c>
      <c r="O1404" s="75">
        <f ca="1">J1404*'Inputs and Outputs'!$D$5-('Model Part B'!K1404*'Model Part B'!N1404+K1404*Costperbumped)</f>
        <v>4040</v>
      </c>
      <c r="R1404" s="74">
        <v>1401</v>
      </c>
      <c r="S1404" s="68" t="s">
        <v>7</v>
      </c>
      <c r="T1404" s="71">
        <f t="shared" si="461"/>
        <v>44664</v>
      </c>
      <c r="U1404" s="67" t="s">
        <v>0</v>
      </c>
      <c r="V1404" s="68" t="str">
        <f>'Flight Data'!$A1402</f>
        <v>G1401</v>
      </c>
      <c r="W1404" s="68">
        <f ca="1">'Flight Data'!$B1402</f>
        <v>2</v>
      </c>
      <c r="X1404" s="68">
        <f ca="1">ROUND(NORMINV($AC1404,'Inputs and Outputs'!$C$20,'Inputs and Outputs'!$D$20),0)</f>
        <v>104</v>
      </c>
      <c r="Y1404" s="68">
        <f t="shared" si="443"/>
        <v>102</v>
      </c>
      <c r="Z1404" s="68">
        <f t="shared" ca="1" si="444"/>
        <v>102</v>
      </c>
      <c r="AA1404" s="68">
        <f ca="1">IF(Z1404-W1404&gt;'Inputs and Outputs'!$D$4,One-W1404,0)</f>
        <v>0</v>
      </c>
      <c r="AB1404" s="68">
        <f ca="1">Z1404*'Inputs and Outputs'!$D$5-AA1404*'Inputs and Outputs'!$D$6</f>
        <v>4080</v>
      </c>
      <c r="AC1404" s="70">
        <f t="shared" ca="1" si="456"/>
        <v>0.4559503791751246</v>
      </c>
      <c r="AD1404" s="68">
        <f t="shared" si="445"/>
        <v>200</v>
      </c>
      <c r="AE1404" s="75">
        <f ca="1">Z1404*'Inputs and Outputs'!$D$5-('Model Part B'!AA1404*'Model Part B'!AD1404+AA1404*Costperbumped)</f>
        <v>4080</v>
      </c>
      <c r="AH1404" s="74">
        <v>1401</v>
      </c>
      <c r="AI1404" s="68" t="s">
        <v>7</v>
      </c>
      <c r="AJ1404" s="71">
        <f t="shared" si="462"/>
        <v>44664</v>
      </c>
      <c r="AK1404" s="67" t="s">
        <v>0</v>
      </c>
      <c r="AL1404" s="68" t="str">
        <f>'Flight Data'!$A1402</f>
        <v>G1401</v>
      </c>
      <c r="AM1404" s="68">
        <f ca="1">'Flight Data'!$B1402</f>
        <v>2</v>
      </c>
      <c r="AN1404" s="68">
        <f ca="1">ROUND(NORMINV($AS1404,'Inputs and Outputs'!$C$20,'Inputs and Outputs'!$D$20),0)</f>
        <v>107</v>
      </c>
      <c r="AO1404" s="68">
        <f t="shared" si="446"/>
        <v>103</v>
      </c>
      <c r="AP1404" s="68">
        <f t="shared" ca="1" si="447"/>
        <v>103</v>
      </c>
      <c r="AQ1404" s="68">
        <f ca="1">IF(AP1404-AM1404&gt;'Inputs and Outputs'!$D$4,Three-AM1404,0)</f>
        <v>1</v>
      </c>
      <c r="AR1404" s="68">
        <f ca="1">AP1404*'Inputs and Outputs'!$D$5-AQ1404*'Inputs and Outputs'!$D$6</f>
        <v>4020</v>
      </c>
      <c r="AS1404" s="70">
        <f t="shared" ca="1" si="457"/>
        <v>0.66330458437602546</v>
      </c>
      <c r="AT1404" s="68">
        <f t="shared" si="448"/>
        <v>200</v>
      </c>
      <c r="AU1404" s="75">
        <f ca="1">AP1404*'Inputs and Outputs'!$D$5-('Model Part B'!AQ1404*'Model Part B'!AT1404+AQ1404*Costperbumped)</f>
        <v>3820</v>
      </c>
      <c r="AX1404" s="74">
        <v>1401</v>
      </c>
      <c r="AY1404" s="68" t="s">
        <v>7</v>
      </c>
      <c r="AZ1404" s="71">
        <f t="shared" si="463"/>
        <v>44664</v>
      </c>
      <c r="BA1404" s="67" t="s">
        <v>0</v>
      </c>
      <c r="BB1404" s="68" t="str">
        <f>'Flight Data'!$A1402</f>
        <v>G1401</v>
      </c>
      <c r="BC1404" s="68">
        <f ca="1">'Flight Data'!$B1402</f>
        <v>2</v>
      </c>
      <c r="BD1404" s="68">
        <f ca="1">ROUND(NORMINV($BI1404,'Inputs and Outputs'!$C$20,'Inputs and Outputs'!$D$20),0)</f>
        <v>98</v>
      </c>
      <c r="BE1404" s="68">
        <f t="shared" si="449"/>
        <v>104</v>
      </c>
      <c r="BF1404" s="68">
        <f t="shared" ca="1" si="450"/>
        <v>98</v>
      </c>
      <c r="BG1404" s="68">
        <f ca="1">IF(BF1404-BC1404&gt;'Inputs and Outputs'!$D$4,Four-BC1404,0)</f>
        <v>0</v>
      </c>
      <c r="BH1404" s="68">
        <f ca="1">BF1404*'Inputs and Outputs'!$D$5-BG1404*'Inputs and Outputs'!$D$6</f>
        <v>3920</v>
      </c>
      <c r="BI1404" s="70">
        <f t="shared" ca="1" si="458"/>
        <v>9.1127489141204165E-2</v>
      </c>
      <c r="BJ1404" s="68">
        <f t="shared" si="451"/>
        <v>200</v>
      </c>
      <c r="BK1404" s="75">
        <f ca="1">BF1404*'Inputs and Outputs'!$D$5-('Model Part B'!BG1404*'Model Part B'!BJ1404+BG1404*Costperbumped)</f>
        <v>3920</v>
      </c>
      <c r="BN1404" s="74">
        <v>1401</v>
      </c>
      <c r="BO1404" s="68" t="s">
        <v>7</v>
      </c>
      <c r="BP1404" s="71">
        <f t="shared" si="464"/>
        <v>44664</v>
      </c>
      <c r="BQ1404" s="67" t="s">
        <v>0</v>
      </c>
      <c r="BR1404" s="68" t="str">
        <f>'Flight Data'!$A1402</f>
        <v>G1401</v>
      </c>
      <c r="BS1404" s="68">
        <f ca="1">'Flight Data'!$B1402</f>
        <v>2</v>
      </c>
      <c r="BT1404" s="68">
        <f ca="1">ROUND(NORMINV($BY1404,'Inputs and Outputs'!$C$18,'Inputs and Outputs'!$D$18),0)</f>
        <v>107</v>
      </c>
      <c r="BU1404" s="68">
        <f t="shared" si="452"/>
        <v>105</v>
      </c>
      <c r="BV1404" s="68">
        <f t="shared" ca="1" si="453"/>
        <v>105</v>
      </c>
      <c r="BW1404" s="68">
        <f ca="1">IF(BV1404-BS1404&gt;'Inputs and Outputs'!$D$4,Five-BS1404,0)</f>
        <v>3</v>
      </c>
      <c r="BX1404" s="68">
        <f ca="1">BV1404*'Inputs and Outputs'!$D$5-BW1404*'Inputs and Outputs'!$D$6</f>
        <v>3900</v>
      </c>
      <c r="BY1404" s="70">
        <f t="shared" ca="1" si="459"/>
        <v>0.83746332382405031</v>
      </c>
      <c r="BZ1404" s="68">
        <f t="shared" si="454"/>
        <v>200</v>
      </c>
      <c r="CA1404" s="75">
        <f ca="1">BV1404*'Inputs and Outputs'!$D$5-('Model Part B'!BW1404*'Model Part B'!BZ1404+BW1404*Costperbumped)</f>
        <v>3300</v>
      </c>
    </row>
    <row r="1405" spans="2:79" x14ac:dyDescent="0.2">
      <c r="B1405" s="74">
        <v>1402</v>
      </c>
      <c r="C1405" s="68" t="s">
        <v>6</v>
      </c>
      <c r="D1405" s="71">
        <f t="shared" si="460"/>
        <v>44665</v>
      </c>
      <c r="E1405" s="67" t="s">
        <v>3</v>
      </c>
      <c r="F1405" s="68" t="str">
        <f>'Flight Data'!$A1403</f>
        <v>G1402</v>
      </c>
      <c r="G1405" s="68">
        <f ca="1">'Flight Data'!$B1403</f>
        <v>7</v>
      </c>
      <c r="H1405" s="68">
        <f ca="1">ROUND(NORMINV($M1405,'Inputs and Outputs'!$C$18,'Inputs and Outputs'!$D$18),0)</f>
        <v>102</v>
      </c>
      <c r="I1405" s="68">
        <f t="shared" si="440"/>
        <v>101</v>
      </c>
      <c r="J1405" s="68">
        <f t="shared" ca="1" si="441"/>
        <v>101</v>
      </c>
      <c r="K1405" s="68">
        <f ca="1">IF(J1405-G1405&gt;'Inputs and Outputs'!$D$4,One-G1405,0)</f>
        <v>0</v>
      </c>
      <c r="L1405" s="68">
        <f ca="1">J1405*'Inputs and Outputs'!$D$5-K1405*'Inputs and Outputs'!$D$6</f>
        <v>4040</v>
      </c>
      <c r="M1405" s="70">
        <f t="shared" ca="1" si="455"/>
        <v>0.56317332974281853</v>
      </c>
      <c r="N1405" s="68">
        <f t="shared" si="442"/>
        <v>25</v>
      </c>
      <c r="O1405" s="75">
        <f ca="1">J1405*'Inputs and Outputs'!$D$5-('Model Part B'!K1405*'Model Part B'!N1405+K1405*Costperbumped)</f>
        <v>4040</v>
      </c>
      <c r="R1405" s="74">
        <v>1402</v>
      </c>
      <c r="S1405" s="68" t="s">
        <v>6</v>
      </c>
      <c r="T1405" s="71">
        <f t="shared" si="461"/>
        <v>44665</v>
      </c>
      <c r="U1405" s="67" t="s">
        <v>3</v>
      </c>
      <c r="V1405" s="68" t="str">
        <f>'Flight Data'!$A1403</f>
        <v>G1402</v>
      </c>
      <c r="W1405" s="68">
        <f ca="1">'Flight Data'!$B1403</f>
        <v>7</v>
      </c>
      <c r="X1405" s="68">
        <f ca="1">ROUND(NORMINV($AC1405,'Inputs and Outputs'!$C$18,'Inputs and Outputs'!$D$18),0)</f>
        <v>105</v>
      </c>
      <c r="Y1405" s="68">
        <f t="shared" si="443"/>
        <v>102</v>
      </c>
      <c r="Z1405" s="68">
        <f t="shared" ca="1" si="444"/>
        <v>102</v>
      </c>
      <c r="AA1405" s="68">
        <f ca="1">IF(Z1405-W1405&gt;'Inputs and Outputs'!$D$4,One-W1405,0)</f>
        <v>0</v>
      </c>
      <c r="AB1405" s="68">
        <f ca="1">Z1405*'Inputs and Outputs'!$D$5-AA1405*'Inputs and Outputs'!$D$6</f>
        <v>4080</v>
      </c>
      <c r="AC1405" s="70">
        <f t="shared" ca="1" si="456"/>
        <v>0.75577468631158717</v>
      </c>
      <c r="AD1405" s="68">
        <f t="shared" si="445"/>
        <v>25</v>
      </c>
      <c r="AE1405" s="75">
        <f ca="1">Z1405*'Inputs and Outputs'!$D$5-('Model Part B'!AA1405*'Model Part B'!AD1405+AA1405*Costperbumped)</f>
        <v>4080</v>
      </c>
      <c r="AH1405" s="74">
        <v>1402</v>
      </c>
      <c r="AI1405" s="68" t="s">
        <v>6</v>
      </c>
      <c r="AJ1405" s="71">
        <f t="shared" si="462"/>
        <v>44665</v>
      </c>
      <c r="AK1405" s="67" t="s">
        <v>3</v>
      </c>
      <c r="AL1405" s="68" t="str">
        <f>'Flight Data'!$A1403</f>
        <v>G1402</v>
      </c>
      <c r="AM1405" s="68">
        <f ca="1">'Flight Data'!$B1403</f>
        <v>7</v>
      </c>
      <c r="AN1405" s="68">
        <f ca="1">ROUND(NORMINV($AS1405,'Inputs and Outputs'!$C$18,'Inputs and Outputs'!$D$18),0)</f>
        <v>96</v>
      </c>
      <c r="AO1405" s="68">
        <f t="shared" si="446"/>
        <v>103</v>
      </c>
      <c r="AP1405" s="68">
        <f t="shared" ca="1" si="447"/>
        <v>96</v>
      </c>
      <c r="AQ1405" s="68">
        <f ca="1">IF(AP1405-AM1405&gt;'Inputs and Outputs'!$D$4,Three-AM1405,0)</f>
        <v>0</v>
      </c>
      <c r="AR1405" s="68">
        <f ca="1">AP1405*'Inputs and Outputs'!$D$5-AQ1405*'Inputs and Outputs'!$D$6</f>
        <v>3840</v>
      </c>
      <c r="AS1405" s="70">
        <f t="shared" ca="1" si="457"/>
        <v>0.19683126372661097</v>
      </c>
      <c r="AT1405" s="68">
        <f t="shared" si="448"/>
        <v>25</v>
      </c>
      <c r="AU1405" s="75">
        <f ca="1">AP1405*'Inputs and Outputs'!$D$5-('Model Part B'!AQ1405*'Model Part B'!AT1405+AQ1405*Costperbumped)</f>
        <v>3840</v>
      </c>
      <c r="AX1405" s="74">
        <v>1402</v>
      </c>
      <c r="AY1405" s="68" t="s">
        <v>6</v>
      </c>
      <c r="AZ1405" s="71">
        <f t="shared" si="463"/>
        <v>44665</v>
      </c>
      <c r="BA1405" s="67" t="s">
        <v>3</v>
      </c>
      <c r="BB1405" s="68" t="str">
        <f>'Flight Data'!$A1403</f>
        <v>G1402</v>
      </c>
      <c r="BC1405" s="68">
        <f ca="1">'Flight Data'!$B1403</f>
        <v>7</v>
      </c>
      <c r="BD1405" s="68">
        <f ca="1">ROUND(NORMINV($BI1405,'Inputs and Outputs'!$C$18,'Inputs and Outputs'!$D$18),0)</f>
        <v>91</v>
      </c>
      <c r="BE1405" s="68">
        <f t="shared" si="449"/>
        <v>104</v>
      </c>
      <c r="BF1405" s="68">
        <f t="shared" ca="1" si="450"/>
        <v>91</v>
      </c>
      <c r="BG1405" s="68">
        <f ca="1">IF(BF1405-BC1405&gt;'Inputs and Outputs'!$D$4,Four-BC1405,0)</f>
        <v>0</v>
      </c>
      <c r="BH1405" s="68">
        <f ca="1">BF1405*'Inputs and Outputs'!$D$5-BG1405*'Inputs and Outputs'!$D$6</f>
        <v>3640</v>
      </c>
      <c r="BI1405" s="70">
        <f t="shared" ca="1" si="458"/>
        <v>5.2069090424336384E-2</v>
      </c>
      <c r="BJ1405" s="68">
        <f t="shared" si="451"/>
        <v>25</v>
      </c>
      <c r="BK1405" s="75">
        <f ca="1">BF1405*'Inputs and Outputs'!$D$5-('Model Part B'!BG1405*'Model Part B'!BJ1405+BG1405*Costperbumped)</f>
        <v>3640</v>
      </c>
      <c r="BN1405" s="74">
        <v>1402</v>
      </c>
      <c r="BO1405" s="68" t="s">
        <v>6</v>
      </c>
      <c r="BP1405" s="71">
        <f t="shared" si="464"/>
        <v>44665</v>
      </c>
      <c r="BQ1405" s="67" t="s">
        <v>3</v>
      </c>
      <c r="BR1405" s="68" t="str">
        <f>'Flight Data'!$A1403</f>
        <v>G1402</v>
      </c>
      <c r="BS1405" s="68">
        <f ca="1">'Flight Data'!$B1403</f>
        <v>7</v>
      </c>
      <c r="BT1405" s="68">
        <f ca="1">ROUND(NORMINV($BY1405,'Inputs and Outputs'!$C$18,'Inputs and Outputs'!$D$18),0)</f>
        <v>90</v>
      </c>
      <c r="BU1405" s="68">
        <f t="shared" si="452"/>
        <v>105</v>
      </c>
      <c r="BV1405" s="68">
        <f t="shared" ca="1" si="453"/>
        <v>90</v>
      </c>
      <c r="BW1405" s="68">
        <f ca="1">IF(BV1405-BS1405&gt;'Inputs and Outputs'!$D$4,Five-BS1405,0)</f>
        <v>0</v>
      </c>
      <c r="BX1405" s="68">
        <f ca="1">BV1405*'Inputs and Outputs'!$D$5-BW1405*'Inputs and Outputs'!$D$6</f>
        <v>3600</v>
      </c>
      <c r="BY1405" s="70">
        <f t="shared" ca="1" si="459"/>
        <v>3.6718531796978482E-2</v>
      </c>
      <c r="BZ1405" s="68">
        <f t="shared" si="454"/>
        <v>25</v>
      </c>
      <c r="CA1405" s="75">
        <f ca="1">BV1405*'Inputs and Outputs'!$D$5-('Model Part B'!BW1405*'Model Part B'!BZ1405+BW1405*Costperbumped)</f>
        <v>3600</v>
      </c>
    </row>
    <row r="1406" spans="2:79" x14ac:dyDescent="0.2">
      <c r="B1406" s="74">
        <v>1403</v>
      </c>
      <c r="C1406" s="68" t="s">
        <v>6</v>
      </c>
      <c r="D1406" s="71">
        <f t="shared" si="460"/>
        <v>44665</v>
      </c>
      <c r="E1406" s="67" t="s">
        <v>2</v>
      </c>
      <c r="F1406" s="68" t="str">
        <f>'Flight Data'!$A1404</f>
        <v>G1403</v>
      </c>
      <c r="G1406" s="68">
        <f ca="1">'Flight Data'!$B1404</f>
        <v>9</v>
      </c>
      <c r="H1406" s="68">
        <f ca="1">ROUND(NORMINV($M1406,'Inputs and Outputs'!$C$19,'Inputs and Outputs'!$D$19),0)</f>
        <v>107</v>
      </c>
      <c r="I1406" s="68">
        <f t="shared" si="440"/>
        <v>101</v>
      </c>
      <c r="J1406" s="68">
        <f t="shared" ca="1" si="441"/>
        <v>101</v>
      </c>
      <c r="K1406" s="68">
        <f ca="1">IF(J1406-G1406&gt;'Inputs and Outputs'!$D$4,One-G1406,0)</f>
        <v>0</v>
      </c>
      <c r="L1406" s="68">
        <f ca="1">J1406*'Inputs and Outputs'!$D$5-K1406*'Inputs and Outputs'!$D$6</f>
        <v>4040</v>
      </c>
      <c r="M1406" s="70">
        <f t="shared" ca="1" si="455"/>
        <v>0.80735118962570118</v>
      </c>
      <c r="N1406" s="68">
        <f t="shared" si="442"/>
        <v>25</v>
      </c>
      <c r="O1406" s="75">
        <f ca="1">J1406*'Inputs and Outputs'!$D$5-('Model Part B'!K1406*'Model Part B'!N1406+K1406*Costperbumped)</f>
        <v>4040</v>
      </c>
      <c r="R1406" s="74">
        <v>1403</v>
      </c>
      <c r="S1406" s="68" t="s">
        <v>6</v>
      </c>
      <c r="T1406" s="71">
        <f t="shared" si="461"/>
        <v>44665</v>
      </c>
      <c r="U1406" s="67" t="s">
        <v>2</v>
      </c>
      <c r="V1406" s="68" t="str">
        <f>'Flight Data'!$A1404</f>
        <v>G1403</v>
      </c>
      <c r="W1406" s="68">
        <f ca="1">'Flight Data'!$B1404</f>
        <v>9</v>
      </c>
      <c r="X1406" s="68">
        <f ca="1">ROUND(NORMINV($AC1406,'Inputs and Outputs'!$C$19,'Inputs and Outputs'!$D$19),0)</f>
        <v>103</v>
      </c>
      <c r="Y1406" s="68">
        <f t="shared" si="443"/>
        <v>102</v>
      </c>
      <c r="Z1406" s="68">
        <f t="shared" ca="1" si="444"/>
        <v>102</v>
      </c>
      <c r="AA1406" s="68">
        <f ca="1">IF(Z1406-W1406&gt;'Inputs and Outputs'!$D$4,One-W1406,0)</f>
        <v>0</v>
      </c>
      <c r="AB1406" s="68">
        <f ca="1">Z1406*'Inputs and Outputs'!$D$5-AA1406*'Inputs and Outputs'!$D$6</f>
        <v>4080</v>
      </c>
      <c r="AC1406" s="70">
        <f t="shared" ca="1" si="456"/>
        <v>0.46252084308992214</v>
      </c>
      <c r="AD1406" s="68">
        <f t="shared" si="445"/>
        <v>25</v>
      </c>
      <c r="AE1406" s="75">
        <f ca="1">Z1406*'Inputs and Outputs'!$D$5-('Model Part B'!AA1406*'Model Part B'!AD1406+AA1406*Costperbumped)</f>
        <v>4080</v>
      </c>
      <c r="AH1406" s="74">
        <v>1403</v>
      </c>
      <c r="AI1406" s="68" t="s">
        <v>6</v>
      </c>
      <c r="AJ1406" s="71">
        <f t="shared" si="462"/>
        <v>44665</v>
      </c>
      <c r="AK1406" s="67" t="s">
        <v>2</v>
      </c>
      <c r="AL1406" s="68" t="str">
        <f>'Flight Data'!$A1404</f>
        <v>G1403</v>
      </c>
      <c r="AM1406" s="68">
        <f ca="1">'Flight Data'!$B1404</f>
        <v>9</v>
      </c>
      <c r="AN1406" s="68">
        <f ca="1">ROUND(NORMINV($AS1406,'Inputs and Outputs'!$C$19,'Inputs and Outputs'!$D$19),0)</f>
        <v>92</v>
      </c>
      <c r="AO1406" s="68">
        <f t="shared" si="446"/>
        <v>103</v>
      </c>
      <c r="AP1406" s="68">
        <f t="shared" ca="1" si="447"/>
        <v>92</v>
      </c>
      <c r="AQ1406" s="68">
        <f ca="1">IF(AP1406-AM1406&gt;'Inputs and Outputs'!$D$4,Three-AM1406,0)</f>
        <v>0</v>
      </c>
      <c r="AR1406" s="68">
        <f ca="1">AP1406*'Inputs and Outputs'!$D$5-AQ1406*'Inputs and Outputs'!$D$6</f>
        <v>3680</v>
      </c>
      <c r="AS1406" s="70">
        <f t="shared" ca="1" si="457"/>
        <v>1.5433631893572608E-2</v>
      </c>
      <c r="AT1406" s="68">
        <f t="shared" si="448"/>
        <v>25</v>
      </c>
      <c r="AU1406" s="75">
        <f ca="1">AP1406*'Inputs and Outputs'!$D$5-('Model Part B'!AQ1406*'Model Part B'!AT1406+AQ1406*Costperbumped)</f>
        <v>3680</v>
      </c>
      <c r="AX1406" s="74">
        <v>1403</v>
      </c>
      <c r="AY1406" s="68" t="s">
        <v>6</v>
      </c>
      <c r="AZ1406" s="71">
        <f t="shared" si="463"/>
        <v>44665</v>
      </c>
      <c r="BA1406" s="67" t="s">
        <v>2</v>
      </c>
      <c r="BB1406" s="68" t="str">
        <f>'Flight Data'!$A1404</f>
        <v>G1403</v>
      </c>
      <c r="BC1406" s="68">
        <f ca="1">'Flight Data'!$B1404</f>
        <v>9</v>
      </c>
      <c r="BD1406" s="68">
        <f ca="1">ROUND(NORMINV($BI1406,'Inputs and Outputs'!$C$19,'Inputs and Outputs'!$D$19),0)</f>
        <v>105</v>
      </c>
      <c r="BE1406" s="68">
        <f t="shared" si="449"/>
        <v>104</v>
      </c>
      <c r="BF1406" s="68">
        <f t="shared" ca="1" si="450"/>
        <v>104</v>
      </c>
      <c r="BG1406" s="68">
        <f ca="1">IF(BF1406-BC1406&gt;'Inputs and Outputs'!$D$4,Four-BC1406,0)</f>
        <v>0</v>
      </c>
      <c r="BH1406" s="68">
        <f ca="1">BF1406*'Inputs and Outputs'!$D$5-BG1406*'Inputs and Outputs'!$D$6</f>
        <v>4160</v>
      </c>
      <c r="BI1406" s="70">
        <f t="shared" ca="1" si="458"/>
        <v>0.66599877893431969</v>
      </c>
      <c r="BJ1406" s="68">
        <f t="shared" si="451"/>
        <v>25</v>
      </c>
      <c r="BK1406" s="75">
        <f ca="1">BF1406*'Inputs and Outputs'!$D$5-('Model Part B'!BG1406*'Model Part B'!BJ1406+BG1406*Costperbumped)</f>
        <v>4160</v>
      </c>
      <c r="BN1406" s="74">
        <v>1403</v>
      </c>
      <c r="BO1406" s="68" t="s">
        <v>6</v>
      </c>
      <c r="BP1406" s="71">
        <f t="shared" si="464"/>
        <v>44665</v>
      </c>
      <c r="BQ1406" s="67" t="s">
        <v>2</v>
      </c>
      <c r="BR1406" s="68" t="str">
        <f>'Flight Data'!$A1404</f>
        <v>G1403</v>
      </c>
      <c r="BS1406" s="68">
        <f ca="1">'Flight Data'!$B1404</f>
        <v>9</v>
      </c>
      <c r="BT1406" s="68">
        <f ca="1">ROUND(NORMINV($BY1406,'Inputs and Outputs'!$C$18,'Inputs and Outputs'!$D$18),0)</f>
        <v>108</v>
      </c>
      <c r="BU1406" s="68">
        <f t="shared" si="452"/>
        <v>105</v>
      </c>
      <c r="BV1406" s="68">
        <f t="shared" ca="1" si="453"/>
        <v>105</v>
      </c>
      <c r="BW1406" s="68">
        <f ca="1">IF(BV1406-BS1406&gt;'Inputs and Outputs'!$D$4,Five-BS1406,0)</f>
        <v>0</v>
      </c>
      <c r="BX1406" s="68">
        <f ca="1">BV1406*'Inputs and Outputs'!$D$5-BW1406*'Inputs and Outputs'!$D$6</f>
        <v>4200</v>
      </c>
      <c r="BY1406" s="70">
        <f t="shared" ca="1" si="459"/>
        <v>0.86884867185610237</v>
      </c>
      <c r="BZ1406" s="68">
        <f t="shared" si="454"/>
        <v>25</v>
      </c>
      <c r="CA1406" s="75">
        <f ca="1">BV1406*'Inputs and Outputs'!$D$5-('Model Part B'!BW1406*'Model Part B'!BZ1406+BW1406*Costperbumped)</f>
        <v>4200</v>
      </c>
    </row>
    <row r="1407" spans="2:79" x14ac:dyDescent="0.2">
      <c r="B1407" s="74">
        <v>1404</v>
      </c>
      <c r="C1407" s="68" t="s">
        <v>6</v>
      </c>
      <c r="D1407" s="71">
        <f t="shared" si="460"/>
        <v>44665</v>
      </c>
      <c r="E1407" s="67" t="s">
        <v>0</v>
      </c>
      <c r="F1407" s="68" t="str">
        <f>'Flight Data'!$A1405</f>
        <v>G1404</v>
      </c>
      <c r="G1407" s="68">
        <f ca="1">'Flight Data'!$B1405</f>
        <v>4</v>
      </c>
      <c r="H1407" s="68">
        <f ca="1">ROUND(NORMINV($M1407,'Inputs and Outputs'!$C$20,'Inputs and Outputs'!$D$20),0)</f>
        <v>110</v>
      </c>
      <c r="I1407" s="68">
        <f t="shared" si="440"/>
        <v>101</v>
      </c>
      <c r="J1407" s="68">
        <f t="shared" ca="1" si="441"/>
        <v>101</v>
      </c>
      <c r="K1407" s="68">
        <f ca="1">IF(J1407-G1407&gt;'Inputs and Outputs'!$D$4,One-G1407,0)</f>
        <v>0</v>
      </c>
      <c r="L1407" s="68">
        <f ca="1">J1407*'Inputs and Outputs'!$D$5-K1407*'Inputs and Outputs'!$D$6</f>
        <v>4040</v>
      </c>
      <c r="M1407" s="70">
        <f t="shared" ca="1" si="455"/>
        <v>0.85145075931502334</v>
      </c>
      <c r="N1407" s="68">
        <f t="shared" si="442"/>
        <v>200</v>
      </c>
      <c r="O1407" s="75">
        <f ca="1">J1407*'Inputs and Outputs'!$D$5-('Model Part B'!K1407*'Model Part B'!N1407+K1407*Costperbumped)</f>
        <v>4040</v>
      </c>
      <c r="R1407" s="74">
        <v>1404</v>
      </c>
      <c r="S1407" s="68" t="s">
        <v>6</v>
      </c>
      <c r="T1407" s="71">
        <f t="shared" si="461"/>
        <v>44665</v>
      </c>
      <c r="U1407" s="67" t="s">
        <v>0</v>
      </c>
      <c r="V1407" s="68" t="str">
        <f>'Flight Data'!$A1405</f>
        <v>G1404</v>
      </c>
      <c r="W1407" s="68">
        <f ca="1">'Flight Data'!$B1405</f>
        <v>4</v>
      </c>
      <c r="X1407" s="68">
        <f ca="1">ROUND(NORMINV($AC1407,'Inputs and Outputs'!$C$20,'Inputs and Outputs'!$D$20),0)</f>
        <v>91</v>
      </c>
      <c r="Y1407" s="68">
        <f t="shared" si="443"/>
        <v>102</v>
      </c>
      <c r="Z1407" s="68">
        <f t="shared" ca="1" si="444"/>
        <v>91</v>
      </c>
      <c r="AA1407" s="68">
        <f ca="1">IF(Z1407-W1407&gt;'Inputs and Outputs'!$D$4,One-W1407,0)</f>
        <v>0</v>
      </c>
      <c r="AB1407" s="68">
        <f ca="1">Z1407*'Inputs and Outputs'!$D$5-AA1407*'Inputs and Outputs'!$D$6</f>
        <v>3640</v>
      </c>
      <c r="AC1407" s="70">
        <f t="shared" ca="1" si="456"/>
        <v>2.4187240607829175E-3</v>
      </c>
      <c r="AD1407" s="68">
        <f t="shared" si="445"/>
        <v>200</v>
      </c>
      <c r="AE1407" s="75">
        <f ca="1">Z1407*'Inputs and Outputs'!$D$5-('Model Part B'!AA1407*'Model Part B'!AD1407+AA1407*Costperbumped)</f>
        <v>3640</v>
      </c>
      <c r="AH1407" s="74">
        <v>1404</v>
      </c>
      <c r="AI1407" s="68" t="s">
        <v>6</v>
      </c>
      <c r="AJ1407" s="71">
        <f t="shared" si="462"/>
        <v>44665</v>
      </c>
      <c r="AK1407" s="67" t="s">
        <v>0</v>
      </c>
      <c r="AL1407" s="68" t="str">
        <f>'Flight Data'!$A1405</f>
        <v>G1404</v>
      </c>
      <c r="AM1407" s="68">
        <f ca="1">'Flight Data'!$B1405</f>
        <v>4</v>
      </c>
      <c r="AN1407" s="68">
        <f ca="1">ROUND(NORMINV($AS1407,'Inputs and Outputs'!$C$20,'Inputs and Outputs'!$D$20),0)</f>
        <v>112</v>
      </c>
      <c r="AO1407" s="68">
        <f t="shared" si="446"/>
        <v>103</v>
      </c>
      <c r="AP1407" s="68">
        <f t="shared" ca="1" si="447"/>
        <v>103</v>
      </c>
      <c r="AQ1407" s="68">
        <f ca="1">IF(AP1407-AM1407&gt;'Inputs and Outputs'!$D$4,Three-AM1407,0)</f>
        <v>0</v>
      </c>
      <c r="AR1407" s="68">
        <f ca="1">AP1407*'Inputs and Outputs'!$D$5-AQ1407*'Inputs and Outputs'!$D$6</f>
        <v>4120</v>
      </c>
      <c r="AS1407" s="70">
        <f t="shared" ca="1" si="457"/>
        <v>0.93004699459451468</v>
      </c>
      <c r="AT1407" s="68">
        <f t="shared" si="448"/>
        <v>200</v>
      </c>
      <c r="AU1407" s="75">
        <f ca="1">AP1407*'Inputs and Outputs'!$D$5-('Model Part B'!AQ1407*'Model Part B'!AT1407+AQ1407*Costperbumped)</f>
        <v>4120</v>
      </c>
      <c r="AX1407" s="74">
        <v>1404</v>
      </c>
      <c r="AY1407" s="68" t="s">
        <v>6</v>
      </c>
      <c r="AZ1407" s="71">
        <f t="shared" si="463"/>
        <v>44665</v>
      </c>
      <c r="BA1407" s="67" t="s">
        <v>0</v>
      </c>
      <c r="BB1407" s="68" t="str">
        <f>'Flight Data'!$A1405</f>
        <v>G1404</v>
      </c>
      <c r="BC1407" s="68">
        <f ca="1">'Flight Data'!$B1405</f>
        <v>4</v>
      </c>
      <c r="BD1407" s="68">
        <f ca="1">ROUND(NORMINV($BI1407,'Inputs and Outputs'!$C$20,'Inputs and Outputs'!$D$20),0)</f>
        <v>115</v>
      </c>
      <c r="BE1407" s="68">
        <f t="shared" si="449"/>
        <v>104</v>
      </c>
      <c r="BF1407" s="68">
        <f t="shared" ca="1" si="450"/>
        <v>104</v>
      </c>
      <c r="BG1407" s="68">
        <f ca="1">IF(BF1407-BC1407&gt;'Inputs and Outputs'!$D$4,Four-BC1407,0)</f>
        <v>0</v>
      </c>
      <c r="BH1407" s="68">
        <f ca="1">BF1407*'Inputs and Outputs'!$D$5-BG1407*'Inputs and Outputs'!$D$6</f>
        <v>4160</v>
      </c>
      <c r="BI1407" s="70">
        <f t="shared" ca="1" si="458"/>
        <v>0.98154384614767587</v>
      </c>
      <c r="BJ1407" s="68">
        <f t="shared" si="451"/>
        <v>200</v>
      </c>
      <c r="BK1407" s="75">
        <f ca="1">BF1407*'Inputs and Outputs'!$D$5-('Model Part B'!BG1407*'Model Part B'!BJ1407+BG1407*Costperbumped)</f>
        <v>4160</v>
      </c>
      <c r="BN1407" s="74">
        <v>1404</v>
      </c>
      <c r="BO1407" s="68" t="s">
        <v>6</v>
      </c>
      <c r="BP1407" s="71">
        <f t="shared" si="464"/>
        <v>44665</v>
      </c>
      <c r="BQ1407" s="67" t="s">
        <v>0</v>
      </c>
      <c r="BR1407" s="68" t="str">
        <f>'Flight Data'!$A1405</f>
        <v>G1404</v>
      </c>
      <c r="BS1407" s="68">
        <f ca="1">'Flight Data'!$B1405</f>
        <v>4</v>
      </c>
      <c r="BT1407" s="68">
        <f ca="1">ROUND(NORMINV($BY1407,'Inputs and Outputs'!$C$18,'Inputs and Outputs'!$D$18),0)</f>
        <v>100</v>
      </c>
      <c r="BU1407" s="68">
        <f t="shared" si="452"/>
        <v>105</v>
      </c>
      <c r="BV1407" s="68">
        <f t="shared" ca="1" si="453"/>
        <v>100</v>
      </c>
      <c r="BW1407" s="68">
        <f ca="1">IF(BV1407-BS1407&gt;'Inputs and Outputs'!$D$4,Five-BS1407,0)</f>
        <v>0</v>
      </c>
      <c r="BX1407" s="68">
        <f ca="1">BV1407*'Inputs and Outputs'!$D$5-BW1407*'Inputs and Outputs'!$D$6</f>
        <v>4000</v>
      </c>
      <c r="BY1407" s="70">
        <f t="shared" ca="1" si="459"/>
        <v>0.43678151209297011</v>
      </c>
      <c r="BZ1407" s="68">
        <f t="shared" si="454"/>
        <v>200</v>
      </c>
      <c r="CA1407" s="75">
        <f ca="1">BV1407*'Inputs and Outputs'!$D$5-('Model Part B'!BW1407*'Model Part B'!BZ1407+BW1407*Costperbumped)</f>
        <v>4000</v>
      </c>
    </row>
    <row r="1408" spans="2:79" x14ac:dyDescent="0.2">
      <c r="B1408" s="74">
        <v>1405</v>
      </c>
      <c r="C1408" s="68" t="s">
        <v>5</v>
      </c>
      <c r="D1408" s="71">
        <f t="shared" si="460"/>
        <v>44666</v>
      </c>
      <c r="E1408" s="67" t="s">
        <v>3</v>
      </c>
      <c r="F1408" s="68" t="str">
        <f>'Flight Data'!$A1406</f>
        <v>G1405</v>
      </c>
      <c r="G1408" s="68">
        <f ca="1">'Flight Data'!$B1406</f>
        <v>7</v>
      </c>
      <c r="H1408" s="68">
        <f ca="1">ROUND(NORMINV($M1408,'Inputs and Outputs'!$C$18,'Inputs and Outputs'!$D$18),0)</f>
        <v>93</v>
      </c>
      <c r="I1408" s="68">
        <f t="shared" si="440"/>
        <v>101</v>
      </c>
      <c r="J1408" s="68">
        <f t="shared" ca="1" si="441"/>
        <v>93</v>
      </c>
      <c r="K1408" s="68">
        <f ca="1">IF(J1408-G1408&gt;'Inputs and Outputs'!$D$4,One-G1408,0)</f>
        <v>0</v>
      </c>
      <c r="L1408" s="68">
        <f ca="1">J1408*'Inputs and Outputs'!$D$5-K1408*'Inputs and Outputs'!$D$6</f>
        <v>3720</v>
      </c>
      <c r="M1408" s="70">
        <f t="shared" ca="1" si="455"/>
        <v>9.5235507475662007E-2</v>
      </c>
      <c r="N1408" s="68">
        <f t="shared" si="442"/>
        <v>25</v>
      </c>
      <c r="O1408" s="75">
        <f ca="1">J1408*'Inputs and Outputs'!$D$5-('Model Part B'!K1408*'Model Part B'!N1408+K1408*Costperbumped)</f>
        <v>3720</v>
      </c>
      <c r="R1408" s="74">
        <v>1405</v>
      </c>
      <c r="S1408" s="68" t="s">
        <v>5</v>
      </c>
      <c r="T1408" s="71">
        <f t="shared" si="461"/>
        <v>44666</v>
      </c>
      <c r="U1408" s="67" t="s">
        <v>3</v>
      </c>
      <c r="V1408" s="68" t="str">
        <f>'Flight Data'!$A1406</f>
        <v>G1405</v>
      </c>
      <c r="W1408" s="68">
        <f ca="1">'Flight Data'!$B1406</f>
        <v>7</v>
      </c>
      <c r="X1408" s="68">
        <f ca="1">ROUND(NORMINV($AC1408,'Inputs and Outputs'!$C$18,'Inputs and Outputs'!$D$18),0)</f>
        <v>88</v>
      </c>
      <c r="Y1408" s="68">
        <f t="shared" si="443"/>
        <v>102</v>
      </c>
      <c r="Z1408" s="68">
        <f t="shared" ca="1" si="444"/>
        <v>88</v>
      </c>
      <c r="AA1408" s="68">
        <f ca="1">IF(Z1408-W1408&gt;'Inputs and Outputs'!$D$4,One-W1408,0)</f>
        <v>0</v>
      </c>
      <c r="AB1408" s="68">
        <f ca="1">Z1408*'Inputs and Outputs'!$D$5-AA1408*'Inputs and Outputs'!$D$6</f>
        <v>3520</v>
      </c>
      <c r="AC1408" s="70">
        <f t="shared" ca="1" si="456"/>
        <v>1.4812936269639532E-2</v>
      </c>
      <c r="AD1408" s="68">
        <f t="shared" si="445"/>
        <v>25</v>
      </c>
      <c r="AE1408" s="75">
        <f ca="1">Z1408*'Inputs and Outputs'!$D$5-('Model Part B'!AA1408*'Model Part B'!AD1408+AA1408*Costperbumped)</f>
        <v>3520</v>
      </c>
      <c r="AH1408" s="74">
        <v>1405</v>
      </c>
      <c r="AI1408" s="68" t="s">
        <v>5</v>
      </c>
      <c r="AJ1408" s="71">
        <f t="shared" si="462"/>
        <v>44666</v>
      </c>
      <c r="AK1408" s="67" t="s">
        <v>3</v>
      </c>
      <c r="AL1408" s="68" t="str">
        <f>'Flight Data'!$A1406</f>
        <v>G1405</v>
      </c>
      <c r="AM1408" s="68">
        <f ca="1">'Flight Data'!$B1406</f>
        <v>7</v>
      </c>
      <c r="AN1408" s="68">
        <f ca="1">ROUND(NORMINV($AS1408,'Inputs and Outputs'!$C$18,'Inputs and Outputs'!$D$18),0)</f>
        <v>110</v>
      </c>
      <c r="AO1408" s="68">
        <f t="shared" si="446"/>
        <v>103</v>
      </c>
      <c r="AP1408" s="68">
        <f t="shared" ca="1" si="447"/>
        <v>103</v>
      </c>
      <c r="AQ1408" s="68">
        <f ca="1">IF(AP1408-AM1408&gt;'Inputs and Outputs'!$D$4,Three-AM1408,0)</f>
        <v>0</v>
      </c>
      <c r="AR1408" s="68">
        <f ca="1">AP1408*'Inputs and Outputs'!$D$5-AQ1408*'Inputs and Outputs'!$D$6</f>
        <v>4120</v>
      </c>
      <c r="AS1408" s="70">
        <f t="shared" ca="1" si="457"/>
        <v>0.93591538915456063</v>
      </c>
      <c r="AT1408" s="68">
        <f t="shared" si="448"/>
        <v>25</v>
      </c>
      <c r="AU1408" s="75">
        <f ca="1">AP1408*'Inputs and Outputs'!$D$5-('Model Part B'!AQ1408*'Model Part B'!AT1408+AQ1408*Costperbumped)</f>
        <v>4120</v>
      </c>
      <c r="AX1408" s="74">
        <v>1405</v>
      </c>
      <c r="AY1408" s="68" t="s">
        <v>5</v>
      </c>
      <c r="AZ1408" s="71">
        <f t="shared" si="463"/>
        <v>44666</v>
      </c>
      <c r="BA1408" s="67" t="s">
        <v>3</v>
      </c>
      <c r="BB1408" s="68" t="str">
        <f>'Flight Data'!$A1406</f>
        <v>G1405</v>
      </c>
      <c r="BC1408" s="68">
        <f ca="1">'Flight Data'!$B1406</f>
        <v>7</v>
      </c>
      <c r="BD1408" s="68">
        <f ca="1">ROUND(NORMINV($BI1408,'Inputs and Outputs'!$C$18,'Inputs and Outputs'!$D$18),0)</f>
        <v>106</v>
      </c>
      <c r="BE1408" s="68">
        <f t="shared" si="449"/>
        <v>104</v>
      </c>
      <c r="BF1408" s="68">
        <f t="shared" ca="1" si="450"/>
        <v>104</v>
      </c>
      <c r="BG1408" s="68">
        <f ca="1">IF(BF1408-BC1408&gt;'Inputs and Outputs'!$D$4,Four-BC1408,0)</f>
        <v>0</v>
      </c>
      <c r="BH1408" s="68">
        <f ca="1">BF1408*'Inputs and Outputs'!$D$5-BG1408*'Inputs and Outputs'!$D$6</f>
        <v>4160</v>
      </c>
      <c r="BI1408" s="70">
        <f t="shared" ca="1" si="458"/>
        <v>0.77386069593266327</v>
      </c>
      <c r="BJ1408" s="68">
        <f t="shared" si="451"/>
        <v>25</v>
      </c>
      <c r="BK1408" s="75">
        <f ca="1">BF1408*'Inputs and Outputs'!$D$5-('Model Part B'!BG1408*'Model Part B'!BJ1408+BG1408*Costperbumped)</f>
        <v>4160</v>
      </c>
      <c r="BN1408" s="74">
        <v>1405</v>
      </c>
      <c r="BO1408" s="68" t="s">
        <v>5</v>
      </c>
      <c r="BP1408" s="71">
        <f t="shared" si="464"/>
        <v>44666</v>
      </c>
      <c r="BQ1408" s="67" t="s">
        <v>3</v>
      </c>
      <c r="BR1408" s="68" t="str">
        <f>'Flight Data'!$A1406</f>
        <v>G1405</v>
      </c>
      <c r="BS1408" s="68">
        <f ca="1">'Flight Data'!$B1406</f>
        <v>7</v>
      </c>
      <c r="BT1408" s="68">
        <f ca="1">ROUND(NORMINV($BY1408,'Inputs and Outputs'!$C$18,'Inputs and Outputs'!$D$18),0)</f>
        <v>107</v>
      </c>
      <c r="BU1408" s="68">
        <f t="shared" si="452"/>
        <v>105</v>
      </c>
      <c r="BV1408" s="68">
        <f t="shared" ca="1" si="453"/>
        <v>105</v>
      </c>
      <c r="BW1408" s="68">
        <f ca="1">IF(BV1408-BS1408&gt;'Inputs and Outputs'!$D$4,Five-BS1408,0)</f>
        <v>0</v>
      </c>
      <c r="BX1408" s="68">
        <f ca="1">BV1408*'Inputs and Outputs'!$D$5-BW1408*'Inputs and Outputs'!$D$6</f>
        <v>4200</v>
      </c>
      <c r="BY1408" s="70">
        <f t="shared" ca="1" si="459"/>
        <v>0.85602345364451593</v>
      </c>
      <c r="BZ1408" s="68">
        <f t="shared" si="454"/>
        <v>25</v>
      </c>
      <c r="CA1408" s="75">
        <f ca="1">BV1408*'Inputs and Outputs'!$D$5-('Model Part B'!BW1408*'Model Part B'!BZ1408+BW1408*Costperbumped)</f>
        <v>4200</v>
      </c>
    </row>
    <row r="1409" spans="2:79" x14ac:dyDescent="0.2">
      <c r="B1409" s="74">
        <v>1406</v>
      </c>
      <c r="C1409" s="68" t="s">
        <v>5</v>
      </c>
      <c r="D1409" s="71">
        <f t="shared" si="460"/>
        <v>44666</v>
      </c>
      <c r="E1409" s="67" t="s">
        <v>2</v>
      </c>
      <c r="F1409" s="68" t="str">
        <f>'Flight Data'!$A1407</f>
        <v>G1406</v>
      </c>
      <c r="G1409" s="68">
        <f ca="1">'Flight Data'!$B1407</f>
        <v>4</v>
      </c>
      <c r="H1409" s="68">
        <f ca="1">ROUND(NORMINV($M1409,'Inputs and Outputs'!$C$19,'Inputs and Outputs'!$D$19),0)</f>
        <v>104</v>
      </c>
      <c r="I1409" s="68">
        <f t="shared" si="440"/>
        <v>101</v>
      </c>
      <c r="J1409" s="68">
        <f t="shared" ca="1" si="441"/>
        <v>101</v>
      </c>
      <c r="K1409" s="68">
        <f ca="1">IF(J1409-G1409&gt;'Inputs and Outputs'!$D$4,One-G1409,0)</f>
        <v>0</v>
      </c>
      <c r="L1409" s="68">
        <f ca="1">J1409*'Inputs and Outputs'!$D$5-K1409*'Inputs and Outputs'!$D$6</f>
        <v>4040</v>
      </c>
      <c r="M1409" s="70">
        <f t="shared" ca="1" si="455"/>
        <v>0.55420761883418801</v>
      </c>
      <c r="N1409" s="68">
        <f t="shared" si="442"/>
        <v>25</v>
      </c>
      <c r="O1409" s="75">
        <f ca="1">J1409*'Inputs and Outputs'!$D$5-('Model Part B'!K1409*'Model Part B'!N1409+K1409*Costperbumped)</f>
        <v>4040</v>
      </c>
      <c r="R1409" s="74">
        <v>1406</v>
      </c>
      <c r="S1409" s="68" t="s">
        <v>5</v>
      </c>
      <c r="T1409" s="71">
        <f t="shared" si="461"/>
        <v>44666</v>
      </c>
      <c r="U1409" s="67" t="s">
        <v>2</v>
      </c>
      <c r="V1409" s="68" t="str">
        <f>'Flight Data'!$A1407</f>
        <v>G1406</v>
      </c>
      <c r="W1409" s="68">
        <f ca="1">'Flight Data'!$B1407</f>
        <v>4</v>
      </c>
      <c r="X1409" s="68">
        <f ca="1">ROUND(NORMINV($AC1409,'Inputs and Outputs'!$C$19,'Inputs and Outputs'!$D$19),0)</f>
        <v>107</v>
      </c>
      <c r="Y1409" s="68">
        <f t="shared" si="443"/>
        <v>102</v>
      </c>
      <c r="Z1409" s="68">
        <f t="shared" ca="1" si="444"/>
        <v>102</v>
      </c>
      <c r="AA1409" s="68">
        <f ca="1">IF(Z1409-W1409&gt;'Inputs and Outputs'!$D$4,One-W1409,0)</f>
        <v>0</v>
      </c>
      <c r="AB1409" s="68">
        <f ca="1">Z1409*'Inputs and Outputs'!$D$5-AA1409*'Inputs and Outputs'!$D$6</f>
        <v>4080</v>
      </c>
      <c r="AC1409" s="70">
        <f t="shared" ca="1" si="456"/>
        <v>0.78163301626488713</v>
      </c>
      <c r="AD1409" s="68">
        <f t="shared" si="445"/>
        <v>25</v>
      </c>
      <c r="AE1409" s="75">
        <f ca="1">Z1409*'Inputs and Outputs'!$D$5-('Model Part B'!AA1409*'Model Part B'!AD1409+AA1409*Costperbumped)</f>
        <v>4080</v>
      </c>
      <c r="AH1409" s="74">
        <v>1406</v>
      </c>
      <c r="AI1409" s="68" t="s">
        <v>5</v>
      </c>
      <c r="AJ1409" s="71">
        <f t="shared" si="462"/>
        <v>44666</v>
      </c>
      <c r="AK1409" s="67" t="s">
        <v>2</v>
      </c>
      <c r="AL1409" s="68" t="str">
        <f>'Flight Data'!$A1407</f>
        <v>G1406</v>
      </c>
      <c r="AM1409" s="68">
        <f ca="1">'Flight Data'!$B1407</f>
        <v>4</v>
      </c>
      <c r="AN1409" s="68">
        <f ca="1">ROUND(NORMINV($AS1409,'Inputs and Outputs'!$C$19,'Inputs and Outputs'!$D$19),0)</f>
        <v>95</v>
      </c>
      <c r="AO1409" s="68">
        <f t="shared" si="446"/>
        <v>103</v>
      </c>
      <c r="AP1409" s="68">
        <f t="shared" ca="1" si="447"/>
        <v>95</v>
      </c>
      <c r="AQ1409" s="68">
        <f ca="1">IF(AP1409-AM1409&gt;'Inputs and Outputs'!$D$4,Three-AM1409,0)</f>
        <v>0</v>
      </c>
      <c r="AR1409" s="68">
        <f ca="1">AP1409*'Inputs and Outputs'!$D$5-AQ1409*'Inputs and Outputs'!$D$6</f>
        <v>3800</v>
      </c>
      <c r="AS1409" s="70">
        <f t="shared" ca="1" si="457"/>
        <v>6.2190334986679363E-2</v>
      </c>
      <c r="AT1409" s="68">
        <f t="shared" si="448"/>
        <v>25</v>
      </c>
      <c r="AU1409" s="75">
        <f ca="1">AP1409*'Inputs and Outputs'!$D$5-('Model Part B'!AQ1409*'Model Part B'!AT1409+AQ1409*Costperbumped)</f>
        <v>3800</v>
      </c>
      <c r="AX1409" s="74">
        <v>1406</v>
      </c>
      <c r="AY1409" s="68" t="s">
        <v>5</v>
      </c>
      <c r="AZ1409" s="71">
        <f t="shared" si="463"/>
        <v>44666</v>
      </c>
      <c r="BA1409" s="67" t="s">
        <v>2</v>
      </c>
      <c r="BB1409" s="68" t="str">
        <f>'Flight Data'!$A1407</f>
        <v>G1406</v>
      </c>
      <c r="BC1409" s="68">
        <f ca="1">'Flight Data'!$B1407</f>
        <v>4</v>
      </c>
      <c r="BD1409" s="68">
        <f ca="1">ROUND(NORMINV($BI1409,'Inputs and Outputs'!$C$19,'Inputs and Outputs'!$D$19),0)</f>
        <v>106</v>
      </c>
      <c r="BE1409" s="68">
        <f t="shared" si="449"/>
        <v>104</v>
      </c>
      <c r="BF1409" s="68">
        <f t="shared" ca="1" si="450"/>
        <v>104</v>
      </c>
      <c r="BG1409" s="68">
        <f ca="1">IF(BF1409-BC1409&gt;'Inputs and Outputs'!$D$4,Four-BC1409,0)</f>
        <v>0</v>
      </c>
      <c r="BH1409" s="68">
        <f ca="1">BF1409*'Inputs and Outputs'!$D$5-BG1409*'Inputs and Outputs'!$D$6</f>
        <v>4160</v>
      </c>
      <c r="BI1409" s="70">
        <f t="shared" ca="1" si="458"/>
        <v>0.75371478267132097</v>
      </c>
      <c r="BJ1409" s="68">
        <f t="shared" si="451"/>
        <v>25</v>
      </c>
      <c r="BK1409" s="75">
        <f ca="1">BF1409*'Inputs and Outputs'!$D$5-('Model Part B'!BG1409*'Model Part B'!BJ1409+BG1409*Costperbumped)</f>
        <v>4160</v>
      </c>
      <c r="BN1409" s="74">
        <v>1406</v>
      </c>
      <c r="BO1409" s="68" t="s">
        <v>5</v>
      </c>
      <c r="BP1409" s="71">
        <f t="shared" si="464"/>
        <v>44666</v>
      </c>
      <c r="BQ1409" s="67" t="s">
        <v>2</v>
      </c>
      <c r="BR1409" s="68" t="str">
        <f>'Flight Data'!$A1407</f>
        <v>G1406</v>
      </c>
      <c r="BS1409" s="68">
        <f ca="1">'Flight Data'!$B1407</f>
        <v>4</v>
      </c>
      <c r="BT1409" s="68">
        <f ca="1">ROUND(NORMINV($BY1409,'Inputs and Outputs'!$C$18,'Inputs and Outputs'!$D$18),0)</f>
        <v>103</v>
      </c>
      <c r="BU1409" s="68">
        <f t="shared" si="452"/>
        <v>105</v>
      </c>
      <c r="BV1409" s="68">
        <f t="shared" ca="1" si="453"/>
        <v>103</v>
      </c>
      <c r="BW1409" s="68">
        <f ca="1">IF(BV1409-BS1409&gt;'Inputs and Outputs'!$D$4,Five-BS1409,0)</f>
        <v>0</v>
      </c>
      <c r="BX1409" s="68">
        <f ca="1">BV1409*'Inputs and Outputs'!$D$5-BW1409*'Inputs and Outputs'!$D$6</f>
        <v>4120</v>
      </c>
      <c r="BY1409" s="70">
        <f t="shared" ca="1" si="459"/>
        <v>0.63299148892977219</v>
      </c>
      <c r="BZ1409" s="68">
        <f t="shared" si="454"/>
        <v>25</v>
      </c>
      <c r="CA1409" s="75">
        <f ca="1">BV1409*'Inputs and Outputs'!$D$5-('Model Part B'!BW1409*'Model Part B'!BZ1409+BW1409*Costperbumped)</f>
        <v>4120</v>
      </c>
    </row>
    <row r="1410" spans="2:79" x14ac:dyDescent="0.2">
      <c r="B1410" s="74">
        <v>1407</v>
      </c>
      <c r="C1410" s="68" t="s">
        <v>5</v>
      </c>
      <c r="D1410" s="71">
        <f t="shared" si="460"/>
        <v>44666</v>
      </c>
      <c r="E1410" s="67" t="s">
        <v>0</v>
      </c>
      <c r="F1410" s="68" t="str">
        <f>'Flight Data'!$A1408</f>
        <v>G1407</v>
      </c>
      <c r="G1410" s="68">
        <f ca="1">'Flight Data'!$B1408</f>
        <v>5</v>
      </c>
      <c r="H1410" s="68">
        <f ca="1">ROUND(NORMINV($M1410,'Inputs and Outputs'!$C$20,'Inputs and Outputs'!$D$20),0)</f>
        <v>101</v>
      </c>
      <c r="I1410" s="68">
        <f t="shared" si="440"/>
        <v>101</v>
      </c>
      <c r="J1410" s="68">
        <f t="shared" ca="1" si="441"/>
        <v>101</v>
      </c>
      <c r="K1410" s="68">
        <f ca="1">IF(J1410-G1410&gt;'Inputs and Outputs'!$D$4,One-G1410,0)</f>
        <v>0</v>
      </c>
      <c r="L1410" s="68">
        <f ca="1">J1410*'Inputs and Outputs'!$D$5-K1410*'Inputs and Outputs'!$D$6</f>
        <v>4040</v>
      </c>
      <c r="M1410" s="70">
        <f t="shared" ca="1" si="455"/>
        <v>0.19980234165212796</v>
      </c>
      <c r="N1410" s="68">
        <f t="shared" si="442"/>
        <v>200</v>
      </c>
      <c r="O1410" s="75">
        <f ca="1">J1410*'Inputs and Outputs'!$D$5-('Model Part B'!K1410*'Model Part B'!N1410+K1410*Costperbumped)</f>
        <v>4040</v>
      </c>
      <c r="R1410" s="74">
        <v>1407</v>
      </c>
      <c r="S1410" s="68" t="s">
        <v>5</v>
      </c>
      <c r="T1410" s="71">
        <f t="shared" si="461"/>
        <v>44666</v>
      </c>
      <c r="U1410" s="67" t="s">
        <v>0</v>
      </c>
      <c r="V1410" s="68" t="str">
        <f>'Flight Data'!$A1408</f>
        <v>G1407</v>
      </c>
      <c r="W1410" s="68">
        <f ca="1">'Flight Data'!$B1408</f>
        <v>5</v>
      </c>
      <c r="X1410" s="68">
        <f ca="1">ROUND(NORMINV($AC1410,'Inputs and Outputs'!$C$20,'Inputs and Outputs'!$D$20),0)</f>
        <v>101</v>
      </c>
      <c r="Y1410" s="68">
        <f t="shared" si="443"/>
        <v>102</v>
      </c>
      <c r="Z1410" s="68">
        <f t="shared" ca="1" si="444"/>
        <v>101</v>
      </c>
      <c r="AA1410" s="68">
        <f ca="1">IF(Z1410-W1410&gt;'Inputs and Outputs'!$D$4,One-W1410,0)</f>
        <v>0</v>
      </c>
      <c r="AB1410" s="68">
        <f ca="1">Z1410*'Inputs and Outputs'!$D$5-AA1410*'Inputs and Outputs'!$D$6</f>
        <v>4040</v>
      </c>
      <c r="AC1410" s="70">
        <f t="shared" ca="1" si="456"/>
        <v>0.19408257534778695</v>
      </c>
      <c r="AD1410" s="68">
        <f t="shared" si="445"/>
        <v>200</v>
      </c>
      <c r="AE1410" s="75">
        <f ca="1">Z1410*'Inputs and Outputs'!$D$5-('Model Part B'!AA1410*'Model Part B'!AD1410+AA1410*Costperbumped)</f>
        <v>4040</v>
      </c>
      <c r="AH1410" s="74">
        <v>1407</v>
      </c>
      <c r="AI1410" s="68" t="s">
        <v>5</v>
      </c>
      <c r="AJ1410" s="71">
        <f t="shared" si="462"/>
        <v>44666</v>
      </c>
      <c r="AK1410" s="67" t="s">
        <v>0</v>
      </c>
      <c r="AL1410" s="68" t="str">
        <f>'Flight Data'!$A1408</f>
        <v>G1407</v>
      </c>
      <c r="AM1410" s="68">
        <f ca="1">'Flight Data'!$B1408</f>
        <v>5</v>
      </c>
      <c r="AN1410" s="68">
        <f ca="1">ROUND(NORMINV($AS1410,'Inputs and Outputs'!$C$20,'Inputs and Outputs'!$D$20),0)</f>
        <v>103</v>
      </c>
      <c r="AO1410" s="68">
        <f t="shared" si="446"/>
        <v>103</v>
      </c>
      <c r="AP1410" s="68">
        <f t="shared" ca="1" si="447"/>
        <v>103</v>
      </c>
      <c r="AQ1410" s="68">
        <f ca="1">IF(AP1410-AM1410&gt;'Inputs and Outputs'!$D$4,Three-AM1410,0)</f>
        <v>0</v>
      </c>
      <c r="AR1410" s="68">
        <f ca="1">AP1410*'Inputs and Outputs'!$D$5-AQ1410*'Inputs and Outputs'!$D$6</f>
        <v>4120</v>
      </c>
      <c r="AS1410" s="70">
        <f t="shared" ca="1" si="457"/>
        <v>0.37205581186429382</v>
      </c>
      <c r="AT1410" s="68">
        <f t="shared" si="448"/>
        <v>200</v>
      </c>
      <c r="AU1410" s="75">
        <f ca="1">AP1410*'Inputs and Outputs'!$D$5-('Model Part B'!AQ1410*'Model Part B'!AT1410+AQ1410*Costperbumped)</f>
        <v>4120</v>
      </c>
      <c r="AX1410" s="74">
        <v>1407</v>
      </c>
      <c r="AY1410" s="68" t="s">
        <v>5</v>
      </c>
      <c r="AZ1410" s="71">
        <f t="shared" si="463"/>
        <v>44666</v>
      </c>
      <c r="BA1410" s="67" t="s">
        <v>0</v>
      </c>
      <c r="BB1410" s="68" t="str">
        <f>'Flight Data'!$A1408</f>
        <v>G1407</v>
      </c>
      <c r="BC1410" s="68">
        <f ca="1">'Flight Data'!$B1408</f>
        <v>5</v>
      </c>
      <c r="BD1410" s="68">
        <f ca="1">ROUND(NORMINV($BI1410,'Inputs and Outputs'!$C$20,'Inputs and Outputs'!$D$20),0)</f>
        <v>107</v>
      </c>
      <c r="BE1410" s="68">
        <f t="shared" si="449"/>
        <v>104</v>
      </c>
      <c r="BF1410" s="68">
        <f t="shared" ca="1" si="450"/>
        <v>104</v>
      </c>
      <c r="BG1410" s="68">
        <f ca="1">IF(BF1410-BC1410&gt;'Inputs and Outputs'!$D$4,Four-BC1410,0)</f>
        <v>0</v>
      </c>
      <c r="BH1410" s="68">
        <f ca="1">BF1410*'Inputs and Outputs'!$D$5-BG1410*'Inputs and Outputs'!$D$6</f>
        <v>4160</v>
      </c>
      <c r="BI1410" s="70">
        <f t="shared" ca="1" si="458"/>
        <v>0.63782607043203288</v>
      </c>
      <c r="BJ1410" s="68">
        <f t="shared" si="451"/>
        <v>200</v>
      </c>
      <c r="BK1410" s="75">
        <f ca="1">BF1410*'Inputs and Outputs'!$D$5-('Model Part B'!BG1410*'Model Part B'!BJ1410+BG1410*Costperbumped)</f>
        <v>4160</v>
      </c>
      <c r="BN1410" s="74">
        <v>1407</v>
      </c>
      <c r="BO1410" s="68" t="s">
        <v>5</v>
      </c>
      <c r="BP1410" s="71">
        <f t="shared" si="464"/>
        <v>44666</v>
      </c>
      <c r="BQ1410" s="67" t="s">
        <v>0</v>
      </c>
      <c r="BR1410" s="68" t="str">
        <f>'Flight Data'!$A1408</f>
        <v>G1407</v>
      </c>
      <c r="BS1410" s="68">
        <f ca="1">'Flight Data'!$B1408</f>
        <v>5</v>
      </c>
      <c r="BT1410" s="68">
        <f ca="1">ROUND(NORMINV($BY1410,'Inputs and Outputs'!$C$18,'Inputs and Outputs'!$D$18),0)</f>
        <v>94</v>
      </c>
      <c r="BU1410" s="68">
        <f t="shared" si="452"/>
        <v>105</v>
      </c>
      <c r="BV1410" s="68">
        <f t="shared" ca="1" si="453"/>
        <v>94</v>
      </c>
      <c r="BW1410" s="68">
        <f ca="1">IF(BV1410-BS1410&gt;'Inputs and Outputs'!$D$4,Five-BS1410,0)</f>
        <v>0</v>
      </c>
      <c r="BX1410" s="68">
        <f ca="1">BV1410*'Inputs and Outputs'!$D$5-BW1410*'Inputs and Outputs'!$D$6</f>
        <v>3760</v>
      </c>
      <c r="BY1410" s="70">
        <f t="shared" ca="1" si="459"/>
        <v>0.12973315409521446</v>
      </c>
      <c r="BZ1410" s="68">
        <f t="shared" si="454"/>
        <v>200</v>
      </c>
      <c r="CA1410" s="75">
        <f ca="1">BV1410*'Inputs and Outputs'!$D$5-('Model Part B'!BW1410*'Model Part B'!BZ1410+BW1410*Costperbumped)</f>
        <v>3760</v>
      </c>
    </row>
    <row r="1411" spans="2:79" x14ac:dyDescent="0.2">
      <c r="B1411" s="74">
        <v>1408</v>
      </c>
      <c r="C1411" s="68" t="s">
        <v>4</v>
      </c>
      <c r="D1411" s="71">
        <f t="shared" si="460"/>
        <v>44667</v>
      </c>
      <c r="E1411" s="67" t="s">
        <v>3</v>
      </c>
      <c r="F1411" s="68" t="str">
        <f>'Flight Data'!$A1409</f>
        <v>G1408</v>
      </c>
      <c r="G1411" s="68">
        <f ca="1">'Flight Data'!$B1409</f>
        <v>9</v>
      </c>
      <c r="H1411" s="68">
        <f ca="1">ROUND(NORMINV($M1411,'Inputs and Outputs'!$C$18,'Inputs and Outputs'!$D$18),0)</f>
        <v>101</v>
      </c>
      <c r="I1411" s="68">
        <f t="shared" si="440"/>
        <v>101</v>
      </c>
      <c r="J1411" s="68">
        <f t="shared" ca="1" si="441"/>
        <v>101</v>
      </c>
      <c r="K1411" s="68">
        <f ca="1">IF(J1411-G1411&gt;'Inputs and Outputs'!$D$4,One-G1411,0)</f>
        <v>0</v>
      </c>
      <c r="L1411" s="68">
        <f ca="1">J1411*'Inputs and Outputs'!$D$5-K1411*'Inputs and Outputs'!$D$6</f>
        <v>4040</v>
      </c>
      <c r="M1411" s="70">
        <f t="shared" ca="1" si="455"/>
        <v>0.51817236836297353</v>
      </c>
      <c r="N1411" s="68">
        <f t="shared" si="442"/>
        <v>25</v>
      </c>
      <c r="O1411" s="75">
        <f ca="1">J1411*'Inputs and Outputs'!$D$5-('Model Part B'!K1411*'Model Part B'!N1411+K1411*Costperbumped)</f>
        <v>4040</v>
      </c>
      <c r="R1411" s="74">
        <v>1408</v>
      </c>
      <c r="S1411" s="68" t="s">
        <v>4</v>
      </c>
      <c r="T1411" s="71">
        <f t="shared" si="461"/>
        <v>44667</v>
      </c>
      <c r="U1411" s="67" t="s">
        <v>3</v>
      </c>
      <c r="V1411" s="68" t="str">
        <f>'Flight Data'!$A1409</f>
        <v>G1408</v>
      </c>
      <c r="W1411" s="68">
        <f ca="1">'Flight Data'!$B1409</f>
        <v>9</v>
      </c>
      <c r="X1411" s="68">
        <f ca="1">ROUND(NORMINV($AC1411,'Inputs and Outputs'!$C$18,'Inputs and Outputs'!$D$18),0)</f>
        <v>94</v>
      </c>
      <c r="Y1411" s="68">
        <f t="shared" si="443"/>
        <v>102</v>
      </c>
      <c r="Z1411" s="68">
        <f t="shared" ca="1" si="444"/>
        <v>94</v>
      </c>
      <c r="AA1411" s="68">
        <f ca="1">IF(Z1411-W1411&gt;'Inputs and Outputs'!$D$4,One-W1411,0)</f>
        <v>0</v>
      </c>
      <c r="AB1411" s="68">
        <f ca="1">Z1411*'Inputs and Outputs'!$D$5-AA1411*'Inputs and Outputs'!$D$6</f>
        <v>3760</v>
      </c>
      <c r="AC1411" s="70">
        <f t="shared" ca="1" si="456"/>
        <v>0.13075197660712634</v>
      </c>
      <c r="AD1411" s="68">
        <f t="shared" si="445"/>
        <v>25</v>
      </c>
      <c r="AE1411" s="75">
        <f ca="1">Z1411*'Inputs and Outputs'!$D$5-('Model Part B'!AA1411*'Model Part B'!AD1411+AA1411*Costperbumped)</f>
        <v>3760</v>
      </c>
      <c r="AH1411" s="74">
        <v>1408</v>
      </c>
      <c r="AI1411" s="68" t="s">
        <v>4</v>
      </c>
      <c r="AJ1411" s="71">
        <f t="shared" si="462"/>
        <v>44667</v>
      </c>
      <c r="AK1411" s="67" t="s">
        <v>3</v>
      </c>
      <c r="AL1411" s="68" t="str">
        <f>'Flight Data'!$A1409</f>
        <v>G1408</v>
      </c>
      <c r="AM1411" s="68">
        <f ca="1">'Flight Data'!$B1409</f>
        <v>9</v>
      </c>
      <c r="AN1411" s="68">
        <f ca="1">ROUND(NORMINV($AS1411,'Inputs and Outputs'!$C$18,'Inputs and Outputs'!$D$18),0)</f>
        <v>108</v>
      </c>
      <c r="AO1411" s="68">
        <f t="shared" si="446"/>
        <v>103</v>
      </c>
      <c r="AP1411" s="68">
        <f t="shared" ca="1" si="447"/>
        <v>103</v>
      </c>
      <c r="AQ1411" s="68">
        <f ca="1">IF(AP1411-AM1411&gt;'Inputs and Outputs'!$D$4,Three-AM1411,0)</f>
        <v>0</v>
      </c>
      <c r="AR1411" s="68">
        <f ca="1">AP1411*'Inputs and Outputs'!$D$5-AQ1411*'Inputs and Outputs'!$D$6</f>
        <v>4120</v>
      </c>
      <c r="AS1411" s="70">
        <f t="shared" ca="1" si="457"/>
        <v>0.86762671986136242</v>
      </c>
      <c r="AT1411" s="68">
        <f t="shared" si="448"/>
        <v>25</v>
      </c>
      <c r="AU1411" s="75">
        <f ca="1">AP1411*'Inputs and Outputs'!$D$5-('Model Part B'!AQ1411*'Model Part B'!AT1411+AQ1411*Costperbumped)</f>
        <v>4120</v>
      </c>
      <c r="AX1411" s="74">
        <v>1408</v>
      </c>
      <c r="AY1411" s="68" t="s">
        <v>4</v>
      </c>
      <c r="AZ1411" s="71">
        <f t="shared" si="463"/>
        <v>44667</v>
      </c>
      <c r="BA1411" s="67" t="s">
        <v>3</v>
      </c>
      <c r="BB1411" s="68" t="str">
        <f>'Flight Data'!$A1409</f>
        <v>G1408</v>
      </c>
      <c r="BC1411" s="68">
        <f ca="1">'Flight Data'!$B1409</f>
        <v>9</v>
      </c>
      <c r="BD1411" s="68">
        <f ca="1">ROUND(NORMINV($BI1411,'Inputs and Outputs'!$C$18,'Inputs and Outputs'!$D$18),0)</f>
        <v>100</v>
      </c>
      <c r="BE1411" s="68">
        <f t="shared" si="449"/>
        <v>104</v>
      </c>
      <c r="BF1411" s="68">
        <f t="shared" ca="1" si="450"/>
        <v>100</v>
      </c>
      <c r="BG1411" s="68">
        <f ca="1">IF(BF1411-BC1411&gt;'Inputs and Outputs'!$D$4,Four-BC1411,0)</f>
        <v>0</v>
      </c>
      <c r="BH1411" s="68">
        <f ca="1">BF1411*'Inputs and Outputs'!$D$5-BG1411*'Inputs and Outputs'!$D$6</f>
        <v>4000</v>
      </c>
      <c r="BI1411" s="70">
        <f t="shared" ca="1" si="458"/>
        <v>0.41104337768410226</v>
      </c>
      <c r="BJ1411" s="68">
        <f t="shared" si="451"/>
        <v>25</v>
      </c>
      <c r="BK1411" s="75">
        <f ca="1">BF1411*'Inputs and Outputs'!$D$5-('Model Part B'!BG1411*'Model Part B'!BJ1411+BG1411*Costperbumped)</f>
        <v>4000</v>
      </c>
      <c r="BN1411" s="74">
        <v>1408</v>
      </c>
      <c r="BO1411" s="68" t="s">
        <v>4</v>
      </c>
      <c r="BP1411" s="71">
        <f t="shared" si="464"/>
        <v>44667</v>
      </c>
      <c r="BQ1411" s="67" t="s">
        <v>3</v>
      </c>
      <c r="BR1411" s="68" t="str">
        <f>'Flight Data'!$A1409</f>
        <v>G1408</v>
      </c>
      <c r="BS1411" s="68">
        <f ca="1">'Flight Data'!$B1409</f>
        <v>9</v>
      </c>
      <c r="BT1411" s="68">
        <f ca="1">ROUND(NORMINV($BY1411,'Inputs and Outputs'!$C$18,'Inputs and Outputs'!$D$18),0)</f>
        <v>100</v>
      </c>
      <c r="BU1411" s="68">
        <f t="shared" si="452"/>
        <v>105</v>
      </c>
      <c r="BV1411" s="68">
        <f t="shared" ca="1" si="453"/>
        <v>100</v>
      </c>
      <c r="BW1411" s="68">
        <f ca="1">IF(BV1411-BS1411&gt;'Inputs and Outputs'!$D$4,Five-BS1411,0)</f>
        <v>0</v>
      </c>
      <c r="BX1411" s="68">
        <f ca="1">BV1411*'Inputs and Outputs'!$D$5-BW1411*'Inputs and Outputs'!$D$6</f>
        <v>4000</v>
      </c>
      <c r="BY1411" s="70">
        <f t="shared" ca="1" si="459"/>
        <v>0.44610182124473874</v>
      </c>
      <c r="BZ1411" s="68">
        <f t="shared" si="454"/>
        <v>25</v>
      </c>
      <c r="CA1411" s="75">
        <f ca="1">BV1411*'Inputs and Outputs'!$D$5-('Model Part B'!BW1411*'Model Part B'!BZ1411+BW1411*Costperbumped)</f>
        <v>4000</v>
      </c>
    </row>
    <row r="1412" spans="2:79" x14ac:dyDescent="0.2">
      <c r="B1412" s="74">
        <v>1409</v>
      </c>
      <c r="C1412" s="68" t="s">
        <v>4</v>
      </c>
      <c r="D1412" s="71">
        <f t="shared" si="460"/>
        <v>44667</v>
      </c>
      <c r="E1412" s="67" t="s">
        <v>2</v>
      </c>
      <c r="F1412" s="68" t="str">
        <f>'Flight Data'!$A1410</f>
        <v>G1409</v>
      </c>
      <c r="G1412" s="68">
        <f ca="1">'Flight Data'!$B1410</f>
        <v>2</v>
      </c>
      <c r="H1412" s="68">
        <f ca="1">ROUND(NORMINV($M1412,'Inputs and Outputs'!$C$19,'Inputs and Outputs'!$D$19),0)</f>
        <v>103</v>
      </c>
      <c r="I1412" s="68">
        <f t="shared" ref="I1412:I1475" si="465">Capacity+One</f>
        <v>101</v>
      </c>
      <c r="J1412" s="68">
        <f t="shared" ref="J1412:J1475" ca="1" si="466">MIN(H1412,I1412)</f>
        <v>101</v>
      </c>
      <c r="K1412" s="68">
        <f ca="1">IF(J1412-G1412&gt;'Inputs and Outputs'!$D$4,One-G1412,0)</f>
        <v>0</v>
      </c>
      <c r="L1412" s="68">
        <f ca="1">J1412*'Inputs and Outputs'!$D$5-K1412*'Inputs and Outputs'!$D$6</f>
        <v>4040</v>
      </c>
      <c r="M1412" s="70">
        <f t="shared" ca="1" si="455"/>
        <v>0.52952491658488454</v>
      </c>
      <c r="N1412" s="68">
        <f t="shared" ref="N1412:N1475" si="467">IF(E1412="7pm",200,25)</f>
        <v>25</v>
      </c>
      <c r="O1412" s="75">
        <f ca="1">J1412*'Inputs and Outputs'!$D$5-('Model Part B'!K1412*'Model Part B'!N1412+K1412*Costperbumped)</f>
        <v>4040</v>
      </c>
      <c r="R1412" s="74">
        <v>1409</v>
      </c>
      <c r="S1412" s="68" t="s">
        <v>4</v>
      </c>
      <c r="T1412" s="71">
        <f t="shared" si="461"/>
        <v>44667</v>
      </c>
      <c r="U1412" s="67" t="s">
        <v>2</v>
      </c>
      <c r="V1412" s="68" t="str">
        <f>'Flight Data'!$A1410</f>
        <v>G1409</v>
      </c>
      <c r="W1412" s="68">
        <f ca="1">'Flight Data'!$B1410</f>
        <v>2</v>
      </c>
      <c r="X1412" s="68">
        <f ca="1">ROUND(NORMINV($AC1412,'Inputs and Outputs'!$C$19,'Inputs and Outputs'!$D$19),0)</f>
        <v>106</v>
      </c>
      <c r="Y1412" s="68">
        <f t="shared" ref="Y1412:Y1475" si="468">Capacity+Two</f>
        <v>102</v>
      </c>
      <c r="Z1412" s="68">
        <f t="shared" ref="Z1412:Z1475" ca="1" si="469">MIN(X1412,Y1412)</f>
        <v>102</v>
      </c>
      <c r="AA1412" s="68">
        <f ca="1">IF(Z1412-W1412&gt;'Inputs and Outputs'!$D$4,One-W1412,0)</f>
        <v>0</v>
      </c>
      <c r="AB1412" s="68">
        <f ca="1">Z1412*'Inputs and Outputs'!$D$5-AA1412*'Inputs and Outputs'!$D$6</f>
        <v>4080</v>
      </c>
      <c r="AC1412" s="70">
        <f t="shared" ca="1" si="456"/>
        <v>0.701253307974403</v>
      </c>
      <c r="AD1412" s="68">
        <f t="shared" ref="AD1412:AD1475" si="470">IF(U1412="7pm",200,25)</f>
        <v>25</v>
      </c>
      <c r="AE1412" s="75">
        <f ca="1">Z1412*'Inputs and Outputs'!$D$5-('Model Part B'!AA1412*'Model Part B'!AD1412+AA1412*Costperbumped)</f>
        <v>4080</v>
      </c>
      <c r="AH1412" s="74">
        <v>1409</v>
      </c>
      <c r="AI1412" s="68" t="s">
        <v>4</v>
      </c>
      <c r="AJ1412" s="71">
        <f t="shared" si="462"/>
        <v>44667</v>
      </c>
      <c r="AK1412" s="67" t="s">
        <v>2</v>
      </c>
      <c r="AL1412" s="68" t="str">
        <f>'Flight Data'!$A1410</f>
        <v>G1409</v>
      </c>
      <c r="AM1412" s="68">
        <f ca="1">'Flight Data'!$B1410</f>
        <v>2</v>
      </c>
      <c r="AN1412" s="68">
        <f ca="1">ROUND(NORMINV($AS1412,'Inputs and Outputs'!$C$19,'Inputs and Outputs'!$D$19),0)</f>
        <v>104</v>
      </c>
      <c r="AO1412" s="68">
        <f t="shared" ref="AO1412:AO1475" si="471">Capacity+Three</f>
        <v>103</v>
      </c>
      <c r="AP1412" s="68">
        <f t="shared" ref="AP1412:AP1475" ca="1" si="472">MIN(AN1412,AO1412)</f>
        <v>103</v>
      </c>
      <c r="AQ1412" s="68">
        <f ca="1">IF(AP1412-AM1412&gt;'Inputs and Outputs'!$D$4,Three-AM1412,0)</f>
        <v>1</v>
      </c>
      <c r="AR1412" s="68">
        <f ca="1">AP1412*'Inputs and Outputs'!$D$5-AQ1412*'Inputs and Outputs'!$D$6</f>
        <v>4020</v>
      </c>
      <c r="AS1412" s="70">
        <f t="shared" ca="1" si="457"/>
        <v>0.60043550452514272</v>
      </c>
      <c r="AT1412" s="68">
        <f t="shared" ref="AT1412:AT1475" si="473">IF(AK1412="7pm",200,25)</f>
        <v>25</v>
      </c>
      <c r="AU1412" s="75">
        <f ca="1">AP1412*'Inputs and Outputs'!$D$5-('Model Part B'!AQ1412*'Model Part B'!AT1412+AQ1412*Costperbumped)</f>
        <v>3995</v>
      </c>
      <c r="AX1412" s="74">
        <v>1409</v>
      </c>
      <c r="AY1412" s="68" t="s">
        <v>4</v>
      </c>
      <c r="AZ1412" s="71">
        <f t="shared" si="463"/>
        <v>44667</v>
      </c>
      <c r="BA1412" s="67" t="s">
        <v>2</v>
      </c>
      <c r="BB1412" s="68" t="str">
        <f>'Flight Data'!$A1410</f>
        <v>G1409</v>
      </c>
      <c r="BC1412" s="68">
        <f ca="1">'Flight Data'!$B1410</f>
        <v>2</v>
      </c>
      <c r="BD1412" s="68">
        <f ca="1">ROUND(NORMINV($BI1412,'Inputs and Outputs'!$C$19,'Inputs and Outputs'!$D$19),0)</f>
        <v>103</v>
      </c>
      <c r="BE1412" s="68">
        <f t="shared" ref="BE1412:BE1475" si="474">Capacity+Four</f>
        <v>104</v>
      </c>
      <c r="BF1412" s="68">
        <f t="shared" ref="BF1412:BF1475" ca="1" si="475">MIN(BD1412,BE1412)</f>
        <v>103</v>
      </c>
      <c r="BG1412" s="68">
        <f ca="1">IF(BF1412-BC1412&gt;'Inputs and Outputs'!$D$4,Four-BC1412,0)</f>
        <v>2</v>
      </c>
      <c r="BH1412" s="68">
        <f ca="1">BF1412*'Inputs and Outputs'!$D$5-BG1412*'Inputs and Outputs'!$D$6</f>
        <v>3920</v>
      </c>
      <c r="BI1412" s="70">
        <f t="shared" ca="1" si="458"/>
        <v>0.46246334491838104</v>
      </c>
      <c r="BJ1412" s="68">
        <f t="shared" ref="BJ1412:BJ1475" si="476">IF(BA1412="7pm",200,25)</f>
        <v>25</v>
      </c>
      <c r="BK1412" s="75">
        <f ca="1">BF1412*'Inputs and Outputs'!$D$5-('Model Part B'!BG1412*'Model Part B'!BJ1412+BG1412*Costperbumped)</f>
        <v>3870</v>
      </c>
      <c r="BN1412" s="74">
        <v>1409</v>
      </c>
      <c r="BO1412" s="68" t="s">
        <v>4</v>
      </c>
      <c r="BP1412" s="71">
        <f t="shared" si="464"/>
        <v>44667</v>
      </c>
      <c r="BQ1412" s="67" t="s">
        <v>2</v>
      </c>
      <c r="BR1412" s="68" t="str">
        <f>'Flight Data'!$A1410</f>
        <v>G1409</v>
      </c>
      <c r="BS1412" s="68">
        <f ca="1">'Flight Data'!$B1410</f>
        <v>2</v>
      </c>
      <c r="BT1412" s="68">
        <f ca="1">ROUND(NORMINV($BY1412,'Inputs and Outputs'!$C$18,'Inputs and Outputs'!$D$18),0)</f>
        <v>106</v>
      </c>
      <c r="BU1412" s="68">
        <f t="shared" ref="BU1412:BU1475" si="477">Capacity+Five</f>
        <v>105</v>
      </c>
      <c r="BV1412" s="68">
        <f t="shared" ref="BV1412:BV1475" ca="1" si="478">MIN(BT1412,BU1412)</f>
        <v>105</v>
      </c>
      <c r="BW1412" s="68">
        <f ca="1">IF(BV1412-BS1412&gt;'Inputs and Outputs'!$D$4,Five-BS1412,0)</f>
        <v>3</v>
      </c>
      <c r="BX1412" s="68">
        <f ca="1">BV1412*'Inputs and Outputs'!$D$5-BW1412*'Inputs and Outputs'!$D$6</f>
        <v>3900</v>
      </c>
      <c r="BY1412" s="70">
        <f t="shared" ca="1" si="459"/>
        <v>0.80931672184786918</v>
      </c>
      <c r="BZ1412" s="68">
        <f t="shared" ref="BZ1412:BZ1475" si="479">IF(BQ1412="7pm",200,25)</f>
        <v>25</v>
      </c>
      <c r="CA1412" s="75">
        <f ca="1">BV1412*'Inputs and Outputs'!$D$5-('Model Part B'!BW1412*'Model Part B'!BZ1412+BW1412*Costperbumped)</f>
        <v>3825</v>
      </c>
    </row>
    <row r="1413" spans="2:79" x14ac:dyDescent="0.2">
      <c r="B1413" s="74">
        <v>1410</v>
      </c>
      <c r="C1413" s="68" t="s">
        <v>4</v>
      </c>
      <c r="D1413" s="71">
        <f t="shared" si="460"/>
        <v>44667</v>
      </c>
      <c r="E1413" s="67" t="s">
        <v>0</v>
      </c>
      <c r="F1413" s="68" t="str">
        <f>'Flight Data'!$A1411</f>
        <v>G1410</v>
      </c>
      <c r="G1413" s="68">
        <f ca="1">'Flight Data'!$B1411</f>
        <v>2</v>
      </c>
      <c r="H1413" s="68">
        <f ca="1">ROUND(NORMINV($M1413,'Inputs and Outputs'!$C$20,'Inputs and Outputs'!$D$20),0)</f>
        <v>100</v>
      </c>
      <c r="I1413" s="68">
        <f t="shared" si="465"/>
        <v>101</v>
      </c>
      <c r="J1413" s="68">
        <f t="shared" ca="1" si="466"/>
        <v>100</v>
      </c>
      <c r="K1413" s="68">
        <f ca="1">IF(J1413-G1413&gt;'Inputs and Outputs'!$D$4,One-G1413,0)</f>
        <v>0</v>
      </c>
      <c r="L1413" s="68">
        <f ca="1">J1413*'Inputs and Outputs'!$D$5-K1413*'Inputs and Outputs'!$D$6</f>
        <v>4000</v>
      </c>
      <c r="M1413" s="70">
        <f t="shared" ref="M1413:M1476" ca="1" si="480">RAND()</f>
        <v>0.17974141592991821</v>
      </c>
      <c r="N1413" s="68">
        <f t="shared" si="467"/>
        <v>200</v>
      </c>
      <c r="O1413" s="75">
        <f ca="1">J1413*'Inputs and Outputs'!$D$5-('Model Part B'!K1413*'Model Part B'!N1413+K1413*Costperbumped)</f>
        <v>4000</v>
      </c>
      <c r="R1413" s="74">
        <v>1410</v>
      </c>
      <c r="S1413" s="68" t="s">
        <v>4</v>
      </c>
      <c r="T1413" s="71">
        <f t="shared" si="461"/>
        <v>44667</v>
      </c>
      <c r="U1413" s="67" t="s">
        <v>0</v>
      </c>
      <c r="V1413" s="68" t="str">
        <f>'Flight Data'!$A1411</f>
        <v>G1410</v>
      </c>
      <c r="W1413" s="68">
        <f ca="1">'Flight Data'!$B1411</f>
        <v>2</v>
      </c>
      <c r="X1413" s="68">
        <f ca="1">ROUND(NORMINV($AC1413,'Inputs and Outputs'!$C$20,'Inputs and Outputs'!$D$20),0)</f>
        <v>101</v>
      </c>
      <c r="Y1413" s="68">
        <f t="shared" si="468"/>
        <v>102</v>
      </c>
      <c r="Z1413" s="68">
        <f t="shared" ca="1" si="469"/>
        <v>101</v>
      </c>
      <c r="AA1413" s="68">
        <f ca="1">IF(Z1413-W1413&gt;'Inputs and Outputs'!$D$4,One-W1413,0)</f>
        <v>0</v>
      </c>
      <c r="AB1413" s="68">
        <f ca="1">Z1413*'Inputs and Outputs'!$D$5-AA1413*'Inputs and Outputs'!$D$6</f>
        <v>4040</v>
      </c>
      <c r="AC1413" s="70">
        <f t="shared" ref="AC1413:AC1476" ca="1" si="481">RAND()</f>
        <v>0.19196771229565202</v>
      </c>
      <c r="AD1413" s="68">
        <f t="shared" si="470"/>
        <v>200</v>
      </c>
      <c r="AE1413" s="75">
        <f ca="1">Z1413*'Inputs and Outputs'!$D$5-('Model Part B'!AA1413*'Model Part B'!AD1413+AA1413*Costperbumped)</f>
        <v>4040</v>
      </c>
      <c r="AH1413" s="74">
        <v>1410</v>
      </c>
      <c r="AI1413" s="68" t="s">
        <v>4</v>
      </c>
      <c r="AJ1413" s="71">
        <f t="shared" si="462"/>
        <v>44667</v>
      </c>
      <c r="AK1413" s="67" t="s">
        <v>0</v>
      </c>
      <c r="AL1413" s="68" t="str">
        <f>'Flight Data'!$A1411</f>
        <v>G1410</v>
      </c>
      <c r="AM1413" s="68">
        <f ca="1">'Flight Data'!$B1411</f>
        <v>2</v>
      </c>
      <c r="AN1413" s="68">
        <f ca="1">ROUND(NORMINV($AS1413,'Inputs and Outputs'!$C$20,'Inputs and Outputs'!$D$20),0)</f>
        <v>106</v>
      </c>
      <c r="AO1413" s="68">
        <f t="shared" si="471"/>
        <v>103</v>
      </c>
      <c r="AP1413" s="68">
        <f t="shared" ca="1" si="472"/>
        <v>103</v>
      </c>
      <c r="AQ1413" s="68">
        <f ca="1">IF(AP1413-AM1413&gt;'Inputs and Outputs'!$D$4,Three-AM1413,0)</f>
        <v>1</v>
      </c>
      <c r="AR1413" s="68">
        <f ca="1">AP1413*'Inputs and Outputs'!$D$5-AQ1413*'Inputs and Outputs'!$D$6</f>
        <v>4020</v>
      </c>
      <c r="AS1413" s="70">
        <f t="shared" ref="AS1413:AS1476" ca="1" si="482">RAND()</f>
        <v>0.58400035149240859</v>
      </c>
      <c r="AT1413" s="68">
        <f t="shared" si="473"/>
        <v>200</v>
      </c>
      <c r="AU1413" s="75">
        <f ca="1">AP1413*'Inputs and Outputs'!$D$5-('Model Part B'!AQ1413*'Model Part B'!AT1413+AQ1413*Costperbumped)</f>
        <v>3820</v>
      </c>
      <c r="AX1413" s="74">
        <v>1410</v>
      </c>
      <c r="AY1413" s="68" t="s">
        <v>4</v>
      </c>
      <c r="AZ1413" s="71">
        <f t="shared" si="463"/>
        <v>44667</v>
      </c>
      <c r="BA1413" s="67" t="s">
        <v>0</v>
      </c>
      <c r="BB1413" s="68" t="str">
        <f>'Flight Data'!$A1411</f>
        <v>G1410</v>
      </c>
      <c r="BC1413" s="68">
        <f ca="1">'Flight Data'!$B1411</f>
        <v>2</v>
      </c>
      <c r="BD1413" s="68">
        <f ca="1">ROUND(NORMINV($BI1413,'Inputs and Outputs'!$C$20,'Inputs and Outputs'!$D$20),0)</f>
        <v>107</v>
      </c>
      <c r="BE1413" s="68">
        <f t="shared" si="474"/>
        <v>104</v>
      </c>
      <c r="BF1413" s="68">
        <f t="shared" ca="1" si="475"/>
        <v>104</v>
      </c>
      <c r="BG1413" s="68">
        <f ca="1">IF(BF1413-BC1413&gt;'Inputs and Outputs'!$D$4,Four-BC1413,0)</f>
        <v>2</v>
      </c>
      <c r="BH1413" s="68">
        <f ca="1">BF1413*'Inputs and Outputs'!$D$5-BG1413*'Inputs and Outputs'!$D$6</f>
        <v>3960</v>
      </c>
      <c r="BI1413" s="70">
        <f t="shared" ref="BI1413:BI1476" ca="1" si="483">RAND()</f>
        <v>0.67019823423383251</v>
      </c>
      <c r="BJ1413" s="68">
        <f t="shared" si="476"/>
        <v>200</v>
      </c>
      <c r="BK1413" s="75">
        <f ca="1">BF1413*'Inputs and Outputs'!$D$5-('Model Part B'!BG1413*'Model Part B'!BJ1413+BG1413*Costperbumped)</f>
        <v>3560</v>
      </c>
      <c r="BN1413" s="74">
        <v>1410</v>
      </c>
      <c r="BO1413" s="68" t="s">
        <v>4</v>
      </c>
      <c r="BP1413" s="71">
        <f t="shared" si="464"/>
        <v>44667</v>
      </c>
      <c r="BQ1413" s="67" t="s">
        <v>0</v>
      </c>
      <c r="BR1413" s="68" t="str">
        <f>'Flight Data'!$A1411</f>
        <v>G1410</v>
      </c>
      <c r="BS1413" s="68">
        <f ca="1">'Flight Data'!$B1411</f>
        <v>2</v>
      </c>
      <c r="BT1413" s="68">
        <f ca="1">ROUND(NORMINV($BY1413,'Inputs and Outputs'!$C$18,'Inputs and Outputs'!$D$18),0)</f>
        <v>112</v>
      </c>
      <c r="BU1413" s="68">
        <f t="shared" si="477"/>
        <v>105</v>
      </c>
      <c r="BV1413" s="68">
        <f t="shared" ca="1" si="478"/>
        <v>105</v>
      </c>
      <c r="BW1413" s="68">
        <f ca="1">IF(BV1413-BS1413&gt;'Inputs and Outputs'!$D$4,Five-BS1413,0)</f>
        <v>3</v>
      </c>
      <c r="BX1413" s="68">
        <f ca="1">BV1413*'Inputs and Outputs'!$D$5-BW1413*'Inputs and Outputs'!$D$6</f>
        <v>3900</v>
      </c>
      <c r="BY1413" s="70">
        <f t="shared" ref="BY1413:BY1476" ca="1" si="484">RAND()</f>
        <v>0.96344514417498539</v>
      </c>
      <c r="BZ1413" s="68">
        <f t="shared" si="479"/>
        <v>200</v>
      </c>
      <c r="CA1413" s="75">
        <f ca="1">BV1413*'Inputs and Outputs'!$D$5-('Model Part B'!BW1413*'Model Part B'!BZ1413+BW1413*Costperbumped)</f>
        <v>3300</v>
      </c>
    </row>
    <row r="1414" spans="2:79" x14ac:dyDescent="0.2">
      <c r="B1414" s="74">
        <v>1411</v>
      </c>
      <c r="C1414" s="68" t="s">
        <v>1</v>
      </c>
      <c r="D1414" s="71">
        <f t="shared" si="460"/>
        <v>44668</v>
      </c>
      <c r="E1414" s="67" t="s">
        <v>3</v>
      </c>
      <c r="F1414" s="68" t="str">
        <f>'Flight Data'!$A1412</f>
        <v>G1411</v>
      </c>
      <c r="G1414" s="68">
        <f ca="1">'Flight Data'!$B1412</f>
        <v>7</v>
      </c>
      <c r="H1414" s="68">
        <f ca="1">ROUND(NORMINV($M1414,'Inputs and Outputs'!$C$18,'Inputs and Outputs'!$D$18),0)</f>
        <v>105</v>
      </c>
      <c r="I1414" s="68">
        <f t="shared" si="465"/>
        <v>101</v>
      </c>
      <c r="J1414" s="68">
        <f t="shared" ca="1" si="466"/>
        <v>101</v>
      </c>
      <c r="K1414" s="68">
        <f ca="1">IF(J1414-G1414&gt;'Inputs and Outputs'!$D$4,One-G1414,0)</f>
        <v>0</v>
      </c>
      <c r="L1414" s="68">
        <f ca="1">J1414*'Inputs and Outputs'!$D$5-K1414*'Inputs and Outputs'!$D$6</f>
        <v>4040</v>
      </c>
      <c r="M1414" s="70">
        <f t="shared" ca="1" si="480"/>
        <v>0.72966279378726162</v>
      </c>
      <c r="N1414" s="68">
        <f t="shared" si="467"/>
        <v>25</v>
      </c>
      <c r="O1414" s="75">
        <f ca="1">J1414*'Inputs and Outputs'!$D$5-('Model Part B'!K1414*'Model Part B'!N1414+K1414*Costperbumped)</f>
        <v>4040</v>
      </c>
      <c r="R1414" s="74">
        <v>1411</v>
      </c>
      <c r="S1414" s="68" t="s">
        <v>1</v>
      </c>
      <c r="T1414" s="71">
        <f t="shared" si="461"/>
        <v>44668</v>
      </c>
      <c r="U1414" s="67" t="s">
        <v>3</v>
      </c>
      <c r="V1414" s="68" t="str">
        <f>'Flight Data'!$A1412</f>
        <v>G1411</v>
      </c>
      <c r="W1414" s="68">
        <f ca="1">'Flight Data'!$B1412</f>
        <v>7</v>
      </c>
      <c r="X1414" s="68">
        <f ca="1">ROUND(NORMINV($AC1414,'Inputs and Outputs'!$C$18,'Inputs and Outputs'!$D$18),0)</f>
        <v>114</v>
      </c>
      <c r="Y1414" s="68">
        <f t="shared" si="468"/>
        <v>102</v>
      </c>
      <c r="Z1414" s="68">
        <f t="shared" ca="1" si="469"/>
        <v>102</v>
      </c>
      <c r="AA1414" s="68">
        <f ca="1">IF(Z1414-W1414&gt;'Inputs and Outputs'!$D$4,One-W1414,0)</f>
        <v>0</v>
      </c>
      <c r="AB1414" s="68">
        <f ca="1">Z1414*'Inputs and Outputs'!$D$5-AA1414*'Inputs and Outputs'!$D$6</f>
        <v>4080</v>
      </c>
      <c r="AC1414" s="70">
        <f t="shared" ca="1" si="481"/>
        <v>0.98355361366406824</v>
      </c>
      <c r="AD1414" s="68">
        <f t="shared" si="470"/>
        <v>25</v>
      </c>
      <c r="AE1414" s="75">
        <f ca="1">Z1414*'Inputs and Outputs'!$D$5-('Model Part B'!AA1414*'Model Part B'!AD1414+AA1414*Costperbumped)</f>
        <v>4080</v>
      </c>
      <c r="AH1414" s="74">
        <v>1411</v>
      </c>
      <c r="AI1414" s="68" t="s">
        <v>1</v>
      </c>
      <c r="AJ1414" s="71">
        <f t="shared" si="462"/>
        <v>44668</v>
      </c>
      <c r="AK1414" s="67" t="s">
        <v>3</v>
      </c>
      <c r="AL1414" s="68" t="str">
        <f>'Flight Data'!$A1412</f>
        <v>G1411</v>
      </c>
      <c r="AM1414" s="68">
        <f ca="1">'Flight Data'!$B1412</f>
        <v>7</v>
      </c>
      <c r="AN1414" s="68">
        <f ca="1">ROUND(NORMINV($AS1414,'Inputs and Outputs'!$C$18,'Inputs and Outputs'!$D$18),0)</f>
        <v>100</v>
      </c>
      <c r="AO1414" s="68">
        <f t="shared" si="471"/>
        <v>103</v>
      </c>
      <c r="AP1414" s="68">
        <f t="shared" ca="1" si="472"/>
        <v>100</v>
      </c>
      <c r="AQ1414" s="68">
        <f ca="1">IF(AP1414-AM1414&gt;'Inputs and Outputs'!$D$4,Three-AM1414,0)</f>
        <v>0</v>
      </c>
      <c r="AR1414" s="68">
        <f ca="1">AP1414*'Inputs and Outputs'!$D$5-AQ1414*'Inputs and Outputs'!$D$6</f>
        <v>4000</v>
      </c>
      <c r="AS1414" s="70">
        <f t="shared" ca="1" si="482"/>
        <v>0.44796984295012898</v>
      </c>
      <c r="AT1414" s="68">
        <f t="shared" si="473"/>
        <v>25</v>
      </c>
      <c r="AU1414" s="75">
        <f ca="1">AP1414*'Inputs and Outputs'!$D$5-('Model Part B'!AQ1414*'Model Part B'!AT1414+AQ1414*Costperbumped)</f>
        <v>4000</v>
      </c>
      <c r="AX1414" s="74">
        <v>1411</v>
      </c>
      <c r="AY1414" s="68" t="s">
        <v>1</v>
      </c>
      <c r="AZ1414" s="71">
        <f t="shared" si="463"/>
        <v>44668</v>
      </c>
      <c r="BA1414" s="67" t="s">
        <v>3</v>
      </c>
      <c r="BB1414" s="68" t="str">
        <f>'Flight Data'!$A1412</f>
        <v>G1411</v>
      </c>
      <c r="BC1414" s="68">
        <f ca="1">'Flight Data'!$B1412</f>
        <v>7</v>
      </c>
      <c r="BD1414" s="68">
        <f ca="1">ROUND(NORMINV($BI1414,'Inputs and Outputs'!$C$18,'Inputs and Outputs'!$D$18),0)</f>
        <v>102</v>
      </c>
      <c r="BE1414" s="68">
        <f t="shared" si="474"/>
        <v>104</v>
      </c>
      <c r="BF1414" s="68">
        <f t="shared" ca="1" si="475"/>
        <v>102</v>
      </c>
      <c r="BG1414" s="68">
        <f ca="1">IF(BF1414-BC1414&gt;'Inputs and Outputs'!$D$4,Four-BC1414,0)</f>
        <v>0</v>
      </c>
      <c r="BH1414" s="68">
        <f ca="1">BF1414*'Inputs and Outputs'!$D$5-BG1414*'Inputs and Outputs'!$D$6</f>
        <v>4080</v>
      </c>
      <c r="BI1414" s="70">
        <f t="shared" ca="1" si="483"/>
        <v>0.58350097902649378</v>
      </c>
      <c r="BJ1414" s="68">
        <f t="shared" si="476"/>
        <v>25</v>
      </c>
      <c r="BK1414" s="75">
        <f ca="1">BF1414*'Inputs and Outputs'!$D$5-('Model Part B'!BG1414*'Model Part B'!BJ1414+BG1414*Costperbumped)</f>
        <v>4080</v>
      </c>
      <c r="BN1414" s="74">
        <v>1411</v>
      </c>
      <c r="BO1414" s="68" t="s">
        <v>1</v>
      </c>
      <c r="BP1414" s="71">
        <f t="shared" si="464"/>
        <v>44668</v>
      </c>
      <c r="BQ1414" s="67" t="s">
        <v>3</v>
      </c>
      <c r="BR1414" s="68" t="str">
        <f>'Flight Data'!$A1412</f>
        <v>G1411</v>
      </c>
      <c r="BS1414" s="68">
        <f ca="1">'Flight Data'!$B1412</f>
        <v>7</v>
      </c>
      <c r="BT1414" s="68">
        <f ca="1">ROUND(NORMINV($BY1414,'Inputs and Outputs'!$C$18,'Inputs and Outputs'!$D$18),0)</f>
        <v>85</v>
      </c>
      <c r="BU1414" s="68">
        <f t="shared" si="477"/>
        <v>105</v>
      </c>
      <c r="BV1414" s="68">
        <f t="shared" ca="1" si="478"/>
        <v>85</v>
      </c>
      <c r="BW1414" s="68">
        <f ca="1">IF(BV1414-BS1414&gt;'Inputs and Outputs'!$D$4,Five-BS1414,0)</f>
        <v>0</v>
      </c>
      <c r="BX1414" s="68">
        <f ca="1">BV1414*'Inputs and Outputs'!$D$5-BW1414*'Inputs and Outputs'!$D$6</f>
        <v>3400</v>
      </c>
      <c r="BY1414" s="70">
        <f t="shared" ca="1" si="484"/>
        <v>4.0988247022051283E-3</v>
      </c>
      <c r="BZ1414" s="68">
        <f t="shared" si="479"/>
        <v>25</v>
      </c>
      <c r="CA1414" s="75">
        <f ca="1">BV1414*'Inputs and Outputs'!$D$5-('Model Part B'!BW1414*'Model Part B'!BZ1414+BW1414*Costperbumped)</f>
        <v>3400</v>
      </c>
    </row>
    <row r="1415" spans="2:79" x14ac:dyDescent="0.2">
      <c r="B1415" s="74">
        <v>1412</v>
      </c>
      <c r="C1415" s="68" t="s">
        <v>1</v>
      </c>
      <c r="D1415" s="71">
        <f t="shared" si="460"/>
        <v>44668</v>
      </c>
      <c r="E1415" s="67" t="s">
        <v>2</v>
      </c>
      <c r="F1415" s="68" t="str">
        <f>'Flight Data'!$A1413</f>
        <v>G1412</v>
      </c>
      <c r="G1415" s="68">
        <f ca="1">'Flight Data'!$B1413</f>
        <v>3</v>
      </c>
      <c r="H1415" s="68">
        <f ca="1">ROUND(NORMINV($M1415,'Inputs and Outputs'!$C$19,'Inputs and Outputs'!$D$19),0)</f>
        <v>100</v>
      </c>
      <c r="I1415" s="68">
        <f t="shared" si="465"/>
        <v>101</v>
      </c>
      <c r="J1415" s="68">
        <f t="shared" ca="1" si="466"/>
        <v>100</v>
      </c>
      <c r="K1415" s="68">
        <f ca="1">IF(J1415-G1415&gt;'Inputs and Outputs'!$D$4,One-G1415,0)</f>
        <v>0</v>
      </c>
      <c r="L1415" s="68">
        <f ca="1">J1415*'Inputs and Outputs'!$D$5-K1415*'Inputs and Outputs'!$D$6</f>
        <v>4000</v>
      </c>
      <c r="M1415" s="70">
        <f t="shared" ca="1" si="480"/>
        <v>0.25307496308990984</v>
      </c>
      <c r="N1415" s="68">
        <f t="shared" si="467"/>
        <v>25</v>
      </c>
      <c r="O1415" s="75">
        <f ca="1">J1415*'Inputs and Outputs'!$D$5-('Model Part B'!K1415*'Model Part B'!N1415+K1415*Costperbumped)</f>
        <v>4000</v>
      </c>
      <c r="R1415" s="74">
        <v>1412</v>
      </c>
      <c r="S1415" s="68" t="s">
        <v>1</v>
      </c>
      <c r="T1415" s="71">
        <f t="shared" si="461"/>
        <v>44668</v>
      </c>
      <c r="U1415" s="67" t="s">
        <v>2</v>
      </c>
      <c r="V1415" s="68" t="str">
        <f>'Flight Data'!$A1413</f>
        <v>G1412</v>
      </c>
      <c r="W1415" s="68">
        <f ca="1">'Flight Data'!$B1413</f>
        <v>3</v>
      </c>
      <c r="X1415" s="68">
        <f ca="1">ROUND(NORMINV($AC1415,'Inputs and Outputs'!$C$19,'Inputs and Outputs'!$D$19),0)</f>
        <v>107</v>
      </c>
      <c r="Y1415" s="68">
        <f t="shared" si="468"/>
        <v>102</v>
      </c>
      <c r="Z1415" s="68">
        <f t="shared" ca="1" si="469"/>
        <v>102</v>
      </c>
      <c r="AA1415" s="68">
        <f ca="1">IF(Z1415-W1415&gt;'Inputs and Outputs'!$D$4,One-W1415,0)</f>
        <v>0</v>
      </c>
      <c r="AB1415" s="68">
        <f ca="1">Z1415*'Inputs and Outputs'!$D$5-AA1415*'Inputs and Outputs'!$D$6</f>
        <v>4080</v>
      </c>
      <c r="AC1415" s="70">
        <f t="shared" ca="1" si="481"/>
        <v>0.75869096599272212</v>
      </c>
      <c r="AD1415" s="68">
        <f t="shared" si="470"/>
        <v>25</v>
      </c>
      <c r="AE1415" s="75">
        <f ca="1">Z1415*'Inputs and Outputs'!$D$5-('Model Part B'!AA1415*'Model Part B'!AD1415+AA1415*Costperbumped)</f>
        <v>4080</v>
      </c>
      <c r="AH1415" s="74">
        <v>1412</v>
      </c>
      <c r="AI1415" s="68" t="s">
        <v>1</v>
      </c>
      <c r="AJ1415" s="71">
        <f t="shared" si="462"/>
        <v>44668</v>
      </c>
      <c r="AK1415" s="67" t="s">
        <v>2</v>
      </c>
      <c r="AL1415" s="68" t="str">
        <f>'Flight Data'!$A1413</f>
        <v>G1412</v>
      </c>
      <c r="AM1415" s="68">
        <f ca="1">'Flight Data'!$B1413</f>
        <v>3</v>
      </c>
      <c r="AN1415" s="68">
        <f ca="1">ROUND(NORMINV($AS1415,'Inputs and Outputs'!$C$19,'Inputs and Outputs'!$D$19),0)</f>
        <v>110</v>
      </c>
      <c r="AO1415" s="68">
        <f t="shared" si="471"/>
        <v>103</v>
      </c>
      <c r="AP1415" s="68">
        <f t="shared" ca="1" si="472"/>
        <v>103</v>
      </c>
      <c r="AQ1415" s="68">
        <f ca="1">IF(AP1415-AM1415&gt;'Inputs and Outputs'!$D$4,Three-AM1415,0)</f>
        <v>0</v>
      </c>
      <c r="AR1415" s="68">
        <f ca="1">AP1415*'Inputs and Outputs'!$D$5-AQ1415*'Inputs and Outputs'!$D$6</f>
        <v>4120</v>
      </c>
      <c r="AS1415" s="70">
        <f t="shared" ca="1" si="482"/>
        <v>0.93166987087943298</v>
      </c>
      <c r="AT1415" s="68">
        <f t="shared" si="473"/>
        <v>25</v>
      </c>
      <c r="AU1415" s="75">
        <f ca="1">AP1415*'Inputs and Outputs'!$D$5-('Model Part B'!AQ1415*'Model Part B'!AT1415+AQ1415*Costperbumped)</f>
        <v>4120</v>
      </c>
      <c r="AX1415" s="74">
        <v>1412</v>
      </c>
      <c r="AY1415" s="68" t="s">
        <v>1</v>
      </c>
      <c r="AZ1415" s="71">
        <f t="shared" si="463"/>
        <v>44668</v>
      </c>
      <c r="BA1415" s="67" t="s">
        <v>2</v>
      </c>
      <c r="BB1415" s="68" t="str">
        <f>'Flight Data'!$A1413</f>
        <v>G1412</v>
      </c>
      <c r="BC1415" s="68">
        <f ca="1">'Flight Data'!$B1413</f>
        <v>3</v>
      </c>
      <c r="BD1415" s="68">
        <f ca="1">ROUND(NORMINV($BI1415,'Inputs and Outputs'!$C$19,'Inputs and Outputs'!$D$19),0)</f>
        <v>103</v>
      </c>
      <c r="BE1415" s="68">
        <f t="shared" si="474"/>
        <v>104</v>
      </c>
      <c r="BF1415" s="68">
        <f t="shared" ca="1" si="475"/>
        <v>103</v>
      </c>
      <c r="BG1415" s="68">
        <f ca="1">IF(BF1415-BC1415&gt;'Inputs and Outputs'!$D$4,Four-BC1415,0)</f>
        <v>0</v>
      </c>
      <c r="BH1415" s="68">
        <f ca="1">BF1415*'Inputs and Outputs'!$D$5-BG1415*'Inputs and Outputs'!$D$6</f>
        <v>4120</v>
      </c>
      <c r="BI1415" s="70">
        <f t="shared" ca="1" si="483"/>
        <v>0.52495700494278785</v>
      </c>
      <c r="BJ1415" s="68">
        <f t="shared" si="476"/>
        <v>25</v>
      </c>
      <c r="BK1415" s="75">
        <f ca="1">BF1415*'Inputs and Outputs'!$D$5-('Model Part B'!BG1415*'Model Part B'!BJ1415+BG1415*Costperbumped)</f>
        <v>4120</v>
      </c>
      <c r="BN1415" s="74">
        <v>1412</v>
      </c>
      <c r="BO1415" s="68" t="s">
        <v>1</v>
      </c>
      <c r="BP1415" s="71">
        <f t="shared" si="464"/>
        <v>44668</v>
      </c>
      <c r="BQ1415" s="67" t="s">
        <v>2</v>
      </c>
      <c r="BR1415" s="68" t="str">
        <f>'Flight Data'!$A1413</f>
        <v>G1412</v>
      </c>
      <c r="BS1415" s="68">
        <f ca="1">'Flight Data'!$B1413</f>
        <v>3</v>
      </c>
      <c r="BT1415" s="68">
        <f ca="1">ROUND(NORMINV($BY1415,'Inputs and Outputs'!$C$18,'Inputs and Outputs'!$D$18),0)</f>
        <v>105</v>
      </c>
      <c r="BU1415" s="68">
        <f t="shared" si="477"/>
        <v>105</v>
      </c>
      <c r="BV1415" s="68">
        <f t="shared" ca="1" si="478"/>
        <v>105</v>
      </c>
      <c r="BW1415" s="68">
        <f ca="1">IF(BV1415-BS1415&gt;'Inputs and Outputs'!$D$4,Five-BS1415,0)</f>
        <v>2</v>
      </c>
      <c r="BX1415" s="68">
        <f ca="1">BV1415*'Inputs and Outputs'!$D$5-BW1415*'Inputs and Outputs'!$D$6</f>
        <v>4000</v>
      </c>
      <c r="BY1415" s="70">
        <f t="shared" ca="1" si="484"/>
        <v>0.72604429625396361</v>
      </c>
      <c r="BZ1415" s="68">
        <f t="shared" si="479"/>
        <v>25</v>
      </c>
      <c r="CA1415" s="75">
        <f ca="1">BV1415*'Inputs and Outputs'!$D$5-('Model Part B'!BW1415*'Model Part B'!BZ1415+BW1415*Costperbumped)</f>
        <v>3950</v>
      </c>
    </row>
    <row r="1416" spans="2:79" x14ac:dyDescent="0.2">
      <c r="B1416" s="74">
        <v>1413</v>
      </c>
      <c r="C1416" s="68" t="s">
        <v>1</v>
      </c>
      <c r="D1416" s="71">
        <f t="shared" si="460"/>
        <v>44668</v>
      </c>
      <c r="E1416" s="67" t="s">
        <v>0</v>
      </c>
      <c r="F1416" s="68" t="str">
        <f>'Flight Data'!$A1414</f>
        <v>G1413</v>
      </c>
      <c r="G1416" s="68">
        <f ca="1">'Flight Data'!$B1414</f>
        <v>9</v>
      </c>
      <c r="H1416" s="68">
        <f ca="1">ROUND(NORMINV($M1416,'Inputs and Outputs'!$C$20,'Inputs and Outputs'!$D$20),0)</f>
        <v>103</v>
      </c>
      <c r="I1416" s="68">
        <f t="shared" si="465"/>
        <v>101</v>
      </c>
      <c r="J1416" s="68">
        <f t="shared" ca="1" si="466"/>
        <v>101</v>
      </c>
      <c r="K1416" s="68">
        <f ca="1">IF(J1416-G1416&gt;'Inputs and Outputs'!$D$4,One-G1416,0)</f>
        <v>0</v>
      </c>
      <c r="L1416" s="68">
        <f ca="1">J1416*'Inputs and Outputs'!$D$5-K1416*'Inputs and Outputs'!$D$6</f>
        <v>4040</v>
      </c>
      <c r="M1416" s="70">
        <f t="shared" ca="1" si="480"/>
        <v>0.37692724182985837</v>
      </c>
      <c r="N1416" s="68">
        <f t="shared" si="467"/>
        <v>200</v>
      </c>
      <c r="O1416" s="75">
        <f ca="1">J1416*'Inputs and Outputs'!$D$5-('Model Part B'!K1416*'Model Part B'!N1416+K1416*Costperbumped)</f>
        <v>4040</v>
      </c>
      <c r="R1416" s="74">
        <v>1413</v>
      </c>
      <c r="S1416" s="68" t="s">
        <v>1</v>
      </c>
      <c r="T1416" s="71">
        <f t="shared" si="461"/>
        <v>44668</v>
      </c>
      <c r="U1416" s="67" t="s">
        <v>0</v>
      </c>
      <c r="V1416" s="68" t="str">
        <f>'Flight Data'!$A1414</f>
        <v>G1413</v>
      </c>
      <c r="W1416" s="68">
        <f ca="1">'Flight Data'!$B1414</f>
        <v>9</v>
      </c>
      <c r="X1416" s="68">
        <f ca="1">ROUND(NORMINV($AC1416,'Inputs and Outputs'!$C$20,'Inputs and Outputs'!$D$20),0)</f>
        <v>100</v>
      </c>
      <c r="Y1416" s="68">
        <f t="shared" si="468"/>
        <v>102</v>
      </c>
      <c r="Z1416" s="68">
        <f t="shared" ca="1" si="469"/>
        <v>100</v>
      </c>
      <c r="AA1416" s="68">
        <f ca="1">IF(Z1416-W1416&gt;'Inputs and Outputs'!$D$4,One-W1416,0)</f>
        <v>0</v>
      </c>
      <c r="AB1416" s="68">
        <f ca="1">Z1416*'Inputs and Outputs'!$D$5-AA1416*'Inputs and Outputs'!$D$6</f>
        <v>4000</v>
      </c>
      <c r="AC1416" s="70">
        <f t="shared" ca="1" si="481"/>
        <v>0.13667675990025807</v>
      </c>
      <c r="AD1416" s="68">
        <f t="shared" si="470"/>
        <v>200</v>
      </c>
      <c r="AE1416" s="75">
        <f ca="1">Z1416*'Inputs and Outputs'!$D$5-('Model Part B'!AA1416*'Model Part B'!AD1416+AA1416*Costperbumped)</f>
        <v>4000</v>
      </c>
      <c r="AH1416" s="74">
        <v>1413</v>
      </c>
      <c r="AI1416" s="68" t="s">
        <v>1</v>
      </c>
      <c r="AJ1416" s="71">
        <f t="shared" si="462"/>
        <v>44668</v>
      </c>
      <c r="AK1416" s="67" t="s">
        <v>0</v>
      </c>
      <c r="AL1416" s="68" t="str">
        <f>'Flight Data'!$A1414</f>
        <v>G1413</v>
      </c>
      <c r="AM1416" s="68">
        <f ca="1">'Flight Data'!$B1414</f>
        <v>9</v>
      </c>
      <c r="AN1416" s="68">
        <f ca="1">ROUND(NORMINV($AS1416,'Inputs and Outputs'!$C$20,'Inputs and Outputs'!$D$20),0)</f>
        <v>103</v>
      </c>
      <c r="AO1416" s="68">
        <f t="shared" si="471"/>
        <v>103</v>
      </c>
      <c r="AP1416" s="68">
        <f t="shared" ca="1" si="472"/>
        <v>103</v>
      </c>
      <c r="AQ1416" s="68">
        <f ca="1">IF(AP1416-AM1416&gt;'Inputs and Outputs'!$D$4,Three-AM1416,0)</f>
        <v>0</v>
      </c>
      <c r="AR1416" s="68">
        <f ca="1">AP1416*'Inputs and Outputs'!$D$5-AQ1416*'Inputs and Outputs'!$D$6</f>
        <v>4120</v>
      </c>
      <c r="AS1416" s="70">
        <f t="shared" ca="1" si="482"/>
        <v>0.33878742397459349</v>
      </c>
      <c r="AT1416" s="68">
        <f t="shared" si="473"/>
        <v>200</v>
      </c>
      <c r="AU1416" s="75">
        <f ca="1">AP1416*'Inputs and Outputs'!$D$5-('Model Part B'!AQ1416*'Model Part B'!AT1416+AQ1416*Costperbumped)</f>
        <v>4120</v>
      </c>
      <c r="AX1416" s="74">
        <v>1413</v>
      </c>
      <c r="AY1416" s="68" t="s">
        <v>1</v>
      </c>
      <c r="AZ1416" s="71">
        <f t="shared" si="463"/>
        <v>44668</v>
      </c>
      <c r="BA1416" s="67" t="s">
        <v>0</v>
      </c>
      <c r="BB1416" s="68" t="str">
        <f>'Flight Data'!$A1414</f>
        <v>G1413</v>
      </c>
      <c r="BC1416" s="68">
        <f ca="1">'Flight Data'!$B1414</f>
        <v>9</v>
      </c>
      <c r="BD1416" s="68">
        <f ca="1">ROUND(NORMINV($BI1416,'Inputs and Outputs'!$C$20,'Inputs and Outputs'!$D$20),0)</f>
        <v>107</v>
      </c>
      <c r="BE1416" s="68">
        <f t="shared" si="474"/>
        <v>104</v>
      </c>
      <c r="BF1416" s="68">
        <f t="shared" ca="1" si="475"/>
        <v>104</v>
      </c>
      <c r="BG1416" s="68">
        <f ca="1">IF(BF1416-BC1416&gt;'Inputs and Outputs'!$D$4,Four-BC1416,0)</f>
        <v>0</v>
      </c>
      <c r="BH1416" s="68">
        <f ca="1">BF1416*'Inputs and Outputs'!$D$5-BG1416*'Inputs and Outputs'!$D$6</f>
        <v>4160</v>
      </c>
      <c r="BI1416" s="70">
        <f t="shared" ca="1" si="483"/>
        <v>0.63468308584092736</v>
      </c>
      <c r="BJ1416" s="68">
        <f t="shared" si="476"/>
        <v>200</v>
      </c>
      <c r="BK1416" s="75">
        <f ca="1">BF1416*'Inputs and Outputs'!$D$5-('Model Part B'!BG1416*'Model Part B'!BJ1416+BG1416*Costperbumped)</f>
        <v>4160</v>
      </c>
      <c r="BN1416" s="74">
        <v>1413</v>
      </c>
      <c r="BO1416" s="68" t="s">
        <v>1</v>
      </c>
      <c r="BP1416" s="71">
        <f t="shared" si="464"/>
        <v>44668</v>
      </c>
      <c r="BQ1416" s="67" t="s">
        <v>0</v>
      </c>
      <c r="BR1416" s="68" t="str">
        <f>'Flight Data'!$A1414</f>
        <v>G1413</v>
      </c>
      <c r="BS1416" s="68">
        <f ca="1">'Flight Data'!$B1414</f>
        <v>9</v>
      </c>
      <c r="BT1416" s="68">
        <f ca="1">ROUND(NORMINV($BY1416,'Inputs and Outputs'!$C$18,'Inputs and Outputs'!$D$18),0)</f>
        <v>95</v>
      </c>
      <c r="BU1416" s="68">
        <f t="shared" si="477"/>
        <v>105</v>
      </c>
      <c r="BV1416" s="68">
        <f t="shared" ca="1" si="478"/>
        <v>95</v>
      </c>
      <c r="BW1416" s="68">
        <f ca="1">IF(BV1416-BS1416&gt;'Inputs and Outputs'!$D$4,Five-BS1416,0)</f>
        <v>0</v>
      </c>
      <c r="BX1416" s="68">
        <f ca="1">BV1416*'Inputs and Outputs'!$D$5-BW1416*'Inputs and Outputs'!$D$6</f>
        <v>3800</v>
      </c>
      <c r="BY1416" s="70">
        <f t="shared" ca="1" si="484"/>
        <v>0.14827869870214405</v>
      </c>
      <c r="BZ1416" s="68">
        <f t="shared" si="479"/>
        <v>200</v>
      </c>
      <c r="CA1416" s="75">
        <f ca="1">BV1416*'Inputs and Outputs'!$D$5-('Model Part B'!BW1416*'Model Part B'!BZ1416+BW1416*Costperbumped)</f>
        <v>3800</v>
      </c>
    </row>
    <row r="1417" spans="2:79" x14ac:dyDescent="0.2">
      <c r="B1417" s="74">
        <v>1414</v>
      </c>
      <c r="C1417" s="68" t="s">
        <v>9</v>
      </c>
      <c r="D1417" s="71">
        <f t="shared" si="460"/>
        <v>44669</v>
      </c>
      <c r="E1417" s="67" t="s">
        <v>3</v>
      </c>
      <c r="F1417" s="68" t="str">
        <f>'Flight Data'!$A1415</f>
        <v>G1414</v>
      </c>
      <c r="G1417" s="68">
        <f ca="1">'Flight Data'!$B1415</f>
        <v>4</v>
      </c>
      <c r="H1417" s="68">
        <f ca="1">ROUND(NORMINV($M1417,'Inputs and Outputs'!$C$18,'Inputs and Outputs'!$D$18),0)</f>
        <v>110</v>
      </c>
      <c r="I1417" s="68">
        <f t="shared" si="465"/>
        <v>101</v>
      </c>
      <c r="J1417" s="68">
        <f t="shared" ca="1" si="466"/>
        <v>101</v>
      </c>
      <c r="K1417" s="68">
        <f ca="1">IF(J1417-G1417&gt;'Inputs and Outputs'!$D$4,One-G1417,0)</f>
        <v>0</v>
      </c>
      <c r="L1417" s="68">
        <f ca="1">J1417*'Inputs and Outputs'!$D$5-K1417*'Inputs and Outputs'!$D$6</f>
        <v>4040</v>
      </c>
      <c r="M1417" s="70">
        <f t="shared" ca="1" si="480"/>
        <v>0.94256086595909228</v>
      </c>
      <c r="N1417" s="68">
        <f t="shared" si="467"/>
        <v>25</v>
      </c>
      <c r="O1417" s="75">
        <f ca="1">J1417*'Inputs and Outputs'!$D$5-('Model Part B'!K1417*'Model Part B'!N1417+K1417*Costperbumped)</f>
        <v>4040</v>
      </c>
      <c r="R1417" s="74">
        <v>1414</v>
      </c>
      <c r="S1417" s="68" t="s">
        <v>9</v>
      </c>
      <c r="T1417" s="71">
        <f t="shared" si="461"/>
        <v>44669</v>
      </c>
      <c r="U1417" s="67" t="s">
        <v>3</v>
      </c>
      <c r="V1417" s="68" t="str">
        <f>'Flight Data'!$A1415</f>
        <v>G1414</v>
      </c>
      <c r="W1417" s="68">
        <f ca="1">'Flight Data'!$B1415</f>
        <v>4</v>
      </c>
      <c r="X1417" s="68">
        <f ca="1">ROUND(NORMINV($AC1417,'Inputs and Outputs'!$C$18,'Inputs and Outputs'!$D$18),0)</f>
        <v>94</v>
      </c>
      <c r="Y1417" s="68">
        <f t="shared" si="468"/>
        <v>102</v>
      </c>
      <c r="Z1417" s="68">
        <f t="shared" ca="1" si="469"/>
        <v>94</v>
      </c>
      <c r="AA1417" s="68">
        <f ca="1">IF(Z1417-W1417&gt;'Inputs and Outputs'!$D$4,One-W1417,0)</f>
        <v>0</v>
      </c>
      <c r="AB1417" s="68">
        <f ca="1">Z1417*'Inputs and Outputs'!$D$5-AA1417*'Inputs and Outputs'!$D$6</f>
        <v>3760</v>
      </c>
      <c r="AC1417" s="70">
        <f t="shared" ca="1" si="481"/>
        <v>0.12733455316916997</v>
      </c>
      <c r="AD1417" s="68">
        <f t="shared" si="470"/>
        <v>25</v>
      </c>
      <c r="AE1417" s="75">
        <f ca="1">Z1417*'Inputs and Outputs'!$D$5-('Model Part B'!AA1417*'Model Part B'!AD1417+AA1417*Costperbumped)</f>
        <v>3760</v>
      </c>
      <c r="AH1417" s="74">
        <v>1414</v>
      </c>
      <c r="AI1417" s="68" t="s">
        <v>9</v>
      </c>
      <c r="AJ1417" s="71">
        <f t="shared" si="462"/>
        <v>44669</v>
      </c>
      <c r="AK1417" s="67" t="s">
        <v>3</v>
      </c>
      <c r="AL1417" s="68" t="str">
        <f>'Flight Data'!$A1415</f>
        <v>G1414</v>
      </c>
      <c r="AM1417" s="68">
        <f ca="1">'Flight Data'!$B1415</f>
        <v>4</v>
      </c>
      <c r="AN1417" s="68">
        <f ca="1">ROUND(NORMINV($AS1417,'Inputs and Outputs'!$C$18,'Inputs and Outputs'!$D$18),0)</f>
        <v>106</v>
      </c>
      <c r="AO1417" s="68">
        <f t="shared" si="471"/>
        <v>103</v>
      </c>
      <c r="AP1417" s="68">
        <f t="shared" ca="1" si="472"/>
        <v>103</v>
      </c>
      <c r="AQ1417" s="68">
        <f ca="1">IF(AP1417-AM1417&gt;'Inputs and Outputs'!$D$4,Three-AM1417,0)</f>
        <v>0</v>
      </c>
      <c r="AR1417" s="68">
        <f ca="1">AP1417*'Inputs and Outputs'!$D$5-AQ1417*'Inputs and Outputs'!$D$6</f>
        <v>4120</v>
      </c>
      <c r="AS1417" s="70">
        <f t="shared" ca="1" si="482"/>
        <v>0.79473894368781883</v>
      </c>
      <c r="AT1417" s="68">
        <f t="shared" si="473"/>
        <v>25</v>
      </c>
      <c r="AU1417" s="75">
        <f ca="1">AP1417*'Inputs and Outputs'!$D$5-('Model Part B'!AQ1417*'Model Part B'!AT1417+AQ1417*Costperbumped)</f>
        <v>4120</v>
      </c>
      <c r="AX1417" s="74">
        <v>1414</v>
      </c>
      <c r="AY1417" s="68" t="s">
        <v>9</v>
      </c>
      <c r="AZ1417" s="71">
        <f t="shared" si="463"/>
        <v>44669</v>
      </c>
      <c r="BA1417" s="67" t="s">
        <v>3</v>
      </c>
      <c r="BB1417" s="68" t="str">
        <f>'Flight Data'!$A1415</f>
        <v>G1414</v>
      </c>
      <c r="BC1417" s="68">
        <f ca="1">'Flight Data'!$B1415</f>
        <v>4</v>
      </c>
      <c r="BD1417" s="68">
        <f ca="1">ROUND(NORMINV($BI1417,'Inputs and Outputs'!$C$18,'Inputs and Outputs'!$D$18),0)</f>
        <v>98</v>
      </c>
      <c r="BE1417" s="68">
        <f t="shared" si="474"/>
        <v>104</v>
      </c>
      <c r="BF1417" s="68">
        <f t="shared" ca="1" si="475"/>
        <v>98</v>
      </c>
      <c r="BG1417" s="68">
        <f ca="1">IF(BF1417-BC1417&gt;'Inputs and Outputs'!$D$4,Four-BC1417,0)</f>
        <v>0</v>
      </c>
      <c r="BH1417" s="68">
        <f ca="1">BF1417*'Inputs and Outputs'!$D$5-BG1417*'Inputs and Outputs'!$D$6</f>
        <v>3920</v>
      </c>
      <c r="BI1417" s="70">
        <f t="shared" ca="1" si="483"/>
        <v>0.30981656682442504</v>
      </c>
      <c r="BJ1417" s="68">
        <f t="shared" si="476"/>
        <v>25</v>
      </c>
      <c r="BK1417" s="75">
        <f ca="1">BF1417*'Inputs and Outputs'!$D$5-('Model Part B'!BG1417*'Model Part B'!BJ1417+BG1417*Costperbumped)</f>
        <v>3920</v>
      </c>
      <c r="BN1417" s="74">
        <v>1414</v>
      </c>
      <c r="BO1417" s="68" t="s">
        <v>9</v>
      </c>
      <c r="BP1417" s="71">
        <f t="shared" si="464"/>
        <v>44669</v>
      </c>
      <c r="BQ1417" s="67" t="s">
        <v>3</v>
      </c>
      <c r="BR1417" s="68" t="str">
        <f>'Flight Data'!$A1415</f>
        <v>G1414</v>
      </c>
      <c r="BS1417" s="68">
        <f ca="1">'Flight Data'!$B1415</f>
        <v>4</v>
      </c>
      <c r="BT1417" s="68">
        <f ca="1">ROUND(NORMINV($BY1417,'Inputs and Outputs'!$C$18,'Inputs and Outputs'!$D$18),0)</f>
        <v>102</v>
      </c>
      <c r="BU1417" s="68">
        <f t="shared" si="477"/>
        <v>105</v>
      </c>
      <c r="BV1417" s="68">
        <f t="shared" ca="1" si="478"/>
        <v>102</v>
      </c>
      <c r="BW1417" s="68">
        <f ca="1">IF(BV1417-BS1417&gt;'Inputs and Outputs'!$D$4,Five-BS1417,0)</f>
        <v>0</v>
      </c>
      <c r="BX1417" s="68">
        <f ca="1">BV1417*'Inputs and Outputs'!$D$5-BW1417*'Inputs and Outputs'!$D$6</f>
        <v>4080</v>
      </c>
      <c r="BY1417" s="70">
        <f t="shared" ca="1" si="484"/>
        <v>0.56632407249318129</v>
      </c>
      <c r="BZ1417" s="68">
        <f t="shared" si="479"/>
        <v>25</v>
      </c>
      <c r="CA1417" s="75">
        <f ca="1">BV1417*'Inputs and Outputs'!$D$5-('Model Part B'!BW1417*'Model Part B'!BZ1417+BW1417*Costperbumped)</f>
        <v>4080</v>
      </c>
    </row>
    <row r="1418" spans="2:79" x14ac:dyDescent="0.2">
      <c r="B1418" s="74">
        <v>1415</v>
      </c>
      <c r="C1418" s="68" t="s">
        <v>9</v>
      </c>
      <c r="D1418" s="71">
        <f t="shared" si="460"/>
        <v>44669</v>
      </c>
      <c r="E1418" s="67" t="s">
        <v>2</v>
      </c>
      <c r="F1418" s="68" t="str">
        <f>'Flight Data'!$A1416</f>
        <v>G1415</v>
      </c>
      <c r="G1418" s="68">
        <f ca="1">'Flight Data'!$B1416</f>
        <v>3</v>
      </c>
      <c r="H1418" s="68">
        <f ca="1">ROUND(NORMINV($M1418,'Inputs and Outputs'!$C$19,'Inputs and Outputs'!$D$19),0)</f>
        <v>102</v>
      </c>
      <c r="I1418" s="68">
        <f t="shared" si="465"/>
        <v>101</v>
      </c>
      <c r="J1418" s="68">
        <f t="shared" ca="1" si="466"/>
        <v>101</v>
      </c>
      <c r="K1418" s="68">
        <f ca="1">IF(J1418-G1418&gt;'Inputs and Outputs'!$D$4,One-G1418,0)</f>
        <v>0</v>
      </c>
      <c r="L1418" s="68">
        <f ca="1">J1418*'Inputs and Outputs'!$D$5-K1418*'Inputs and Outputs'!$D$6</f>
        <v>4040</v>
      </c>
      <c r="M1418" s="70">
        <f t="shared" ca="1" si="480"/>
        <v>0.43560881630403636</v>
      </c>
      <c r="N1418" s="68">
        <f t="shared" si="467"/>
        <v>25</v>
      </c>
      <c r="O1418" s="75">
        <f ca="1">J1418*'Inputs and Outputs'!$D$5-('Model Part B'!K1418*'Model Part B'!N1418+K1418*Costperbumped)</f>
        <v>4040</v>
      </c>
      <c r="R1418" s="74">
        <v>1415</v>
      </c>
      <c r="S1418" s="68" t="s">
        <v>9</v>
      </c>
      <c r="T1418" s="71">
        <f t="shared" si="461"/>
        <v>44669</v>
      </c>
      <c r="U1418" s="67" t="s">
        <v>2</v>
      </c>
      <c r="V1418" s="68" t="str">
        <f>'Flight Data'!$A1416</f>
        <v>G1415</v>
      </c>
      <c r="W1418" s="68">
        <f ca="1">'Flight Data'!$B1416</f>
        <v>3</v>
      </c>
      <c r="X1418" s="68">
        <f ca="1">ROUND(NORMINV($AC1418,'Inputs and Outputs'!$C$19,'Inputs and Outputs'!$D$19),0)</f>
        <v>95</v>
      </c>
      <c r="Y1418" s="68">
        <f t="shared" si="468"/>
        <v>102</v>
      </c>
      <c r="Z1418" s="68">
        <f t="shared" ca="1" si="469"/>
        <v>95</v>
      </c>
      <c r="AA1418" s="68">
        <f ca="1">IF(Z1418-W1418&gt;'Inputs and Outputs'!$D$4,One-W1418,0)</f>
        <v>0</v>
      </c>
      <c r="AB1418" s="68">
        <f ca="1">Z1418*'Inputs and Outputs'!$D$5-AA1418*'Inputs and Outputs'!$D$6</f>
        <v>3800</v>
      </c>
      <c r="AC1418" s="70">
        <f t="shared" ca="1" si="481"/>
        <v>6.4625307516360753E-2</v>
      </c>
      <c r="AD1418" s="68">
        <f t="shared" si="470"/>
        <v>25</v>
      </c>
      <c r="AE1418" s="75">
        <f ca="1">Z1418*'Inputs and Outputs'!$D$5-('Model Part B'!AA1418*'Model Part B'!AD1418+AA1418*Costperbumped)</f>
        <v>3800</v>
      </c>
      <c r="AH1418" s="74">
        <v>1415</v>
      </c>
      <c r="AI1418" s="68" t="s">
        <v>9</v>
      </c>
      <c r="AJ1418" s="71">
        <f t="shared" si="462"/>
        <v>44669</v>
      </c>
      <c r="AK1418" s="67" t="s">
        <v>2</v>
      </c>
      <c r="AL1418" s="68" t="str">
        <f>'Flight Data'!$A1416</f>
        <v>G1415</v>
      </c>
      <c r="AM1418" s="68">
        <f ca="1">'Flight Data'!$B1416</f>
        <v>3</v>
      </c>
      <c r="AN1418" s="68">
        <f ca="1">ROUND(NORMINV($AS1418,'Inputs and Outputs'!$C$19,'Inputs and Outputs'!$D$19),0)</f>
        <v>106</v>
      </c>
      <c r="AO1418" s="68">
        <f t="shared" si="471"/>
        <v>103</v>
      </c>
      <c r="AP1418" s="68">
        <f t="shared" ca="1" si="472"/>
        <v>103</v>
      </c>
      <c r="AQ1418" s="68">
        <f ca="1">IF(AP1418-AM1418&gt;'Inputs and Outputs'!$D$4,Three-AM1418,0)</f>
        <v>0</v>
      </c>
      <c r="AR1418" s="68">
        <f ca="1">AP1418*'Inputs and Outputs'!$D$5-AQ1418*'Inputs and Outputs'!$D$6</f>
        <v>4120</v>
      </c>
      <c r="AS1418" s="70">
        <f t="shared" ca="1" si="482"/>
        <v>0.7471590634978833</v>
      </c>
      <c r="AT1418" s="68">
        <f t="shared" si="473"/>
        <v>25</v>
      </c>
      <c r="AU1418" s="75">
        <f ca="1">AP1418*'Inputs and Outputs'!$D$5-('Model Part B'!AQ1418*'Model Part B'!AT1418+AQ1418*Costperbumped)</f>
        <v>4120</v>
      </c>
      <c r="AX1418" s="74">
        <v>1415</v>
      </c>
      <c r="AY1418" s="68" t="s">
        <v>9</v>
      </c>
      <c r="AZ1418" s="71">
        <f t="shared" si="463"/>
        <v>44669</v>
      </c>
      <c r="BA1418" s="67" t="s">
        <v>2</v>
      </c>
      <c r="BB1418" s="68" t="str">
        <f>'Flight Data'!$A1416</f>
        <v>G1415</v>
      </c>
      <c r="BC1418" s="68">
        <f ca="1">'Flight Data'!$B1416</f>
        <v>3</v>
      </c>
      <c r="BD1418" s="68">
        <f ca="1">ROUND(NORMINV($BI1418,'Inputs and Outputs'!$C$19,'Inputs and Outputs'!$D$19),0)</f>
        <v>114</v>
      </c>
      <c r="BE1418" s="68">
        <f t="shared" si="474"/>
        <v>104</v>
      </c>
      <c r="BF1418" s="68">
        <f t="shared" ca="1" si="475"/>
        <v>104</v>
      </c>
      <c r="BG1418" s="68">
        <f ca="1">IF(BF1418-BC1418&gt;'Inputs and Outputs'!$D$4,Four-BC1418,0)</f>
        <v>1</v>
      </c>
      <c r="BH1418" s="68">
        <f ca="1">BF1418*'Inputs and Outputs'!$D$5-BG1418*'Inputs and Outputs'!$D$6</f>
        <v>4060</v>
      </c>
      <c r="BI1418" s="70">
        <f t="shared" ca="1" si="483"/>
        <v>0.98883469845259342</v>
      </c>
      <c r="BJ1418" s="68">
        <f t="shared" si="476"/>
        <v>25</v>
      </c>
      <c r="BK1418" s="75">
        <f ca="1">BF1418*'Inputs and Outputs'!$D$5-('Model Part B'!BG1418*'Model Part B'!BJ1418+BG1418*Costperbumped)</f>
        <v>4035</v>
      </c>
      <c r="BN1418" s="74">
        <v>1415</v>
      </c>
      <c r="BO1418" s="68" t="s">
        <v>9</v>
      </c>
      <c r="BP1418" s="71">
        <f t="shared" si="464"/>
        <v>44669</v>
      </c>
      <c r="BQ1418" s="67" t="s">
        <v>2</v>
      </c>
      <c r="BR1418" s="68" t="str">
        <f>'Flight Data'!$A1416</f>
        <v>G1415</v>
      </c>
      <c r="BS1418" s="68">
        <f ca="1">'Flight Data'!$B1416</f>
        <v>3</v>
      </c>
      <c r="BT1418" s="68">
        <f ca="1">ROUND(NORMINV($BY1418,'Inputs and Outputs'!$C$18,'Inputs and Outputs'!$D$18),0)</f>
        <v>108</v>
      </c>
      <c r="BU1418" s="68">
        <f t="shared" si="477"/>
        <v>105</v>
      </c>
      <c r="BV1418" s="68">
        <f t="shared" ca="1" si="478"/>
        <v>105</v>
      </c>
      <c r="BW1418" s="68">
        <f ca="1">IF(BV1418-BS1418&gt;'Inputs and Outputs'!$D$4,Five-BS1418,0)</f>
        <v>2</v>
      </c>
      <c r="BX1418" s="68">
        <f ca="1">BV1418*'Inputs and Outputs'!$D$5-BW1418*'Inputs and Outputs'!$D$6</f>
        <v>4000</v>
      </c>
      <c r="BY1418" s="70">
        <f t="shared" ca="1" si="484"/>
        <v>0.8617467465030344</v>
      </c>
      <c r="BZ1418" s="68">
        <f t="shared" si="479"/>
        <v>25</v>
      </c>
      <c r="CA1418" s="75">
        <f ca="1">BV1418*'Inputs and Outputs'!$D$5-('Model Part B'!BW1418*'Model Part B'!BZ1418+BW1418*Costperbumped)</f>
        <v>3950</v>
      </c>
    </row>
    <row r="1419" spans="2:79" x14ac:dyDescent="0.2">
      <c r="B1419" s="74">
        <v>1416</v>
      </c>
      <c r="C1419" s="68" t="s">
        <v>9</v>
      </c>
      <c r="D1419" s="71">
        <f t="shared" ref="D1419:D1482" si="485">D1416+1</f>
        <v>44669</v>
      </c>
      <c r="E1419" s="67" t="s">
        <v>0</v>
      </c>
      <c r="F1419" s="68" t="str">
        <f>'Flight Data'!$A1417</f>
        <v>G1416</v>
      </c>
      <c r="G1419" s="68">
        <f ca="1">'Flight Data'!$B1417</f>
        <v>2</v>
      </c>
      <c r="H1419" s="68">
        <f ca="1">ROUND(NORMINV($M1419,'Inputs and Outputs'!$C$20,'Inputs and Outputs'!$D$20),0)</f>
        <v>109</v>
      </c>
      <c r="I1419" s="68">
        <f t="shared" si="465"/>
        <v>101</v>
      </c>
      <c r="J1419" s="68">
        <f t="shared" ca="1" si="466"/>
        <v>101</v>
      </c>
      <c r="K1419" s="68">
        <f ca="1">IF(J1419-G1419&gt;'Inputs and Outputs'!$D$4,One-G1419,0)</f>
        <v>0</v>
      </c>
      <c r="L1419" s="68">
        <f ca="1">J1419*'Inputs and Outputs'!$D$5-K1419*'Inputs and Outputs'!$D$6</f>
        <v>4040</v>
      </c>
      <c r="M1419" s="70">
        <f t="shared" ca="1" si="480"/>
        <v>0.77997656009951466</v>
      </c>
      <c r="N1419" s="68">
        <f t="shared" si="467"/>
        <v>200</v>
      </c>
      <c r="O1419" s="75">
        <f ca="1">J1419*'Inputs and Outputs'!$D$5-('Model Part B'!K1419*'Model Part B'!N1419+K1419*Costperbumped)</f>
        <v>4040</v>
      </c>
      <c r="R1419" s="74">
        <v>1416</v>
      </c>
      <c r="S1419" s="68" t="s">
        <v>9</v>
      </c>
      <c r="T1419" s="71">
        <f t="shared" ref="T1419:T1482" si="486">T1416+1</f>
        <v>44669</v>
      </c>
      <c r="U1419" s="67" t="s">
        <v>0</v>
      </c>
      <c r="V1419" s="68" t="str">
        <f>'Flight Data'!$A1417</f>
        <v>G1416</v>
      </c>
      <c r="W1419" s="68">
        <f ca="1">'Flight Data'!$B1417</f>
        <v>2</v>
      </c>
      <c r="X1419" s="68">
        <f ca="1">ROUND(NORMINV($AC1419,'Inputs and Outputs'!$C$20,'Inputs and Outputs'!$D$20),0)</f>
        <v>100</v>
      </c>
      <c r="Y1419" s="68">
        <f t="shared" si="468"/>
        <v>102</v>
      </c>
      <c r="Z1419" s="68">
        <f t="shared" ca="1" si="469"/>
        <v>100</v>
      </c>
      <c r="AA1419" s="68">
        <f ca="1">IF(Z1419-W1419&gt;'Inputs and Outputs'!$D$4,One-W1419,0)</f>
        <v>0</v>
      </c>
      <c r="AB1419" s="68">
        <f ca="1">Z1419*'Inputs and Outputs'!$D$5-AA1419*'Inputs and Outputs'!$D$6</f>
        <v>4000</v>
      </c>
      <c r="AC1419" s="70">
        <f t="shared" ca="1" si="481"/>
        <v>0.1502899903537378</v>
      </c>
      <c r="AD1419" s="68">
        <f t="shared" si="470"/>
        <v>200</v>
      </c>
      <c r="AE1419" s="75">
        <f ca="1">Z1419*'Inputs and Outputs'!$D$5-('Model Part B'!AA1419*'Model Part B'!AD1419+AA1419*Costperbumped)</f>
        <v>4000</v>
      </c>
      <c r="AH1419" s="74">
        <v>1416</v>
      </c>
      <c r="AI1419" s="68" t="s">
        <v>9</v>
      </c>
      <c r="AJ1419" s="71">
        <f t="shared" ref="AJ1419:AJ1482" si="487">AJ1416+1</f>
        <v>44669</v>
      </c>
      <c r="AK1419" s="67" t="s">
        <v>0</v>
      </c>
      <c r="AL1419" s="68" t="str">
        <f>'Flight Data'!$A1417</f>
        <v>G1416</v>
      </c>
      <c r="AM1419" s="68">
        <f ca="1">'Flight Data'!$B1417</f>
        <v>2</v>
      </c>
      <c r="AN1419" s="68">
        <f ca="1">ROUND(NORMINV($AS1419,'Inputs and Outputs'!$C$20,'Inputs and Outputs'!$D$20),0)</f>
        <v>103</v>
      </c>
      <c r="AO1419" s="68">
        <f t="shared" si="471"/>
        <v>103</v>
      </c>
      <c r="AP1419" s="68">
        <f t="shared" ca="1" si="472"/>
        <v>103</v>
      </c>
      <c r="AQ1419" s="68">
        <f ca="1">IF(AP1419-AM1419&gt;'Inputs and Outputs'!$D$4,Three-AM1419,0)</f>
        <v>1</v>
      </c>
      <c r="AR1419" s="68">
        <f ca="1">AP1419*'Inputs and Outputs'!$D$5-AQ1419*'Inputs and Outputs'!$D$6</f>
        <v>4020</v>
      </c>
      <c r="AS1419" s="70">
        <f t="shared" ca="1" si="482"/>
        <v>0.33397899951494747</v>
      </c>
      <c r="AT1419" s="68">
        <f t="shared" si="473"/>
        <v>200</v>
      </c>
      <c r="AU1419" s="75">
        <f ca="1">AP1419*'Inputs and Outputs'!$D$5-('Model Part B'!AQ1419*'Model Part B'!AT1419+AQ1419*Costperbumped)</f>
        <v>3820</v>
      </c>
      <c r="AX1419" s="74">
        <v>1416</v>
      </c>
      <c r="AY1419" s="68" t="s">
        <v>9</v>
      </c>
      <c r="AZ1419" s="71">
        <f t="shared" ref="AZ1419:AZ1482" si="488">AZ1416+1</f>
        <v>44669</v>
      </c>
      <c r="BA1419" s="67" t="s">
        <v>0</v>
      </c>
      <c r="BB1419" s="68" t="str">
        <f>'Flight Data'!$A1417</f>
        <v>G1416</v>
      </c>
      <c r="BC1419" s="68">
        <f ca="1">'Flight Data'!$B1417</f>
        <v>2</v>
      </c>
      <c r="BD1419" s="68">
        <f ca="1">ROUND(NORMINV($BI1419,'Inputs and Outputs'!$C$20,'Inputs and Outputs'!$D$20),0)</f>
        <v>96</v>
      </c>
      <c r="BE1419" s="68">
        <f t="shared" si="474"/>
        <v>104</v>
      </c>
      <c r="BF1419" s="68">
        <f t="shared" ca="1" si="475"/>
        <v>96</v>
      </c>
      <c r="BG1419" s="68">
        <f ca="1">IF(BF1419-BC1419&gt;'Inputs and Outputs'!$D$4,Four-BC1419,0)</f>
        <v>0</v>
      </c>
      <c r="BH1419" s="68">
        <f ca="1">BF1419*'Inputs and Outputs'!$D$5-BG1419*'Inputs and Outputs'!$D$6</f>
        <v>3840</v>
      </c>
      <c r="BI1419" s="70">
        <f t="shared" ca="1" si="483"/>
        <v>3.9441930991019891E-2</v>
      </c>
      <c r="BJ1419" s="68">
        <f t="shared" si="476"/>
        <v>200</v>
      </c>
      <c r="BK1419" s="75">
        <f ca="1">BF1419*'Inputs and Outputs'!$D$5-('Model Part B'!BG1419*'Model Part B'!BJ1419+BG1419*Costperbumped)</f>
        <v>3840</v>
      </c>
      <c r="BN1419" s="74">
        <v>1416</v>
      </c>
      <c r="BO1419" s="68" t="s">
        <v>9</v>
      </c>
      <c r="BP1419" s="71">
        <f t="shared" ref="BP1419:BP1482" si="489">BP1416+1</f>
        <v>44669</v>
      </c>
      <c r="BQ1419" s="67" t="s">
        <v>0</v>
      </c>
      <c r="BR1419" s="68" t="str">
        <f>'Flight Data'!$A1417</f>
        <v>G1416</v>
      </c>
      <c r="BS1419" s="68">
        <f ca="1">'Flight Data'!$B1417</f>
        <v>2</v>
      </c>
      <c r="BT1419" s="68">
        <f ca="1">ROUND(NORMINV($BY1419,'Inputs and Outputs'!$C$18,'Inputs and Outputs'!$D$18),0)</f>
        <v>108</v>
      </c>
      <c r="BU1419" s="68">
        <f t="shared" si="477"/>
        <v>105</v>
      </c>
      <c r="BV1419" s="68">
        <f t="shared" ca="1" si="478"/>
        <v>105</v>
      </c>
      <c r="BW1419" s="68">
        <f ca="1">IF(BV1419-BS1419&gt;'Inputs and Outputs'!$D$4,Five-BS1419,0)</f>
        <v>3</v>
      </c>
      <c r="BX1419" s="68">
        <f ca="1">BV1419*'Inputs and Outputs'!$D$5-BW1419*'Inputs and Outputs'!$D$6</f>
        <v>3900</v>
      </c>
      <c r="BY1419" s="70">
        <f t="shared" ca="1" si="484"/>
        <v>0.88113918197623842</v>
      </c>
      <c r="BZ1419" s="68">
        <f t="shared" si="479"/>
        <v>200</v>
      </c>
      <c r="CA1419" s="75">
        <f ca="1">BV1419*'Inputs and Outputs'!$D$5-('Model Part B'!BW1419*'Model Part B'!BZ1419+BW1419*Costperbumped)</f>
        <v>3300</v>
      </c>
    </row>
    <row r="1420" spans="2:79" x14ac:dyDescent="0.2">
      <c r="B1420" s="74">
        <v>1417</v>
      </c>
      <c r="C1420" s="68" t="s">
        <v>8</v>
      </c>
      <c r="D1420" s="71">
        <f t="shared" si="485"/>
        <v>44670</v>
      </c>
      <c r="E1420" s="67" t="s">
        <v>3</v>
      </c>
      <c r="F1420" s="68" t="str">
        <f>'Flight Data'!$A1418</f>
        <v>G1417</v>
      </c>
      <c r="G1420" s="68">
        <f ca="1">'Flight Data'!$B1418</f>
        <v>7</v>
      </c>
      <c r="H1420" s="68">
        <f ca="1">ROUND(NORMINV($M1420,'Inputs and Outputs'!$C$18,'Inputs and Outputs'!$D$18),0)</f>
        <v>102</v>
      </c>
      <c r="I1420" s="68">
        <f t="shared" si="465"/>
        <v>101</v>
      </c>
      <c r="J1420" s="68">
        <f t="shared" ca="1" si="466"/>
        <v>101</v>
      </c>
      <c r="K1420" s="68">
        <f ca="1">IF(J1420-G1420&gt;'Inputs and Outputs'!$D$4,One-G1420,0)</f>
        <v>0</v>
      </c>
      <c r="L1420" s="68">
        <f ca="1">J1420*'Inputs and Outputs'!$D$5-K1420*'Inputs and Outputs'!$D$6</f>
        <v>4040</v>
      </c>
      <c r="M1420" s="70">
        <f t="shared" ca="1" si="480"/>
        <v>0.59677836641054993</v>
      </c>
      <c r="N1420" s="68">
        <f t="shared" si="467"/>
        <v>25</v>
      </c>
      <c r="O1420" s="75">
        <f ca="1">J1420*'Inputs and Outputs'!$D$5-('Model Part B'!K1420*'Model Part B'!N1420+K1420*Costperbumped)</f>
        <v>4040</v>
      </c>
      <c r="R1420" s="74">
        <v>1417</v>
      </c>
      <c r="S1420" s="68" t="s">
        <v>8</v>
      </c>
      <c r="T1420" s="71">
        <f t="shared" si="486"/>
        <v>44670</v>
      </c>
      <c r="U1420" s="67" t="s">
        <v>3</v>
      </c>
      <c r="V1420" s="68" t="str">
        <f>'Flight Data'!$A1418</f>
        <v>G1417</v>
      </c>
      <c r="W1420" s="68">
        <f ca="1">'Flight Data'!$B1418</f>
        <v>7</v>
      </c>
      <c r="X1420" s="68">
        <f ca="1">ROUND(NORMINV($AC1420,'Inputs and Outputs'!$C$18,'Inputs and Outputs'!$D$18),0)</f>
        <v>109</v>
      </c>
      <c r="Y1420" s="68">
        <f t="shared" si="468"/>
        <v>102</v>
      </c>
      <c r="Z1420" s="68">
        <f t="shared" ca="1" si="469"/>
        <v>102</v>
      </c>
      <c r="AA1420" s="68">
        <f ca="1">IF(Z1420-W1420&gt;'Inputs and Outputs'!$D$4,One-W1420,0)</f>
        <v>0</v>
      </c>
      <c r="AB1420" s="68">
        <f ca="1">Z1420*'Inputs and Outputs'!$D$5-AA1420*'Inputs and Outputs'!$D$6</f>
        <v>4080</v>
      </c>
      <c r="AC1420" s="70">
        <f t="shared" ca="1" si="481"/>
        <v>0.90010739062022782</v>
      </c>
      <c r="AD1420" s="68">
        <f t="shared" si="470"/>
        <v>25</v>
      </c>
      <c r="AE1420" s="75">
        <f ca="1">Z1420*'Inputs and Outputs'!$D$5-('Model Part B'!AA1420*'Model Part B'!AD1420+AA1420*Costperbumped)</f>
        <v>4080</v>
      </c>
      <c r="AH1420" s="74">
        <v>1417</v>
      </c>
      <c r="AI1420" s="68" t="s">
        <v>8</v>
      </c>
      <c r="AJ1420" s="71">
        <f t="shared" si="487"/>
        <v>44670</v>
      </c>
      <c r="AK1420" s="67" t="s">
        <v>3</v>
      </c>
      <c r="AL1420" s="68" t="str">
        <f>'Flight Data'!$A1418</f>
        <v>G1417</v>
      </c>
      <c r="AM1420" s="68">
        <f ca="1">'Flight Data'!$B1418</f>
        <v>7</v>
      </c>
      <c r="AN1420" s="68">
        <f ca="1">ROUND(NORMINV($AS1420,'Inputs and Outputs'!$C$18,'Inputs and Outputs'!$D$18),0)</f>
        <v>105</v>
      </c>
      <c r="AO1420" s="68">
        <f t="shared" si="471"/>
        <v>103</v>
      </c>
      <c r="AP1420" s="68">
        <f t="shared" ca="1" si="472"/>
        <v>103</v>
      </c>
      <c r="AQ1420" s="68">
        <f ca="1">IF(AP1420-AM1420&gt;'Inputs and Outputs'!$D$4,Three-AM1420,0)</f>
        <v>0</v>
      </c>
      <c r="AR1420" s="68">
        <f ca="1">AP1420*'Inputs and Outputs'!$D$5-AQ1420*'Inputs and Outputs'!$D$6</f>
        <v>4120</v>
      </c>
      <c r="AS1420" s="70">
        <f t="shared" ca="1" si="482"/>
        <v>0.74215278001901452</v>
      </c>
      <c r="AT1420" s="68">
        <f t="shared" si="473"/>
        <v>25</v>
      </c>
      <c r="AU1420" s="75">
        <f ca="1">AP1420*'Inputs and Outputs'!$D$5-('Model Part B'!AQ1420*'Model Part B'!AT1420+AQ1420*Costperbumped)</f>
        <v>4120</v>
      </c>
      <c r="AX1420" s="74">
        <v>1417</v>
      </c>
      <c r="AY1420" s="68" t="s">
        <v>8</v>
      </c>
      <c r="AZ1420" s="71">
        <f t="shared" si="488"/>
        <v>44670</v>
      </c>
      <c r="BA1420" s="67" t="s">
        <v>3</v>
      </c>
      <c r="BB1420" s="68" t="str">
        <f>'Flight Data'!$A1418</f>
        <v>G1417</v>
      </c>
      <c r="BC1420" s="68">
        <f ca="1">'Flight Data'!$B1418</f>
        <v>7</v>
      </c>
      <c r="BD1420" s="68">
        <f ca="1">ROUND(NORMINV($BI1420,'Inputs and Outputs'!$C$18,'Inputs and Outputs'!$D$18),0)</f>
        <v>105</v>
      </c>
      <c r="BE1420" s="68">
        <f t="shared" si="474"/>
        <v>104</v>
      </c>
      <c r="BF1420" s="68">
        <f t="shared" ca="1" si="475"/>
        <v>104</v>
      </c>
      <c r="BG1420" s="68">
        <f ca="1">IF(BF1420-BC1420&gt;'Inputs and Outputs'!$D$4,Four-BC1420,0)</f>
        <v>0</v>
      </c>
      <c r="BH1420" s="68">
        <f ca="1">BF1420*'Inputs and Outputs'!$D$5-BG1420*'Inputs and Outputs'!$D$6</f>
        <v>4160</v>
      </c>
      <c r="BI1420" s="70">
        <f t="shared" ca="1" si="483"/>
        <v>0.75266873919852817</v>
      </c>
      <c r="BJ1420" s="68">
        <f t="shared" si="476"/>
        <v>25</v>
      </c>
      <c r="BK1420" s="75">
        <f ca="1">BF1420*'Inputs and Outputs'!$D$5-('Model Part B'!BG1420*'Model Part B'!BJ1420+BG1420*Costperbumped)</f>
        <v>4160</v>
      </c>
      <c r="BN1420" s="74">
        <v>1417</v>
      </c>
      <c r="BO1420" s="68" t="s">
        <v>8</v>
      </c>
      <c r="BP1420" s="71">
        <f t="shared" si="489"/>
        <v>44670</v>
      </c>
      <c r="BQ1420" s="67" t="s">
        <v>3</v>
      </c>
      <c r="BR1420" s="68" t="str">
        <f>'Flight Data'!$A1418</f>
        <v>G1417</v>
      </c>
      <c r="BS1420" s="68">
        <f ca="1">'Flight Data'!$B1418</f>
        <v>7</v>
      </c>
      <c r="BT1420" s="68">
        <f ca="1">ROUND(NORMINV($BY1420,'Inputs and Outputs'!$C$18,'Inputs and Outputs'!$D$18),0)</f>
        <v>96</v>
      </c>
      <c r="BU1420" s="68">
        <f t="shared" si="477"/>
        <v>105</v>
      </c>
      <c r="BV1420" s="68">
        <f t="shared" ca="1" si="478"/>
        <v>96</v>
      </c>
      <c r="BW1420" s="68">
        <f ca="1">IF(BV1420-BS1420&gt;'Inputs and Outputs'!$D$4,Five-BS1420,0)</f>
        <v>0</v>
      </c>
      <c r="BX1420" s="68">
        <f ca="1">BV1420*'Inputs and Outputs'!$D$5-BW1420*'Inputs and Outputs'!$D$6</f>
        <v>3840</v>
      </c>
      <c r="BY1420" s="70">
        <f t="shared" ca="1" si="484"/>
        <v>0.18894804313242308</v>
      </c>
      <c r="BZ1420" s="68">
        <f t="shared" si="479"/>
        <v>25</v>
      </c>
      <c r="CA1420" s="75">
        <f ca="1">BV1420*'Inputs and Outputs'!$D$5-('Model Part B'!BW1420*'Model Part B'!BZ1420+BW1420*Costperbumped)</f>
        <v>3840</v>
      </c>
    </row>
    <row r="1421" spans="2:79" x14ac:dyDescent="0.2">
      <c r="B1421" s="74">
        <v>1418</v>
      </c>
      <c r="C1421" s="68" t="s">
        <v>8</v>
      </c>
      <c r="D1421" s="71">
        <f t="shared" si="485"/>
        <v>44670</v>
      </c>
      <c r="E1421" s="67" t="s">
        <v>2</v>
      </c>
      <c r="F1421" s="68" t="str">
        <f>'Flight Data'!$A1419</f>
        <v>G1418</v>
      </c>
      <c r="G1421" s="68">
        <f ca="1">'Flight Data'!$B1419</f>
        <v>0</v>
      </c>
      <c r="H1421" s="68">
        <f ca="1">ROUND(NORMINV($M1421,'Inputs and Outputs'!$C$19,'Inputs and Outputs'!$D$19),0)</f>
        <v>110</v>
      </c>
      <c r="I1421" s="68">
        <f t="shared" si="465"/>
        <v>101</v>
      </c>
      <c r="J1421" s="68">
        <f t="shared" ca="1" si="466"/>
        <v>101</v>
      </c>
      <c r="K1421" s="68">
        <f ca="1">IF(J1421-G1421&gt;'Inputs and Outputs'!$D$4,One-G1421,0)</f>
        <v>1</v>
      </c>
      <c r="L1421" s="68">
        <f ca="1">J1421*'Inputs and Outputs'!$D$5-K1421*'Inputs and Outputs'!$D$6</f>
        <v>3940</v>
      </c>
      <c r="M1421" s="70">
        <f t="shared" ca="1" si="480"/>
        <v>0.9300003469747371</v>
      </c>
      <c r="N1421" s="68">
        <f t="shared" si="467"/>
        <v>25</v>
      </c>
      <c r="O1421" s="75">
        <f ca="1">J1421*'Inputs and Outputs'!$D$5-('Model Part B'!K1421*'Model Part B'!N1421+K1421*Costperbumped)</f>
        <v>3915</v>
      </c>
      <c r="R1421" s="74">
        <v>1418</v>
      </c>
      <c r="S1421" s="68" t="s">
        <v>8</v>
      </c>
      <c r="T1421" s="71">
        <f t="shared" si="486"/>
        <v>44670</v>
      </c>
      <c r="U1421" s="67" t="s">
        <v>2</v>
      </c>
      <c r="V1421" s="68" t="str">
        <f>'Flight Data'!$A1419</f>
        <v>G1418</v>
      </c>
      <c r="W1421" s="68">
        <f ca="1">'Flight Data'!$B1419</f>
        <v>0</v>
      </c>
      <c r="X1421" s="68">
        <f ca="1">ROUND(NORMINV($AC1421,'Inputs and Outputs'!$C$19,'Inputs and Outputs'!$D$19),0)</f>
        <v>101</v>
      </c>
      <c r="Y1421" s="68">
        <f t="shared" si="468"/>
        <v>102</v>
      </c>
      <c r="Z1421" s="68">
        <f t="shared" ca="1" si="469"/>
        <v>101</v>
      </c>
      <c r="AA1421" s="68">
        <f ca="1">IF(Z1421-W1421&gt;'Inputs and Outputs'!$D$4,One-W1421,0)</f>
        <v>1</v>
      </c>
      <c r="AB1421" s="68">
        <f ca="1">Z1421*'Inputs and Outputs'!$D$5-AA1421*'Inputs and Outputs'!$D$6</f>
        <v>3940</v>
      </c>
      <c r="AC1421" s="70">
        <f t="shared" ca="1" si="481"/>
        <v>0.34397389890472152</v>
      </c>
      <c r="AD1421" s="68">
        <f t="shared" si="470"/>
        <v>25</v>
      </c>
      <c r="AE1421" s="75">
        <f ca="1">Z1421*'Inputs and Outputs'!$D$5-('Model Part B'!AA1421*'Model Part B'!AD1421+AA1421*Costperbumped)</f>
        <v>3915</v>
      </c>
      <c r="AH1421" s="74">
        <v>1418</v>
      </c>
      <c r="AI1421" s="68" t="s">
        <v>8</v>
      </c>
      <c r="AJ1421" s="71">
        <f t="shared" si="487"/>
        <v>44670</v>
      </c>
      <c r="AK1421" s="67" t="s">
        <v>2</v>
      </c>
      <c r="AL1421" s="68" t="str">
        <f>'Flight Data'!$A1419</f>
        <v>G1418</v>
      </c>
      <c r="AM1421" s="68">
        <f ca="1">'Flight Data'!$B1419</f>
        <v>0</v>
      </c>
      <c r="AN1421" s="68">
        <f ca="1">ROUND(NORMINV($AS1421,'Inputs and Outputs'!$C$19,'Inputs and Outputs'!$D$19),0)</f>
        <v>95</v>
      </c>
      <c r="AO1421" s="68">
        <f t="shared" si="471"/>
        <v>103</v>
      </c>
      <c r="AP1421" s="68">
        <f t="shared" ca="1" si="472"/>
        <v>95</v>
      </c>
      <c r="AQ1421" s="68">
        <f ca="1">IF(AP1421-AM1421&gt;'Inputs and Outputs'!$D$4,Three-AM1421,0)</f>
        <v>0</v>
      </c>
      <c r="AR1421" s="68">
        <f ca="1">AP1421*'Inputs and Outputs'!$D$5-AQ1421*'Inputs and Outputs'!$D$6</f>
        <v>3800</v>
      </c>
      <c r="AS1421" s="70">
        <f t="shared" ca="1" si="482"/>
        <v>6.1697355148838007E-2</v>
      </c>
      <c r="AT1421" s="68">
        <f t="shared" si="473"/>
        <v>25</v>
      </c>
      <c r="AU1421" s="75">
        <f ca="1">AP1421*'Inputs and Outputs'!$D$5-('Model Part B'!AQ1421*'Model Part B'!AT1421+AQ1421*Costperbumped)</f>
        <v>3800</v>
      </c>
      <c r="AX1421" s="74">
        <v>1418</v>
      </c>
      <c r="AY1421" s="68" t="s">
        <v>8</v>
      </c>
      <c r="AZ1421" s="71">
        <f t="shared" si="488"/>
        <v>44670</v>
      </c>
      <c r="BA1421" s="67" t="s">
        <v>2</v>
      </c>
      <c r="BB1421" s="68" t="str">
        <f>'Flight Data'!$A1419</f>
        <v>G1418</v>
      </c>
      <c r="BC1421" s="68">
        <f ca="1">'Flight Data'!$B1419</f>
        <v>0</v>
      </c>
      <c r="BD1421" s="68">
        <f ca="1">ROUND(NORMINV($BI1421,'Inputs and Outputs'!$C$19,'Inputs and Outputs'!$D$19),0)</f>
        <v>105</v>
      </c>
      <c r="BE1421" s="68">
        <f t="shared" si="474"/>
        <v>104</v>
      </c>
      <c r="BF1421" s="68">
        <f t="shared" ca="1" si="475"/>
        <v>104</v>
      </c>
      <c r="BG1421" s="68">
        <f ca="1">IF(BF1421-BC1421&gt;'Inputs and Outputs'!$D$4,Four-BC1421,0)</f>
        <v>4</v>
      </c>
      <c r="BH1421" s="68">
        <f ca="1">BF1421*'Inputs and Outputs'!$D$5-BG1421*'Inputs and Outputs'!$D$6</f>
        <v>3760</v>
      </c>
      <c r="BI1421" s="70">
        <f t="shared" ca="1" si="483"/>
        <v>0.68916115513307497</v>
      </c>
      <c r="BJ1421" s="68">
        <f t="shared" si="476"/>
        <v>25</v>
      </c>
      <c r="BK1421" s="75">
        <f ca="1">BF1421*'Inputs and Outputs'!$D$5-('Model Part B'!BG1421*'Model Part B'!BJ1421+BG1421*Costperbumped)</f>
        <v>3660</v>
      </c>
      <c r="BN1421" s="74">
        <v>1418</v>
      </c>
      <c r="BO1421" s="68" t="s">
        <v>8</v>
      </c>
      <c r="BP1421" s="71">
        <f t="shared" si="489"/>
        <v>44670</v>
      </c>
      <c r="BQ1421" s="67" t="s">
        <v>2</v>
      </c>
      <c r="BR1421" s="68" t="str">
        <f>'Flight Data'!$A1419</f>
        <v>G1418</v>
      </c>
      <c r="BS1421" s="68">
        <f ca="1">'Flight Data'!$B1419</f>
        <v>0</v>
      </c>
      <c r="BT1421" s="68">
        <f ca="1">ROUND(NORMINV($BY1421,'Inputs and Outputs'!$C$18,'Inputs and Outputs'!$D$18),0)</f>
        <v>94</v>
      </c>
      <c r="BU1421" s="68">
        <f t="shared" si="477"/>
        <v>105</v>
      </c>
      <c r="BV1421" s="68">
        <f t="shared" ca="1" si="478"/>
        <v>94</v>
      </c>
      <c r="BW1421" s="68">
        <f ca="1">IF(BV1421-BS1421&gt;'Inputs and Outputs'!$D$4,Five-BS1421,0)</f>
        <v>0</v>
      </c>
      <c r="BX1421" s="68">
        <f ca="1">BV1421*'Inputs and Outputs'!$D$5-BW1421*'Inputs and Outputs'!$D$6</f>
        <v>3760</v>
      </c>
      <c r="BY1421" s="70">
        <f t="shared" ca="1" si="484"/>
        <v>0.10610630665846454</v>
      </c>
      <c r="BZ1421" s="68">
        <f t="shared" si="479"/>
        <v>25</v>
      </c>
      <c r="CA1421" s="75">
        <f ca="1">BV1421*'Inputs and Outputs'!$D$5-('Model Part B'!BW1421*'Model Part B'!BZ1421+BW1421*Costperbumped)</f>
        <v>3760</v>
      </c>
    </row>
    <row r="1422" spans="2:79" x14ac:dyDescent="0.2">
      <c r="B1422" s="74">
        <v>1419</v>
      </c>
      <c r="C1422" s="68" t="s">
        <v>8</v>
      </c>
      <c r="D1422" s="71">
        <f t="shared" si="485"/>
        <v>44670</v>
      </c>
      <c r="E1422" s="67" t="s">
        <v>0</v>
      </c>
      <c r="F1422" s="68" t="str">
        <f>'Flight Data'!$A1420</f>
        <v>G1419</v>
      </c>
      <c r="G1422" s="68">
        <f ca="1">'Flight Data'!$B1420</f>
        <v>0</v>
      </c>
      <c r="H1422" s="68">
        <f ca="1">ROUND(NORMINV($M1422,'Inputs and Outputs'!$C$20,'Inputs and Outputs'!$D$20),0)</f>
        <v>99</v>
      </c>
      <c r="I1422" s="68">
        <f t="shared" si="465"/>
        <v>101</v>
      </c>
      <c r="J1422" s="68">
        <f t="shared" ca="1" si="466"/>
        <v>99</v>
      </c>
      <c r="K1422" s="68">
        <f ca="1">IF(J1422-G1422&gt;'Inputs and Outputs'!$D$4,One-G1422,0)</f>
        <v>0</v>
      </c>
      <c r="L1422" s="68">
        <f ca="1">J1422*'Inputs and Outputs'!$D$5-K1422*'Inputs and Outputs'!$D$6</f>
        <v>3960</v>
      </c>
      <c r="M1422" s="70">
        <f t="shared" ca="1" si="480"/>
        <v>0.13292330507248318</v>
      </c>
      <c r="N1422" s="68">
        <f t="shared" si="467"/>
        <v>200</v>
      </c>
      <c r="O1422" s="75">
        <f ca="1">J1422*'Inputs and Outputs'!$D$5-('Model Part B'!K1422*'Model Part B'!N1422+K1422*Costperbumped)</f>
        <v>3960</v>
      </c>
      <c r="R1422" s="74">
        <v>1419</v>
      </c>
      <c r="S1422" s="68" t="s">
        <v>8</v>
      </c>
      <c r="T1422" s="71">
        <f t="shared" si="486"/>
        <v>44670</v>
      </c>
      <c r="U1422" s="67" t="s">
        <v>0</v>
      </c>
      <c r="V1422" s="68" t="str">
        <f>'Flight Data'!$A1420</f>
        <v>G1419</v>
      </c>
      <c r="W1422" s="68">
        <f ca="1">'Flight Data'!$B1420</f>
        <v>0</v>
      </c>
      <c r="X1422" s="68">
        <f ca="1">ROUND(NORMINV($AC1422,'Inputs and Outputs'!$C$20,'Inputs and Outputs'!$D$20),0)</f>
        <v>111</v>
      </c>
      <c r="Y1422" s="68">
        <f t="shared" si="468"/>
        <v>102</v>
      </c>
      <c r="Z1422" s="68">
        <f t="shared" ca="1" si="469"/>
        <v>102</v>
      </c>
      <c r="AA1422" s="68">
        <f ca="1">IF(Z1422-W1422&gt;'Inputs and Outputs'!$D$4,One-W1422,0)</f>
        <v>1</v>
      </c>
      <c r="AB1422" s="68">
        <f ca="1">Z1422*'Inputs and Outputs'!$D$5-AA1422*'Inputs and Outputs'!$D$6</f>
        <v>3980</v>
      </c>
      <c r="AC1422" s="70">
        <f t="shared" ca="1" si="481"/>
        <v>0.89871939057100469</v>
      </c>
      <c r="AD1422" s="68">
        <f t="shared" si="470"/>
        <v>200</v>
      </c>
      <c r="AE1422" s="75">
        <f ca="1">Z1422*'Inputs and Outputs'!$D$5-('Model Part B'!AA1422*'Model Part B'!AD1422+AA1422*Costperbumped)</f>
        <v>3780</v>
      </c>
      <c r="AH1422" s="74">
        <v>1419</v>
      </c>
      <c r="AI1422" s="68" t="s">
        <v>8</v>
      </c>
      <c r="AJ1422" s="71">
        <f t="shared" si="487"/>
        <v>44670</v>
      </c>
      <c r="AK1422" s="67" t="s">
        <v>0</v>
      </c>
      <c r="AL1422" s="68" t="str">
        <f>'Flight Data'!$A1420</f>
        <v>G1419</v>
      </c>
      <c r="AM1422" s="68">
        <f ca="1">'Flight Data'!$B1420</f>
        <v>0</v>
      </c>
      <c r="AN1422" s="68">
        <f ca="1">ROUND(NORMINV($AS1422,'Inputs and Outputs'!$C$20,'Inputs and Outputs'!$D$20),0)</f>
        <v>108</v>
      </c>
      <c r="AO1422" s="68">
        <f t="shared" si="471"/>
        <v>103</v>
      </c>
      <c r="AP1422" s="68">
        <f t="shared" ca="1" si="472"/>
        <v>103</v>
      </c>
      <c r="AQ1422" s="68">
        <f ca="1">IF(AP1422-AM1422&gt;'Inputs and Outputs'!$D$4,Three-AM1422,0)</f>
        <v>3</v>
      </c>
      <c r="AR1422" s="68">
        <f ca="1">AP1422*'Inputs and Outputs'!$D$5-AQ1422*'Inputs and Outputs'!$D$6</f>
        <v>3820</v>
      </c>
      <c r="AS1422" s="70">
        <f t="shared" ca="1" si="482"/>
        <v>0.73272538078797134</v>
      </c>
      <c r="AT1422" s="68">
        <f t="shared" si="473"/>
        <v>200</v>
      </c>
      <c r="AU1422" s="75">
        <f ca="1">AP1422*'Inputs and Outputs'!$D$5-('Model Part B'!AQ1422*'Model Part B'!AT1422+AQ1422*Costperbumped)</f>
        <v>3220</v>
      </c>
      <c r="AX1422" s="74">
        <v>1419</v>
      </c>
      <c r="AY1422" s="68" t="s">
        <v>8</v>
      </c>
      <c r="AZ1422" s="71">
        <f t="shared" si="488"/>
        <v>44670</v>
      </c>
      <c r="BA1422" s="67" t="s">
        <v>0</v>
      </c>
      <c r="BB1422" s="68" t="str">
        <f>'Flight Data'!$A1420</f>
        <v>G1419</v>
      </c>
      <c r="BC1422" s="68">
        <f ca="1">'Flight Data'!$B1420</f>
        <v>0</v>
      </c>
      <c r="BD1422" s="68">
        <f ca="1">ROUND(NORMINV($BI1422,'Inputs and Outputs'!$C$20,'Inputs and Outputs'!$D$20),0)</f>
        <v>108</v>
      </c>
      <c r="BE1422" s="68">
        <f t="shared" si="474"/>
        <v>104</v>
      </c>
      <c r="BF1422" s="68">
        <f t="shared" ca="1" si="475"/>
        <v>104</v>
      </c>
      <c r="BG1422" s="68">
        <f ca="1">IF(BF1422-BC1422&gt;'Inputs and Outputs'!$D$4,Four-BC1422,0)</f>
        <v>4</v>
      </c>
      <c r="BH1422" s="68">
        <f ca="1">BF1422*'Inputs and Outputs'!$D$5-BG1422*'Inputs and Outputs'!$D$6</f>
        <v>3760</v>
      </c>
      <c r="BI1422" s="70">
        <f t="shared" ca="1" si="483"/>
        <v>0.6940020075758051</v>
      </c>
      <c r="BJ1422" s="68">
        <f t="shared" si="476"/>
        <v>200</v>
      </c>
      <c r="BK1422" s="75">
        <f ca="1">BF1422*'Inputs and Outputs'!$D$5-('Model Part B'!BG1422*'Model Part B'!BJ1422+BG1422*Costperbumped)</f>
        <v>2960</v>
      </c>
      <c r="BN1422" s="74">
        <v>1419</v>
      </c>
      <c r="BO1422" s="68" t="s">
        <v>8</v>
      </c>
      <c r="BP1422" s="71">
        <f t="shared" si="489"/>
        <v>44670</v>
      </c>
      <c r="BQ1422" s="67" t="s">
        <v>0</v>
      </c>
      <c r="BR1422" s="68" t="str">
        <f>'Flight Data'!$A1420</f>
        <v>G1419</v>
      </c>
      <c r="BS1422" s="68">
        <f ca="1">'Flight Data'!$B1420</f>
        <v>0</v>
      </c>
      <c r="BT1422" s="68">
        <f ca="1">ROUND(NORMINV($BY1422,'Inputs and Outputs'!$C$18,'Inputs and Outputs'!$D$18),0)</f>
        <v>95</v>
      </c>
      <c r="BU1422" s="68">
        <f t="shared" si="477"/>
        <v>105</v>
      </c>
      <c r="BV1422" s="68">
        <f t="shared" ca="1" si="478"/>
        <v>95</v>
      </c>
      <c r="BW1422" s="68">
        <f ca="1">IF(BV1422-BS1422&gt;'Inputs and Outputs'!$D$4,Five-BS1422,0)</f>
        <v>0</v>
      </c>
      <c r="BX1422" s="68">
        <f ca="1">BV1422*'Inputs and Outputs'!$D$5-BW1422*'Inputs and Outputs'!$D$6</f>
        <v>3800</v>
      </c>
      <c r="BY1422" s="70">
        <f t="shared" ca="1" si="484"/>
        <v>0.15624744589846606</v>
      </c>
      <c r="BZ1422" s="68">
        <f t="shared" si="479"/>
        <v>200</v>
      </c>
      <c r="CA1422" s="75">
        <f ca="1">BV1422*'Inputs and Outputs'!$D$5-('Model Part B'!BW1422*'Model Part B'!BZ1422+BW1422*Costperbumped)</f>
        <v>3800</v>
      </c>
    </row>
    <row r="1423" spans="2:79" x14ac:dyDescent="0.2">
      <c r="B1423" s="74">
        <v>1420</v>
      </c>
      <c r="C1423" s="68" t="s">
        <v>7</v>
      </c>
      <c r="D1423" s="71">
        <f t="shared" si="485"/>
        <v>44671</v>
      </c>
      <c r="E1423" s="67" t="s">
        <v>3</v>
      </c>
      <c r="F1423" s="68" t="str">
        <f>'Flight Data'!$A1421</f>
        <v>G1420</v>
      </c>
      <c r="G1423" s="68">
        <f ca="1">'Flight Data'!$B1421</f>
        <v>1</v>
      </c>
      <c r="H1423" s="68">
        <f ca="1">ROUND(NORMINV($M1423,'Inputs and Outputs'!$C$18,'Inputs and Outputs'!$D$18),0)</f>
        <v>103</v>
      </c>
      <c r="I1423" s="68">
        <f t="shared" si="465"/>
        <v>101</v>
      </c>
      <c r="J1423" s="68">
        <f t="shared" ca="1" si="466"/>
        <v>101</v>
      </c>
      <c r="K1423" s="68">
        <f ca="1">IF(J1423-G1423&gt;'Inputs and Outputs'!$D$4,One-G1423,0)</f>
        <v>0</v>
      </c>
      <c r="L1423" s="68">
        <f ca="1">J1423*'Inputs and Outputs'!$D$5-K1423*'Inputs and Outputs'!$D$6</f>
        <v>4040</v>
      </c>
      <c r="M1423" s="70">
        <f t="shared" ca="1" si="480"/>
        <v>0.59966833277093567</v>
      </c>
      <c r="N1423" s="68">
        <f t="shared" si="467"/>
        <v>25</v>
      </c>
      <c r="O1423" s="75">
        <f ca="1">J1423*'Inputs and Outputs'!$D$5-('Model Part B'!K1423*'Model Part B'!N1423+K1423*Costperbumped)</f>
        <v>4040</v>
      </c>
      <c r="R1423" s="74">
        <v>1420</v>
      </c>
      <c r="S1423" s="68" t="s">
        <v>7</v>
      </c>
      <c r="T1423" s="71">
        <f t="shared" si="486"/>
        <v>44671</v>
      </c>
      <c r="U1423" s="67" t="s">
        <v>3</v>
      </c>
      <c r="V1423" s="68" t="str">
        <f>'Flight Data'!$A1421</f>
        <v>G1420</v>
      </c>
      <c r="W1423" s="68">
        <f ca="1">'Flight Data'!$B1421</f>
        <v>1</v>
      </c>
      <c r="X1423" s="68">
        <f ca="1">ROUND(NORMINV($AC1423,'Inputs and Outputs'!$C$18,'Inputs and Outputs'!$D$18),0)</f>
        <v>104</v>
      </c>
      <c r="Y1423" s="68">
        <f t="shared" si="468"/>
        <v>102</v>
      </c>
      <c r="Z1423" s="68">
        <f t="shared" ca="1" si="469"/>
        <v>102</v>
      </c>
      <c r="AA1423" s="68">
        <f ca="1">IF(Z1423-W1423&gt;'Inputs and Outputs'!$D$4,One-W1423,0)</f>
        <v>0</v>
      </c>
      <c r="AB1423" s="68">
        <f ca="1">Z1423*'Inputs and Outputs'!$D$5-AA1423*'Inputs and Outputs'!$D$6</f>
        <v>4080</v>
      </c>
      <c r="AC1423" s="70">
        <f t="shared" ca="1" si="481"/>
        <v>0.70225981303625562</v>
      </c>
      <c r="AD1423" s="68">
        <f t="shared" si="470"/>
        <v>25</v>
      </c>
      <c r="AE1423" s="75">
        <f ca="1">Z1423*'Inputs and Outputs'!$D$5-('Model Part B'!AA1423*'Model Part B'!AD1423+AA1423*Costperbumped)</f>
        <v>4080</v>
      </c>
      <c r="AH1423" s="74">
        <v>1420</v>
      </c>
      <c r="AI1423" s="68" t="s">
        <v>7</v>
      </c>
      <c r="AJ1423" s="71">
        <f t="shared" si="487"/>
        <v>44671</v>
      </c>
      <c r="AK1423" s="67" t="s">
        <v>3</v>
      </c>
      <c r="AL1423" s="68" t="str">
        <f>'Flight Data'!$A1421</f>
        <v>G1420</v>
      </c>
      <c r="AM1423" s="68">
        <f ca="1">'Flight Data'!$B1421</f>
        <v>1</v>
      </c>
      <c r="AN1423" s="68">
        <f ca="1">ROUND(NORMINV($AS1423,'Inputs and Outputs'!$C$18,'Inputs and Outputs'!$D$18),0)</f>
        <v>103</v>
      </c>
      <c r="AO1423" s="68">
        <f t="shared" si="471"/>
        <v>103</v>
      </c>
      <c r="AP1423" s="68">
        <f t="shared" ca="1" si="472"/>
        <v>103</v>
      </c>
      <c r="AQ1423" s="68">
        <f ca="1">IF(AP1423-AM1423&gt;'Inputs and Outputs'!$D$4,Three-AM1423,0)</f>
        <v>2</v>
      </c>
      <c r="AR1423" s="68">
        <f ca="1">AP1423*'Inputs and Outputs'!$D$5-AQ1423*'Inputs and Outputs'!$D$6</f>
        <v>3920</v>
      </c>
      <c r="AS1423" s="70">
        <f t="shared" ca="1" si="482"/>
        <v>0.63020066609467584</v>
      </c>
      <c r="AT1423" s="68">
        <f t="shared" si="473"/>
        <v>25</v>
      </c>
      <c r="AU1423" s="75">
        <f ca="1">AP1423*'Inputs and Outputs'!$D$5-('Model Part B'!AQ1423*'Model Part B'!AT1423+AQ1423*Costperbumped)</f>
        <v>3870</v>
      </c>
      <c r="AX1423" s="74">
        <v>1420</v>
      </c>
      <c r="AY1423" s="68" t="s">
        <v>7</v>
      </c>
      <c r="AZ1423" s="71">
        <f t="shared" si="488"/>
        <v>44671</v>
      </c>
      <c r="BA1423" s="67" t="s">
        <v>3</v>
      </c>
      <c r="BB1423" s="68" t="str">
        <f>'Flight Data'!$A1421</f>
        <v>G1420</v>
      </c>
      <c r="BC1423" s="68">
        <f ca="1">'Flight Data'!$B1421</f>
        <v>1</v>
      </c>
      <c r="BD1423" s="68">
        <f ca="1">ROUND(NORMINV($BI1423,'Inputs and Outputs'!$C$18,'Inputs and Outputs'!$D$18),0)</f>
        <v>91</v>
      </c>
      <c r="BE1423" s="68">
        <f t="shared" si="474"/>
        <v>104</v>
      </c>
      <c r="BF1423" s="68">
        <f t="shared" ca="1" si="475"/>
        <v>91</v>
      </c>
      <c r="BG1423" s="68">
        <f ca="1">IF(BF1423-BC1423&gt;'Inputs and Outputs'!$D$4,Four-BC1423,0)</f>
        <v>0</v>
      </c>
      <c r="BH1423" s="68">
        <f ca="1">BF1423*'Inputs and Outputs'!$D$5-BG1423*'Inputs and Outputs'!$D$6</f>
        <v>3640</v>
      </c>
      <c r="BI1423" s="70">
        <f t="shared" ca="1" si="483"/>
        <v>4.7557628498908544E-2</v>
      </c>
      <c r="BJ1423" s="68">
        <f t="shared" si="476"/>
        <v>25</v>
      </c>
      <c r="BK1423" s="75">
        <f ca="1">BF1423*'Inputs and Outputs'!$D$5-('Model Part B'!BG1423*'Model Part B'!BJ1423+BG1423*Costperbumped)</f>
        <v>3640</v>
      </c>
      <c r="BN1423" s="74">
        <v>1420</v>
      </c>
      <c r="BO1423" s="68" t="s">
        <v>7</v>
      </c>
      <c r="BP1423" s="71">
        <f t="shared" si="489"/>
        <v>44671</v>
      </c>
      <c r="BQ1423" s="67" t="s">
        <v>3</v>
      </c>
      <c r="BR1423" s="68" t="str">
        <f>'Flight Data'!$A1421</f>
        <v>G1420</v>
      </c>
      <c r="BS1423" s="68">
        <f ca="1">'Flight Data'!$B1421</f>
        <v>1</v>
      </c>
      <c r="BT1423" s="68">
        <f ca="1">ROUND(NORMINV($BY1423,'Inputs and Outputs'!$C$18,'Inputs and Outputs'!$D$18),0)</f>
        <v>103</v>
      </c>
      <c r="BU1423" s="68">
        <f t="shared" si="477"/>
        <v>105</v>
      </c>
      <c r="BV1423" s="68">
        <f t="shared" ca="1" si="478"/>
        <v>103</v>
      </c>
      <c r="BW1423" s="68">
        <f ca="1">IF(BV1423-BS1423&gt;'Inputs and Outputs'!$D$4,Five-BS1423,0)</f>
        <v>4</v>
      </c>
      <c r="BX1423" s="68">
        <f ca="1">BV1423*'Inputs and Outputs'!$D$5-BW1423*'Inputs and Outputs'!$D$6</f>
        <v>3720</v>
      </c>
      <c r="BY1423" s="70">
        <f t="shared" ca="1" si="484"/>
        <v>0.62462991790335276</v>
      </c>
      <c r="BZ1423" s="68">
        <f t="shared" si="479"/>
        <v>25</v>
      </c>
      <c r="CA1423" s="75">
        <f ca="1">BV1423*'Inputs and Outputs'!$D$5-('Model Part B'!BW1423*'Model Part B'!BZ1423+BW1423*Costperbumped)</f>
        <v>3620</v>
      </c>
    </row>
    <row r="1424" spans="2:79" x14ac:dyDescent="0.2">
      <c r="B1424" s="74">
        <v>1421</v>
      </c>
      <c r="C1424" s="68" t="s">
        <v>7</v>
      </c>
      <c r="D1424" s="71">
        <f t="shared" si="485"/>
        <v>44671</v>
      </c>
      <c r="E1424" s="67" t="s">
        <v>2</v>
      </c>
      <c r="F1424" s="68" t="str">
        <f>'Flight Data'!$A1422</f>
        <v>G1421</v>
      </c>
      <c r="G1424" s="68">
        <f ca="1">'Flight Data'!$B1422</f>
        <v>5</v>
      </c>
      <c r="H1424" s="68">
        <f ca="1">ROUND(NORMINV($M1424,'Inputs and Outputs'!$C$19,'Inputs and Outputs'!$D$19),0)</f>
        <v>97</v>
      </c>
      <c r="I1424" s="68">
        <f t="shared" si="465"/>
        <v>101</v>
      </c>
      <c r="J1424" s="68">
        <f t="shared" ca="1" si="466"/>
        <v>97</v>
      </c>
      <c r="K1424" s="68">
        <f ca="1">IF(J1424-G1424&gt;'Inputs and Outputs'!$D$4,One-G1424,0)</f>
        <v>0</v>
      </c>
      <c r="L1424" s="68">
        <f ca="1">J1424*'Inputs and Outputs'!$D$5-K1424*'Inputs and Outputs'!$D$6</f>
        <v>3880</v>
      </c>
      <c r="M1424" s="70">
        <f t="shared" ca="1" si="480"/>
        <v>0.10967202192500514</v>
      </c>
      <c r="N1424" s="68">
        <f t="shared" si="467"/>
        <v>25</v>
      </c>
      <c r="O1424" s="75">
        <f ca="1">J1424*'Inputs and Outputs'!$D$5-('Model Part B'!K1424*'Model Part B'!N1424+K1424*Costperbumped)</f>
        <v>3880</v>
      </c>
      <c r="R1424" s="74">
        <v>1421</v>
      </c>
      <c r="S1424" s="68" t="s">
        <v>7</v>
      </c>
      <c r="T1424" s="71">
        <f t="shared" si="486"/>
        <v>44671</v>
      </c>
      <c r="U1424" s="67" t="s">
        <v>2</v>
      </c>
      <c r="V1424" s="68" t="str">
        <f>'Flight Data'!$A1422</f>
        <v>G1421</v>
      </c>
      <c r="W1424" s="68">
        <f ca="1">'Flight Data'!$B1422</f>
        <v>5</v>
      </c>
      <c r="X1424" s="68">
        <f ca="1">ROUND(NORMINV($AC1424,'Inputs and Outputs'!$C$19,'Inputs and Outputs'!$D$19),0)</f>
        <v>113</v>
      </c>
      <c r="Y1424" s="68">
        <f t="shared" si="468"/>
        <v>102</v>
      </c>
      <c r="Z1424" s="68">
        <f t="shared" ca="1" si="469"/>
        <v>102</v>
      </c>
      <c r="AA1424" s="68">
        <f ca="1">IF(Z1424-W1424&gt;'Inputs and Outputs'!$D$4,One-W1424,0)</f>
        <v>0</v>
      </c>
      <c r="AB1424" s="68">
        <f ca="1">Z1424*'Inputs and Outputs'!$D$5-AA1424*'Inputs and Outputs'!$D$6</f>
        <v>4080</v>
      </c>
      <c r="AC1424" s="70">
        <f t="shared" ca="1" si="481"/>
        <v>0.9756103539349501</v>
      </c>
      <c r="AD1424" s="68">
        <f t="shared" si="470"/>
        <v>25</v>
      </c>
      <c r="AE1424" s="75">
        <f ca="1">Z1424*'Inputs and Outputs'!$D$5-('Model Part B'!AA1424*'Model Part B'!AD1424+AA1424*Costperbumped)</f>
        <v>4080</v>
      </c>
      <c r="AH1424" s="74">
        <v>1421</v>
      </c>
      <c r="AI1424" s="68" t="s">
        <v>7</v>
      </c>
      <c r="AJ1424" s="71">
        <f t="shared" si="487"/>
        <v>44671</v>
      </c>
      <c r="AK1424" s="67" t="s">
        <v>2</v>
      </c>
      <c r="AL1424" s="68" t="str">
        <f>'Flight Data'!$A1422</f>
        <v>G1421</v>
      </c>
      <c r="AM1424" s="68">
        <f ca="1">'Flight Data'!$B1422</f>
        <v>5</v>
      </c>
      <c r="AN1424" s="68">
        <f ca="1">ROUND(NORMINV($AS1424,'Inputs and Outputs'!$C$19,'Inputs and Outputs'!$D$19),0)</f>
        <v>92</v>
      </c>
      <c r="AO1424" s="68">
        <f t="shared" si="471"/>
        <v>103</v>
      </c>
      <c r="AP1424" s="68">
        <f t="shared" ca="1" si="472"/>
        <v>92</v>
      </c>
      <c r="AQ1424" s="68">
        <f ca="1">IF(AP1424-AM1424&gt;'Inputs and Outputs'!$D$4,Three-AM1424,0)</f>
        <v>0</v>
      </c>
      <c r="AR1424" s="68">
        <f ca="1">AP1424*'Inputs and Outputs'!$D$5-AQ1424*'Inputs and Outputs'!$D$6</f>
        <v>3680</v>
      </c>
      <c r="AS1424" s="70">
        <f t="shared" ca="1" si="482"/>
        <v>1.3211010320657413E-2</v>
      </c>
      <c r="AT1424" s="68">
        <f t="shared" si="473"/>
        <v>25</v>
      </c>
      <c r="AU1424" s="75">
        <f ca="1">AP1424*'Inputs and Outputs'!$D$5-('Model Part B'!AQ1424*'Model Part B'!AT1424+AQ1424*Costperbumped)</f>
        <v>3680</v>
      </c>
      <c r="AX1424" s="74">
        <v>1421</v>
      </c>
      <c r="AY1424" s="68" t="s">
        <v>7</v>
      </c>
      <c r="AZ1424" s="71">
        <f t="shared" si="488"/>
        <v>44671</v>
      </c>
      <c r="BA1424" s="67" t="s">
        <v>2</v>
      </c>
      <c r="BB1424" s="68" t="str">
        <f>'Flight Data'!$A1422</f>
        <v>G1421</v>
      </c>
      <c r="BC1424" s="68">
        <f ca="1">'Flight Data'!$B1422</f>
        <v>5</v>
      </c>
      <c r="BD1424" s="68">
        <f ca="1">ROUND(NORMINV($BI1424,'Inputs and Outputs'!$C$19,'Inputs and Outputs'!$D$19),0)</f>
        <v>103</v>
      </c>
      <c r="BE1424" s="68">
        <f t="shared" si="474"/>
        <v>104</v>
      </c>
      <c r="BF1424" s="68">
        <f t="shared" ca="1" si="475"/>
        <v>103</v>
      </c>
      <c r="BG1424" s="68">
        <f ca="1">IF(BF1424-BC1424&gt;'Inputs and Outputs'!$D$4,Four-BC1424,0)</f>
        <v>0</v>
      </c>
      <c r="BH1424" s="68">
        <f ca="1">BF1424*'Inputs and Outputs'!$D$5-BG1424*'Inputs and Outputs'!$D$6</f>
        <v>4120</v>
      </c>
      <c r="BI1424" s="70">
        <f t="shared" ca="1" si="483"/>
        <v>0.46664907754680285</v>
      </c>
      <c r="BJ1424" s="68">
        <f t="shared" si="476"/>
        <v>25</v>
      </c>
      <c r="BK1424" s="75">
        <f ca="1">BF1424*'Inputs and Outputs'!$D$5-('Model Part B'!BG1424*'Model Part B'!BJ1424+BG1424*Costperbumped)</f>
        <v>4120</v>
      </c>
      <c r="BN1424" s="74">
        <v>1421</v>
      </c>
      <c r="BO1424" s="68" t="s">
        <v>7</v>
      </c>
      <c r="BP1424" s="71">
        <f t="shared" si="489"/>
        <v>44671</v>
      </c>
      <c r="BQ1424" s="67" t="s">
        <v>2</v>
      </c>
      <c r="BR1424" s="68" t="str">
        <f>'Flight Data'!$A1422</f>
        <v>G1421</v>
      </c>
      <c r="BS1424" s="68">
        <f ca="1">'Flight Data'!$B1422</f>
        <v>5</v>
      </c>
      <c r="BT1424" s="68">
        <f ca="1">ROUND(NORMINV($BY1424,'Inputs and Outputs'!$C$18,'Inputs and Outputs'!$D$18),0)</f>
        <v>105</v>
      </c>
      <c r="BU1424" s="68">
        <f t="shared" si="477"/>
        <v>105</v>
      </c>
      <c r="BV1424" s="68">
        <f t="shared" ca="1" si="478"/>
        <v>105</v>
      </c>
      <c r="BW1424" s="68">
        <f ca="1">IF(BV1424-BS1424&gt;'Inputs and Outputs'!$D$4,Five-BS1424,0)</f>
        <v>0</v>
      </c>
      <c r="BX1424" s="68">
        <f ca="1">BV1424*'Inputs and Outputs'!$D$5-BW1424*'Inputs and Outputs'!$D$6</f>
        <v>4200</v>
      </c>
      <c r="BY1424" s="70">
        <f t="shared" ca="1" si="484"/>
        <v>0.75713372406996948</v>
      </c>
      <c r="BZ1424" s="68">
        <f t="shared" si="479"/>
        <v>25</v>
      </c>
      <c r="CA1424" s="75">
        <f ca="1">BV1424*'Inputs and Outputs'!$D$5-('Model Part B'!BW1424*'Model Part B'!BZ1424+BW1424*Costperbumped)</f>
        <v>4200</v>
      </c>
    </row>
    <row r="1425" spans="2:79" x14ac:dyDescent="0.2">
      <c r="B1425" s="74">
        <v>1422</v>
      </c>
      <c r="C1425" s="68" t="s">
        <v>7</v>
      </c>
      <c r="D1425" s="71">
        <f t="shared" si="485"/>
        <v>44671</v>
      </c>
      <c r="E1425" s="67" t="s">
        <v>0</v>
      </c>
      <c r="F1425" s="68" t="str">
        <f>'Flight Data'!$A1423</f>
        <v>G1422</v>
      </c>
      <c r="G1425" s="68">
        <f ca="1">'Flight Data'!$B1423</f>
        <v>5</v>
      </c>
      <c r="H1425" s="68">
        <f ca="1">ROUND(NORMINV($M1425,'Inputs and Outputs'!$C$20,'Inputs and Outputs'!$D$20),0)</f>
        <v>107</v>
      </c>
      <c r="I1425" s="68">
        <f t="shared" si="465"/>
        <v>101</v>
      </c>
      <c r="J1425" s="68">
        <f t="shared" ca="1" si="466"/>
        <v>101</v>
      </c>
      <c r="K1425" s="68">
        <f ca="1">IF(J1425-G1425&gt;'Inputs and Outputs'!$D$4,One-G1425,0)</f>
        <v>0</v>
      </c>
      <c r="L1425" s="68">
        <f ca="1">J1425*'Inputs and Outputs'!$D$5-K1425*'Inputs and Outputs'!$D$6</f>
        <v>4040</v>
      </c>
      <c r="M1425" s="70">
        <f t="shared" ca="1" si="480"/>
        <v>0.636429734104625</v>
      </c>
      <c r="N1425" s="68">
        <f t="shared" si="467"/>
        <v>200</v>
      </c>
      <c r="O1425" s="75">
        <f ca="1">J1425*'Inputs and Outputs'!$D$5-('Model Part B'!K1425*'Model Part B'!N1425+K1425*Costperbumped)</f>
        <v>4040</v>
      </c>
      <c r="R1425" s="74">
        <v>1422</v>
      </c>
      <c r="S1425" s="68" t="s">
        <v>7</v>
      </c>
      <c r="T1425" s="71">
        <f t="shared" si="486"/>
        <v>44671</v>
      </c>
      <c r="U1425" s="67" t="s">
        <v>0</v>
      </c>
      <c r="V1425" s="68" t="str">
        <f>'Flight Data'!$A1423</f>
        <v>G1422</v>
      </c>
      <c r="W1425" s="68">
        <f ca="1">'Flight Data'!$B1423</f>
        <v>5</v>
      </c>
      <c r="X1425" s="68">
        <f ca="1">ROUND(NORMINV($AC1425,'Inputs and Outputs'!$C$20,'Inputs and Outputs'!$D$20),0)</f>
        <v>102</v>
      </c>
      <c r="Y1425" s="68">
        <f t="shared" si="468"/>
        <v>102</v>
      </c>
      <c r="Z1425" s="68">
        <f t="shared" ca="1" si="469"/>
        <v>102</v>
      </c>
      <c r="AA1425" s="68">
        <f ca="1">IF(Z1425-W1425&gt;'Inputs and Outputs'!$D$4,One-W1425,0)</f>
        <v>0</v>
      </c>
      <c r="AB1425" s="68">
        <f ca="1">Z1425*'Inputs and Outputs'!$D$5-AA1425*'Inputs and Outputs'!$D$6</f>
        <v>4080</v>
      </c>
      <c r="AC1425" s="70">
        <f t="shared" ca="1" si="481"/>
        <v>0.27113423802670578</v>
      </c>
      <c r="AD1425" s="68">
        <f t="shared" si="470"/>
        <v>200</v>
      </c>
      <c r="AE1425" s="75">
        <f ca="1">Z1425*'Inputs and Outputs'!$D$5-('Model Part B'!AA1425*'Model Part B'!AD1425+AA1425*Costperbumped)</f>
        <v>4080</v>
      </c>
      <c r="AH1425" s="74">
        <v>1422</v>
      </c>
      <c r="AI1425" s="68" t="s">
        <v>7</v>
      </c>
      <c r="AJ1425" s="71">
        <f t="shared" si="487"/>
        <v>44671</v>
      </c>
      <c r="AK1425" s="67" t="s">
        <v>0</v>
      </c>
      <c r="AL1425" s="68" t="str">
        <f>'Flight Data'!$A1423</f>
        <v>G1422</v>
      </c>
      <c r="AM1425" s="68">
        <f ca="1">'Flight Data'!$B1423</f>
        <v>5</v>
      </c>
      <c r="AN1425" s="68">
        <f ca="1">ROUND(NORMINV($AS1425,'Inputs and Outputs'!$C$20,'Inputs and Outputs'!$D$20),0)</f>
        <v>97</v>
      </c>
      <c r="AO1425" s="68">
        <f t="shared" si="471"/>
        <v>103</v>
      </c>
      <c r="AP1425" s="68">
        <f t="shared" ca="1" si="472"/>
        <v>97</v>
      </c>
      <c r="AQ1425" s="68">
        <f ca="1">IF(AP1425-AM1425&gt;'Inputs and Outputs'!$D$4,Three-AM1425,0)</f>
        <v>0</v>
      </c>
      <c r="AR1425" s="68">
        <f ca="1">AP1425*'Inputs and Outputs'!$D$5-AQ1425*'Inputs and Outputs'!$D$6</f>
        <v>3880</v>
      </c>
      <c r="AS1425" s="70">
        <f t="shared" ca="1" si="482"/>
        <v>5.7033434157763852E-2</v>
      </c>
      <c r="AT1425" s="68">
        <f t="shared" si="473"/>
        <v>200</v>
      </c>
      <c r="AU1425" s="75">
        <f ca="1">AP1425*'Inputs and Outputs'!$D$5-('Model Part B'!AQ1425*'Model Part B'!AT1425+AQ1425*Costperbumped)</f>
        <v>3880</v>
      </c>
      <c r="AX1425" s="74">
        <v>1422</v>
      </c>
      <c r="AY1425" s="68" t="s">
        <v>7</v>
      </c>
      <c r="AZ1425" s="71">
        <f t="shared" si="488"/>
        <v>44671</v>
      </c>
      <c r="BA1425" s="67" t="s">
        <v>0</v>
      </c>
      <c r="BB1425" s="68" t="str">
        <f>'Flight Data'!$A1423</f>
        <v>G1422</v>
      </c>
      <c r="BC1425" s="68">
        <f ca="1">'Flight Data'!$B1423</f>
        <v>5</v>
      </c>
      <c r="BD1425" s="68">
        <f ca="1">ROUND(NORMINV($BI1425,'Inputs and Outputs'!$C$20,'Inputs and Outputs'!$D$20),0)</f>
        <v>105</v>
      </c>
      <c r="BE1425" s="68">
        <f t="shared" si="474"/>
        <v>104</v>
      </c>
      <c r="BF1425" s="68">
        <f t="shared" ca="1" si="475"/>
        <v>104</v>
      </c>
      <c r="BG1425" s="68">
        <f ca="1">IF(BF1425-BC1425&gt;'Inputs and Outputs'!$D$4,Four-BC1425,0)</f>
        <v>0</v>
      </c>
      <c r="BH1425" s="68">
        <f ca="1">BF1425*'Inputs and Outputs'!$D$5-BG1425*'Inputs and Outputs'!$D$6</f>
        <v>4160</v>
      </c>
      <c r="BI1425" s="70">
        <f t="shared" ca="1" si="483"/>
        <v>0.53233605111460858</v>
      </c>
      <c r="BJ1425" s="68">
        <f t="shared" si="476"/>
        <v>200</v>
      </c>
      <c r="BK1425" s="75">
        <f ca="1">BF1425*'Inputs and Outputs'!$D$5-('Model Part B'!BG1425*'Model Part B'!BJ1425+BG1425*Costperbumped)</f>
        <v>4160</v>
      </c>
      <c r="BN1425" s="74">
        <v>1422</v>
      </c>
      <c r="BO1425" s="68" t="s">
        <v>7</v>
      </c>
      <c r="BP1425" s="71">
        <f t="shared" si="489"/>
        <v>44671</v>
      </c>
      <c r="BQ1425" s="67" t="s">
        <v>0</v>
      </c>
      <c r="BR1425" s="68" t="str">
        <f>'Flight Data'!$A1423</f>
        <v>G1422</v>
      </c>
      <c r="BS1425" s="68">
        <f ca="1">'Flight Data'!$B1423</f>
        <v>5</v>
      </c>
      <c r="BT1425" s="68">
        <f ca="1">ROUND(NORMINV($BY1425,'Inputs and Outputs'!$C$18,'Inputs and Outputs'!$D$18),0)</f>
        <v>98</v>
      </c>
      <c r="BU1425" s="68">
        <f t="shared" si="477"/>
        <v>105</v>
      </c>
      <c r="BV1425" s="68">
        <f t="shared" ca="1" si="478"/>
        <v>98</v>
      </c>
      <c r="BW1425" s="68">
        <f ca="1">IF(BV1425-BS1425&gt;'Inputs and Outputs'!$D$4,Five-BS1425,0)</f>
        <v>0</v>
      </c>
      <c r="BX1425" s="68">
        <f ca="1">BV1425*'Inputs and Outputs'!$D$5-BW1425*'Inputs and Outputs'!$D$6</f>
        <v>3920</v>
      </c>
      <c r="BY1425" s="70">
        <f t="shared" ca="1" si="484"/>
        <v>0.31189082626828835</v>
      </c>
      <c r="BZ1425" s="68">
        <f t="shared" si="479"/>
        <v>200</v>
      </c>
      <c r="CA1425" s="75">
        <f ca="1">BV1425*'Inputs and Outputs'!$D$5-('Model Part B'!BW1425*'Model Part B'!BZ1425+BW1425*Costperbumped)</f>
        <v>3920</v>
      </c>
    </row>
    <row r="1426" spans="2:79" x14ac:dyDescent="0.2">
      <c r="B1426" s="74">
        <v>1423</v>
      </c>
      <c r="C1426" s="68" t="s">
        <v>6</v>
      </c>
      <c r="D1426" s="71">
        <f t="shared" si="485"/>
        <v>44672</v>
      </c>
      <c r="E1426" s="67" t="s">
        <v>3</v>
      </c>
      <c r="F1426" s="68" t="str">
        <f>'Flight Data'!$A1424</f>
        <v>G1423</v>
      </c>
      <c r="G1426" s="68">
        <f ca="1">'Flight Data'!$B1424</f>
        <v>1</v>
      </c>
      <c r="H1426" s="68">
        <f ca="1">ROUND(NORMINV($M1426,'Inputs and Outputs'!$C$18,'Inputs and Outputs'!$D$18),0)</f>
        <v>93</v>
      </c>
      <c r="I1426" s="68">
        <f t="shared" si="465"/>
        <v>101</v>
      </c>
      <c r="J1426" s="68">
        <f t="shared" ca="1" si="466"/>
        <v>93</v>
      </c>
      <c r="K1426" s="68">
        <f ca="1">IF(J1426-G1426&gt;'Inputs and Outputs'!$D$4,One-G1426,0)</f>
        <v>0</v>
      </c>
      <c r="L1426" s="68">
        <f ca="1">J1426*'Inputs and Outputs'!$D$5-K1426*'Inputs and Outputs'!$D$6</f>
        <v>3720</v>
      </c>
      <c r="M1426" s="70">
        <f t="shared" ca="1" si="480"/>
        <v>8.7905166207197127E-2</v>
      </c>
      <c r="N1426" s="68">
        <f t="shared" si="467"/>
        <v>25</v>
      </c>
      <c r="O1426" s="75">
        <f ca="1">J1426*'Inputs and Outputs'!$D$5-('Model Part B'!K1426*'Model Part B'!N1426+K1426*Costperbumped)</f>
        <v>3720</v>
      </c>
      <c r="R1426" s="74">
        <v>1423</v>
      </c>
      <c r="S1426" s="68" t="s">
        <v>6</v>
      </c>
      <c r="T1426" s="71">
        <f t="shared" si="486"/>
        <v>44672</v>
      </c>
      <c r="U1426" s="67" t="s">
        <v>3</v>
      </c>
      <c r="V1426" s="68" t="str">
        <f>'Flight Data'!$A1424</f>
        <v>G1423</v>
      </c>
      <c r="W1426" s="68">
        <f ca="1">'Flight Data'!$B1424</f>
        <v>1</v>
      </c>
      <c r="X1426" s="68">
        <f ca="1">ROUND(NORMINV($AC1426,'Inputs and Outputs'!$C$18,'Inputs and Outputs'!$D$18),0)</f>
        <v>104</v>
      </c>
      <c r="Y1426" s="68">
        <f t="shared" si="468"/>
        <v>102</v>
      </c>
      <c r="Z1426" s="68">
        <f t="shared" ca="1" si="469"/>
        <v>102</v>
      </c>
      <c r="AA1426" s="68">
        <f ca="1">IF(Z1426-W1426&gt;'Inputs and Outputs'!$D$4,One-W1426,0)</f>
        <v>0</v>
      </c>
      <c r="AB1426" s="68">
        <f ca="1">Z1426*'Inputs and Outputs'!$D$5-AA1426*'Inputs and Outputs'!$D$6</f>
        <v>4080</v>
      </c>
      <c r="AC1426" s="70">
        <f t="shared" ca="1" si="481"/>
        <v>0.67927868055745155</v>
      </c>
      <c r="AD1426" s="68">
        <f t="shared" si="470"/>
        <v>25</v>
      </c>
      <c r="AE1426" s="75">
        <f ca="1">Z1426*'Inputs and Outputs'!$D$5-('Model Part B'!AA1426*'Model Part B'!AD1426+AA1426*Costperbumped)</f>
        <v>4080</v>
      </c>
      <c r="AH1426" s="74">
        <v>1423</v>
      </c>
      <c r="AI1426" s="68" t="s">
        <v>6</v>
      </c>
      <c r="AJ1426" s="71">
        <f t="shared" si="487"/>
        <v>44672</v>
      </c>
      <c r="AK1426" s="67" t="s">
        <v>3</v>
      </c>
      <c r="AL1426" s="68" t="str">
        <f>'Flight Data'!$A1424</f>
        <v>G1423</v>
      </c>
      <c r="AM1426" s="68">
        <f ca="1">'Flight Data'!$B1424</f>
        <v>1</v>
      </c>
      <c r="AN1426" s="68">
        <f ca="1">ROUND(NORMINV($AS1426,'Inputs and Outputs'!$C$18,'Inputs and Outputs'!$D$18),0)</f>
        <v>95</v>
      </c>
      <c r="AO1426" s="68">
        <f t="shared" si="471"/>
        <v>103</v>
      </c>
      <c r="AP1426" s="68">
        <f t="shared" ca="1" si="472"/>
        <v>95</v>
      </c>
      <c r="AQ1426" s="68">
        <f ca="1">IF(AP1426-AM1426&gt;'Inputs and Outputs'!$D$4,Three-AM1426,0)</f>
        <v>0</v>
      </c>
      <c r="AR1426" s="68">
        <f ca="1">AP1426*'Inputs and Outputs'!$D$5-AQ1426*'Inputs and Outputs'!$D$6</f>
        <v>3800</v>
      </c>
      <c r="AS1426" s="70">
        <f t="shared" ca="1" si="482"/>
        <v>0.14809269191175534</v>
      </c>
      <c r="AT1426" s="68">
        <f t="shared" si="473"/>
        <v>25</v>
      </c>
      <c r="AU1426" s="75">
        <f ca="1">AP1426*'Inputs and Outputs'!$D$5-('Model Part B'!AQ1426*'Model Part B'!AT1426+AQ1426*Costperbumped)</f>
        <v>3800</v>
      </c>
      <c r="AX1426" s="74">
        <v>1423</v>
      </c>
      <c r="AY1426" s="68" t="s">
        <v>6</v>
      </c>
      <c r="AZ1426" s="71">
        <f t="shared" si="488"/>
        <v>44672</v>
      </c>
      <c r="BA1426" s="67" t="s">
        <v>3</v>
      </c>
      <c r="BB1426" s="68" t="str">
        <f>'Flight Data'!$A1424</f>
        <v>G1423</v>
      </c>
      <c r="BC1426" s="68">
        <f ca="1">'Flight Data'!$B1424</f>
        <v>1</v>
      </c>
      <c r="BD1426" s="68">
        <f ca="1">ROUND(NORMINV($BI1426,'Inputs and Outputs'!$C$18,'Inputs and Outputs'!$D$18),0)</f>
        <v>109</v>
      </c>
      <c r="BE1426" s="68">
        <f t="shared" si="474"/>
        <v>104</v>
      </c>
      <c r="BF1426" s="68">
        <f t="shared" ca="1" si="475"/>
        <v>104</v>
      </c>
      <c r="BG1426" s="68">
        <f ca="1">IF(BF1426-BC1426&gt;'Inputs and Outputs'!$D$4,Four-BC1426,0)</f>
        <v>3</v>
      </c>
      <c r="BH1426" s="68">
        <f ca="1">BF1426*'Inputs and Outputs'!$D$5-BG1426*'Inputs and Outputs'!$D$6</f>
        <v>3860</v>
      </c>
      <c r="BI1426" s="70">
        <f t="shared" ca="1" si="483"/>
        <v>0.89558080339502222</v>
      </c>
      <c r="BJ1426" s="68">
        <f t="shared" si="476"/>
        <v>25</v>
      </c>
      <c r="BK1426" s="75">
        <f ca="1">BF1426*'Inputs and Outputs'!$D$5-('Model Part B'!BG1426*'Model Part B'!BJ1426+BG1426*Costperbumped)</f>
        <v>3785</v>
      </c>
      <c r="BN1426" s="74">
        <v>1423</v>
      </c>
      <c r="BO1426" s="68" t="s">
        <v>6</v>
      </c>
      <c r="BP1426" s="71">
        <f t="shared" si="489"/>
        <v>44672</v>
      </c>
      <c r="BQ1426" s="67" t="s">
        <v>3</v>
      </c>
      <c r="BR1426" s="68" t="str">
        <f>'Flight Data'!$A1424</f>
        <v>G1423</v>
      </c>
      <c r="BS1426" s="68">
        <f ca="1">'Flight Data'!$B1424</f>
        <v>1</v>
      </c>
      <c r="BT1426" s="68">
        <f ca="1">ROUND(NORMINV($BY1426,'Inputs and Outputs'!$C$18,'Inputs and Outputs'!$D$18),0)</f>
        <v>107</v>
      </c>
      <c r="BU1426" s="68">
        <f t="shared" si="477"/>
        <v>105</v>
      </c>
      <c r="BV1426" s="68">
        <f t="shared" ca="1" si="478"/>
        <v>105</v>
      </c>
      <c r="BW1426" s="68">
        <f ca="1">IF(BV1426-BS1426&gt;'Inputs and Outputs'!$D$4,Five-BS1426,0)</f>
        <v>4</v>
      </c>
      <c r="BX1426" s="68">
        <f ca="1">BV1426*'Inputs and Outputs'!$D$5-BW1426*'Inputs and Outputs'!$D$6</f>
        <v>3800</v>
      </c>
      <c r="BY1426" s="70">
        <f t="shared" ca="1" si="484"/>
        <v>0.82115264982654557</v>
      </c>
      <c r="BZ1426" s="68">
        <f t="shared" si="479"/>
        <v>25</v>
      </c>
      <c r="CA1426" s="75">
        <f ca="1">BV1426*'Inputs and Outputs'!$D$5-('Model Part B'!BW1426*'Model Part B'!BZ1426+BW1426*Costperbumped)</f>
        <v>3700</v>
      </c>
    </row>
    <row r="1427" spans="2:79" x14ac:dyDescent="0.2">
      <c r="B1427" s="74">
        <v>1424</v>
      </c>
      <c r="C1427" s="68" t="s">
        <v>6</v>
      </c>
      <c r="D1427" s="71">
        <f t="shared" si="485"/>
        <v>44672</v>
      </c>
      <c r="E1427" s="67" t="s">
        <v>2</v>
      </c>
      <c r="F1427" s="68" t="str">
        <f>'Flight Data'!$A1425</f>
        <v>G1424</v>
      </c>
      <c r="G1427" s="68">
        <f ca="1">'Flight Data'!$B1425</f>
        <v>6</v>
      </c>
      <c r="H1427" s="68">
        <f ca="1">ROUND(NORMINV($M1427,'Inputs and Outputs'!$C$19,'Inputs and Outputs'!$D$19),0)</f>
        <v>102</v>
      </c>
      <c r="I1427" s="68">
        <f t="shared" si="465"/>
        <v>101</v>
      </c>
      <c r="J1427" s="68">
        <f t="shared" ca="1" si="466"/>
        <v>101</v>
      </c>
      <c r="K1427" s="68">
        <f ca="1">IF(J1427-G1427&gt;'Inputs and Outputs'!$D$4,One-G1427,0)</f>
        <v>0</v>
      </c>
      <c r="L1427" s="68">
        <f ca="1">J1427*'Inputs and Outputs'!$D$5-K1427*'Inputs and Outputs'!$D$6</f>
        <v>4040</v>
      </c>
      <c r="M1427" s="70">
        <f t="shared" ca="1" si="480"/>
        <v>0.45649805428408019</v>
      </c>
      <c r="N1427" s="68">
        <f t="shared" si="467"/>
        <v>25</v>
      </c>
      <c r="O1427" s="75">
        <f ca="1">J1427*'Inputs and Outputs'!$D$5-('Model Part B'!K1427*'Model Part B'!N1427+K1427*Costperbumped)</f>
        <v>4040</v>
      </c>
      <c r="R1427" s="74">
        <v>1424</v>
      </c>
      <c r="S1427" s="68" t="s">
        <v>6</v>
      </c>
      <c r="T1427" s="71">
        <f t="shared" si="486"/>
        <v>44672</v>
      </c>
      <c r="U1427" s="67" t="s">
        <v>2</v>
      </c>
      <c r="V1427" s="68" t="str">
        <f>'Flight Data'!$A1425</f>
        <v>G1424</v>
      </c>
      <c r="W1427" s="68">
        <f ca="1">'Flight Data'!$B1425</f>
        <v>6</v>
      </c>
      <c r="X1427" s="68">
        <f ca="1">ROUND(NORMINV($AC1427,'Inputs and Outputs'!$C$19,'Inputs and Outputs'!$D$19),0)</f>
        <v>96</v>
      </c>
      <c r="Y1427" s="68">
        <f t="shared" si="468"/>
        <v>102</v>
      </c>
      <c r="Z1427" s="68">
        <f t="shared" ca="1" si="469"/>
        <v>96</v>
      </c>
      <c r="AA1427" s="68">
        <f ca="1">IF(Z1427-W1427&gt;'Inputs and Outputs'!$D$4,One-W1427,0)</f>
        <v>0</v>
      </c>
      <c r="AB1427" s="68">
        <f ca="1">Z1427*'Inputs and Outputs'!$D$5-AA1427*'Inputs and Outputs'!$D$6</f>
        <v>3840</v>
      </c>
      <c r="AC1427" s="70">
        <f t="shared" ca="1" si="481"/>
        <v>9.3132517469504128E-2</v>
      </c>
      <c r="AD1427" s="68">
        <f t="shared" si="470"/>
        <v>25</v>
      </c>
      <c r="AE1427" s="75">
        <f ca="1">Z1427*'Inputs and Outputs'!$D$5-('Model Part B'!AA1427*'Model Part B'!AD1427+AA1427*Costperbumped)</f>
        <v>3840</v>
      </c>
      <c r="AH1427" s="74">
        <v>1424</v>
      </c>
      <c r="AI1427" s="68" t="s">
        <v>6</v>
      </c>
      <c r="AJ1427" s="71">
        <f t="shared" si="487"/>
        <v>44672</v>
      </c>
      <c r="AK1427" s="67" t="s">
        <v>2</v>
      </c>
      <c r="AL1427" s="68" t="str">
        <f>'Flight Data'!$A1425</f>
        <v>G1424</v>
      </c>
      <c r="AM1427" s="68">
        <f ca="1">'Flight Data'!$B1425</f>
        <v>6</v>
      </c>
      <c r="AN1427" s="68">
        <f ca="1">ROUND(NORMINV($AS1427,'Inputs and Outputs'!$C$19,'Inputs and Outputs'!$D$19),0)</f>
        <v>102</v>
      </c>
      <c r="AO1427" s="68">
        <f t="shared" si="471"/>
        <v>103</v>
      </c>
      <c r="AP1427" s="68">
        <f t="shared" ca="1" si="472"/>
        <v>102</v>
      </c>
      <c r="AQ1427" s="68">
        <f ca="1">IF(AP1427-AM1427&gt;'Inputs and Outputs'!$D$4,Three-AM1427,0)</f>
        <v>0</v>
      </c>
      <c r="AR1427" s="68">
        <f ca="1">AP1427*'Inputs and Outputs'!$D$5-AQ1427*'Inputs and Outputs'!$D$6</f>
        <v>4080</v>
      </c>
      <c r="AS1427" s="70">
        <f t="shared" ca="1" si="482"/>
        <v>0.40880954570540085</v>
      </c>
      <c r="AT1427" s="68">
        <f t="shared" si="473"/>
        <v>25</v>
      </c>
      <c r="AU1427" s="75">
        <f ca="1">AP1427*'Inputs and Outputs'!$D$5-('Model Part B'!AQ1427*'Model Part B'!AT1427+AQ1427*Costperbumped)</f>
        <v>4080</v>
      </c>
      <c r="AX1427" s="74">
        <v>1424</v>
      </c>
      <c r="AY1427" s="68" t="s">
        <v>6</v>
      </c>
      <c r="AZ1427" s="71">
        <f t="shared" si="488"/>
        <v>44672</v>
      </c>
      <c r="BA1427" s="67" t="s">
        <v>2</v>
      </c>
      <c r="BB1427" s="68" t="str">
        <f>'Flight Data'!$A1425</f>
        <v>G1424</v>
      </c>
      <c r="BC1427" s="68">
        <f ca="1">'Flight Data'!$B1425</f>
        <v>6</v>
      </c>
      <c r="BD1427" s="68">
        <f ca="1">ROUND(NORMINV($BI1427,'Inputs and Outputs'!$C$19,'Inputs and Outputs'!$D$19),0)</f>
        <v>101</v>
      </c>
      <c r="BE1427" s="68">
        <f t="shared" si="474"/>
        <v>104</v>
      </c>
      <c r="BF1427" s="68">
        <f t="shared" ca="1" si="475"/>
        <v>101</v>
      </c>
      <c r="BG1427" s="68">
        <f ca="1">IF(BF1427-BC1427&gt;'Inputs and Outputs'!$D$4,Four-BC1427,0)</f>
        <v>0</v>
      </c>
      <c r="BH1427" s="68">
        <f ca="1">BF1427*'Inputs and Outputs'!$D$5-BG1427*'Inputs and Outputs'!$D$6</f>
        <v>4040</v>
      </c>
      <c r="BI1427" s="70">
        <f t="shared" ca="1" si="483"/>
        <v>0.34917682958411989</v>
      </c>
      <c r="BJ1427" s="68">
        <f t="shared" si="476"/>
        <v>25</v>
      </c>
      <c r="BK1427" s="75">
        <f ca="1">BF1427*'Inputs and Outputs'!$D$5-('Model Part B'!BG1427*'Model Part B'!BJ1427+BG1427*Costperbumped)</f>
        <v>4040</v>
      </c>
      <c r="BN1427" s="74">
        <v>1424</v>
      </c>
      <c r="BO1427" s="68" t="s">
        <v>6</v>
      </c>
      <c r="BP1427" s="71">
        <f t="shared" si="489"/>
        <v>44672</v>
      </c>
      <c r="BQ1427" s="67" t="s">
        <v>2</v>
      </c>
      <c r="BR1427" s="68" t="str">
        <f>'Flight Data'!$A1425</f>
        <v>G1424</v>
      </c>
      <c r="BS1427" s="68">
        <f ca="1">'Flight Data'!$B1425</f>
        <v>6</v>
      </c>
      <c r="BT1427" s="68">
        <f ca="1">ROUND(NORMINV($BY1427,'Inputs and Outputs'!$C$18,'Inputs and Outputs'!$D$18),0)</f>
        <v>95</v>
      </c>
      <c r="BU1427" s="68">
        <f t="shared" si="477"/>
        <v>105</v>
      </c>
      <c r="BV1427" s="68">
        <f t="shared" ca="1" si="478"/>
        <v>95</v>
      </c>
      <c r="BW1427" s="68">
        <f ca="1">IF(BV1427-BS1427&gt;'Inputs and Outputs'!$D$4,Five-BS1427,0)</f>
        <v>0</v>
      </c>
      <c r="BX1427" s="68">
        <f ca="1">BV1427*'Inputs and Outputs'!$D$5-BW1427*'Inputs and Outputs'!$D$6</f>
        <v>3800</v>
      </c>
      <c r="BY1427" s="70">
        <f t="shared" ca="1" si="484"/>
        <v>0.14670266912603969</v>
      </c>
      <c r="BZ1427" s="68">
        <f t="shared" si="479"/>
        <v>25</v>
      </c>
      <c r="CA1427" s="75">
        <f ca="1">BV1427*'Inputs and Outputs'!$D$5-('Model Part B'!BW1427*'Model Part B'!BZ1427+BW1427*Costperbumped)</f>
        <v>3800</v>
      </c>
    </row>
    <row r="1428" spans="2:79" x14ac:dyDescent="0.2">
      <c r="B1428" s="74">
        <v>1425</v>
      </c>
      <c r="C1428" s="68" t="s">
        <v>6</v>
      </c>
      <c r="D1428" s="71">
        <f t="shared" si="485"/>
        <v>44672</v>
      </c>
      <c r="E1428" s="67" t="s">
        <v>0</v>
      </c>
      <c r="F1428" s="68" t="str">
        <f>'Flight Data'!$A1426</f>
        <v>G1425</v>
      </c>
      <c r="G1428" s="68">
        <f ca="1">'Flight Data'!$B1426</f>
        <v>7</v>
      </c>
      <c r="H1428" s="68">
        <f ca="1">ROUND(NORMINV($M1428,'Inputs and Outputs'!$C$20,'Inputs and Outputs'!$D$20),0)</f>
        <v>96</v>
      </c>
      <c r="I1428" s="68">
        <f t="shared" si="465"/>
        <v>101</v>
      </c>
      <c r="J1428" s="68">
        <f t="shared" ca="1" si="466"/>
        <v>96</v>
      </c>
      <c r="K1428" s="68">
        <f ca="1">IF(J1428-G1428&gt;'Inputs and Outputs'!$D$4,One-G1428,0)</f>
        <v>0</v>
      </c>
      <c r="L1428" s="68">
        <f ca="1">J1428*'Inputs and Outputs'!$D$5-K1428*'Inputs and Outputs'!$D$6</f>
        <v>3840</v>
      </c>
      <c r="M1428" s="70">
        <f t="shared" ca="1" si="480"/>
        <v>3.0120053386676338E-2</v>
      </c>
      <c r="N1428" s="68">
        <f t="shared" si="467"/>
        <v>200</v>
      </c>
      <c r="O1428" s="75">
        <f ca="1">J1428*'Inputs and Outputs'!$D$5-('Model Part B'!K1428*'Model Part B'!N1428+K1428*Costperbumped)</f>
        <v>3840</v>
      </c>
      <c r="R1428" s="74">
        <v>1425</v>
      </c>
      <c r="S1428" s="68" t="s">
        <v>6</v>
      </c>
      <c r="T1428" s="71">
        <f t="shared" si="486"/>
        <v>44672</v>
      </c>
      <c r="U1428" s="67" t="s">
        <v>0</v>
      </c>
      <c r="V1428" s="68" t="str">
        <f>'Flight Data'!$A1426</f>
        <v>G1425</v>
      </c>
      <c r="W1428" s="68">
        <f ca="1">'Flight Data'!$B1426</f>
        <v>7</v>
      </c>
      <c r="X1428" s="68">
        <f ca="1">ROUND(NORMINV($AC1428,'Inputs and Outputs'!$C$20,'Inputs and Outputs'!$D$20),0)</f>
        <v>113</v>
      </c>
      <c r="Y1428" s="68">
        <f t="shared" si="468"/>
        <v>102</v>
      </c>
      <c r="Z1428" s="68">
        <f t="shared" ca="1" si="469"/>
        <v>102</v>
      </c>
      <c r="AA1428" s="68">
        <f ca="1">IF(Z1428-W1428&gt;'Inputs and Outputs'!$D$4,One-W1428,0)</f>
        <v>0</v>
      </c>
      <c r="AB1428" s="68">
        <f ca="1">Z1428*'Inputs and Outputs'!$D$5-AA1428*'Inputs and Outputs'!$D$6</f>
        <v>4080</v>
      </c>
      <c r="AC1428" s="70">
        <f t="shared" ca="1" si="481"/>
        <v>0.93766374957437271</v>
      </c>
      <c r="AD1428" s="68">
        <f t="shared" si="470"/>
        <v>200</v>
      </c>
      <c r="AE1428" s="75">
        <f ca="1">Z1428*'Inputs and Outputs'!$D$5-('Model Part B'!AA1428*'Model Part B'!AD1428+AA1428*Costperbumped)</f>
        <v>4080</v>
      </c>
      <c r="AH1428" s="74">
        <v>1425</v>
      </c>
      <c r="AI1428" s="68" t="s">
        <v>6</v>
      </c>
      <c r="AJ1428" s="71">
        <f t="shared" si="487"/>
        <v>44672</v>
      </c>
      <c r="AK1428" s="67" t="s">
        <v>0</v>
      </c>
      <c r="AL1428" s="68" t="str">
        <f>'Flight Data'!$A1426</f>
        <v>G1425</v>
      </c>
      <c r="AM1428" s="68">
        <f ca="1">'Flight Data'!$B1426</f>
        <v>7</v>
      </c>
      <c r="AN1428" s="68">
        <f ca="1">ROUND(NORMINV($AS1428,'Inputs and Outputs'!$C$20,'Inputs and Outputs'!$D$20),0)</f>
        <v>110</v>
      </c>
      <c r="AO1428" s="68">
        <f t="shared" si="471"/>
        <v>103</v>
      </c>
      <c r="AP1428" s="68">
        <f t="shared" ca="1" si="472"/>
        <v>103</v>
      </c>
      <c r="AQ1428" s="68">
        <f ca="1">IF(AP1428-AM1428&gt;'Inputs and Outputs'!$D$4,Three-AM1428,0)</f>
        <v>0</v>
      </c>
      <c r="AR1428" s="68">
        <f ca="1">AP1428*'Inputs and Outputs'!$D$5-AQ1428*'Inputs and Outputs'!$D$6</f>
        <v>4120</v>
      </c>
      <c r="AS1428" s="70">
        <f t="shared" ca="1" si="482"/>
        <v>0.86062732197971104</v>
      </c>
      <c r="AT1428" s="68">
        <f t="shared" si="473"/>
        <v>200</v>
      </c>
      <c r="AU1428" s="75">
        <f ca="1">AP1428*'Inputs and Outputs'!$D$5-('Model Part B'!AQ1428*'Model Part B'!AT1428+AQ1428*Costperbumped)</f>
        <v>4120</v>
      </c>
      <c r="AX1428" s="74">
        <v>1425</v>
      </c>
      <c r="AY1428" s="68" t="s">
        <v>6</v>
      </c>
      <c r="AZ1428" s="71">
        <f t="shared" si="488"/>
        <v>44672</v>
      </c>
      <c r="BA1428" s="67" t="s">
        <v>0</v>
      </c>
      <c r="BB1428" s="68" t="str">
        <f>'Flight Data'!$A1426</f>
        <v>G1425</v>
      </c>
      <c r="BC1428" s="68">
        <f ca="1">'Flight Data'!$B1426</f>
        <v>7</v>
      </c>
      <c r="BD1428" s="68">
        <f ca="1">ROUND(NORMINV($BI1428,'Inputs and Outputs'!$C$20,'Inputs and Outputs'!$D$20),0)</f>
        <v>111</v>
      </c>
      <c r="BE1428" s="68">
        <f t="shared" si="474"/>
        <v>104</v>
      </c>
      <c r="BF1428" s="68">
        <f t="shared" ca="1" si="475"/>
        <v>104</v>
      </c>
      <c r="BG1428" s="68">
        <f ca="1">IF(BF1428-BC1428&gt;'Inputs and Outputs'!$D$4,Four-BC1428,0)</f>
        <v>0</v>
      </c>
      <c r="BH1428" s="68">
        <f ca="1">BF1428*'Inputs and Outputs'!$D$5-BG1428*'Inputs and Outputs'!$D$6</f>
        <v>4160</v>
      </c>
      <c r="BI1428" s="70">
        <f t="shared" ca="1" si="483"/>
        <v>0.87069481706735785</v>
      </c>
      <c r="BJ1428" s="68">
        <f t="shared" si="476"/>
        <v>200</v>
      </c>
      <c r="BK1428" s="75">
        <f ca="1">BF1428*'Inputs and Outputs'!$D$5-('Model Part B'!BG1428*'Model Part B'!BJ1428+BG1428*Costperbumped)</f>
        <v>4160</v>
      </c>
      <c r="BN1428" s="74">
        <v>1425</v>
      </c>
      <c r="BO1428" s="68" t="s">
        <v>6</v>
      </c>
      <c r="BP1428" s="71">
        <f t="shared" si="489"/>
        <v>44672</v>
      </c>
      <c r="BQ1428" s="67" t="s">
        <v>0</v>
      </c>
      <c r="BR1428" s="68" t="str">
        <f>'Flight Data'!$A1426</f>
        <v>G1425</v>
      </c>
      <c r="BS1428" s="68">
        <f ca="1">'Flight Data'!$B1426</f>
        <v>7</v>
      </c>
      <c r="BT1428" s="68">
        <f ca="1">ROUND(NORMINV($BY1428,'Inputs and Outputs'!$C$18,'Inputs and Outputs'!$D$18),0)</f>
        <v>100</v>
      </c>
      <c r="BU1428" s="68">
        <f t="shared" si="477"/>
        <v>105</v>
      </c>
      <c r="BV1428" s="68">
        <f t="shared" ca="1" si="478"/>
        <v>100</v>
      </c>
      <c r="BW1428" s="68">
        <f ca="1">IF(BV1428-BS1428&gt;'Inputs and Outputs'!$D$4,Five-BS1428,0)</f>
        <v>0</v>
      </c>
      <c r="BX1428" s="68">
        <f ca="1">BV1428*'Inputs and Outputs'!$D$5-BW1428*'Inputs and Outputs'!$D$6</f>
        <v>4000</v>
      </c>
      <c r="BY1428" s="70">
        <f t="shared" ca="1" si="484"/>
        <v>0.42142937012844983</v>
      </c>
      <c r="BZ1428" s="68">
        <f t="shared" si="479"/>
        <v>200</v>
      </c>
      <c r="CA1428" s="75">
        <f ca="1">BV1428*'Inputs and Outputs'!$D$5-('Model Part B'!BW1428*'Model Part B'!BZ1428+BW1428*Costperbumped)</f>
        <v>4000</v>
      </c>
    </row>
    <row r="1429" spans="2:79" x14ac:dyDescent="0.2">
      <c r="B1429" s="74">
        <v>1426</v>
      </c>
      <c r="C1429" s="68" t="s">
        <v>5</v>
      </c>
      <c r="D1429" s="71">
        <f t="shared" si="485"/>
        <v>44673</v>
      </c>
      <c r="E1429" s="67" t="s">
        <v>3</v>
      </c>
      <c r="F1429" s="68" t="str">
        <f>'Flight Data'!$A1427</f>
        <v>G1426</v>
      </c>
      <c r="G1429" s="68">
        <f ca="1">'Flight Data'!$B1427</f>
        <v>3</v>
      </c>
      <c r="H1429" s="68">
        <f ca="1">ROUND(NORMINV($M1429,'Inputs and Outputs'!$C$18,'Inputs and Outputs'!$D$18),0)</f>
        <v>98</v>
      </c>
      <c r="I1429" s="68">
        <f t="shared" si="465"/>
        <v>101</v>
      </c>
      <c r="J1429" s="68">
        <f t="shared" ca="1" si="466"/>
        <v>98</v>
      </c>
      <c r="K1429" s="68">
        <f ca="1">IF(J1429-G1429&gt;'Inputs and Outputs'!$D$4,One-G1429,0)</f>
        <v>0</v>
      </c>
      <c r="L1429" s="68">
        <f ca="1">J1429*'Inputs and Outputs'!$D$5-K1429*'Inputs and Outputs'!$D$6</f>
        <v>3920</v>
      </c>
      <c r="M1429" s="70">
        <f t="shared" ca="1" si="480"/>
        <v>0.28473912957074643</v>
      </c>
      <c r="N1429" s="68">
        <f t="shared" si="467"/>
        <v>25</v>
      </c>
      <c r="O1429" s="75">
        <f ca="1">J1429*'Inputs and Outputs'!$D$5-('Model Part B'!K1429*'Model Part B'!N1429+K1429*Costperbumped)</f>
        <v>3920</v>
      </c>
      <c r="R1429" s="74">
        <v>1426</v>
      </c>
      <c r="S1429" s="68" t="s">
        <v>5</v>
      </c>
      <c r="T1429" s="71">
        <f t="shared" si="486"/>
        <v>44673</v>
      </c>
      <c r="U1429" s="67" t="s">
        <v>3</v>
      </c>
      <c r="V1429" s="68" t="str">
        <f>'Flight Data'!$A1427</f>
        <v>G1426</v>
      </c>
      <c r="W1429" s="68">
        <f ca="1">'Flight Data'!$B1427</f>
        <v>3</v>
      </c>
      <c r="X1429" s="68">
        <f ca="1">ROUND(NORMINV($AC1429,'Inputs and Outputs'!$C$18,'Inputs and Outputs'!$D$18),0)</f>
        <v>93</v>
      </c>
      <c r="Y1429" s="68">
        <f t="shared" si="468"/>
        <v>102</v>
      </c>
      <c r="Z1429" s="68">
        <f t="shared" ca="1" si="469"/>
        <v>93</v>
      </c>
      <c r="AA1429" s="68">
        <f ca="1">IF(Z1429-W1429&gt;'Inputs and Outputs'!$D$4,One-W1429,0)</f>
        <v>0</v>
      </c>
      <c r="AB1429" s="68">
        <f ca="1">Z1429*'Inputs and Outputs'!$D$5-AA1429*'Inputs and Outputs'!$D$6</f>
        <v>3720</v>
      </c>
      <c r="AC1429" s="70">
        <f t="shared" ca="1" si="481"/>
        <v>0.10217649018775998</v>
      </c>
      <c r="AD1429" s="68">
        <f t="shared" si="470"/>
        <v>25</v>
      </c>
      <c r="AE1429" s="75">
        <f ca="1">Z1429*'Inputs and Outputs'!$D$5-('Model Part B'!AA1429*'Model Part B'!AD1429+AA1429*Costperbumped)</f>
        <v>3720</v>
      </c>
      <c r="AH1429" s="74">
        <v>1426</v>
      </c>
      <c r="AI1429" s="68" t="s">
        <v>5</v>
      </c>
      <c r="AJ1429" s="71">
        <f t="shared" si="487"/>
        <v>44673</v>
      </c>
      <c r="AK1429" s="67" t="s">
        <v>3</v>
      </c>
      <c r="AL1429" s="68" t="str">
        <f>'Flight Data'!$A1427</f>
        <v>G1426</v>
      </c>
      <c r="AM1429" s="68">
        <f ca="1">'Flight Data'!$B1427</f>
        <v>3</v>
      </c>
      <c r="AN1429" s="68">
        <f ca="1">ROUND(NORMINV($AS1429,'Inputs and Outputs'!$C$18,'Inputs and Outputs'!$D$18),0)</f>
        <v>103</v>
      </c>
      <c r="AO1429" s="68">
        <f t="shared" si="471"/>
        <v>103</v>
      </c>
      <c r="AP1429" s="68">
        <f t="shared" ca="1" si="472"/>
        <v>103</v>
      </c>
      <c r="AQ1429" s="68">
        <f ca="1">IF(AP1429-AM1429&gt;'Inputs and Outputs'!$D$4,Three-AM1429,0)</f>
        <v>0</v>
      </c>
      <c r="AR1429" s="68">
        <f ca="1">AP1429*'Inputs and Outputs'!$D$5-AQ1429*'Inputs and Outputs'!$D$6</f>
        <v>4120</v>
      </c>
      <c r="AS1429" s="70">
        <f t="shared" ca="1" si="482"/>
        <v>0.60894665849529084</v>
      </c>
      <c r="AT1429" s="68">
        <f t="shared" si="473"/>
        <v>25</v>
      </c>
      <c r="AU1429" s="75">
        <f ca="1">AP1429*'Inputs and Outputs'!$D$5-('Model Part B'!AQ1429*'Model Part B'!AT1429+AQ1429*Costperbumped)</f>
        <v>4120</v>
      </c>
      <c r="AX1429" s="74">
        <v>1426</v>
      </c>
      <c r="AY1429" s="68" t="s">
        <v>5</v>
      </c>
      <c r="AZ1429" s="71">
        <f t="shared" si="488"/>
        <v>44673</v>
      </c>
      <c r="BA1429" s="67" t="s">
        <v>3</v>
      </c>
      <c r="BB1429" s="68" t="str">
        <f>'Flight Data'!$A1427</f>
        <v>G1426</v>
      </c>
      <c r="BC1429" s="68">
        <f ca="1">'Flight Data'!$B1427</f>
        <v>3</v>
      </c>
      <c r="BD1429" s="68">
        <f ca="1">ROUND(NORMINV($BI1429,'Inputs and Outputs'!$C$18,'Inputs and Outputs'!$D$18),0)</f>
        <v>97</v>
      </c>
      <c r="BE1429" s="68">
        <f t="shared" si="474"/>
        <v>104</v>
      </c>
      <c r="BF1429" s="68">
        <f t="shared" ca="1" si="475"/>
        <v>97</v>
      </c>
      <c r="BG1429" s="68">
        <f ca="1">IF(BF1429-BC1429&gt;'Inputs and Outputs'!$D$4,Four-BC1429,0)</f>
        <v>0</v>
      </c>
      <c r="BH1429" s="68">
        <f ca="1">BF1429*'Inputs and Outputs'!$D$5-BG1429*'Inputs and Outputs'!$D$6</f>
        <v>3880</v>
      </c>
      <c r="BI1429" s="70">
        <f t="shared" ca="1" si="483"/>
        <v>0.23455069294131703</v>
      </c>
      <c r="BJ1429" s="68">
        <f t="shared" si="476"/>
        <v>25</v>
      </c>
      <c r="BK1429" s="75">
        <f ca="1">BF1429*'Inputs and Outputs'!$D$5-('Model Part B'!BG1429*'Model Part B'!BJ1429+BG1429*Costperbumped)</f>
        <v>3880</v>
      </c>
      <c r="BN1429" s="74">
        <v>1426</v>
      </c>
      <c r="BO1429" s="68" t="s">
        <v>5</v>
      </c>
      <c r="BP1429" s="71">
        <f t="shared" si="489"/>
        <v>44673</v>
      </c>
      <c r="BQ1429" s="67" t="s">
        <v>3</v>
      </c>
      <c r="BR1429" s="68" t="str">
        <f>'Flight Data'!$A1427</f>
        <v>G1426</v>
      </c>
      <c r="BS1429" s="68">
        <f ca="1">'Flight Data'!$B1427</f>
        <v>3</v>
      </c>
      <c r="BT1429" s="68">
        <f ca="1">ROUND(NORMINV($BY1429,'Inputs and Outputs'!$C$18,'Inputs and Outputs'!$D$18),0)</f>
        <v>99</v>
      </c>
      <c r="BU1429" s="68">
        <f t="shared" si="477"/>
        <v>105</v>
      </c>
      <c r="BV1429" s="68">
        <f t="shared" ca="1" si="478"/>
        <v>99</v>
      </c>
      <c r="BW1429" s="68">
        <f ca="1">IF(BV1429-BS1429&gt;'Inputs and Outputs'!$D$4,Five-BS1429,0)</f>
        <v>0</v>
      </c>
      <c r="BX1429" s="68">
        <f ca="1">BV1429*'Inputs and Outputs'!$D$5-BW1429*'Inputs and Outputs'!$D$6</f>
        <v>3960</v>
      </c>
      <c r="BY1429" s="70">
        <f t="shared" ca="1" si="484"/>
        <v>0.38978555523575276</v>
      </c>
      <c r="BZ1429" s="68">
        <f t="shared" si="479"/>
        <v>25</v>
      </c>
      <c r="CA1429" s="75">
        <f ca="1">BV1429*'Inputs and Outputs'!$D$5-('Model Part B'!BW1429*'Model Part B'!BZ1429+BW1429*Costperbumped)</f>
        <v>3960</v>
      </c>
    </row>
    <row r="1430" spans="2:79" x14ac:dyDescent="0.2">
      <c r="B1430" s="74">
        <v>1427</v>
      </c>
      <c r="C1430" s="68" t="s">
        <v>5</v>
      </c>
      <c r="D1430" s="71">
        <f t="shared" si="485"/>
        <v>44673</v>
      </c>
      <c r="E1430" s="67" t="s">
        <v>2</v>
      </c>
      <c r="F1430" s="68" t="str">
        <f>'Flight Data'!$A1428</f>
        <v>G1427</v>
      </c>
      <c r="G1430" s="68">
        <f ca="1">'Flight Data'!$B1428</f>
        <v>5</v>
      </c>
      <c r="H1430" s="68">
        <f ca="1">ROUND(NORMINV($M1430,'Inputs and Outputs'!$C$19,'Inputs and Outputs'!$D$19),0)</f>
        <v>96</v>
      </c>
      <c r="I1430" s="68">
        <f t="shared" si="465"/>
        <v>101</v>
      </c>
      <c r="J1430" s="68">
        <f t="shared" ca="1" si="466"/>
        <v>96</v>
      </c>
      <c r="K1430" s="68">
        <f ca="1">IF(J1430-G1430&gt;'Inputs and Outputs'!$D$4,One-G1430,0)</f>
        <v>0</v>
      </c>
      <c r="L1430" s="68">
        <f ca="1">J1430*'Inputs and Outputs'!$D$5-K1430*'Inputs and Outputs'!$D$6</f>
        <v>3840</v>
      </c>
      <c r="M1430" s="70">
        <f t="shared" ca="1" si="480"/>
        <v>8.6272083393294285E-2</v>
      </c>
      <c r="N1430" s="68">
        <f t="shared" si="467"/>
        <v>25</v>
      </c>
      <c r="O1430" s="75">
        <f ca="1">J1430*'Inputs and Outputs'!$D$5-('Model Part B'!K1430*'Model Part B'!N1430+K1430*Costperbumped)</f>
        <v>3840</v>
      </c>
      <c r="R1430" s="74">
        <v>1427</v>
      </c>
      <c r="S1430" s="68" t="s">
        <v>5</v>
      </c>
      <c r="T1430" s="71">
        <f t="shared" si="486"/>
        <v>44673</v>
      </c>
      <c r="U1430" s="67" t="s">
        <v>2</v>
      </c>
      <c r="V1430" s="68" t="str">
        <f>'Flight Data'!$A1428</f>
        <v>G1427</v>
      </c>
      <c r="W1430" s="68">
        <f ca="1">'Flight Data'!$B1428</f>
        <v>5</v>
      </c>
      <c r="X1430" s="68">
        <f ca="1">ROUND(NORMINV($AC1430,'Inputs and Outputs'!$C$19,'Inputs and Outputs'!$D$19),0)</f>
        <v>107</v>
      </c>
      <c r="Y1430" s="68">
        <f t="shared" si="468"/>
        <v>102</v>
      </c>
      <c r="Z1430" s="68">
        <f t="shared" ca="1" si="469"/>
        <v>102</v>
      </c>
      <c r="AA1430" s="68">
        <f ca="1">IF(Z1430-W1430&gt;'Inputs and Outputs'!$D$4,One-W1430,0)</f>
        <v>0</v>
      </c>
      <c r="AB1430" s="68">
        <f ca="1">Z1430*'Inputs and Outputs'!$D$5-AA1430*'Inputs and Outputs'!$D$6</f>
        <v>4080</v>
      </c>
      <c r="AC1430" s="70">
        <f t="shared" ca="1" si="481"/>
        <v>0.76862959207928261</v>
      </c>
      <c r="AD1430" s="68">
        <f t="shared" si="470"/>
        <v>25</v>
      </c>
      <c r="AE1430" s="75">
        <f ca="1">Z1430*'Inputs and Outputs'!$D$5-('Model Part B'!AA1430*'Model Part B'!AD1430+AA1430*Costperbumped)</f>
        <v>4080</v>
      </c>
      <c r="AH1430" s="74">
        <v>1427</v>
      </c>
      <c r="AI1430" s="68" t="s">
        <v>5</v>
      </c>
      <c r="AJ1430" s="71">
        <f t="shared" si="487"/>
        <v>44673</v>
      </c>
      <c r="AK1430" s="67" t="s">
        <v>2</v>
      </c>
      <c r="AL1430" s="68" t="str">
        <f>'Flight Data'!$A1428</f>
        <v>G1427</v>
      </c>
      <c r="AM1430" s="68">
        <f ca="1">'Flight Data'!$B1428</f>
        <v>5</v>
      </c>
      <c r="AN1430" s="68">
        <f ca="1">ROUND(NORMINV($AS1430,'Inputs and Outputs'!$C$19,'Inputs and Outputs'!$D$19),0)</f>
        <v>113</v>
      </c>
      <c r="AO1430" s="68">
        <f t="shared" si="471"/>
        <v>103</v>
      </c>
      <c r="AP1430" s="68">
        <f t="shared" ca="1" si="472"/>
        <v>103</v>
      </c>
      <c r="AQ1430" s="68">
        <f ca="1">IF(AP1430-AM1430&gt;'Inputs and Outputs'!$D$4,Three-AM1430,0)</f>
        <v>0</v>
      </c>
      <c r="AR1430" s="68">
        <f ca="1">AP1430*'Inputs and Outputs'!$D$5-AQ1430*'Inputs and Outputs'!$D$6</f>
        <v>4120</v>
      </c>
      <c r="AS1430" s="70">
        <f t="shared" ca="1" si="482"/>
        <v>0.97712346016139562</v>
      </c>
      <c r="AT1430" s="68">
        <f t="shared" si="473"/>
        <v>25</v>
      </c>
      <c r="AU1430" s="75">
        <f ca="1">AP1430*'Inputs and Outputs'!$D$5-('Model Part B'!AQ1430*'Model Part B'!AT1430+AQ1430*Costperbumped)</f>
        <v>4120</v>
      </c>
      <c r="AX1430" s="74">
        <v>1427</v>
      </c>
      <c r="AY1430" s="68" t="s">
        <v>5</v>
      </c>
      <c r="AZ1430" s="71">
        <f t="shared" si="488"/>
        <v>44673</v>
      </c>
      <c r="BA1430" s="67" t="s">
        <v>2</v>
      </c>
      <c r="BB1430" s="68" t="str">
        <f>'Flight Data'!$A1428</f>
        <v>G1427</v>
      </c>
      <c r="BC1430" s="68">
        <f ca="1">'Flight Data'!$B1428</f>
        <v>5</v>
      </c>
      <c r="BD1430" s="68">
        <f ca="1">ROUND(NORMINV($BI1430,'Inputs and Outputs'!$C$19,'Inputs and Outputs'!$D$19),0)</f>
        <v>106</v>
      </c>
      <c r="BE1430" s="68">
        <f t="shared" si="474"/>
        <v>104</v>
      </c>
      <c r="BF1430" s="68">
        <f t="shared" ca="1" si="475"/>
        <v>104</v>
      </c>
      <c r="BG1430" s="68">
        <f ca="1">IF(BF1430-BC1430&gt;'Inputs and Outputs'!$D$4,Four-BC1430,0)</f>
        <v>0</v>
      </c>
      <c r="BH1430" s="68">
        <f ca="1">BF1430*'Inputs and Outputs'!$D$5-BG1430*'Inputs and Outputs'!$D$6</f>
        <v>4160</v>
      </c>
      <c r="BI1430" s="70">
        <f t="shared" ca="1" si="483"/>
        <v>0.75304503021389668</v>
      </c>
      <c r="BJ1430" s="68">
        <f t="shared" si="476"/>
        <v>25</v>
      </c>
      <c r="BK1430" s="75">
        <f ca="1">BF1430*'Inputs and Outputs'!$D$5-('Model Part B'!BG1430*'Model Part B'!BJ1430+BG1430*Costperbumped)</f>
        <v>4160</v>
      </c>
      <c r="BN1430" s="74">
        <v>1427</v>
      </c>
      <c r="BO1430" s="68" t="s">
        <v>5</v>
      </c>
      <c r="BP1430" s="71">
        <f t="shared" si="489"/>
        <v>44673</v>
      </c>
      <c r="BQ1430" s="67" t="s">
        <v>2</v>
      </c>
      <c r="BR1430" s="68" t="str">
        <f>'Flight Data'!$A1428</f>
        <v>G1427</v>
      </c>
      <c r="BS1430" s="68">
        <f ca="1">'Flight Data'!$B1428</f>
        <v>5</v>
      </c>
      <c r="BT1430" s="68">
        <f ca="1">ROUND(NORMINV($BY1430,'Inputs and Outputs'!$C$18,'Inputs and Outputs'!$D$18),0)</f>
        <v>99</v>
      </c>
      <c r="BU1430" s="68">
        <f t="shared" si="477"/>
        <v>105</v>
      </c>
      <c r="BV1430" s="68">
        <f t="shared" ca="1" si="478"/>
        <v>99</v>
      </c>
      <c r="BW1430" s="68">
        <f ca="1">IF(BV1430-BS1430&gt;'Inputs and Outputs'!$D$4,Five-BS1430,0)</f>
        <v>0</v>
      </c>
      <c r="BX1430" s="68">
        <f ca="1">BV1430*'Inputs and Outputs'!$D$5-BW1430*'Inputs and Outputs'!$D$6</f>
        <v>3960</v>
      </c>
      <c r="BY1430" s="70">
        <f t="shared" ca="1" si="484"/>
        <v>0.34927021901719124</v>
      </c>
      <c r="BZ1430" s="68">
        <f t="shared" si="479"/>
        <v>25</v>
      </c>
      <c r="CA1430" s="75">
        <f ca="1">BV1430*'Inputs and Outputs'!$D$5-('Model Part B'!BW1430*'Model Part B'!BZ1430+BW1430*Costperbumped)</f>
        <v>3960</v>
      </c>
    </row>
    <row r="1431" spans="2:79" x14ac:dyDescent="0.2">
      <c r="B1431" s="74">
        <v>1428</v>
      </c>
      <c r="C1431" s="68" t="s">
        <v>5</v>
      </c>
      <c r="D1431" s="71">
        <f t="shared" si="485"/>
        <v>44673</v>
      </c>
      <c r="E1431" s="67" t="s">
        <v>0</v>
      </c>
      <c r="F1431" s="68" t="str">
        <f>'Flight Data'!$A1429</f>
        <v>G1428</v>
      </c>
      <c r="G1431" s="68">
        <f ca="1">'Flight Data'!$B1429</f>
        <v>4</v>
      </c>
      <c r="H1431" s="68">
        <f ca="1">ROUND(NORMINV($M1431,'Inputs and Outputs'!$C$20,'Inputs and Outputs'!$D$20),0)</f>
        <v>105</v>
      </c>
      <c r="I1431" s="68">
        <f t="shared" si="465"/>
        <v>101</v>
      </c>
      <c r="J1431" s="68">
        <f t="shared" ca="1" si="466"/>
        <v>101</v>
      </c>
      <c r="K1431" s="68">
        <f ca="1">IF(J1431-G1431&gt;'Inputs and Outputs'!$D$4,One-G1431,0)</f>
        <v>0</v>
      </c>
      <c r="L1431" s="68">
        <f ca="1">J1431*'Inputs and Outputs'!$D$5-K1431*'Inputs and Outputs'!$D$6</f>
        <v>4040</v>
      </c>
      <c r="M1431" s="70">
        <f t="shared" ca="1" si="480"/>
        <v>0.52330995922042678</v>
      </c>
      <c r="N1431" s="68">
        <f t="shared" si="467"/>
        <v>200</v>
      </c>
      <c r="O1431" s="75">
        <f ca="1">J1431*'Inputs and Outputs'!$D$5-('Model Part B'!K1431*'Model Part B'!N1431+K1431*Costperbumped)</f>
        <v>4040</v>
      </c>
      <c r="R1431" s="74">
        <v>1428</v>
      </c>
      <c r="S1431" s="68" t="s">
        <v>5</v>
      </c>
      <c r="T1431" s="71">
        <f t="shared" si="486"/>
        <v>44673</v>
      </c>
      <c r="U1431" s="67" t="s">
        <v>0</v>
      </c>
      <c r="V1431" s="68" t="str">
        <f>'Flight Data'!$A1429</f>
        <v>G1428</v>
      </c>
      <c r="W1431" s="68">
        <f ca="1">'Flight Data'!$B1429</f>
        <v>4</v>
      </c>
      <c r="X1431" s="68">
        <f ca="1">ROUND(NORMINV($AC1431,'Inputs and Outputs'!$C$20,'Inputs and Outputs'!$D$20),0)</f>
        <v>104</v>
      </c>
      <c r="Y1431" s="68">
        <f t="shared" si="468"/>
        <v>102</v>
      </c>
      <c r="Z1431" s="68">
        <f t="shared" ca="1" si="469"/>
        <v>102</v>
      </c>
      <c r="AA1431" s="68">
        <f ca="1">IF(Z1431-W1431&gt;'Inputs and Outputs'!$D$4,One-W1431,0)</f>
        <v>0</v>
      </c>
      <c r="AB1431" s="68">
        <f ca="1">Z1431*'Inputs and Outputs'!$D$5-AA1431*'Inputs and Outputs'!$D$6</f>
        <v>4080</v>
      </c>
      <c r="AC1431" s="70">
        <f t="shared" ca="1" si="481"/>
        <v>0.41191068612878823</v>
      </c>
      <c r="AD1431" s="68">
        <f t="shared" si="470"/>
        <v>200</v>
      </c>
      <c r="AE1431" s="75">
        <f ca="1">Z1431*'Inputs and Outputs'!$D$5-('Model Part B'!AA1431*'Model Part B'!AD1431+AA1431*Costperbumped)</f>
        <v>4080</v>
      </c>
      <c r="AH1431" s="74">
        <v>1428</v>
      </c>
      <c r="AI1431" s="68" t="s">
        <v>5</v>
      </c>
      <c r="AJ1431" s="71">
        <f t="shared" si="487"/>
        <v>44673</v>
      </c>
      <c r="AK1431" s="67" t="s">
        <v>0</v>
      </c>
      <c r="AL1431" s="68" t="str">
        <f>'Flight Data'!$A1429</f>
        <v>G1428</v>
      </c>
      <c r="AM1431" s="68">
        <f ca="1">'Flight Data'!$B1429</f>
        <v>4</v>
      </c>
      <c r="AN1431" s="68">
        <f ca="1">ROUND(NORMINV($AS1431,'Inputs and Outputs'!$C$20,'Inputs and Outputs'!$D$20),0)</f>
        <v>105</v>
      </c>
      <c r="AO1431" s="68">
        <f t="shared" si="471"/>
        <v>103</v>
      </c>
      <c r="AP1431" s="68">
        <f t="shared" ca="1" si="472"/>
        <v>103</v>
      </c>
      <c r="AQ1431" s="68">
        <f ca="1">IF(AP1431-AM1431&gt;'Inputs and Outputs'!$D$4,Three-AM1431,0)</f>
        <v>0</v>
      </c>
      <c r="AR1431" s="68">
        <f ca="1">AP1431*'Inputs and Outputs'!$D$5-AQ1431*'Inputs and Outputs'!$D$6</f>
        <v>4120</v>
      </c>
      <c r="AS1431" s="70">
        <f t="shared" ca="1" si="482"/>
        <v>0.47656656639341366</v>
      </c>
      <c r="AT1431" s="68">
        <f t="shared" si="473"/>
        <v>200</v>
      </c>
      <c r="AU1431" s="75">
        <f ca="1">AP1431*'Inputs and Outputs'!$D$5-('Model Part B'!AQ1431*'Model Part B'!AT1431+AQ1431*Costperbumped)</f>
        <v>4120</v>
      </c>
      <c r="AX1431" s="74">
        <v>1428</v>
      </c>
      <c r="AY1431" s="68" t="s">
        <v>5</v>
      </c>
      <c r="AZ1431" s="71">
        <f t="shared" si="488"/>
        <v>44673</v>
      </c>
      <c r="BA1431" s="67" t="s">
        <v>0</v>
      </c>
      <c r="BB1431" s="68" t="str">
        <f>'Flight Data'!$A1429</f>
        <v>G1428</v>
      </c>
      <c r="BC1431" s="68">
        <f ca="1">'Flight Data'!$B1429</f>
        <v>4</v>
      </c>
      <c r="BD1431" s="68">
        <f ca="1">ROUND(NORMINV($BI1431,'Inputs and Outputs'!$C$20,'Inputs and Outputs'!$D$20),0)</f>
        <v>117</v>
      </c>
      <c r="BE1431" s="68">
        <f t="shared" si="474"/>
        <v>104</v>
      </c>
      <c r="BF1431" s="68">
        <f t="shared" ca="1" si="475"/>
        <v>104</v>
      </c>
      <c r="BG1431" s="68">
        <f ca="1">IF(BF1431-BC1431&gt;'Inputs and Outputs'!$D$4,Four-BC1431,0)</f>
        <v>0</v>
      </c>
      <c r="BH1431" s="68">
        <f ca="1">BF1431*'Inputs and Outputs'!$D$5-BG1431*'Inputs and Outputs'!$D$6</f>
        <v>4160</v>
      </c>
      <c r="BI1431" s="70">
        <f t="shared" ca="1" si="483"/>
        <v>0.99162315252958277</v>
      </c>
      <c r="BJ1431" s="68">
        <f t="shared" si="476"/>
        <v>200</v>
      </c>
      <c r="BK1431" s="75">
        <f ca="1">BF1431*'Inputs and Outputs'!$D$5-('Model Part B'!BG1431*'Model Part B'!BJ1431+BG1431*Costperbumped)</f>
        <v>4160</v>
      </c>
      <c r="BN1431" s="74">
        <v>1428</v>
      </c>
      <c r="BO1431" s="68" t="s">
        <v>5</v>
      </c>
      <c r="BP1431" s="71">
        <f t="shared" si="489"/>
        <v>44673</v>
      </c>
      <c r="BQ1431" s="67" t="s">
        <v>0</v>
      </c>
      <c r="BR1431" s="68" t="str">
        <f>'Flight Data'!$A1429</f>
        <v>G1428</v>
      </c>
      <c r="BS1431" s="68">
        <f ca="1">'Flight Data'!$B1429</f>
        <v>4</v>
      </c>
      <c r="BT1431" s="68">
        <f ca="1">ROUND(NORMINV($BY1431,'Inputs and Outputs'!$C$18,'Inputs and Outputs'!$D$18),0)</f>
        <v>96</v>
      </c>
      <c r="BU1431" s="68">
        <f t="shared" si="477"/>
        <v>105</v>
      </c>
      <c r="BV1431" s="68">
        <f t="shared" ca="1" si="478"/>
        <v>96</v>
      </c>
      <c r="BW1431" s="68">
        <f ca="1">IF(BV1431-BS1431&gt;'Inputs and Outputs'!$D$4,Five-BS1431,0)</f>
        <v>0</v>
      </c>
      <c r="BX1431" s="68">
        <f ca="1">BV1431*'Inputs and Outputs'!$D$5-BW1431*'Inputs and Outputs'!$D$6</f>
        <v>3840</v>
      </c>
      <c r="BY1431" s="70">
        <f t="shared" ca="1" si="484"/>
        <v>0.19729394736531325</v>
      </c>
      <c r="BZ1431" s="68">
        <f t="shared" si="479"/>
        <v>200</v>
      </c>
      <c r="CA1431" s="75">
        <f ca="1">BV1431*'Inputs and Outputs'!$D$5-('Model Part B'!BW1431*'Model Part B'!BZ1431+BW1431*Costperbumped)</f>
        <v>3840</v>
      </c>
    </row>
    <row r="1432" spans="2:79" x14ac:dyDescent="0.2">
      <c r="B1432" s="74">
        <v>1429</v>
      </c>
      <c r="C1432" s="68" t="s">
        <v>4</v>
      </c>
      <c r="D1432" s="71">
        <f t="shared" si="485"/>
        <v>44674</v>
      </c>
      <c r="E1432" s="67" t="s">
        <v>3</v>
      </c>
      <c r="F1432" s="68" t="str">
        <f>'Flight Data'!$A1430</f>
        <v>G1429</v>
      </c>
      <c r="G1432" s="68">
        <f ca="1">'Flight Data'!$B1430</f>
        <v>1</v>
      </c>
      <c r="H1432" s="68">
        <f ca="1">ROUND(NORMINV($M1432,'Inputs and Outputs'!$C$18,'Inputs and Outputs'!$D$18),0)</f>
        <v>104</v>
      </c>
      <c r="I1432" s="68">
        <f t="shared" si="465"/>
        <v>101</v>
      </c>
      <c r="J1432" s="68">
        <f t="shared" ca="1" si="466"/>
        <v>101</v>
      </c>
      <c r="K1432" s="68">
        <f ca="1">IF(J1432-G1432&gt;'Inputs and Outputs'!$D$4,One-G1432,0)</f>
        <v>0</v>
      </c>
      <c r="L1432" s="68">
        <f ca="1">J1432*'Inputs and Outputs'!$D$5-K1432*'Inputs and Outputs'!$D$6</f>
        <v>4040</v>
      </c>
      <c r="M1432" s="70">
        <f t="shared" ca="1" si="480"/>
        <v>0.66912183137900727</v>
      </c>
      <c r="N1432" s="68">
        <f t="shared" si="467"/>
        <v>25</v>
      </c>
      <c r="O1432" s="75">
        <f ca="1">J1432*'Inputs and Outputs'!$D$5-('Model Part B'!K1432*'Model Part B'!N1432+K1432*Costperbumped)</f>
        <v>4040</v>
      </c>
      <c r="R1432" s="74">
        <v>1429</v>
      </c>
      <c r="S1432" s="68" t="s">
        <v>4</v>
      </c>
      <c r="T1432" s="71">
        <f t="shared" si="486"/>
        <v>44674</v>
      </c>
      <c r="U1432" s="67" t="s">
        <v>3</v>
      </c>
      <c r="V1432" s="68" t="str">
        <f>'Flight Data'!$A1430</f>
        <v>G1429</v>
      </c>
      <c r="W1432" s="68">
        <f ca="1">'Flight Data'!$B1430</f>
        <v>1</v>
      </c>
      <c r="X1432" s="68">
        <f ca="1">ROUND(NORMINV($AC1432,'Inputs and Outputs'!$C$18,'Inputs and Outputs'!$D$18),0)</f>
        <v>108</v>
      </c>
      <c r="Y1432" s="68">
        <f t="shared" si="468"/>
        <v>102</v>
      </c>
      <c r="Z1432" s="68">
        <f t="shared" ca="1" si="469"/>
        <v>102</v>
      </c>
      <c r="AA1432" s="68">
        <f ca="1">IF(Z1432-W1432&gt;'Inputs and Outputs'!$D$4,One-W1432,0)</f>
        <v>0</v>
      </c>
      <c r="AB1432" s="68">
        <f ca="1">Z1432*'Inputs and Outputs'!$D$5-AA1432*'Inputs and Outputs'!$D$6</f>
        <v>4080</v>
      </c>
      <c r="AC1432" s="70">
        <f t="shared" ca="1" si="481"/>
        <v>0.87574867860816918</v>
      </c>
      <c r="AD1432" s="68">
        <f t="shared" si="470"/>
        <v>25</v>
      </c>
      <c r="AE1432" s="75">
        <f ca="1">Z1432*'Inputs and Outputs'!$D$5-('Model Part B'!AA1432*'Model Part B'!AD1432+AA1432*Costperbumped)</f>
        <v>4080</v>
      </c>
      <c r="AH1432" s="74">
        <v>1429</v>
      </c>
      <c r="AI1432" s="68" t="s">
        <v>4</v>
      </c>
      <c r="AJ1432" s="71">
        <f t="shared" si="487"/>
        <v>44674</v>
      </c>
      <c r="AK1432" s="67" t="s">
        <v>3</v>
      </c>
      <c r="AL1432" s="68" t="str">
        <f>'Flight Data'!$A1430</f>
        <v>G1429</v>
      </c>
      <c r="AM1432" s="68">
        <f ca="1">'Flight Data'!$B1430</f>
        <v>1</v>
      </c>
      <c r="AN1432" s="68">
        <f ca="1">ROUND(NORMINV($AS1432,'Inputs and Outputs'!$C$18,'Inputs and Outputs'!$D$18),0)</f>
        <v>101</v>
      </c>
      <c r="AO1432" s="68">
        <f t="shared" si="471"/>
        <v>103</v>
      </c>
      <c r="AP1432" s="68">
        <f t="shared" ca="1" si="472"/>
        <v>101</v>
      </c>
      <c r="AQ1432" s="68">
        <f ca="1">IF(AP1432-AM1432&gt;'Inputs and Outputs'!$D$4,Three-AM1432,0)</f>
        <v>0</v>
      </c>
      <c r="AR1432" s="68">
        <f ca="1">AP1432*'Inputs and Outputs'!$D$5-AQ1432*'Inputs and Outputs'!$D$6</f>
        <v>4040</v>
      </c>
      <c r="AS1432" s="70">
        <f t="shared" ca="1" si="482"/>
        <v>0.51673848640570341</v>
      </c>
      <c r="AT1432" s="68">
        <f t="shared" si="473"/>
        <v>25</v>
      </c>
      <c r="AU1432" s="75">
        <f ca="1">AP1432*'Inputs and Outputs'!$D$5-('Model Part B'!AQ1432*'Model Part B'!AT1432+AQ1432*Costperbumped)</f>
        <v>4040</v>
      </c>
      <c r="AX1432" s="74">
        <v>1429</v>
      </c>
      <c r="AY1432" s="68" t="s">
        <v>4</v>
      </c>
      <c r="AZ1432" s="71">
        <f t="shared" si="488"/>
        <v>44674</v>
      </c>
      <c r="BA1432" s="67" t="s">
        <v>3</v>
      </c>
      <c r="BB1432" s="68" t="str">
        <f>'Flight Data'!$A1430</f>
        <v>G1429</v>
      </c>
      <c r="BC1432" s="68">
        <f ca="1">'Flight Data'!$B1430</f>
        <v>1</v>
      </c>
      <c r="BD1432" s="68">
        <f ca="1">ROUND(NORMINV($BI1432,'Inputs and Outputs'!$C$18,'Inputs and Outputs'!$D$18),0)</f>
        <v>96</v>
      </c>
      <c r="BE1432" s="68">
        <f t="shared" si="474"/>
        <v>104</v>
      </c>
      <c r="BF1432" s="68">
        <f t="shared" ca="1" si="475"/>
        <v>96</v>
      </c>
      <c r="BG1432" s="68">
        <f ca="1">IF(BF1432-BC1432&gt;'Inputs and Outputs'!$D$4,Four-BC1432,0)</f>
        <v>0</v>
      </c>
      <c r="BH1432" s="68">
        <f ca="1">BF1432*'Inputs and Outputs'!$D$5-BG1432*'Inputs and Outputs'!$D$6</f>
        <v>3840</v>
      </c>
      <c r="BI1432" s="70">
        <f t="shared" ca="1" si="483"/>
        <v>0.21884060271271155</v>
      </c>
      <c r="BJ1432" s="68">
        <f t="shared" si="476"/>
        <v>25</v>
      </c>
      <c r="BK1432" s="75">
        <f ca="1">BF1432*'Inputs and Outputs'!$D$5-('Model Part B'!BG1432*'Model Part B'!BJ1432+BG1432*Costperbumped)</f>
        <v>3840</v>
      </c>
      <c r="BN1432" s="74">
        <v>1429</v>
      </c>
      <c r="BO1432" s="68" t="s">
        <v>4</v>
      </c>
      <c r="BP1432" s="71">
        <f t="shared" si="489"/>
        <v>44674</v>
      </c>
      <c r="BQ1432" s="67" t="s">
        <v>3</v>
      </c>
      <c r="BR1432" s="68" t="str">
        <f>'Flight Data'!$A1430</f>
        <v>G1429</v>
      </c>
      <c r="BS1432" s="68">
        <f ca="1">'Flight Data'!$B1430</f>
        <v>1</v>
      </c>
      <c r="BT1432" s="68">
        <f ca="1">ROUND(NORMINV($BY1432,'Inputs and Outputs'!$C$18,'Inputs and Outputs'!$D$18),0)</f>
        <v>101</v>
      </c>
      <c r="BU1432" s="68">
        <f t="shared" si="477"/>
        <v>105</v>
      </c>
      <c r="BV1432" s="68">
        <f t="shared" ca="1" si="478"/>
        <v>101</v>
      </c>
      <c r="BW1432" s="68">
        <f ca="1">IF(BV1432-BS1432&gt;'Inputs and Outputs'!$D$4,Five-BS1432,0)</f>
        <v>0</v>
      </c>
      <c r="BX1432" s="68">
        <f ca="1">BV1432*'Inputs and Outputs'!$D$5-BW1432*'Inputs and Outputs'!$D$6</f>
        <v>4040</v>
      </c>
      <c r="BY1432" s="70">
        <f t="shared" ca="1" si="484"/>
        <v>0.47498737197450636</v>
      </c>
      <c r="BZ1432" s="68">
        <f t="shared" si="479"/>
        <v>25</v>
      </c>
      <c r="CA1432" s="75">
        <f ca="1">BV1432*'Inputs and Outputs'!$D$5-('Model Part B'!BW1432*'Model Part B'!BZ1432+BW1432*Costperbumped)</f>
        <v>4040</v>
      </c>
    </row>
    <row r="1433" spans="2:79" x14ac:dyDescent="0.2">
      <c r="B1433" s="74">
        <v>1430</v>
      </c>
      <c r="C1433" s="68" t="s">
        <v>4</v>
      </c>
      <c r="D1433" s="71">
        <f t="shared" si="485"/>
        <v>44674</v>
      </c>
      <c r="E1433" s="67" t="s">
        <v>2</v>
      </c>
      <c r="F1433" s="68" t="str">
        <f>'Flight Data'!$A1431</f>
        <v>G1430</v>
      </c>
      <c r="G1433" s="68">
        <f ca="1">'Flight Data'!$B1431</f>
        <v>3</v>
      </c>
      <c r="H1433" s="68">
        <f ca="1">ROUND(NORMINV($M1433,'Inputs and Outputs'!$C$19,'Inputs and Outputs'!$D$19),0)</f>
        <v>101</v>
      </c>
      <c r="I1433" s="68">
        <f t="shared" si="465"/>
        <v>101</v>
      </c>
      <c r="J1433" s="68">
        <f t="shared" ca="1" si="466"/>
        <v>101</v>
      </c>
      <c r="K1433" s="68">
        <f ca="1">IF(J1433-G1433&gt;'Inputs and Outputs'!$D$4,One-G1433,0)</f>
        <v>0</v>
      </c>
      <c r="L1433" s="68">
        <f ca="1">J1433*'Inputs and Outputs'!$D$5-K1433*'Inputs and Outputs'!$D$6</f>
        <v>4040</v>
      </c>
      <c r="M1433" s="70">
        <f t="shared" ca="1" si="480"/>
        <v>0.36773173750728494</v>
      </c>
      <c r="N1433" s="68">
        <f t="shared" si="467"/>
        <v>25</v>
      </c>
      <c r="O1433" s="75">
        <f ca="1">J1433*'Inputs and Outputs'!$D$5-('Model Part B'!K1433*'Model Part B'!N1433+K1433*Costperbumped)</f>
        <v>4040</v>
      </c>
      <c r="R1433" s="74">
        <v>1430</v>
      </c>
      <c r="S1433" s="68" t="s">
        <v>4</v>
      </c>
      <c r="T1433" s="71">
        <f t="shared" si="486"/>
        <v>44674</v>
      </c>
      <c r="U1433" s="67" t="s">
        <v>2</v>
      </c>
      <c r="V1433" s="68" t="str">
        <f>'Flight Data'!$A1431</f>
        <v>G1430</v>
      </c>
      <c r="W1433" s="68">
        <f ca="1">'Flight Data'!$B1431</f>
        <v>3</v>
      </c>
      <c r="X1433" s="68">
        <f ca="1">ROUND(NORMINV($AC1433,'Inputs and Outputs'!$C$19,'Inputs and Outputs'!$D$19),0)</f>
        <v>106</v>
      </c>
      <c r="Y1433" s="68">
        <f t="shared" si="468"/>
        <v>102</v>
      </c>
      <c r="Z1433" s="68">
        <f t="shared" ca="1" si="469"/>
        <v>102</v>
      </c>
      <c r="AA1433" s="68">
        <f ca="1">IF(Z1433-W1433&gt;'Inputs and Outputs'!$D$4,One-W1433,0)</f>
        <v>0</v>
      </c>
      <c r="AB1433" s="68">
        <f ca="1">Z1433*'Inputs and Outputs'!$D$5-AA1433*'Inputs and Outputs'!$D$6</f>
        <v>4080</v>
      </c>
      <c r="AC1433" s="70">
        <f t="shared" ca="1" si="481"/>
        <v>0.72664900072192895</v>
      </c>
      <c r="AD1433" s="68">
        <f t="shared" si="470"/>
        <v>25</v>
      </c>
      <c r="AE1433" s="75">
        <f ca="1">Z1433*'Inputs and Outputs'!$D$5-('Model Part B'!AA1433*'Model Part B'!AD1433+AA1433*Costperbumped)</f>
        <v>4080</v>
      </c>
      <c r="AH1433" s="74">
        <v>1430</v>
      </c>
      <c r="AI1433" s="68" t="s">
        <v>4</v>
      </c>
      <c r="AJ1433" s="71">
        <f t="shared" si="487"/>
        <v>44674</v>
      </c>
      <c r="AK1433" s="67" t="s">
        <v>2</v>
      </c>
      <c r="AL1433" s="68" t="str">
        <f>'Flight Data'!$A1431</f>
        <v>G1430</v>
      </c>
      <c r="AM1433" s="68">
        <f ca="1">'Flight Data'!$B1431</f>
        <v>3</v>
      </c>
      <c r="AN1433" s="68">
        <f ca="1">ROUND(NORMINV($AS1433,'Inputs and Outputs'!$C$19,'Inputs and Outputs'!$D$19),0)</f>
        <v>100</v>
      </c>
      <c r="AO1433" s="68">
        <f t="shared" si="471"/>
        <v>103</v>
      </c>
      <c r="AP1433" s="68">
        <f t="shared" ca="1" si="472"/>
        <v>100</v>
      </c>
      <c r="AQ1433" s="68">
        <f ca="1">IF(AP1433-AM1433&gt;'Inputs and Outputs'!$D$4,Three-AM1433,0)</f>
        <v>0</v>
      </c>
      <c r="AR1433" s="68">
        <f ca="1">AP1433*'Inputs and Outputs'!$D$5-AQ1433*'Inputs and Outputs'!$D$6</f>
        <v>4000</v>
      </c>
      <c r="AS1433" s="70">
        <f t="shared" ca="1" si="482"/>
        <v>0.30305503236975551</v>
      </c>
      <c r="AT1433" s="68">
        <f t="shared" si="473"/>
        <v>25</v>
      </c>
      <c r="AU1433" s="75">
        <f ca="1">AP1433*'Inputs and Outputs'!$D$5-('Model Part B'!AQ1433*'Model Part B'!AT1433+AQ1433*Costperbumped)</f>
        <v>4000</v>
      </c>
      <c r="AX1433" s="74">
        <v>1430</v>
      </c>
      <c r="AY1433" s="68" t="s">
        <v>4</v>
      </c>
      <c r="AZ1433" s="71">
        <f t="shared" si="488"/>
        <v>44674</v>
      </c>
      <c r="BA1433" s="67" t="s">
        <v>2</v>
      </c>
      <c r="BB1433" s="68" t="str">
        <f>'Flight Data'!$A1431</f>
        <v>G1430</v>
      </c>
      <c r="BC1433" s="68">
        <f ca="1">'Flight Data'!$B1431</f>
        <v>3</v>
      </c>
      <c r="BD1433" s="68">
        <f ca="1">ROUND(NORMINV($BI1433,'Inputs and Outputs'!$C$19,'Inputs and Outputs'!$D$19),0)</f>
        <v>101</v>
      </c>
      <c r="BE1433" s="68">
        <f t="shared" si="474"/>
        <v>104</v>
      </c>
      <c r="BF1433" s="68">
        <f t="shared" ca="1" si="475"/>
        <v>101</v>
      </c>
      <c r="BG1433" s="68">
        <f ca="1">IF(BF1433-BC1433&gt;'Inputs and Outputs'!$D$4,Four-BC1433,0)</f>
        <v>0</v>
      </c>
      <c r="BH1433" s="68">
        <f ca="1">BF1433*'Inputs and Outputs'!$D$5-BG1433*'Inputs and Outputs'!$D$6</f>
        <v>4040</v>
      </c>
      <c r="BI1433" s="70">
        <f t="shared" ca="1" si="483"/>
        <v>0.35670334567694828</v>
      </c>
      <c r="BJ1433" s="68">
        <f t="shared" si="476"/>
        <v>25</v>
      </c>
      <c r="BK1433" s="75">
        <f ca="1">BF1433*'Inputs and Outputs'!$D$5-('Model Part B'!BG1433*'Model Part B'!BJ1433+BG1433*Costperbumped)</f>
        <v>4040</v>
      </c>
      <c r="BN1433" s="74">
        <v>1430</v>
      </c>
      <c r="BO1433" s="68" t="s">
        <v>4</v>
      </c>
      <c r="BP1433" s="71">
        <f t="shared" si="489"/>
        <v>44674</v>
      </c>
      <c r="BQ1433" s="67" t="s">
        <v>2</v>
      </c>
      <c r="BR1433" s="68" t="str">
        <f>'Flight Data'!$A1431</f>
        <v>G1430</v>
      </c>
      <c r="BS1433" s="68">
        <f ca="1">'Flight Data'!$B1431</f>
        <v>3</v>
      </c>
      <c r="BT1433" s="68">
        <f ca="1">ROUND(NORMINV($BY1433,'Inputs and Outputs'!$C$18,'Inputs and Outputs'!$D$18),0)</f>
        <v>108</v>
      </c>
      <c r="BU1433" s="68">
        <f t="shared" si="477"/>
        <v>105</v>
      </c>
      <c r="BV1433" s="68">
        <f t="shared" ca="1" si="478"/>
        <v>105</v>
      </c>
      <c r="BW1433" s="68">
        <f ca="1">IF(BV1433-BS1433&gt;'Inputs and Outputs'!$D$4,Five-BS1433,0)</f>
        <v>2</v>
      </c>
      <c r="BX1433" s="68">
        <f ca="1">BV1433*'Inputs and Outputs'!$D$5-BW1433*'Inputs and Outputs'!$D$6</f>
        <v>4000</v>
      </c>
      <c r="BY1433" s="70">
        <f t="shared" ca="1" si="484"/>
        <v>0.89100764976834712</v>
      </c>
      <c r="BZ1433" s="68">
        <f t="shared" si="479"/>
        <v>25</v>
      </c>
      <c r="CA1433" s="75">
        <f ca="1">BV1433*'Inputs and Outputs'!$D$5-('Model Part B'!BW1433*'Model Part B'!BZ1433+BW1433*Costperbumped)</f>
        <v>3950</v>
      </c>
    </row>
    <row r="1434" spans="2:79" x14ac:dyDescent="0.2">
      <c r="B1434" s="74">
        <v>1431</v>
      </c>
      <c r="C1434" s="68" t="s">
        <v>4</v>
      </c>
      <c r="D1434" s="71">
        <f t="shared" si="485"/>
        <v>44674</v>
      </c>
      <c r="E1434" s="67" t="s">
        <v>0</v>
      </c>
      <c r="F1434" s="68" t="str">
        <f>'Flight Data'!$A1432</f>
        <v>G1431</v>
      </c>
      <c r="G1434" s="68">
        <f ca="1">'Flight Data'!$B1432</f>
        <v>8</v>
      </c>
      <c r="H1434" s="68">
        <f ca="1">ROUND(NORMINV($M1434,'Inputs and Outputs'!$C$20,'Inputs and Outputs'!$D$20),0)</f>
        <v>93</v>
      </c>
      <c r="I1434" s="68">
        <f t="shared" si="465"/>
        <v>101</v>
      </c>
      <c r="J1434" s="68">
        <f t="shared" ca="1" si="466"/>
        <v>93</v>
      </c>
      <c r="K1434" s="68">
        <f ca="1">IF(J1434-G1434&gt;'Inputs and Outputs'!$D$4,One-G1434,0)</f>
        <v>0</v>
      </c>
      <c r="L1434" s="68">
        <f ca="1">J1434*'Inputs and Outputs'!$D$5-K1434*'Inputs and Outputs'!$D$6</f>
        <v>3720</v>
      </c>
      <c r="M1434" s="70">
        <f t="shared" ca="1" si="480"/>
        <v>9.7584133331038991E-3</v>
      </c>
      <c r="N1434" s="68">
        <f t="shared" si="467"/>
        <v>200</v>
      </c>
      <c r="O1434" s="75">
        <f ca="1">J1434*'Inputs and Outputs'!$D$5-('Model Part B'!K1434*'Model Part B'!N1434+K1434*Costperbumped)</f>
        <v>3720</v>
      </c>
      <c r="R1434" s="74">
        <v>1431</v>
      </c>
      <c r="S1434" s="68" t="s">
        <v>4</v>
      </c>
      <c r="T1434" s="71">
        <f t="shared" si="486"/>
        <v>44674</v>
      </c>
      <c r="U1434" s="67" t="s">
        <v>0</v>
      </c>
      <c r="V1434" s="68" t="str">
        <f>'Flight Data'!$A1432</f>
        <v>G1431</v>
      </c>
      <c r="W1434" s="68">
        <f ca="1">'Flight Data'!$B1432</f>
        <v>8</v>
      </c>
      <c r="X1434" s="68">
        <f ca="1">ROUND(NORMINV($AC1434,'Inputs and Outputs'!$C$20,'Inputs and Outputs'!$D$20),0)</f>
        <v>103</v>
      </c>
      <c r="Y1434" s="68">
        <f t="shared" si="468"/>
        <v>102</v>
      </c>
      <c r="Z1434" s="68">
        <f t="shared" ca="1" si="469"/>
        <v>102</v>
      </c>
      <c r="AA1434" s="68">
        <f ca="1">IF(Z1434-W1434&gt;'Inputs and Outputs'!$D$4,One-W1434,0)</f>
        <v>0</v>
      </c>
      <c r="AB1434" s="68">
        <f ca="1">Z1434*'Inputs and Outputs'!$D$5-AA1434*'Inputs and Outputs'!$D$6</f>
        <v>4080</v>
      </c>
      <c r="AC1434" s="70">
        <f t="shared" ca="1" si="481"/>
        <v>0.35778293553776508</v>
      </c>
      <c r="AD1434" s="68">
        <f t="shared" si="470"/>
        <v>200</v>
      </c>
      <c r="AE1434" s="75">
        <f ca="1">Z1434*'Inputs and Outputs'!$D$5-('Model Part B'!AA1434*'Model Part B'!AD1434+AA1434*Costperbumped)</f>
        <v>4080</v>
      </c>
      <c r="AH1434" s="74">
        <v>1431</v>
      </c>
      <c r="AI1434" s="68" t="s">
        <v>4</v>
      </c>
      <c r="AJ1434" s="71">
        <f t="shared" si="487"/>
        <v>44674</v>
      </c>
      <c r="AK1434" s="67" t="s">
        <v>0</v>
      </c>
      <c r="AL1434" s="68" t="str">
        <f>'Flight Data'!$A1432</f>
        <v>G1431</v>
      </c>
      <c r="AM1434" s="68">
        <f ca="1">'Flight Data'!$B1432</f>
        <v>8</v>
      </c>
      <c r="AN1434" s="68">
        <f ca="1">ROUND(NORMINV($AS1434,'Inputs and Outputs'!$C$20,'Inputs and Outputs'!$D$20),0)</f>
        <v>103</v>
      </c>
      <c r="AO1434" s="68">
        <f t="shared" si="471"/>
        <v>103</v>
      </c>
      <c r="AP1434" s="68">
        <f t="shared" ca="1" si="472"/>
        <v>103</v>
      </c>
      <c r="AQ1434" s="68">
        <f ca="1">IF(AP1434-AM1434&gt;'Inputs and Outputs'!$D$4,Three-AM1434,0)</f>
        <v>0</v>
      </c>
      <c r="AR1434" s="68">
        <f ca="1">AP1434*'Inputs and Outputs'!$D$5-AQ1434*'Inputs and Outputs'!$D$6</f>
        <v>4120</v>
      </c>
      <c r="AS1434" s="70">
        <f t="shared" ca="1" si="482"/>
        <v>0.34928294106314539</v>
      </c>
      <c r="AT1434" s="68">
        <f t="shared" si="473"/>
        <v>200</v>
      </c>
      <c r="AU1434" s="75">
        <f ca="1">AP1434*'Inputs and Outputs'!$D$5-('Model Part B'!AQ1434*'Model Part B'!AT1434+AQ1434*Costperbumped)</f>
        <v>4120</v>
      </c>
      <c r="AX1434" s="74">
        <v>1431</v>
      </c>
      <c r="AY1434" s="68" t="s">
        <v>4</v>
      </c>
      <c r="AZ1434" s="71">
        <f t="shared" si="488"/>
        <v>44674</v>
      </c>
      <c r="BA1434" s="67" t="s">
        <v>0</v>
      </c>
      <c r="BB1434" s="68" t="str">
        <f>'Flight Data'!$A1432</f>
        <v>G1431</v>
      </c>
      <c r="BC1434" s="68">
        <f ca="1">'Flight Data'!$B1432</f>
        <v>8</v>
      </c>
      <c r="BD1434" s="68">
        <f ca="1">ROUND(NORMINV($BI1434,'Inputs and Outputs'!$C$20,'Inputs and Outputs'!$D$20),0)</f>
        <v>99</v>
      </c>
      <c r="BE1434" s="68">
        <f t="shared" si="474"/>
        <v>104</v>
      </c>
      <c r="BF1434" s="68">
        <f t="shared" ca="1" si="475"/>
        <v>99</v>
      </c>
      <c r="BG1434" s="68">
        <f ca="1">IF(BF1434-BC1434&gt;'Inputs and Outputs'!$D$4,Four-BC1434,0)</f>
        <v>0</v>
      </c>
      <c r="BH1434" s="68">
        <f ca="1">BF1434*'Inputs and Outputs'!$D$5-BG1434*'Inputs and Outputs'!$D$6</f>
        <v>3960</v>
      </c>
      <c r="BI1434" s="70">
        <f t="shared" ca="1" si="483"/>
        <v>0.12573942712172903</v>
      </c>
      <c r="BJ1434" s="68">
        <f t="shared" si="476"/>
        <v>200</v>
      </c>
      <c r="BK1434" s="75">
        <f ca="1">BF1434*'Inputs and Outputs'!$D$5-('Model Part B'!BG1434*'Model Part B'!BJ1434+BG1434*Costperbumped)</f>
        <v>3960</v>
      </c>
      <c r="BN1434" s="74">
        <v>1431</v>
      </c>
      <c r="BO1434" s="68" t="s">
        <v>4</v>
      </c>
      <c r="BP1434" s="71">
        <f t="shared" si="489"/>
        <v>44674</v>
      </c>
      <c r="BQ1434" s="67" t="s">
        <v>0</v>
      </c>
      <c r="BR1434" s="68" t="str">
        <f>'Flight Data'!$A1432</f>
        <v>G1431</v>
      </c>
      <c r="BS1434" s="68">
        <f ca="1">'Flight Data'!$B1432</f>
        <v>8</v>
      </c>
      <c r="BT1434" s="68">
        <f ca="1">ROUND(NORMINV($BY1434,'Inputs and Outputs'!$C$18,'Inputs and Outputs'!$D$18),0)</f>
        <v>103</v>
      </c>
      <c r="BU1434" s="68">
        <f t="shared" si="477"/>
        <v>105</v>
      </c>
      <c r="BV1434" s="68">
        <f t="shared" ca="1" si="478"/>
        <v>103</v>
      </c>
      <c r="BW1434" s="68">
        <f ca="1">IF(BV1434-BS1434&gt;'Inputs and Outputs'!$D$4,Five-BS1434,0)</f>
        <v>0</v>
      </c>
      <c r="BX1434" s="68">
        <f ca="1">BV1434*'Inputs and Outputs'!$D$5-BW1434*'Inputs and Outputs'!$D$6</f>
        <v>4120</v>
      </c>
      <c r="BY1434" s="70">
        <f t="shared" ca="1" si="484"/>
        <v>0.61614182372415127</v>
      </c>
      <c r="BZ1434" s="68">
        <f t="shared" si="479"/>
        <v>200</v>
      </c>
      <c r="CA1434" s="75">
        <f ca="1">BV1434*'Inputs and Outputs'!$D$5-('Model Part B'!BW1434*'Model Part B'!BZ1434+BW1434*Costperbumped)</f>
        <v>4120</v>
      </c>
    </row>
    <row r="1435" spans="2:79" x14ac:dyDescent="0.2">
      <c r="B1435" s="74">
        <v>1432</v>
      </c>
      <c r="C1435" s="68" t="s">
        <v>1</v>
      </c>
      <c r="D1435" s="71">
        <f t="shared" si="485"/>
        <v>44675</v>
      </c>
      <c r="E1435" s="67" t="s">
        <v>3</v>
      </c>
      <c r="F1435" s="68" t="str">
        <f>'Flight Data'!$A1433</f>
        <v>G1432</v>
      </c>
      <c r="G1435" s="68">
        <f ca="1">'Flight Data'!$B1433</f>
        <v>9</v>
      </c>
      <c r="H1435" s="68">
        <f ca="1">ROUND(NORMINV($M1435,'Inputs and Outputs'!$C$18,'Inputs and Outputs'!$D$18),0)</f>
        <v>103</v>
      </c>
      <c r="I1435" s="68">
        <f t="shared" si="465"/>
        <v>101</v>
      </c>
      <c r="J1435" s="68">
        <f t="shared" ca="1" si="466"/>
        <v>101</v>
      </c>
      <c r="K1435" s="68">
        <f ca="1">IF(J1435-G1435&gt;'Inputs and Outputs'!$D$4,One-G1435,0)</f>
        <v>0</v>
      </c>
      <c r="L1435" s="68">
        <f ca="1">J1435*'Inputs and Outputs'!$D$5-K1435*'Inputs and Outputs'!$D$6</f>
        <v>4040</v>
      </c>
      <c r="M1435" s="70">
        <f t="shared" ca="1" si="480"/>
        <v>0.62945788955491788</v>
      </c>
      <c r="N1435" s="68">
        <f t="shared" si="467"/>
        <v>25</v>
      </c>
      <c r="O1435" s="75">
        <f ca="1">J1435*'Inputs and Outputs'!$D$5-('Model Part B'!K1435*'Model Part B'!N1435+K1435*Costperbumped)</f>
        <v>4040</v>
      </c>
      <c r="R1435" s="74">
        <v>1432</v>
      </c>
      <c r="S1435" s="68" t="s">
        <v>1</v>
      </c>
      <c r="T1435" s="71">
        <f t="shared" si="486"/>
        <v>44675</v>
      </c>
      <c r="U1435" s="67" t="s">
        <v>3</v>
      </c>
      <c r="V1435" s="68" t="str">
        <f>'Flight Data'!$A1433</f>
        <v>G1432</v>
      </c>
      <c r="W1435" s="68">
        <f ca="1">'Flight Data'!$B1433</f>
        <v>9</v>
      </c>
      <c r="X1435" s="68">
        <f ca="1">ROUND(NORMINV($AC1435,'Inputs and Outputs'!$C$18,'Inputs and Outputs'!$D$18),0)</f>
        <v>104</v>
      </c>
      <c r="Y1435" s="68">
        <f t="shared" si="468"/>
        <v>102</v>
      </c>
      <c r="Z1435" s="68">
        <f t="shared" ca="1" si="469"/>
        <v>102</v>
      </c>
      <c r="AA1435" s="68">
        <f ca="1">IF(Z1435-W1435&gt;'Inputs and Outputs'!$D$4,One-W1435,0)</f>
        <v>0</v>
      </c>
      <c r="AB1435" s="68">
        <f ca="1">Z1435*'Inputs and Outputs'!$D$5-AA1435*'Inputs and Outputs'!$D$6</f>
        <v>4080</v>
      </c>
      <c r="AC1435" s="70">
        <f t="shared" ca="1" si="481"/>
        <v>0.66913118230388124</v>
      </c>
      <c r="AD1435" s="68">
        <f t="shared" si="470"/>
        <v>25</v>
      </c>
      <c r="AE1435" s="75">
        <f ca="1">Z1435*'Inputs and Outputs'!$D$5-('Model Part B'!AA1435*'Model Part B'!AD1435+AA1435*Costperbumped)</f>
        <v>4080</v>
      </c>
      <c r="AH1435" s="74">
        <v>1432</v>
      </c>
      <c r="AI1435" s="68" t="s">
        <v>1</v>
      </c>
      <c r="AJ1435" s="71">
        <f t="shared" si="487"/>
        <v>44675</v>
      </c>
      <c r="AK1435" s="67" t="s">
        <v>3</v>
      </c>
      <c r="AL1435" s="68" t="str">
        <f>'Flight Data'!$A1433</f>
        <v>G1432</v>
      </c>
      <c r="AM1435" s="68">
        <f ca="1">'Flight Data'!$B1433</f>
        <v>9</v>
      </c>
      <c r="AN1435" s="68">
        <f ca="1">ROUND(NORMINV($AS1435,'Inputs and Outputs'!$C$18,'Inputs and Outputs'!$D$18),0)</f>
        <v>105</v>
      </c>
      <c r="AO1435" s="68">
        <f t="shared" si="471"/>
        <v>103</v>
      </c>
      <c r="AP1435" s="68">
        <f t="shared" ca="1" si="472"/>
        <v>103</v>
      </c>
      <c r="AQ1435" s="68">
        <f ca="1">IF(AP1435-AM1435&gt;'Inputs and Outputs'!$D$4,Three-AM1435,0)</f>
        <v>0</v>
      </c>
      <c r="AR1435" s="68">
        <f ca="1">AP1435*'Inputs and Outputs'!$D$5-AQ1435*'Inputs and Outputs'!$D$6</f>
        <v>4120</v>
      </c>
      <c r="AS1435" s="70">
        <f t="shared" ca="1" si="482"/>
        <v>0.72684356788759175</v>
      </c>
      <c r="AT1435" s="68">
        <f t="shared" si="473"/>
        <v>25</v>
      </c>
      <c r="AU1435" s="75">
        <f ca="1">AP1435*'Inputs and Outputs'!$D$5-('Model Part B'!AQ1435*'Model Part B'!AT1435+AQ1435*Costperbumped)</f>
        <v>4120</v>
      </c>
      <c r="AX1435" s="74">
        <v>1432</v>
      </c>
      <c r="AY1435" s="68" t="s">
        <v>1</v>
      </c>
      <c r="AZ1435" s="71">
        <f t="shared" si="488"/>
        <v>44675</v>
      </c>
      <c r="BA1435" s="67" t="s">
        <v>3</v>
      </c>
      <c r="BB1435" s="68" t="str">
        <f>'Flight Data'!$A1433</f>
        <v>G1432</v>
      </c>
      <c r="BC1435" s="68">
        <f ca="1">'Flight Data'!$B1433</f>
        <v>9</v>
      </c>
      <c r="BD1435" s="68">
        <f ca="1">ROUND(NORMINV($BI1435,'Inputs and Outputs'!$C$18,'Inputs and Outputs'!$D$18),0)</f>
        <v>100</v>
      </c>
      <c r="BE1435" s="68">
        <f t="shared" si="474"/>
        <v>104</v>
      </c>
      <c r="BF1435" s="68">
        <f t="shared" ca="1" si="475"/>
        <v>100</v>
      </c>
      <c r="BG1435" s="68">
        <f ca="1">IF(BF1435-BC1435&gt;'Inputs and Outputs'!$D$4,Four-BC1435,0)</f>
        <v>0</v>
      </c>
      <c r="BH1435" s="68">
        <f ca="1">BF1435*'Inputs and Outputs'!$D$5-BG1435*'Inputs and Outputs'!$D$6</f>
        <v>4000</v>
      </c>
      <c r="BI1435" s="70">
        <f t="shared" ca="1" si="483"/>
        <v>0.45826437417372645</v>
      </c>
      <c r="BJ1435" s="68">
        <f t="shared" si="476"/>
        <v>25</v>
      </c>
      <c r="BK1435" s="75">
        <f ca="1">BF1435*'Inputs and Outputs'!$D$5-('Model Part B'!BG1435*'Model Part B'!BJ1435+BG1435*Costperbumped)</f>
        <v>4000</v>
      </c>
      <c r="BN1435" s="74">
        <v>1432</v>
      </c>
      <c r="BO1435" s="68" t="s">
        <v>1</v>
      </c>
      <c r="BP1435" s="71">
        <f t="shared" si="489"/>
        <v>44675</v>
      </c>
      <c r="BQ1435" s="67" t="s">
        <v>3</v>
      </c>
      <c r="BR1435" s="68" t="str">
        <f>'Flight Data'!$A1433</f>
        <v>G1432</v>
      </c>
      <c r="BS1435" s="68">
        <f ca="1">'Flight Data'!$B1433</f>
        <v>9</v>
      </c>
      <c r="BT1435" s="68">
        <f ca="1">ROUND(NORMINV($BY1435,'Inputs and Outputs'!$C$18,'Inputs and Outputs'!$D$18),0)</f>
        <v>104</v>
      </c>
      <c r="BU1435" s="68">
        <f t="shared" si="477"/>
        <v>105</v>
      </c>
      <c r="BV1435" s="68">
        <f t="shared" ca="1" si="478"/>
        <v>104</v>
      </c>
      <c r="BW1435" s="68">
        <f ca="1">IF(BV1435-BS1435&gt;'Inputs and Outputs'!$D$4,Five-BS1435,0)</f>
        <v>0</v>
      </c>
      <c r="BX1435" s="68">
        <f ca="1">BV1435*'Inputs and Outputs'!$D$5-BW1435*'Inputs and Outputs'!$D$6</f>
        <v>4160</v>
      </c>
      <c r="BY1435" s="70">
        <f t="shared" ca="1" si="484"/>
        <v>0.70649354540940645</v>
      </c>
      <c r="BZ1435" s="68">
        <f t="shared" si="479"/>
        <v>25</v>
      </c>
      <c r="CA1435" s="75">
        <f ca="1">BV1435*'Inputs and Outputs'!$D$5-('Model Part B'!BW1435*'Model Part B'!BZ1435+BW1435*Costperbumped)</f>
        <v>4160</v>
      </c>
    </row>
    <row r="1436" spans="2:79" x14ac:dyDescent="0.2">
      <c r="B1436" s="74">
        <v>1433</v>
      </c>
      <c r="C1436" s="68" t="s">
        <v>1</v>
      </c>
      <c r="D1436" s="71">
        <f t="shared" si="485"/>
        <v>44675</v>
      </c>
      <c r="E1436" s="67" t="s">
        <v>2</v>
      </c>
      <c r="F1436" s="68" t="str">
        <f>'Flight Data'!$A1434</f>
        <v>G1433</v>
      </c>
      <c r="G1436" s="68">
        <f ca="1">'Flight Data'!$B1434</f>
        <v>4</v>
      </c>
      <c r="H1436" s="68">
        <f ca="1">ROUND(NORMINV($M1436,'Inputs and Outputs'!$C$19,'Inputs and Outputs'!$D$19),0)</f>
        <v>98</v>
      </c>
      <c r="I1436" s="68">
        <f t="shared" si="465"/>
        <v>101</v>
      </c>
      <c r="J1436" s="68">
        <f t="shared" ca="1" si="466"/>
        <v>98</v>
      </c>
      <c r="K1436" s="68">
        <f ca="1">IF(J1436-G1436&gt;'Inputs and Outputs'!$D$4,One-G1436,0)</f>
        <v>0</v>
      </c>
      <c r="L1436" s="68">
        <f ca="1">J1436*'Inputs and Outputs'!$D$5-K1436*'Inputs and Outputs'!$D$6</f>
        <v>3920</v>
      </c>
      <c r="M1436" s="70">
        <f t="shared" ca="1" si="480"/>
        <v>0.16040840101023779</v>
      </c>
      <c r="N1436" s="68">
        <f t="shared" si="467"/>
        <v>25</v>
      </c>
      <c r="O1436" s="75">
        <f ca="1">J1436*'Inputs and Outputs'!$D$5-('Model Part B'!K1436*'Model Part B'!N1436+K1436*Costperbumped)</f>
        <v>3920</v>
      </c>
      <c r="R1436" s="74">
        <v>1433</v>
      </c>
      <c r="S1436" s="68" t="s">
        <v>1</v>
      </c>
      <c r="T1436" s="71">
        <f t="shared" si="486"/>
        <v>44675</v>
      </c>
      <c r="U1436" s="67" t="s">
        <v>2</v>
      </c>
      <c r="V1436" s="68" t="str">
        <f>'Flight Data'!$A1434</f>
        <v>G1433</v>
      </c>
      <c r="W1436" s="68">
        <f ca="1">'Flight Data'!$B1434</f>
        <v>4</v>
      </c>
      <c r="X1436" s="68">
        <f ca="1">ROUND(NORMINV($AC1436,'Inputs and Outputs'!$C$19,'Inputs and Outputs'!$D$19),0)</f>
        <v>104</v>
      </c>
      <c r="Y1436" s="68">
        <f t="shared" si="468"/>
        <v>102</v>
      </c>
      <c r="Z1436" s="68">
        <f t="shared" ca="1" si="469"/>
        <v>102</v>
      </c>
      <c r="AA1436" s="68">
        <f ca="1">IF(Z1436-W1436&gt;'Inputs and Outputs'!$D$4,One-W1436,0)</f>
        <v>0</v>
      </c>
      <c r="AB1436" s="68">
        <f ca="1">Z1436*'Inputs and Outputs'!$D$5-AA1436*'Inputs and Outputs'!$D$6</f>
        <v>4080</v>
      </c>
      <c r="AC1436" s="70">
        <f t="shared" ca="1" si="481"/>
        <v>0.56493763890071658</v>
      </c>
      <c r="AD1436" s="68">
        <f t="shared" si="470"/>
        <v>25</v>
      </c>
      <c r="AE1436" s="75">
        <f ca="1">Z1436*'Inputs and Outputs'!$D$5-('Model Part B'!AA1436*'Model Part B'!AD1436+AA1436*Costperbumped)</f>
        <v>4080</v>
      </c>
      <c r="AH1436" s="74">
        <v>1433</v>
      </c>
      <c r="AI1436" s="68" t="s">
        <v>1</v>
      </c>
      <c r="AJ1436" s="71">
        <f t="shared" si="487"/>
        <v>44675</v>
      </c>
      <c r="AK1436" s="67" t="s">
        <v>2</v>
      </c>
      <c r="AL1436" s="68" t="str">
        <f>'Flight Data'!$A1434</f>
        <v>G1433</v>
      </c>
      <c r="AM1436" s="68">
        <f ca="1">'Flight Data'!$B1434</f>
        <v>4</v>
      </c>
      <c r="AN1436" s="68">
        <f ca="1">ROUND(NORMINV($AS1436,'Inputs and Outputs'!$C$19,'Inputs and Outputs'!$D$19),0)</f>
        <v>101</v>
      </c>
      <c r="AO1436" s="68">
        <f t="shared" si="471"/>
        <v>103</v>
      </c>
      <c r="AP1436" s="68">
        <f t="shared" ca="1" si="472"/>
        <v>101</v>
      </c>
      <c r="AQ1436" s="68">
        <f ca="1">IF(AP1436-AM1436&gt;'Inputs and Outputs'!$D$4,Three-AM1436,0)</f>
        <v>0</v>
      </c>
      <c r="AR1436" s="68">
        <f ca="1">AP1436*'Inputs and Outputs'!$D$5-AQ1436*'Inputs and Outputs'!$D$6</f>
        <v>4040</v>
      </c>
      <c r="AS1436" s="70">
        <f t="shared" ca="1" si="482"/>
        <v>0.31192990093639916</v>
      </c>
      <c r="AT1436" s="68">
        <f t="shared" si="473"/>
        <v>25</v>
      </c>
      <c r="AU1436" s="75">
        <f ca="1">AP1436*'Inputs and Outputs'!$D$5-('Model Part B'!AQ1436*'Model Part B'!AT1436+AQ1436*Costperbumped)</f>
        <v>4040</v>
      </c>
      <c r="AX1436" s="74">
        <v>1433</v>
      </c>
      <c r="AY1436" s="68" t="s">
        <v>1</v>
      </c>
      <c r="AZ1436" s="71">
        <f t="shared" si="488"/>
        <v>44675</v>
      </c>
      <c r="BA1436" s="67" t="s">
        <v>2</v>
      </c>
      <c r="BB1436" s="68" t="str">
        <f>'Flight Data'!$A1434</f>
        <v>G1433</v>
      </c>
      <c r="BC1436" s="68">
        <f ca="1">'Flight Data'!$B1434</f>
        <v>4</v>
      </c>
      <c r="BD1436" s="68">
        <f ca="1">ROUND(NORMINV($BI1436,'Inputs and Outputs'!$C$19,'Inputs and Outputs'!$D$19),0)</f>
        <v>106</v>
      </c>
      <c r="BE1436" s="68">
        <f t="shared" si="474"/>
        <v>104</v>
      </c>
      <c r="BF1436" s="68">
        <f t="shared" ca="1" si="475"/>
        <v>104</v>
      </c>
      <c r="BG1436" s="68">
        <f ca="1">IF(BF1436-BC1436&gt;'Inputs and Outputs'!$D$4,Four-BC1436,0)</f>
        <v>0</v>
      </c>
      <c r="BH1436" s="68">
        <f ca="1">BF1436*'Inputs and Outputs'!$D$5-BG1436*'Inputs and Outputs'!$D$6</f>
        <v>4160</v>
      </c>
      <c r="BI1436" s="70">
        <f t="shared" ca="1" si="483"/>
        <v>0.75662993840478987</v>
      </c>
      <c r="BJ1436" s="68">
        <f t="shared" si="476"/>
        <v>25</v>
      </c>
      <c r="BK1436" s="75">
        <f ca="1">BF1436*'Inputs and Outputs'!$D$5-('Model Part B'!BG1436*'Model Part B'!BJ1436+BG1436*Costperbumped)</f>
        <v>4160</v>
      </c>
      <c r="BN1436" s="74">
        <v>1433</v>
      </c>
      <c r="BO1436" s="68" t="s">
        <v>1</v>
      </c>
      <c r="BP1436" s="71">
        <f t="shared" si="489"/>
        <v>44675</v>
      </c>
      <c r="BQ1436" s="67" t="s">
        <v>2</v>
      </c>
      <c r="BR1436" s="68" t="str">
        <f>'Flight Data'!$A1434</f>
        <v>G1433</v>
      </c>
      <c r="BS1436" s="68">
        <f ca="1">'Flight Data'!$B1434</f>
        <v>4</v>
      </c>
      <c r="BT1436" s="68">
        <f ca="1">ROUND(NORMINV($BY1436,'Inputs and Outputs'!$C$18,'Inputs and Outputs'!$D$18),0)</f>
        <v>108</v>
      </c>
      <c r="BU1436" s="68">
        <f t="shared" si="477"/>
        <v>105</v>
      </c>
      <c r="BV1436" s="68">
        <f t="shared" ca="1" si="478"/>
        <v>105</v>
      </c>
      <c r="BW1436" s="68">
        <f ca="1">IF(BV1436-BS1436&gt;'Inputs and Outputs'!$D$4,Five-BS1436,0)</f>
        <v>1</v>
      </c>
      <c r="BX1436" s="68">
        <f ca="1">BV1436*'Inputs and Outputs'!$D$5-BW1436*'Inputs and Outputs'!$D$6</f>
        <v>4100</v>
      </c>
      <c r="BY1436" s="70">
        <f t="shared" ca="1" si="484"/>
        <v>0.8730686917894489</v>
      </c>
      <c r="BZ1436" s="68">
        <f t="shared" si="479"/>
        <v>25</v>
      </c>
      <c r="CA1436" s="75">
        <f ca="1">BV1436*'Inputs and Outputs'!$D$5-('Model Part B'!BW1436*'Model Part B'!BZ1436+BW1436*Costperbumped)</f>
        <v>4075</v>
      </c>
    </row>
    <row r="1437" spans="2:79" x14ac:dyDescent="0.2">
      <c r="B1437" s="74">
        <v>1434</v>
      </c>
      <c r="C1437" s="68" t="s">
        <v>1</v>
      </c>
      <c r="D1437" s="71">
        <f t="shared" si="485"/>
        <v>44675</v>
      </c>
      <c r="E1437" s="67" t="s">
        <v>0</v>
      </c>
      <c r="F1437" s="68" t="str">
        <f>'Flight Data'!$A1435</f>
        <v>G1434</v>
      </c>
      <c r="G1437" s="68">
        <f ca="1">'Flight Data'!$B1435</f>
        <v>0</v>
      </c>
      <c r="H1437" s="68">
        <f ca="1">ROUND(NORMINV($M1437,'Inputs and Outputs'!$C$20,'Inputs and Outputs'!$D$20),0)</f>
        <v>100</v>
      </c>
      <c r="I1437" s="68">
        <f t="shared" si="465"/>
        <v>101</v>
      </c>
      <c r="J1437" s="68">
        <f t="shared" ca="1" si="466"/>
        <v>100</v>
      </c>
      <c r="K1437" s="68">
        <f ca="1">IF(J1437-G1437&gt;'Inputs and Outputs'!$D$4,One-G1437,0)</f>
        <v>0</v>
      </c>
      <c r="L1437" s="68">
        <f ca="1">J1437*'Inputs and Outputs'!$D$5-K1437*'Inputs and Outputs'!$D$6</f>
        <v>4000</v>
      </c>
      <c r="M1437" s="70">
        <f t="shared" ca="1" si="480"/>
        <v>0.16120843928462536</v>
      </c>
      <c r="N1437" s="68">
        <f t="shared" si="467"/>
        <v>200</v>
      </c>
      <c r="O1437" s="75">
        <f ca="1">J1437*'Inputs and Outputs'!$D$5-('Model Part B'!K1437*'Model Part B'!N1437+K1437*Costperbumped)</f>
        <v>4000</v>
      </c>
      <c r="R1437" s="74">
        <v>1434</v>
      </c>
      <c r="S1437" s="68" t="s">
        <v>1</v>
      </c>
      <c r="T1437" s="71">
        <f t="shared" si="486"/>
        <v>44675</v>
      </c>
      <c r="U1437" s="67" t="s">
        <v>0</v>
      </c>
      <c r="V1437" s="68" t="str">
        <f>'Flight Data'!$A1435</f>
        <v>G1434</v>
      </c>
      <c r="W1437" s="68">
        <f ca="1">'Flight Data'!$B1435</f>
        <v>0</v>
      </c>
      <c r="X1437" s="68">
        <f ca="1">ROUND(NORMINV($AC1437,'Inputs and Outputs'!$C$20,'Inputs and Outputs'!$D$20),0)</f>
        <v>106</v>
      </c>
      <c r="Y1437" s="68">
        <f t="shared" si="468"/>
        <v>102</v>
      </c>
      <c r="Z1437" s="68">
        <f t="shared" ca="1" si="469"/>
        <v>102</v>
      </c>
      <c r="AA1437" s="68">
        <f ca="1">IF(Z1437-W1437&gt;'Inputs and Outputs'!$D$4,One-W1437,0)</f>
        <v>1</v>
      </c>
      <c r="AB1437" s="68">
        <f ca="1">Z1437*'Inputs and Outputs'!$D$5-AA1437*'Inputs and Outputs'!$D$6</f>
        <v>3980</v>
      </c>
      <c r="AC1437" s="70">
        <f t="shared" ca="1" si="481"/>
        <v>0.60381048296129092</v>
      </c>
      <c r="AD1437" s="68">
        <f t="shared" si="470"/>
        <v>200</v>
      </c>
      <c r="AE1437" s="75">
        <f ca="1">Z1437*'Inputs and Outputs'!$D$5-('Model Part B'!AA1437*'Model Part B'!AD1437+AA1437*Costperbumped)</f>
        <v>3780</v>
      </c>
      <c r="AH1437" s="74">
        <v>1434</v>
      </c>
      <c r="AI1437" s="68" t="s">
        <v>1</v>
      </c>
      <c r="AJ1437" s="71">
        <f t="shared" si="487"/>
        <v>44675</v>
      </c>
      <c r="AK1437" s="67" t="s">
        <v>0</v>
      </c>
      <c r="AL1437" s="68" t="str">
        <f>'Flight Data'!$A1435</f>
        <v>G1434</v>
      </c>
      <c r="AM1437" s="68">
        <f ca="1">'Flight Data'!$B1435</f>
        <v>0</v>
      </c>
      <c r="AN1437" s="68">
        <f ca="1">ROUND(NORMINV($AS1437,'Inputs and Outputs'!$C$20,'Inputs and Outputs'!$D$20),0)</f>
        <v>107</v>
      </c>
      <c r="AO1437" s="68">
        <f t="shared" si="471"/>
        <v>103</v>
      </c>
      <c r="AP1437" s="68">
        <f t="shared" ca="1" si="472"/>
        <v>103</v>
      </c>
      <c r="AQ1437" s="68">
        <f ca="1">IF(AP1437-AM1437&gt;'Inputs and Outputs'!$D$4,Three-AM1437,0)</f>
        <v>3</v>
      </c>
      <c r="AR1437" s="68">
        <f ca="1">AP1437*'Inputs and Outputs'!$D$5-AQ1437*'Inputs and Outputs'!$D$6</f>
        <v>3820</v>
      </c>
      <c r="AS1437" s="70">
        <f t="shared" ca="1" si="482"/>
        <v>0.68992292097069841</v>
      </c>
      <c r="AT1437" s="68">
        <f t="shared" si="473"/>
        <v>200</v>
      </c>
      <c r="AU1437" s="75">
        <f ca="1">AP1437*'Inputs and Outputs'!$D$5-('Model Part B'!AQ1437*'Model Part B'!AT1437+AQ1437*Costperbumped)</f>
        <v>3220</v>
      </c>
      <c r="AX1437" s="74">
        <v>1434</v>
      </c>
      <c r="AY1437" s="68" t="s">
        <v>1</v>
      </c>
      <c r="AZ1437" s="71">
        <f t="shared" si="488"/>
        <v>44675</v>
      </c>
      <c r="BA1437" s="67" t="s">
        <v>0</v>
      </c>
      <c r="BB1437" s="68" t="str">
        <f>'Flight Data'!$A1435</f>
        <v>G1434</v>
      </c>
      <c r="BC1437" s="68">
        <f ca="1">'Flight Data'!$B1435</f>
        <v>0</v>
      </c>
      <c r="BD1437" s="68">
        <f ca="1">ROUND(NORMINV($BI1437,'Inputs and Outputs'!$C$20,'Inputs and Outputs'!$D$20),0)</f>
        <v>104</v>
      </c>
      <c r="BE1437" s="68">
        <f t="shared" si="474"/>
        <v>104</v>
      </c>
      <c r="BF1437" s="68">
        <f t="shared" ca="1" si="475"/>
        <v>104</v>
      </c>
      <c r="BG1437" s="68">
        <f ca="1">IF(BF1437-BC1437&gt;'Inputs and Outputs'!$D$4,Four-BC1437,0)</f>
        <v>4</v>
      </c>
      <c r="BH1437" s="68">
        <f ca="1">BF1437*'Inputs and Outputs'!$D$5-BG1437*'Inputs and Outputs'!$D$6</f>
        <v>3760</v>
      </c>
      <c r="BI1437" s="70">
        <f t="shared" ca="1" si="483"/>
        <v>0.38521743876024417</v>
      </c>
      <c r="BJ1437" s="68">
        <f t="shared" si="476"/>
        <v>200</v>
      </c>
      <c r="BK1437" s="75">
        <f ca="1">BF1437*'Inputs and Outputs'!$D$5-('Model Part B'!BG1437*'Model Part B'!BJ1437+BG1437*Costperbumped)</f>
        <v>2960</v>
      </c>
      <c r="BN1437" s="74">
        <v>1434</v>
      </c>
      <c r="BO1437" s="68" t="s">
        <v>1</v>
      </c>
      <c r="BP1437" s="71">
        <f t="shared" si="489"/>
        <v>44675</v>
      </c>
      <c r="BQ1437" s="67" t="s">
        <v>0</v>
      </c>
      <c r="BR1437" s="68" t="str">
        <f>'Flight Data'!$A1435</f>
        <v>G1434</v>
      </c>
      <c r="BS1437" s="68">
        <f ca="1">'Flight Data'!$B1435</f>
        <v>0</v>
      </c>
      <c r="BT1437" s="68">
        <f ca="1">ROUND(NORMINV($BY1437,'Inputs and Outputs'!$C$18,'Inputs and Outputs'!$D$18),0)</f>
        <v>105</v>
      </c>
      <c r="BU1437" s="68">
        <f t="shared" si="477"/>
        <v>105</v>
      </c>
      <c r="BV1437" s="68">
        <f t="shared" ca="1" si="478"/>
        <v>105</v>
      </c>
      <c r="BW1437" s="68">
        <f ca="1">IF(BV1437-BS1437&gt;'Inputs and Outputs'!$D$4,Five-BS1437,0)</f>
        <v>5</v>
      </c>
      <c r="BX1437" s="68">
        <f ca="1">BV1437*'Inputs and Outputs'!$D$5-BW1437*'Inputs and Outputs'!$D$6</f>
        <v>3700</v>
      </c>
      <c r="BY1437" s="70">
        <f t="shared" ca="1" si="484"/>
        <v>0.73766067772163424</v>
      </c>
      <c r="BZ1437" s="68">
        <f t="shared" si="479"/>
        <v>200</v>
      </c>
      <c r="CA1437" s="75">
        <f ca="1">BV1437*'Inputs and Outputs'!$D$5-('Model Part B'!BW1437*'Model Part B'!BZ1437+BW1437*Costperbumped)</f>
        <v>2700</v>
      </c>
    </row>
    <row r="1438" spans="2:79" x14ac:dyDescent="0.2">
      <c r="B1438" s="74">
        <v>1435</v>
      </c>
      <c r="C1438" s="68" t="s">
        <v>9</v>
      </c>
      <c r="D1438" s="71">
        <f t="shared" si="485"/>
        <v>44676</v>
      </c>
      <c r="E1438" s="67" t="s">
        <v>3</v>
      </c>
      <c r="F1438" s="68" t="str">
        <f>'Flight Data'!$A1436</f>
        <v>G1435</v>
      </c>
      <c r="G1438" s="68">
        <f ca="1">'Flight Data'!$B1436</f>
        <v>9</v>
      </c>
      <c r="H1438" s="68">
        <f ca="1">ROUND(NORMINV($M1438,'Inputs and Outputs'!$C$18,'Inputs and Outputs'!$D$18),0)</f>
        <v>94</v>
      </c>
      <c r="I1438" s="68">
        <f t="shared" si="465"/>
        <v>101</v>
      </c>
      <c r="J1438" s="68">
        <f t="shared" ca="1" si="466"/>
        <v>94</v>
      </c>
      <c r="K1438" s="68">
        <f ca="1">IF(J1438-G1438&gt;'Inputs and Outputs'!$D$4,One-G1438,0)</f>
        <v>0</v>
      </c>
      <c r="L1438" s="68">
        <f ca="1">J1438*'Inputs and Outputs'!$D$5-K1438*'Inputs and Outputs'!$D$6</f>
        <v>3760</v>
      </c>
      <c r="M1438" s="70">
        <f t="shared" ca="1" si="480"/>
        <v>0.12682139836025685</v>
      </c>
      <c r="N1438" s="68">
        <f t="shared" si="467"/>
        <v>25</v>
      </c>
      <c r="O1438" s="75">
        <f ca="1">J1438*'Inputs and Outputs'!$D$5-('Model Part B'!K1438*'Model Part B'!N1438+K1438*Costperbumped)</f>
        <v>3760</v>
      </c>
      <c r="R1438" s="74">
        <v>1435</v>
      </c>
      <c r="S1438" s="68" t="s">
        <v>9</v>
      </c>
      <c r="T1438" s="71">
        <f t="shared" si="486"/>
        <v>44676</v>
      </c>
      <c r="U1438" s="67" t="s">
        <v>3</v>
      </c>
      <c r="V1438" s="68" t="str">
        <f>'Flight Data'!$A1436</f>
        <v>G1435</v>
      </c>
      <c r="W1438" s="68">
        <f ca="1">'Flight Data'!$B1436</f>
        <v>9</v>
      </c>
      <c r="X1438" s="68">
        <f ca="1">ROUND(NORMINV($AC1438,'Inputs and Outputs'!$C$18,'Inputs and Outputs'!$D$18),0)</f>
        <v>100</v>
      </c>
      <c r="Y1438" s="68">
        <f t="shared" si="468"/>
        <v>102</v>
      </c>
      <c r="Z1438" s="68">
        <f t="shared" ca="1" si="469"/>
        <v>100</v>
      </c>
      <c r="AA1438" s="68">
        <f ca="1">IF(Z1438-W1438&gt;'Inputs and Outputs'!$D$4,One-W1438,0)</f>
        <v>0</v>
      </c>
      <c r="AB1438" s="68">
        <f ca="1">Z1438*'Inputs and Outputs'!$D$5-AA1438*'Inputs and Outputs'!$D$6</f>
        <v>4000</v>
      </c>
      <c r="AC1438" s="70">
        <f t="shared" ca="1" si="481"/>
        <v>0.45511527837126886</v>
      </c>
      <c r="AD1438" s="68">
        <f t="shared" si="470"/>
        <v>25</v>
      </c>
      <c r="AE1438" s="75">
        <f ca="1">Z1438*'Inputs and Outputs'!$D$5-('Model Part B'!AA1438*'Model Part B'!AD1438+AA1438*Costperbumped)</f>
        <v>4000</v>
      </c>
      <c r="AH1438" s="74">
        <v>1435</v>
      </c>
      <c r="AI1438" s="68" t="s">
        <v>9</v>
      </c>
      <c r="AJ1438" s="71">
        <f t="shared" si="487"/>
        <v>44676</v>
      </c>
      <c r="AK1438" s="67" t="s">
        <v>3</v>
      </c>
      <c r="AL1438" s="68" t="str">
        <f>'Flight Data'!$A1436</f>
        <v>G1435</v>
      </c>
      <c r="AM1438" s="68">
        <f ca="1">'Flight Data'!$B1436</f>
        <v>9</v>
      </c>
      <c r="AN1438" s="68">
        <f ca="1">ROUND(NORMINV($AS1438,'Inputs and Outputs'!$C$18,'Inputs and Outputs'!$D$18),0)</f>
        <v>91</v>
      </c>
      <c r="AO1438" s="68">
        <f t="shared" si="471"/>
        <v>103</v>
      </c>
      <c r="AP1438" s="68">
        <f t="shared" ca="1" si="472"/>
        <v>91</v>
      </c>
      <c r="AQ1438" s="68">
        <f ca="1">IF(AP1438-AM1438&gt;'Inputs and Outputs'!$D$4,Three-AM1438,0)</f>
        <v>0</v>
      </c>
      <c r="AR1438" s="68">
        <f ca="1">AP1438*'Inputs and Outputs'!$D$5-AQ1438*'Inputs and Outputs'!$D$6</f>
        <v>3640</v>
      </c>
      <c r="AS1438" s="70">
        <f t="shared" ca="1" si="482"/>
        <v>4.8527386237181891E-2</v>
      </c>
      <c r="AT1438" s="68">
        <f t="shared" si="473"/>
        <v>25</v>
      </c>
      <c r="AU1438" s="75">
        <f ca="1">AP1438*'Inputs and Outputs'!$D$5-('Model Part B'!AQ1438*'Model Part B'!AT1438+AQ1438*Costperbumped)</f>
        <v>3640</v>
      </c>
      <c r="AX1438" s="74">
        <v>1435</v>
      </c>
      <c r="AY1438" s="68" t="s">
        <v>9</v>
      </c>
      <c r="AZ1438" s="71">
        <f t="shared" si="488"/>
        <v>44676</v>
      </c>
      <c r="BA1438" s="67" t="s">
        <v>3</v>
      </c>
      <c r="BB1438" s="68" t="str">
        <f>'Flight Data'!$A1436</f>
        <v>G1435</v>
      </c>
      <c r="BC1438" s="68">
        <f ca="1">'Flight Data'!$B1436</f>
        <v>9</v>
      </c>
      <c r="BD1438" s="68">
        <f ca="1">ROUND(NORMINV($BI1438,'Inputs and Outputs'!$C$18,'Inputs and Outputs'!$D$18),0)</f>
        <v>96</v>
      </c>
      <c r="BE1438" s="68">
        <f t="shared" si="474"/>
        <v>104</v>
      </c>
      <c r="BF1438" s="68">
        <f t="shared" ca="1" si="475"/>
        <v>96</v>
      </c>
      <c r="BG1438" s="68">
        <f ca="1">IF(BF1438-BC1438&gt;'Inputs and Outputs'!$D$4,Four-BC1438,0)</f>
        <v>0</v>
      </c>
      <c r="BH1438" s="68">
        <f ca="1">BF1438*'Inputs and Outputs'!$D$5-BG1438*'Inputs and Outputs'!$D$6</f>
        <v>3840</v>
      </c>
      <c r="BI1438" s="70">
        <f t="shared" ca="1" si="483"/>
        <v>0.19303653853330083</v>
      </c>
      <c r="BJ1438" s="68">
        <f t="shared" si="476"/>
        <v>25</v>
      </c>
      <c r="BK1438" s="75">
        <f ca="1">BF1438*'Inputs and Outputs'!$D$5-('Model Part B'!BG1438*'Model Part B'!BJ1438+BG1438*Costperbumped)</f>
        <v>3840</v>
      </c>
      <c r="BN1438" s="74">
        <v>1435</v>
      </c>
      <c r="BO1438" s="68" t="s">
        <v>9</v>
      </c>
      <c r="BP1438" s="71">
        <f t="shared" si="489"/>
        <v>44676</v>
      </c>
      <c r="BQ1438" s="67" t="s">
        <v>3</v>
      </c>
      <c r="BR1438" s="68" t="str">
        <f>'Flight Data'!$A1436</f>
        <v>G1435</v>
      </c>
      <c r="BS1438" s="68">
        <f ca="1">'Flight Data'!$B1436</f>
        <v>9</v>
      </c>
      <c r="BT1438" s="68">
        <f ca="1">ROUND(NORMINV($BY1438,'Inputs and Outputs'!$C$18,'Inputs and Outputs'!$D$18),0)</f>
        <v>101</v>
      </c>
      <c r="BU1438" s="68">
        <f t="shared" si="477"/>
        <v>105</v>
      </c>
      <c r="BV1438" s="68">
        <f t="shared" ca="1" si="478"/>
        <v>101</v>
      </c>
      <c r="BW1438" s="68">
        <f ca="1">IF(BV1438-BS1438&gt;'Inputs and Outputs'!$D$4,Five-BS1438,0)</f>
        <v>0</v>
      </c>
      <c r="BX1438" s="68">
        <f ca="1">BV1438*'Inputs and Outputs'!$D$5-BW1438*'Inputs and Outputs'!$D$6</f>
        <v>4040</v>
      </c>
      <c r="BY1438" s="70">
        <f t="shared" ca="1" si="484"/>
        <v>0.47155057584593252</v>
      </c>
      <c r="BZ1438" s="68">
        <f t="shared" si="479"/>
        <v>25</v>
      </c>
      <c r="CA1438" s="75">
        <f ca="1">BV1438*'Inputs and Outputs'!$D$5-('Model Part B'!BW1438*'Model Part B'!BZ1438+BW1438*Costperbumped)</f>
        <v>4040</v>
      </c>
    </row>
    <row r="1439" spans="2:79" x14ac:dyDescent="0.2">
      <c r="B1439" s="74">
        <v>1436</v>
      </c>
      <c r="C1439" s="68" t="s">
        <v>9</v>
      </c>
      <c r="D1439" s="71">
        <f t="shared" si="485"/>
        <v>44676</v>
      </c>
      <c r="E1439" s="67" t="s">
        <v>2</v>
      </c>
      <c r="F1439" s="68" t="str">
        <f>'Flight Data'!$A1437</f>
        <v>G1436</v>
      </c>
      <c r="G1439" s="68">
        <f ca="1">'Flight Data'!$B1437</f>
        <v>8</v>
      </c>
      <c r="H1439" s="68">
        <f ca="1">ROUND(NORMINV($M1439,'Inputs and Outputs'!$C$19,'Inputs and Outputs'!$D$19),0)</f>
        <v>98</v>
      </c>
      <c r="I1439" s="68">
        <f t="shared" si="465"/>
        <v>101</v>
      </c>
      <c r="J1439" s="68">
        <f t="shared" ca="1" si="466"/>
        <v>98</v>
      </c>
      <c r="K1439" s="68">
        <f ca="1">IF(J1439-G1439&gt;'Inputs and Outputs'!$D$4,One-G1439,0)</f>
        <v>0</v>
      </c>
      <c r="L1439" s="68">
        <f ca="1">J1439*'Inputs and Outputs'!$D$5-K1439*'Inputs and Outputs'!$D$6</f>
        <v>3920</v>
      </c>
      <c r="M1439" s="70">
        <f t="shared" ca="1" si="480"/>
        <v>0.16006089057034689</v>
      </c>
      <c r="N1439" s="68">
        <f t="shared" si="467"/>
        <v>25</v>
      </c>
      <c r="O1439" s="75">
        <f ca="1">J1439*'Inputs and Outputs'!$D$5-('Model Part B'!K1439*'Model Part B'!N1439+K1439*Costperbumped)</f>
        <v>3920</v>
      </c>
      <c r="R1439" s="74">
        <v>1436</v>
      </c>
      <c r="S1439" s="68" t="s">
        <v>9</v>
      </c>
      <c r="T1439" s="71">
        <f t="shared" si="486"/>
        <v>44676</v>
      </c>
      <c r="U1439" s="67" t="s">
        <v>2</v>
      </c>
      <c r="V1439" s="68" t="str">
        <f>'Flight Data'!$A1437</f>
        <v>G1436</v>
      </c>
      <c r="W1439" s="68">
        <f ca="1">'Flight Data'!$B1437</f>
        <v>8</v>
      </c>
      <c r="X1439" s="68">
        <f ca="1">ROUND(NORMINV($AC1439,'Inputs and Outputs'!$C$19,'Inputs and Outputs'!$D$19),0)</f>
        <v>95</v>
      </c>
      <c r="Y1439" s="68">
        <f t="shared" si="468"/>
        <v>102</v>
      </c>
      <c r="Z1439" s="68">
        <f t="shared" ca="1" si="469"/>
        <v>95</v>
      </c>
      <c r="AA1439" s="68">
        <f ca="1">IF(Z1439-W1439&gt;'Inputs and Outputs'!$D$4,One-W1439,0)</f>
        <v>0</v>
      </c>
      <c r="AB1439" s="68">
        <f ca="1">Z1439*'Inputs and Outputs'!$D$5-AA1439*'Inputs and Outputs'!$D$6</f>
        <v>3800</v>
      </c>
      <c r="AC1439" s="70">
        <f t="shared" ca="1" si="481"/>
        <v>5.2194228048462521E-2</v>
      </c>
      <c r="AD1439" s="68">
        <f t="shared" si="470"/>
        <v>25</v>
      </c>
      <c r="AE1439" s="75">
        <f ca="1">Z1439*'Inputs and Outputs'!$D$5-('Model Part B'!AA1439*'Model Part B'!AD1439+AA1439*Costperbumped)</f>
        <v>3800</v>
      </c>
      <c r="AH1439" s="74">
        <v>1436</v>
      </c>
      <c r="AI1439" s="68" t="s">
        <v>9</v>
      </c>
      <c r="AJ1439" s="71">
        <f t="shared" si="487"/>
        <v>44676</v>
      </c>
      <c r="AK1439" s="67" t="s">
        <v>2</v>
      </c>
      <c r="AL1439" s="68" t="str">
        <f>'Flight Data'!$A1437</f>
        <v>G1436</v>
      </c>
      <c r="AM1439" s="68">
        <f ca="1">'Flight Data'!$B1437</f>
        <v>8</v>
      </c>
      <c r="AN1439" s="68">
        <f ca="1">ROUND(NORMINV($AS1439,'Inputs and Outputs'!$C$19,'Inputs and Outputs'!$D$19),0)</f>
        <v>103</v>
      </c>
      <c r="AO1439" s="68">
        <f t="shared" si="471"/>
        <v>103</v>
      </c>
      <c r="AP1439" s="68">
        <f t="shared" ca="1" si="472"/>
        <v>103</v>
      </c>
      <c r="AQ1439" s="68">
        <f ca="1">IF(AP1439-AM1439&gt;'Inputs and Outputs'!$D$4,Three-AM1439,0)</f>
        <v>0</v>
      </c>
      <c r="AR1439" s="68">
        <f ca="1">AP1439*'Inputs and Outputs'!$D$5-AQ1439*'Inputs and Outputs'!$D$6</f>
        <v>4120</v>
      </c>
      <c r="AS1439" s="70">
        <f t="shared" ca="1" si="482"/>
        <v>0.51280848323055206</v>
      </c>
      <c r="AT1439" s="68">
        <f t="shared" si="473"/>
        <v>25</v>
      </c>
      <c r="AU1439" s="75">
        <f ca="1">AP1439*'Inputs and Outputs'!$D$5-('Model Part B'!AQ1439*'Model Part B'!AT1439+AQ1439*Costperbumped)</f>
        <v>4120</v>
      </c>
      <c r="AX1439" s="74">
        <v>1436</v>
      </c>
      <c r="AY1439" s="68" t="s">
        <v>9</v>
      </c>
      <c r="AZ1439" s="71">
        <f t="shared" si="488"/>
        <v>44676</v>
      </c>
      <c r="BA1439" s="67" t="s">
        <v>2</v>
      </c>
      <c r="BB1439" s="68" t="str">
        <f>'Flight Data'!$A1437</f>
        <v>G1436</v>
      </c>
      <c r="BC1439" s="68">
        <f ca="1">'Flight Data'!$B1437</f>
        <v>8</v>
      </c>
      <c r="BD1439" s="68">
        <f ca="1">ROUND(NORMINV($BI1439,'Inputs and Outputs'!$C$19,'Inputs and Outputs'!$D$19),0)</f>
        <v>105</v>
      </c>
      <c r="BE1439" s="68">
        <f t="shared" si="474"/>
        <v>104</v>
      </c>
      <c r="BF1439" s="68">
        <f t="shared" ca="1" si="475"/>
        <v>104</v>
      </c>
      <c r="BG1439" s="68">
        <f ca="1">IF(BF1439-BC1439&gt;'Inputs and Outputs'!$D$4,Four-BC1439,0)</f>
        <v>0</v>
      </c>
      <c r="BH1439" s="68">
        <f ca="1">BF1439*'Inputs and Outputs'!$D$5-BG1439*'Inputs and Outputs'!$D$6</f>
        <v>4160</v>
      </c>
      <c r="BI1439" s="70">
        <f t="shared" ca="1" si="483"/>
        <v>0.62634372134303584</v>
      </c>
      <c r="BJ1439" s="68">
        <f t="shared" si="476"/>
        <v>25</v>
      </c>
      <c r="BK1439" s="75">
        <f ca="1">BF1439*'Inputs and Outputs'!$D$5-('Model Part B'!BG1439*'Model Part B'!BJ1439+BG1439*Costperbumped)</f>
        <v>4160</v>
      </c>
      <c r="BN1439" s="74">
        <v>1436</v>
      </c>
      <c r="BO1439" s="68" t="s">
        <v>9</v>
      </c>
      <c r="BP1439" s="71">
        <f t="shared" si="489"/>
        <v>44676</v>
      </c>
      <c r="BQ1439" s="67" t="s">
        <v>2</v>
      </c>
      <c r="BR1439" s="68" t="str">
        <f>'Flight Data'!$A1437</f>
        <v>G1436</v>
      </c>
      <c r="BS1439" s="68">
        <f ca="1">'Flight Data'!$B1437</f>
        <v>8</v>
      </c>
      <c r="BT1439" s="68">
        <f ca="1">ROUND(NORMINV($BY1439,'Inputs and Outputs'!$C$18,'Inputs and Outputs'!$D$18),0)</f>
        <v>106</v>
      </c>
      <c r="BU1439" s="68">
        <f t="shared" si="477"/>
        <v>105</v>
      </c>
      <c r="BV1439" s="68">
        <f t="shared" ca="1" si="478"/>
        <v>105</v>
      </c>
      <c r="BW1439" s="68">
        <f ca="1">IF(BV1439-BS1439&gt;'Inputs and Outputs'!$D$4,Five-BS1439,0)</f>
        <v>0</v>
      </c>
      <c r="BX1439" s="68">
        <f ca="1">BV1439*'Inputs and Outputs'!$D$5-BW1439*'Inputs and Outputs'!$D$6</f>
        <v>4200</v>
      </c>
      <c r="BY1439" s="70">
        <f t="shared" ca="1" si="484"/>
        <v>0.79092629461902264</v>
      </c>
      <c r="BZ1439" s="68">
        <f t="shared" si="479"/>
        <v>25</v>
      </c>
      <c r="CA1439" s="75">
        <f ca="1">BV1439*'Inputs and Outputs'!$D$5-('Model Part B'!BW1439*'Model Part B'!BZ1439+BW1439*Costperbumped)</f>
        <v>4200</v>
      </c>
    </row>
    <row r="1440" spans="2:79" x14ac:dyDescent="0.2">
      <c r="B1440" s="74">
        <v>1437</v>
      </c>
      <c r="C1440" s="68" t="s">
        <v>9</v>
      </c>
      <c r="D1440" s="71">
        <f t="shared" si="485"/>
        <v>44676</v>
      </c>
      <c r="E1440" s="67" t="s">
        <v>0</v>
      </c>
      <c r="F1440" s="68" t="str">
        <f>'Flight Data'!$A1438</f>
        <v>G1437</v>
      </c>
      <c r="G1440" s="68">
        <f ca="1">'Flight Data'!$B1438</f>
        <v>6</v>
      </c>
      <c r="H1440" s="68">
        <f ca="1">ROUND(NORMINV($M1440,'Inputs and Outputs'!$C$20,'Inputs and Outputs'!$D$20),0)</f>
        <v>102</v>
      </c>
      <c r="I1440" s="68">
        <f t="shared" si="465"/>
        <v>101</v>
      </c>
      <c r="J1440" s="68">
        <f t="shared" ca="1" si="466"/>
        <v>101</v>
      </c>
      <c r="K1440" s="68">
        <f ca="1">IF(J1440-G1440&gt;'Inputs and Outputs'!$D$4,One-G1440,0)</f>
        <v>0</v>
      </c>
      <c r="L1440" s="68">
        <f ca="1">J1440*'Inputs and Outputs'!$D$5-K1440*'Inputs and Outputs'!$D$6</f>
        <v>4040</v>
      </c>
      <c r="M1440" s="70">
        <f t="shared" ca="1" si="480"/>
        <v>0.27862176522951876</v>
      </c>
      <c r="N1440" s="68">
        <f t="shared" si="467"/>
        <v>200</v>
      </c>
      <c r="O1440" s="75">
        <f ca="1">J1440*'Inputs and Outputs'!$D$5-('Model Part B'!K1440*'Model Part B'!N1440+K1440*Costperbumped)</f>
        <v>4040</v>
      </c>
      <c r="R1440" s="74">
        <v>1437</v>
      </c>
      <c r="S1440" s="68" t="s">
        <v>9</v>
      </c>
      <c r="T1440" s="71">
        <f t="shared" si="486"/>
        <v>44676</v>
      </c>
      <c r="U1440" s="67" t="s">
        <v>0</v>
      </c>
      <c r="V1440" s="68" t="str">
        <f>'Flight Data'!$A1438</f>
        <v>G1437</v>
      </c>
      <c r="W1440" s="68">
        <f ca="1">'Flight Data'!$B1438</f>
        <v>6</v>
      </c>
      <c r="X1440" s="68">
        <f ca="1">ROUND(NORMINV($AC1440,'Inputs and Outputs'!$C$20,'Inputs and Outputs'!$D$20),0)</f>
        <v>105</v>
      </c>
      <c r="Y1440" s="68">
        <f t="shared" si="468"/>
        <v>102</v>
      </c>
      <c r="Z1440" s="68">
        <f t="shared" ca="1" si="469"/>
        <v>102</v>
      </c>
      <c r="AA1440" s="68">
        <f ca="1">IF(Z1440-W1440&gt;'Inputs and Outputs'!$D$4,One-W1440,0)</f>
        <v>0</v>
      </c>
      <c r="AB1440" s="68">
        <f ca="1">Z1440*'Inputs and Outputs'!$D$5-AA1440*'Inputs and Outputs'!$D$6</f>
        <v>4080</v>
      </c>
      <c r="AC1440" s="70">
        <f t="shared" ca="1" si="481"/>
        <v>0.47808931200454707</v>
      </c>
      <c r="AD1440" s="68">
        <f t="shared" si="470"/>
        <v>200</v>
      </c>
      <c r="AE1440" s="75">
        <f ca="1">Z1440*'Inputs and Outputs'!$D$5-('Model Part B'!AA1440*'Model Part B'!AD1440+AA1440*Costperbumped)</f>
        <v>4080</v>
      </c>
      <c r="AH1440" s="74">
        <v>1437</v>
      </c>
      <c r="AI1440" s="68" t="s">
        <v>9</v>
      </c>
      <c r="AJ1440" s="71">
        <f t="shared" si="487"/>
        <v>44676</v>
      </c>
      <c r="AK1440" s="67" t="s">
        <v>0</v>
      </c>
      <c r="AL1440" s="68" t="str">
        <f>'Flight Data'!$A1438</f>
        <v>G1437</v>
      </c>
      <c r="AM1440" s="68">
        <f ca="1">'Flight Data'!$B1438</f>
        <v>6</v>
      </c>
      <c r="AN1440" s="68">
        <f ca="1">ROUND(NORMINV($AS1440,'Inputs and Outputs'!$C$20,'Inputs and Outputs'!$D$20),0)</f>
        <v>99</v>
      </c>
      <c r="AO1440" s="68">
        <f t="shared" si="471"/>
        <v>103</v>
      </c>
      <c r="AP1440" s="68">
        <f t="shared" ca="1" si="472"/>
        <v>99</v>
      </c>
      <c r="AQ1440" s="68">
        <f ca="1">IF(AP1440-AM1440&gt;'Inputs and Outputs'!$D$4,Three-AM1440,0)</f>
        <v>0</v>
      </c>
      <c r="AR1440" s="68">
        <f ca="1">AP1440*'Inputs and Outputs'!$D$5-AQ1440*'Inputs and Outputs'!$D$6</f>
        <v>3960</v>
      </c>
      <c r="AS1440" s="70">
        <f t="shared" ca="1" si="482"/>
        <v>0.1346005825483505</v>
      </c>
      <c r="AT1440" s="68">
        <f t="shared" si="473"/>
        <v>200</v>
      </c>
      <c r="AU1440" s="75">
        <f ca="1">AP1440*'Inputs and Outputs'!$D$5-('Model Part B'!AQ1440*'Model Part B'!AT1440+AQ1440*Costperbumped)</f>
        <v>3960</v>
      </c>
      <c r="AX1440" s="74">
        <v>1437</v>
      </c>
      <c r="AY1440" s="68" t="s">
        <v>9</v>
      </c>
      <c r="AZ1440" s="71">
        <f t="shared" si="488"/>
        <v>44676</v>
      </c>
      <c r="BA1440" s="67" t="s">
        <v>0</v>
      </c>
      <c r="BB1440" s="68" t="str">
        <f>'Flight Data'!$A1438</f>
        <v>G1437</v>
      </c>
      <c r="BC1440" s="68">
        <f ca="1">'Flight Data'!$B1438</f>
        <v>6</v>
      </c>
      <c r="BD1440" s="68">
        <f ca="1">ROUND(NORMINV($BI1440,'Inputs and Outputs'!$C$20,'Inputs and Outputs'!$D$20),0)</f>
        <v>102</v>
      </c>
      <c r="BE1440" s="68">
        <f t="shared" si="474"/>
        <v>104</v>
      </c>
      <c r="BF1440" s="68">
        <f t="shared" ca="1" si="475"/>
        <v>102</v>
      </c>
      <c r="BG1440" s="68">
        <f ca="1">IF(BF1440-BC1440&gt;'Inputs and Outputs'!$D$4,Four-BC1440,0)</f>
        <v>0</v>
      </c>
      <c r="BH1440" s="68">
        <f ca="1">BF1440*'Inputs and Outputs'!$D$5-BG1440*'Inputs and Outputs'!$D$6</f>
        <v>4080</v>
      </c>
      <c r="BI1440" s="70">
        <f t="shared" ca="1" si="483"/>
        <v>0.26605827415007643</v>
      </c>
      <c r="BJ1440" s="68">
        <f t="shared" si="476"/>
        <v>200</v>
      </c>
      <c r="BK1440" s="75">
        <f ca="1">BF1440*'Inputs and Outputs'!$D$5-('Model Part B'!BG1440*'Model Part B'!BJ1440+BG1440*Costperbumped)</f>
        <v>4080</v>
      </c>
      <c r="BN1440" s="74">
        <v>1437</v>
      </c>
      <c r="BO1440" s="68" t="s">
        <v>9</v>
      </c>
      <c r="BP1440" s="71">
        <f t="shared" si="489"/>
        <v>44676</v>
      </c>
      <c r="BQ1440" s="67" t="s">
        <v>0</v>
      </c>
      <c r="BR1440" s="68" t="str">
        <f>'Flight Data'!$A1438</f>
        <v>G1437</v>
      </c>
      <c r="BS1440" s="68">
        <f ca="1">'Flight Data'!$B1438</f>
        <v>6</v>
      </c>
      <c r="BT1440" s="68">
        <f ca="1">ROUND(NORMINV($BY1440,'Inputs and Outputs'!$C$18,'Inputs and Outputs'!$D$18),0)</f>
        <v>90</v>
      </c>
      <c r="BU1440" s="68">
        <f t="shared" si="477"/>
        <v>105</v>
      </c>
      <c r="BV1440" s="68">
        <f t="shared" ca="1" si="478"/>
        <v>90</v>
      </c>
      <c r="BW1440" s="68">
        <f ca="1">IF(BV1440-BS1440&gt;'Inputs and Outputs'!$D$4,Five-BS1440,0)</f>
        <v>0</v>
      </c>
      <c r="BX1440" s="68">
        <f ca="1">BV1440*'Inputs and Outputs'!$D$5-BW1440*'Inputs and Outputs'!$D$6</f>
        <v>3600</v>
      </c>
      <c r="BY1440" s="70">
        <f t="shared" ca="1" si="484"/>
        <v>2.8003207457424684E-2</v>
      </c>
      <c r="BZ1440" s="68">
        <f t="shared" si="479"/>
        <v>200</v>
      </c>
      <c r="CA1440" s="75">
        <f ca="1">BV1440*'Inputs and Outputs'!$D$5-('Model Part B'!BW1440*'Model Part B'!BZ1440+BW1440*Costperbumped)</f>
        <v>3600</v>
      </c>
    </row>
    <row r="1441" spans="2:79" x14ac:dyDescent="0.2">
      <c r="B1441" s="74">
        <v>1438</v>
      </c>
      <c r="C1441" s="68" t="s">
        <v>8</v>
      </c>
      <c r="D1441" s="71">
        <f t="shared" si="485"/>
        <v>44677</v>
      </c>
      <c r="E1441" s="67" t="s">
        <v>3</v>
      </c>
      <c r="F1441" s="68" t="str">
        <f>'Flight Data'!$A1439</f>
        <v>G1438</v>
      </c>
      <c r="G1441" s="68">
        <f ca="1">'Flight Data'!$B1439</f>
        <v>0</v>
      </c>
      <c r="H1441" s="68">
        <f ca="1">ROUND(NORMINV($M1441,'Inputs and Outputs'!$C$18,'Inputs and Outputs'!$D$18),0)</f>
        <v>94</v>
      </c>
      <c r="I1441" s="68">
        <f t="shared" si="465"/>
        <v>101</v>
      </c>
      <c r="J1441" s="68">
        <f t="shared" ca="1" si="466"/>
        <v>94</v>
      </c>
      <c r="K1441" s="68">
        <f ca="1">IF(J1441-G1441&gt;'Inputs and Outputs'!$D$4,One-G1441,0)</f>
        <v>0</v>
      </c>
      <c r="L1441" s="68">
        <f ca="1">J1441*'Inputs and Outputs'!$D$5-K1441*'Inputs and Outputs'!$D$6</f>
        <v>3760</v>
      </c>
      <c r="M1441" s="70">
        <f t="shared" ca="1" si="480"/>
        <v>0.11260723469824896</v>
      </c>
      <c r="N1441" s="68">
        <f t="shared" si="467"/>
        <v>25</v>
      </c>
      <c r="O1441" s="75">
        <f ca="1">J1441*'Inputs and Outputs'!$D$5-('Model Part B'!K1441*'Model Part B'!N1441+K1441*Costperbumped)</f>
        <v>3760</v>
      </c>
      <c r="R1441" s="74">
        <v>1438</v>
      </c>
      <c r="S1441" s="68" t="s">
        <v>8</v>
      </c>
      <c r="T1441" s="71">
        <f t="shared" si="486"/>
        <v>44677</v>
      </c>
      <c r="U1441" s="67" t="s">
        <v>3</v>
      </c>
      <c r="V1441" s="68" t="str">
        <f>'Flight Data'!$A1439</f>
        <v>G1438</v>
      </c>
      <c r="W1441" s="68">
        <f ca="1">'Flight Data'!$B1439</f>
        <v>0</v>
      </c>
      <c r="X1441" s="68">
        <f ca="1">ROUND(NORMINV($AC1441,'Inputs and Outputs'!$C$18,'Inputs and Outputs'!$D$18),0)</f>
        <v>101</v>
      </c>
      <c r="Y1441" s="68">
        <f t="shared" si="468"/>
        <v>102</v>
      </c>
      <c r="Z1441" s="68">
        <f t="shared" ca="1" si="469"/>
        <v>101</v>
      </c>
      <c r="AA1441" s="68">
        <f ca="1">IF(Z1441-W1441&gt;'Inputs and Outputs'!$D$4,One-W1441,0)</f>
        <v>1</v>
      </c>
      <c r="AB1441" s="68">
        <f ca="1">Z1441*'Inputs and Outputs'!$D$5-AA1441*'Inputs and Outputs'!$D$6</f>
        <v>3940</v>
      </c>
      <c r="AC1441" s="70">
        <f t="shared" ca="1" si="481"/>
        <v>0.50760393029813111</v>
      </c>
      <c r="AD1441" s="68">
        <f t="shared" si="470"/>
        <v>25</v>
      </c>
      <c r="AE1441" s="75">
        <f ca="1">Z1441*'Inputs and Outputs'!$D$5-('Model Part B'!AA1441*'Model Part B'!AD1441+AA1441*Costperbumped)</f>
        <v>3915</v>
      </c>
      <c r="AH1441" s="74">
        <v>1438</v>
      </c>
      <c r="AI1441" s="68" t="s">
        <v>8</v>
      </c>
      <c r="AJ1441" s="71">
        <f t="shared" si="487"/>
        <v>44677</v>
      </c>
      <c r="AK1441" s="67" t="s">
        <v>3</v>
      </c>
      <c r="AL1441" s="68" t="str">
        <f>'Flight Data'!$A1439</f>
        <v>G1438</v>
      </c>
      <c r="AM1441" s="68">
        <f ca="1">'Flight Data'!$B1439</f>
        <v>0</v>
      </c>
      <c r="AN1441" s="68">
        <f ca="1">ROUND(NORMINV($AS1441,'Inputs and Outputs'!$C$18,'Inputs and Outputs'!$D$18),0)</f>
        <v>99</v>
      </c>
      <c r="AO1441" s="68">
        <f t="shared" si="471"/>
        <v>103</v>
      </c>
      <c r="AP1441" s="68">
        <f t="shared" ca="1" si="472"/>
        <v>99</v>
      </c>
      <c r="AQ1441" s="68">
        <f ca="1">IF(AP1441-AM1441&gt;'Inputs and Outputs'!$D$4,Three-AM1441,0)</f>
        <v>0</v>
      </c>
      <c r="AR1441" s="68">
        <f ca="1">AP1441*'Inputs and Outputs'!$D$5-AQ1441*'Inputs and Outputs'!$D$6</f>
        <v>3960</v>
      </c>
      <c r="AS1441" s="70">
        <f t="shared" ca="1" si="482"/>
        <v>0.35846197105189515</v>
      </c>
      <c r="AT1441" s="68">
        <f t="shared" si="473"/>
        <v>25</v>
      </c>
      <c r="AU1441" s="75">
        <f ca="1">AP1441*'Inputs and Outputs'!$D$5-('Model Part B'!AQ1441*'Model Part B'!AT1441+AQ1441*Costperbumped)</f>
        <v>3960</v>
      </c>
      <c r="AX1441" s="74">
        <v>1438</v>
      </c>
      <c r="AY1441" s="68" t="s">
        <v>8</v>
      </c>
      <c r="AZ1441" s="71">
        <f t="shared" si="488"/>
        <v>44677</v>
      </c>
      <c r="BA1441" s="67" t="s">
        <v>3</v>
      </c>
      <c r="BB1441" s="68" t="str">
        <f>'Flight Data'!$A1439</f>
        <v>G1438</v>
      </c>
      <c r="BC1441" s="68">
        <f ca="1">'Flight Data'!$B1439</f>
        <v>0</v>
      </c>
      <c r="BD1441" s="68">
        <f ca="1">ROUND(NORMINV($BI1441,'Inputs and Outputs'!$C$18,'Inputs and Outputs'!$D$18),0)</f>
        <v>93</v>
      </c>
      <c r="BE1441" s="68">
        <f t="shared" si="474"/>
        <v>104</v>
      </c>
      <c r="BF1441" s="68">
        <f t="shared" ca="1" si="475"/>
        <v>93</v>
      </c>
      <c r="BG1441" s="68">
        <f ca="1">IF(BF1441-BC1441&gt;'Inputs and Outputs'!$D$4,Four-BC1441,0)</f>
        <v>0</v>
      </c>
      <c r="BH1441" s="68">
        <f ca="1">BF1441*'Inputs and Outputs'!$D$5-BG1441*'Inputs and Outputs'!$D$6</f>
        <v>3720</v>
      </c>
      <c r="BI1441" s="70">
        <f t="shared" ca="1" si="483"/>
        <v>8.0763274903343008E-2</v>
      </c>
      <c r="BJ1441" s="68">
        <f t="shared" si="476"/>
        <v>25</v>
      </c>
      <c r="BK1441" s="75">
        <f ca="1">BF1441*'Inputs and Outputs'!$D$5-('Model Part B'!BG1441*'Model Part B'!BJ1441+BG1441*Costperbumped)</f>
        <v>3720</v>
      </c>
      <c r="BN1441" s="74">
        <v>1438</v>
      </c>
      <c r="BO1441" s="68" t="s">
        <v>8</v>
      </c>
      <c r="BP1441" s="71">
        <f t="shared" si="489"/>
        <v>44677</v>
      </c>
      <c r="BQ1441" s="67" t="s">
        <v>3</v>
      </c>
      <c r="BR1441" s="68" t="str">
        <f>'Flight Data'!$A1439</f>
        <v>G1438</v>
      </c>
      <c r="BS1441" s="68">
        <f ca="1">'Flight Data'!$B1439</f>
        <v>0</v>
      </c>
      <c r="BT1441" s="68">
        <f ca="1">ROUND(NORMINV($BY1441,'Inputs and Outputs'!$C$18,'Inputs and Outputs'!$D$18),0)</f>
        <v>99</v>
      </c>
      <c r="BU1441" s="68">
        <f t="shared" si="477"/>
        <v>105</v>
      </c>
      <c r="BV1441" s="68">
        <f t="shared" ca="1" si="478"/>
        <v>99</v>
      </c>
      <c r="BW1441" s="68">
        <f ca="1">IF(BV1441-BS1441&gt;'Inputs and Outputs'!$D$4,Five-BS1441,0)</f>
        <v>0</v>
      </c>
      <c r="BX1441" s="68">
        <f ca="1">BV1441*'Inputs and Outputs'!$D$5-BW1441*'Inputs and Outputs'!$D$6</f>
        <v>3960</v>
      </c>
      <c r="BY1441" s="70">
        <f t="shared" ca="1" si="484"/>
        <v>0.35943439051553461</v>
      </c>
      <c r="BZ1441" s="68">
        <f t="shared" si="479"/>
        <v>25</v>
      </c>
      <c r="CA1441" s="75">
        <f ca="1">BV1441*'Inputs and Outputs'!$D$5-('Model Part B'!BW1441*'Model Part B'!BZ1441+BW1441*Costperbumped)</f>
        <v>3960</v>
      </c>
    </row>
    <row r="1442" spans="2:79" x14ac:dyDescent="0.2">
      <c r="B1442" s="74">
        <v>1439</v>
      </c>
      <c r="C1442" s="68" t="s">
        <v>8</v>
      </c>
      <c r="D1442" s="71">
        <f t="shared" si="485"/>
        <v>44677</v>
      </c>
      <c r="E1442" s="67" t="s">
        <v>2</v>
      </c>
      <c r="F1442" s="68" t="str">
        <f>'Flight Data'!$A1440</f>
        <v>G1439</v>
      </c>
      <c r="G1442" s="68">
        <f ca="1">'Flight Data'!$B1440</f>
        <v>3</v>
      </c>
      <c r="H1442" s="68">
        <f ca="1">ROUND(NORMINV($M1442,'Inputs and Outputs'!$C$19,'Inputs and Outputs'!$D$19),0)</f>
        <v>105</v>
      </c>
      <c r="I1442" s="68">
        <f t="shared" si="465"/>
        <v>101</v>
      </c>
      <c r="J1442" s="68">
        <f t="shared" ca="1" si="466"/>
        <v>101</v>
      </c>
      <c r="K1442" s="68">
        <f ca="1">IF(J1442-G1442&gt;'Inputs and Outputs'!$D$4,One-G1442,0)</f>
        <v>0</v>
      </c>
      <c r="L1442" s="68">
        <f ca="1">J1442*'Inputs and Outputs'!$D$5-K1442*'Inputs and Outputs'!$D$6</f>
        <v>4040</v>
      </c>
      <c r="M1442" s="70">
        <f t="shared" ca="1" si="480"/>
        <v>0.68394164550679049</v>
      </c>
      <c r="N1442" s="68">
        <f t="shared" si="467"/>
        <v>25</v>
      </c>
      <c r="O1442" s="75">
        <f ca="1">J1442*'Inputs and Outputs'!$D$5-('Model Part B'!K1442*'Model Part B'!N1442+K1442*Costperbumped)</f>
        <v>4040</v>
      </c>
      <c r="R1442" s="74">
        <v>1439</v>
      </c>
      <c r="S1442" s="68" t="s">
        <v>8</v>
      </c>
      <c r="T1442" s="71">
        <f t="shared" si="486"/>
        <v>44677</v>
      </c>
      <c r="U1442" s="67" t="s">
        <v>2</v>
      </c>
      <c r="V1442" s="68" t="str">
        <f>'Flight Data'!$A1440</f>
        <v>G1439</v>
      </c>
      <c r="W1442" s="68">
        <f ca="1">'Flight Data'!$B1440</f>
        <v>3</v>
      </c>
      <c r="X1442" s="68">
        <f ca="1">ROUND(NORMINV($AC1442,'Inputs and Outputs'!$C$19,'Inputs and Outputs'!$D$19),0)</f>
        <v>109</v>
      </c>
      <c r="Y1442" s="68">
        <f t="shared" si="468"/>
        <v>102</v>
      </c>
      <c r="Z1442" s="68">
        <f t="shared" ca="1" si="469"/>
        <v>102</v>
      </c>
      <c r="AA1442" s="68">
        <f ca="1">IF(Z1442-W1442&gt;'Inputs and Outputs'!$D$4,One-W1442,0)</f>
        <v>0</v>
      </c>
      <c r="AB1442" s="68">
        <f ca="1">Z1442*'Inputs and Outputs'!$D$5-AA1442*'Inputs and Outputs'!$D$6</f>
        <v>4080</v>
      </c>
      <c r="AC1442" s="70">
        <f t="shared" ca="1" si="481"/>
        <v>0.88951803557806386</v>
      </c>
      <c r="AD1442" s="68">
        <f t="shared" si="470"/>
        <v>25</v>
      </c>
      <c r="AE1442" s="75">
        <f ca="1">Z1442*'Inputs and Outputs'!$D$5-('Model Part B'!AA1442*'Model Part B'!AD1442+AA1442*Costperbumped)</f>
        <v>4080</v>
      </c>
      <c r="AH1442" s="74">
        <v>1439</v>
      </c>
      <c r="AI1442" s="68" t="s">
        <v>8</v>
      </c>
      <c r="AJ1442" s="71">
        <f t="shared" si="487"/>
        <v>44677</v>
      </c>
      <c r="AK1442" s="67" t="s">
        <v>2</v>
      </c>
      <c r="AL1442" s="68" t="str">
        <f>'Flight Data'!$A1440</f>
        <v>G1439</v>
      </c>
      <c r="AM1442" s="68">
        <f ca="1">'Flight Data'!$B1440</f>
        <v>3</v>
      </c>
      <c r="AN1442" s="68">
        <f ca="1">ROUND(NORMINV($AS1442,'Inputs and Outputs'!$C$19,'Inputs and Outputs'!$D$19),0)</f>
        <v>103</v>
      </c>
      <c r="AO1442" s="68">
        <f t="shared" si="471"/>
        <v>103</v>
      </c>
      <c r="AP1442" s="68">
        <f t="shared" ca="1" si="472"/>
        <v>103</v>
      </c>
      <c r="AQ1442" s="68">
        <f ca="1">IF(AP1442-AM1442&gt;'Inputs and Outputs'!$D$4,Three-AM1442,0)</f>
        <v>0</v>
      </c>
      <c r="AR1442" s="68">
        <f ca="1">AP1442*'Inputs and Outputs'!$D$5-AQ1442*'Inputs and Outputs'!$D$6</f>
        <v>4120</v>
      </c>
      <c r="AS1442" s="70">
        <f t="shared" ca="1" si="482"/>
        <v>0.49118202680929068</v>
      </c>
      <c r="AT1442" s="68">
        <f t="shared" si="473"/>
        <v>25</v>
      </c>
      <c r="AU1442" s="75">
        <f ca="1">AP1442*'Inputs and Outputs'!$D$5-('Model Part B'!AQ1442*'Model Part B'!AT1442+AQ1442*Costperbumped)</f>
        <v>4120</v>
      </c>
      <c r="AX1442" s="74">
        <v>1439</v>
      </c>
      <c r="AY1442" s="68" t="s">
        <v>8</v>
      </c>
      <c r="AZ1442" s="71">
        <f t="shared" si="488"/>
        <v>44677</v>
      </c>
      <c r="BA1442" s="67" t="s">
        <v>2</v>
      </c>
      <c r="BB1442" s="68" t="str">
        <f>'Flight Data'!$A1440</f>
        <v>G1439</v>
      </c>
      <c r="BC1442" s="68">
        <f ca="1">'Flight Data'!$B1440</f>
        <v>3</v>
      </c>
      <c r="BD1442" s="68">
        <f ca="1">ROUND(NORMINV($BI1442,'Inputs and Outputs'!$C$19,'Inputs and Outputs'!$D$19),0)</f>
        <v>101</v>
      </c>
      <c r="BE1442" s="68">
        <f t="shared" si="474"/>
        <v>104</v>
      </c>
      <c r="BF1442" s="68">
        <f t="shared" ca="1" si="475"/>
        <v>101</v>
      </c>
      <c r="BG1442" s="68">
        <f ca="1">IF(BF1442-BC1442&gt;'Inputs and Outputs'!$D$4,Four-BC1442,0)</f>
        <v>0</v>
      </c>
      <c r="BH1442" s="68">
        <f ca="1">BF1442*'Inputs and Outputs'!$D$5-BG1442*'Inputs and Outputs'!$D$6</f>
        <v>4040</v>
      </c>
      <c r="BI1442" s="70">
        <f t="shared" ca="1" si="483"/>
        <v>0.33180194402459595</v>
      </c>
      <c r="BJ1442" s="68">
        <f t="shared" si="476"/>
        <v>25</v>
      </c>
      <c r="BK1442" s="75">
        <f ca="1">BF1442*'Inputs and Outputs'!$D$5-('Model Part B'!BG1442*'Model Part B'!BJ1442+BG1442*Costperbumped)</f>
        <v>4040</v>
      </c>
      <c r="BN1442" s="74">
        <v>1439</v>
      </c>
      <c r="BO1442" s="68" t="s">
        <v>8</v>
      </c>
      <c r="BP1442" s="71">
        <f t="shared" si="489"/>
        <v>44677</v>
      </c>
      <c r="BQ1442" s="67" t="s">
        <v>2</v>
      </c>
      <c r="BR1442" s="68" t="str">
        <f>'Flight Data'!$A1440</f>
        <v>G1439</v>
      </c>
      <c r="BS1442" s="68">
        <f ca="1">'Flight Data'!$B1440</f>
        <v>3</v>
      </c>
      <c r="BT1442" s="68">
        <f ca="1">ROUND(NORMINV($BY1442,'Inputs and Outputs'!$C$18,'Inputs and Outputs'!$D$18),0)</f>
        <v>101</v>
      </c>
      <c r="BU1442" s="68">
        <f t="shared" si="477"/>
        <v>105</v>
      </c>
      <c r="BV1442" s="68">
        <f t="shared" ca="1" si="478"/>
        <v>101</v>
      </c>
      <c r="BW1442" s="68">
        <f ca="1">IF(BV1442-BS1442&gt;'Inputs and Outputs'!$D$4,Five-BS1442,0)</f>
        <v>0</v>
      </c>
      <c r="BX1442" s="68">
        <f ca="1">BV1442*'Inputs and Outputs'!$D$5-BW1442*'Inputs and Outputs'!$D$6</f>
        <v>4040</v>
      </c>
      <c r="BY1442" s="70">
        <f t="shared" ca="1" si="484"/>
        <v>0.49960262531041255</v>
      </c>
      <c r="BZ1442" s="68">
        <f t="shared" si="479"/>
        <v>25</v>
      </c>
      <c r="CA1442" s="75">
        <f ca="1">BV1442*'Inputs and Outputs'!$D$5-('Model Part B'!BW1442*'Model Part B'!BZ1442+BW1442*Costperbumped)</f>
        <v>4040</v>
      </c>
    </row>
    <row r="1443" spans="2:79" x14ac:dyDescent="0.2">
      <c r="B1443" s="74">
        <v>1440</v>
      </c>
      <c r="C1443" s="68" t="s">
        <v>8</v>
      </c>
      <c r="D1443" s="71">
        <f t="shared" si="485"/>
        <v>44677</v>
      </c>
      <c r="E1443" s="67" t="s">
        <v>0</v>
      </c>
      <c r="F1443" s="68" t="str">
        <f>'Flight Data'!$A1441</f>
        <v>G1440</v>
      </c>
      <c r="G1443" s="68">
        <f ca="1">'Flight Data'!$B1441</f>
        <v>8</v>
      </c>
      <c r="H1443" s="68">
        <f ca="1">ROUND(NORMINV($M1443,'Inputs and Outputs'!$C$20,'Inputs and Outputs'!$D$20),0)</f>
        <v>109</v>
      </c>
      <c r="I1443" s="68">
        <f t="shared" si="465"/>
        <v>101</v>
      </c>
      <c r="J1443" s="68">
        <f t="shared" ca="1" si="466"/>
        <v>101</v>
      </c>
      <c r="K1443" s="68">
        <f ca="1">IF(J1443-G1443&gt;'Inputs and Outputs'!$D$4,One-G1443,0)</f>
        <v>0</v>
      </c>
      <c r="L1443" s="68">
        <f ca="1">J1443*'Inputs and Outputs'!$D$5-K1443*'Inputs and Outputs'!$D$6</f>
        <v>4040</v>
      </c>
      <c r="M1443" s="70">
        <f t="shared" ca="1" si="480"/>
        <v>0.76062124846166257</v>
      </c>
      <c r="N1443" s="68">
        <f t="shared" si="467"/>
        <v>200</v>
      </c>
      <c r="O1443" s="75">
        <f ca="1">J1443*'Inputs and Outputs'!$D$5-('Model Part B'!K1443*'Model Part B'!N1443+K1443*Costperbumped)</f>
        <v>4040</v>
      </c>
      <c r="R1443" s="74">
        <v>1440</v>
      </c>
      <c r="S1443" s="68" t="s">
        <v>8</v>
      </c>
      <c r="T1443" s="71">
        <f t="shared" si="486"/>
        <v>44677</v>
      </c>
      <c r="U1443" s="67" t="s">
        <v>0</v>
      </c>
      <c r="V1443" s="68" t="str">
        <f>'Flight Data'!$A1441</f>
        <v>G1440</v>
      </c>
      <c r="W1443" s="68">
        <f ca="1">'Flight Data'!$B1441</f>
        <v>8</v>
      </c>
      <c r="X1443" s="68">
        <f ca="1">ROUND(NORMINV($AC1443,'Inputs and Outputs'!$C$20,'Inputs and Outputs'!$D$20),0)</f>
        <v>95</v>
      </c>
      <c r="Y1443" s="68">
        <f t="shared" si="468"/>
        <v>102</v>
      </c>
      <c r="Z1443" s="68">
        <f t="shared" ca="1" si="469"/>
        <v>95</v>
      </c>
      <c r="AA1443" s="68">
        <f ca="1">IF(Z1443-W1443&gt;'Inputs and Outputs'!$D$4,One-W1443,0)</f>
        <v>0</v>
      </c>
      <c r="AB1443" s="68">
        <f ca="1">Z1443*'Inputs and Outputs'!$D$5-AA1443*'Inputs and Outputs'!$D$6</f>
        <v>3800</v>
      </c>
      <c r="AC1443" s="70">
        <f t="shared" ca="1" si="481"/>
        <v>2.5890902638925795E-2</v>
      </c>
      <c r="AD1443" s="68">
        <f t="shared" si="470"/>
        <v>200</v>
      </c>
      <c r="AE1443" s="75">
        <f ca="1">Z1443*'Inputs and Outputs'!$D$5-('Model Part B'!AA1443*'Model Part B'!AD1443+AA1443*Costperbumped)</f>
        <v>3800</v>
      </c>
      <c r="AH1443" s="74">
        <v>1440</v>
      </c>
      <c r="AI1443" s="68" t="s">
        <v>8</v>
      </c>
      <c r="AJ1443" s="71">
        <f t="shared" si="487"/>
        <v>44677</v>
      </c>
      <c r="AK1443" s="67" t="s">
        <v>0</v>
      </c>
      <c r="AL1443" s="68" t="str">
        <f>'Flight Data'!$A1441</f>
        <v>G1440</v>
      </c>
      <c r="AM1443" s="68">
        <f ca="1">'Flight Data'!$B1441</f>
        <v>8</v>
      </c>
      <c r="AN1443" s="68">
        <f ca="1">ROUND(NORMINV($AS1443,'Inputs and Outputs'!$C$20,'Inputs and Outputs'!$D$20),0)</f>
        <v>111</v>
      </c>
      <c r="AO1443" s="68">
        <f t="shared" si="471"/>
        <v>103</v>
      </c>
      <c r="AP1443" s="68">
        <f t="shared" ca="1" si="472"/>
        <v>103</v>
      </c>
      <c r="AQ1443" s="68">
        <f ca="1">IF(AP1443-AM1443&gt;'Inputs and Outputs'!$D$4,Three-AM1443,0)</f>
        <v>0</v>
      </c>
      <c r="AR1443" s="68">
        <f ca="1">AP1443*'Inputs and Outputs'!$D$5-AQ1443*'Inputs and Outputs'!$D$6</f>
        <v>4120</v>
      </c>
      <c r="AS1443" s="70">
        <f t="shared" ca="1" si="482"/>
        <v>0.88746482447204056</v>
      </c>
      <c r="AT1443" s="68">
        <f t="shared" si="473"/>
        <v>200</v>
      </c>
      <c r="AU1443" s="75">
        <f ca="1">AP1443*'Inputs and Outputs'!$D$5-('Model Part B'!AQ1443*'Model Part B'!AT1443+AQ1443*Costperbumped)</f>
        <v>4120</v>
      </c>
      <c r="AX1443" s="74">
        <v>1440</v>
      </c>
      <c r="AY1443" s="68" t="s">
        <v>8</v>
      </c>
      <c r="AZ1443" s="71">
        <f t="shared" si="488"/>
        <v>44677</v>
      </c>
      <c r="BA1443" s="67" t="s">
        <v>0</v>
      </c>
      <c r="BB1443" s="68" t="str">
        <f>'Flight Data'!$A1441</f>
        <v>G1440</v>
      </c>
      <c r="BC1443" s="68">
        <f ca="1">'Flight Data'!$B1441</f>
        <v>8</v>
      </c>
      <c r="BD1443" s="68">
        <f ca="1">ROUND(NORMINV($BI1443,'Inputs and Outputs'!$C$20,'Inputs and Outputs'!$D$20),0)</f>
        <v>104</v>
      </c>
      <c r="BE1443" s="68">
        <f t="shared" si="474"/>
        <v>104</v>
      </c>
      <c r="BF1443" s="68">
        <f t="shared" ca="1" si="475"/>
        <v>104</v>
      </c>
      <c r="BG1443" s="68">
        <f ca="1">IF(BF1443-BC1443&gt;'Inputs and Outputs'!$D$4,Four-BC1443,0)</f>
        <v>0</v>
      </c>
      <c r="BH1443" s="68">
        <f ca="1">BF1443*'Inputs and Outputs'!$D$5-BG1443*'Inputs and Outputs'!$D$6</f>
        <v>4160</v>
      </c>
      <c r="BI1443" s="70">
        <f t="shared" ca="1" si="483"/>
        <v>0.42696224785611536</v>
      </c>
      <c r="BJ1443" s="68">
        <f t="shared" si="476"/>
        <v>200</v>
      </c>
      <c r="BK1443" s="75">
        <f ca="1">BF1443*'Inputs and Outputs'!$D$5-('Model Part B'!BG1443*'Model Part B'!BJ1443+BG1443*Costperbumped)</f>
        <v>4160</v>
      </c>
      <c r="BN1443" s="74">
        <v>1440</v>
      </c>
      <c r="BO1443" s="68" t="s">
        <v>8</v>
      </c>
      <c r="BP1443" s="71">
        <f t="shared" si="489"/>
        <v>44677</v>
      </c>
      <c r="BQ1443" s="67" t="s">
        <v>0</v>
      </c>
      <c r="BR1443" s="68" t="str">
        <f>'Flight Data'!$A1441</f>
        <v>G1440</v>
      </c>
      <c r="BS1443" s="68">
        <f ca="1">'Flight Data'!$B1441</f>
        <v>8</v>
      </c>
      <c r="BT1443" s="68">
        <f ca="1">ROUND(NORMINV($BY1443,'Inputs and Outputs'!$C$18,'Inputs and Outputs'!$D$18),0)</f>
        <v>112</v>
      </c>
      <c r="BU1443" s="68">
        <f t="shared" si="477"/>
        <v>105</v>
      </c>
      <c r="BV1443" s="68">
        <f t="shared" ca="1" si="478"/>
        <v>105</v>
      </c>
      <c r="BW1443" s="68">
        <f ca="1">IF(BV1443-BS1443&gt;'Inputs and Outputs'!$D$4,Five-BS1443,0)</f>
        <v>0</v>
      </c>
      <c r="BX1443" s="68">
        <f ca="1">BV1443*'Inputs and Outputs'!$D$5-BW1443*'Inputs and Outputs'!$D$6</f>
        <v>4200</v>
      </c>
      <c r="BY1443" s="70">
        <f t="shared" ca="1" si="484"/>
        <v>0.96226421907730153</v>
      </c>
      <c r="BZ1443" s="68">
        <f t="shared" si="479"/>
        <v>200</v>
      </c>
      <c r="CA1443" s="75">
        <f ca="1">BV1443*'Inputs and Outputs'!$D$5-('Model Part B'!BW1443*'Model Part B'!BZ1443+BW1443*Costperbumped)</f>
        <v>4200</v>
      </c>
    </row>
    <row r="1444" spans="2:79" x14ac:dyDescent="0.2">
      <c r="B1444" s="74">
        <v>1441</v>
      </c>
      <c r="C1444" s="68" t="s">
        <v>7</v>
      </c>
      <c r="D1444" s="71">
        <f t="shared" si="485"/>
        <v>44678</v>
      </c>
      <c r="E1444" s="67" t="s">
        <v>3</v>
      </c>
      <c r="F1444" s="68" t="str">
        <f>'Flight Data'!$A1442</f>
        <v>G1441</v>
      </c>
      <c r="G1444" s="68">
        <f ca="1">'Flight Data'!$B1442</f>
        <v>6</v>
      </c>
      <c r="H1444" s="68">
        <f ca="1">ROUND(NORMINV($M1444,'Inputs and Outputs'!$C$18,'Inputs and Outputs'!$D$18),0)</f>
        <v>91</v>
      </c>
      <c r="I1444" s="68">
        <f t="shared" si="465"/>
        <v>101</v>
      </c>
      <c r="J1444" s="68">
        <f t="shared" ca="1" si="466"/>
        <v>91</v>
      </c>
      <c r="K1444" s="68">
        <f ca="1">IF(J1444-G1444&gt;'Inputs and Outputs'!$D$4,One-G1444,0)</f>
        <v>0</v>
      </c>
      <c r="L1444" s="68">
        <f ca="1">J1444*'Inputs and Outputs'!$D$5-K1444*'Inputs and Outputs'!$D$6</f>
        <v>3640</v>
      </c>
      <c r="M1444" s="70">
        <f t="shared" ca="1" si="480"/>
        <v>4.9975520203556001E-2</v>
      </c>
      <c r="N1444" s="68">
        <f t="shared" si="467"/>
        <v>25</v>
      </c>
      <c r="O1444" s="75">
        <f ca="1">J1444*'Inputs and Outputs'!$D$5-('Model Part B'!K1444*'Model Part B'!N1444+K1444*Costperbumped)</f>
        <v>3640</v>
      </c>
      <c r="R1444" s="74">
        <v>1441</v>
      </c>
      <c r="S1444" s="68" t="s">
        <v>7</v>
      </c>
      <c r="T1444" s="71">
        <f t="shared" si="486"/>
        <v>44678</v>
      </c>
      <c r="U1444" s="67" t="s">
        <v>3</v>
      </c>
      <c r="V1444" s="68" t="str">
        <f>'Flight Data'!$A1442</f>
        <v>G1441</v>
      </c>
      <c r="W1444" s="68">
        <f ca="1">'Flight Data'!$B1442</f>
        <v>6</v>
      </c>
      <c r="X1444" s="68">
        <f ca="1">ROUND(NORMINV($AC1444,'Inputs and Outputs'!$C$18,'Inputs and Outputs'!$D$18),0)</f>
        <v>98</v>
      </c>
      <c r="Y1444" s="68">
        <f t="shared" si="468"/>
        <v>102</v>
      </c>
      <c r="Z1444" s="68">
        <f t="shared" ca="1" si="469"/>
        <v>98</v>
      </c>
      <c r="AA1444" s="68">
        <f ca="1">IF(Z1444-W1444&gt;'Inputs and Outputs'!$D$4,One-W1444,0)</f>
        <v>0</v>
      </c>
      <c r="AB1444" s="68">
        <f ca="1">Z1444*'Inputs and Outputs'!$D$5-AA1444*'Inputs and Outputs'!$D$6</f>
        <v>3920</v>
      </c>
      <c r="AC1444" s="70">
        <f t="shared" ca="1" si="481"/>
        <v>0.32695245692888331</v>
      </c>
      <c r="AD1444" s="68">
        <f t="shared" si="470"/>
        <v>25</v>
      </c>
      <c r="AE1444" s="75">
        <f ca="1">Z1444*'Inputs and Outputs'!$D$5-('Model Part B'!AA1444*'Model Part B'!AD1444+AA1444*Costperbumped)</f>
        <v>3920</v>
      </c>
      <c r="AH1444" s="74">
        <v>1441</v>
      </c>
      <c r="AI1444" s="68" t="s">
        <v>7</v>
      </c>
      <c r="AJ1444" s="71">
        <f t="shared" si="487"/>
        <v>44678</v>
      </c>
      <c r="AK1444" s="67" t="s">
        <v>3</v>
      </c>
      <c r="AL1444" s="68" t="str">
        <f>'Flight Data'!$A1442</f>
        <v>G1441</v>
      </c>
      <c r="AM1444" s="68">
        <f ca="1">'Flight Data'!$B1442</f>
        <v>6</v>
      </c>
      <c r="AN1444" s="68">
        <f ca="1">ROUND(NORMINV($AS1444,'Inputs and Outputs'!$C$18,'Inputs and Outputs'!$D$18),0)</f>
        <v>92</v>
      </c>
      <c r="AO1444" s="68">
        <f t="shared" si="471"/>
        <v>103</v>
      </c>
      <c r="AP1444" s="68">
        <f t="shared" ca="1" si="472"/>
        <v>92</v>
      </c>
      <c r="AQ1444" s="68">
        <f ca="1">IF(AP1444-AM1444&gt;'Inputs and Outputs'!$D$4,Three-AM1444,0)</f>
        <v>0</v>
      </c>
      <c r="AR1444" s="68">
        <f ca="1">AP1444*'Inputs and Outputs'!$D$5-AQ1444*'Inputs and Outputs'!$D$6</f>
        <v>3680</v>
      </c>
      <c r="AS1444" s="70">
        <f t="shared" ca="1" si="482"/>
        <v>7.164141253675449E-2</v>
      </c>
      <c r="AT1444" s="68">
        <f t="shared" si="473"/>
        <v>25</v>
      </c>
      <c r="AU1444" s="75">
        <f ca="1">AP1444*'Inputs and Outputs'!$D$5-('Model Part B'!AQ1444*'Model Part B'!AT1444+AQ1444*Costperbumped)</f>
        <v>3680</v>
      </c>
      <c r="AX1444" s="74">
        <v>1441</v>
      </c>
      <c r="AY1444" s="68" t="s">
        <v>7</v>
      </c>
      <c r="AZ1444" s="71">
        <f t="shared" si="488"/>
        <v>44678</v>
      </c>
      <c r="BA1444" s="67" t="s">
        <v>3</v>
      </c>
      <c r="BB1444" s="68" t="str">
        <f>'Flight Data'!$A1442</f>
        <v>G1441</v>
      </c>
      <c r="BC1444" s="68">
        <f ca="1">'Flight Data'!$B1442</f>
        <v>6</v>
      </c>
      <c r="BD1444" s="68">
        <f ca="1">ROUND(NORMINV($BI1444,'Inputs and Outputs'!$C$18,'Inputs and Outputs'!$D$18),0)</f>
        <v>92</v>
      </c>
      <c r="BE1444" s="68">
        <f t="shared" si="474"/>
        <v>104</v>
      </c>
      <c r="BF1444" s="68">
        <f t="shared" ca="1" si="475"/>
        <v>92</v>
      </c>
      <c r="BG1444" s="68">
        <f ca="1">IF(BF1444-BC1444&gt;'Inputs and Outputs'!$D$4,Four-BC1444,0)</f>
        <v>0</v>
      </c>
      <c r="BH1444" s="68">
        <f ca="1">BF1444*'Inputs and Outputs'!$D$5-BG1444*'Inputs and Outputs'!$D$6</f>
        <v>3680</v>
      </c>
      <c r="BI1444" s="70">
        <f t="shared" ca="1" si="483"/>
        <v>6.2884250382926443E-2</v>
      </c>
      <c r="BJ1444" s="68">
        <f t="shared" si="476"/>
        <v>25</v>
      </c>
      <c r="BK1444" s="75">
        <f ca="1">BF1444*'Inputs and Outputs'!$D$5-('Model Part B'!BG1444*'Model Part B'!BJ1444+BG1444*Costperbumped)</f>
        <v>3680</v>
      </c>
      <c r="BN1444" s="74">
        <v>1441</v>
      </c>
      <c r="BO1444" s="68" t="s">
        <v>7</v>
      </c>
      <c r="BP1444" s="71">
        <f t="shared" si="489"/>
        <v>44678</v>
      </c>
      <c r="BQ1444" s="67" t="s">
        <v>3</v>
      </c>
      <c r="BR1444" s="68" t="str">
        <f>'Flight Data'!$A1442</f>
        <v>G1441</v>
      </c>
      <c r="BS1444" s="68">
        <f ca="1">'Flight Data'!$B1442</f>
        <v>6</v>
      </c>
      <c r="BT1444" s="68">
        <f ca="1">ROUND(NORMINV($BY1444,'Inputs and Outputs'!$C$18,'Inputs and Outputs'!$D$18),0)</f>
        <v>102</v>
      </c>
      <c r="BU1444" s="68">
        <f t="shared" si="477"/>
        <v>105</v>
      </c>
      <c r="BV1444" s="68">
        <f t="shared" ca="1" si="478"/>
        <v>102</v>
      </c>
      <c r="BW1444" s="68">
        <f ca="1">IF(BV1444-BS1444&gt;'Inputs and Outputs'!$D$4,Five-BS1444,0)</f>
        <v>0</v>
      </c>
      <c r="BX1444" s="68">
        <f ca="1">BV1444*'Inputs and Outputs'!$D$5-BW1444*'Inputs and Outputs'!$D$6</f>
        <v>4080</v>
      </c>
      <c r="BY1444" s="70">
        <f t="shared" ca="1" si="484"/>
        <v>0.53696759773252456</v>
      </c>
      <c r="BZ1444" s="68">
        <f t="shared" si="479"/>
        <v>25</v>
      </c>
      <c r="CA1444" s="75">
        <f ca="1">BV1444*'Inputs and Outputs'!$D$5-('Model Part B'!BW1444*'Model Part B'!BZ1444+BW1444*Costperbumped)</f>
        <v>4080</v>
      </c>
    </row>
    <row r="1445" spans="2:79" x14ac:dyDescent="0.2">
      <c r="B1445" s="74">
        <v>1442</v>
      </c>
      <c r="C1445" s="68" t="s">
        <v>7</v>
      </c>
      <c r="D1445" s="71">
        <f t="shared" si="485"/>
        <v>44678</v>
      </c>
      <c r="E1445" s="67" t="s">
        <v>2</v>
      </c>
      <c r="F1445" s="68" t="str">
        <f>'Flight Data'!$A1443</f>
        <v>G1442</v>
      </c>
      <c r="G1445" s="68">
        <f ca="1">'Flight Data'!$B1443</f>
        <v>4</v>
      </c>
      <c r="H1445" s="68">
        <f ca="1">ROUND(NORMINV($M1445,'Inputs and Outputs'!$C$19,'Inputs and Outputs'!$D$19),0)</f>
        <v>97</v>
      </c>
      <c r="I1445" s="68">
        <f t="shared" si="465"/>
        <v>101</v>
      </c>
      <c r="J1445" s="68">
        <f t="shared" ca="1" si="466"/>
        <v>97</v>
      </c>
      <c r="K1445" s="68">
        <f ca="1">IF(J1445-G1445&gt;'Inputs and Outputs'!$D$4,One-G1445,0)</f>
        <v>0</v>
      </c>
      <c r="L1445" s="68">
        <f ca="1">J1445*'Inputs and Outputs'!$D$5-K1445*'Inputs and Outputs'!$D$6</f>
        <v>3880</v>
      </c>
      <c r="M1445" s="70">
        <f t="shared" ca="1" si="480"/>
        <v>0.12268600303565713</v>
      </c>
      <c r="N1445" s="68">
        <f t="shared" si="467"/>
        <v>25</v>
      </c>
      <c r="O1445" s="75">
        <f ca="1">J1445*'Inputs and Outputs'!$D$5-('Model Part B'!K1445*'Model Part B'!N1445+K1445*Costperbumped)</f>
        <v>3880</v>
      </c>
      <c r="R1445" s="74">
        <v>1442</v>
      </c>
      <c r="S1445" s="68" t="s">
        <v>7</v>
      </c>
      <c r="T1445" s="71">
        <f t="shared" si="486"/>
        <v>44678</v>
      </c>
      <c r="U1445" s="67" t="s">
        <v>2</v>
      </c>
      <c r="V1445" s="68" t="str">
        <f>'Flight Data'!$A1443</f>
        <v>G1442</v>
      </c>
      <c r="W1445" s="68">
        <f ca="1">'Flight Data'!$B1443</f>
        <v>4</v>
      </c>
      <c r="X1445" s="68">
        <f ca="1">ROUND(NORMINV($AC1445,'Inputs and Outputs'!$C$19,'Inputs and Outputs'!$D$19),0)</f>
        <v>103</v>
      </c>
      <c r="Y1445" s="68">
        <f t="shared" si="468"/>
        <v>102</v>
      </c>
      <c r="Z1445" s="68">
        <f t="shared" ca="1" si="469"/>
        <v>102</v>
      </c>
      <c r="AA1445" s="68">
        <f ca="1">IF(Z1445-W1445&gt;'Inputs and Outputs'!$D$4,One-W1445,0)</f>
        <v>0</v>
      </c>
      <c r="AB1445" s="68">
        <f ca="1">Z1445*'Inputs and Outputs'!$D$5-AA1445*'Inputs and Outputs'!$D$6</f>
        <v>4080</v>
      </c>
      <c r="AC1445" s="70">
        <f t="shared" ca="1" si="481"/>
        <v>0.53446286674194932</v>
      </c>
      <c r="AD1445" s="68">
        <f t="shared" si="470"/>
        <v>25</v>
      </c>
      <c r="AE1445" s="75">
        <f ca="1">Z1445*'Inputs and Outputs'!$D$5-('Model Part B'!AA1445*'Model Part B'!AD1445+AA1445*Costperbumped)</f>
        <v>4080</v>
      </c>
      <c r="AH1445" s="74">
        <v>1442</v>
      </c>
      <c r="AI1445" s="68" t="s">
        <v>7</v>
      </c>
      <c r="AJ1445" s="71">
        <f t="shared" si="487"/>
        <v>44678</v>
      </c>
      <c r="AK1445" s="67" t="s">
        <v>2</v>
      </c>
      <c r="AL1445" s="68" t="str">
        <f>'Flight Data'!$A1443</f>
        <v>G1442</v>
      </c>
      <c r="AM1445" s="68">
        <f ca="1">'Flight Data'!$B1443</f>
        <v>4</v>
      </c>
      <c r="AN1445" s="68">
        <f ca="1">ROUND(NORMINV($AS1445,'Inputs and Outputs'!$C$19,'Inputs and Outputs'!$D$19),0)</f>
        <v>92</v>
      </c>
      <c r="AO1445" s="68">
        <f t="shared" si="471"/>
        <v>103</v>
      </c>
      <c r="AP1445" s="68">
        <f t="shared" ca="1" si="472"/>
        <v>92</v>
      </c>
      <c r="AQ1445" s="68">
        <f ca="1">IF(AP1445-AM1445&gt;'Inputs and Outputs'!$D$4,Three-AM1445,0)</f>
        <v>0</v>
      </c>
      <c r="AR1445" s="68">
        <f ca="1">AP1445*'Inputs and Outputs'!$D$5-AQ1445*'Inputs and Outputs'!$D$6</f>
        <v>3680</v>
      </c>
      <c r="AS1445" s="70">
        <f t="shared" ca="1" si="482"/>
        <v>1.5727288123233207E-2</v>
      </c>
      <c r="AT1445" s="68">
        <f t="shared" si="473"/>
        <v>25</v>
      </c>
      <c r="AU1445" s="75">
        <f ca="1">AP1445*'Inputs and Outputs'!$D$5-('Model Part B'!AQ1445*'Model Part B'!AT1445+AQ1445*Costperbumped)</f>
        <v>3680</v>
      </c>
      <c r="AX1445" s="74">
        <v>1442</v>
      </c>
      <c r="AY1445" s="68" t="s">
        <v>7</v>
      </c>
      <c r="AZ1445" s="71">
        <f t="shared" si="488"/>
        <v>44678</v>
      </c>
      <c r="BA1445" s="67" t="s">
        <v>2</v>
      </c>
      <c r="BB1445" s="68" t="str">
        <f>'Flight Data'!$A1443</f>
        <v>G1442</v>
      </c>
      <c r="BC1445" s="68">
        <f ca="1">'Flight Data'!$B1443</f>
        <v>4</v>
      </c>
      <c r="BD1445" s="68">
        <f ca="1">ROUND(NORMINV($BI1445,'Inputs and Outputs'!$C$19,'Inputs and Outputs'!$D$19),0)</f>
        <v>110</v>
      </c>
      <c r="BE1445" s="68">
        <f t="shared" si="474"/>
        <v>104</v>
      </c>
      <c r="BF1445" s="68">
        <f t="shared" ca="1" si="475"/>
        <v>104</v>
      </c>
      <c r="BG1445" s="68">
        <f ca="1">IF(BF1445-BC1445&gt;'Inputs and Outputs'!$D$4,Four-BC1445,0)</f>
        <v>0</v>
      </c>
      <c r="BH1445" s="68">
        <f ca="1">BF1445*'Inputs and Outputs'!$D$5-BG1445*'Inputs and Outputs'!$D$6</f>
        <v>4160</v>
      </c>
      <c r="BI1445" s="70">
        <f t="shared" ca="1" si="483"/>
        <v>0.91883742863467066</v>
      </c>
      <c r="BJ1445" s="68">
        <f t="shared" si="476"/>
        <v>25</v>
      </c>
      <c r="BK1445" s="75">
        <f ca="1">BF1445*'Inputs and Outputs'!$D$5-('Model Part B'!BG1445*'Model Part B'!BJ1445+BG1445*Costperbumped)</f>
        <v>4160</v>
      </c>
      <c r="BN1445" s="74">
        <v>1442</v>
      </c>
      <c r="BO1445" s="68" t="s">
        <v>7</v>
      </c>
      <c r="BP1445" s="71">
        <f t="shared" si="489"/>
        <v>44678</v>
      </c>
      <c r="BQ1445" s="67" t="s">
        <v>2</v>
      </c>
      <c r="BR1445" s="68" t="str">
        <f>'Flight Data'!$A1443</f>
        <v>G1442</v>
      </c>
      <c r="BS1445" s="68">
        <f ca="1">'Flight Data'!$B1443</f>
        <v>4</v>
      </c>
      <c r="BT1445" s="68">
        <f ca="1">ROUND(NORMINV($BY1445,'Inputs and Outputs'!$C$18,'Inputs and Outputs'!$D$18),0)</f>
        <v>100</v>
      </c>
      <c r="BU1445" s="68">
        <f t="shared" si="477"/>
        <v>105</v>
      </c>
      <c r="BV1445" s="68">
        <f t="shared" ca="1" si="478"/>
        <v>100</v>
      </c>
      <c r="BW1445" s="68">
        <f ca="1">IF(BV1445-BS1445&gt;'Inputs and Outputs'!$D$4,Five-BS1445,0)</f>
        <v>0</v>
      </c>
      <c r="BX1445" s="68">
        <f ca="1">BV1445*'Inputs and Outputs'!$D$5-BW1445*'Inputs and Outputs'!$D$6</f>
        <v>4000</v>
      </c>
      <c r="BY1445" s="70">
        <f t="shared" ca="1" si="484"/>
        <v>0.45669507636322526</v>
      </c>
      <c r="BZ1445" s="68">
        <f t="shared" si="479"/>
        <v>25</v>
      </c>
      <c r="CA1445" s="75">
        <f ca="1">BV1445*'Inputs and Outputs'!$D$5-('Model Part B'!BW1445*'Model Part B'!BZ1445+BW1445*Costperbumped)</f>
        <v>4000</v>
      </c>
    </row>
    <row r="1446" spans="2:79" x14ac:dyDescent="0.2">
      <c r="B1446" s="74">
        <v>1443</v>
      </c>
      <c r="C1446" s="68" t="s">
        <v>7</v>
      </c>
      <c r="D1446" s="71">
        <f t="shared" si="485"/>
        <v>44678</v>
      </c>
      <c r="E1446" s="67" t="s">
        <v>0</v>
      </c>
      <c r="F1446" s="68" t="str">
        <f>'Flight Data'!$A1444</f>
        <v>G1443</v>
      </c>
      <c r="G1446" s="68">
        <f ca="1">'Flight Data'!$B1444</f>
        <v>0</v>
      </c>
      <c r="H1446" s="68">
        <f ca="1">ROUND(NORMINV($M1446,'Inputs and Outputs'!$C$20,'Inputs and Outputs'!$D$20),0)</f>
        <v>115</v>
      </c>
      <c r="I1446" s="68">
        <f t="shared" si="465"/>
        <v>101</v>
      </c>
      <c r="J1446" s="68">
        <f t="shared" ca="1" si="466"/>
        <v>101</v>
      </c>
      <c r="K1446" s="68">
        <f ca="1">IF(J1446-G1446&gt;'Inputs and Outputs'!$D$4,One-G1446,0)</f>
        <v>1</v>
      </c>
      <c r="L1446" s="68">
        <f ca="1">J1446*'Inputs and Outputs'!$D$5-K1446*'Inputs and Outputs'!$D$6</f>
        <v>3940</v>
      </c>
      <c r="M1446" s="70">
        <f t="shared" ca="1" si="480"/>
        <v>0.98169048261453229</v>
      </c>
      <c r="N1446" s="68">
        <f t="shared" si="467"/>
        <v>200</v>
      </c>
      <c r="O1446" s="75">
        <f ca="1">J1446*'Inputs and Outputs'!$D$5-('Model Part B'!K1446*'Model Part B'!N1446+K1446*Costperbumped)</f>
        <v>3740</v>
      </c>
      <c r="R1446" s="74">
        <v>1443</v>
      </c>
      <c r="S1446" s="68" t="s">
        <v>7</v>
      </c>
      <c r="T1446" s="71">
        <f t="shared" si="486"/>
        <v>44678</v>
      </c>
      <c r="U1446" s="67" t="s">
        <v>0</v>
      </c>
      <c r="V1446" s="68" t="str">
        <f>'Flight Data'!$A1444</f>
        <v>G1443</v>
      </c>
      <c r="W1446" s="68">
        <f ca="1">'Flight Data'!$B1444</f>
        <v>0</v>
      </c>
      <c r="X1446" s="68">
        <f ca="1">ROUND(NORMINV($AC1446,'Inputs and Outputs'!$C$20,'Inputs and Outputs'!$D$20),0)</f>
        <v>113</v>
      </c>
      <c r="Y1446" s="68">
        <f t="shared" si="468"/>
        <v>102</v>
      </c>
      <c r="Z1446" s="68">
        <f t="shared" ca="1" si="469"/>
        <v>102</v>
      </c>
      <c r="AA1446" s="68">
        <f ca="1">IF(Z1446-W1446&gt;'Inputs and Outputs'!$D$4,One-W1446,0)</f>
        <v>1</v>
      </c>
      <c r="AB1446" s="68">
        <f ca="1">Z1446*'Inputs and Outputs'!$D$5-AA1446*'Inputs and Outputs'!$D$6</f>
        <v>3980</v>
      </c>
      <c r="AC1446" s="70">
        <f t="shared" ca="1" si="481"/>
        <v>0.95326662047513089</v>
      </c>
      <c r="AD1446" s="68">
        <f t="shared" si="470"/>
        <v>200</v>
      </c>
      <c r="AE1446" s="75">
        <f ca="1">Z1446*'Inputs and Outputs'!$D$5-('Model Part B'!AA1446*'Model Part B'!AD1446+AA1446*Costperbumped)</f>
        <v>3780</v>
      </c>
      <c r="AH1446" s="74">
        <v>1443</v>
      </c>
      <c r="AI1446" s="68" t="s">
        <v>7</v>
      </c>
      <c r="AJ1446" s="71">
        <f t="shared" si="487"/>
        <v>44678</v>
      </c>
      <c r="AK1446" s="67" t="s">
        <v>0</v>
      </c>
      <c r="AL1446" s="68" t="str">
        <f>'Flight Data'!$A1444</f>
        <v>G1443</v>
      </c>
      <c r="AM1446" s="68">
        <f ca="1">'Flight Data'!$B1444</f>
        <v>0</v>
      </c>
      <c r="AN1446" s="68">
        <f ca="1">ROUND(NORMINV($AS1446,'Inputs and Outputs'!$C$20,'Inputs and Outputs'!$D$20),0)</f>
        <v>96</v>
      </c>
      <c r="AO1446" s="68">
        <f t="shared" si="471"/>
        <v>103</v>
      </c>
      <c r="AP1446" s="68">
        <f t="shared" ca="1" si="472"/>
        <v>96</v>
      </c>
      <c r="AQ1446" s="68">
        <f ca="1">IF(AP1446-AM1446&gt;'Inputs and Outputs'!$D$4,Three-AM1446,0)</f>
        <v>0</v>
      </c>
      <c r="AR1446" s="68">
        <f ca="1">AP1446*'Inputs and Outputs'!$D$5-AQ1446*'Inputs and Outputs'!$D$6</f>
        <v>3840</v>
      </c>
      <c r="AS1446" s="70">
        <f t="shared" ca="1" si="482"/>
        <v>4.0646369658697612E-2</v>
      </c>
      <c r="AT1446" s="68">
        <f t="shared" si="473"/>
        <v>200</v>
      </c>
      <c r="AU1446" s="75">
        <f ca="1">AP1446*'Inputs and Outputs'!$D$5-('Model Part B'!AQ1446*'Model Part B'!AT1446+AQ1446*Costperbumped)</f>
        <v>3840</v>
      </c>
      <c r="AX1446" s="74">
        <v>1443</v>
      </c>
      <c r="AY1446" s="68" t="s">
        <v>7</v>
      </c>
      <c r="AZ1446" s="71">
        <f t="shared" si="488"/>
        <v>44678</v>
      </c>
      <c r="BA1446" s="67" t="s">
        <v>0</v>
      </c>
      <c r="BB1446" s="68" t="str">
        <f>'Flight Data'!$A1444</f>
        <v>G1443</v>
      </c>
      <c r="BC1446" s="68">
        <f ca="1">'Flight Data'!$B1444</f>
        <v>0</v>
      </c>
      <c r="BD1446" s="68">
        <f ca="1">ROUND(NORMINV($BI1446,'Inputs and Outputs'!$C$20,'Inputs and Outputs'!$D$20),0)</f>
        <v>106</v>
      </c>
      <c r="BE1446" s="68">
        <f t="shared" si="474"/>
        <v>104</v>
      </c>
      <c r="BF1446" s="68">
        <f t="shared" ca="1" si="475"/>
        <v>104</v>
      </c>
      <c r="BG1446" s="68">
        <f ca="1">IF(BF1446-BC1446&gt;'Inputs and Outputs'!$D$4,Four-BC1446,0)</f>
        <v>4</v>
      </c>
      <c r="BH1446" s="68">
        <f ca="1">BF1446*'Inputs and Outputs'!$D$5-BG1446*'Inputs and Outputs'!$D$6</f>
        <v>3760</v>
      </c>
      <c r="BI1446" s="70">
        <f t="shared" ca="1" si="483"/>
        <v>0.56400779886404151</v>
      </c>
      <c r="BJ1446" s="68">
        <f t="shared" si="476"/>
        <v>200</v>
      </c>
      <c r="BK1446" s="75">
        <f ca="1">BF1446*'Inputs and Outputs'!$D$5-('Model Part B'!BG1446*'Model Part B'!BJ1446+BG1446*Costperbumped)</f>
        <v>2960</v>
      </c>
      <c r="BN1446" s="74">
        <v>1443</v>
      </c>
      <c r="BO1446" s="68" t="s">
        <v>7</v>
      </c>
      <c r="BP1446" s="71">
        <f t="shared" si="489"/>
        <v>44678</v>
      </c>
      <c r="BQ1446" s="67" t="s">
        <v>0</v>
      </c>
      <c r="BR1446" s="68" t="str">
        <f>'Flight Data'!$A1444</f>
        <v>G1443</v>
      </c>
      <c r="BS1446" s="68">
        <f ca="1">'Flight Data'!$B1444</f>
        <v>0</v>
      </c>
      <c r="BT1446" s="68">
        <f ca="1">ROUND(NORMINV($BY1446,'Inputs and Outputs'!$C$18,'Inputs and Outputs'!$D$18),0)</f>
        <v>103</v>
      </c>
      <c r="BU1446" s="68">
        <f t="shared" si="477"/>
        <v>105</v>
      </c>
      <c r="BV1446" s="68">
        <f t="shared" ca="1" si="478"/>
        <v>103</v>
      </c>
      <c r="BW1446" s="68">
        <f ca="1">IF(BV1446-BS1446&gt;'Inputs and Outputs'!$D$4,Five-BS1446,0)</f>
        <v>5</v>
      </c>
      <c r="BX1446" s="68">
        <f ca="1">BV1446*'Inputs and Outputs'!$D$5-BW1446*'Inputs and Outputs'!$D$6</f>
        <v>3620</v>
      </c>
      <c r="BY1446" s="70">
        <f t="shared" ca="1" si="484"/>
        <v>0.62872999496052528</v>
      </c>
      <c r="BZ1446" s="68">
        <f t="shared" si="479"/>
        <v>200</v>
      </c>
      <c r="CA1446" s="75">
        <f ca="1">BV1446*'Inputs and Outputs'!$D$5-('Model Part B'!BW1446*'Model Part B'!BZ1446+BW1446*Costperbumped)</f>
        <v>2620</v>
      </c>
    </row>
    <row r="1447" spans="2:79" x14ac:dyDescent="0.2">
      <c r="B1447" s="74">
        <v>1444</v>
      </c>
      <c r="C1447" s="68" t="s">
        <v>6</v>
      </c>
      <c r="D1447" s="71">
        <f t="shared" si="485"/>
        <v>44679</v>
      </c>
      <c r="E1447" s="67" t="s">
        <v>3</v>
      </c>
      <c r="F1447" s="68" t="str">
        <f>'Flight Data'!$A1445</f>
        <v>G1444</v>
      </c>
      <c r="G1447" s="68">
        <f ca="1">'Flight Data'!$B1445</f>
        <v>7</v>
      </c>
      <c r="H1447" s="68">
        <f ca="1">ROUND(NORMINV($M1447,'Inputs and Outputs'!$C$18,'Inputs and Outputs'!$D$18),0)</f>
        <v>98</v>
      </c>
      <c r="I1447" s="68">
        <f t="shared" si="465"/>
        <v>101</v>
      </c>
      <c r="J1447" s="68">
        <f t="shared" ca="1" si="466"/>
        <v>98</v>
      </c>
      <c r="K1447" s="68">
        <f ca="1">IF(J1447-G1447&gt;'Inputs and Outputs'!$D$4,One-G1447,0)</f>
        <v>0</v>
      </c>
      <c r="L1447" s="68">
        <f ca="1">J1447*'Inputs and Outputs'!$D$5-K1447*'Inputs and Outputs'!$D$6</f>
        <v>3920</v>
      </c>
      <c r="M1447" s="70">
        <f t="shared" ca="1" si="480"/>
        <v>0.31497026598216127</v>
      </c>
      <c r="N1447" s="68">
        <f t="shared" si="467"/>
        <v>25</v>
      </c>
      <c r="O1447" s="75">
        <f ca="1">J1447*'Inputs and Outputs'!$D$5-('Model Part B'!K1447*'Model Part B'!N1447+K1447*Costperbumped)</f>
        <v>3920</v>
      </c>
      <c r="R1447" s="74">
        <v>1444</v>
      </c>
      <c r="S1447" s="68" t="s">
        <v>6</v>
      </c>
      <c r="T1447" s="71">
        <f t="shared" si="486"/>
        <v>44679</v>
      </c>
      <c r="U1447" s="67" t="s">
        <v>3</v>
      </c>
      <c r="V1447" s="68" t="str">
        <f>'Flight Data'!$A1445</f>
        <v>G1444</v>
      </c>
      <c r="W1447" s="68">
        <f ca="1">'Flight Data'!$B1445</f>
        <v>7</v>
      </c>
      <c r="X1447" s="68">
        <f ca="1">ROUND(NORMINV($AC1447,'Inputs and Outputs'!$C$18,'Inputs and Outputs'!$D$18),0)</f>
        <v>98</v>
      </c>
      <c r="Y1447" s="68">
        <f t="shared" si="468"/>
        <v>102</v>
      </c>
      <c r="Z1447" s="68">
        <f t="shared" ca="1" si="469"/>
        <v>98</v>
      </c>
      <c r="AA1447" s="68">
        <f ca="1">IF(Z1447-W1447&gt;'Inputs and Outputs'!$D$4,One-W1447,0)</f>
        <v>0</v>
      </c>
      <c r="AB1447" s="68">
        <f ca="1">Z1447*'Inputs and Outputs'!$D$5-AA1447*'Inputs and Outputs'!$D$6</f>
        <v>3920</v>
      </c>
      <c r="AC1447" s="70">
        <f t="shared" ca="1" si="481"/>
        <v>0.32994818682737703</v>
      </c>
      <c r="AD1447" s="68">
        <f t="shared" si="470"/>
        <v>25</v>
      </c>
      <c r="AE1447" s="75">
        <f ca="1">Z1447*'Inputs and Outputs'!$D$5-('Model Part B'!AA1447*'Model Part B'!AD1447+AA1447*Costperbumped)</f>
        <v>3920</v>
      </c>
      <c r="AH1447" s="74">
        <v>1444</v>
      </c>
      <c r="AI1447" s="68" t="s">
        <v>6</v>
      </c>
      <c r="AJ1447" s="71">
        <f t="shared" si="487"/>
        <v>44679</v>
      </c>
      <c r="AK1447" s="67" t="s">
        <v>3</v>
      </c>
      <c r="AL1447" s="68" t="str">
        <f>'Flight Data'!$A1445</f>
        <v>G1444</v>
      </c>
      <c r="AM1447" s="68">
        <f ca="1">'Flight Data'!$B1445</f>
        <v>7</v>
      </c>
      <c r="AN1447" s="68">
        <f ca="1">ROUND(NORMINV($AS1447,'Inputs and Outputs'!$C$18,'Inputs and Outputs'!$D$18),0)</f>
        <v>92</v>
      </c>
      <c r="AO1447" s="68">
        <f t="shared" si="471"/>
        <v>103</v>
      </c>
      <c r="AP1447" s="68">
        <f t="shared" ca="1" si="472"/>
        <v>92</v>
      </c>
      <c r="AQ1447" s="68">
        <f ca="1">IF(AP1447-AM1447&gt;'Inputs and Outputs'!$D$4,Three-AM1447,0)</f>
        <v>0</v>
      </c>
      <c r="AR1447" s="68">
        <f ca="1">AP1447*'Inputs and Outputs'!$D$5-AQ1447*'Inputs and Outputs'!$D$6</f>
        <v>3680</v>
      </c>
      <c r="AS1447" s="70">
        <f t="shared" ca="1" si="482"/>
        <v>6.7493719297684995E-2</v>
      </c>
      <c r="AT1447" s="68">
        <f t="shared" si="473"/>
        <v>25</v>
      </c>
      <c r="AU1447" s="75">
        <f ca="1">AP1447*'Inputs and Outputs'!$D$5-('Model Part B'!AQ1447*'Model Part B'!AT1447+AQ1447*Costperbumped)</f>
        <v>3680</v>
      </c>
      <c r="AX1447" s="74">
        <v>1444</v>
      </c>
      <c r="AY1447" s="68" t="s">
        <v>6</v>
      </c>
      <c r="AZ1447" s="71">
        <f t="shared" si="488"/>
        <v>44679</v>
      </c>
      <c r="BA1447" s="67" t="s">
        <v>3</v>
      </c>
      <c r="BB1447" s="68" t="str">
        <f>'Flight Data'!$A1445</f>
        <v>G1444</v>
      </c>
      <c r="BC1447" s="68">
        <f ca="1">'Flight Data'!$B1445</f>
        <v>7</v>
      </c>
      <c r="BD1447" s="68">
        <f ca="1">ROUND(NORMINV($BI1447,'Inputs and Outputs'!$C$18,'Inputs and Outputs'!$D$18),0)</f>
        <v>86</v>
      </c>
      <c r="BE1447" s="68">
        <f t="shared" si="474"/>
        <v>104</v>
      </c>
      <c r="BF1447" s="68">
        <f t="shared" ca="1" si="475"/>
        <v>86</v>
      </c>
      <c r="BG1447" s="68">
        <f ca="1">IF(BF1447-BC1447&gt;'Inputs and Outputs'!$D$4,Four-BC1447,0)</f>
        <v>0</v>
      </c>
      <c r="BH1447" s="68">
        <f ca="1">BF1447*'Inputs and Outputs'!$D$5-BG1447*'Inputs and Outputs'!$D$6</f>
        <v>3440</v>
      </c>
      <c r="BI1447" s="70">
        <f t="shared" ca="1" si="483"/>
        <v>6.3735435567454646E-3</v>
      </c>
      <c r="BJ1447" s="68">
        <f t="shared" si="476"/>
        <v>25</v>
      </c>
      <c r="BK1447" s="75">
        <f ca="1">BF1447*'Inputs and Outputs'!$D$5-('Model Part B'!BG1447*'Model Part B'!BJ1447+BG1447*Costperbumped)</f>
        <v>3440</v>
      </c>
      <c r="BN1447" s="74">
        <v>1444</v>
      </c>
      <c r="BO1447" s="68" t="s">
        <v>6</v>
      </c>
      <c r="BP1447" s="71">
        <f t="shared" si="489"/>
        <v>44679</v>
      </c>
      <c r="BQ1447" s="67" t="s">
        <v>3</v>
      </c>
      <c r="BR1447" s="68" t="str">
        <f>'Flight Data'!$A1445</f>
        <v>G1444</v>
      </c>
      <c r="BS1447" s="68">
        <f ca="1">'Flight Data'!$B1445</f>
        <v>7</v>
      </c>
      <c r="BT1447" s="68">
        <f ca="1">ROUND(NORMINV($BY1447,'Inputs and Outputs'!$C$18,'Inputs and Outputs'!$D$18),0)</f>
        <v>93</v>
      </c>
      <c r="BU1447" s="68">
        <f t="shared" si="477"/>
        <v>105</v>
      </c>
      <c r="BV1447" s="68">
        <f t="shared" ca="1" si="478"/>
        <v>93</v>
      </c>
      <c r="BW1447" s="68">
        <f ca="1">IF(BV1447-BS1447&gt;'Inputs and Outputs'!$D$4,Five-BS1447,0)</f>
        <v>0</v>
      </c>
      <c r="BX1447" s="68">
        <f ca="1">BV1447*'Inputs and Outputs'!$D$5-BW1447*'Inputs and Outputs'!$D$6</f>
        <v>3720</v>
      </c>
      <c r="BY1447" s="70">
        <f t="shared" ca="1" si="484"/>
        <v>9.4605484753603863E-2</v>
      </c>
      <c r="BZ1447" s="68">
        <f t="shared" si="479"/>
        <v>25</v>
      </c>
      <c r="CA1447" s="75">
        <f ca="1">BV1447*'Inputs and Outputs'!$D$5-('Model Part B'!BW1447*'Model Part B'!BZ1447+BW1447*Costperbumped)</f>
        <v>3720</v>
      </c>
    </row>
    <row r="1448" spans="2:79" x14ac:dyDescent="0.2">
      <c r="B1448" s="74">
        <v>1445</v>
      </c>
      <c r="C1448" s="68" t="s">
        <v>6</v>
      </c>
      <c r="D1448" s="71">
        <f t="shared" si="485"/>
        <v>44679</v>
      </c>
      <c r="E1448" s="67" t="s">
        <v>2</v>
      </c>
      <c r="F1448" s="68" t="str">
        <f>'Flight Data'!$A1446</f>
        <v>G1445</v>
      </c>
      <c r="G1448" s="68">
        <f ca="1">'Flight Data'!$B1446</f>
        <v>2</v>
      </c>
      <c r="H1448" s="68">
        <f ca="1">ROUND(NORMINV($M1448,'Inputs and Outputs'!$C$19,'Inputs and Outputs'!$D$19),0)</f>
        <v>98</v>
      </c>
      <c r="I1448" s="68">
        <f t="shared" si="465"/>
        <v>101</v>
      </c>
      <c r="J1448" s="68">
        <f t="shared" ca="1" si="466"/>
        <v>98</v>
      </c>
      <c r="K1448" s="68">
        <f ca="1">IF(J1448-G1448&gt;'Inputs and Outputs'!$D$4,One-G1448,0)</f>
        <v>0</v>
      </c>
      <c r="L1448" s="68">
        <f ca="1">J1448*'Inputs and Outputs'!$D$5-K1448*'Inputs and Outputs'!$D$6</f>
        <v>3920</v>
      </c>
      <c r="M1448" s="70">
        <f t="shared" ca="1" si="480"/>
        <v>0.14755114836206107</v>
      </c>
      <c r="N1448" s="68">
        <f t="shared" si="467"/>
        <v>25</v>
      </c>
      <c r="O1448" s="75">
        <f ca="1">J1448*'Inputs and Outputs'!$D$5-('Model Part B'!K1448*'Model Part B'!N1448+K1448*Costperbumped)</f>
        <v>3920</v>
      </c>
      <c r="R1448" s="74">
        <v>1445</v>
      </c>
      <c r="S1448" s="68" t="s">
        <v>6</v>
      </c>
      <c r="T1448" s="71">
        <f t="shared" si="486"/>
        <v>44679</v>
      </c>
      <c r="U1448" s="67" t="s">
        <v>2</v>
      </c>
      <c r="V1448" s="68" t="str">
        <f>'Flight Data'!$A1446</f>
        <v>G1445</v>
      </c>
      <c r="W1448" s="68">
        <f ca="1">'Flight Data'!$B1446</f>
        <v>2</v>
      </c>
      <c r="X1448" s="68">
        <f ca="1">ROUND(NORMINV($AC1448,'Inputs and Outputs'!$C$19,'Inputs and Outputs'!$D$19),0)</f>
        <v>105</v>
      </c>
      <c r="Y1448" s="68">
        <f t="shared" si="468"/>
        <v>102</v>
      </c>
      <c r="Z1448" s="68">
        <f t="shared" ca="1" si="469"/>
        <v>102</v>
      </c>
      <c r="AA1448" s="68">
        <f ca="1">IF(Z1448-W1448&gt;'Inputs and Outputs'!$D$4,One-W1448,0)</f>
        <v>0</v>
      </c>
      <c r="AB1448" s="68">
        <f ca="1">Z1448*'Inputs and Outputs'!$D$5-AA1448*'Inputs and Outputs'!$D$6</f>
        <v>4080</v>
      </c>
      <c r="AC1448" s="70">
        <f t="shared" ca="1" si="481"/>
        <v>0.69014167267317372</v>
      </c>
      <c r="AD1448" s="68">
        <f t="shared" si="470"/>
        <v>25</v>
      </c>
      <c r="AE1448" s="75">
        <f ca="1">Z1448*'Inputs and Outputs'!$D$5-('Model Part B'!AA1448*'Model Part B'!AD1448+AA1448*Costperbumped)</f>
        <v>4080</v>
      </c>
      <c r="AH1448" s="74">
        <v>1445</v>
      </c>
      <c r="AI1448" s="68" t="s">
        <v>6</v>
      </c>
      <c r="AJ1448" s="71">
        <f t="shared" si="487"/>
        <v>44679</v>
      </c>
      <c r="AK1448" s="67" t="s">
        <v>2</v>
      </c>
      <c r="AL1448" s="68" t="str">
        <f>'Flight Data'!$A1446</f>
        <v>G1445</v>
      </c>
      <c r="AM1448" s="68">
        <f ca="1">'Flight Data'!$B1446</f>
        <v>2</v>
      </c>
      <c r="AN1448" s="68">
        <f ca="1">ROUND(NORMINV($AS1448,'Inputs and Outputs'!$C$19,'Inputs and Outputs'!$D$19),0)</f>
        <v>100</v>
      </c>
      <c r="AO1448" s="68">
        <f t="shared" si="471"/>
        <v>103</v>
      </c>
      <c r="AP1448" s="68">
        <f t="shared" ca="1" si="472"/>
        <v>100</v>
      </c>
      <c r="AQ1448" s="68">
        <f ca="1">IF(AP1448-AM1448&gt;'Inputs and Outputs'!$D$4,Three-AM1448,0)</f>
        <v>0</v>
      </c>
      <c r="AR1448" s="68">
        <f ca="1">AP1448*'Inputs and Outputs'!$D$5-AQ1448*'Inputs and Outputs'!$D$6</f>
        <v>4000</v>
      </c>
      <c r="AS1448" s="70">
        <f t="shared" ca="1" si="482"/>
        <v>0.27803111536135605</v>
      </c>
      <c r="AT1448" s="68">
        <f t="shared" si="473"/>
        <v>25</v>
      </c>
      <c r="AU1448" s="75">
        <f ca="1">AP1448*'Inputs and Outputs'!$D$5-('Model Part B'!AQ1448*'Model Part B'!AT1448+AQ1448*Costperbumped)</f>
        <v>4000</v>
      </c>
      <c r="AX1448" s="74">
        <v>1445</v>
      </c>
      <c r="AY1448" s="68" t="s">
        <v>6</v>
      </c>
      <c r="AZ1448" s="71">
        <f t="shared" si="488"/>
        <v>44679</v>
      </c>
      <c r="BA1448" s="67" t="s">
        <v>2</v>
      </c>
      <c r="BB1448" s="68" t="str">
        <f>'Flight Data'!$A1446</f>
        <v>G1445</v>
      </c>
      <c r="BC1448" s="68">
        <f ca="1">'Flight Data'!$B1446</f>
        <v>2</v>
      </c>
      <c r="BD1448" s="68">
        <f ca="1">ROUND(NORMINV($BI1448,'Inputs and Outputs'!$C$19,'Inputs and Outputs'!$D$19),0)</f>
        <v>97</v>
      </c>
      <c r="BE1448" s="68">
        <f t="shared" si="474"/>
        <v>104</v>
      </c>
      <c r="BF1448" s="68">
        <f t="shared" ca="1" si="475"/>
        <v>97</v>
      </c>
      <c r="BG1448" s="68">
        <f ca="1">IF(BF1448-BC1448&gt;'Inputs and Outputs'!$D$4,Four-BC1448,0)</f>
        <v>0</v>
      </c>
      <c r="BH1448" s="68">
        <f ca="1">BF1448*'Inputs and Outputs'!$D$5-BG1448*'Inputs and Outputs'!$D$6</f>
        <v>3880</v>
      </c>
      <c r="BI1448" s="70">
        <f t="shared" ca="1" si="483"/>
        <v>0.12596028132308623</v>
      </c>
      <c r="BJ1448" s="68">
        <f t="shared" si="476"/>
        <v>25</v>
      </c>
      <c r="BK1448" s="75">
        <f ca="1">BF1448*'Inputs and Outputs'!$D$5-('Model Part B'!BG1448*'Model Part B'!BJ1448+BG1448*Costperbumped)</f>
        <v>3880</v>
      </c>
      <c r="BN1448" s="74">
        <v>1445</v>
      </c>
      <c r="BO1448" s="68" t="s">
        <v>6</v>
      </c>
      <c r="BP1448" s="71">
        <f t="shared" si="489"/>
        <v>44679</v>
      </c>
      <c r="BQ1448" s="67" t="s">
        <v>2</v>
      </c>
      <c r="BR1448" s="68" t="str">
        <f>'Flight Data'!$A1446</f>
        <v>G1445</v>
      </c>
      <c r="BS1448" s="68">
        <f ca="1">'Flight Data'!$B1446</f>
        <v>2</v>
      </c>
      <c r="BT1448" s="68">
        <f ca="1">ROUND(NORMINV($BY1448,'Inputs and Outputs'!$C$18,'Inputs and Outputs'!$D$18),0)</f>
        <v>94</v>
      </c>
      <c r="BU1448" s="68">
        <f t="shared" si="477"/>
        <v>105</v>
      </c>
      <c r="BV1448" s="68">
        <f t="shared" ca="1" si="478"/>
        <v>94</v>
      </c>
      <c r="BW1448" s="68">
        <f ca="1">IF(BV1448-BS1448&gt;'Inputs and Outputs'!$D$4,Five-BS1448,0)</f>
        <v>0</v>
      </c>
      <c r="BX1448" s="68">
        <f ca="1">BV1448*'Inputs and Outputs'!$D$5-BW1448*'Inputs and Outputs'!$D$6</f>
        <v>3760</v>
      </c>
      <c r="BY1448" s="70">
        <f t="shared" ca="1" si="484"/>
        <v>0.12539746304318256</v>
      </c>
      <c r="BZ1448" s="68">
        <f t="shared" si="479"/>
        <v>25</v>
      </c>
      <c r="CA1448" s="75">
        <f ca="1">BV1448*'Inputs and Outputs'!$D$5-('Model Part B'!BW1448*'Model Part B'!BZ1448+BW1448*Costperbumped)</f>
        <v>3760</v>
      </c>
    </row>
    <row r="1449" spans="2:79" x14ac:dyDescent="0.2">
      <c r="B1449" s="74">
        <v>1446</v>
      </c>
      <c r="C1449" s="68" t="s">
        <v>6</v>
      </c>
      <c r="D1449" s="71">
        <f t="shared" si="485"/>
        <v>44679</v>
      </c>
      <c r="E1449" s="67" t="s">
        <v>0</v>
      </c>
      <c r="F1449" s="68" t="str">
        <f>'Flight Data'!$A1447</f>
        <v>G1446</v>
      </c>
      <c r="G1449" s="68">
        <f ca="1">'Flight Data'!$B1447</f>
        <v>5</v>
      </c>
      <c r="H1449" s="68">
        <f ca="1">ROUND(NORMINV($M1449,'Inputs and Outputs'!$C$20,'Inputs and Outputs'!$D$20),0)</f>
        <v>109</v>
      </c>
      <c r="I1449" s="68">
        <f t="shared" si="465"/>
        <v>101</v>
      </c>
      <c r="J1449" s="68">
        <f t="shared" ca="1" si="466"/>
        <v>101</v>
      </c>
      <c r="K1449" s="68">
        <f ca="1">IF(J1449-G1449&gt;'Inputs and Outputs'!$D$4,One-G1449,0)</f>
        <v>0</v>
      </c>
      <c r="L1449" s="68">
        <f ca="1">J1449*'Inputs and Outputs'!$D$5-K1449*'Inputs and Outputs'!$D$6</f>
        <v>4040</v>
      </c>
      <c r="M1449" s="70">
        <f t="shared" ca="1" si="480"/>
        <v>0.75820108251663076</v>
      </c>
      <c r="N1449" s="68">
        <f t="shared" si="467"/>
        <v>200</v>
      </c>
      <c r="O1449" s="75">
        <f ca="1">J1449*'Inputs and Outputs'!$D$5-('Model Part B'!K1449*'Model Part B'!N1449+K1449*Costperbumped)</f>
        <v>4040</v>
      </c>
      <c r="R1449" s="74">
        <v>1446</v>
      </c>
      <c r="S1449" s="68" t="s">
        <v>6</v>
      </c>
      <c r="T1449" s="71">
        <f t="shared" si="486"/>
        <v>44679</v>
      </c>
      <c r="U1449" s="67" t="s">
        <v>0</v>
      </c>
      <c r="V1449" s="68" t="str">
        <f>'Flight Data'!$A1447</f>
        <v>G1446</v>
      </c>
      <c r="W1449" s="68">
        <f ca="1">'Flight Data'!$B1447</f>
        <v>5</v>
      </c>
      <c r="X1449" s="68">
        <f ca="1">ROUND(NORMINV($AC1449,'Inputs and Outputs'!$C$20,'Inputs and Outputs'!$D$20),0)</f>
        <v>98</v>
      </c>
      <c r="Y1449" s="68">
        <f t="shared" si="468"/>
        <v>102</v>
      </c>
      <c r="Z1449" s="68">
        <f t="shared" ca="1" si="469"/>
        <v>98</v>
      </c>
      <c r="AA1449" s="68">
        <f ca="1">IF(Z1449-W1449&gt;'Inputs and Outputs'!$D$4,One-W1449,0)</f>
        <v>0</v>
      </c>
      <c r="AB1449" s="68">
        <f ca="1">Z1449*'Inputs and Outputs'!$D$5-AA1449*'Inputs and Outputs'!$D$6</f>
        <v>3920</v>
      </c>
      <c r="AC1449" s="70">
        <f t="shared" ca="1" si="481"/>
        <v>9.1331828875520604E-2</v>
      </c>
      <c r="AD1449" s="68">
        <f t="shared" si="470"/>
        <v>200</v>
      </c>
      <c r="AE1449" s="75">
        <f ca="1">Z1449*'Inputs and Outputs'!$D$5-('Model Part B'!AA1449*'Model Part B'!AD1449+AA1449*Costperbumped)</f>
        <v>3920</v>
      </c>
      <c r="AH1449" s="74">
        <v>1446</v>
      </c>
      <c r="AI1449" s="68" t="s">
        <v>6</v>
      </c>
      <c r="AJ1449" s="71">
        <f t="shared" si="487"/>
        <v>44679</v>
      </c>
      <c r="AK1449" s="67" t="s">
        <v>0</v>
      </c>
      <c r="AL1449" s="68" t="str">
        <f>'Flight Data'!$A1447</f>
        <v>G1446</v>
      </c>
      <c r="AM1449" s="68">
        <f ca="1">'Flight Data'!$B1447</f>
        <v>5</v>
      </c>
      <c r="AN1449" s="68">
        <f ca="1">ROUND(NORMINV($AS1449,'Inputs and Outputs'!$C$20,'Inputs and Outputs'!$D$20),0)</f>
        <v>102</v>
      </c>
      <c r="AO1449" s="68">
        <f t="shared" si="471"/>
        <v>103</v>
      </c>
      <c r="AP1449" s="68">
        <f t="shared" ca="1" si="472"/>
        <v>102</v>
      </c>
      <c r="AQ1449" s="68">
        <f ca="1">IF(AP1449-AM1449&gt;'Inputs and Outputs'!$D$4,Three-AM1449,0)</f>
        <v>0</v>
      </c>
      <c r="AR1449" s="68">
        <f ca="1">AP1449*'Inputs and Outputs'!$D$5-AQ1449*'Inputs and Outputs'!$D$6</f>
        <v>4080</v>
      </c>
      <c r="AS1449" s="70">
        <f t="shared" ca="1" si="482"/>
        <v>0.30233832375603287</v>
      </c>
      <c r="AT1449" s="68">
        <f t="shared" si="473"/>
        <v>200</v>
      </c>
      <c r="AU1449" s="75">
        <f ca="1">AP1449*'Inputs and Outputs'!$D$5-('Model Part B'!AQ1449*'Model Part B'!AT1449+AQ1449*Costperbumped)</f>
        <v>4080</v>
      </c>
      <c r="AX1449" s="74">
        <v>1446</v>
      </c>
      <c r="AY1449" s="68" t="s">
        <v>6</v>
      </c>
      <c r="AZ1449" s="71">
        <f t="shared" si="488"/>
        <v>44679</v>
      </c>
      <c r="BA1449" s="67" t="s">
        <v>0</v>
      </c>
      <c r="BB1449" s="68" t="str">
        <f>'Flight Data'!$A1447</f>
        <v>G1446</v>
      </c>
      <c r="BC1449" s="68">
        <f ca="1">'Flight Data'!$B1447</f>
        <v>5</v>
      </c>
      <c r="BD1449" s="68">
        <f ca="1">ROUND(NORMINV($BI1449,'Inputs and Outputs'!$C$20,'Inputs and Outputs'!$D$20),0)</f>
        <v>110</v>
      </c>
      <c r="BE1449" s="68">
        <f t="shared" si="474"/>
        <v>104</v>
      </c>
      <c r="BF1449" s="68">
        <f t="shared" ca="1" si="475"/>
        <v>104</v>
      </c>
      <c r="BG1449" s="68">
        <f ca="1">IF(BF1449-BC1449&gt;'Inputs and Outputs'!$D$4,Four-BC1449,0)</f>
        <v>0</v>
      </c>
      <c r="BH1449" s="68">
        <f ca="1">BF1449*'Inputs and Outputs'!$D$5-BG1449*'Inputs and Outputs'!$D$6</f>
        <v>4160</v>
      </c>
      <c r="BI1449" s="70">
        <f t="shared" ca="1" si="483"/>
        <v>0.85289709272389747</v>
      </c>
      <c r="BJ1449" s="68">
        <f t="shared" si="476"/>
        <v>200</v>
      </c>
      <c r="BK1449" s="75">
        <f ca="1">BF1449*'Inputs and Outputs'!$D$5-('Model Part B'!BG1449*'Model Part B'!BJ1449+BG1449*Costperbumped)</f>
        <v>4160</v>
      </c>
      <c r="BN1449" s="74">
        <v>1446</v>
      </c>
      <c r="BO1449" s="68" t="s">
        <v>6</v>
      </c>
      <c r="BP1449" s="71">
        <f t="shared" si="489"/>
        <v>44679</v>
      </c>
      <c r="BQ1449" s="67" t="s">
        <v>0</v>
      </c>
      <c r="BR1449" s="68" t="str">
        <f>'Flight Data'!$A1447</f>
        <v>G1446</v>
      </c>
      <c r="BS1449" s="68">
        <f ca="1">'Flight Data'!$B1447</f>
        <v>5</v>
      </c>
      <c r="BT1449" s="68">
        <f ca="1">ROUND(NORMINV($BY1449,'Inputs and Outputs'!$C$18,'Inputs and Outputs'!$D$18),0)</f>
        <v>100</v>
      </c>
      <c r="BU1449" s="68">
        <f t="shared" si="477"/>
        <v>105</v>
      </c>
      <c r="BV1449" s="68">
        <f t="shared" ca="1" si="478"/>
        <v>100</v>
      </c>
      <c r="BW1449" s="68">
        <f ca="1">IF(BV1449-BS1449&gt;'Inputs and Outputs'!$D$4,Five-BS1449,0)</f>
        <v>0</v>
      </c>
      <c r="BX1449" s="68">
        <f ca="1">BV1449*'Inputs and Outputs'!$D$5-BW1449*'Inputs and Outputs'!$D$6</f>
        <v>4000</v>
      </c>
      <c r="BY1449" s="70">
        <f t="shared" ca="1" si="484"/>
        <v>0.40272363220043927</v>
      </c>
      <c r="BZ1449" s="68">
        <f t="shared" si="479"/>
        <v>200</v>
      </c>
      <c r="CA1449" s="75">
        <f ca="1">BV1449*'Inputs and Outputs'!$D$5-('Model Part B'!BW1449*'Model Part B'!BZ1449+BW1449*Costperbumped)</f>
        <v>4000</v>
      </c>
    </row>
    <row r="1450" spans="2:79" x14ac:dyDescent="0.2">
      <c r="B1450" s="74">
        <v>1447</v>
      </c>
      <c r="C1450" s="68" t="s">
        <v>5</v>
      </c>
      <c r="D1450" s="71">
        <f t="shared" si="485"/>
        <v>44680</v>
      </c>
      <c r="E1450" s="67" t="s">
        <v>3</v>
      </c>
      <c r="F1450" s="68" t="str">
        <f>'Flight Data'!$A1448</f>
        <v>G1447</v>
      </c>
      <c r="G1450" s="68">
        <f ca="1">'Flight Data'!$B1448</f>
        <v>3</v>
      </c>
      <c r="H1450" s="68">
        <f ca="1">ROUND(NORMINV($M1450,'Inputs and Outputs'!$C$18,'Inputs and Outputs'!$D$18),0)</f>
        <v>108</v>
      </c>
      <c r="I1450" s="68">
        <f t="shared" si="465"/>
        <v>101</v>
      </c>
      <c r="J1450" s="68">
        <f t="shared" ca="1" si="466"/>
        <v>101</v>
      </c>
      <c r="K1450" s="68">
        <f ca="1">IF(J1450-G1450&gt;'Inputs and Outputs'!$D$4,One-G1450,0)</f>
        <v>0</v>
      </c>
      <c r="L1450" s="68">
        <f ca="1">J1450*'Inputs and Outputs'!$D$5-K1450*'Inputs and Outputs'!$D$6</f>
        <v>4040</v>
      </c>
      <c r="M1450" s="70">
        <f t="shared" ca="1" si="480"/>
        <v>0.87157340169059749</v>
      </c>
      <c r="N1450" s="68">
        <f t="shared" si="467"/>
        <v>25</v>
      </c>
      <c r="O1450" s="75">
        <f ca="1">J1450*'Inputs and Outputs'!$D$5-('Model Part B'!K1450*'Model Part B'!N1450+K1450*Costperbumped)</f>
        <v>4040</v>
      </c>
      <c r="R1450" s="74">
        <v>1447</v>
      </c>
      <c r="S1450" s="68" t="s">
        <v>5</v>
      </c>
      <c r="T1450" s="71">
        <f t="shared" si="486"/>
        <v>44680</v>
      </c>
      <c r="U1450" s="67" t="s">
        <v>3</v>
      </c>
      <c r="V1450" s="68" t="str">
        <f>'Flight Data'!$A1448</f>
        <v>G1447</v>
      </c>
      <c r="W1450" s="68">
        <f ca="1">'Flight Data'!$B1448</f>
        <v>3</v>
      </c>
      <c r="X1450" s="68">
        <f ca="1">ROUND(NORMINV($AC1450,'Inputs and Outputs'!$C$18,'Inputs and Outputs'!$D$18),0)</f>
        <v>95</v>
      </c>
      <c r="Y1450" s="68">
        <f t="shared" si="468"/>
        <v>102</v>
      </c>
      <c r="Z1450" s="68">
        <f t="shared" ca="1" si="469"/>
        <v>95</v>
      </c>
      <c r="AA1450" s="68">
        <f ca="1">IF(Z1450-W1450&gt;'Inputs and Outputs'!$D$4,One-W1450,0)</f>
        <v>0</v>
      </c>
      <c r="AB1450" s="68">
        <f ca="1">Z1450*'Inputs and Outputs'!$D$5-AA1450*'Inputs and Outputs'!$D$6</f>
        <v>3800</v>
      </c>
      <c r="AC1450" s="70">
        <f t="shared" ca="1" si="481"/>
        <v>0.16158340654495407</v>
      </c>
      <c r="AD1450" s="68">
        <f t="shared" si="470"/>
        <v>25</v>
      </c>
      <c r="AE1450" s="75">
        <f ca="1">Z1450*'Inputs and Outputs'!$D$5-('Model Part B'!AA1450*'Model Part B'!AD1450+AA1450*Costperbumped)</f>
        <v>3800</v>
      </c>
      <c r="AH1450" s="74">
        <v>1447</v>
      </c>
      <c r="AI1450" s="68" t="s">
        <v>5</v>
      </c>
      <c r="AJ1450" s="71">
        <f t="shared" si="487"/>
        <v>44680</v>
      </c>
      <c r="AK1450" s="67" t="s">
        <v>3</v>
      </c>
      <c r="AL1450" s="68" t="str">
        <f>'Flight Data'!$A1448</f>
        <v>G1447</v>
      </c>
      <c r="AM1450" s="68">
        <f ca="1">'Flight Data'!$B1448</f>
        <v>3</v>
      </c>
      <c r="AN1450" s="68">
        <f ca="1">ROUND(NORMINV($AS1450,'Inputs and Outputs'!$C$18,'Inputs and Outputs'!$D$18),0)</f>
        <v>100</v>
      </c>
      <c r="AO1450" s="68">
        <f t="shared" si="471"/>
        <v>103</v>
      </c>
      <c r="AP1450" s="68">
        <f t="shared" ca="1" si="472"/>
        <v>100</v>
      </c>
      <c r="AQ1450" s="68">
        <f ca="1">IF(AP1450-AM1450&gt;'Inputs and Outputs'!$D$4,Three-AM1450,0)</f>
        <v>0</v>
      </c>
      <c r="AR1450" s="68">
        <f ca="1">AP1450*'Inputs and Outputs'!$D$5-AQ1450*'Inputs and Outputs'!$D$6</f>
        <v>4000</v>
      </c>
      <c r="AS1450" s="70">
        <f t="shared" ca="1" si="482"/>
        <v>0.45518373564015513</v>
      </c>
      <c r="AT1450" s="68">
        <f t="shared" si="473"/>
        <v>25</v>
      </c>
      <c r="AU1450" s="75">
        <f ca="1">AP1450*'Inputs and Outputs'!$D$5-('Model Part B'!AQ1450*'Model Part B'!AT1450+AQ1450*Costperbumped)</f>
        <v>4000</v>
      </c>
      <c r="AX1450" s="74">
        <v>1447</v>
      </c>
      <c r="AY1450" s="68" t="s">
        <v>5</v>
      </c>
      <c r="AZ1450" s="71">
        <f t="shared" si="488"/>
        <v>44680</v>
      </c>
      <c r="BA1450" s="67" t="s">
        <v>3</v>
      </c>
      <c r="BB1450" s="68" t="str">
        <f>'Flight Data'!$A1448</f>
        <v>G1447</v>
      </c>
      <c r="BC1450" s="68">
        <f ca="1">'Flight Data'!$B1448</f>
        <v>3</v>
      </c>
      <c r="BD1450" s="68">
        <f ca="1">ROUND(NORMINV($BI1450,'Inputs and Outputs'!$C$18,'Inputs and Outputs'!$D$18),0)</f>
        <v>100</v>
      </c>
      <c r="BE1450" s="68">
        <f t="shared" si="474"/>
        <v>104</v>
      </c>
      <c r="BF1450" s="68">
        <f t="shared" ca="1" si="475"/>
        <v>100</v>
      </c>
      <c r="BG1450" s="68">
        <f ca="1">IF(BF1450-BC1450&gt;'Inputs and Outputs'!$D$4,Four-BC1450,0)</f>
        <v>0</v>
      </c>
      <c r="BH1450" s="68">
        <f ca="1">BF1450*'Inputs and Outputs'!$D$5-BG1450*'Inputs and Outputs'!$D$6</f>
        <v>4000</v>
      </c>
      <c r="BI1450" s="70">
        <f t="shared" ca="1" si="483"/>
        <v>0.40402714627406067</v>
      </c>
      <c r="BJ1450" s="68">
        <f t="shared" si="476"/>
        <v>25</v>
      </c>
      <c r="BK1450" s="75">
        <f ca="1">BF1450*'Inputs and Outputs'!$D$5-('Model Part B'!BG1450*'Model Part B'!BJ1450+BG1450*Costperbumped)</f>
        <v>4000</v>
      </c>
      <c r="BN1450" s="74">
        <v>1447</v>
      </c>
      <c r="BO1450" s="68" t="s">
        <v>5</v>
      </c>
      <c r="BP1450" s="71">
        <f t="shared" si="489"/>
        <v>44680</v>
      </c>
      <c r="BQ1450" s="67" t="s">
        <v>3</v>
      </c>
      <c r="BR1450" s="68" t="str">
        <f>'Flight Data'!$A1448</f>
        <v>G1447</v>
      </c>
      <c r="BS1450" s="68">
        <f ca="1">'Flight Data'!$B1448</f>
        <v>3</v>
      </c>
      <c r="BT1450" s="68">
        <f ca="1">ROUND(NORMINV($BY1450,'Inputs and Outputs'!$C$18,'Inputs and Outputs'!$D$18),0)</f>
        <v>89</v>
      </c>
      <c r="BU1450" s="68">
        <f t="shared" si="477"/>
        <v>105</v>
      </c>
      <c r="BV1450" s="68">
        <f t="shared" ca="1" si="478"/>
        <v>89</v>
      </c>
      <c r="BW1450" s="68">
        <f ca="1">IF(BV1450-BS1450&gt;'Inputs and Outputs'!$D$4,Five-BS1450,0)</f>
        <v>0</v>
      </c>
      <c r="BX1450" s="68">
        <f ca="1">BV1450*'Inputs and Outputs'!$D$5-BW1450*'Inputs and Outputs'!$D$6</f>
        <v>3560</v>
      </c>
      <c r="BY1450" s="70">
        <f t="shared" ca="1" si="484"/>
        <v>2.1905294527090113E-2</v>
      </c>
      <c r="BZ1450" s="68">
        <f t="shared" si="479"/>
        <v>25</v>
      </c>
      <c r="CA1450" s="75">
        <f ca="1">BV1450*'Inputs and Outputs'!$D$5-('Model Part B'!BW1450*'Model Part B'!BZ1450+BW1450*Costperbumped)</f>
        <v>3560</v>
      </c>
    </row>
    <row r="1451" spans="2:79" x14ac:dyDescent="0.2">
      <c r="B1451" s="74">
        <v>1448</v>
      </c>
      <c r="C1451" s="68" t="s">
        <v>5</v>
      </c>
      <c r="D1451" s="71">
        <f t="shared" si="485"/>
        <v>44680</v>
      </c>
      <c r="E1451" s="67" t="s">
        <v>2</v>
      </c>
      <c r="F1451" s="68" t="str">
        <f>'Flight Data'!$A1449</f>
        <v>G1448</v>
      </c>
      <c r="G1451" s="68">
        <f ca="1">'Flight Data'!$B1449</f>
        <v>4</v>
      </c>
      <c r="H1451" s="68">
        <f ca="1">ROUND(NORMINV($M1451,'Inputs and Outputs'!$C$19,'Inputs and Outputs'!$D$19),0)</f>
        <v>92</v>
      </c>
      <c r="I1451" s="68">
        <f t="shared" si="465"/>
        <v>101</v>
      </c>
      <c r="J1451" s="68">
        <f t="shared" ca="1" si="466"/>
        <v>92</v>
      </c>
      <c r="K1451" s="68">
        <f ca="1">IF(J1451-G1451&gt;'Inputs and Outputs'!$D$4,One-G1451,0)</f>
        <v>0</v>
      </c>
      <c r="L1451" s="68">
        <f ca="1">J1451*'Inputs and Outputs'!$D$5-K1451*'Inputs and Outputs'!$D$6</f>
        <v>3680</v>
      </c>
      <c r="M1451" s="70">
        <f t="shared" ca="1" si="480"/>
        <v>1.7296196411511255E-2</v>
      </c>
      <c r="N1451" s="68">
        <f t="shared" si="467"/>
        <v>25</v>
      </c>
      <c r="O1451" s="75">
        <f ca="1">J1451*'Inputs and Outputs'!$D$5-('Model Part B'!K1451*'Model Part B'!N1451+K1451*Costperbumped)</f>
        <v>3680</v>
      </c>
      <c r="R1451" s="74">
        <v>1448</v>
      </c>
      <c r="S1451" s="68" t="s">
        <v>5</v>
      </c>
      <c r="T1451" s="71">
        <f t="shared" si="486"/>
        <v>44680</v>
      </c>
      <c r="U1451" s="67" t="s">
        <v>2</v>
      </c>
      <c r="V1451" s="68" t="str">
        <f>'Flight Data'!$A1449</f>
        <v>G1448</v>
      </c>
      <c r="W1451" s="68">
        <f ca="1">'Flight Data'!$B1449</f>
        <v>4</v>
      </c>
      <c r="X1451" s="68">
        <f ca="1">ROUND(NORMINV($AC1451,'Inputs and Outputs'!$C$19,'Inputs and Outputs'!$D$19),0)</f>
        <v>112</v>
      </c>
      <c r="Y1451" s="68">
        <f t="shared" si="468"/>
        <v>102</v>
      </c>
      <c r="Z1451" s="68">
        <f t="shared" ca="1" si="469"/>
        <v>102</v>
      </c>
      <c r="AA1451" s="68">
        <f ca="1">IF(Z1451-W1451&gt;'Inputs and Outputs'!$D$4,One-W1451,0)</f>
        <v>0</v>
      </c>
      <c r="AB1451" s="68">
        <f ca="1">Z1451*'Inputs and Outputs'!$D$5-AA1451*'Inputs and Outputs'!$D$6</f>
        <v>4080</v>
      </c>
      <c r="AC1451" s="70">
        <f t="shared" ca="1" si="481"/>
        <v>0.96421646591902666</v>
      </c>
      <c r="AD1451" s="68">
        <f t="shared" si="470"/>
        <v>25</v>
      </c>
      <c r="AE1451" s="75">
        <f ca="1">Z1451*'Inputs and Outputs'!$D$5-('Model Part B'!AA1451*'Model Part B'!AD1451+AA1451*Costperbumped)</f>
        <v>4080</v>
      </c>
      <c r="AH1451" s="74">
        <v>1448</v>
      </c>
      <c r="AI1451" s="68" t="s">
        <v>5</v>
      </c>
      <c r="AJ1451" s="71">
        <f t="shared" si="487"/>
        <v>44680</v>
      </c>
      <c r="AK1451" s="67" t="s">
        <v>2</v>
      </c>
      <c r="AL1451" s="68" t="str">
        <f>'Flight Data'!$A1449</f>
        <v>G1448</v>
      </c>
      <c r="AM1451" s="68">
        <f ca="1">'Flight Data'!$B1449</f>
        <v>4</v>
      </c>
      <c r="AN1451" s="68">
        <f ca="1">ROUND(NORMINV($AS1451,'Inputs and Outputs'!$C$19,'Inputs and Outputs'!$D$19),0)</f>
        <v>109</v>
      </c>
      <c r="AO1451" s="68">
        <f t="shared" si="471"/>
        <v>103</v>
      </c>
      <c r="AP1451" s="68">
        <f t="shared" ca="1" si="472"/>
        <v>103</v>
      </c>
      <c r="AQ1451" s="68">
        <f ca="1">IF(AP1451-AM1451&gt;'Inputs and Outputs'!$D$4,Three-AM1451,0)</f>
        <v>0</v>
      </c>
      <c r="AR1451" s="68">
        <f ca="1">AP1451*'Inputs and Outputs'!$D$5-AQ1451*'Inputs and Outputs'!$D$6</f>
        <v>4120</v>
      </c>
      <c r="AS1451" s="70">
        <f t="shared" ca="1" si="482"/>
        <v>0.87442366629946278</v>
      </c>
      <c r="AT1451" s="68">
        <f t="shared" si="473"/>
        <v>25</v>
      </c>
      <c r="AU1451" s="75">
        <f ca="1">AP1451*'Inputs and Outputs'!$D$5-('Model Part B'!AQ1451*'Model Part B'!AT1451+AQ1451*Costperbumped)</f>
        <v>4120</v>
      </c>
      <c r="AX1451" s="74">
        <v>1448</v>
      </c>
      <c r="AY1451" s="68" t="s">
        <v>5</v>
      </c>
      <c r="AZ1451" s="71">
        <f t="shared" si="488"/>
        <v>44680</v>
      </c>
      <c r="BA1451" s="67" t="s">
        <v>2</v>
      </c>
      <c r="BB1451" s="68" t="str">
        <f>'Flight Data'!$A1449</f>
        <v>G1448</v>
      </c>
      <c r="BC1451" s="68">
        <f ca="1">'Flight Data'!$B1449</f>
        <v>4</v>
      </c>
      <c r="BD1451" s="68">
        <f ca="1">ROUND(NORMINV($BI1451,'Inputs and Outputs'!$C$19,'Inputs and Outputs'!$D$19),0)</f>
        <v>106</v>
      </c>
      <c r="BE1451" s="68">
        <f t="shared" si="474"/>
        <v>104</v>
      </c>
      <c r="BF1451" s="68">
        <f t="shared" ca="1" si="475"/>
        <v>104</v>
      </c>
      <c r="BG1451" s="68">
        <f ca="1">IF(BF1451-BC1451&gt;'Inputs and Outputs'!$D$4,Four-BC1451,0)</f>
        <v>0</v>
      </c>
      <c r="BH1451" s="68">
        <f ca="1">BF1451*'Inputs and Outputs'!$D$5-BG1451*'Inputs and Outputs'!$D$6</f>
        <v>4160</v>
      </c>
      <c r="BI1451" s="70">
        <f t="shared" ca="1" si="483"/>
        <v>0.70773239547883593</v>
      </c>
      <c r="BJ1451" s="68">
        <f t="shared" si="476"/>
        <v>25</v>
      </c>
      <c r="BK1451" s="75">
        <f ca="1">BF1451*'Inputs and Outputs'!$D$5-('Model Part B'!BG1451*'Model Part B'!BJ1451+BG1451*Costperbumped)</f>
        <v>4160</v>
      </c>
      <c r="BN1451" s="74">
        <v>1448</v>
      </c>
      <c r="BO1451" s="68" t="s">
        <v>5</v>
      </c>
      <c r="BP1451" s="71">
        <f t="shared" si="489"/>
        <v>44680</v>
      </c>
      <c r="BQ1451" s="67" t="s">
        <v>2</v>
      </c>
      <c r="BR1451" s="68" t="str">
        <f>'Flight Data'!$A1449</f>
        <v>G1448</v>
      </c>
      <c r="BS1451" s="68">
        <f ca="1">'Flight Data'!$B1449</f>
        <v>4</v>
      </c>
      <c r="BT1451" s="68">
        <f ca="1">ROUND(NORMINV($BY1451,'Inputs and Outputs'!$C$18,'Inputs and Outputs'!$D$18),0)</f>
        <v>105</v>
      </c>
      <c r="BU1451" s="68">
        <f t="shared" si="477"/>
        <v>105</v>
      </c>
      <c r="BV1451" s="68">
        <f t="shared" ca="1" si="478"/>
        <v>105</v>
      </c>
      <c r="BW1451" s="68">
        <f ca="1">IF(BV1451-BS1451&gt;'Inputs and Outputs'!$D$4,Five-BS1451,0)</f>
        <v>1</v>
      </c>
      <c r="BX1451" s="68">
        <f ca="1">BV1451*'Inputs and Outputs'!$D$5-BW1451*'Inputs and Outputs'!$D$6</f>
        <v>4100</v>
      </c>
      <c r="BY1451" s="70">
        <f t="shared" ca="1" si="484"/>
        <v>0.72411668389527362</v>
      </c>
      <c r="BZ1451" s="68">
        <f t="shared" si="479"/>
        <v>25</v>
      </c>
      <c r="CA1451" s="75">
        <f ca="1">BV1451*'Inputs and Outputs'!$D$5-('Model Part B'!BW1451*'Model Part B'!BZ1451+BW1451*Costperbumped)</f>
        <v>4075</v>
      </c>
    </row>
    <row r="1452" spans="2:79" x14ac:dyDescent="0.2">
      <c r="B1452" s="74">
        <v>1449</v>
      </c>
      <c r="C1452" s="68" t="s">
        <v>5</v>
      </c>
      <c r="D1452" s="71">
        <f t="shared" si="485"/>
        <v>44680</v>
      </c>
      <c r="E1452" s="67" t="s">
        <v>0</v>
      </c>
      <c r="F1452" s="68" t="str">
        <f>'Flight Data'!$A1450</f>
        <v>G1449</v>
      </c>
      <c r="G1452" s="68">
        <f ca="1">'Flight Data'!$B1450</f>
        <v>3</v>
      </c>
      <c r="H1452" s="68">
        <f ca="1">ROUND(NORMINV($M1452,'Inputs and Outputs'!$C$20,'Inputs and Outputs'!$D$20),0)</f>
        <v>101</v>
      </c>
      <c r="I1452" s="68">
        <f t="shared" si="465"/>
        <v>101</v>
      </c>
      <c r="J1452" s="68">
        <f t="shared" ca="1" si="466"/>
        <v>101</v>
      </c>
      <c r="K1452" s="68">
        <f ca="1">IF(J1452-G1452&gt;'Inputs and Outputs'!$D$4,One-G1452,0)</f>
        <v>0</v>
      </c>
      <c r="L1452" s="68">
        <f ca="1">J1452*'Inputs and Outputs'!$D$5-K1452*'Inputs and Outputs'!$D$6</f>
        <v>4040</v>
      </c>
      <c r="M1452" s="70">
        <f t="shared" ca="1" si="480"/>
        <v>0.20801652678057136</v>
      </c>
      <c r="N1452" s="68">
        <f t="shared" si="467"/>
        <v>200</v>
      </c>
      <c r="O1452" s="75">
        <f ca="1">J1452*'Inputs and Outputs'!$D$5-('Model Part B'!K1452*'Model Part B'!N1452+K1452*Costperbumped)</f>
        <v>4040</v>
      </c>
      <c r="R1452" s="74">
        <v>1449</v>
      </c>
      <c r="S1452" s="68" t="s">
        <v>5</v>
      </c>
      <c r="T1452" s="71">
        <f t="shared" si="486"/>
        <v>44680</v>
      </c>
      <c r="U1452" s="67" t="s">
        <v>0</v>
      </c>
      <c r="V1452" s="68" t="str">
        <f>'Flight Data'!$A1450</f>
        <v>G1449</v>
      </c>
      <c r="W1452" s="68">
        <f ca="1">'Flight Data'!$B1450</f>
        <v>3</v>
      </c>
      <c r="X1452" s="68">
        <f ca="1">ROUND(NORMINV($AC1452,'Inputs and Outputs'!$C$20,'Inputs and Outputs'!$D$20),0)</f>
        <v>102</v>
      </c>
      <c r="Y1452" s="68">
        <f t="shared" si="468"/>
        <v>102</v>
      </c>
      <c r="Z1452" s="68">
        <f t="shared" ca="1" si="469"/>
        <v>102</v>
      </c>
      <c r="AA1452" s="68">
        <f ca="1">IF(Z1452-W1452&gt;'Inputs and Outputs'!$D$4,One-W1452,0)</f>
        <v>0</v>
      </c>
      <c r="AB1452" s="68">
        <f ca="1">Z1452*'Inputs and Outputs'!$D$5-AA1452*'Inputs and Outputs'!$D$6</f>
        <v>4080</v>
      </c>
      <c r="AC1452" s="70">
        <f t="shared" ca="1" si="481"/>
        <v>0.28247936443421029</v>
      </c>
      <c r="AD1452" s="68">
        <f t="shared" si="470"/>
        <v>200</v>
      </c>
      <c r="AE1452" s="75">
        <f ca="1">Z1452*'Inputs and Outputs'!$D$5-('Model Part B'!AA1452*'Model Part B'!AD1452+AA1452*Costperbumped)</f>
        <v>4080</v>
      </c>
      <c r="AH1452" s="74">
        <v>1449</v>
      </c>
      <c r="AI1452" s="68" t="s">
        <v>5</v>
      </c>
      <c r="AJ1452" s="71">
        <f t="shared" si="487"/>
        <v>44680</v>
      </c>
      <c r="AK1452" s="67" t="s">
        <v>0</v>
      </c>
      <c r="AL1452" s="68" t="str">
        <f>'Flight Data'!$A1450</f>
        <v>G1449</v>
      </c>
      <c r="AM1452" s="68">
        <f ca="1">'Flight Data'!$B1450</f>
        <v>3</v>
      </c>
      <c r="AN1452" s="68">
        <f ca="1">ROUND(NORMINV($AS1452,'Inputs and Outputs'!$C$20,'Inputs and Outputs'!$D$20),0)</f>
        <v>100</v>
      </c>
      <c r="AO1452" s="68">
        <f t="shared" si="471"/>
        <v>103</v>
      </c>
      <c r="AP1452" s="68">
        <f t="shared" ca="1" si="472"/>
        <v>100</v>
      </c>
      <c r="AQ1452" s="68">
        <f ca="1">IF(AP1452-AM1452&gt;'Inputs and Outputs'!$D$4,Three-AM1452,0)</f>
        <v>0</v>
      </c>
      <c r="AR1452" s="68">
        <f ca="1">AP1452*'Inputs and Outputs'!$D$5-AQ1452*'Inputs and Outputs'!$D$6</f>
        <v>4000</v>
      </c>
      <c r="AS1452" s="70">
        <f t="shared" ca="1" si="482"/>
        <v>0.15175876597345139</v>
      </c>
      <c r="AT1452" s="68">
        <f t="shared" si="473"/>
        <v>200</v>
      </c>
      <c r="AU1452" s="75">
        <f ca="1">AP1452*'Inputs and Outputs'!$D$5-('Model Part B'!AQ1452*'Model Part B'!AT1452+AQ1452*Costperbumped)</f>
        <v>4000</v>
      </c>
      <c r="AX1452" s="74">
        <v>1449</v>
      </c>
      <c r="AY1452" s="68" t="s">
        <v>5</v>
      </c>
      <c r="AZ1452" s="71">
        <f t="shared" si="488"/>
        <v>44680</v>
      </c>
      <c r="BA1452" s="67" t="s">
        <v>0</v>
      </c>
      <c r="BB1452" s="68" t="str">
        <f>'Flight Data'!$A1450</f>
        <v>G1449</v>
      </c>
      <c r="BC1452" s="68">
        <f ca="1">'Flight Data'!$B1450</f>
        <v>3</v>
      </c>
      <c r="BD1452" s="68">
        <f ca="1">ROUND(NORMINV($BI1452,'Inputs and Outputs'!$C$20,'Inputs and Outputs'!$D$20),0)</f>
        <v>111</v>
      </c>
      <c r="BE1452" s="68">
        <f t="shared" si="474"/>
        <v>104</v>
      </c>
      <c r="BF1452" s="68">
        <f t="shared" ca="1" si="475"/>
        <v>104</v>
      </c>
      <c r="BG1452" s="68">
        <f ca="1">IF(BF1452-BC1452&gt;'Inputs and Outputs'!$D$4,Four-BC1452,0)</f>
        <v>1</v>
      </c>
      <c r="BH1452" s="68">
        <f ca="1">BF1452*'Inputs and Outputs'!$D$5-BG1452*'Inputs and Outputs'!$D$6</f>
        <v>4060</v>
      </c>
      <c r="BI1452" s="70">
        <f t="shared" ca="1" si="483"/>
        <v>0.87161303576358751</v>
      </c>
      <c r="BJ1452" s="68">
        <f t="shared" si="476"/>
        <v>200</v>
      </c>
      <c r="BK1452" s="75">
        <f ca="1">BF1452*'Inputs and Outputs'!$D$5-('Model Part B'!BG1452*'Model Part B'!BJ1452+BG1452*Costperbumped)</f>
        <v>3860</v>
      </c>
      <c r="BN1452" s="74">
        <v>1449</v>
      </c>
      <c r="BO1452" s="68" t="s">
        <v>5</v>
      </c>
      <c r="BP1452" s="71">
        <f t="shared" si="489"/>
        <v>44680</v>
      </c>
      <c r="BQ1452" s="67" t="s">
        <v>0</v>
      </c>
      <c r="BR1452" s="68" t="str">
        <f>'Flight Data'!$A1450</f>
        <v>G1449</v>
      </c>
      <c r="BS1452" s="68">
        <f ca="1">'Flight Data'!$B1450</f>
        <v>3</v>
      </c>
      <c r="BT1452" s="68">
        <f ca="1">ROUND(NORMINV($BY1452,'Inputs and Outputs'!$C$18,'Inputs and Outputs'!$D$18),0)</f>
        <v>103</v>
      </c>
      <c r="BU1452" s="68">
        <f t="shared" si="477"/>
        <v>105</v>
      </c>
      <c r="BV1452" s="68">
        <f t="shared" ca="1" si="478"/>
        <v>103</v>
      </c>
      <c r="BW1452" s="68">
        <f ca="1">IF(BV1452-BS1452&gt;'Inputs and Outputs'!$D$4,Five-BS1452,0)</f>
        <v>0</v>
      </c>
      <c r="BX1452" s="68">
        <f ca="1">BV1452*'Inputs and Outputs'!$D$5-BW1452*'Inputs and Outputs'!$D$6</f>
        <v>4120</v>
      </c>
      <c r="BY1452" s="70">
        <f t="shared" ca="1" si="484"/>
        <v>0.63097716220291744</v>
      </c>
      <c r="BZ1452" s="68">
        <f t="shared" si="479"/>
        <v>200</v>
      </c>
      <c r="CA1452" s="75">
        <f ca="1">BV1452*'Inputs and Outputs'!$D$5-('Model Part B'!BW1452*'Model Part B'!BZ1452+BW1452*Costperbumped)</f>
        <v>4120</v>
      </c>
    </row>
    <row r="1453" spans="2:79" x14ac:dyDescent="0.2">
      <c r="B1453" s="74">
        <v>1450</v>
      </c>
      <c r="C1453" s="68" t="s">
        <v>4</v>
      </c>
      <c r="D1453" s="71">
        <f t="shared" si="485"/>
        <v>44681</v>
      </c>
      <c r="E1453" s="67" t="s">
        <v>3</v>
      </c>
      <c r="F1453" s="68" t="str">
        <f>'Flight Data'!$A1451</f>
        <v>G1450</v>
      </c>
      <c r="G1453" s="68">
        <f ca="1">'Flight Data'!$B1451</f>
        <v>6</v>
      </c>
      <c r="H1453" s="68">
        <f ca="1">ROUND(NORMINV($M1453,'Inputs and Outputs'!$C$18,'Inputs and Outputs'!$D$18),0)</f>
        <v>107</v>
      </c>
      <c r="I1453" s="68">
        <f t="shared" si="465"/>
        <v>101</v>
      </c>
      <c r="J1453" s="68">
        <f t="shared" ca="1" si="466"/>
        <v>101</v>
      </c>
      <c r="K1453" s="68">
        <f ca="1">IF(J1453-G1453&gt;'Inputs and Outputs'!$D$4,One-G1453,0)</f>
        <v>0</v>
      </c>
      <c r="L1453" s="68">
        <f ca="1">J1453*'Inputs and Outputs'!$D$5-K1453*'Inputs and Outputs'!$D$6</f>
        <v>4040</v>
      </c>
      <c r="M1453" s="70">
        <f t="shared" ca="1" si="480"/>
        <v>0.85667067340950165</v>
      </c>
      <c r="N1453" s="68">
        <f t="shared" si="467"/>
        <v>25</v>
      </c>
      <c r="O1453" s="75">
        <f ca="1">J1453*'Inputs and Outputs'!$D$5-('Model Part B'!K1453*'Model Part B'!N1453+K1453*Costperbumped)</f>
        <v>4040</v>
      </c>
      <c r="R1453" s="74">
        <v>1450</v>
      </c>
      <c r="S1453" s="68" t="s">
        <v>4</v>
      </c>
      <c r="T1453" s="71">
        <f t="shared" si="486"/>
        <v>44681</v>
      </c>
      <c r="U1453" s="67" t="s">
        <v>3</v>
      </c>
      <c r="V1453" s="68" t="str">
        <f>'Flight Data'!$A1451</f>
        <v>G1450</v>
      </c>
      <c r="W1453" s="68">
        <f ca="1">'Flight Data'!$B1451</f>
        <v>6</v>
      </c>
      <c r="X1453" s="68">
        <f ca="1">ROUND(NORMINV($AC1453,'Inputs and Outputs'!$C$18,'Inputs and Outputs'!$D$18),0)</f>
        <v>96</v>
      </c>
      <c r="Y1453" s="68">
        <f t="shared" si="468"/>
        <v>102</v>
      </c>
      <c r="Z1453" s="68">
        <f t="shared" ca="1" si="469"/>
        <v>96</v>
      </c>
      <c r="AA1453" s="68">
        <f ca="1">IF(Z1453-W1453&gt;'Inputs and Outputs'!$D$4,One-W1453,0)</f>
        <v>0</v>
      </c>
      <c r="AB1453" s="68">
        <f ca="1">Z1453*'Inputs and Outputs'!$D$5-AA1453*'Inputs and Outputs'!$D$6</f>
        <v>3840</v>
      </c>
      <c r="AC1453" s="70">
        <f t="shared" ca="1" si="481"/>
        <v>0.20223914800961162</v>
      </c>
      <c r="AD1453" s="68">
        <f t="shared" si="470"/>
        <v>25</v>
      </c>
      <c r="AE1453" s="75">
        <f ca="1">Z1453*'Inputs and Outputs'!$D$5-('Model Part B'!AA1453*'Model Part B'!AD1453+AA1453*Costperbumped)</f>
        <v>3840</v>
      </c>
      <c r="AH1453" s="74">
        <v>1450</v>
      </c>
      <c r="AI1453" s="68" t="s">
        <v>4</v>
      </c>
      <c r="AJ1453" s="71">
        <f t="shared" si="487"/>
        <v>44681</v>
      </c>
      <c r="AK1453" s="67" t="s">
        <v>3</v>
      </c>
      <c r="AL1453" s="68" t="str">
        <f>'Flight Data'!$A1451</f>
        <v>G1450</v>
      </c>
      <c r="AM1453" s="68">
        <f ca="1">'Flight Data'!$B1451</f>
        <v>6</v>
      </c>
      <c r="AN1453" s="68">
        <f ca="1">ROUND(NORMINV($AS1453,'Inputs and Outputs'!$C$18,'Inputs and Outputs'!$D$18),0)</f>
        <v>98</v>
      </c>
      <c r="AO1453" s="68">
        <f t="shared" si="471"/>
        <v>103</v>
      </c>
      <c r="AP1453" s="68">
        <f t="shared" ca="1" si="472"/>
        <v>98</v>
      </c>
      <c r="AQ1453" s="68">
        <f ca="1">IF(AP1453-AM1453&gt;'Inputs and Outputs'!$D$4,Three-AM1453,0)</f>
        <v>0</v>
      </c>
      <c r="AR1453" s="68">
        <f ca="1">AP1453*'Inputs and Outputs'!$D$5-AQ1453*'Inputs and Outputs'!$D$6</f>
        <v>3920</v>
      </c>
      <c r="AS1453" s="70">
        <f t="shared" ca="1" si="482"/>
        <v>0.32414266543827774</v>
      </c>
      <c r="AT1453" s="68">
        <f t="shared" si="473"/>
        <v>25</v>
      </c>
      <c r="AU1453" s="75">
        <f ca="1">AP1453*'Inputs and Outputs'!$D$5-('Model Part B'!AQ1453*'Model Part B'!AT1453+AQ1453*Costperbumped)</f>
        <v>3920</v>
      </c>
      <c r="AX1453" s="74">
        <v>1450</v>
      </c>
      <c r="AY1453" s="68" t="s">
        <v>4</v>
      </c>
      <c r="AZ1453" s="71">
        <f t="shared" si="488"/>
        <v>44681</v>
      </c>
      <c r="BA1453" s="67" t="s">
        <v>3</v>
      </c>
      <c r="BB1453" s="68" t="str">
        <f>'Flight Data'!$A1451</f>
        <v>G1450</v>
      </c>
      <c r="BC1453" s="68">
        <f ca="1">'Flight Data'!$B1451</f>
        <v>6</v>
      </c>
      <c r="BD1453" s="68">
        <f ca="1">ROUND(NORMINV($BI1453,'Inputs and Outputs'!$C$18,'Inputs and Outputs'!$D$18),0)</f>
        <v>91</v>
      </c>
      <c r="BE1453" s="68">
        <f t="shared" si="474"/>
        <v>104</v>
      </c>
      <c r="BF1453" s="68">
        <f t="shared" ca="1" si="475"/>
        <v>91</v>
      </c>
      <c r="BG1453" s="68">
        <f ca="1">IF(BF1453-BC1453&gt;'Inputs and Outputs'!$D$4,Four-BC1453,0)</f>
        <v>0</v>
      </c>
      <c r="BH1453" s="68">
        <f ca="1">BF1453*'Inputs and Outputs'!$D$5-BG1453*'Inputs and Outputs'!$D$6</f>
        <v>3640</v>
      </c>
      <c r="BI1453" s="70">
        <f t="shared" ca="1" si="483"/>
        <v>5.2462225965363984E-2</v>
      </c>
      <c r="BJ1453" s="68">
        <f t="shared" si="476"/>
        <v>25</v>
      </c>
      <c r="BK1453" s="75">
        <f ca="1">BF1453*'Inputs and Outputs'!$D$5-('Model Part B'!BG1453*'Model Part B'!BJ1453+BG1453*Costperbumped)</f>
        <v>3640</v>
      </c>
      <c r="BN1453" s="74">
        <v>1450</v>
      </c>
      <c r="BO1453" s="68" t="s">
        <v>4</v>
      </c>
      <c r="BP1453" s="71">
        <f t="shared" si="489"/>
        <v>44681</v>
      </c>
      <c r="BQ1453" s="67" t="s">
        <v>3</v>
      </c>
      <c r="BR1453" s="68" t="str">
        <f>'Flight Data'!$A1451</f>
        <v>G1450</v>
      </c>
      <c r="BS1453" s="68">
        <f ca="1">'Flight Data'!$B1451</f>
        <v>6</v>
      </c>
      <c r="BT1453" s="68">
        <f ca="1">ROUND(NORMINV($BY1453,'Inputs and Outputs'!$C$18,'Inputs and Outputs'!$D$18),0)</f>
        <v>97</v>
      </c>
      <c r="BU1453" s="68">
        <f t="shared" si="477"/>
        <v>105</v>
      </c>
      <c r="BV1453" s="68">
        <f t="shared" ca="1" si="478"/>
        <v>97</v>
      </c>
      <c r="BW1453" s="68">
        <f ca="1">IF(BV1453-BS1453&gt;'Inputs and Outputs'!$D$4,Five-BS1453,0)</f>
        <v>0</v>
      </c>
      <c r="BX1453" s="68">
        <f ca="1">BV1453*'Inputs and Outputs'!$D$5-BW1453*'Inputs and Outputs'!$D$6</f>
        <v>3880</v>
      </c>
      <c r="BY1453" s="70">
        <f t="shared" ca="1" si="484"/>
        <v>0.22862971955363465</v>
      </c>
      <c r="BZ1453" s="68">
        <f t="shared" si="479"/>
        <v>25</v>
      </c>
      <c r="CA1453" s="75">
        <f ca="1">BV1453*'Inputs and Outputs'!$D$5-('Model Part B'!BW1453*'Model Part B'!BZ1453+BW1453*Costperbumped)</f>
        <v>3880</v>
      </c>
    </row>
    <row r="1454" spans="2:79" x14ac:dyDescent="0.2">
      <c r="B1454" s="74">
        <v>1451</v>
      </c>
      <c r="C1454" s="68" t="s">
        <v>4</v>
      </c>
      <c r="D1454" s="71">
        <f t="shared" si="485"/>
        <v>44681</v>
      </c>
      <c r="E1454" s="67" t="s">
        <v>2</v>
      </c>
      <c r="F1454" s="68" t="str">
        <f>'Flight Data'!$A1452</f>
        <v>G1451</v>
      </c>
      <c r="G1454" s="68">
        <f ca="1">'Flight Data'!$B1452</f>
        <v>1</v>
      </c>
      <c r="H1454" s="68">
        <f ca="1">ROUND(NORMINV($M1454,'Inputs and Outputs'!$C$19,'Inputs and Outputs'!$D$19),0)</f>
        <v>104</v>
      </c>
      <c r="I1454" s="68">
        <f t="shared" si="465"/>
        <v>101</v>
      </c>
      <c r="J1454" s="68">
        <f t="shared" ca="1" si="466"/>
        <v>101</v>
      </c>
      <c r="K1454" s="68">
        <f ca="1">IF(J1454-G1454&gt;'Inputs and Outputs'!$D$4,One-G1454,0)</f>
        <v>0</v>
      </c>
      <c r="L1454" s="68">
        <f ca="1">J1454*'Inputs and Outputs'!$D$5-K1454*'Inputs and Outputs'!$D$6</f>
        <v>4040</v>
      </c>
      <c r="M1454" s="70">
        <f t="shared" ca="1" si="480"/>
        <v>0.59116353480662864</v>
      </c>
      <c r="N1454" s="68">
        <f t="shared" si="467"/>
        <v>25</v>
      </c>
      <c r="O1454" s="75">
        <f ca="1">J1454*'Inputs and Outputs'!$D$5-('Model Part B'!K1454*'Model Part B'!N1454+K1454*Costperbumped)</f>
        <v>4040</v>
      </c>
      <c r="R1454" s="74">
        <v>1451</v>
      </c>
      <c r="S1454" s="68" t="s">
        <v>4</v>
      </c>
      <c r="T1454" s="71">
        <f t="shared" si="486"/>
        <v>44681</v>
      </c>
      <c r="U1454" s="67" t="s">
        <v>2</v>
      </c>
      <c r="V1454" s="68" t="str">
        <f>'Flight Data'!$A1452</f>
        <v>G1451</v>
      </c>
      <c r="W1454" s="68">
        <f ca="1">'Flight Data'!$B1452</f>
        <v>1</v>
      </c>
      <c r="X1454" s="68">
        <f ca="1">ROUND(NORMINV($AC1454,'Inputs and Outputs'!$C$19,'Inputs and Outputs'!$D$19),0)</f>
        <v>102</v>
      </c>
      <c r="Y1454" s="68">
        <f t="shared" si="468"/>
        <v>102</v>
      </c>
      <c r="Z1454" s="68">
        <f t="shared" ca="1" si="469"/>
        <v>102</v>
      </c>
      <c r="AA1454" s="68">
        <f ca="1">IF(Z1454-W1454&gt;'Inputs and Outputs'!$D$4,One-W1454,0)</f>
        <v>0</v>
      </c>
      <c r="AB1454" s="68">
        <f ca="1">Z1454*'Inputs and Outputs'!$D$5-AA1454*'Inputs and Outputs'!$D$6</f>
        <v>4080</v>
      </c>
      <c r="AC1454" s="70">
        <f t="shared" ca="1" si="481"/>
        <v>0.41104136532987035</v>
      </c>
      <c r="AD1454" s="68">
        <f t="shared" si="470"/>
        <v>25</v>
      </c>
      <c r="AE1454" s="75">
        <f ca="1">Z1454*'Inputs and Outputs'!$D$5-('Model Part B'!AA1454*'Model Part B'!AD1454+AA1454*Costperbumped)</f>
        <v>4080</v>
      </c>
      <c r="AH1454" s="74">
        <v>1451</v>
      </c>
      <c r="AI1454" s="68" t="s">
        <v>4</v>
      </c>
      <c r="AJ1454" s="71">
        <f t="shared" si="487"/>
        <v>44681</v>
      </c>
      <c r="AK1454" s="67" t="s">
        <v>2</v>
      </c>
      <c r="AL1454" s="68" t="str">
        <f>'Flight Data'!$A1452</f>
        <v>G1451</v>
      </c>
      <c r="AM1454" s="68">
        <f ca="1">'Flight Data'!$B1452</f>
        <v>1</v>
      </c>
      <c r="AN1454" s="68">
        <f ca="1">ROUND(NORMINV($AS1454,'Inputs and Outputs'!$C$19,'Inputs and Outputs'!$D$19),0)</f>
        <v>100</v>
      </c>
      <c r="AO1454" s="68">
        <f t="shared" si="471"/>
        <v>103</v>
      </c>
      <c r="AP1454" s="68">
        <f t="shared" ca="1" si="472"/>
        <v>100</v>
      </c>
      <c r="AQ1454" s="68">
        <f ca="1">IF(AP1454-AM1454&gt;'Inputs and Outputs'!$D$4,Three-AM1454,0)</f>
        <v>0</v>
      </c>
      <c r="AR1454" s="68">
        <f ca="1">AP1454*'Inputs and Outputs'!$D$5-AQ1454*'Inputs and Outputs'!$D$6</f>
        <v>4000</v>
      </c>
      <c r="AS1454" s="70">
        <f t="shared" ca="1" si="482"/>
        <v>0.279637056907591</v>
      </c>
      <c r="AT1454" s="68">
        <f t="shared" si="473"/>
        <v>25</v>
      </c>
      <c r="AU1454" s="75">
        <f ca="1">AP1454*'Inputs and Outputs'!$D$5-('Model Part B'!AQ1454*'Model Part B'!AT1454+AQ1454*Costperbumped)</f>
        <v>4000</v>
      </c>
      <c r="AX1454" s="74">
        <v>1451</v>
      </c>
      <c r="AY1454" s="68" t="s">
        <v>4</v>
      </c>
      <c r="AZ1454" s="71">
        <f t="shared" si="488"/>
        <v>44681</v>
      </c>
      <c r="BA1454" s="67" t="s">
        <v>2</v>
      </c>
      <c r="BB1454" s="68" t="str">
        <f>'Flight Data'!$A1452</f>
        <v>G1451</v>
      </c>
      <c r="BC1454" s="68">
        <f ca="1">'Flight Data'!$B1452</f>
        <v>1</v>
      </c>
      <c r="BD1454" s="68">
        <f ca="1">ROUND(NORMINV($BI1454,'Inputs and Outputs'!$C$19,'Inputs and Outputs'!$D$19),0)</f>
        <v>99</v>
      </c>
      <c r="BE1454" s="68">
        <f t="shared" si="474"/>
        <v>104</v>
      </c>
      <c r="BF1454" s="68">
        <f t="shared" ca="1" si="475"/>
        <v>99</v>
      </c>
      <c r="BG1454" s="68">
        <f ca="1">IF(BF1454-BC1454&gt;'Inputs and Outputs'!$D$4,Four-BC1454,0)</f>
        <v>0</v>
      </c>
      <c r="BH1454" s="68">
        <f ca="1">BF1454*'Inputs and Outputs'!$D$5-BG1454*'Inputs and Outputs'!$D$6</f>
        <v>3960</v>
      </c>
      <c r="BI1454" s="70">
        <f t="shared" ca="1" si="483"/>
        <v>0.20265441615807023</v>
      </c>
      <c r="BJ1454" s="68">
        <f t="shared" si="476"/>
        <v>25</v>
      </c>
      <c r="BK1454" s="75">
        <f ca="1">BF1454*'Inputs and Outputs'!$D$5-('Model Part B'!BG1454*'Model Part B'!BJ1454+BG1454*Costperbumped)</f>
        <v>3960</v>
      </c>
      <c r="BN1454" s="74">
        <v>1451</v>
      </c>
      <c r="BO1454" s="68" t="s">
        <v>4</v>
      </c>
      <c r="BP1454" s="71">
        <f t="shared" si="489"/>
        <v>44681</v>
      </c>
      <c r="BQ1454" s="67" t="s">
        <v>2</v>
      </c>
      <c r="BR1454" s="68" t="str">
        <f>'Flight Data'!$A1452</f>
        <v>G1451</v>
      </c>
      <c r="BS1454" s="68">
        <f ca="1">'Flight Data'!$B1452</f>
        <v>1</v>
      </c>
      <c r="BT1454" s="68">
        <f ca="1">ROUND(NORMINV($BY1454,'Inputs and Outputs'!$C$18,'Inputs and Outputs'!$D$18),0)</f>
        <v>121</v>
      </c>
      <c r="BU1454" s="68">
        <f t="shared" si="477"/>
        <v>105</v>
      </c>
      <c r="BV1454" s="68">
        <f t="shared" ca="1" si="478"/>
        <v>105</v>
      </c>
      <c r="BW1454" s="68">
        <f ca="1">IF(BV1454-BS1454&gt;'Inputs and Outputs'!$D$4,Five-BS1454,0)</f>
        <v>4</v>
      </c>
      <c r="BX1454" s="68">
        <f ca="1">BV1454*'Inputs and Outputs'!$D$5-BW1454*'Inputs and Outputs'!$D$6</f>
        <v>3800</v>
      </c>
      <c r="BY1454" s="70">
        <f t="shared" ca="1" si="484"/>
        <v>0.99945505969119297</v>
      </c>
      <c r="BZ1454" s="68">
        <f t="shared" si="479"/>
        <v>25</v>
      </c>
      <c r="CA1454" s="75">
        <f ca="1">BV1454*'Inputs and Outputs'!$D$5-('Model Part B'!BW1454*'Model Part B'!BZ1454+BW1454*Costperbumped)</f>
        <v>3700</v>
      </c>
    </row>
    <row r="1455" spans="2:79" x14ac:dyDescent="0.2">
      <c r="B1455" s="74">
        <v>1452</v>
      </c>
      <c r="C1455" s="68" t="s">
        <v>4</v>
      </c>
      <c r="D1455" s="71">
        <f t="shared" si="485"/>
        <v>44681</v>
      </c>
      <c r="E1455" s="67" t="s">
        <v>0</v>
      </c>
      <c r="F1455" s="68" t="str">
        <f>'Flight Data'!$A1453</f>
        <v>G1452</v>
      </c>
      <c r="G1455" s="68">
        <f ca="1">'Flight Data'!$B1453</f>
        <v>5</v>
      </c>
      <c r="H1455" s="68">
        <f ca="1">ROUND(NORMINV($M1455,'Inputs and Outputs'!$C$20,'Inputs and Outputs'!$D$20),0)</f>
        <v>104</v>
      </c>
      <c r="I1455" s="68">
        <f t="shared" si="465"/>
        <v>101</v>
      </c>
      <c r="J1455" s="68">
        <f t="shared" ca="1" si="466"/>
        <v>101</v>
      </c>
      <c r="K1455" s="68">
        <f ca="1">IF(J1455-G1455&gt;'Inputs and Outputs'!$D$4,One-G1455,0)</f>
        <v>0</v>
      </c>
      <c r="L1455" s="68">
        <f ca="1">J1455*'Inputs and Outputs'!$D$5-K1455*'Inputs and Outputs'!$D$6</f>
        <v>4040</v>
      </c>
      <c r="M1455" s="70">
        <f t="shared" ca="1" si="480"/>
        <v>0.42815979953433947</v>
      </c>
      <c r="N1455" s="68">
        <f t="shared" si="467"/>
        <v>200</v>
      </c>
      <c r="O1455" s="75">
        <f ca="1">J1455*'Inputs and Outputs'!$D$5-('Model Part B'!K1455*'Model Part B'!N1455+K1455*Costperbumped)</f>
        <v>4040</v>
      </c>
      <c r="R1455" s="74">
        <v>1452</v>
      </c>
      <c r="S1455" s="68" t="s">
        <v>4</v>
      </c>
      <c r="T1455" s="71">
        <f t="shared" si="486"/>
        <v>44681</v>
      </c>
      <c r="U1455" s="67" t="s">
        <v>0</v>
      </c>
      <c r="V1455" s="68" t="str">
        <f>'Flight Data'!$A1453</f>
        <v>G1452</v>
      </c>
      <c r="W1455" s="68">
        <f ca="1">'Flight Data'!$B1453</f>
        <v>5</v>
      </c>
      <c r="X1455" s="68">
        <f ca="1">ROUND(NORMINV($AC1455,'Inputs and Outputs'!$C$20,'Inputs and Outputs'!$D$20),0)</f>
        <v>110</v>
      </c>
      <c r="Y1455" s="68">
        <f t="shared" si="468"/>
        <v>102</v>
      </c>
      <c r="Z1455" s="68">
        <f t="shared" ca="1" si="469"/>
        <v>102</v>
      </c>
      <c r="AA1455" s="68">
        <f ca="1">IF(Z1455-W1455&gt;'Inputs and Outputs'!$D$4,One-W1455,0)</f>
        <v>0</v>
      </c>
      <c r="AB1455" s="68">
        <f ca="1">Z1455*'Inputs and Outputs'!$D$5-AA1455*'Inputs and Outputs'!$D$6</f>
        <v>4080</v>
      </c>
      <c r="AC1455" s="70">
        <f t="shared" ca="1" si="481"/>
        <v>0.84243807360947853</v>
      </c>
      <c r="AD1455" s="68">
        <f t="shared" si="470"/>
        <v>200</v>
      </c>
      <c r="AE1455" s="75">
        <f ca="1">Z1455*'Inputs and Outputs'!$D$5-('Model Part B'!AA1455*'Model Part B'!AD1455+AA1455*Costperbumped)</f>
        <v>4080</v>
      </c>
      <c r="AH1455" s="74">
        <v>1452</v>
      </c>
      <c r="AI1455" s="68" t="s">
        <v>4</v>
      </c>
      <c r="AJ1455" s="71">
        <f t="shared" si="487"/>
        <v>44681</v>
      </c>
      <c r="AK1455" s="67" t="s">
        <v>0</v>
      </c>
      <c r="AL1455" s="68" t="str">
        <f>'Flight Data'!$A1453</f>
        <v>G1452</v>
      </c>
      <c r="AM1455" s="68">
        <f ca="1">'Flight Data'!$B1453</f>
        <v>5</v>
      </c>
      <c r="AN1455" s="68">
        <f ca="1">ROUND(NORMINV($AS1455,'Inputs and Outputs'!$C$20,'Inputs and Outputs'!$D$20),0)</f>
        <v>111</v>
      </c>
      <c r="AO1455" s="68">
        <f t="shared" si="471"/>
        <v>103</v>
      </c>
      <c r="AP1455" s="68">
        <f t="shared" ca="1" si="472"/>
        <v>103</v>
      </c>
      <c r="AQ1455" s="68">
        <f ca="1">IF(AP1455-AM1455&gt;'Inputs and Outputs'!$D$4,Three-AM1455,0)</f>
        <v>0</v>
      </c>
      <c r="AR1455" s="68">
        <f ca="1">AP1455*'Inputs and Outputs'!$D$5-AQ1455*'Inputs and Outputs'!$D$6</f>
        <v>4120</v>
      </c>
      <c r="AS1455" s="70">
        <f t="shared" ca="1" si="482"/>
        <v>0.87284024818494033</v>
      </c>
      <c r="AT1455" s="68">
        <f t="shared" si="473"/>
        <v>200</v>
      </c>
      <c r="AU1455" s="75">
        <f ca="1">AP1455*'Inputs and Outputs'!$D$5-('Model Part B'!AQ1455*'Model Part B'!AT1455+AQ1455*Costperbumped)</f>
        <v>4120</v>
      </c>
      <c r="AX1455" s="74">
        <v>1452</v>
      </c>
      <c r="AY1455" s="68" t="s">
        <v>4</v>
      </c>
      <c r="AZ1455" s="71">
        <f t="shared" si="488"/>
        <v>44681</v>
      </c>
      <c r="BA1455" s="67" t="s">
        <v>0</v>
      </c>
      <c r="BB1455" s="68" t="str">
        <f>'Flight Data'!$A1453</f>
        <v>G1452</v>
      </c>
      <c r="BC1455" s="68">
        <f ca="1">'Flight Data'!$B1453</f>
        <v>5</v>
      </c>
      <c r="BD1455" s="68">
        <f ca="1">ROUND(NORMINV($BI1455,'Inputs and Outputs'!$C$20,'Inputs and Outputs'!$D$20),0)</f>
        <v>98</v>
      </c>
      <c r="BE1455" s="68">
        <f t="shared" si="474"/>
        <v>104</v>
      </c>
      <c r="BF1455" s="68">
        <f t="shared" ca="1" si="475"/>
        <v>98</v>
      </c>
      <c r="BG1455" s="68">
        <f ca="1">IF(BF1455-BC1455&gt;'Inputs and Outputs'!$D$4,Four-BC1455,0)</f>
        <v>0</v>
      </c>
      <c r="BH1455" s="68">
        <f ca="1">BF1455*'Inputs and Outputs'!$D$5-BG1455*'Inputs and Outputs'!$D$6</f>
        <v>3920</v>
      </c>
      <c r="BI1455" s="70">
        <f t="shared" ca="1" si="483"/>
        <v>7.9424810601469331E-2</v>
      </c>
      <c r="BJ1455" s="68">
        <f t="shared" si="476"/>
        <v>200</v>
      </c>
      <c r="BK1455" s="75">
        <f ca="1">BF1455*'Inputs and Outputs'!$D$5-('Model Part B'!BG1455*'Model Part B'!BJ1455+BG1455*Costperbumped)</f>
        <v>3920</v>
      </c>
      <c r="BN1455" s="74">
        <v>1452</v>
      </c>
      <c r="BO1455" s="68" t="s">
        <v>4</v>
      </c>
      <c r="BP1455" s="71">
        <f t="shared" si="489"/>
        <v>44681</v>
      </c>
      <c r="BQ1455" s="67" t="s">
        <v>0</v>
      </c>
      <c r="BR1455" s="68" t="str">
        <f>'Flight Data'!$A1453</f>
        <v>G1452</v>
      </c>
      <c r="BS1455" s="68">
        <f ca="1">'Flight Data'!$B1453</f>
        <v>5</v>
      </c>
      <c r="BT1455" s="68">
        <f ca="1">ROUND(NORMINV($BY1455,'Inputs and Outputs'!$C$18,'Inputs and Outputs'!$D$18),0)</f>
        <v>102</v>
      </c>
      <c r="BU1455" s="68">
        <f t="shared" si="477"/>
        <v>105</v>
      </c>
      <c r="BV1455" s="68">
        <f t="shared" ca="1" si="478"/>
        <v>102</v>
      </c>
      <c r="BW1455" s="68">
        <f ca="1">IF(BV1455-BS1455&gt;'Inputs and Outputs'!$D$4,Five-BS1455,0)</f>
        <v>0</v>
      </c>
      <c r="BX1455" s="68">
        <f ca="1">BV1455*'Inputs and Outputs'!$D$5-BW1455*'Inputs and Outputs'!$D$6</f>
        <v>4080</v>
      </c>
      <c r="BY1455" s="70">
        <f t="shared" ca="1" si="484"/>
        <v>0.53650256404818508</v>
      </c>
      <c r="BZ1455" s="68">
        <f t="shared" si="479"/>
        <v>200</v>
      </c>
      <c r="CA1455" s="75">
        <f ca="1">BV1455*'Inputs and Outputs'!$D$5-('Model Part B'!BW1455*'Model Part B'!BZ1455+BW1455*Costperbumped)</f>
        <v>4080</v>
      </c>
    </row>
    <row r="1456" spans="2:79" x14ac:dyDescent="0.2">
      <c r="B1456" s="74">
        <v>1453</v>
      </c>
      <c r="C1456" s="68" t="s">
        <v>1</v>
      </c>
      <c r="D1456" s="71">
        <f t="shared" si="485"/>
        <v>44682</v>
      </c>
      <c r="E1456" s="67" t="s">
        <v>3</v>
      </c>
      <c r="F1456" s="68" t="str">
        <f>'Flight Data'!$A1454</f>
        <v>G1453</v>
      </c>
      <c r="G1456" s="68">
        <f ca="1">'Flight Data'!$B1454</f>
        <v>6</v>
      </c>
      <c r="H1456" s="68">
        <f ca="1">ROUND(NORMINV($M1456,'Inputs and Outputs'!$C$18,'Inputs and Outputs'!$D$18),0)</f>
        <v>106</v>
      </c>
      <c r="I1456" s="68">
        <f t="shared" si="465"/>
        <v>101</v>
      </c>
      <c r="J1456" s="68">
        <f t="shared" ca="1" si="466"/>
        <v>101</v>
      </c>
      <c r="K1456" s="68">
        <f ca="1">IF(J1456-G1456&gt;'Inputs and Outputs'!$D$4,One-G1456,0)</f>
        <v>0</v>
      </c>
      <c r="L1456" s="68">
        <f ca="1">J1456*'Inputs and Outputs'!$D$5-K1456*'Inputs and Outputs'!$D$6</f>
        <v>4040</v>
      </c>
      <c r="M1456" s="70">
        <f t="shared" ca="1" si="480"/>
        <v>0.77368339542071363</v>
      </c>
      <c r="N1456" s="68">
        <f t="shared" si="467"/>
        <v>25</v>
      </c>
      <c r="O1456" s="75">
        <f ca="1">J1456*'Inputs and Outputs'!$D$5-('Model Part B'!K1456*'Model Part B'!N1456+K1456*Costperbumped)</f>
        <v>4040</v>
      </c>
      <c r="R1456" s="74">
        <v>1453</v>
      </c>
      <c r="S1456" s="68" t="s">
        <v>1</v>
      </c>
      <c r="T1456" s="71">
        <f t="shared" si="486"/>
        <v>44682</v>
      </c>
      <c r="U1456" s="67" t="s">
        <v>3</v>
      </c>
      <c r="V1456" s="68" t="str">
        <f>'Flight Data'!$A1454</f>
        <v>G1453</v>
      </c>
      <c r="W1456" s="68">
        <f ca="1">'Flight Data'!$B1454</f>
        <v>6</v>
      </c>
      <c r="X1456" s="68">
        <f ca="1">ROUND(NORMINV($AC1456,'Inputs and Outputs'!$C$18,'Inputs and Outputs'!$D$18),0)</f>
        <v>99</v>
      </c>
      <c r="Y1456" s="68">
        <f t="shared" si="468"/>
        <v>102</v>
      </c>
      <c r="Z1456" s="68">
        <f t="shared" ca="1" si="469"/>
        <v>99</v>
      </c>
      <c r="AA1456" s="68">
        <f ca="1">IF(Z1456-W1456&gt;'Inputs and Outputs'!$D$4,One-W1456,0)</f>
        <v>0</v>
      </c>
      <c r="AB1456" s="68">
        <f ca="1">Z1456*'Inputs and Outputs'!$D$5-AA1456*'Inputs and Outputs'!$D$6</f>
        <v>3960</v>
      </c>
      <c r="AC1456" s="70">
        <f t="shared" ca="1" si="481"/>
        <v>0.36483818065145734</v>
      </c>
      <c r="AD1456" s="68">
        <f t="shared" si="470"/>
        <v>25</v>
      </c>
      <c r="AE1456" s="75">
        <f ca="1">Z1456*'Inputs and Outputs'!$D$5-('Model Part B'!AA1456*'Model Part B'!AD1456+AA1456*Costperbumped)</f>
        <v>3960</v>
      </c>
      <c r="AH1456" s="74">
        <v>1453</v>
      </c>
      <c r="AI1456" s="68" t="s">
        <v>1</v>
      </c>
      <c r="AJ1456" s="71">
        <f t="shared" si="487"/>
        <v>44682</v>
      </c>
      <c r="AK1456" s="67" t="s">
        <v>3</v>
      </c>
      <c r="AL1456" s="68" t="str">
        <f>'Flight Data'!$A1454</f>
        <v>G1453</v>
      </c>
      <c r="AM1456" s="68">
        <f ca="1">'Flight Data'!$B1454</f>
        <v>6</v>
      </c>
      <c r="AN1456" s="68">
        <f ca="1">ROUND(NORMINV($AS1456,'Inputs and Outputs'!$C$18,'Inputs and Outputs'!$D$18),0)</f>
        <v>109</v>
      </c>
      <c r="AO1456" s="68">
        <f t="shared" si="471"/>
        <v>103</v>
      </c>
      <c r="AP1456" s="68">
        <f t="shared" ca="1" si="472"/>
        <v>103</v>
      </c>
      <c r="AQ1456" s="68">
        <f ca="1">IF(AP1456-AM1456&gt;'Inputs and Outputs'!$D$4,Three-AM1456,0)</f>
        <v>0</v>
      </c>
      <c r="AR1456" s="68">
        <f ca="1">AP1456*'Inputs and Outputs'!$D$5-AQ1456*'Inputs and Outputs'!$D$6</f>
        <v>4120</v>
      </c>
      <c r="AS1456" s="70">
        <f t="shared" ca="1" si="482"/>
        <v>0.89563421232178386</v>
      </c>
      <c r="AT1456" s="68">
        <f t="shared" si="473"/>
        <v>25</v>
      </c>
      <c r="AU1456" s="75">
        <f ca="1">AP1456*'Inputs and Outputs'!$D$5-('Model Part B'!AQ1456*'Model Part B'!AT1456+AQ1456*Costperbumped)</f>
        <v>4120</v>
      </c>
      <c r="AX1456" s="74">
        <v>1453</v>
      </c>
      <c r="AY1456" s="68" t="s">
        <v>1</v>
      </c>
      <c r="AZ1456" s="71">
        <f t="shared" si="488"/>
        <v>44682</v>
      </c>
      <c r="BA1456" s="67" t="s">
        <v>3</v>
      </c>
      <c r="BB1456" s="68" t="str">
        <f>'Flight Data'!$A1454</f>
        <v>G1453</v>
      </c>
      <c r="BC1456" s="68">
        <f ca="1">'Flight Data'!$B1454</f>
        <v>6</v>
      </c>
      <c r="BD1456" s="68">
        <f ca="1">ROUND(NORMINV($BI1456,'Inputs and Outputs'!$C$18,'Inputs and Outputs'!$D$18),0)</f>
        <v>91</v>
      </c>
      <c r="BE1456" s="68">
        <f t="shared" si="474"/>
        <v>104</v>
      </c>
      <c r="BF1456" s="68">
        <f t="shared" ca="1" si="475"/>
        <v>91</v>
      </c>
      <c r="BG1456" s="68">
        <f ca="1">IF(BF1456-BC1456&gt;'Inputs and Outputs'!$D$4,Four-BC1456,0)</f>
        <v>0</v>
      </c>
      <c r="BH1456" s="68">
        <f ca="1">BF1456*'Inputs and Outputs'!$D$5-BG1456*'Inputs and Outputs'!$D$6</f>
        <v>3640</v>
      </c>
      <c r="BI1456" s="70">
        <f t="shared" ca="1" si="483"/>
        <v>4.1145873782126641E-2</v>
      </c>
      <c r="BJ1456" s="68">
        <f t="shared" si="476"/>
        <v>25</v>
      </c>
      <c r="BK1456" s="75">
        <f ca="1">BF1456*'Inputs and Outputs'!$D$5-('Model Part B'!BG1456*'Model Part B'!BJ1456+BG1456*Costperbumped)</f>
        <v>3640</v>
      </c>
      <c r="BN1456" s="74">
        <v>1453</v>
      </c>
      <c r="BO1456" s="68" t="s">
        <v>1</v>
      </c>
      <c r="BP1456" s="71">
        <f t="shared" si="489"/>
        <v>44682</v>
      </c>
      <c r="BQ1456" s="67" t="s">
        <v>3</v>
      </c>
      <c r="BR1456" s="68" t="str">
        <f>'Flight Data'!$A1454</f>
        <v>G1453</v>
      </c>
      <c r="BS1456" s="68">
        <f ca="1">'Flight Data'!$B1454</f>
        <v>6</v>
      </c>
      <c r="BT1456" s="68">
        <f ca="1">ROUND(NORMINV($BY1456,'Inputs and Outputs'!$C$18,'Inputs and Outputs'!$D$18),0)</f>
        <v>110</v>
      </c>
      <c r="BU1456" s="68">
        <f t="shared" si="477"/>
        <v>105</v>
      </c>
      <c r="BV1456" s="68">
        <f t="shared" ca="1" si="478"/>
        <v>105</v>
      </c>
      <c r="BW1456" s="68">
        <f ca="1">IF(BV1456-BS1456&gt;'Inputs and Outputs'!$D$4,Five-BS1456,0)</f>
        <v>0</v>
      </c>
      <c r="BX1456" s="68">
        <f ca="1">BV1456*'Inputs and Outputs'!$D$5-BW1456*'Inputs and Outputs'!$D$6</f>
        <v>4200</v>
      </c>
      <c r="BY1456" s="70">
        <f t="shared" ca="1" si="484"/>
        <v>0.93014751186910094</v>
      </c>
      <c r="BZ1456" s="68">
        <f t="shared" si="479"/>
        <v>25</v>
      </c>
      <c r="CA1456" s="75">
        <f ca="1">BV1456*'Inputs and Outputs'!$D$5-('Model Part B'!BW1456*'Model Part B'!BZ1456+BW1456*Costperbumped)</f>
        <v>4200</v>
      </c>
    </row>
    <row r="1457" spans="2:79" x14ac:dyDescent="0.2">
      <c r="B1457" s="74">
        <v>1454</v>
      </c>
      <c r="C1457" s="68" t="s">
        <v>1</v>
      </c>
      <c r="D1457" s="71">
        <f t="shared" si="485"/>
        <v>44682</v>
      </c>
      <c r="E1457" s="67" t="s">
        <v>2</v>
      </c>
      <c r="F1457" s="68" t="str">
        <f>'Flight Data'!$A1455</f>
        <v>G1454</v>
      </c>
      <c r="G1457" s="68">
        <f ca="1">'Flight Data'!$B1455</f>
        <v>8</v>
      </c>
      <c r="H1457" s="68">
        <f ca="1">ROUND(NORMINV($M1457,'Inputs and Outputs'!$C$19,'Inputs and Outputs'!$D$19),0)</f>
        <v>101</v>
      </c>
      <c r="I1457" s="68">
        <f t="shared" si="465"/>
        <v>101</v>
      </c>
      <c r="J1457" s="68">
        <f t="shared" ca="1" si="466"/>
        <v>101</v>
      </c>
      <c r="K1457" s="68">
        <f ca="1">IF(J1457-G1457&gt;'Inputs and Outputs'!$D$4,One-G1457,0)</f>
        <v>0</v>
      </c>
      <c r="L1457" s="68">
        <f ca="1">J1457*'Inputs and Outputs'!$D$5-K1457*'Inputs and Outputs'!$D$6</f>
        <v>4040</v>
      </c>
      <c r="M1457" s="70">
        <f t="shared" ca="1" si="480"/>
        <v>0.33183001849069982</v>
      </c>
      <c r="N1457" s="68">
        <f t="shared" si="467"/>
        <v>25</v>
      </c>
      <c r="O1457" s="75">
        <f ca="1">J1457*'Inputs and Outputs'!$D$5-('Model Part B'!K1457*'Model Part B'!N1457+K1457*Costperbumped)</f>
        <v>4040</v>
      </c>
      <c r="R1457" s="74">
        <v>1454</v>
      </c>
      <c r="S1457" s="68" t="s">
        <v>1</v>
      </c>
      <c r="T1457" s="71">
        <f t="shared" si="486"/>
        <v>44682</v>
      </c>
      <c r="U1457" s="67" t="s">
        <v>2</v>
      </c>
      <c r="V1457" s="68" t="str">
        <f>'Flight Data'!$A1455</f>
        <v>G1454</v>
      </c>
      <c r="W1457" s="68">
        <f ca="1">'Flight Data'!$B1455</f>
        <v>8</v>
      </c>
      <c r="X1457" s="68">
        <f ca="1">ROUND(NORMINV($AC1457,'Inputs and Outputs'!$C$19,'Inputs and Outputs'!$D$19),0)</f>
        <v>108</v>
      </c>
      <c r="Y1457" s="68">
        <f t="shared" si="468"/>
        <v>102</v>
      </c>
      <c r="Z1457" s="68">
        <f t="shared" ca="1" si="469"/>
        <v>102</v>
      </c>
      <c r="AA1457" s="68">
        <f ca="1">IF(Z1457-W1457&gt;'Inputs and Outputs'!$D$4,One-W1457,0)</f>
        <v>0</v>
      </c>
      <c r="AB1457" s="68">
        <f ca="1">Z1457*'Inputs and Outputs'!$D$5-AA1457*'Inputs and Outputs'!$D$6</f>
        <v>4080</v>
      </c>
      <c r="AC1457" s="70">
        <f t="shared" ca="1" si="481"/>
        <v>0.85195146364283847</v>
      </c>
      <c r="AD1457" s="68">
        <f t="shared" si="470"/>
        <v>25</v>
      </c>
      <c r="AE1457" s="75">
        <f ca="1">Z1457*'Inputs and Outputs'!$D$5-('Model Part B'!AA1457*'Model Part B'!AD1457+AA1457*Costperbumped)</f>
        <v>4080</v>
      </c>
      <c r="AH1457" s="74">
        <v>1454</v>
      </c>
      <c r="AI1457" s="68" t="s">
        <v>1</v>
      </c>
      <c r="AJ1457" s="71">
        <f t="shared" si="487"/>
        <v>44682</v>
      </c>
      <c r="AK1457" s="67" t="s">
        <v>2</v>
      </c>
      <c r="AL1457" s="68" t="str">
        <f>'Flight Data'!$A1455</f>
        <v>G1454</v>
      </c>
      <c r="AM1457" s="68">
        <f ca="1">'Flight Data'!$B1455</f>
        <v>8</v>
      </c>
      <c r="AN1457" s="68">
        <f ca="1">ROUND(NORMINV($AS1457,'Inputs and Outputs'!$C$19,'Inputs and Outputs'!$D$19),0)</f>
        <v>100</v>
      </c>
      <c r="AO1457" s="68">
        <f t="shared" si="471"/>
        <v>103</v>
      </c>
      <c r="AP1457" s="68">
        <f t="shared" ca="1" si="472"/>
        <v>100</v>
      </c>
      <c r="AQ1457" s="68">
        <f ca="1">IF(AP1457-AM1457&gt;'Inputs and Outputs'!$D$4,Three-AM1457,0)</f>
        <v>0</v>
      </c>
      <c r="AR1457" s="68">
        <f ca="1">AP1457*'Inputs and Outputs'!$D$5-AQ1457*'Inputs and Outputs'!$D$6</f>
        <v>4000</v>
      </c>
      <c r="AS1457" s="70">
        <f t="shared" ca="1" si="482"/>
        <v>0.29066406751886287</v>
      </c>
      <c r="AT1457" s="68">
        <f t="shared" si="473"/>
        <v>25</v>
      </c>
      <c r="AU1457" s="75">
        <f ca="1">AP1457*'Inputs and Outputs'!$D$5-('Model Part B'!AQ1457*'Model Part B'!AT1457+AQ1457*Costperbumped)</f>
        <v>4000</v>
      </c>
      <c r="AX1457" s="74">
        <v>1454</v>
      </c>
      <c r="AY1457" s="68" t="s">
        <v>1</v>
      </c>
      <c r="AZ1457" s="71">
        <f t="shared" si="488"/>
        <v>44682</v>
      </c>
      <c r="BA1457" s="67" t="s">
        <v>2</v>
      </c>
      <c r="BB1457" s="68" t="str">
        <f>'Flight Data'!$A1455</f>
        <v>G1454</v>
      </c>
      <c r="BC1457" s="68">
        <f ca="1">'Flight Data'!$B1455</f>
        <v>8</v>
      </c>
      <c r="BD1457" s="68">
        <f ca="1">ROUND(NORMINV($BI1457,'Inputs and Outputs'!$C$19,'Inputs and Outputs'!$D$19),0)</f>
        <v>107</v>
      </c>
      <c r="BE1457" s="68">
        <f t="shared" si="474"/>
        <v>104</v>
      </c>
      <c r="BF1457" s="68">
        <f t="shared" ca="1" si="475"/>
        <v>104</v>
      </c>
      <c r="BG1457" s="68">
        <f ca="1">IF(BF1457-BC1457&gt;'Inputs and Outputs'!$D$4,Four-BC1457,0)</f>
        <v>0</v>
      </c>
      <c r="BH1457" s="68">
        <f ca="1">BF1457*'Inputs and Outputs'!$D$5-BG1457*'Inputs and Outputs'!$D$6</f>
        <v>4160</v>
      </c>
      <c r="BI1457" s="70">
        <f t="shared" ca="1" si="483"/>
        <v>0.81470745555714119</v>
      </c>
      <c r="BJ1457" s="68">
        <f t="shared" si="476"/>
        <v>25</v>
      </c>
      <c r="BK1457" s="75">
        <f ca="1">BF1457*'Inputs and Outputs'!$D$5-('Model Part B'!BG1457*'Model Part B'!BJ1457+BG1457*Costperbumped)</f>
        <v>4160</v>
      </c>
      <c r="BN1457" s="74">
        <v>1454</v>
      </c>
      <c r="BO1457" s="68" t="s">
        <v>1</v>
      </c>
      <c r="BP1457" s="71">
        <f t="shared" si="489"/>
        <v>44682</v>
      </c>
      <c r="BQ1457" s="67" t="s">
        <v>2</v>
      </c>
      <c r="BR1457" s="68" t="str">
        <f>'Flight Data'!$A1455</f>
        <v>G1454</v>
      </c>
      <c r="BS1457" s="68">
        <f ca="1">'Flight Data'!$B1455</f>
        <v>8</v>
      </c>
      <c r="BT1457" s="68">
        <f ca="1">ROUND(NORMINV($BY1457,'Inputs and Outputs'!$C$18,'Inputs and Outputs'!$D$18),0)</f>
        <v>102</v>
      </c>
      <c r="BU1457" s="68">
        <f t="shared" si="477"/>
        <v>105</v>
      </c>
      <c r="BV1457" s="68">
        <f t="shared" ca="1" si="478"/>
        <v>102</v>
      </c>
      <c r="BW1457" s="68">
        <f ca="1">IF(BV1457-BS1457&gt;'Inputs and Outputs'!$D$4,Five-BS1457,0)</f>
        <v>0</v>
      </c>
      <c r="BX1457" s="68">
        <f ca="1">BV1457*'Inputs and Outputs'!$D$5-BW1457*'Inputs and Outputs'!$D$6</f>
        <v>4080</v>
      </c>
      <c r="BY1457" s="70">
        <f t="shared" ca="1" si="484"/>
        <v>0.55311485315166131</v>
      </c>
      <c r="BZ1457" s="68">
        <f t="shared" si="479"/>
        <v>25</v>
      </c>
      <c r="CA1457" s="75">
        <f ca="1">BV1457*'Inputs and Outputs'!$D$5-('Model Part B'!BW1457*'Model Part B'!BZ1457+BW1457*Costperbumped)</f>
        <v>4080</v>
      </c>
    </row>
    <row r="1458" spans="2:79" x14ac:dyDescent="0.2">
      <c r="B1458" s="74">
        <v>1455</v>
      </c>
      <c r="C1458" s="68" t="s">
        <v>1</v>
      </c>
      <c r="D1458" s="71">
        <f t="shared" si="485"/>
        <v>44682</v>
      </c>
      <c r="E1458" s="67" t="s">
        <v>0</v>
      </c>
      <c r="F1458" s="68" t="str">
        <f>'Flight Data'!$A1456</f>
        <v>G1455</v>
      </c>
      <c r="G1458" s="68">
        <f ca="1">'Flight Data'!$B1456</f>
        <v>0</v>
      </c>
      <c r="H1458" s="68">
        <f ca="1">ROUND(NORMINV($M1458,'Inputs and Outputs'!$C$20,'Inputs and Outputs'!$D$20),0)</f>
        <v>106</v>
      </c>
      <c r="I1458" s="68">
        <f t="shared" si="465"/>
        <v>101</v>
      </c>
      <c r="J1458" s="68">
        <f t="shared" ca="1" si="466"/>
        <v>101</v>
      </c>
      <c r="K1458" s="68">
        <f ca="1">IF(J1458-G1458&gt;'Inputs and Outputs'!$D$4,One-G1458,0)</f>
        <v>1</v>
      </c>
      <c r="L1458" s="68">
        <f ca="1">J1458*'Inputs and Outputs'!$D$5-K1458*'Inputs and Outputs'!$D$6</f>
        <v>3940</v>
      </c>
      <c r="M1458" s="70">
        <f t="shared" ca="1" si="480"/>
        <v>0.61538449904882342</v>
      </c>
      <c r="N1458" s="68">
        <f t="shared" si="467"/>
        <v>200</v>
      </c>
      <c r="O1458" s="75">
        <f ca="1">J1458*'Inputs and Outputs'!$D$5-('Model Part B'!K1458*'Model Part B'!N1458+K1458*Costperbumped)</f>
        <v>3740</v>
      </c>
      <c r="R1458" s="74">
        <v>1455</v>
      </c>
      <c r="S1458" s="68" t="s">
        <v>1</v>
      </c>
      <c r="T1458" s="71">
        <f t="shared" si="486"/>
        <v>44682</v>
      </c>
      <c r="U1458" s="67" t="s">
        <v>0</v>
      </c>
      <c r="V1458" s="68" t="str">
        <f>'Flight Data'!$A1456</f>
        <v>G1455</v>
      </c>
      <c r="W1458" s="68">
        <f ca="1">'Flight Data'!$B1456</f>
        <v>0</v>
      </c>
      <c r="X1458" s="68">
        <f ca="1">ROUND(NORMINV($AC1458,'Inputs and Outputs'!$C$20,'Inputs and Outputs'!$D$20),0)</f>
        <v>114</v>
      </c>
      <c r="Y1458" s="68">
        <f t="shared" si="468"/>
        <v>102</v>
      </c>
      <c r="Z1458" s="68">
        <f t="shared" ca="1" si="469"/>
        <v>102</v>
      </c>
      <c r="AA1458" s="68">
        <f ca="1">IF(Z1458-W1458&gt;'Inputs and Outputs'!$D$4,One-W1458,0)</f>
        <v>1</v>
      </c>
      <c r="AB1458" s="68">
        <f ca="1">Z1458*'Inputs and Outputs'!$D$5-AA1458*'Inputs and Outputs'!$D$6</f>
        <v>3980</v>
      </c>
      <c r="AC1458" s="70">
        <f t="shared" ca="1" si="481"/>
        <v>0.95947378970749742</v>
      </c>
      <c r="AD1458" s="68">
        <f t="shared" si="470"/>
        <v>200</v>
      </c>
      <c r="AE1458" s="75">
        <f ca="1">Z1458*'Inputs and Outputs'!$D$5-('Model Part B'!AA1458*'Model Part B'!AD1458+AA1458*Costperbumped)</f>
        <v>3780</v>
      </c>
      <c r="AH1458" s="74">
        <v>1455</v>
      </c>
      <c r="AI1458" s="68" t="s">
        <v>1</v>
      </c>
      <c r="AJ1458" s="71">
        <f t="shared" si="487"/>
        <v>44682</v>
      </c>
      <c r="AK1458" s="67" t="s">
        <v>0</v>
      </c>
      <c r="AL1458" s="68" t="str">
        <f>'Flight Data'!$A1456</f>
        <v>G1455</v>
      </c>
      <c r="AM1458" s="68">
        <f ca="1">'Flight Data'!$B1456</f>
        <v>0</v>
      </c>
      <c r="AN1458" s="68">
        <f ca="1">ROUND(NORMINV($AS1458,'Inputs and Outputs'!$C$20,'Inputs and Outputs'!$D$20),0)</f>
        <v>102</v>
      </c>
      <c r="AO1458" s="68">
        <f t="shared" si="471"/>
        <v>103</v>
      </c>
      <c r="AP1458" s="68">
        <f t="shared" ca="1" si="472"/>
        <v>102</v>
      </c>
      <c r="AQ1458" s="68">
        <f ca="1">IF(AP1458-AM1458&gt;'Inputs and Outputs'!$D$4,Three-AM1458,0)</f>
        <v>3</v>
      </c>
      <c r="AR1458" s="68">
        <f ca="1">AP1458*'Inputs and Outputs'!$D$5-AQ1458*'Inputs and Outputs'!$D$6</f>
        <v>3780</v>
      </c>
      <c r="AS1458" s="70">
        <f t="shared" ca="1" si="482"/>
        <v>0.24244700737776403</v>
      </c>
      <c r="AT1458" s="68">
        <f t="shared" si="473"/>
        <v>200</v>
      </c>
      <c r="AU1458" s="75">
        <f ca="1">AP1458*'Inputs and Outputs'!$D$5-('Model Part B'!AQ1458*'Model Part B'!AT1458+AQ1458*Costperbumped)</f>
        <v>3180</v>
      </c>
      <c r="AX1458" s="74">
        <v>1455</v>
      </c>
      <c r="AY1458" s="68" t="s">
        <v>1</v>
      </c>
      <c r="AZ1458" s="71">
        <f t="shared" si="488"/>
        <v>44682</v>
      </c>
      <c r="BA1458" s="67" t="s">
        <v>0</v>
      </c>
      <c r="BB1458" s="68" t="str">
        <f>'Flight Data'!$A1456</f>
        <v>G1455</v>
      </c>
      <c r="BC1458" s="68">
        <f ca="1">'Flight Data'!$B1456</f>
        <v>0</v>
      </c>
      <c r="BD1458" s="68">
        <f ca="1">ROUND(NORMINV($BI1458,'Inputs and Outputs'!$C$20,'Inputs and Outputs'!$D$20),0)</f>
        <v>103</v>
      </c>
      <c r="BE1458" s="68">
        <f t="shared" si="474"/>
        <v>104</v>
      </c>
      <c r="BF1458" s="68">
        <f t="shared" ca="1" si="475"/>
        <v>103</v>
      </c>
      <c r="BG1458" s="68">
        <f ca="1">IF(BF1458-BC1458&gt;'Inputs and Outputs'!$D$4,Four-BC1458,0)</f>
        <v>4</v>
      </c>
      <c r="BH1458" s="68">
        <f ca="1">BF1458*'Inputs and Outputs'!$D$5-BG1458*'Inputs and Outputs'!$D$6</f>
        <v>3720</v>
      </c>
      <c r="BI1458" s="70">
        <f t="shared" ca="1" si="483"/>
        <v>0.36435060082360393</v>
      </c>
      <c r="BJ1458" s="68">
        <f t="shared" si="476"/>
        <v>200</v>
      </c>
      <c r="BK1458" s="75">
        <f ca="1">BF1458*'Inputs and Outputs'!$D$5-('Model Part B'!BG1458*'Model Part B'!BJ1458+BG1458*Costperbumped)</f>
        <v>2920</v>
      </c>
      <c r="BN1458" s="74">
        <v>1455</v>
      </c>
      <c r="BO1458" s="68" t="s">
        <v>1</v>
      </c>
      <c r="BP1458" s="71">
        <f t="shared" si="489"/>
        <v>44682</v>
      </c>
      <c r="BQ1458" s="67" t="s">
        <v>0</v>
      </c>
      <c r="BR1458" s="68" t="str">
        <f>'Flight Data'!$A1456</f>
        <v>G1455</v>
      </c>
      <c r="BS1458" s="68">
        <f ca="1">'Flight Data'!$B1456</f>
        <v>0</v>
      </c>
      <c r="BT1458" s="68">
        <f ca="1">ROUND(NORMINV($BY1458,'Inputs and Outputs'!$C$18,'Inputs and Outputs'!$D$18),0)</f>
        <v>91</v>
      </c>
      <c r="BU1458" s="68">
        <f t="shared" si="477"/>
        <v>105</v>
      </c>
      <c r="BV1458" s="68">
        <f t="shared" ca="1" si="478"/>
        <v>91</v>
      </c>
      <c r="BW1458" s="68">
        <f ca="1">IF(BV1458-BS1458&gt;'Inputs and Outputs'!$D$4,Five-BS1458,0)</f>
        <v>0</v>
      </c>
      <c r="BX1458" s="68">
        <f ca="1">BV1458*'Inputs and Outputs'!$D$5-BW1458*'Inputs and Outputs'!$D$6</f>
        <v>3640</v>
      </c>
      <c r="BY1458" s="70">
        <f t="shared" ca="1" si="484"/>
        <v>4.086472977095168E-2</v>
      </c>
      <c r="BZ1458" s="68">
        <f t="shared" si="479"/>
        <v>200</v>
      </c>
      <c r="CA1458" s="75">
        <f ca="1">BV1458*'Inputs and Outputs'!$D$5-('Model Part B'!BW1458*'Model Part B'!BZ1458+BW1458*Costperbumped)</f>
        <v>3640</v>
      </c>
    </row>
    <row r="1459" spans="2:79" x14ac:dyDescent="0.2">
      <c r="B1459" s="74">
        <v>1456</v>
      </c>
      <c r="C1459" s="68" t="s">
        <v>9</v>
      </c>
      <c r="D1459" s="71">
        <f t="shared" si="485"/>
        <v>44683</v>
      </c>
      <c r="E1459" s="67" t="s">
        <v>3</v>
      </c>
      <c r="F1459" s="68" t="str">
        <f>'Flight Data'!$A1457</f>
        <v>G1456</v>
      </c>
      <c r="G1459" s="68">
        <f ca="1">'Flight Data'!$B1457</f>
        <v>5</v>
      </c>
      <c r="H1459" s="68">
        <f ca="1">ROUND(NORMINV($M1459,'Inputs and Outputs'!$C$18,'Inputs and Outputs'!$D$18),0)</f>
        <v>108</v>
      </c>
      <c r="I1459" s="68">
        <f t="shared" si="465"/>
        <v>101</v>
      </c>
      <c r="J1459" s="68">
        <f t="shared" ca="1" si="466"/>
        <v>101</v>
      </c>
      <c r="K1459" s="68">
        <f ca="1">IF(J1459-G1459&gt;'Inputs and Outputs'!$D$4,One-G1459,0)</f>
        <v>0</v>
      </c>
      <c r="L1459" s="68">
        <f ca="1">J1459*'Inputs and Outputs'!$D$5-K1459*'Inputs and Outputs'!$D$6</f>
        <v>4040</v>
      </c>
      <c r="M1459" s="70">
        <f t="shared" ca="1" si="480"/>
        <v>0.89354714553161296</v>
      </c>
      <c r="N1459" s="68">
        <f t="shared" si="467"/>
        <v>25</v>
      </c>
      <c r="O1459" s="75">
        <f ca="1">J1459*'Inputs and Outputs'!$D$5-('Model Part B'!K1459*'Model Part B'!N1459+K1459*Costperbumped)</f>
        <v>4040</v>
      </c>
      <c r="R1459" s="74">
        <v>1456</v>
      </c>
      <c r="S1459" s="68" t="s">
        <v>9</v>
      </c>
      <c r="T1459" s="71">
        <f t="shared" si="486"/>
        <v>44683</v>
      </c>
      <c r="U1459" s="67" t="s">
        <v>3</v>
      </c>
      <c r="V1459" s="68" t="str">
        <f>'Flight Data'!$A1457</f>
        <v>G1456</v>
      </c>
      <c r="W1459" s="68">
        <f ca="1">'Flight Data'!$B1457</f>
        <v>5</v>
      </c>
      <c r="X1459" s="68">
        <f ca="1">ROUND(NORMINV($AC1459,'Inputs and Outputs'!$C$18,'Inputs and Outputs'!$D$18),0)</f>
        <v>97</v>
      </c>
      <c r="Y1459" s="68">
        <f t="shared" si="468"/>
        <v>102</v>
      </c>
      <c r="Z1459" s="68">
        <f t="shared" ca="1" si="469"/>
        <v>97</v>
      </c>
      <c r="AA1459" s="68">
        <f ca="1">IF(Z1459-W1459&gt;'Inputs and Outputs'!$D$4,One-W1459,0)</f>
        <v>0</v>
      </c>
      <c r="AB1459" s="68">
        <f ca="1">Z1459*'Inputs and Outputs'!$D$5-AA1459*'Inputs and Outputs'!$D$6</f>
        <v>3880</v>
      </c>
      <c r="AC1459" s="70">
        <f t="shared" ca="1" si="481"/>
        <v>0.24692789299883633</v>
      </c>
      <c r="AD1459" s="68">
        <f t="shared" si="470"/>
        <v>25</v>
      </c>
      <c r="AE1459" s="75">
        <f ca="1">Z1459*'Inputs and Outputs'!$D$5-('Model Part B'!AA1459*'Model Part B'!AD1459+AA1459*Costperbumped)</f>
        <v>3880</v>
      </c>
      <c r="AH1459" s="74">
        <v>1456</v>
      </c>
      <c r="AI1459" s="68" t="s">
        <v>9</v>
      </c>
      <c r="AJ1459" s="71">
        <f t="shared" si="487"/>
        <v>44683</v>
      </c>
      <c r="AK1459" s="67" t="s">
        <v>3</v>
      </c>
      <c r="AL1459" s="68" t="str">
        <f>'Flight Data'!$A1457</f>
        <v>G1456</v>
      </c>
      <c r="AM1459" s="68">
        <f ca="1">'Flight Data'!$B1457</f>
        <v>5</v>
      </c>
      <c r="AN1459" s="68">
        <f ca="1">ROUND(NORMINV($AS1459,'Inputs and Outputs'!$C$18,'Inputs and Outputs'!$D$18),0)</f>
        <v>106</v>
      </c>
      <c r="AO1459" s="68">
        <f t="shared" si="471"/>
        <v>103</v>
      </c>
      <c r="AP1459" s="68">
        <f t="shared" ca="1" si="472"/>
        <v>103</v>
      </c>
      <c r="AQ1459" s="68">
        <f ca="1">IF(AP1459-AM1459&gt;'Inputs and Outputs'!$D$4,Three-AM1459,0)</f>
        <v>0</v>
      </c>
      <c r="AR1459" s="68">
        <f ca="1">AP1459*'Inputs and Outputs'!$D$5-AQ1459*'Inputs and Outputs'!$D$6</f>
        <v>4120</v>
      </c>
      <c r="AS1459" s="70">
        <f t="shared" ca="1" si="482"/>
        <v>0.78193280026711964</v>
      </c>
      <c r="AT1459" s="68">
        <f t="shared" si="473"/>
        <v>25</v>
      </c>
      <c r="AU1459" s="75">
        <f ca="1">AP1459*'Inputs and Outputs'!$D$5-('Model Part B'!AQ1459*'Model Part B'!AT1459+AQ1459*Costperbumped)</f>
        <v>4120</v>
      </c>
      <c r="AX1459" s="74">
        <v>1456</v>
      </c>
      <c r="AY1459" s="68" t="s">
        <v>9</v>
      </c>
      <c r="AZ1459" s="71">
        <f t="shared" si="488"/>
        <v>44683</v>
      </c>
      <c r="BA1459" s="67" t="s">
        <v>3</v>
      </c>
      <c r="BB1459" s="68" t="str">
        <f>'Flight Data'!$A1457</f>
        <v>G1456</v>
      </c>
      <c r="BC1459" s="68">
        <f ca="1">'Flight Data'!$B1457</f>
        <v>5</v>
      </c>
      <c r="BD1459" s="68">
        <f ca="1">ROUND(NORMINV($BI1459,'Inputs and Outputs'!$C$18,'Inputs and Outputs'!$D$18),0)</f>
        <v>97</v>
      </c>
      <c r="BE1459" s="68">
        <f t="shared" si="474"/>
        <v>104</v>
      </c>
      <c r="BF1459" s="68">
        <f t="shared" ca="1" si="475"/>
        <v>97</v>
      </c>
      <c r="BG1459" s="68">
        <f ca="1">IF(BF1459-BC1459&gt;'Inputs and Outputs'!$D$4,Four-BC1459,0)</f>
        <v>0</v>
      </c>
      <c r="BH1459" s="68">
        <f ca="1">BF1459*'Inputs and Outputs'!$D$5-BG1459*'Inputs and Outputs'!$D$6</f>
        <v>3880</v>
      </c>
      <c r="BI1459" s="70">
        <f t="shared" ca="1" si="483"/>
        <v>0.22724780490007135</v>
      </c>
      <c r="BJ1459" s="68">
        <f t="shared" si="476"/>
        <v>25</v>
      </c>
      <c r="BK1459" s="75">
        <f ca="1">BF1459*'Inputs and Outputs'!$D$5-('Model Part B'!BG1459*'Model Part B'!BJ1459+BG1459*Costperbumped)</f>
        <v>3880</v>
      </c>
      <c r="BN1459" s="74">
        <v>1456</v>
      </c>
      <c r="BO1459" s="68" t="s">
        <v>9</v>
      </c>
      <c r="BP1459" s="71">
        <f t="shared" si="489"/>
        <v>44683</v>
      </c>
      <c r="BQ1459" s="67" t="s">
        <v>3</v>
      </c>
      <c r="BR1459" s="68" t="str">
        <f>'Flight Data'!$A1457</f>
        <v>G1456</v>
      </c>
      <c r="BS1459" s="68">
        <f ca="1">'Flight Data'!$B1457</f>
        <v>5</v>
      </c>
      <c r="BT1459" s="68">
        <f ca="1">ROUND(NORMINV($BY1459,'Inputs and Outputs'!$C$18,'Inputs and Outputs'!$D$18),0)</f>
        <v>107</v>
      </c>
      <c r="BU1459" s="68">
        <f t="shared" si="477"/>
        <v>105</v>
      </c>
      <c r="BV1459" s="68">
        <f t="shared" ca="1" si="478"/>
        <v>105</v>
      </c>
      <c r="BW1459" s="68">
        <f ca="1">IF(BV1459-BS1459&gt;'Inputs and Outputs'!$D$4,Five-BS1459,0)</f>
        <v>0</v>
      </c>
      <c r="BX1459" s="68">
        <f ca="1">BV1459*'Inputs and Outputs'!$D$5-BW1459*'Inputs and Outputs'!$D$6</f>
        <v>4200</v>
      </c>
      <c r="BY1459" s="70">
        <f t="shared" ca="1" si="484"/>
        <v>0.85677198257549736</v>
      </c>
      <c r="BZ1459" s="68">
        <f t="shared" si="479"/>
        <v>25</v>
      </c>
      <c r="CA1459" s="75">
        <f ca="1">BV1459*'Inputs and Outputs'!$D$5-('Model Part B'!BW1459*'Model Part B'!BZ1459+BW1459*Costperbumped)</f>
        <v>4200</v>
      </c>
    </row>
    <row r="1460" spans="2:79" x14ac:dyDescent="0.2">
      <c r="B1460" s="74">
        <v>1457</v>
      </c>
      <c r="C1460" s="68" t="s">
        <v>9</v>
      </c>
      <c r="D1460" s="71">
        <f t="shared" si="485"/>
        <v>44683</v>
      </c>
      <c r="E1460" s="67" t="s">
        <v>2</v>
      </c>
      <c r="F1460" s="68" t="str">
        <f>'Flight Data'!$A1458</f>
        <v>G1457</v>
      </c>
      <c r="G1460" s="68">
        <f ca="1">'Flight Data'!$B1458</f>
        <v>5</v>
      </c>
      <c r="H1460" s="68">
        <f ca="1">ROUND(NORMINV($M1460,'Inputs and Outputs'!$C$19,'Inputs and Outputs'!$D$19),0)</f>
        <v>103</v>
      </c>
      <c r="I1460" s="68">
        <f t="shared" si="465"/>
        <v>101</v>
      </c>
      <c r="J1460" s="68">
        <f t="shared" ca="1" si="466"/>
        <v>101</v>
      </c>
      <c r="K1460" s="68">
        <f ca="1">IF(J1460-G1460&gt;'Inputs and Outputs'!$D$4,One-G1460,0)</f>
        <v>0</v>
      </c>
      <c r="L1460" s="68">
        <f ca="1">J1460*'Inputs and Outputs'!$D$5-K1460*'Inputs and Outputs'!$D$6</f>
        <v>4040</v>
      </c>
      <c r="M1460" s="70">
        <f t="shared" ca="1" si="480"/>
        <v>0.5001699665878413</v>
      </c>
      <c r="N1460" s="68">
        <f t="shared" si="467"/>
        <v>25</v>
      </c>
      <c r="O1460" s="75">
        <f ca="1">J1460*'Inputs and Outputs'!$D$5-('Model Part B'!K1460*'Model Part B'!N1460+K1460*Costperbumped)</f>
        <v>4040</v>
      </c>
      <c r="R1460" s="74">
        <v>1457</v>
      </c>
      <c r="S1460" s="68" t="s">
        <v>9</v>
      </c>
      <c r="T1460" s="71">
        <f t="shared" si="486"/>
        <v>44683</v>
      </c>
      <c r="U1460" s="67" t="s">
        <v>2</v>
      </c>
      <c r="V1460" s="68" t="str">
        <f>'Flight Data'!$A1458</f>
        <v>G1457</v>
      </c>
      <c r="W1460" s="68">
        <f ca="1">'Flight Data'!$B1458</f>
        <v>5</v>
      </c>
      <c r="X1460" s="68">
        <f ca="1">ROUND(NORMINV($AC1460,'Inputs and Outputs'!$C$19,'Inputs and Outputs'!$D$19),0)</f>
        <v>108</v>
      </c>
      <c r="Y1460" s="68">
        <f t="shared" si="468"/>
        <v>102</v>
      </c>
      <c r="Z1460" s="68">
        <f t="shared" ca="1" si="469"/>
        <v>102</v>
      </c>
      <c r="AA1460" s="68">
        <f ca="1">IF(Z1460-W1460&gt;'Inputs and Outputs'!$D$4,One-W1460,0)</f>
        <v>0</v>
      </c>
      <c r="AB1460" s="68">
        <f ca="1">Z1460*'Inputs and Outputs'!$D$5-AA1460*'Inputs and Outputs'!$D$6</f>
        <v>4080</v>
      </c>
      <c r="AC1460" s="70">
        <f t="shared" ca="1" si="481"/>
        <v>0.82195730291033431</v>
      </c>
      <c r="AD1460" s="68">
        <f t="shared" si="470"/>
        <v>25</v>
      </c>
      <c r="AE1460" s="75">
        <f ca="1">Z1460*'Inputs and Outputs'!$D$5-('Model Part B'!AA1460*'Model Part B'!AD1460+AA1460*Costperbumped)</f>
        <v>4080</v>
      </c>
      <c r="AH1460" s="74">
        <v>1457</v>
      </c>
      <c r="AI1460" s="68" t="s">
        <v>9</v>
      </c>
      <c r="AJ1460" s="71">
        <f t="shared" si="487"/>
        <v>44683</v>
      </c>
      <c r="AK1460" s="67" t="s">
        <v>2</v>
      </c>
      <c r="AL1460" s="68" t="str">
        <f>'Flight Data'!$A1458</f>
        <v>G1457</v>
      </c>
      <c r="AM1460" s="68">
        <f ca="1">'Flight Data'!$B1458</f>
        <v>5</v>
      </c>
      <c r="AN1460" s="68">
        <f ca="1">ROUND(NORMINV($AS1460,'Inputs and Outputs'!$C$19,'Inputs and Outputs'!$D$19),0)</f>
        <v>95</v>
      </c>
      <c r="AO1460" s="68">
        <f t="shared" si="471"/>
        <v>103</v>
      </c>
      <c r="AP1460" s="68">
        <f t="shared" ca="1" si="472"/>
        <v>95</v>
      </c>
      <c r="AQ1460" s="68">
        <f ca="1">IF(AP1460-AM1460&gt;'Inputs and Outputs'!$D$4,Three-AM1460,0)</f>
        <v>0</v>
      </c>
      <c r="AR1460" s="68">
        <f ca="1">AP1460*'Inputs and Outputs'!$D$5-AQ1460*'Inputs and Outputs'!$D$6</f>
        <v>3800</v>
      </c>
      <c r="AS1460" s="70">
        <f t="shared" ca="1" si="482"/>
        <v>6.6013531430474837E-2</v>
      </c>
      <c r="AT1460" s="68">
        <f t="shared" si="473"/>
        <v>25</v>
      </c>
      <c r="AU1460" s="75">
        <f ca="1">AP1460*'Inputs and Outputs'!$D$5-('Model Part B'!AQ1460*'Model Part B'!AT1460+AQ1460*Costperbumped)</f>
        <v>3800</v>
      </c>
      <c r="AX1460" s="74">
        <v>1457</v>
      </c>
      <c r="AY1460" s="68" t="s">
        <v>9</v>
      </c>
      <c r="AZ1460" s="71">
        <f t="shared" si="488"/>
        <v>44683</v>
      </c>
      <c r="BA1460" s="67" t="s">
        <v>2</v>
      </c>
      <c r="BB1460" s="68" t="str">
        <f>'Flight Data'!$A1458</f>
        <v>G1457</v>
      </c>
      <c r="BC1460" s="68">
        <f ca="1">'Flight Data'!$B1458</f>
        <v>5</v>
      </c>
      <c r="BD1460" s="68">
        <f ca="1">ROUND(NORMINV($BI1460,'Inputs and Outputs'!$C$19,'Inputs and Outputs'!$D$19),0)</f>
        <v>111</v>
      </c>
      <c r="BE1460" s="68">
        <f t="shared" si="474"/>
        <v>104</v>
      </c>
      <c r="BF1460" s="68">
        <f t="shared" ca="1" si="475"/>
        <v>104</v>
      </c>
      <c r="BG1460" s="68">
        <f ca="1">IF(BF1460-BC1460&gt;'Inputs and Outputs'!$D$4,Four-BC1460,0)</f>
        <v>0</v>
      </c>
      <c r="BH1460" s="68">
        <f ca="1">BF1460*'Inputs and Outputs'!$D$5-BG1460*'Inputs and Outputs'!$D$6</f>
        <v>4160</v>
      </c>
      <c r="BI1460" s="70">
        <f t="shared" ca="1" si="483"/>
        <v>0.95433363538783755</v>
      </c>
      <c r="BJ1460" s="68">
        <f t="shared" si="476"/>
        <v>25</v>
      </c>
      <c r="BK1460" s="75">
        <f ca="1">BF1460*'Inputs and Outputs'!$D$5-('Model Part B'!BG1460*'Model Part B'!BJ1460+BG1460*Costperbumped)</f>
        <v>4160</v>
      </c>
      <c r="BN1460" s="74">
        <v>1457</v>
      </c>
      <c r="BO1460" s="68" t="s">
        <v>9</v>
      </c>
      <c r="BP1460" s="71">
        <f t="shared" si="489"/>
        <v>44683</v>
      </c>
      <c r="BQ1460" s="67" t="s">
        <v>2</v>
      </c>
      <c r="BR1460" s="68" t="str">
        <f>'Flight Data'!$A1458</f>
        <v>G1457</v>
      </c>
      <c r="BS1460" s="68">
        <f ca="1">'Flight Data'!$B1458</f>
        <v>5</v>
      </c>
      <c r="BT1460" s="68">
        <f ca="1">ROUND(NORMINV($BY1460,'Inputs and Outputs'!$C$18,'Inputs and Outputs'!$D$18),0)</f>
        <v>105</v>
      </c>
      <c r="BU1460" s="68">
        <f t="shared" si="477"/>
        <v>105</v>
      </c>
      <c r="BV1460" s="68">
        <f t="shared" ca="1" si="478"/>
        <v>105</v>
      </c>
      <c r="BW1460" s="68">
        <f ca="1">IF(BV1460-BS1460&gt;'Inputs and Outputs'!$D$4,Five-BS1460,0)</f>
        <v>0</v>
      </c>
      <c r="BX1460" s="68">
        <f ca="1">BV1460*'Inputs and Outputs'!$D$5-BW1460*'Inputs and Outputs'!$D$6</f>
        <v>4200</v>
      </c>
      <c r="BY1460" s="70">
        <f t="shared" ca="1" si="484"/>
        <v>0.77181058753997966</v>
      </c>
      <c r="BZ1460" s="68">
        <f t="shared" si="479"/>
        <v>25</v>
      </c>
      <c r="CA1460" s="75">
        <f ca="1">BV1460*'Inputs and Outputs'!$D$5-('Model Part B'!BW1460*'Model Part B'!BZ1460+BW1460*Costperbumped)</f>
        <v>4200</v>
      </c>
    </row>
    <row r="1461" spans="2:79" x14ac:dyDescent="0.2">
      <c r="B1461" s="74">
        <v>1458</v>
      </c>
      <c r="C1461" s="68" t="s">
        <v>9</v>
      </c>
      <c r="D1461" s="71">
        <f t="shared" si="485"/>
        <v>44683</v>
      </c>
      <c r="E1461" s="67" t="s">
        <v>0</v>
      </c>
      <c r="F1461" s="68" t="str">
        <f>'Flight Data'!$A1459</f>
        <v>G1458</v>
      </c>
      <c r="G1461" s="68">
        <f ca="1">'Flight Data'!$B1459</f>
        <v>6</v>
      </c>
      <c r="H1461" s="68">
        <f ca="1">ROUND(NORMINV($M1461,'Inputs and Outputs'!$C$20,'Inputs and Outputs'!$D$20),0)</f>
        <v>108</v>
      </c>
      <c r="I1461" s="68">
        <f t="shared" si="465"/>
        <v>101</v>
      </c>
      <c r="J1461" s="68">
        <f t="shared" ca="1" si="466"/>
        <v>101</v>
      </c>
      <c r="K1461" s="68">
        <f ca="1">IF(J1461-G1461&gt;'Inputs and Outputs'!$D$4,One-G1461,0)</f>
        <v>0</v>
      </c>
      <c r="L1461" s="68">
        <f ca="1">J1461*'Inputs and Outputs'!$D$5-K1461*'Inputs and Outputs'!$D$6</f>
        <v>4040</v>
      </c>
      <c r="M1461" s="70">
        <f t="shared" ca="1" si="480"/>
        <v>0.74582709316007179</v>
      </c>
      <c r="N1461" s="68">
        <f t="shared" si="467"/>
        <v>200</v>
      </c>
      <c r="O1461" s="75">
        <f ca="1">J1461*'Inputs and Outputs'!$D$5-('Model Part B'!K1461*'Model Part B'!N1461+K1461*Costperbumped)</f>
        <v>4040</v>
      </c>
      <c r="R1461" s="74">
        <v>1458</v>
      </c>
      <c r="S1461" s="68" t="s">
        <v>9</v>
      </c>
      <c r="T1461" s="71">
        <f t="shared" si="486"/>
        <v>44683</v>
      </c>
      <c r="U1461" s="67" t="s">
        <v>0</v>
      </c>
      <c r="V1461" s="68" t="str">
        <f>'Flight Data'!$A1459</f>
        <v>G1458</v>
      </c>
      <c r="W1461" s="68">
        <f ca="1">'Flight Data'!$B1459</f>
        <v>6</v>
      </c>
      <c r="X1461" s="68">
        <f ca="1">ROUND(NORMINV($AC1461,'Inputs and Outputs'!$C$20,'Inputs and Outputs'!$D$20),0)</f>
        <v>113</v>
      </c>
      <c r="Y1461" s="68">
        <f t="shared" si="468"/>
        <v>102</v>
      </c>
      <c r="Z1461" s="68">
        <f t="shared" ca="1" si="469"/>
        <v>102</v>
      </c>
      <c r="AA1461" s="68">
        <f ca="1">IF(Z1461-W1461&gt;'Inputs and Outputs'!$D$4,One-W1461,0)</f>
        <v>0</v>
      </c>
      <c r="AB1461" s="68">
        <f ca="1">Z1461*'Inputs and Outputs'!$D$5-AA1461*'Inputs and Outputs'!$D$6</f>
        <v>4080</v>
      </c>
      <c r="AC1461" s="70">
        <f t="shared" ca="1" si="481"/>
        <v>0.94059990256055825</v>
      </c>
      <c r="AD1461" s="68">
        <f t="shared" si="470"/>
        <v>200</v>
      </c>
      <c r="AE1461" s="75">
        <f ca="1">Z1461*'Inputs and Outputs'!$D$5-('Model Part B'!AA1461*'Model Part B'!AD1461+AA1461*Costperbumped)</f>
        <v>4080</v>
      </c>
      <c r="AH1461" s="74">
        <v>1458</v>
      </c>
      <c r="AI1461" s="68" t="s">
        <v>9</v>
      </c>
      <c r="AJ1461" s="71">
        <f t="shared" si="487"/>
        <v>44683</v>
      </c>
      <c r="AK1461" s="67" t="s">
        <v>0</v>
      </c>
      <c r="AL1461" s="68" t="str">
        <f>'Flight Data'!$A1459</f>
        <v>G1458</v>
      </c>
      <c r="AM1461" s="68">
        <f ca="1">'Flight Data'!$B1459</f>
        <v>6</v>
      </c>
      <c r="AN1461" s="68">
        <f ca="1">ROUND(NORMINV($AS1461,'Inputs and Outputs'!$C$20,'Inputs and Outputs'!$D$20),0)</f>
        <v>108</v>
      </c>
      <c r="AO1461" s="68">
        <f t="shared" si="471"/>
        <v>103</v>
      </c>
      <c r="AP1461" s="68">
        <f t="shared" ca="1" si="472"/>
        <v>103</v>
      </c>
      <c r="AQ1461" s="68">
        <f ca="1">IF(AP1461-AM1461&gt;'Inputs and Outputs'!$D$4,Three-AM1461,0)</f>
        <v>0</v>
      </c>
      <c r="AR1461" s="68">
        <f ca="1">AP1461*'Inputs and Outputs'!$D$5-AQ1461*'Inputs and Outputs'!$D$6</f>
        <v>4120</v>
      </c>
      <c r="AS1461" s="70">
        <f t="shared" ca="1" si="482"/>
        <v>0.74251349999548921</v>
      </c>
      <c r="AT1461" s="68">
        <f t="shared" si="473"/>
        <v>200</v>
      </c>
      <c r="AU1461" s="75">
        <f ca="1">AP1461*'Inputs and Outputs'!$D$5-('Model Part B'!AQ1461*'Model Part B'!AT1461+AQ1461*Costperbumped)</f>
        <v>4120</v>
      </c>
      <c r="AX1461" s="74">
        <v>1458</v>
      </c>
      <c r="AY1461" s="68" t="s">
        <v>9</v>
      </c>
      <c r="AZ1461" s="71">
        <f t="shared" si="488"/>
        <v>44683</v>
      </c>
      <c r="BA1461" s="67" t="s">
        <v>0</v>
      </c>
      <c r="BB1461" s="68" t="str">
        <f>'Flight Data'!$A1459</f>
        <v>G1458</v>
      </c>
      <c r="BC1461" s="68">
        <f ca="1">'Flight Data'!$B1459</f>
        <v>6</v>
      </c>
      <c r="BD1461" s="68">
        <f ca="1">ROUND(NORMINV($BI1461,'Inputs and Outputs'!$C$20,'Inputs and Outputs'!$D$20),0)</f>
        <v>102</v>
      </c>
      <c r="BE1461" s="68">
        <f t="shared" si="474"/>
        <v>104</v>
      </c>
      <c r="BF1461" s="68">
        <f t="shared" ca="1" si="475"/>
        <v>102</v>
      </c>
      <c r="BG1461" s="68">
        <f ca="1">IF(BF1461-BC1461&gt;'Inputs and Outputs'!$D$4,Four-BC1461,0)</f>
        <v>0</v>
      </c>
      <c r="BH1461" s="68">
        <f ca="1">BF1461*'Inputs and Outputs'!$D$5-BG1461*'Inputs and Outputs'!$D$6</f>
        <v>4080</v>
      </c>
      <c r="BI1461" s="70">
        <f t="shared" ca="1" si="483"/>
        <v>0.25388898413889649</v>
      </c>
      <c r="BJ1461" s="68">
        <f t="shared" si="476"/>
        <v>200</v>
      </c>
      <c r="BK1461" s="75">
        <f ca="1">BF1461*'Inputs and Outputs'!$D$5-('Model Part B'!BG1461*'Model Part B'!BJ1461+BG1461*Costperbumped)</f>
        <v>4080</v>
      </c>
      <c r="BN1461" s="74">
        <v>1458</v>
      </c>
      <c r="BO1461" s="68" t="s">
        <v>9</v>
      </c>
      <c r="BP1461" s="71">
        <f t="shared" si="489"/>
        <v>44683</v>
      </c>
      <c r="BQ1461" s="67" t="s">
        <v>0</v>
      </c>
      <c r="BR1461" s="68" t="str">
        <f>'Flight Data'!$A1459</f>
        <v>G1458</v>
      </c>
      <c r="BS1461" s="68">
        <f ca="1">'Flight Data'!$B1459</f>
        <v>6</v>
      </c>
      <c r="BT1461" s="68">
        <f ca="1">ROUND(NORMINV($BY1461,'Inputs and Outputs'!$C$18,'Inputs and Outputs'!$D$18),0)</f>
        <v>102</v>
      </c>
      <c r="BU1461" s="68">
        <f t="shared" si="477"/>
        <v>105</v>
      </c>
      <c r="BV1461" s="68">
        <f t="shared" ca="1" si="478"/>
        <v>102</v>
      </c>
      <c r="BW1461" s="68">
        <f ca="1">IF(BV1461-BS1461&gt;'Inputs and Outputs'!$D$4,Five-BS1461,0)</f>
        <v>0</v>
      </c>
      <c r="BX1461" s="68">
        <f ca="1">BV1461*'Inputs and Outputs'!$D$5-BW1461*'Inputs and Outputs'!$D$6</f>
        <v>4080</v>
      </c>
      <c r="BY1461" s="70">
        <f t="shared" ca="1" si="484"/>
        <v>0.56266764846560047</v>
      </c>
      <c r="BZ1461" s="68">
        <f t="shared" si="479"/>
        <v>200</v>
      </c>
      <c r="CA1461" s="75">
        <f ca="1">BV1461*'Inputs and Outputs'!$D$5-('Model Part B'!BW1461*'Model Part B'!BZ1461+BW1461*Costperbumped)</f>
        <v>4080</v>
      </c>
    </row>
    <row r="1462" spans="2:79" x14ac:dyDescent="0.2">
      <c r="B1462" s="74">
        <v>1459</v>
      </c>
      <c r="C1462" s="68" t="s">
        <v>8</v>
      </c>
      <c r="D1462" s="71">
        <f t="shared" si="485"/>
        <v>44684</v>
      </c>
      <c r="E1462" s="67" t="s">
        <v>3</v>
      </c>
      <c r="F1462" s="68" t="str">
        <f>'Flight Data'!$A1460</f>
        <v>G1459</v>
      </c>
      <c r="G1462" s="68">
        <f ca="1">'Flight Data'!$B1460</f>
        <v>7</v>
      </c>
      <c r="H1462" s="68">
        <f ca="1">ROUND(NORMINV($M1462,'Inputs and Outputs'!$C$18,'Inputs and Outputs'!$D$18),0)</f>
        <v>94</v>
      </c>
      <c r="I1462" s="68">
        <f t="shared" si="465"/>
        <v>101</v>
      </c>
      <c r="J1462" s="68">
        <f t="shared" ca="1" si="466"/>
        <v>94</v>
      </c>
      <c r="K1462" s="68">
        <f ca="1">IF(J1462-G1462&gt;'Inputs and Outputs'!$D$4,One-G1462,0)</f>
        <v>0</v>
      </c>
      <c r="L1462" s="68">
        <f ca="1">J1462*'Inputs and Outputs'!$D$5-K1462*'Inputs and Outputs'!$D$6</f>
        <v>3760</v>
      </c>
      <c r="M1462" s="70">
        <f t="shared" ca="1" si="480"/>
        <v>0.12528864012451557</v>
      </c>
      <c r="N1462" s="68">
        <f t="shared" si="467"/>
        <v>25</v>
      </c>
      <c r="O1462" s="75">
        <f ca="1">J1462*'Inputs and Outputs'!$D$5-('Model Part B'!K1462*'Model Part B'!N1462+K1462*Costperbumped)</f>
        <v>3760</v>
      </c>
      <c r="R1462" s="74">
        <v>1459</v>
      </c>
      <c r="S1462" s="68" t="s">
        <v>8</v>
      </c>
      <c r="T1462" s="71">
        <f t="shared" si="486"/>
        <v>44684</v>
      </c>
      <c r="U1462" s="67" t="s">
        <v>3</v>
      </c>
      <c r="V1462" s="68" t="str">
        <f>'Flight Data'!$A1460</f>
        <v>G1459</v>
      </c>
      <c r="W1462" s="68">
        <f ca="1">'Flight Data'!$B1460</f>
        <v>7</v>
      </c>
      <c r="X1462" s="68">
        <f ca="1">ROUND(NORMINV($AC1462,'Inputs and Outputs'!$C$18,'Inputs and Outputs'!$D$18),0)</f>
        <v>90</v>
      </c>
      <c r="Y1462" s="68">
        <f t="shared" si="468"/>
        <v>102</v>
      </c>
      <c r="Z1462" s="68">
        <f t="shared" ca="1" si="469"/>
        <v>90</v>
      </c>
      <c r="AA1462" s="68">
        <f ca="1">IF(Z1462-W1462&gt;'Inputs and Outputs'!$D$4,One-W1462,0)</f>
        <v>0</v>
      </c>
      <c r="AB1462" s="68">
        <f ca="1">Z1462*'Inputs and Outputs'!$D$5-AA1462*'Inputs and Outputs'!$D$6</f>
        <v>3600</v>
      </c>
      <c r="AC1462" s="70">
        <f t="shared" ca="1" si="481"/>
        <v>3.5791398111653772E-2</v>
      </c>
      <c r="AD1462" s="68">
        <f t="shared" si="470"/>
        <v>25</v>
      </c>
      <c r="AE1462" s="75">
        <f ca="1">Z1462*'Inputs and Outputs'!$D$5-('Model Part B'!AA1462*'Model Part B'!AD1462+AA1462*Costperbumped)</f>
        <v>3600</v>
      </c>
      <c r="AH1462" s="74">
        <v>1459</v>
      </c>
      <c r="AI1462" s="68" t="s">
        <v>8</v>
      </c>
      <c r="AJ1462" s="71">
        <f t="shared" si="487"/>
        <v>44684</v>
      </c>
      <c r="AK1462" s="67" t="s">
        <v>3</v>
      </c>
      <c r="AL1462" s="68" t="str">
        <f>'Flight Data'!$A1460</f>
        <v>G1459</v>
      </c>
      <c r="AM1462" s="68">
        <f ca="1">'Flight Data'!$B1460</f>
        <v>7</v>
      </c>
      <c r="AN1462" s="68">
        <f ca="1">ROUND(NORMINV($AS1462,'Inputs and Outputs'!$C$18,'Inputs and Outputs'!$D$18),0)</f>
        <v>116</v>
      </c>
      <c r="AO1462" s="68">
        <f t="shared" si="471"/>
        <v>103</v>
      </c>
      <c r="AP1462" s="68">
        <f t="shared" ca="1" si="472"/>
        <v>103</v>
      </c>
      <c r="AQ1462" s="68">
        <f ca="1">IF(AP1462-AM1462&gt;'Inputs and Outputs'!$D$4,Three-AM1462,0)</f>
        <v>0</v>
      </c>
      <c r="AR1462" s="68">
        <f ca="1">AP1462*'Inputs and Outputs'!$D$5-AQ1462*'Inputs and Outputs'!$D$6</f>
        <v>4120</v>
      </c>
      <c r="AS1462" s="70">
        <f t="shared" ca="1" si="482"/>
        <v>0.99303838360140162</v>
      </c>
      <c r="AT1462" s="68">
        <f t="shared" si="473"/>
        <v>25</v>
      </c>
      <c r="AU1462" s="75">
        <f ca="1">AP1462*'Inputs and Outputs'!$D$5-('Model Part B'!AQ1462*'Model Part B'!AT1462+AQ1462*Costperbumped)</f>
        <v>4120</v>
      </c>
      <c r="AX1462" s="74">
        <v>1459</v>
      </c>
      <c r="AY1462" s="68" t="s">
        <v>8</v>
      </c>
      <c r="AZ1462" s="71">
        <f t="shared" si="488"/>
        <v>44684</v>
      </c>
      <c r="BA1462" s="67" t="s">
        <v>3</v>
      </c>
      <c r="BB1462" s="68" t="str">
        <f>'Flight Data'!$A1460</f>
        <v>G1459</v>
      </c>
      <c r="BC1462" s="68">
        <f ca="1">'Flight Data'!$B1460</f>
        <v>7</v>
      </c>
      <c r="BD1462" s="68">
        <f ca="1">ROUND(NORMINV($BI1462,'Inputs and Outputs'!$C$18,'Inputs and Outputs'!$D$18),0)</f>
        <v>96</v>
      </c>
      <c r="BE1462" s="68">
        <f t="shared" si="474"/>
        <v>104</v>
      </c>
      <c r="BF1462" s="68">
        <f t="shared" ca="1" si="475"/>
        <v>96</v>
      </c>
      <c r="BG1462" s="68">
        <f ca="1">IF(BF1462-BC1462&gt;'Inputs and Outputs'!$D$4,Four-BC1462,0)</f>
        <v>0</v>
      </c>
      <c r="BH1462" s="68">
        <f ca="1">BF1462*'Inputs and Outputs'!$D$5-BG1462*'Inputs and Outputs'!$D$6</f>
        <v>3840</v>
      </c>
      <c r="BI1462" s="70">
        <f t="shared" ca="1" si="483"/>
        <v>0.21869768022935743</v>
      </c>
      <c r="BJ1462" s="68">
        <f t="shared" si="476"/>
        <v>25</v>
      </c>
      <c r="BK1462" s="75">
        <f ca="1">BF1462*'Inputs and Outputs'!$D$5-('Model Part B'!BG1462*'Model Part B'!BJ1462+BG1462*Costperbumped)</f>
        <v>3840</v>
      </c>
      <c r="BN1462" s="74">
        <v>1459</v>
      </c>
      <c r="BO1462" s="68" t="s">
        <v>8</v>
      </c>
      <c r="BP1462" s="71">
        <f t="shared" si="489"/>
        <v>44684</v>
      </c>
      <c r="BQ1462" s="67" t="s">
        <v>3</v>
      </c>
      <c r="BR1462" s="68" t="str">
        <f>'Flight Data'!$A1460</f>
        <v>G1459</v>
      </c>
      <c r="BS1462" s="68">
        <f ca="1">'Flight Data'!$B1460</f>
        <v>7</v>
      </c>
      <c r="BT1462" s="68">
        <f ca="1">ROUND(NORMINV($BY1462,'Inputs and Outputs'!$C$18,'Inputs and Outputs'!$D$18),0)</f>
        <v>95</v>
      </c>
      <c r="BU1462" s="68">
        <f t="shared" si="477"/>
        <v>105</v>
      </c>
      <c r="BV1462" s="68">
        <f t="shared" ca="1" si="478"/>
        <v>95</v>
      </c>
      <c r="BW1462" s="68">
        <f ca="1">IF(BV1462-BS1462&gt;'Inputs and Outputs'!$D$4,Five-BS1462,0)</f>
        <v>0</v>
      </c>
      <c r="BX1462" s="68">
        <f ca="1">BV1462*'Inputs and Outputs'!$D$5-BW1462*'Inputs and Outputs'!$D$6</f>
        <v>3800</v>
      </c>
      <c r="BY1462" s="70">
        <f t="shared" ca="1" si="484"/>
        <v>0.155376036803613</v>
      </c>
      <c r="BZ1462" s="68">
        <f t="shared" si="479"/>
        <v>25</v>
      </c>
      <c r="CA1462" s="75">
        <f ca="1">BV1462*'Inputs and Outputs'!$D$5-('Model Part B'!BW1462*'Model Part B'!BZ1462+BW1462*Costperbumped)</f>
        <v>3800</v>
      </c>
    </row>
    <row r="1463" spans="2:79" x14ac:dyDescent="0.2">
      <c r="B1463" s="74">
        <v>1460</v>
      </c>
      <c r="C1463" s="68" t="s">
        <v>8</v>
      </c>
      <c r="D1463" s="71">
        <f t="shared" si="485"/>
        <v>44684</v>
      </c>
      <c r="E1463" s="67" t="s">
        <v>2</v>
      </c>
      <c r="F1463" s="68" t="str">
        <f>'Flight Data'!$A1461</f>
        <v>G1460</v>
      </c>
      <c r="G1463" s="68">
        <f ca="1">'Flight Data'!$B1461</f>
        <v>1</v>
      </c>
      <c r="H1463" s="68">
        <f ca="1">ROUND(NORMINV($M1463,'Inputs and Outputs'!$C$19,'Inputs and Outputs'!$D$19),0)</f>
        <v>106</v>
      </c>
      <c r="I1463" s="68">
        <f t="shared" si="465"/>
        <v>101</v>
      </c>
      <c r="J1463" s="68">
        <f t="shared" ca="1" si="466"/>
        <v>101</v>
      </c>
      <c r="K1463" s="68">
        <f ca="1">IF(J1463-G1463&gt;'Inputs and Outputs'!$D$4,One-G1463,0)</f>
        <v>0</v>
      </c>
      <c r="L1463" s="68">
        <f ca="1">J1463*'Inputs and Outputs'!$D$5-K1463*'Inputs and Outputs'!$D$6</f>
        <v>4040</v>
      </c>
      <c r="M1463" s="70">
        <f t="shared" ca="1" si="480"/>
        <v>0.72610653935068303</v>
      </c>
      <c r="N1463" s="68">
        <f t="shared" si="467"/>
        <v>25</v>
      </c>
      <c r="O1463" s="75">
        <f ca="1">J1463*'Inputs and Outputs'!$D$5-('Model Part B'!K1463*'Model Part B'!N1463+K1463*Costperbumped)</f>
        <v>4040</v>
      </c>
      <c r="R1463" s="74">
        <v>1460</v>
      </c>
      <c r="S1463" s="68" t="s">
        <v>8</v>
      </c>
      <c r="T1463" s="71">
        <f t="shared" si="486"/>
        <v>44684</v>
      </c>
      <c r="U1463" s="67" t="s">
        <v>2</v>
      </c>
      <c r="V1463" s="68" t="str">
        <f>'Flight Data'!$A1461</f>
        <v>G1460</v>
      </c>
      <c r="W1463" s="68">
        <f ca="1">'Flight Data'!$B1461</f>
        <v>1</v>
      </c>
      <c r="X1463" s="68">
        <f ca="1">ROUND(NORMINV($AC1463,'Inputs and Outputs'!$C$19,'Inputs and Outputs'!$D$19),0)</f>
        <v>101</v>
      </c>
      <c r="Y1463" s="68">
        <f t="shared" si="468"/>
        <v>102</v>
      </c>
      <c r="Z1463" s="68">
        <f t="shared" ca="1" si="469"/>
        <v>101</v>
      </c>
      <c r="AA1463" s="68">
        <f ca="1">IF(Z1463-W1463&gt;'Inputs and Outputs'!$D$4,One-W1463,0)</f>
        <v>0</v>
      </c>
      <c r="AB1463" s="68">
        <f ca="1">Z1463*'Inputs and Outputs'!$D$5-AA1463*'Inputs and Outputs'!$D$6</f>
        <v>4040</v>
      </c>
      <c r="AC1463" s="70">
        <f t="shared" ca="1" si="481"/>
        <v>0.32259755025429937</v>
      </c>
      <c r="AD1463" s="68">
        <f t="shared" si="470"/>
        <v>25</v>
      </c>
      <c r="AE1463" s="75">
        <f ca="1">Z1463*'Inputs and Outputs'!$D$5-('Model Part B'!AA1463*'Model Part B'!AD1463+AA1463*Costperbumped)</f>
        <v>4040</v>
      </c>
      <c r="AH1463" s="74">
        <v>1460</v>
      </c>
      <c r="AI1463" s="68" t="s">
        <v>8</v>
      </c>
      <c r="AJ1463" s="71">
        <f t="shared" si="487"/>
        <v>44684</v>
      </c>
      <c r="AK1463" s="67" t="s">
        <v>2</v>
      </c>
      <c r="AL1463" s="68" t="str">
        <f>'Flight Data'!$A1461</f>
        <v>G1460</v>
      </c>
      <c r="AM1463" s="68">
        <f ca="1">'Flight Data'!$B1461</f>
        <v>1</v>
      </c>
      <c r="AN1463" s="68">
        <f ca="1">ROUND(NORMINV($AS1463,'Inputs and Outputs'!$C$19,'Inputs and Outputs'!$D$19),0)</f>
        <v>111</v>
      </c>
      <c r="AO1463" s="68">
        <f t="shared" si="471"/>
        <v>103</v>
      </c>
      <c r="AP1463" s="68">
        <f t="shared" ca="1" si="472"/>
        <v>103</v>
      </c>
      <c r="AQ1463" s="68">
        <f ca="1">IF(AP1463-AM1463&gt;'Inputs and Outputs'!$D$4,Three-AM1463,0)</f>
        <v>2</v>
      </c>
      <c r="AR1463" s="68">
        <f ca="1">AP1463*'Inputs and Outputs'!$D$5-AQ1463*'Inputs and Outputs'!$D$6</f>
        <v>3920</v>
      </c>
      <c r="AS1463" s="70">
        <f t="shared" ca="1" si="482"/>
        <v>0.95102709785648787</v>
      </c>
      <c r="AT1463" s="68">
        <f t="shared" si="473"/>
        <v>25</v>
      </c>
      <c r="AU1463" s="75">
        <f ca="1">AP1463*'Inputs and Outputs'!$D$5-('Model Part B'!AQ1463*'Model Part B'!AT1463+AQ1463*Costperbumped)</f>
        <v>3870</v>
      </c>
      <c r="AX1463" s="74">
        <v>1460</v>
      </c>
      <c r="AY1463" s="68" t="s">
        <v>8</v>
      </c>
      <c r="AZ1463" s="71">
        <f t="shared" si="488"/>
        <v>44684</v>
      </c>
      <c r="BA1463" s="67" t="s">
        <v>2</v>
      </c>
      <c r="BB1463" s="68" t="str">
        <f>'Flight Data'!$A1461</f>
        <v>G1460</v>
      </c>
      <c r="BC1463" s="68">
        <f ca="1">'Flight Data'!$B1461</f>
        <v>1</v>
      </c>
      <c r="BD1463" s="68">
        <f ca="1">ROUND(NORMINV($BI1463,'Inputs and Outputs'!$C$19,'Inputs and Outputs'!$D$19),0)</f>
        <v>98</v>
      </c>
      <c r="BE1463" s="68">
        <f t="shared" si="474"/>
        <v>104</v>
      </c>
      <c r="BF1463" s="68">
        <f t="shared" ca="1" si="475"/>
        <v>98</v>
      </c>
      <c r="BG1463" s="68">
        <f ca="1">IF(BF1463-BC1463&gt;'Inputs and Outputs'!$D$4,Four-BC1463,0)</f>
        <v>0</v>
      </c>
      <c r="BH1463" s="68">
        <f ca="1">BF1463*'Inputs and Outputs'!$D$5-BG1463*'Inputs and Outputs'!$D$6</f>
        <v>3920</v>
      </c>
      <c r="BI1463" s="70">
        <f t="shared" ca="1" si="483"/>
        <v>0.18003966413388595</v>
      </c>
      <c r="BJ1463" s="68">
        <f t="shared" si="476"/>
        <v>25</v>
      </c>
      <c r="BK1463" s="75">
        <f ca="1">BF1463*'Inputs and Outputs'!$D$5-('Model Part B'!BG1463*'Model Part B'!BJ1463+BG1463*Costperbumped)</f>
        <v>3920</v>
      </c>
      <c r="BN1463" s="74">
        <v>1460</v>
      </c>
      <c r="BO1463" s="68" t="s">
        <v>8</v>
      </c>
      <c r="BP1463" s="71">
        <f t="shared" si="489"/>
        <v>44684</v>
      </c>
      <c r="BQ1463" s="67" t="s">
        <v>2</v>
      </c>
      <c r="BR1463" s="68" t="str">
        <f>'Flight Data'!$A1461</f>
        <v>G1460</v>
      </c>
      <c r="BS1463" s="68">
        <f ca="1">'Flight Data'!$B1461</f>
        <v>1</v>
      </c>
      <c r="BT1463" s="68">
        <f ca="1">ROUND(NORMINV($BY1463,'Inputs and Outputs'!$C$18,'Inputs and Outputs'!$D$18),0)</f>
        <v>113</v>
      </c>
      <c r="BU1463" s="68">
        <f t="shared" si="477"/>
        <v>105</v>
      </c>
      <c r="BV1463" s="68">
        <f t="shared" ca="1" si="478"/>
        <v>105</v>
      </c>
      <c r="BW1463" s="68">
        <f ca="1">IF(BV1463-BS1463&gt;'Inputs and Outputs'!$D$4,Five-BS1463,0)</f>
        <v>4</v>
      </c>
      <c r="BX1463" s="68">
        <f ca="1">BV1463*'Inputs and Outputs'!$D$5-BW1463*'Inputs and Outputs'!$D$6</f>
        <v>3800</v>
      </c>
      <c r="BY1463" s="70">
        <f t="shared" ca="1" si="484"/>
        <v>0.97699063366379746</v>
      </c>
      <c r="BZ1463" s="68">
        <f t="shared" si="479"/>
        <v>25</v>
      </c>
      <c r="CA1463" s="75">
        <f ca="1">BV1463*'Inputs and Outputs'!$D$5-('Model Part B'!BW1463*'Model Part B'!BZ1463+BW1463*Costperbumped)</f>
        <v>3700</v>
      </c>
    </row>
    <row r="1464" spans="2:79" x14ac:dyDescent="0.2">
      <c r="B1464" s="74">
        <v>1461</v>
      </c>
      <c r="C1464" s="68" t="s">
        <v>8</v>
      </c>
      <c r="D1464" s="71">
        <f t="shared" si="485"/>
        <v>44684</v>
      </c>
      <c r="E1464" s="67" t="s">
        <v>0</v>
      </c>
      <c r="F1464" s="68" t="str">
        <f>'Flight Data'!$A1462</f>
        <v>G1461</v>
      </c>
      <c r="G1464" s="68">
        <f ca="1">'Flight Data'!$B1462</f>
        <v>3</v>
      </c>
      <c r="H1464" s="68">
        <f ca="1">ROUND(NORMINV($M1464,'Inputs and Outputs'!$C$20,'Inputs and Outputs'!$D$20),0)</f>
        <v>109</v>
      </c>
      <c r="I1464" s="68">
        <f t="shared" si="465"/>
        <v>101</v>
      </c>
      <c r="J1464" s="68">
        <f t="shared" ca="1" si="466"/>
        <v>101</v>
      </c>
      <c r="K1464" s="68">
        <f ca="1">IF(J1464-G1464&gt;'Inputs and Outputs'!$D$4,One-G1464,0)</f>
        <v>0</v>
      </c>
      <c r="L1464" s="68">
        <f ca="1">J1464*'Inputs and Outputs'!$D$5-K1464*'Inputs and Outputs'!$D$6</f>
        <v>4040</v>
      </c>
      <c r="M1464" s="70">
        <f t="shared" ca="1" si="480"/>
        <v>0.79011724488207113</v>
      </c>
      <c r="N1464" s="68">
        <f t="shared" si="467"/>
        <v>200</v>
      </c>
      <c r="O1464" s="75">
        <f ca="1">J1464*'Inputs and Outputs'!$D$5-('Model Part B'!K1464*'Model Part B'!N1464+K1464*Costperbumped)</f>
        <v>4040</v>
      </c>
      <c r="R1464" s="74">
        <v>1461</v>
      </c>
      <c r="S1464" s="68" t="s">
        <v>8</v>
      </c>
      <c r="T1464" s="71">
        <f t="shared" si="486"/>
        <v>44684</v>
      </c>
      <c r="U1464" s="67" t="s">
        <v>0</v>
      </c>
      <c r="V1464" s="68" t="str">
        <f>'Flight Data'!$A1462</f>
        <v>G1461</v>
      </c>
      <c r="W1464" s="68">
        <f ca="1">'Flight Data'!$B1462</f>
        <v>3</v>
      </c>
      <c r="X1464" s="68">
        <f ca="1">ROUND(NORMINV($AC1464,'Inputs and Outputs'!$C$20,'Inputs and Outputs'!$D$20),0)</f>
        <v>105</v>
      </c>
      <c r="Y1464" s="68">
        <f t="shared" si="468"/>
        <v>102</v>
      </c>
      <c r="Z1464" s="68">
        <f t="shared" ca="1" si="469"/>
        <v>102</v>
      </c>
      <c r="AA1464" s="68">
        <f ca="1">IF(Z1464-W1464&gt;'Inputs and Outputs'!$D$4,One-W1464,0)</f>
        <v>0</v>
      </c>
      <c r="AB1464" s="68">
        <f ca="1">Z1464*'Inputs and Outputs'!$D$5-AA1464*'Inputs and Outputs'!$D$6</f>
        <v>4080</v>
      </c>
      <c r="AC1464" s="70">
        <f t="shared" ca="1" si="481"/>
        <v>0.5061089476142967</v>
      </c>
      <c r="AD1464" s="68">
        <f t="shared" si="470"/>
        <v>200</v>
      </c>
      <c r="AE1464" s="75">
        <f ca="1">Z1464*'Inputs and Outputs'!$D$5-('Model Part B'!AA1464*'Model Part B'!AD1464+AA1464*Costperbumped)</f>
        <v>4080</v>
      </c>
      <c r="AH1464" s="74">
        <v>1461</v>
      </c>
      <c r="AI1464" s="68" t="s">
        <v>8</v>
      </c>
      <c r="AJ1464" s="71">
        <f t="shared" si="487"/>
        <v>44684</v>
      </c>
      <c r="AK1464" s="67" t="s">
        <v>0</v>
      </c>
      <c r="AL1464" s="68" t="str">
        <f>'Flight Data'!$A1462</f>
        <v>G1461</v>
      </c>
      <c r="AM1464" s="68">
        <f ca="1">'Flight Data'!$B1462</f>
        <v>3</v>
      </c>
      <c r="AN1464" s="68">
        <f ca="1">ROUND(NORMINV($AS1464,'Inputs and Outputs'!$C$20,'Inputs and Outputs'!$D$20),0)</f>
        <v>109</v>
      </c>
      <c r="AO1464" s="68">
        <f t="shared" si="471"/>
        <v>103</v>
      </c>
      <c r="AP1464" s="68">
        <f t="shared" ca="1" si="472"/>
        <v>103</v>
      </c>
      <c r="AQ1464" s="68">
        <f ca="1">IF(AP1464-AM1464&gt;'Inputs and Outputs'!$D$4,Three-AM1464,0)</f>
        <v>0</v>
      </c>
      <c r="AR1464" s="68">
        <f ca="1">AP1464*'Inputs and Outputs'!$D$5-AQ1464*'Inputs and Outputs'!$D$6</f>
        <v>4120</v>
      </c>
      <c r="AS1464" s="70">
        <f t="shared" ca="1" si="482"/>
        <v>0.75999857442027097</v>
      </c>
      <c r="AT1464" s="68">
        <f t="shared" si="473"/>
        <v>200</v>
      </c>
      <c r="AU1464" s="75">
        <f ca="1">AP1464*'Inputs and Outputs'!$D$5-('Model Part B'!AQ1464*'Model Part B'!AT1464+AQ1464*Costperbumped)</f>
        <v>4120</v>
      </c>
      <c r="AX1464" s="74">
        <v>1461</v>
      </c>
      <c r="AY1464" s="68" t="s">
        <v>8</v>
      </c>
      <c r="AZ1464" s="71">
        <f t="shared" si="488"/>
        <v>44684</v>
      </c>
      <c r="BA1464" s="67" t="s">
        <v>0</v>
      </c>
      <c r="BB1464" s="68" t="str">
        <f>'Flight Data'!$A1462</f>
        <v>G1461</v>
      </c>
      <c r="BC1464" s="68">
        <f ca="1">'Flight Data'!$B1462</f>
        <v>3</v>
      </c>
      <c r="BD1464" s="68">
        <f ca="1">ROUND(NORMINV($BI1464,'Inputs and Outputs'!$C$20,'Inputs and Outputs'!$D$20),0)</f>
        <v>107</v>
      </c>
      <c r="BE1464" s="68">
        <f t="shared" si="474"/>
        <v>104</v>
      </c>
      <c r="BF1464" s="68">
        <f t="shared" ca="1" si="475"/>
        <v>104</v>
      </c>
      <c r="BG1464" s="68">
        <f ca="1">IF(BF1464-BC1464&gt;'Inputs and Outputs'!$D$4,Four-BC1464,0)</f>
        <v>1</v>
      </c>
      <c r="BH1464" s="68">
        <f ca="1">BF1464*'Inputs and Outputs'!$D$5-BG1464*'Inputs and Outputs'!$D$6</f>
        <v>4060</v>
      </c>
      <c r="BI1464" s="70">
        <f t="shared" ca="1" si="483"/>
        <v>0.64824284362428053</v>
      </c>
      <c r="BJ1464" s="68">
        <f t="shared" si="476"/>
        <v>200</v>
      </c>
      <c r="BK1464" s="75">
        <f ca="1">BF1464*'Inputs and Outputs'!$D$5-('Model Part B'!BG1464*'Model Part B'!BJ1464+BG1464*Costperbumped)</f>
        <v>3860</v>
      </c>
      <c r="BN1464" s="74">
        <v>1461</v>
      </c>
      <c r="BO1464" s="68" t="s">
        <v>8</v>
      </c>
      <c r="BP1464" s="71">
        <f t="shared" si="489"/>
        <v>44684</v>
      </c>
      <c r="BQ1464" s="67" t="s">
        <v>0</v>
      </c>
      <c r="BR1464" s="68" t="str">
        <f>'Flight Data'!$A1462</f>
        <v>G1461</v>
      </c>
      <c r="BS1464" s="68">
        <f ca="1">'Flight Data'!$B1462</f>
        <v>3</v>
      </c>
      <c r="BT1464" s="68">
        <f ca="1">ROUND(NORMINV($BY1464,'Inputs and Outputs'!$C$18,'Inputs and Outputs'!$D$18),0)</f>
        <v>108</v>
      </c>
      <c r="BU1464" s="68">
        <f t="shared" si="477"/>
        <v>105</v>
      </c>
      <c r="BV1464" s="68">
        <f t="shared" ca="1" si="478"/>
        <v>105</v>
      </c>
      <c r="BW1464" s="68">
        <f ca="1">IF(BV1464-BS1464&gt;'Inputs and Outputs'!$D$4,Five-BS1464,0)</f>
        <v>2</v>
      </c>
      <c r="BX1464" s="68">
        <f ca="1">BV1464*'Inputs and Outputs'!$D$5-BW1464*'Inputs and Outputs'!$D$6</f>
        <v>4000</v>
      </c>
      <c r="BY1464" s="70">
        <f t="shared" ca="1" si="484"/>
        <v>0.86215765972146219</v>
      </c>
      <c r="BZ1464" s="68">
        <f t="shared" si="479"/>
        <v>200</v>
      </c>
      <c r="CA1464" s="75">
        <f ca="1">BV1464*'Inputs and Outputs'!$D$5-('Model Part B'!BW1464*'Model Part B'!BZ1464+BW1464*Costperbumped)</f>
        <v>3600</v>
      </c>
    </row>
    <row r="1465" spans="2:79" x14ac:dyDescent="0.2">
      <c r="B1465" s="74">
        <v>1462</v>
      </c>
      <c r="C1465" s="68" t="s">
        <v>7</v>
      </c>
      <c r="D1465" s="71">
        <f t="shared" si="485"/>
        <v>44685</v>
      </c>
      <c r="E1465" s="67" t="s">
        <v>3</v>
      </c>
      <c r="F1465" s="68" t="str">
        <f>'Flight Data'!$A1463</f>
        <v>G1462</v>
      </c>
      <c r="G1465" s="68">
        <f ca="1">'Flight Data'!$B1463</f>
        <v>9</v>
      </c>
      <c r="H1465" s="68">
        <f ca="1">ROUND(NORMINV($M1465,'Inputs and Outputs'!$C$18,'Inputs and Outputs'!$D$18),0)</f>
        <v>99</v>
      </c>
      <c r="I1465" s="68">
        <f t="shared" si="465"/>
        <v>101</v>
      </c>
      <c r="J1465" s="68">
        <f t="shared" ca="1" si="466"/>
        <v>99</v>
      </c>
      <c r="K1465" s="68">
        <f ca="1">IF(J1465-G1465&gt;'Inputs and Outputs'!$D$4,One-G1465,0)</f>
        <v>0</v>
      </c>
      <c r="L1465" s="68">
        <f ca="1">J1465*'Inputs and Outputs'!$D$5-K1465*'Inputs and Outputs'!$D$6</f>
        <v>3960</v>
      </c>
      <c r="M1465" s="70">
        <f t="shared" ca="1" si="480"/>
        <v>0.34910407725198767</v>
      </c>
      <c r="N1465" s="68">
        <f t="shared" si="467"/>
        <v>25</v>
      </c>
      <c r="O1465" s="75">
        <f ca="1">J1465*'Inputs and Outputs'!$D$5-('Model Part B'!K1465*'Model Part B'!N1465+K1465*Costperbumped)</f>
        <v>3960</v>
      </c>
      <c r="R1465" s="74">
        <v>1462</v>
      </c>
      <c r="S1465" s="68" t="s">
        <v>7</v>
      </c>
      <c r="T1465" s="71">
        <f t="shared" si="486"/>
        <v>44685</v>
      </c>
      <c r="U1465" s="67" t="s">
        <v>3</v>
      </c>
      <c r="V1465" s="68" t="str">
        <f>'Flight Data'!$A1463</f>
        <v>G1462</v>
      </c>
      <c r="W1465" s="68">
        <f ca="1">'Flight Data'!$B1463</f>
        <v>9</v>
      </c>
      <c r="X1465" s="68">
        <f ca="1">ROUND(NORMINV($AC1465,'Inputs and Outputs'!$C$18,'Inputs and Outputs'!$D$18),0)</f>
        <v>98</v>
      </c>
      <c r="Y1465" s="68">
        <f t="shared" si="468"/>
        <v>102</v>
      </c>
      <c r="Z1465" s="68">
        <f t="shared" ca="1" si="469"/>
        <v>98</v>
      </c>
      <c r="AA1465" s="68">
        <f ca="1">IF(Z1465-W1465&gt;'Inputs and Outputs'!$D$4,One-W1465,0)</f>
        <v>0</v>
      </c>
      <c r="AB1465" s="68">
        <f ca="1">Z1465*'Inputs and Outputs'!$D$5-AA1465*'Inputs and Outputs'!$D$6</f>
        <v>3920</v>
      </c>
      <c r="AC1465" s="70">
        <f t="shared" ca="1" si="481"/>
        <v>0.31464141661257305</v>
      </c>
      <c r="AD1465" s="68">
        <f t="shared" si="470"/>
        <v>25</v>
      </c>
      <c r="AE1465" s="75">
        <f ca="1">Z1465*'Inputs and Outputs'!$D$5-('Model Part B'!AA1465*'Model Part B'!AD1465+AA1465*Costperbumped)</f>
        <v>3920</v>
      </c>
      <c r="AH1465" s="74">
        <v>1462</v>
      </c>
      <c r="AI1465" s="68" t="s">
        <v>7</v>
      </c>
      <c r="AJ1465" s="71">
        <f t="shared" si="487"/>
        <v>44685</v>
      </c>
      <c r="AK1465" s="67" t="s">
        <v>3</v>
      </c>
      <c r="AL1465" s="68" t="str">
        <f>'Flight Data'!$A1463</f>
        <v>G1462</v>
      </c>
      <c r="AM1465" s="68">
        <f ca="1">'Flight Data'!$B1463</f>
        <v>9</v>
      </c>
      <c r="AN1465" s="68">
        <f ca="1">ROUND(NORMINV($AS1465,'Inputs and Outputs'!$C$18,'Inputs and Outputs'!$D$18),0)</f>
        <v>93</v>
      </c>
      <c r="AO1465" s="68">
        <f t="shared" si="471"/>
        <v>103</v>
      </c>
      <c r="AP1465" s="68">
        <f t="shared" ca="1" si="472"/>
        <v>93</v>
      </c>
      <c r="AQ1465" s="68">
        <f ca="1">IF(AP1465-AM1465&gt;'Inputs and Outputs'!$D$4,Three-AM1465,0)</f>
        <v>0</v>
      </c>
      <c r="AR1465" s="68">
        <f ca="1">AP1465*'Inputs and Outputs'!$D$5-AQ1465*'Inputs and Outputs'!$D$6</f>
        <v>3720</v>
      </c>
      <c r="AS1465" s="70">
        <f t="shared" ca="1" si="482"/>
        <v>8.3075090742322E-2</v>
      </c>
      <c r="AT1465" s="68">
        <f t="shared" si="473"/>
        <v>25</v>
      </c>
      <c r="AU1465" s="75">
        <f ca="1">AP1465*'Inputs and Outputs'!$D$5-('Model Part B'!AQ1465*'Model Part B'!AT1465+AQ1465*Costperbumped)</f>
        <v>3720</v>
      </c>
      <c r="AX1465" s="74">
        <v>1462</v>
      </c>
      <c r="AY1465" s="68" t="s">
        <v>7</v>
      </c>
      <c r="AZ1465" s="71">
        <f t="shared" si="488"/>
        <v>44685</v>
      </c>
      <c r="BA1465" s="67" t="s">
        <v>3</v>
      </c>
      <c r="BB1465" s="68" t="str">
        <f>'Flight Data'!$A1463</f>
        <v>G1462</v>
      </c>
      <c r="BC1465" s="68">
        <f ca="1">'Flight Data'!$B1463</f>
        <v>9</v>
      </c>
      <c r="BD1465" s="68">
        <f ca="1">ROUND(NORMINV($BI1465,'Inputs and Outputs'!$C$18,'Inputs and Outputs'!$D$18),0)</f>
        <v>90</v>
      </c>
      <c r="BE1465" s="68">
        <f t="shared" si="474"/>
        <v>104</v>
      </c>
      <c r="BF1465" s="68">
        <f t="shared" ca="1" si="475"/>
        <v>90</v>
      </c>
      <c r="BG1465" s="68">
        <f ca="1">IF(BF1465-BC1465&gt;'Inputs and Outputs'!$D$4,Four-BC1465,0)</f>
        <v>0</v>
      </c>
      <c r="BH1465" s="68">
        <f ca="1">BF1465*'Inputs and Outputs'!$D$5-BG1465*'Inputs and Outputs'!$D$6</f>
        <v>3600</v>
      </c>
      <c r="BI1465" s="70">
        <f t="shared" ca="1" si="483"/>
        <v>3.4926337684474951E-2</v>
      </c>
      <c r="BJ1465" s="68">
        <f t="shared" si="476"/>
        <v>25</v>
      </c>
      <c r="BK1465" s="75">
        <f ca="1">BF1465*'Inputs and Outputs'!$D$5-('Model Part B'!BG1465*'Model Part B'!BJ1465+BG1465*Costperbumped)</f>
        <v>3600</v>
      </c>
      <c r="BN1465" s="74">
        <v>1462</v>
      </c>
      <c r="BO1465" s="68" t="s">
        <v>7</v>
      </c>
      <c r="BP1465" s="71">
        <f t="shared" si="489"/>
        <v>44685</v>
      </c>
      <c r="BQ1465" s="67" t="s">
        <v>3</v>
      </c>
      <c r="BR1465" s="68" t="str">
        <f>'Flight Data'!$A1463</f>
        <v>G1462</v>
      </c>
      <c r="BS1465" s="68">
        <f ca="1">'Flight Data'!$B1463</f>
        <v>9</v>
      </c>
      <c r="BT1465" s="68">
        <f ca="1">ROUND(NORMINV($BY1465,'Inputs and Outputs'!$C$18,'Inputs and Outputs'!$D$18),0)</f>
        <v>99</v>
      </c>
      <c r="BU1465" s="68">
        <f t="shared" si="477"/>
        <v>105</v>
      </c>
      <c r="BV1465" s="68">
        <f t="shared" ca="1" si="478"/>
        <v>99</v>
      </c>
      <c r="BW1465" s="68">
        <f ca="1">IF(BV1465-BS1465&gt;'Inputs and Outputs'!$D$4,Five-BS1465,0)</f>
        <v>0</v>
      </c>
      <c r="BX1465" s="68">
        <f ca="1">BV1465*'Inputs and Outputs'!$D$5-BW1465*'Inputs and Outputs'!$D$6</f>
        <v>3960</v>
      </c>
      <c r="BY1465" s="70">
        <f t="shared" ca="1" si="484"/>
        <v>0.3957395214288375</v>
      </c>
      <c r="BZ1465" s="68">
        <f t="shared" si="479"/>
        <v>25</v>
      </c>
      <c r="CA1465" s="75">
        <f ca="1">BV1465*'Inputs and Outputs'!$D$5-('Model Part B'!BW1465*'Model Part B'!BZ1465+BW1465*Costperbumped)</f>
        <v>3960</v>
      </c>
    </row>
    <row r="1466" spans="2:79" x14ac:dyDescent="0.2">
      <c r="B1466" s="74">
        <v>1463</v>
      </c>
      <c r="C1466" s="68" t="s">
        <v>7</v>
      </c>
      <c r="D1466" s="71">
        <f t="shared" si="485"/>
        <v>44685</v>
      </c>
      <c r="E1466" s="67" t="s">
        <v>2</v>
      </c>
      <c r="F1466" s="68" t="str">
        <f>'Flight Data'!$A1464</f>
        <v>G1463</v>
      </c>
      <c r="G1466" s="68">
        <f ca="1">'Flight Data'!$B1464</f>
        <v>8</v>
      </c>
      <c r="H1466" s="68">
        <f ca="1">ROUND(NORMINV($M1466,'Inputs and Outputs'!$C$19,'Inputs and Outputs'!$D$19),0)</f>
        <v>95</v>
      </c>
      <c r="I1466" s="68">
        <f t="shared" si="465"/>
        <v>101</v>
      </c>
      <c r="J1466" s="68">
        <f t="shared" ca="1" si="466"/>
        <v>95</v>
      </c>
      <c r="K1466" s="68">
        <f ca="1">IF(J1466-G1466&gt;'Inputs and Outputs'!$D$4,One-G1466,0)</f>
        <v>0</v>
      </c>
      <c r="L1466" s="68">
        <f ca="1">J1466*'Inputs and Outputs'!$D$5-K1466*'Inputs and Outputs'!$D$6</f>
        <v>3800</v>
      </c>
      <c r="M1466" s="70">
        <f t="shared" ca="1" si="480"/>
        <v>6.3435632226368499E-2</v>
      </c>
      <c r="N1466" s="68">
        <f t="shared" si="467"/>
        <v>25</v>
      </c>
      <c r="O1466" s="75">
        <f ca="1">J1466*'Inputs and Outputs'!$D$5-('Model Part B'!K1466*'Model Part B'!N1466+K1466*Costperbumped)</f>
        <v>3800</v>
      </c>
      <c r="R1466" s="74">
        <v>1463</v>
      </c>
      <c r="S1466" s="68" t="s">
        <v>7</v>
      </c>
      <c r="T1466" s="71">
        <f t="shared" si="486"/>
        <v>44685</v>
      </c>
      <c r="U1466" s="67" t="s">
        <v>2</v>
      </c>
      <c r="V1466" s="68" t="str">
        <f>'Flight Data'!$A1464</f>
        <v>G1463</v>
      </c>
      <c r="W1466" s="68">
        <f ca="1">'Flight Data'!$B1464</f>
        <v>8</v>
      </c>
      <c r="X1466" s="68">
        <f ca="1">ROUND(NORMINV($AC1466,'Inputs and Outputs'!$C$19,'Inputs and Outputs'!$D$19),0)</f>
        <v>113</v>
      </c>
      <c r="Y1466" s="68">
        <f t="shared" si="468"/>
        <v>102</v>
      </c>
      <c r="Z1466" s="68">
        <f t="shared" ca="1" si="469"/>
        <v>102</v>
      </c>
      <c r="AA1466" s="68">
        <f ca="1">IF(Z1466-W1466&gt;'Inputs and Outputs'!$D$4,One-W1466,0)</f>
        <v>0</v>
      </c>
      <c r="AB1466" s="68">
        <f ca="1">Z1466*'Inputs and Outputs'!$D$5-AA1466*'Inputs and Outputs'!$D$6</f>
        <v>4080</v>
      </c>
      <c r="AC1466" s="70">
        <f t="shared" ca="1" si="481"/>
        <v>0.97442060772410977</v>
      </c>
      <c r="AD1466" s="68">
        <f t="shared" si="470"/>
        <v>25</v>
      </c>
      <c r="AE1466" s="75">
        <f ca="1">Z1466*'Inputs and Outputs'!$D$5-('Model Part B'!AA1466*'Model Part B'!AD1466+AA1466*Costperbumped)</f>
        <v>4080</v>
      </c>
      <c r="AH1466" s="74">
        <v>1463</v>
      </c>
      <c r="AI1466" s="68" t="s">
        <v>7</v>
      </c>
      <c r="AJ1466" s="71">
        <f t="shared" si="487"/>
        <v>44685</v>
      </c>
      <c r="AK1466" s="67" t="s">
        <v>2</v>
      </c>
      <c r="AL1466" s="68" t="str">
        <f>'Flight Data'!$A1464</f>
        <v>G1463</v>
      </c>
      <c r="AM1466" s="68">
        <f ca="1">'Flight Data'!$B1464</f>
        <v>8</v>
      </c>
      <c r="AN1466" s="68">
        <f ca="1">ROUND(NORMINV($AS1466,'Inputs and Outputs'!$C$19,'Inputs and Outputs'!$D$19),0)</f>
        <v>105</v>
      </c>
      <c r="AO1466" s="68">
        <f t="shared" si="471"/>
        <v>103</v>
      </c>
      <c r="AP1466" s="68">
        <f t="shared" ca="1" si="472"/>
        <v>103</v>
      </c>
      <c r="AQ1466" s="68">
        <f ca="1">IF(AP1466-AM1466&gt;'Inputs and Outputs'!$D$4,Three-AM1466,0)</f>
        <v>0</v>
      </c>
      <c r="AR1466" s="68">
        <f ca="1">AP1466*'Inputs and Outputs'!$D$5-AQ1466*'Inputs and Outputs'!$D$6</f>
        <v>4120</v>
      </c>
      <c r="AS1466" s="70">
        <f t="shared" ca="1" si="482"/>
        <v>0.68873294148992348</v>
      </c>
      <c r="AT1466" s="68">
        <f t="shared" si="473"/>
        <v>25</v>
      </c>
      <c r="AU1466" s="75">
        <f ca="1">AP1466*'Inputs and Outputs'!$D$5-('Model Part B'!AQ1466*'Model Part B'!AT1466+AQ1466*Costperbumped)</f>
        <v>4120</v>
      </c>
      <c r="AX1466" s="74">
        <v>1463</v>
      </c>
      <c r="AY1466" s="68" t="s">
        <v>7</v>
      </c>
      <c r="AZ1466" s="71">
        <f t="shared" si="488"/>
        <v>44685</v>
      </c>
      <c r="BA1466" s="67" t="s">
        <v>2</v>
      </c>
      <c r="BB1466" s="68" t="str">
        <f>'Flight Data'!$A1464</f>
        <v>G1463</v>
      </c>
      <c r="BC1466" s="68">
        <f ca="1">'Flight Data'!$B1464</f>
        <v>8</v>
      </c>
      <c r="BD1466" s="68">
        <f ca="1">ROUND(NORMINV($BI1466,'Inputs and Outputs'!$C$19,'Inputs and Outputs'!$D$19),0)</f>
        <v>103</v>
      </c>
      <c r="BE1466" s="68">
        <f t="shared" si="474"/>
        <v>104</v>
      </c>
      <c r="BF1466" s="68">
        <f t="shared" ca="1" si="475"/>
        <v>103</v>
      </c>
      <c r="BG1466" s="68">
        <f ca="1">IF(BF1466-BC1466&gt;'Inputs and Outputs'!$D$4,Four-BC1466,0)</f>
        <v>0</v>
      </c>
      <c r="BH1466" s="68">
        <f ca="1">BF1466*'Inputs and Outputs'!$D$5-BG1466*'Inputs and Outputs'!$D$6</f>
        <v>4120</v>
      </c>
      <c r="BI1466" s="70">
        <f t="shared" ca="1" si="483"/>
        <v>0.48778693866583533</v>
      </c>
      <c r="BJ1466" s="68">
        <f t="shared" si="476"/>
        <v>25</v>
      </c>
      <c r="BK1466" s="75">
        <f ca="1">BF1466*'Inputs and Outputs'!$D$5-('Model Part B'!BG1466*'Model Part B'!BJ1466+BG1466*Costperbumped)</f>
        <v>4120</v>
      </c>
      <c r="BN1466" s="74">
        <v>1463</v>
      </c>
      <c r="BO1466" s="68" t="s">
        <v>7</v>
      </c>
      <c r="BP1466" s="71">
        <f t="shared" si="489"/>
        <v>44685</v>
      </c>
      <c r="BQ1466" s="67" t="s">
        <v>2</v>
      </c>
      <c r="BR1466" s="68" t="str">
        <f>'Flight Data'!$A1464</f>
        <v>G1463</v>
      </c>
      <c r="BS1466" s="68">
        <f ca="1">'Flight Data'!$B1464</f>
        <v>8</v>
      </c>
      <c r="BT1466" s="68">
        <f ca="1">ROUND(NORMINV($BY1466,'Inputs and Outputs'!$C$18,'Inputs and Outputs'!$D$18),0)</f>
        <v>99</v>
      </c>
      <c r="BU1466" s="68">
        <f t="shared" si="477"/>
        <v>105</v>
      </c>
      <c r="BV1466" s="68">
        <f t="shared" ca="1" si="478"/>
        <v>99</v>
      </c>
      <c r="BW1466" s="68">
        <f ca="1">IF(BV1466-BS1466&gt;'Inputs and Outputs'!$D$4,Five-BS1466,0)</f>
        <v>0</v>
      </c>
      <c r="BX1466" s="68">
        <f ca="1">BV1466*'Inputs and Outputs'!$D$5-BW1466*'Inputs and Outputs'!$D$6</f>
        <v>3960</v>
      </c>
      <c r="BY1466" s="70">
        <f t="shared" ca="1" si="484"/>
        <v>0.39359105461616306</v>
      </c>
      <c r="BZ1466" s="68">
        <f t="shared" si="479"/>
        <v>25</v>
      </c>
      <c r="CA1466" s="75">
        <f ca="1">BV1466*'Inputs and Outputs'!$D$5-('Model Part B'!BW1466*'Model Part B'!BZ1466+BW1466*Costperbumped)</f>
        <v>3960</v>
      </c>
    </row>
    <row r="1467" spans="2:79" x14ac:dyDescent="0.2">
      <c r="B1467" s="74">
        <v>1464</v>
      </c>
      <c r="C1467" s="68" t="s">
        <v>7</v>
      </c>
      <c r="D1467" s="71">
        <f t="shared" si="485"/>
        <v>44685</v>
      </c>
      <c r="E1467" s="67" t="s">
        <v>0</v>
      </c>
      <c r="F1467" s="68" t="str">
        <f>'Flight Data'!$A1465</f>
        <v>G1464</v>
      </c>
      <c r="G1467" s="68">
        <f ca="1">'Flight Data'!$B1465</f>
        <v>3</v>
      </c>
      <c r="H1467" s="68">
        <f ca="1">ROUND(NORMINV($M1467,'Inputs and Outputs'!$C$20,'Inputs and Outputs'!$D$20),0)</f>
        <v>102</v>
      </c>
      <c r="I1467" s="68">
        <f t="shared" si="465"/>
        <v>101</v>
      </c>
      <c r="J1467" s="68">
        <f t="shared" ca="1" si="466"/>
        <v>101</v>
      </c>
      <c r="K1467" s="68">
        <f ca="1">IF(J1467-G1467&gt;'Inputs and Outputs'!$D$4,One-G1467,0)</f>
        <v>0</v>
      </c>
      <c r="L1467" s="68">
        <f ca="1">J1467*'Inputs and Outputs'!$D$5-K1467*'Inputs and Outputs'!$D$6</f>
        <v>4040</v>
      </c>
      <c r="M1467" s="70">
        <f t="shared" ca="1" si="480"/>
        <v>0.27918166213106343</v>
      </c>
      <c r="N1467" s="68">
        <f t="shared" si="467"/>
        <v>200</v>
      </c>
      <c r="O1467" s="75">
        <f ca="1">J1467*'Inputs and Outputs'!$D$5-('Model Part B'!K1467*'Model Part B'!N1467+K1467*Costperbumped)</f>
        <v>4040</v>
      </c>
      <c r="R1467" s="74">
        <v>1464</v>
      </c>
      <c r="S1467" s="68" t="s">
        <v>7</v>
      </c>
      <c r="T1467" s="71">
        <f t="shared" si="486"/>
        <v>44685</v>
      </c>
      <c r="U1467" s="67" t="s">
        <v>0</v>
      </c>
      <c r="V1467" s="68" t="str">
        <f>'Flight Data'!$A1465</f>
        <v>G1464</v>
      </c>
      <c r="W1467" s="68">
        <f ca="1">'Flight Data'!$B1465</f>
        <v>3</v>
      </c>
      <c r="X1467" s="68">
        <f ca="1">ROUND(NORMINV($AC1467,'Inputs and Outputs'!$C$20,'Inputs and Outputs'!$D$20),0)</f>
        <v>107</v>
      </c>
      <c r="Y1467" s="68">
        <f t="shared" si="468"/>
        <v>102</v>
      </c>
      <c r="Z1467" s="68">
        <f t="shared" ca="1" si="469"/>
        <v>102</v>
      </c>
      <c r="AA1467" s="68">
        <f ca="1">IF(Z1467-W1467&gt;'Inputs and Outputs'!$D$4,One-W1467,0)</f>
        <v>0</v>
      </c>
      <c r="AB1467" s="68">
        <f ca="1">Z1467*'Inputs and Outputs'!$D$5-AA1467*'Inputs and Outputs'!$D$6</f>
        <v>4080</v>
      </c>
      <c r="AC1467" s="70">
        <f t="shared" ca="1" si="481"/>
        <v>0.67275266626437358</v>
      </c>
      <c r="AD1467" s="68">
        <f t="shared" si="470"/>
        <v>200</v>
      </c>
      <c r="AE1467" s="75">
        <f ca="1">Z1467*'Inputs and Outputs'!$D$5-('Model Part B'!AA1467*'Model Part B'!AD1467+AA1467*Costperbumped)</f>
        <v>4080</v>
      </c>
      <c r="AH1467" s="74">
        <v>1464</v>
      </c>
      <c r="AI1467" s="68" t="s">
        <v>7</v>
      </c>
      <c r="AJ1467" s="71">
        <f t="shared" si="487"/>
        <v>44685</v>
      </c>
      <c r="AK1467" s="67" t="s">
        <v>0</v>
      </c>
      <c r="AL1467" s="68" t="str">
        <f>'Flight Data'!$A1465</f>
        <v>G1464</v>
      </c>
      <c r="AM1467" s="68">
        <f ca="1">'Flight Data'!$B1465</f>
        <v>3</v>
      </c>
      <c r="AN1467" s="68">
        <f ca="1">ROUND(NORMINV($AS1467,'Inputs and Outputs'!$C$20,'Inputs and Outputs'!$D$20),0)</f>
        <v>103</v>
      </c>
      <c r="AO1467" s="68">
        <f t="shared" si="471"/>
        <v>103</v>
      </c>
      <c r="AP1467" s="68">
        <f t="shared" ca="1" si="472"/>
        <v>103</v>
      </c>
      <c r="AQ1467" s="68">
        <f ca="1">IF(AP1467-AM1467&gt;'Inputs and Outputs'!$D$4,Three-AM1467,0)</f>
        <v>0</v>
      </c>
      <c r="AR1467" s="68">
        <f ca="1">AP1467*'Inputs and Outputs'!$D$5-AQ1467*'Inputs and Outputs'!$D$6</f>
        <v>4120</v>
      </c>
      <c r="AS1467" s="70">
        <f t="shared" ca="1" si="482"/>
        <v>0.32163721305137694</v>
      </c>
      <c r="AT1467" s="68">
        <f t="shared" si="473"/>
        <v>200</v>
      </c>
      <c r="AU1467" s="75">
        <f ca="1">AP1467*'Inputs and Outputs'!$D$5-('Model Part B'!AQ1467*'Model Part B'!AT1467+AQ1467*Costperbumped)</f>
        <v>4120</v>
      </c>
      <c r="AX1467" s="74">
        <v>1464</v>
      </c>
      <c r="AY1467" s="68" t="s">
        <v>7</v>
      </c>
      <c r="AZ1467" s="71">
        <f t="shared" si="488"/>
        <v>44685</v>
      </c>
      <c r="BA1467" s="67" t="s">
        <v>0</v>
      </c>
      <c r="BB1467" s="68" t="str">
        <f>'Flight Data'!$A1465</f>
        <v>G1464</v>
      </c>
      <c r="BC1467" s="68">
        <f ca="1">'Flight Data'!$B1465</f>
        <v>3</v>
      </c>
      <c r="BD1467" s="68">
        <f ca="1">ROUND(NORMINV($BI1467,'Inputs and Outputs'!$C$20,'Inputs and Outputs'!$D$20),0)</f>
        <v>109</v>
      </c>
      <c r="BE1467" s="68">
        <f t="shared" si="474"/>
        <v>104</v>
      </c>
      <c r="BF1467" s="68">
        <f t="shared" ca="1" si="475"/>
        <v>104</v>
      </c>
      <c r="BG1467" s="68">
        <f ca="1">IF(BF1467-BC1467&gt;'Inputs and Outputs'!$D$4,Four-BC1467,0)</f>
        <v>1</v>
      </c>
      <c r="BH1467" s="68">
        <f ca="1">BF1467*'Inputs and Outputs'!$D$5-BG1467*'Inputs and Outputs'!$D$6</f>
        <v>4060</v>
      </c>
      <c r="BI1467" s="70">
        <f t="shared" ca="1" si="483"/>
        <v>0.78749167234231343</v>
      </c>
      <c r="BJ1467" s="68">
        <f t="shared" si="476"/>
        <v>200</v>
      </c>
      <c r="BK1467" s="75">
        <f ca="1">BF1467*'Inputs and Outputs'!$D$5-('Model Part B'!BG1467*'Model Part B'!BJ1467+BG1467*Costperbumped)</f>
        <v>3860</v>
      </c>
      <c r="BN1467" s="74">
        <v>1464</v>
      </c>
      <c r="BO1467" s="68" t="s">
        <v>7</v>
      </c>
      <c r="BP1467" s="71">
        <f t="shared" si="489"/>
        <v>44685</v>
      </c>
      <c r="BQ1467" s="67" t="s">
        <v>0</v>
      </c>
      <c r="BR1467" s="68" t="str">
        <f>'Flight Data'!$A1465</f>
        <v>G1464</v>
      </c>
      <c r="BS1467" s="68">
        <f ca="1">'Flight Data'!$B1465</f>
        <v>3</v>
      </c>
      <c r="BT1467" s="68">
        <f ca="1">ROUND(NORMINV($BY1467,'Inputs and Outputs'!$C$18,'Inputs and Outputs'!$D$18),0)</f>
        <v>97</v>
      </c>
      <c r="BU1467" s="68">
        <f t="shared" si="477"/>
        <v>105</v>
      </c>
      <c r="BV1467" s="68">
        <f t="shared" ca="1" si="478"/>
        <v>97</v>
      </c>
      <c r="BW1467" s="68">
        <f ca="1">IF(BV1467-BS1467&gt;'Inputs and Outputs'!$D$4,Five-BS1467,0)</f>
        <v>0</v>
      </c>
      <c r="BX1467" s="68">
        <f ca="1">BV1467*'Inputs and Outputs'!$D$5-BW1467*'Inputs and Outputs'!$D$6</f>
        <v>3880</v>
      </c>
      <c r="BY1467" s="70">
        <f t="shared" ca="1" si="484"/>
        <v>0.27859627393557451</v>
      </c>
      <c r="BZ1467" s="68">
        <f t="shared" si="479"/>
        <v>200</v>
      </c>
      <c r="CA1467" s="75">
        <f ca="1">BV1467*'Inputs and Outputs'!$D$5-('Model Part B'!BW1467*'Model Part B'!BZ1467+BW1467*Costperbumped)</f>
        <v>3880</v>
      </c>
    </row>
    <row r="1468" spans="2:79" x14ac:dyDescent="0.2">
      <c r="B1468" s="74">
        <v>1465</v>
      </c>
      <c r="C1468" s="68" t="s">
        <v>6</v>
      </c>
      <c r="D1468" s="71">
        <f t="shared" si="485"/>
        <v>44686</v>
      </c>
      <c r="E1468" s="67" t="s">
        <v>3</v>
      </c>
      <c r="F1468" s="68" t="str">
        <f>'Flight Data'!$A1466</f>
        <v>G1465</v>
      </c>
      <c r="G1468" s="68">
        <f ca="1">'Flight Data'!$B1466</f>
        <v>6</v>
      </c>
      <c r="H1468" s="68">
        <f ca="1">ROUND(NORMINV($M1468,'Inputs and Outputs'!$C$18,'Inputs and Outputs'!$D$18),0)</f>
        <v>101</v>
      </c>
      <c r="I1468" s="68">
        <f t="shared" si="465"/>
        <v>101</v>
      </c>
      <c r="J1468" s="68">
        <f t="shared" ca="1" si="466"/>
        <v>101</v>
      </c>
      <c r="K1468" s="68">
        <f ca="1">IF(J1468-G1468&gt;'Inputs and Outputs'!$D$4,One-G1468,0)</f>
        <v>0</v>
      </c>
      <c r="L1468" s="68">
        <f ca="1">J1468*'Inputs and Outputs'!$D$5-K1468*'Inputs and Outputs'!$D$6</f>
        <v>4040</v>
      </c>
      <c r="M1468" s="70">
        <f t="shared" ca="1" si="480"/>
        <v>0.4769631031150543</v>
      </c>
      <c r="N1468" s="68">
        <f t="shared" si="467"/>
        <v>25</v>
      </c>
      <c r="O1468" s="75">
        <f ca="1">J1468*'Inputs and Outputs'!$D$5-('Model Part B'!K1468*'Model Part B'!N1468+K1468*Costperbumped)</f>
        <v>4040</v>
      </c>
      <c r="R1468" s="74">
        <v>1465</v>
      </c>
      <c r="S1468" s="68" t="s">
        <v>6</v>
      </c>
      <c r="T1468" s="71">
        <f t="shared" si="486"/>
        <v>44686</v>
      </c>
      <c r="U1468" s="67" t="s">
        <v>3</v>
      </c>
      <c r="V1468" s="68" t="str">
        <f>'Flight Data'!$A1466</f>
        <v>G1465</v>
      </c>
      <c r="W1468" s="68">
        <f ca="1">'Flight Data'!$B1466</f>
        <v>6</v>
      </c>
      <c r="X1468" s="68">
        <f ca="1">ROUND(NORMINV($AC1468,'Inputs and Outputs'!$C$18,'Inputs and Outputs'!$D$18),0)</f>
        <v>98</v>
      </c>
      <c r="Y1468" s="68">
        <f t="shared" si="468"/>
        <v>102</v>
      </c>
      <c r="Z1468" s="68">
        <f t="shared" ca="1" si="469"/>
        <v>98</v>
      </c>
      <c r="AA1468" s="68">
        <f ca="1">IF(Z1468-W1468&gt;'Inputs and Outputs'!$D$4,One-W1468,0)</f>
        <v>0</v>
      </c>
      <c r="AB1468" s="68">
        <f ca="1">Z1468*'Inputs and Outputs'!$D$5-AA1468*'Inputs and Outputs'!$D$6</f>
        <v>3920</v>
      </c>
      <c r="AC1468" s="70">
        <f t="shared" ca="1" si="481"/>
        <v>0.28585070387799594</v>
      </c>
      <c r="AD1468" s="68">
        <f t="shared" si="470"/>
        <v>25</v>
      </c>
      <c r="AE1468" s="75">
        <f ca="1">Z1468*'Inputs and Outputs'!$D$5-('Model Part B'!AA1468*'Model Part B'!AD1468+AA1468*Costperbumped)</f>
        <v>3920</v>
      </c>
      <c r="AH1468" s="74">
        <v>1465</v>
      </c>
      <c r="AI1468" s="68" t="s">
        <v>6</v>
      </c>
      <c r="AJ1468" s="71">
        <f t="shared" si="487"/>
        <v>44686</v>
      </c>
      <c r="AK1468" s="67" t="s">
        <v>3</v>
      </c>
      <c r="AL1468" s="68" t="str">
        <f>'Flight Data'!$A1466</f>
        <v>G1465</v>
      </c>
      <c r="AM1468" s="68">
        <f ca="1">'Flight Data'!$B1466</f>
        <v>6</v>
      </c>
      <c r="AN1468" s="68">
        <f ca="1">ROUND(NORMINV($AS1468,'Inputs and Outputs'!$C$18,'Inputs and Outputs'!$D$18),0)</f>
        <v>107</v>
      </c>
      <c r="AO1468" s="68">
        <f t="shared" si="471"/>
        <v>103</v>
      </c>
      <c r="AP1468" s="68">
        <f t="shared" ca="1" si="472"/>
        <v>103</v>
      </c>
      <c r="AQ1468" s="68">
        <f ca="1">IF(AP1468-AM1468&gt;'Inputs and Outputs'!$D$4,Three-AM1468,0)</f>
        <v>0</v>
      </c>
      <c r="AR1468" s="68">
        <f ca="1">AP1468*'Inputs and Outputs'!$D$5-AQ1468*'Inputs and Outputs'!$D$6</f>
        <v>4120</v>
      </c>
      <c r="AS1468" s="70">
        <f t="shared" ca="1" si="482"/>
        <v>0.8234407666852015</v>
      </c>
      <c r="AT1468" s="68">
        <f t="shared" si="473"/>
        <v>25</v>
      </c>
      <c r="AU1468" s="75">
        <f ca="1">AP1468*'Inputs and Outputs'!$D$5-('Model Part B'!AQ1468*'Model Part B'!AT1468+AQ1468*Costperbumped)</f>
        <v>4120</v>
      </c>
      <c r="AX1468" s="74">
        <v>1465</v>
      </c>
      <c r="AY1468" s="68" t="s">
        <v>6</v>
      </c>
      <c r="AZ1468" s="71">
        <f t="shared" si="488"/>
        <v>44686</v>
      </c>
      <c r="BA1468" s="67" t="s">
        <v>3</v>
      </c>
      <c r="BB1468" s="68" t="str">
        <f>'Flight Data'!$A1466</f>
        <v>G1465</v>
      </c>
      <c r="BC1468" s="68">
        <f ca="1">'Flight Data'!$B1466</f>
        <v>6</v>
      </c>
      <c r="BD1468" s="68">
        <f ca="1">ROUND(NORMINV($BI1468,'Inputs and Outputs'!$C$18,'Inputs and Outputs'!$D$18),0)</f>
        <v>88</v>
      </c>
      <c r="BE1468" s="68">
        <f t="shared" si="474"/>
        <v>104</v>
      </c>
      <c r="BF1468" s="68">
        <f t="shared" ca="1" si="475"/>
        <v>88</v>
      </c>
      <c r="BG1468" s="68">
        <f ca="1">IF(BF1468-BC1468&gt;'Inputs and Outputs'!$D$4,Four-BC1468,0)</f>
        <v>0</v>
      </c>
      <c r="BH1468" s="68">
        <f ca="1">BF1468*'Inputs and Outputs'!$D$5-BG1468*'Inputs and Outputs'!$D$6</f>
        <v>3520</v>
      </c>
      <c r="BI1468" s="70">
        <f t="shared" ca="1" si="483"/>
        <v>1.6734056441797152E-2</v>
      </c>
      <c r="BJ1468" s="68">
        <f t="shared" si="476"/>
        <v>25</v>
      </c>
      <c r="BK1468" s="75">
        <f ca="1">BF1468*'Inputs and Outputs'!$D$5-('Model Part B'!BG1468*'Model Part B'!BJ1468+BG1468*Costperbumped)</f>
        <v>3520</v>
      </c>
      <c r="BN1468" s="74">
        <v>1465</v>
      </c>
      <c r="BO1468" s="68" t="s">
        <v>6</v>
      </c>
      <c r="BP1468" s="71">
        <f t="shared" si="489"/>
        <v>44686</v>
      </c>
      <c r="BQ1468" s="67" t="s">
        <v>3</v>
      </c>
      <c r="BR1468" s="68" t="str">
        <f>'Flight Data'!$A1466</f>
        <v>G1465</v>
      </c>
      <c r="BS1468" s="68">
        <f ca="1">'Flight Data'!$B1466</f>
        <v>6</v>
      </c>
      <c r="BT1468" s="68">
        <f ca="1">ROUND(NORMINV($BY1468,'Inputs and Outputs'!$C$18,'Inputs and Outputs'!$D$18),0)</f>
        <v>107</v>
      </c>
      <c r="BU1468" s="68">
        <f t="shared" si="477"/>
        <v>105</v>
      </c>
      <c r="BV1468" s="68">
        <f t="shared" ca="1" si="478"/>
        <v>105</v>
      </c>
      <c r="BW1468" s="68">
        <f ca="1">IF(BV1468-BS1468&gt;'Inputs and Outputs'!$D$4,Five-BS1468,0)</f>
        <v>0</v>
      </c>
      <c r="BX1468" s="68">
        <f ca="1">BV1468*'Inputs and Outputs'!$D$5-BW1468*'Inputs and Outputs'!$D$6</f>
        <v>4200</v>
      </c>
      <c r="BY1468" s="70">
        <f t="shared" ca="1" si="484"/>
        <v>0.82537313315113137</v>
      </c>
      <c r="BZ1468" s="68">
        <f t="shared" si="479"/>
        <v>25</v>
      </c>
      <c r="CA1468" s="75">
        <f ca="1">BV1468*'Inputs and Outputs'!$D$5-('Model Part B'!BW1468*'Model Part B'!BZ1468+BW1468*Costperbumped)</f>
        <v>4200</v>
      </c>
    </row>
    <row r="1469" spans="2:79" x14ac:dyDescent="0.2">
      <c r="B1469" s="74">
        <v>1466</v>
      </c>
      <c r="C1469" s="68" t="s">
        <v>6</v>
      </c>
      <c r="D1469" s="71">
        <f t="shared" si="485"/>
        <v>44686</v>
      </c>
      <c r="E1469" s="67" t="s">
        <v>2</v>
      </c>
      <c r="F1469" s="68" t="str">
        <f>'Flight Data'!$A1467</f>
        <v>G1466</v>
      </c>
      <c r="G1469" s="68">
        <f ca="1">'Flight Data'!$B1467</f>
        <v>0</v>
      </c>
      <c r="H1469" s="68">
        <f ca="1">ROUND(NORMINV($M1469,'Inputs and Outputs'!$C$19,'Inputs and Outputs'!$D$19),0)</f>
        <v>113</v>
      </c>
      <c r="I1469" s="68">
        <f t="shared" si="465"/>
        <v>101</v>
      </c>
      <c r="J1469" s="68">
        <f t="shared" ca="1" si="466"/>
        <v>101</v>
      </c>
      <c r="K1469" s="68">
        <f ca="1">IF(J1469-G1469&gt;'Inputs and Outputs'!$D$4,One-G1469,0)</f>
        <v>1</v>
      </c>
      <c r="L1469" s="68">
        <f ca="1">J1469*'Inputs and Outputs'!$D$5-K1469*'Inputs and Outputs'!$D$6</f>
        <v>3940</v>
      </c>
      <c r="M1469" s="70">
        <f t="shared" ca="1" si="480"/>
        <v>0.97510534024772111</v>
      </c>
      <c r="N1469" s="68">
        <f t="shared" si="467"/>
        <v>25</v>
      </c>
      <c r="O1469" s="75">
        <f ca="1">J1469*'Inputs and Outputs'!$D$5-('Model Part B'!K1469*'Model Part B'!N1469+K1469*Costperbumped)</f>
        <v>3915</v>
      </c>
      <c r="R1469" s="74">
        <v>1466</v>
      </c>
      <c r="S1469" s="68" t="s">
        <v>6</v>
      </c>
      <c r="T1469" s="71">
        <f t="shared" si="486"/>
        <v>44686</v>
      </c>
      <c r="U1469" s="67" t="s">
        <v>2</v>
      </c>
      <c r="V1469" s="68" t="str">
        <f>'Flight Data'!$A1467</f>
        <v>G1466</v>
      </c>
      <c r="W1469" s="68">
        <f ca="1">'Flight Data'!$B1467</f>
        <v>0</v>
      </c>
      <c r="X1469" s="68">
        <f ca="1">ROUND(NORMINV($AC1469,'Inputs and Outputs'!$C$19,'Inputs and Outputs'!$D$19),0)</f>
        <v>97</v>
      </c>
      <c r="Y1469" s="68">
        <f t="shared" si="468"/>
        <v>102</v>
      </c>
      <c r="Z1469" s="68">
        <f t="shared" ca="1" si="469"/>
        <v>97</v>
      </c>
      <c r="AA1469" s="68">
        <f ca="1">IF(Z1469-W1469&gt;'Inputs and Outputs'!$D$4,One-W1469,0)</f>
        <v>0</v>
      </c>
      <c r="AB1469" s="68">
        <f ca="1">Z1469*'Inputs and Outputs'!$D$5-AA1469*'Inputs and Outputs'!$D$6</f>
        <v>3880</v>
      </c>
      <c r="AC1469" s="70">
        <f t="shared" ca="1" si="481"/>
        <v>0.10290759704077346</v>
      </c>
      <c r="AD1469" s="68">
        <f t="shared" si="470"/>
        <v>25</v>
      </c>
      <c r="AE1469" s="75">
        <f ca="1">Z1469*'Inputs and Outputs'!$D$5-('Model Part B'!AA1469*'Model Part B'!AD1469+AA1469*Costperbumped)</f>
        <v>3880</v>
      </c>
      <c r="AH1469" s="74">
        <v>1466</v>
      </c>
      <c r="AI1469" s="68" t="s">
        <v>6</v>
      </c>
      <c r="AJ1469" s="71">
        <f t="shared" si="487"/>
        <v>44686</v>
      </c>
      <c r="AK1469" s="67" t="s">
        <v>2</v>
      </c>
      <c r="AL1469" s="68" t="str">
        <f>'Flight Data'!$A1467</f>
        <v>G1466</v>
      </c>
      <c r="AM1469" s="68">
        <f ca="1">'Flight Data'!$B1467</f>
        <v>0</v>
      </c>
      <c r="AN1469" s="68">
        <f ca="1">ROUND(NORMINV($AS1469,'Inputs and Outputs'!$C$19,'Inputs and Outputs'!$D$19),0)</f>
        <v>98</v>
      </c>
      <c r="AO1469" s="68">
        <f t="shared" si="471"/>
        <v>103</v>
      </c>
      <c r="AP1469" s="68">
        <f t="shared" ca="1" si="472"/>
        <v>98</v>
      </c>
      <c r="AQ1469" s="68">
        <f ca="1">IF(AP1469-AM1469&gt;'Inputs and Outputs'!$D$4,Three-AM1469,0)</f>
        <v>0</v>
      </c>
      <c r="AR1469" s="68">
        <f ca="1">AP1469*'Inputs and Outputs'!$D$5-AQ1469*'Inputs and Outputs'!$D$6</f>
        <v>3920</v>
      </c>
      <c r="AS1469" s="70">
        <f t="shared" ca="1" si="482"/>
        <v>0.15154821235611837</v>
      </c>
      <c r="AT1469" s="68">
        <f t="shared" si="473"/>
        <v>25</v>
      </c>
      <c r="AU1469" s="75">
        <f ca="1">AP1469*'Inputs and Outputs'!$D$5-('Model Part B'!AQ1469*'Model Part B'!AT1469+AQ1469*Costperbumped)</f>
        <v>3920</v>
      </c>
      <c r="AX1469" s="74">
        <v>1466</v>
      </c>
      <c r="AY1469" s="68" t="s">
        <v>6</v>
      </c>
      <c r="AZ1469" s="71">
        <f t="shared" si="488"/>
        <v>44686</v>
      </c>
      <c r="BA1469" s="67" t="s">
        <v>2</v>
      </c>
      <c r="BB1469" s="68" t="str">
        <f>'Flight Data'!$A1467</f>
        <v>G1466</v>
      </c>
      <c r="BC1469" s="68">
        <f ca="1">'Flight Data'!$B1467</f>
        <v>0</v>
      </c>
      <c r="BD1469" s="68">
        <f ca="1">ROUND(NORMINV($BI1469,'Inputs and Outputs'!$C$19,'Inputs and Outputs'!$D$19),0)</f>
        <v>97</v>
      </c>
      <c r="BE1469" s="68">
        <f t="shared" si="474"/>
        <v>104</v>
      </c>
      <c r="BF1469" s="68">
        <f t="shared" ca="1" si="475"/>
        <v>97</v>
      </c>
      <c r="BG1469" s="68">
        <f ca="1">IF(BF1469-BC1469&gt;'Inputs and Outputs'!$D$4,Four-BC1469,0)</f>
        <v>0</v>
      </c>
      <c r="BH1469" s="68">
        <f ca="1">BF1469*'Inputs and Outputs'!$D$5-BG1469*'Inputs and Outputs'!$D$6</f>
        <v>3880</v>
      </c>
      <c r="BI1469" s="70">
        <f t="shared" ca="1" si="483"/>
        <v>0.12417313798133778</v>
      </c>
      <c r="BJ1469" s="68">
        <f t="shared" si="476"/>
        <v>25</v>
      </c>
      <c r="BK1469" s="75">
        <f ca="1">BF1469*'Inputs and Outputs'!$D$5-('Model Part B'!BG1469*'Model Part B'!BJ1469+BG1469*Costperbumped)</f>
        <v>3880</v>
      </c>
      <c r="BN1469" s="74">
        <v>1466</v>
      </c>
      <c r="BO1469" s="68" t="s">
        <v>6</v>
      </c>
      <c r="BP1469" s="71">
        <f t="shared" si="489"/>
        <v>44686</v>
      </c>
      <c r="BQ1469" s="67" t="s">
        <v>2</v>
      </c>
      <c r="BR1469" s="68" t="str">
        <f>'Flight Data'!$A1467</f>
        <v>G1466</v>
      </c>
      <c r="BS1469" s="68">
        <f ca="1">'Flight Data'!$B1467</f>
        <v>0</v>
      </c>
      <c r="BT1469" s="68">
        <f ca="1">ROUND(NORMINV($BY1469,'Inputs and Outputs'!$C$18,'Inputs and Outputs'!$D$18),0)</f>
        <v>102</v>
      </c>
      <c r="BU1469" s="68">
        <f t="shared" si="477"/>
        <v>105</v>
      </c>
      <c r="BV1469" s="68">
        <f t="shared" ca="1" si="478"/>
        <v>102</v>
      </c>
      <c r="BW1469" s="68">
        <f ca="1">IF(BV1469-BS1469&gt;'Inputs and Outputs'!$D$4,Five-BS1469,0)</f>
        <v>5</v>
      </c>
      <c r="BX1469" s="68">
        <f ca="1">BV1469*'Inputs and Outputs'!$D$5-BW1469*'Inputs and Outputs'!$D$6</f>
        <v>3580</v>
      </c>
      <c r="BY1469" s="70">
        <f t="shared" ca="1" si="484"/>
        <v>0.54470946221323147</v>
      </c>
      <c r="BZ1469" s="68">
        <f t="shared" si="479"/>
        <v>25</v>
      </c>
      <c r="CA1469" s="75">
        <f ca="1">BV1469*'Inputs and Outputs'!$D$5-('Model Part B'!BW1469*'Model Part B'!BZ1469+BW1469*Costperbumped)</f>
        <v>3455</v>
      </c>
    </row>
    <row r="1470" spans="2:79" x14ac:dyDescent="0.2">
      <c r="B1470" s="74">
        <v>1467</v>
      </c>
      <c r="C1470" s="68" t="s">
        <v>6</v>
      </c>
      <c r="D1470" s="71">
        <f t="shared" si="485"/>
        <v>44686</v>
      </c>
      <c r="E1470" s="67" t="s">
        <v>0</v>
      </c>
      <c r="F1470" s="68" t="str">
        <f>'Flight Data'!$A1468</f>
        <v>G1467</v>
      </c>
      <c r="G1470" s="68">
        <f ca="1">'Flight Data'!$B1468</f>
        <v>6</v>
      </c>
      <c r="H1470" s="68">
        <f ca="1">ROUND(NORMINV($M1470,'Inputs and Outputs'!$C$20,'Inputs and Outputs'!$D$20),0)</f>
        <v>105</v>
      </c>
      <c r="I1470" s="68">
        <f t="shared" si="465"/>
        <v>101</v>
      </c>
      <c r="J1470" s="68">
        <f t="shared" ca="1" si="466"/>
        <v>101</v>
      </c>
      <c r="K1470" s="68">
        <f ca="1">IF(J1470-G1470&gt;'Inputs and Outputs'!$D$4,One-G1470,0)</f>
        <v>0</v>
      </c>
      <c r="L1470" s="68">
        <f ca="1">J1470*'Inputs and Outputs'!$D$5-K1470*'Inputs and Outputs'!$D$6</f>
        <v>4040</v>
      </c>
      <c r="M1470" s="70">
        <f t="shared" ca="1" si="480"/>
        <v>0.51362297757830566</v>
      </c>
      <c r="N1470" s="68">
        <f t="shared" si="467"/>
        <v>200</v>
      </c>
      <c r="O1470" s="75">
        <f ca="1">J1470*'Inputs and Outputs'!$D$5-('Model Part B'!K1470*'Model Part B'!N1470+K1470*Costperbumped)</f>
        <v>4040</v>
      </c>
      <c r="R1470" s="74">
        <v>1467</v>
      </c>
      <c r="S1470" s="68" t="s">
        <v>6</v>
      </c>
      <c r="T1470" s="71">
        <f t="shared" si="486"/>
        <v>44686</v>
      </c>
      <c r="U1470" s="67" t="s">
        <v>0</v>
      </c>
      <c r="V1470" s="68" t="str">
        <f>'Flight Data'!$A1468</f>
        <v>G1467</v>
      </c>
      <c r="W1470" s="68">
        <f ca="1">'Flight Data'!$B1468</f>
        <v>6</v>
      </c>
      <c r="X1470" s="68">
        <f ca="1">ROUND(NORMINV($AC1470,'Inputs and Outputs'!$C$20,'Inputs and Outputs'!$D$20),0)</f>
        <v>102</v>
      </c>
      <c r="Y1470" s="68">
        <f t="shared" si="468"/>
        <v>102</v>
      </c>
      <c r="Z1470" s="68">
        <f t="shared" ca="1" si="469"/>
        <v>102</v>
      </c>
      <c r="AA1470" s="68">
        <f ca="1">IF(Z1470-W1470&gt;'Inputs and Outputs'!$D$4,One-W1470,0)</f>
        <v>0</v>
      </c>
      <c r="AB1470" s="68">
        <f ca="1">Z1470*'Inputs and Outputs'!$D$5-AA1470*'Inputs and Outputs'!$D$6</f>
        <v>4080</v>
      </c>
      <c r="AC1470" s="70">
        <f t="shared" ca="1" si="481"/>
        <v>0.27099129785099729</v>
      </c>
      <c r="AD1470" s="68">
        <f t="shared" si="470"/>
        <v>200</v>
      </c>
      <c r="AE1470" s="75">
        <f ca="1">Z1470*'Inputs and Outputs'!$D$5-('Model Part B'!AA1470*'Model Part B'!AD1470+AA1470*Costperbumped)</f>
        <v>4080</v>
      </c>
      <c r="AH1470" s="74">
        <v>1467</v>
      </c>
      <c r="AI1470" s="68" t="s">
        <v>6</v>
      </c>
      <c r="AJ1470" s="71">
        <f t="shared" si="487"/>
        <v>44686</v>
      </c>
      <c r="AK1470" s="67" t="s">
        <v>0</v>
      </c>
      <c r="AL1470" s="68" t="str">
        <f>'Flight Data'!$A1468</f>
        <v>G1467</v>
      </c>
      <c r="AM1470" s="68">
        <f ca="1">'Flight Data'!$B1468</f>
        <v>6</v>
      </c>
      <c r="AN1470" s="68">
        <f ca="1">ROUND(NORMINV($AS1470,'Inputs and Outputs'!$C$20,'Inputs and Outputs'!$D$20),0)</f>
        <v>103</v>
      </c>
      <c r="AO1470" s="68">
        <f t="shared" si="471"/>
        <v>103</v>
      </c>
      <c r="AP1470" s="68">
        <f t="shared" ca="1" si="472"/>
        <v>103</v>
      </c>
      <c r="AQ1470" s="68">
        <f ca="1">IF(AP1470-AM1470&gt;'Inputs and Outputs'!$D$4,Three-AM1470,0)</f>
        <v>0</v>
      </c>
      <c r="AR1470" s="68">
        <f ca="1">AP1470*'Inputs and Outputs'!$D$5-AQ1470*'Inputs and Outputs'!$D$6</f>
        <v>4120</v>
      </c>
      <c r="AS1470" s="70">
        <f t="shared" ca="1" si="482"/>
        <v>0.32611149528708239</v>
      </c>
      <c r="AT1470" s="68">
        <f t="shared" si="473"/>
        <v>200</v>
      </c>
      <c r="AU1470" s="75">
        <f ca="1">AP1470*'Inputs and Outputs'!$D$5-('Model Part B'!AQ1470*'Model Part B'!AT1470+AQ1470*Costperbumped)</f>
        <v>4120</v>
      </c>
      <c r="AX1470" s="74">
        <v>1467</v>
      </c>
      <c r="AY1470" s="68" t="s">
        <v>6</v>
      </c>
      <c r="AZ1470" s="71">
        <f t="shared" si="488"/>
        <v>44686</v>
      </c>
      <c r="BA1470" s="67" t="s">
        <v>0</v>
      </c>
      <c r="BB1470" s="68" t="str">
        <f>'Flight Data'!$A1468</f>
        <v>G1467</v>
      </c>
      <c r="BC1470" s="68">
        <f ca="1">'Flight Data'!$B1468</f>
        <v>6</v>
      </c>
      <c r="BD1470" s="68">
        <f ca="1">ROUND(NORMINV($BI1470,'Inputs and Outputs'!$C$20,'Inputs and Outputs'!$D$20),0)</f>
        <v>104</v>
      </c>
      <c r="BE1470" s="68">
        <f t="shared" si="474"/>
        <v>104</v>
      </c>
      <c r="BF1470" s="68">
        <f t="shared" ca="1" si="475"/>
        <v>104</v>
      </c>
      <c r="BG1470" s="68">
        <f ca="1">IF(BF1470-BC1470&gt;'Inputs and Outputs'!$D$4,Four-BC1470,0)</f>
        <v>0</v>
      </c>
      <c r="BH1470" s="68">
        <f ca="1">BF1470*'Inputs and Outputs'!$D$5-BG1470*'Inputs and Outputs'!$D$6</f>
        <v>4160</v>
      </c>
      <c r="BI1470" s="70">
        <f t="shared" ca="1" si="483"/>
        <v>0.42977952321233148</v>
      </c>
      <c r="BJ1470" s="68">
        <f t="shared" si="476"/>
        <v>200</v>
      </c>
      <c r="BK1470" s="75">
        <f ca="1">BF1470*'Inputs and Outputs'!$D$5-('Model Part B'!BG1470*'Model Part B'!BJ1470+BG1470*Costperbumped)</f>
        <v>4160</v>
      </c>
      <c r="BN1470" s="74">
        <v>1467</v>
      </c>
      <c r="BO1470" s="68" t="s">
        <v>6</v>
      </c>
      <c r="BP1470" s="71">
        <f t="shared" si="489"/>
        <v>44686</v>
      </c>
      <c r="BQ1470" s="67" t="s">
        <v>0</v>
      </c>
      <c r="BR1470" s="68" t="str">
        <f>'Flight Data'!$A1468</f>
        <v>G1467</v>
      </c>
      <c r="BS1470" s="68">
        <f ca="1">'Flight Data'!$B1468</f>
        <v>6</v>
      </c>
      <c r="BT1470" s="68">
        <f ca="1">ROUND(NORMINV($BY1470,'Inputs and Outputs'!$C$18,'Inputs and Outputs'!$D$18),0)</f>
        <v>95</v>
      </c>
      <c r="BU1470" s="68">
        <f t="shared" si="477"/>
        <v>105</v>
      </c>
      <c r="BV1470" s="68">
        <f t="shared" ca="1" si="478"/>
        <v>95</v>
      </c>
      <c r="BW1470" s="68">
        <f ca="1">IF(BV1470-BS1470&gt;'Inputs and Outputs'!$D$4,Five-BS1470,0)</f>
        <v>0</v>
      </c>
      <c r="BX1470" s="68">
        <f ca="1">BV1470*'Inputs and Outputs'!$D$5-BW1470*'Inputs and Outputs'!$D$6</f>
        <v>3800</v>
      </c>
      <c r="BY1470" s="70">
        <f t="shared" ca="1" si="484"/>
        <v>0.17871252236923185</v>
      </c>
      <c r="BZ1470" s="68">
        <f t="shared" si="479"/>
        <v>200</v>
      </c>
      <c r="CA1470" s="75">
        <f ca="1">BV1470*'Inputs and Outputs'!$D$5-('Model Part B'!BW1470*'Model Part B'!BZ1470+BW1470*Costperbumped)</f>
        <v>3800</v>
      </c>
    </row>
    <row r="1471" spans="2:79" x14ac:dyDescent="0.2">
      <c r="B1471" s="74">
        <v>1468</v>
      </c>
      <c r="C1471" s="68" t="s">
        <v>5</v>
      </c>
      <c r="D1471" s="71">
        <f t="shared" si="485"/>
        <v>44687</v>
      </c>
      <c r="E1471" s="67" t="s">
        <v>3</v>
      </c>
      <c r="F1471" s="68" t="str">
        <f>'Flight Data'!$A1469</f>
        <v>G1468</v>
      </c>
      <c r="G1471" s="68">
        <f ca="1">'Flight Data'!$B1469</f>
        <v>2</v>
      </c>
      <c r="H1471" s="68">
        <f ca="1">ROUND(NORMINV($M1471,'Inputs and Outputs'!$C$18,'Inputs and Outputs'!$D$18),0)</f>
        <v>107</v>
      </c>
      <c r="I1471" s="68">
        <f t="shared" si="465"/>
        <v>101</v>
      </c>
      <c r="J1471" s="68">
        <f t="shared" ca="1" si="466"/>
        <v>101</v>
      </c>
      <c r="K1471" s="68">
        <f ca="1">IF(J1471-G1471&gt;'Inputs and Outputs'!$D$4,One-G1471,0)</f>
        <v>0</v>
      </c>
      <c r="L1471" s="68">
        <f ca="1">J1471*'Inputs and Outputs'!$D$5-K1471*'Inputs and Outputs'!$D$6</f>
        <v>4040</v>
      </c>
      <c r="M1471" s="70">
        <f t="shared" ca="1" si="480"/>
        <v>0.85417798633764175</v>
      </c>
      <c r="N1471" s="68">
        <f t="shared" si="467"/>
        <v>25</v>
      </c>
      <c r="O1471" s="75">
        <f ca="1">J1471*'Inputs and Outputs'!$D$5-('Model Part B'!K1471*'Model Part B'!N1471+K1471*Costperbumped)</f>
        <v>4040</v>
      </c>
      <c r="R1471" s="74">
        <v>1468</v>
      </c>
      <c r="S1471" s="68" t="s">
        <v>5</v>
      </c>
      <c r="T1471" s="71">
        <f t="shared" si="486"/>
        <v>44687</v>
      </c>
      <c r="U1471" s="67" t="s">
        <v>3</v>
      </c>
      <c r="V1471" s="68" t="str">
        <f>'Flight Data'!$A1469</f>
        <v>G1468</v>
      </c>
      <c r="W1471" s="68">
        <f ca="1">'Flight Data'!$B1469</f>
        <v>2</v>
      </c>
      <c r="X1471" s="68">
        <f ca="1">ROUND(NORMINV($AC1471,'Inputs and Outputs'!$C$18,'Inputs and Outputs'!$D$18),0)</f>
        <v>98</v>
      </c>
      <c r="Y1471" s="68">
        <f t="shared" si="468"/>
        <v>102</v>
      </c>
      <c r="Z1471" s="68">
        <f t="shared" ca="1" si="469"/>
        <v>98</v>
      </c>
      <c r="AA1471" s="68">
        <f ca="1">IF(Z1471-W1471&gt;'Inputs and Outputs'!$D$4,One-W1471,0)</f>
        <v>0</v>
      </c>
      <c r="AB1471" s="68">
        <f ca="1">Z1471*'Inputs and Outputs'!$D$5-AA1471*'Inputs and Outputs'!$D$6</f>
        <v>3920</v>
      </c>
      <c r="AC1471" s="70">
        <f t="shared" ca="1" si="481"/>
        <v>0.3270665734873629</v>
      </c>
      <c r="AD1471" s="68">
        <f t="shared" si="470"/>
        <v>25</v>
      </c>
      <c r="AE1471" s="75">
        <f ca="1">Z1471*'Inputs and Outputs'!$D$5-('Model Part B'!AA1471*'Model Part B'!AD1471+AA1471*Costperbumped)</f>
        <v>3920</v>
      </c>
      <c r="AH1471" s="74">
        <v>1468</v>
      </c>
      <c r="AI1471" s="68" t="s">
        <v>5</v>
      </c>
      <c r="AJ1471" s="71">
        <f t="shared" si="487"/>
        <v>44687</v>
      </c>
      <c r="AK1471" s="67" t="s">
        <v>3</v>
      </c>
      <c r="AL1471" s="68" t="str">
        <f>'Flight Data'!$A1469</f>
        <v>G1468</v>
      </c>
      <c r="AM1471" s="68">
        <f ca="1">'Flight Data'!$B1469</f>
        <v>2</v>
      </c>
      <c r="AN1471" s="68">
        <f ca="1">ROUND(NORMINV($AS1471,'Inputs and Outputs'!$C$18,'Inputs and Outputs'!$D$18),0)</f>
        <v>103</v>
      </c>
      <c r="AO1471" s="68">
        <f t="shared" si="471"/>
        <v>103</v>
      </c>
      <c r="AP1471" s="68">
        <f t="shared" ca="1" si="472"/>
        <v>103</v>
      </c>
      <c r="AQ1471" s="68">
        <f ca="1">IF(AP1471-AM1471&gt;'Inputs and Outputs'!$D$4,Three-AM1471,0)</f>
        <v>1</v>
      </c>
      <c r="AR1471" s="68">
        <f ca="1">AP1471*'Inputs and Outputs'!$D$5-AQ1471*'Inputs and Outputs'!$D$6</f>
        <v>4020</v>
      </c>
      <c r="AS1471" s="70">
        <f t="shared" ca="1" si="482"/>
        <v>0.65319654272595173</v>
      </c>
      <c r="AT1471" s="68">
        <f t="shared" si="473"/>
        <v>25</v>
      </c>
      <c r="AU1471" s="75">
        <f ca="1">AP1471*'Inputs and Outputs'!$D$5-('Model Part B'!AQ1471*'Model Part B'!AT1471+AQ1471*Costperbumped)</f>
        <v>3995</v>
      </c>
      <c r="AX1471" s="74">
        <v>1468</v>
      </c>
      <c r="AY1471" s="68" t="s">
        <v>5</v>
      </c>
      <c r="AZ1471" s="71">
        <f t="shared" si="488"/>
        <v>44687</v>
      </c>
      <c r="BA1471" s="67" t="s">
        <v>3</v>
      </c>
      <c r="BB1471" s="68" t="str">
        <f>'Flight Data'!$A1469</f>
        <v>G1468</v>
      </c>
      <c r="BC1471" s="68">
        <f ca="1">'Flight Data'!$B1469</f>
        <v>2</v>
      </c>
      <c r="BD1471" s="68">
        <f ca="1">ROUND(NORMINV($BI1471,'Inputs and Outputs'!$C$18,'Inputs and Outputs'!$D$18),0)</f>
        <v>98</v>
      </c>
      <c r="BE1471" s="68">
        <f t="shared" si="474"/>
        <v>104</v>
      </c>
      <c r="BF1471" s="68">
        <f t="shared" ca="1" si="475"/>
        <v>98</v>
      </c>
      <c r="BG1471" s="68">
        <f ca="1">IF(BF1471-BC1471&gt;'Inputs and Outputs'!$D$4,Four-BC1471,0)</f>
        <v>0</v>
      </c>
      <c r="BH1471" s="68">
        <f ca="1">BF1471*'Inputs and Outputs'!$D$5-BG1471*'Inputs and Outputs'!$D$6</f>
        <v>3920</v>
      </c>
      <c r="BI1471" s="70">
        <f t="shared" ca="1" si="483"/>
        <v>0.28408402741516037</v>
      </c>
      <c r="BJ1471" s="68">
        <f t="shared" si="476"/>
        <v>25</v>
      </c>
      <c r="BK1471" s="75">
        <f ca="1">BF1471*'Inputs and Outputs'!$D$5-('Model Part B'!BG1471*'Model Part B'!BJ1471+BG1471*Costperbumped)</f>
        <v>3920</v>
      </c>
      <c r="BN1471" s="74">
        <v>1468</v>
      </c>
      <c r="BO1471" s="68" t="s">
        <v>5</v>
      </c>
      <c r="BP1471" s="71">
        <f t="shared" si="489"/>
        <v>44687</v>
      </c>
      <c r="BQ1471" s="67" t="s">
        <v>3</v>
      </c>
      <c r="BR1471" s="68" t="str">
        <f>'Flight Data'!$A1469</f>
        <v>G1468</v>
      </c>
      <c r="BS1471" s="68">
        <f ca="1">'Flight Data'!$B1469</f>
        <v>2</v>
      </c>
      <c r="BT1471" s="68">
        <f ca="1">ROUND(NORMINV($BY1471,'Inputs and Outputs'!$C$18,'Inputs and Outputs'!$D$18),0)</f>
        <v>100</v>
      </c>
      <c r="BU1471" s="68">
        <f t="shared" si="477"/>
        <v>105</v>
      </c>
      <c r="BV1471" s="68">
        <f t="shared" ca="1" si="478"/>
        <v>100</v>
      </c>
      <c r="BW1471" s="68">
        <f ca="1">IF(BV1471-BS1471&gt;'Inputs and Outputs'!$D$4,Five-BS1471,0)</f>
        <v>0</v>
      </c>
      <c r="BX1471" s="68">
        <f ca="1">BV1471*'Inputs and Outputs'!$D$5-BW1471*'Inputs and Outputs'!$D$6</f>
        <v>4000</v>
      </c>
      <c r="BY1471" s="70">
        <f t="shared" ca="1" si="484"/>
        <v>0.4516617855323819</v>
      </c>
      <c r="BZ1471" s="68">
        <f t="shared" si="479"/>
        <v>25</v>
      </c>
      <c r="CA1471" s="75">
        <f ca="1">BV1471*'Inputs and Outputs'!$D$5-('Model Part B'!BW1471*'Model Part B'!BZ1471+BW1471*Costperbumped)</f>
        <v>4000</v>
      </c>
    </row>
    <row r="1472" spans="2:79" x14ac:dyDescent="0.2">
      <c r="B1472" s="74">
        <v>1469</v>
      </c>
      <c r="C1472" s="68" t="s">
        <v>5</v>
      </c>
      <c r="D1472" s="71">
        <f t="shared" si="485"/>
        <v>44687</v>
      </c>
      <c r="E1472" s="67" t="s">
        <v>2</v>
      </c>
      <c r="F1472" s="68" t="str">
        <f>'Flight Data'!$A1470</f>
        <v>G1469</v>
      </c>
      <c r="G1472" s="68">
        <f ca="1">'Flight Data'!$B1470</f>
        <v>2</v>
      </c>
      <c r="H1472" s="68">
        <f ca="1">ROUND(NORMINV($M1472,'Inputs and Outputs'!$C$19,'Inputs and Outputs'!$D$19),0)</f>
        <v>107</v>
      </c>
      <c r="I1472" s="68">
        <f t="shared" si="465"/>
        <v>101</v>
      </c>
      <c r="J1472" s="68">
        <f t="shared" ca="1" si="466"/>
        <v>101</v>
      </c>
      <c r="K1472" s="68">
        <f ca="1">IF(J1472-G1472&gt;'Inputs and Outputs'!$D$4,One-G1472,0)</f>
        <v>0</v>
      </c>
      <c r="L1472" s="68">
        <f ca="1">J1472*'Inputs and Outputs'!$D$5-K1472*'Inputs and Outputs'!$D$6</f>
        <v>4040</v>
      </c>
      <c r="M1472" s="70">
        <f t="shared" ca="1" si="480"/>
        <v>0.76564264828745865</v>
      </c>
      <c r="N1472" s="68">
        <f t="shared" si="467"/>
        <v>25</v>
      </c>
      <c r="O1472" s="75">
        <f ca="1">J1472*'Inputs and Outputs'!$D$5-('Model Part B'!K1472*'Model Part B'!N1472+K1472*Costperbumped)</f>
        <v>4040</v>
      </c>
      <c r="R1472" s="74">
        <v>1469</v>
      </c>
      <c r="S1472" s="68" t="s">
        <v>5</v>
      </c>
      <c r="T1472" s="71">
        <f t="shared" si="486"/>
        <v>44687</v>
      </c>
      <c r="U1472" s="67" t="s">
        <v>2</v>
      </c>
      <c r="V1472" s="68" t="str">
        <f>'Flight Data'!$A1470</f>
        <v>G1469</v>
      </c>
      <c r="W1472" s="68">
        <f ca="1">'Flight Data'!$B1470</f>
        <v>2</v>
      </c>
      <c r="X1472" s="68">
        <f ca="1">ROUND(NORMINV($AC1472,'Inputs and Outputs'!$C$19,'Inputs and Outputs'!$D$19),0)</f>
        <v>101</v>
      </c>
      <c r="Y1472" s="68">
        <f t="shared" si="468"/>
        <v>102</v>
      </c>
      <c r="Z1472" s="68">
        <f t="shared" ca="1" si="469"/>
        <v>101</v>
      </c>
      <c r="AA1472" s="68">
        <f ca="1">IF(Z1472-W1472&gt;'Inputs and Outputs'!$D$4,One-W1472,0)</f>
        <v>0</v>
      </c>
      <c r="AB1472" s="68">
        <f ca="1">Z1472*'Inputs and Outputs'!$D$5-AA1472*'Inputs and Outputs'!$D$6</f>
        <v>4040</v>
      </c>
      <c r="AC1472" s="70">
        <f t="shared" ca="1" si="481"/>
        <v>0.32039546207637692</v>
      </c>
      <c r="AD1472" s="68">
        <f t="shared" si="470"/>
        <v>25</v>
      </c>
      <c r="AE1472" s="75">
        <f ca="1">Z1472*'Inputs and Outputs'!$D$5-('Model Part B'!AA1472*'Model Part B'!AD1472+AA1472*Costperbumped)</f>
        <v>4040</v>
      </c>
      <c r="AH1472" s="74">
        <v>1469</v>
      </c>
      <c r="AI1472" s="68" t="s">
        <v>5</v>
      </c>
      <c r="AJ1472" s="71">
        <f t="shared" si="487"/>
        <v>44687</v>
      </c>
      <c r="AK1472" s="67" t="s">
        <v>2</v>
      </c>
      <c r="AL1472" s="68" t="str">
        <f>'Flight Data'!$A1470</f>
        <v>G1469</v>
      </c>
      <c r="AM1472" s="68">
        <f ca="1">'Flight Data'!$B1470</f>
        <v>2</v>
      </c>
      <c r="AN1472" s="68">
        <f ca="1">ROUND(NORMINV($AS1472,'Inputs and Outputs'!$C$19,'Inputs and Outputs'!$D$19),0)</f>
        <v>108</v>
      </c>
      <c r="AO1472" s="68">
        <f t="shared" si="471"/>
        <v>103</v>
      </c>
      <c r="AP1472" s="68">
        <f t="shared" ca="1" si="472"/>
        <v>103</v>
      </c>
      <c r="AQ1472" s="68">
        <f ca="1">IF(AP1472-AM1472&gt;'Inputs and Outputs'!$D$4,Three-AM1472,0)</f>
        <v>1</v>
      </c>
      <c r="AR1472" s="68">
        <f ca="1">AP1472*'Inputs and Outputs'!$D$5-AQ1472*'Inputs and Outputs'!$D$6</f>
        <v>4020</v>
      </c>
      <c r="AS1472" s="70">
        <f t="shared" ca="1" si="482"/>
        <v>0.85761675718902108</v>
      </c>
      <c r="AT1472" s="68">
        <f t="shared" si="473"/>
        <v>25</v>
      </c>
      <c r="AU1472" s="75">
        <f ca="1">AP1472*'Inputs and Outputs'!$D$5-('Model Part B'!AQ1472*'Model Part B'!AT1472+AQ1472*Costperbumped)</f>
        <v>3995</v>
      </c>
      <c r="AX1472" s="74">
        <v>1469</v>
      </c>
      <c r="AY1472" s="68" t="s">
        <v>5</v>
      </c>
      <c r="AZ1472" s="71">
        <f t="shared" si="488"/>
        <v>44687</v>
      </c>
      <c r="BA1472" s="67" t="s">
        <v>2</v>
      </c>
      <c r="BB1472" s="68" t="str">
        <f>'Flight Data'!$A1470</f>
        <v>G1469</v>
      </c>
      <c r="BC1472" s="68">
        <f ca="1">'Flight Data'!$B1470</f>
        <v>2</v>
      </c>
      <c r="BD1472" s="68">
        <f ca="1">ROUND(NORMINV($BI1472,'Inputs and Outputs'!$C$19,'Inputs and Outputs'!$D$19),0)</f>
        <v>102</v>
      </c>
      <c r="BE1472" s="68">
        <f t="shared" si="474"/>
        <v>104</v>
      </c>
      <c r="BF1472" s="68">
        <f t="shared" ca="1" si="475"/>
        <v>102</v>
      </c>
      <c r="BG1472" s="68">
        <f ca="1">IF(BF1472-BC1472&gt;'Inputs and Outputs'!$D$4,Four-BC1472,0)</f>
        <v>0</v>
      </c>
      <c r="BH1472" s="68">
        <f ca="1">BF1472*'Inputs and Outputs'!$D$5-BG1472*'Inputs and Outputs'!$D$6</f>
        <v>4080</v>
      </c>
      <c r="BI1472" s="70">
        <f t="shared" ca="1" si="483"/>
        <v>0.43097259187639925</v>
      </c>
      <c r="BJ1472" s="68">
        <f t="shared" si="476"/>
        <v>25</v>
      </c>
      <c r="BK1472" s="75">
        <f ca="1">BF1472*'Inputs and Outputs'!$D$5-('Model Part B'!BG1472*'Model Part B'!BJ1472+BG1472*Costperbumped)</f>
        <v>4080</v>
      </c>
      <c r="BN1472" s="74">
        <v>1469</v>
      </c>
      <c r="BO1472" s="68" t="s">
        <v>5</v>
      </c>
      <c r="BP1472" s="71">
        <f t="shared" si="489"/>
        <v>44687</v>
      </c>
      <c r="BQ1472" s="67" t="s">
        <v>2</v>
      </c>
      <c r="BR1472" s="68" t="str">
        <f>'Flight Data'!$A1470</f>
        <v>G1469</v>
      </c>
      <c r="BS1472" s="68">
        <f ca="1">'Flight Data'!$B1470</f>
        <v>2</v>
      </c>
      <c r="BT1472" s="68">
        <f ca="1">ROUND(NORMINV($BY1472,'Inputs and Outputs'!$C$18,'Inputs and Outputs'!$D$18),0)</f>
        <v>102</v>
      </c>
      <c r="BU1472" s="68">
        <f t="shared" si="477"/>
        <v>105</v>
      </c>
      <c r="BV1472" s="68">
        <f t="shared" ca="1" si="478"/>
        <v>102</v>
      </c>
      <c r="BW1472" s="68">
        <f ca="1">IF(BV1472-BS1472&gt;'Inputs and Outputs'!$D$4,Five-BS1472,0)</f>
        <v>0</v>
      </c>
      <c r="BX1472" s="68">
        <f ca="1">BV1472*'Inputs and Outputs'!$D$5-BW1472*'Inputs and Outputs'!$D$6</f>
        <v>4080</v>
      </c>
      <c r="BY1472" s="70">
        <f t="shared" ca="1" si="484"/>
        <v>0.59544570787739071</v>
      </c>
      <c r="BZ1472" s="68">
        <f t="shared" si="479"/>
        <v>25</v>
      </c>
      <c r="CA1472" s="75">
        <f ca="1">BV1472*'Inputs and Outputs'!$D$5-('Model Part B'!BW1472*'Model Part B'!BZ1472+BW1472*Costperbumped)</f>
        <v>4080</v>
      </c>
    </row>
    <row r="1473" spans="2:79" x14ac:dyDescent="0.2">
      <c r="B1473" s="74">
        <v>1470</v>
      </c>
      <c r="C1473" s="68" t="s">
        <v>5</v>
      </c>
      <c r="D1473" s="71">
        <f t="shared" si="485"/>
        <v>44687</v>
      </c>
      <c r="E1473" s="67" t="s">
        <v>0</v>
      </c>
      <c r="F1473" s="68" t="str">
        <f>'Flight Data'!$A1471</f>
        <v>G1470</v>
      </c>
      <c r="G1473" s="68">
        <f ca="1">'Flight Data'!$B1471</f>
        <v>6</v>
      </c>
      <c r="H1473" s="68">
        <f ca="1">ROUND(NORMINV($M1473,'Inputs and Outputs'!$C$20,'Inputs and Outputs'!$D$20),0)</f>
        <v>103</v>
      </c>
      <c r="I1473" s="68">
        <f t="shared" si="465"/>
        <v>101</v>
      </c>
      <c r="J1473" s="68">
        <f t="shared" ca="1" si="466"/>
        <v>101</v>
      </c>
      <c r="K1473" s="68">
        <f ca="1">IF(J1473-G1473&gt;'Inputs and Outputs'!$D$4,One-G1473,0)</f>
        <v>0</v>
      </c>
      <c r="L1473" s="68">
        <f ca="1">J1473*'Inputs and Outputs'!$D$5-K1473*'Inputs and Outputs'!$D$6</f>
        <v>4040</v>
      </c>
      <c r="M1473" s="70">
        <f t="shared" ca="1" si="480"/>
        <v>0.36345105319313431</v>
      </c>
      <c r="N1473" s="68">
        <f t="shared" si="467"/>
        <v>200</v>
      </c>
      <c r="O1473" s="75">
        <f ca="1">J1473*'Inputs and Outputs'!$D$5-('Model Part B'!K1473*'Model Part B'!N1473+K1473*Costperbumped)</f>
        <v>4040</v>
      </c>
      <c r="R1473" s="74">
        <v>1470</v>
      </c>
      <c r="S1473" s="68" t="s">
        <v>5</v>
      </c>
      <c r="T1473" s="71">
        <f t="shared" si="486"/>
        <v>44687</v>
      </c>
      <c r="U1473" s="67" t="s">
        <v>0</v>
      </c>
      <c r="V1473" s="68" t="str">
        <f>'Flight Data'!$A1471</f>
        <v>G1470</v>
      </c>
      <c r="W1473" s="68">
        <f ca="1">'Flight Data'!$B1471</f>
        <v>6</v>
      </c>
      <c r="X1473" s="68">
        <f ca="1">ROUND(NORMINV($AC1473,'Inputs and Outputs'!$C$20,'Inputs and Outputs'!$D$20),0)</f>
        <v>112</v>
      </c>
      <c r="Y1473" s="68">
        <f t="shared" si="468"/>
        <v>102</v>
      </c>
      <c r="Z1473" s="68">
        <f t="shared" ca="1" si="469"/>
        <v>102</v>
      </c>
      <c r="AA1473" s="68">
        <f ca="1">IF(Z1473-W1473&gt;'Inputs and Outputs'!$D$4,One-W1473,0)</f>
        <v>0</v>
      </c>
      <c r="AB1473" s="68">
        <f ca="1">Z1473*'Inputs and Outputs'!$D$5-AA1473*'Inputs and Outputs'!$D$6</f>
        <v>4080</v>
      </c>
      <c r="AC1473" s="70">
        <f t="shared" ca="1" si="481"/>
        <v>0.93207628564914013</v>
      </c>
      <c r="AD1473" s="68">
        <f t="shared" si="470"/>
        <v>200</v>
      </c>
      <c r="AE1473" s="75">
        <f ca="1">Z1473*'Inputs and Outputs'!$D$5-('Model Part B'!AA1473*'Model Part B'!AD1473+AA1473*Costperbumped)</f>
        <v>4080</v>
      </c>
      <c r="AH1473" s="74">
        <v>1470</v>
      </c>
      <c r="AI1473" s="68" t="s">
        <v>5</v>
      </c>
      <c r="AJ1473" s="71">
        <f t="shared" si="487"/>
        <v>44687</v>
      </c>
      <c r="AK1473" s="67" t="s">
        <v>0</v>
      </c>
      <c r="AL1473" s="68" t="str">
        <f>'Flight Data'!$A1471</f>
        <v>G1470</v>
      </c>
      <c r="AM1473" s="68">
        <f ca="1">'Flight Data'!$B1471</f>
        <v>6</v>
      </c>
      <c r="AN1473" s="68">
        <f ca="1">ROUND(NORMINV($AS1473,'Inputs and Outputs'!$C$20,'Inputs and Outputs'!$D$20),0)</f>
        <v>101</v>
      </c>
      <c r="AO1473" s="68">
        <f t="shared" si="471"/>
        <v>103</v>
      </c>
      <c r="AP1473" s="68">
        <f t="shared" ca="1" si="472"/>
        <v>101</v>
      </c>
      <c r="AQ1473" s="68">
        <f ca="1">IF(AP1473-AM1473&gt;'Inputs and Outputs'!$D$4,Three-AM1473,0)</f>
        <v>0</v>
      </c>
      <c r="AR1473" s="68">
        <f ca="1">AP1473*'Inputs and Outputs'!$D$5-AQ1473*'Inputs and Outputs'!$D$6</f>
        <v>4040</v>
      </c>
      <c r="AS1473" s="70">
        <f t="shared" ca="1" si="482"/>
        <v>0.20869769776284852</v>
      </c>
      <c r="AT1473" s="68">
        <f t="shared" si="473"/>
        <v>200</v>
      </c>
      <c r="AU1473" s="75">
        <f ca="1">AP1473*'Inputs and Outputs'!$D$5-('Model Part B'!AQ1473*'Model Part B'!AT1473+AQ1473*Costperbumped)</f>
        <v>4040</v>
      </c>
      <c r="AX1473" s="74">
        <v>1470</v>
      </c>
      <c r="AY1473" s="68" t="s">
        <v>5</v>
      </c>
      <c r="AZ1473" s="71">
        <f t="shared" si="488"/>
        <v>44687</v>
      </c>
      <c r="BA1473" s="67" t="s">
        <v>0</v>
      </c>
      <c r="BB1473" s="68" t="str">
        <f>'Flight Data'!$A1471</f>
        <v>G1470</v>
      </c>
      <c r="BC1473" s="68">
        <f ca="1">'Flight Data'!$B1471</f>
        <v>6</v>
      </c>
      <c r="BD1473" s="68">
        <f ca="1">ROUND(NORMINV($BI1473,'Inputs and Outputs'!$C$20,'Inputs and Outputs'!$D$20),0)</f>
        <v>106</v>
      </c>
      <c r="BE1473" s="68">
        <f t="shared" si="474"/>
        <v>104</v>
      </c>
      <c r="BF1473" s="68">
        <f t="shared" ca="1" si="475"/>
        <v>104</v>
      </c>
      <c r="BG1473" s="68">
        <f ca="1">IF(BF1473-BC1473&gt;'Inputs and Outputs'!$D$4,Four-BC1473,0)</f>
        <v>0</v>
      </c>
      <c r="BH1473" s="68">
        <f ca="1">BF1473*'Inputs and Outputs'!$D$5-BG1473*'Inputs and Outputs'!$D$6</f>
        <v>4160</v>
      </c>
      <c r="BI1473" s="70">
        <f t="shared" ca="1" si="483"/>
        <v>0.58225095487980327</v>
      </c>
      <c r="BJ1473" s="68">
        <f t="shared" si="476"/>
        <v>200</v>
      </c>
      <c r="BK1473" s="75">
        <f ca="1">BF1473*'Inputs and Outputs'!$D$5-('Model Part B'!BG1473*'Model Part B'!BJ1473+BG1473*Costperbumped)</f>
        <v>4160</v>
      </c>
      <c r="BN1473" s="74">
        <v>1470</v>
      </c>
      <c r="BO1473" s="68" t="s">
        <v>5</v>
      </c>
      <c r="BP1473" s="71">
        <f t="shared" si="489"/>
        <v>44687</v>
      </c>
      <c r="BQ1473" s="67" t="s">
        <v>0</v>
      </c>
      <c r="BR1473" s="68" t="str">
        <f>'Flight Data'!$A1471</f>
        <v>G1470</v>
      </c>
      <c r="BS1473" s="68">
        <f ca="1">'Flight Data'!$B1471</f>
        <v>6</v>
      </c>
      <c r="BT1473" s="68">
        <f ca="1">ROUND(NORMINV($BY1473,'Inputs and Outputs'!$C$18,'Inputs and Outputs'!$D$18),0)</f>
        <v>104</v>
      </c>
      <c r="BU1473" s="68">
        <f t="shared" si="477"/>
        <v>105</v>
      </c>
      <c r="BV1473" s="68">
        <f t="shared" ca="1" si="478"/>
        <v>104</v>
      </c>
      <c r="BW1473" s="68">
        <f ca="1">IF(BV1473-BS1473&gt;'Inputs and Outputs'!$D$4,Five-BS1473,0)</f>
        <v>0</v>
      </c>
      <c r="BX1473" s="68">
        <f ca="1">BV1473*'Inputs and Outputs'!$D$5-BW1473*'Inputs and Outputs'!$D$6</f>
        <v>4160</v>
      </c>
      <c r="BY1473" s="70">
        <f t="shared" ca="1" si="484"/>
        <v>0.67328280323055745</v>
      </c>
      <c r="BZ1473" s="68">
        <f t="shared" si="479"/>
        <v>200</v>
      </c>
      <c r="CA1473" s="75">
        <f ca="1">BV1473*'Inputs and Outputs'!$D$5-('Model Part B'!BW1473*'Model Part B'!BZ1473+BW1473*Costperbumped)</f>
        <v>4160</v>
      </c>
    </row>
    <row r="1474" spans="2:79" x14ac:dyDescent="0.2">
      <c r="B1474" s="74">
        <v>1471</v>
      </c>
      <c r="C1474" s="68" t="s">
        <v>4</v>
      </c>
      <c r="D1474" s="71">
        <f t="shared" si="485"/>
        <v>44688</v>
      </c>
      <c r="E1474" s="67" t="s">
        <v>3</v>
      </c>
      <c r="F1474" s="68" t="str">
        <f>'Flight Data'!$A1472</f>
        <v>G1471</v>
      </c>
      <c r="G1474" s="68">
        <f ca="1">'Flight Data'!$B1472</f>
        <v>9</v>
      </c>
      <c r="H1474" s="68">
        <f ca="1">ROUND(NORMINV($M1474,'Inputs and Outputs'!$C$18,'Inputs and Outputs'!$D$18),0)</f>
        <v>108</v>
      </c>
      <c r="I1474" s="68">
        <f t="shared" si="465"/>
        <v>101</v>
      </c>
      <c r="J1474" s="68">
        <f t="shared" ca="1" si="466"/>
        <v>101</v>
      </c>
      <c r="K1474" s="68">
        <f ca="1">IF(J1474-G1474&gt;'Inputs and Outputs'!$D$4,One-G1474,0)</f>
        <v>0</v>
      </c>
      <c r="L1474" s="68">
        <f ca="1">J1474*'Inputs and Outputs'!$D$5-K1474*'Inputs and Outputs'!$D$6</f>
        <v>4040</v>
      </c>
      <c r="M1474" s="70">
        <f t="shared" ca="1" si="480"/>
        <v>0.87628612249434124</v>
      </c>
      <c r="N1474" s="68">
        <f t="shared" si="467"/>
        <v>25</v>
      </c>
      <c r="O1474" s="75">
        <f ca="1">J1474*'Inputs and Outputs'!$D$5-('Model Part B'!K1474*'Model Part B'!N1474+K1474*Costperbumped)</f>
        <v>4040</v>
      </c>
      <c r="R1474" s="74">
        <v>1471</v>
      </c>
      <c r="S1474" s="68" t="s">
        <v>4</v>
      </c>
      <c r="T1474" s="71">
        <f t="shared" si="486"/>
        <v>44688</v>
      </c>
      <c r="U1474" s="67" t="s">
        <v>3</v>
      </c>
      <c r="V1474" s="68" t="str">
        <f>'Flight Data'!$A1472</f>
        <v>G1471</v>
      </c>
      <c r="W1474" s="68">
        <f ca="1">'Flight Data'!$B1472</f>
        <v>9</v>
      </c>
      <c r="X1474" s="68">
        <f ca="1">ROUND(NORMINV($AC1474,'Inputs and Outputs'!$C$18,'Inputs and Outputs'!$D$18),0)</f>
        <v>98</v>
      </c>
      <c r="Y1474" s="68">
        <f t="shared" si="468"/>
        <v>102</v>
      </c>
      <c r="Z1474" s="68">
        <f t="shared" ca="1" si="469"/>
        <v>98</v>
      </c>
      <c r="AA1474" s="68">
        <f ca="1">IF(Z1474-W1474&gt;'Inputs and Outputs'!$D$4,One-W1474,0)</f>
        <v>0</v>
      </c>
      <c r="AB1474" s="68">
        <f ca="1">Z1474*'Inputs and Outputs'!$D$5-AA1474*'Inputs and Outputs'!$D$6</f>
        <v>3920</v>
      </c>
      <c r="AC1474" s="70">
        <f t="shared" ca="1" si="481"/>
        <v>0.32571728377288556</v>
      </c>
      <c r="AD1474" s="68">
        <f t="shared" si="470"/>
        <v>25</v>
      </c>
      <c r="AE1474" s="75">
        <f ca="1">Z1474*'Inputs and Outputs'!$D$5-('Model Part B'!AA1474*'Model Part B'!AD1474+AA1474*Costperbumped)</f>
        <v>3920</v>
      </c>
      <c r="AH1474" s="74">
        <v>1471</v>
      </c>
      <c r="AI1474" s="68" t="s">
        <v>4</v>
      </c>
      <c r="AJ1474" s="71">
        <f t="shared" si="487"/>
        <v>44688</v>
      </c>
      <c r="AK1474" s="67" t="s">
        <v>3</v>
      </c>
      <c r="AL1474" s="68" t="str">
        <f>'Flight Data'!$A1472</f>
        <v>G1471</v>
      </c>
      <c r="AM1474" s="68">
        <f ca="1">'Flight Data'!$B1472</f>
        <v>9</v>
      </c>
      <c r="AN1474" s="68">
        <f ca="1">ROUND(NORMINV($AS1474,'Inputs and Outputs'!$C$18,'Inputs and Outputs'!$D$18),0)</f>
        <v>101</v>
      </c>
      <c r="AO1474" s="68">
        <f t="shared" si="471"/>
        <v>103</v>
      </c>
      <c r="AP1474" s="68">
        <f t="shared" ca="1" si="472"/>
        <v>101</v>
      </c>
      <c r="AQ1474" s="68">
        <f ca="1">IF(AP1474-AM1474&gt;'Inputs and Outputs'!$D$4,Three-AM1474,0)</f>
        <v>0</v>
      </c>
      <c r="AR1474" s="68">
        <f ca="1">AP1474*'Inputs and Outputs'!$D$5-AQ1474*'Inputs and Outputs'!$D$6</f>
        <v>4040</v>
      </c>
      <c r="AS1474" s="70">
        <f t="shared" ca="1" si="482"/>
        <v>0.48815330232236864</v>
      </c>
      <c r="AT1474" s="68">
        <f t="shared" si="473"/>
        <v>25</v>
      </c>
      <c r="AU1474" s="75">
        <f ca="1">AP1474*'Inputs and Outputs'!$D$5-('Model Part B'!AQ1474*'Model Part B'!AT1474+AQ1474*Costperbumped)</f>
        <v>4040</v>
      </c>
      <c r="AX1474" s="74">
        <v>1471</v>
      </c>
      <c r="AY1474" s="68" t="s">
        <v>4</v>
      </c>
      <c r="AZ1474" s="71">
        <f t="shared" si="488"/>
        <v>44688</v>
      </c>
      <c r="BA1474" s="67" t="s">
        <v>3</v>
      </c>
      <c r="BB1474" s="68" t="str">
        <f>'Flight Data'!$A1472</f>
        <v>G1471</v>
      </c>
      <c r="BC1474" s="68">
        <f ca="1">'Flight Data'!$B1472</f>
        <v>9</v>
      </c>
      <c r="BD1474" s="68">
        <f ca="1">ROUND(NORMINV($BI1474,'Inputs and Outputs'!$C$18,'Inputs and Outputs'!$D$18),0)</f>
        <v>89</v>
      </c>
      <c r="BE1474" s="68">
        <f t="shared" si="474"/>
        <v>104</v>
      </c>
      <c r="BF1474" s="68">
        <f t="shared" ca="1" si="475"/>
        <v>89</v>
      </c>
      <c r="BG1474" s="68">
        <f ca="1">IF(BF1474-BC1474&gt;'Inputs and Outputs'!$D$4,Four-BC1474,0)</f>
        <v>0</v>
      </c>
      <c r="BH1474" s="68">
        <f ca="1">BF1474*'Inputs and Outputs'!$D$5-BG1474*'Inputs and Outputs'!$D$6</f>
        <v>3560</v>
      </c>
      <c r="BI1474" s="70">
        <f t="shared" ca="1" si="483"/>
        <v>2.0767084639985556E-2</v>
      </c>
      <c r="BJ1474" s="68">
        <f t="shared" si="476"/>
        <v>25</v>
      </c>
      <c r="BK1474" s="75">
        <f ca="1">BF1474*'Inputs and Outputs'!$D$5-('Model Part B'!BG1474*'Model Part B'!BJ1474+BG1474*Costperbumped)</f>
        <v>3560</v>
      </c>
      <c r="BN1474" s="74">
        <v>1471</v>
      </c>
      <c r="BO1474" s="68" t="s">
        <v>4</v>
      </c>
      <c r="BP1474" s="71">
        <f t="shared" si="489"/>
        <v>44688</v>
      </c>
      <c r="BQ1474" s="67" t="s">
        <v>3</v>
      </c>
      <c r="BR1474" s="68" t="str">
        <f>'Flight Data'!$A1472</f>
        <v>G1471</v>
      </c>
      <c r="BS1474" s="68">
        <f ca="1">'Flight Data'!$B1472</f>
        <v>9</v>
      </c>
      <c r="BT1474" s="68">
        <f ca="1">ROUND(NORMINV($BY1474,'Inputs and Outputs'!$C$18,'Inputs and Outputs'!$D$18),0)</f>
        <v>99</v>
      </c>
      <c r="BU1474" s="68">
        <f t="shared" si="477"/>
        <v>105</v>
      </c>
      <c r="BV1474" s="68">
        <f t="shared" ca="1" si="478"/>
        <v>99</v>
      </c>
      <c r="BW1474" s="68">
        <f ca="1">IF(BV1474-BS1474&gt;'Inputs and Outputs'!$D$4,Five-BS1474,0)</f>
        <v>0</v>
      </c>
      <c r="BX1474" s="68">
        <f ca="1">BV1474*'Inputs and Outputs'!$D$5-BW1474*'Inputs and Outputs'!$D$6</f>
        <v>3960</v>
      </c>
      <c r="BY1474" s="70">
        <f t="shared" ca="1" si="484"/>
        <v>0.39354514478578229</v>
      </c>
      <c r="BZ1474" s="68">
        <f t="shared" si="479"/>
        <v>25</v>
      </c>
      <c r="CA1474" s="75">
        <f ca="1">BV1474*'Inputs and Outputs'!$D$5-('Model Part B'!BW1474*'Model Part B'!BZ1474+BW1474*Costperbumped)</f>
        <v>3960</v>
      </c>
    </row>
    <row r="1475" spans="2:79" x14ac:dyDescent="0.2">
      <c r="B1475" s="74">
        <v>1472</v>
      </c>
      <c r="C1475" s="68" t="s">
        <v>4</v>
      </c>
      <c r="D1475" s="71">
        <f t="shared" si="485"/>
        <v>44688</v>
      </c>
      <c r="E1475" s="67" t="s">
        <v>2</v>
      </c>
      <c r="F1475" s="68" t="str">
        <f>'Flight Data'!$A1473</f>
        <v>G1472</v>
      </c>
      <c r="G1475" s="68">
        <f ca="1">'Flight Data'!$B1473</f>
        <v>5</v>
      </c>
      <c r="H1475" s="68">
        <f ca="1">ROUND(NORMINV($M1475,'Inputs and Outputs'!$C$19,'Inputs and Outputs'!$D$19),0)</f>
        <v>112</v>
      </c>
      <c r="I1475" s="68">
        <f t="shared" si="465"/>
        <v>101</v>
      </c>
      <c r="J1475" s="68">
        <f t="shared" ca="1" si="466"/>
        <v>101</v>
      </c>
      <c r="K1475" s="68">
        <f ca="1">IF(J1475-G1475&gt;'Inputs and Outputs'!$D$4,One-G1475,0)</f>
        <v>0</v>
      </c>
      <c r="L1475" s="68">
        <f ca="1">J1475*'Inputs and Outputs'!$D$5-K1475*'Inputs and Outputs'!$D$6</f>
        <v>4040</v>
      </c>
      <c r="M1475" s="70">
        <f t="shared" ca="1" si="480"/>
        <v>0.96764834806005595</v>
      </c>
      <c r="N1475" s="68">
        <f t="shared" si="467"/>
        <v>25</v>
      </c>
      <c r="O1475" s="75">
        <f ca="1">J1475*'Inputs and Outputs'!$D$5-('Model Part B'!K1475*'Model Part B'!N1475+K1475*Costperbumped)</f>
        <v>4040</v>
      </c>
      <c r="R1475" s="74">
        <v>1472</v>
      </c>
      <c r="S1475" s="68" t="s">
        <v>4</v>
      </c>
      <c r="T1475" s="71">
        <f t="shared" si="486"/>
        <v>44688</v>
      </c>
      <c r="U1475" s="67" t="s">
        <v>2</v>
      </c>
      <c r="V1475" s="68" t="str">
        <f>'Flight Data'!$A1473</f>
        <v>G1472</v>
      </c>
      <c r="W1475" s="68">
        <f ca="1">'Flight Data'!$B1473</f>
        <v>5</v>
      </c>
      <c r="X1475" s="68">
        <f ca="1">ROUND(NORMINV($AC1475,'Inputs and Outputs'!$C$19,'Inputs and Outputs'!$D$19),0)</f>
        <v>106</v>
      </c>
      <c r="Y1475" s="68">
        <f t="shared" si="468"/>
        <v>102</v>
      </c>
      <c r="Z1475" s="68">
        <f t="shared" ca="1" si="469"/>
        <v>102</v>
      </c>
      <c r="AA1475" s="68">
        <f ca="1">IF(Z1475-W1475&gt;'Inputs and Outputs'!$D$4,One-W1475,0)</f>
        <v>0</v>
      </c>
      <c r="AB1475" s="68">
        <f ca="1">Z1475*'Inputs and Outputs'!$D$5-AA1475*'Inputs and Outputs'!$D$6</f>
        <v>4080</v>
      </c>
      <c r="AC1475" s="70">
        <f t="shared" ca="1" si="481"/>
        <v>0.72777451447471686</v>
      </c>
      <c r="AD1475" s="68">
        <f t="shared" si="470"/>
        <v>25</v>
      </c>
      <c r="AE1475" s="75">
        <f ca="1">Z1475*'Inputs and Outputs'!$D$5-('Model Part B'!AA1475*'Model Part B'!AD1475+AA1475*Costperbumped)</f>
        <v>4080</v>
      </c>
      <c r="AH1475" s="74">
        <v>1472</v>
      </c>
      <c r="AI1475" s="68" t="s">
        <v>4</v>
      </c>
      <c r="AJ1475" s="71">
        <f t="shared" si="487"/>
        <v>44688</v>
      </c>
      <c r="AK1475" s="67" t="s">
        <v>2</v>
      </c>
      <c r="AL1475" s="68" t="str">
        <f>'Flight Data'!$A1473</f>
        <v>G1472</v>
      </c>
      <c r="AM1475" s="68">
        <f ca="1">'Flight Data'!$B1473</f>
        <v>5</v>
      </c>
      <c r="AN1475" s="68">
        <f ca="1">ROUND(NORMINV($AS1475,'Inputs and Outputs'!$C$19,'Inputs and Outputs'!$D$19),0)</f>
        <v>96</v>
      </c>
      <c r="AO1475" s="68">
        <f t="shared" si="471"/>
        <v>103</v>
      </c>
      <c r="AP1475" s="68">
        <f t="shared" ca="1" si="472"/>
        <v>96</v>
      </c>
      <c r="AQ1475" s="68">
        <f ca="1">IF(AP1475-AM1475&gt;'Inputs and Outputs'!$D$4,Three-AM1475,0)</f>
        <v>0</v>
      </c>
      <c r="AR1475" s="68">
        <f ca="1">AP1475*'Inputs and Outputs'!$D$5-AQ1475*'Inputs and Outputs'!$D$6</f>
        <v>3840</v>
      </c>
      <c r="AS1475" s="70">
        <f t="shared" ca="1" si="482"/>
        <v>9.3870792655986746E-2</v>
      </c>
      <c r="AT1475" s="68">
        <f t="shared" si="473"/>
        <v>25</v>
      </c>
      <c r="AU1475" s="75">
        <f ca="1">AP1475*'Inputs and Outputs'!$D$5-('Model Part B'!AQ1475*'Model Part B'!AT1475+AQ1475*Costperbumped)</f>
        <v>3840</v>
      </c>
      <c r="AX1475" s="74">
        <v>1472</v>
      </c>
      <c r="AY1475" s="68" t="s">
        <v>4</v>
      </c>
      <c r="AZ1475" s="71">
        <f t="shared" si="488"/>
        <v>44688</v>
      </c>
      <c r="BA1475" s="67" t="s">
        <v>2</v>
      </c>
      <c r="BB1475" s="68" t="str">
        <f>'Flight Data'!$A1473</f>
        <v>G1472</v>
      </c>
      <c r="BC1475" s="68">
        <f ca="1">'Flight Data'!$B1473</f>
        <v>5</v>
      </c>
      <c r="BD1475" s="68">
        <f ca="1">ROUND(NORMINV($BI1475,'Inputs and Outputs'!$C$19,'Inputs and Outputs'!$D$19),0)</f>
        <v>99</v>
      </c>
      <c r="BE1475" s="68">
        <f t="shared" si="474"/>
        <v>104</v>
      </c>
      <c r="BF1475" s="68">
        <f t="shared" ca="1" si="475"/>
        <v>99</v>
      </c>
      <c r="BG1475" s="68">
        <f ca="1">IF(BF1475-BC1475&gt;'Inputs and Outputs'!$D$4,Four-BC1475,0)</f>
        <v>0</v>
      </c>
      <c r="BH1475" s="68">
        <f ca="1">BF1475*'Inputs and Outputs'!$D$5-BG1475*'Inputs and Outputs'!$D$6</f>
        <v>3960</v>
      </c>
      <c r="BI1475" s="70">
        <f t="shared" ca="1" si="483"/>
        <v>0.18623837468987503</v>
      </c>
      <c r="BJ1475" s="68">
        <f t="shared" si="476"/>
        <v>25</v>
      </c>
      <c r="BK1475" s="75">
        <f ca="1">BF1475*'Inputs and Outputs'!$D$5-('Model Part B'!BG1475*'Model Part B'!BJ1475+BG1475*Costperbumped)</f>
        <v>3960</v>
      </c>
      <c r="BN1475" s="74">
        <v>1472</v>
      </c>
      <c r="BO1475" s="68" t="s">
        <v>4</v>
      </c>
      <c r="BP1475" s="71">
        <f t="shared" si="489"/>
        <v>44688</v>
      </c>
      <c r="BQ1475" s="67" t="s">
        <v>2</v>
      </c>
      <c r="BR1475" s="68" t="str">
        <f>'Flight Data'!$A1473</f>
        <v>G1472</v>
      </c>
      <c r="BS1475" s="68">
        <f ca="1">'Flight Data'!$B1473</f>
        <v>5</v>
      </c>
      <c r="BT1475" s="68">
        <f ca="1">ROUND(NORMINV($BY1475,'Inputs and Outputs'!$C$18,'Inputs and Outputs'!$D$18),0)</f>
        <v>111</v>
      </c>
      <c r="BU1475" s="68">
        <f t="shared" si="477"/>
        <v>105</v>
      </c>
      <c r="BV1475" s="68">
        <f t="shared" ca="1" si="478"/>
        <v>105</v>
      </c>
      <c r="BW1475" s="68">
        <f ca="1">IF(BV1475-BS1475&gt;'Inputs and Outputs'!$D$4,Five-BS1475,0)</f>
        <v>0</v>
      </c>
      <c r="BX1475" s="68">
        <f ca="1">BV1475*'Inputs and Outputs'!$D$5-BW1475*'Inputs and Outputs'!$D$6</f>
        <v>4200</v>
      </c>
      <c r="BY1475" s="70">
        <f t="shared" ca="1" si="484"/>
        <v>0.94928482847580753</v>
      </c>
      <c r="BZ1475" s="68">
        <f t="shared" si="479"/>
        <v>25</v>
      </c>
      <c r="CA1475" s="75">
        <f ca="1">BV1475*'Inputs and Outputs'!$D$5-('Model Part B'!BW1475*'Model Part B'!BZ1475+BW1475*Costperbumped)</f>
        <v>4200</v>
      </c>
    </row>
    <row r="1476" spans="2:79" x14ac:dyDescent="0.2">
      <c r="B1476" s="74">
        <v>1473</v>
      </c>
      <c r="C1476" s="68" t="s">
        <v>4</v>
      </c>
      <c r="D1476" s="71">
        <f t="shared" si="485"/>
        <v>44688</v>
      </c>
      <c r="E1476" s="67" t="s">
        <v>0</v>
      </c>
      <c r="F1476" s="68" t="str">
        <f>'Flight Data'!$A1474</f>
        <v>G1473</v>
      </c>
      <c r="G1476" s="68">
        <f ca="1">'Flight Data'!$B1474</f>
        <v>1</v>
      </c>
      <c r="H1476" s="68">
        <f ca="1">ROUND(NORMINV($M1476,'Inputs and Outputs'!$C$20,'Inputs and Outputs'!$D$20),0)</f>
        <v>103</v>
      </c>
      <c r="I1476" s="68">
        <f t="shared" ref="I1476:I1503" si="490">Capacity+One</f>
        <v>101</v>
      </c>
      <c r="J1476" s="68">
        <f t="shared" ref="J1476:J1503" ca="1" si="491">MIN(H1476,I1476)</f>
        <v>101</v>
      </c>
      <c r="K1476" s="68">
        <f ca="1">IF(J1476-G1476&gt;'Inputs and Outputs'!$D$4,One-G1476,0)</f>
        <v>0</v>
      </c>
      <c r="L1476" s="68">
        <f ca="1">J1476*'Inputs and Outputs'!$D$5-K1476*'Inputs and Outputs'!$D$6</f>
        <v>4040</v>
      </c>
      <c r="M1476" s="70">
        <f t="shared" ca="1" si="480"/>
        <v>0.37549287640651408</v>
      </c>
      <c r="N1476" s="68">
        <f t="shared" ref="N1476:N1503" si="492">IF(E1476="7pm",200,25)</f>
        <v>200</v>
      </c>
      <c r="O1476" s="75">
        <f ca="1">J1476*'Inputs and Outputs'!$D$5-('Model Part B'!K1476*'Model Part B'!N1476+K1476*Costperbumped)</f>
        <v>4040</v>
      </c>
      <c r="R1476" s="74">
        <v>1473</v>
      </c>
      <c r="S1476" s="68" t="s">
        <v>4</v>
      </c>
      <c r="T1476" s="71">
        <f t="shared" si="486"/>
        <v>44688</v>
      </c>
      <c r="U1476" s="67" t="s">
        <v>0</v>
      </c>
      <c r="V1476" s="68" t="str">
        <f>'Flight Data'!$A1474</f>
        <v>G1473</v>
      </c>
      <c r="W1476" s="68">
        <f ca="1">'Flight Data'!$B1474</f>
        <v>1</v>
      </c>
      <c r="X1476" s="68">
        <f ca="1">ROUND(NORMINV($AC1476,'Inputs and Outputs'!$C$20,'Inputs and Outputs'!$D$20),0)</f>
        <v>114</v>
      </c>
      <c r="Y1476" s="68">
        <f t="shared" ref="Y1476:Y1503" si="493">Capacity+Two</f>
        <v>102</v>
      </c>
      <c r="Z1476" s="68">
        <f t="shared" ref="Z1476:Z1503" ca="1" si="494">MIN(X1476,Y1476)</f>
        <v>102</v>
      </c>
      <c r="AA1476" s="68">
        <f ca="1">IF(Z1476-W1476&gt;'Inputs and Outputs'!$D$4,One-W1476,0)</f>
        <v>0</v>
      </c>
      <c r="AB1476" s="68">
        <f ca="1">Z1476*'Inputs and Outputs'!$D$5-AA1476*'Inputs and Outputs'!$D$6</f>
        <v>4080</v>
      </c>
      <c r="AC1476" s="70">
        <f t="shared" ca="1" si="481"/>
        <v>0.96938780763044163</v>
      </c>
      <c r="AD1476" s="68">
        <f t="shared" ref="AD1476:AD1503" si="495">IF(U1476="7pm",200,25)</f>
        <v>200</v>
      </c>
      <c r="AE1476" s="75">
        <f ca="1">Z1476*'Inputs and Outputs'!$D$5-('Model Part B'!AA1476*'Model Part B'!AD1476+AA1476*Costperbumped)</f>
        <v>4080</v>
      </c>
      <c r="AH1476" s="74">
        <v>1473</v>
      </c>
      <c r="AI1476" s="68" t="s">
        <v>4</v>
      </c>
      <c r="AJ1476" s="71">
        <f t="shared" si="487"/>
        <v>44688</v>
      </c>
      <c r="AK1476" s="67" t="s">
        <v>0</v>
      </c>
      <c r="AL1476" s="68" t="str">
        <f>'Flight Data'!$A1474</f>
        <v>G1473</v>
      </c>
      <c r="AM1476" s="68">
        <f ca="1">'Flight Data'!$B1474</f>
        <v>1</v>
      </c>
      <c r="AN1476" s="68">
        <f ca="1">ROUND(NORMINV($AS1476,'Inputs and Outputs'!$C$20,'Inputs and Outputs'!$D$20),0)</f>
        <v>106</v>
      </c>
      <c r="AO1476" s="68">
        <f t="shared" ref="AO1476:AO1503" si="496">Capacity+Three</f>
        <v>103</v>
      </c>
      <c r="AP1476" s="68">
        <f t="shared" ref="AP1476:AP1503" ca="1" si="497">MIN(AN1476,AO1476)</f>
        <v>103</v>
      </c>
      <c r="AQ1476" s="68">
        <f ca="1">IF(AP1476-AM1476&gt;'Inputs and Outputs'!$D$4,Three-AM1476,0)</f>
        <v>2</v>
      </c>
      <c r="AR1476" s="68">
        <f ca="1">AP1476*'Inputs and Outputs'!$D$5-AQ1476*'Inputs and Outputs'!$D$6</f>
        <v>3920</v>
      </c>
      <c r="AS1476" s="70">
        <f t="shared" ca="1" si="482"/>
        <v>0.55467857962108547</v>
      </c>
      <c r="AT1476" s="68">
        <f t="shared" ref="AT1476:AT1503" si="498">IF(AK1476="7pm",200,25)</f>
        <v>200</v>
      </c>
      <c r="AU1476" s="75">
        <f ca="1">AP1476*'Inputs and Outputs'!$D$5-('Model Part B'!AQ1476*'Model Part B'!AT1476+AQ1476*Costperbumped)</f>
        <v>3520</v>
      </c>
      <c r="AX1476" s="74">
        <v>1473</v>
      </c>
      <c r="AY1476" s="68" t="s">
        <v>4</v>
      </c>
      <c r="AZ1476" s="71">
        <f t="shared" si="488"/>
        <v>44688</v>
      </c>
      <c r="BA1476" s="67" t="s">
        <v>0</v>
      </c>
      <c r="BB1476" s="68" t="str">
        <f>'Flight Data'!$A1474</f>
        <v>G1473</v>
      </c>
      <c r="BC1476" s="68">
        <f ca="1">'Flight Data'!$B1474</f>
        <v>1</v>
      </c>
      <c r="BD1476" s="68">
        <f ca="1">ROUND(NORMINV($BI1476,'Inputs and Outputs'!$C$20,'Inputs and Outputs'!$D$20),0)</f>
        <v>106</v>
      </c>
      <c r="BE1476" s="68">
        <f t="shared" ref="BE1476:BE1503" si="499">Capacity+Four</f>
        <v>104</v>
      </c>
      <c r="BF1476" s="68">
        <f t="shared" ref="BF1476:BF1503" ca="1" si="500">MIN(BD1476,BE1476)</f>
        <v>104</v>
      </c>
      <c r="BG1476" s="68">
        <f ca="1">IF(BF1476-BC1476&gt;'Inputs and Outputs'!$D$4,Four-BC1476,0)</f>
        <v>3</v>
      </c>
      <c r="BH1476" s="68">
        <f ca="1">BF1476*'Inputs and Outputs'!$D$5-BG1476*'Inputs and Outputs'!$D$6</f>
        <v>3860</v>
      </c>
      <c r="BI1476" s="70">
        <f t="shared" ca="1" si="483"/>
        <v>0.54610130270692581</v>
      </c>
      <c r="BJ1476" s="68">
        <f t="shared" ref="BJ1476:BJ1503" si="501">IF(BA1476="7pm",200,25)</f>
        <v>200</v>
      </c>
      <c r="BK1476" s="75">
        <f ca="1">BF1476*'Inputs and Outputs'!$D$5-('Model Part B'!BG1476*'Model Part B'!BJ1476+BG1476*Costperbumped)</f>
        <v>3260</v>
      </c>
      <c r="BN1476" s="74">
        <v>1473</v>
      </c>
      <c r="BO1476" s="68" t="s">
        <v>4</v>
      </c>
      <c r="BP1476" s="71">
        <f t="shared" si="489"/>
        <v>44688</v>
      </c>
      <c r="BQ1476" s="67" t="s">
        <v>0</v>
      </c>
      <c r="BR1476" s="68" t="str">
        <f>'Flight Data'!$A1474</f>
        <v>G1473</v>
      </c>
      <c r="BS1476" s="68">
        <f ca="1">'Flight Data'!$B1474</f>
        <v>1</v>
      </c>
      <c r="BT1476" s="68">
        <f ca="1">ROUND(NORMINV($BY1476,'Inputs and Outputs'!$C$18,'Inputs and Outputs'!$D$18),0)</f>
        <v>95</v>
      </c>
      <c r="BU1476" s="68">
        <f t="shared" ref="BU1476:BU1503" si="502">Capacity+Five</f>
        <v>105</v>
      </c>
      <c r="BV1476" s="68">
        <f t="shared" ref="BV1476:BV1503" ca="1" si="503">MIN(BT1476,BU1476)</f>
        <v>95</v>
      </c>
      <c r="BW1476" s="68">
        <f ca="1">IF(BV1476-BS1476&gt;'Inputs and Outputs'!$D$4,Five-BS1476,0)</f>
        <v>0</v>
      </c>
      <c r="BX1476" s="68">
        <f ca="1">BV1476*'Inputs and Outputs'!$D$5-BW1476*'Inputs and Outputs'!$D$6</f>
        <v>3800</v>
      </c>
      <c r="BY1476" s="70">
        <f t="shared" ca="1" si="484"/>
        <v>0.1496435055036367</v>
      </c>
      <c r="BZ1476" s="68">
        <f t="shared" ref="BZ1476:BZ1503" si="504">IF(BQ1476="7pm",200,25)</f>
        <v>200</v>
      </c>
      <c r="CA1476" s="75">
        <f ca="1">BV1476*'Inputs and Outputs'!$D$5-('Model Part B'!BW1476*'Model Part B'!BZ1476+BW1476*Costperbumped)</f>
        <v>3800</v>
      </c>
    </row>
    <row r="1477" spans="2:79" x14ac:dyDescent="0.2">
      <c r="B1477" s="74">
        <v>1474</v>
      </c>
      <c r="C1477" s="68" t="s">
        <v>1</v>
      </c>
      <c r="D1477" s="71">
        <f t="shared" si="485"/>
        <v>44689</v>
      </c>
      <c r="E1477" s="67" t="s">
        <v>3</v>
      </c>
      <c r="F1477" s="68" t="str">
        <f>'Flight Data'!$A1475</f>
        <v>G1474</v>
      </c>
      <c r="G1477" s="68">
        <f ca="1">'Flight Data'!$B1475</f>
        <v>3</v>
      </c>
      <c r="H1477" s="68">
        <f ca="1">ROUND(NORMINV($M1477,'Inputs and Outputs'!$C$18,'Inputs and Outputs'!$D$18),0)</f>
        <v>104</v>
      </c>
      <c r="I1477" s="68">
        <f t="shared" si="490"/>
        <v>101</v>
      </c>
      <c r="J1477" s="68">
        <f t="shared" ca="1" si="491"/>
        <v>101</v>
      </c>
      <c r="K1477" s="68">
        <f ca="1">IF(J1477-G1477&gt;'Inputs and Outputs'!$D$4,One-G1477,0)</f>
        <v>0</v>
      </c>
      <c r="L1477" s="68">
        <f ca="1">J1477*'Inputs and Outputs'!$D$5-K1477*'Inputs and Outputs'!$D$6</f>
        <v>4040</v>
      </c>
      <c r="M1477" s="70">
        <f t="shared" ref="M1477:M1503" ca="1" si="505">RAND()</f>
        <v>0.67922413835207907</v>
      </c>
      <c r="N1477" s="68">
        <f t="shared" si="492"/>
        <v>25</v>
      </c>
      <c r="O1477" s="75">
        <f ca="1">J1477*'Inputs and Outputs'!$D$5-('Model Part B'!K1477*'Model Part B'!N1477+K1477*Costperbumped)</f>
        <v>4040</v>
      </c>
      <c r="R1477" s="74">
        <v>1474</v>
      </c>
      <c r="S1477" s="68" t="s">
        <v>1</v>
      </c>
      <c r="T1477" s="71">
        <f t="shared" si="486"/>
        <v>44689</v>
      </c>
      <c r="U1477" s="67" t="s">
        <v>3</v>
      </c>
      <c r="V1477" s="68" t="str">
        <f>'Flight Data'!$A1475</f>
        <v>G1474</v>
      </c>
      <c r="W1477" s="68">
        <f ca="1">'Flight Data'!$B1475</f>
        <v>3</v>
      </c>
      <c r="X1477" s="68">
        <f ca="1">ROUND(NORMINV($AC1477,'Inputs and Outputs'!$C$18,'Inputs and Outputs'!$D$18),0)</f>
        <v>103</v>
      </c>
      <c r="Y1477" s="68">
        <f t="shared" si="493"/>
        <v>102</v>
      </c>
      <c r="Z1477" s="68">
        <f t="shared" ca="1" si="494"/>
        <v>102</v>
      </c>
      <c r="AA1477" s="68">
        <f ca="1">IF(Z1477-W1477&gt;'Inputs and Outputs'!$D$4,One-W1477,0)</f>
        <v>0</v>
      </c>
      <c r="AB1477" s="68">
        <f ca="1">Z1477*'Inputs and Outputs'!$D$5-AA1477*'Inputs and Outputs'!$D$6</f>
        <v>4080</v>
      </c>
      <c r="AC1477" s="70">
        <f t="shared" ref="AC1477:AC1503" ca="1" si="506">RAND()</f>
        <v>0.62332370115022406</v>
      </c>
      <c r="AD1477" s="68">
        <f t="shared" si="495"/>
        <v>25</v>
      </c>
      <c r="AE1477" s="75">
        <f ca="1">Z1477*'Inputs and Outputs'!$D$5-('Model Part B'!AA1477*'Model Part B'!AD1477+AA1477*Costperbumped)</f>
        <v>4080</v>
      </c>
      <c r="AH1477" s="74">
        <v>1474</v>
      </c>
      <c r="AI1477" s="68" t="s">
        <v>1</v>
      </c>
      <c r="AJ1477" s="71">
        <f t="shared" si="487"/>
        <v>44689</v>
      </c>
      <c r="AK1477" s="67" t="s">
        <v>3</v>
      </c>
      <c r="AL1477" s="68" t="str">
        <f>'Flight Data'!$A1475</f>
        <v>G1474</v>
      </c>
      <c r="AM1477" s="68">
        <f ca="1">'Flight Data'!$B1475</f>
        <v>3</v>
      </c>
      <c r="AN1477" s="68">
        <f ca="1">ROUND(NORMINV($AS1477,'Inputs and Outputs'!$C$18,'Inputs and Outputs'!$D$18),0)</f>
        <v>106</v>
      </c>
      <c r="AO1477" s="68">
        <f t="shared" si="496"/>
        <v>103</v>
      </c>
      <c r="AP1477" s="68">
        <f t="shared" ca="1" si="497"/>
        <v>103</v>
      </c>
      <c r="AQ1477" s="68">
        <f ca="1">IF(AP1477-AM1477&gt;'Inputs and Outputs'!$D$4,Three-AM1477,0)</f>
        <v>0</v>
      </c>
      <c r="AR1477" s="68">
        <f ca="1">AP1477*'Inputs and Outputs'!$D$5-AQ1477*'Inputs and Outputs'!$D$6</f>
        <v>4120</v>
      </c>
      <c r="AS1477" s="70">
        <f t="shared" ref="AS1477:AS1503" ca="1" si="507">RAND()</f>
        <v>0.78548641501090477</v>
      </c>
      <c r="AT1477" s="68">
        <f t="shared" si="498"/>
        <v>25</v>
      </c>
      <c r="AU1477" s="75">
        <f ca="1">AP1477*'Inputs and Outputs'!$D$5-('Model Part B'!AQ1477*'Model Part B'!AT1477+AQ1477*Costperbumped)</f>
        <v>4120</v>
      </c>
      <c r="AX1477" s="74">
        <v>1474</v>
      </c>
      <c r="AY1477" s="68" t="s">
        <v>1</v>
      </c>
      <c r="AZ1477" s="71">
        <f t="shared" si="488"/>
        <v>44689</v>
      </c>
      <c r="BA1477" s="67" t="s">
        <v>3</v>
      </c>
      <c r="BB1477" s="68" t="str">
        <f>'Flight Data'!$A1475</f>
        <v>G1474</v>
      </c>
      <c r="BC1477" s="68">
        <f ca="1">'Flight Data'!$B1475</f>
        <v>3</v>
      </c>
      <c r="BD1477" s="68">
        <f ca="1">ROUND(NORMINV($BI1477,'Inputs and Outputs'!$C$18,'Inputs and Outputs'!$D$18),0)</f>
        <v>94</v>
      </c>
      <c r="BE1477" s="68">
        <f t="shared" si="499"/>
        <v>104</v>
      </c>
      <c r="BF1477" s="68">
        <f t="shared" ca="1" si="500"/>
        <v>94</v>
      </c>
      <c r="BG1477" s="68">
        <f ca="1">IF(BF1477-BC1477&gt;'Inputs and Outputs'!$D$4,Four-BC1477,0)</f>
        <v>0</v>
      </c>
      <c r="BH1477" s="68">
        <f ca="1">BF1477*'Inputs and Outputs'!$D$5-BG1477*'Inputs and Outputs'!$D$6</f>
        <v>3760</v>
      </c>
      <c r="BI1477" s="70">
        <f t="shared" ref="BI1477:BI1503" ca="1" si="508">RAND()</f>
        <v>0.1258052375545845</v>
      </c>
      <c r="BJ1477" s="68">
        <f t="shared" si="501"/>
        <v>25</v>
      </c>
      <c r="BK1477" s="75">
        <f ca="1">BF1477*'Inputs and Outputs'!$D$5-('Model Part B'!BG1477*'Model Part B'!BJ1477+BG1477*Costperbumped)</f>
        <v>3760</v>
      </c>
      <c r="BN1477" s="74">
        <v>1474</v>
      </c>
      <c r="BO1477" s="68" t="s">
        <v>1</v>
      </c>
      <c r="BP1477" s="71">
        <f t="shared" si="489"/>
        <v>44689</v>
      </c>
      <c r="BQ1477" s="67" t="s">
        <v>3</v>
      </c>
      <c r="BR1477" s="68" t="str">
        <f>'Flight Data'!$A1475</f>
        <v>G1474</v>
      </c>
      <c r="BS1477" s="68">
        <f ca="1">'Flight Data'!$B1475</f>
        <v>3</v>
      </c>
      <c r="BT1477" s="68">
        <f ca="1">ROUND(NORMINV($BY1477,'Inputs and Outputs'!$C$18,'Inputs and Outputs'!$D$18),0)</f>
        <v>90</v>
      </c>
      <c r="BU1477" s="68">
        <f t="shared" si="502"/>
        <v>105</v>
      </c>
      <c r="BV1477" s="68">
        <f t="shared" ca="1" si="503"/>
        <v>90</v>
      </c>
      <c r="BW1477" s="68">
        <f ca="1">IF(BV1477-BS1477&gt;'Inputs and Outputs'!$D$4,Five-BS1477,0)</f>
        <v>0</v>
      </c>
      <c r="BX1477" s="68">
        <f ca="1">BV1477*'Inputs and Outputs'!$D$5-BW1477*'Inputs and Outputs'!$D$6</f>
        <v>3600</v>
      </c>
      <c r="BY1477" s="70">
        <f t="shared" ref="BY1477:BY1503" ca="1" si="509">RAND()</f>
        <v>3.5611497977308559E-2</v>
      </c>
      <c r="BZ1477" s="68">
        <f t="shared" si="504"/>
        <v>25</v>
      </c>
      <c r="CA1477" s="75">
        <f ca="1">BV1477*'Inputs and Outputs'!$D$5-('Model Part B'!BW1477*'Model Part B'!BZ1477+BW1477*Costperbumped)</f>
        <v>3600</v>
      </c>
    </row>
    <row r="1478" spans="2:79" x14ac:dyDescent="0.2">
      <c r="B1478" s="74">
        <v>1475</v>
      </c>
      <c r="C1478" s="68" t="s">
        <v>1</v>
      </c>
      <c r="D1478" s="71">
        <f t="shared" si="485"/>
        <v>44689</v>
      </c>
      <c r="E1478" s="67" t="s">
        <v>2</v>
      </c>
      <c r="F1478" s="68" t="str">
        <f>'Flight Data'!$A1476</f>
        <v>G1475</v>
      </c>
      <c r="G1478" s="68">
        <f ca="1">'Flight Data'!$B1476</f>
        <v>6</v>
      </c>
      <c r="H1478" s="68">
        <f ca="1">ROUND(NORMINV($M1478,'Inputs and Outputs'!$C$19,'Inputs and Outputs'!$D$19),0)</f>
        <v>107</v>
      </c>
      <c r="I1478" s="68">
        <f t="shared" si="490"/>
        <v>101</v>
      </c>
      <c r="J1478" s="68">
        <f t="shared" ca="1" si="491"/>
        <v>101</v>
      </c>
      <c r="K1478" s="68">
        <f ca="1">IF(J1478-G1478&gt;'Inputs and Outputs'!$D$4,One-G1478,0)</f>
        <v>0</v>
      </c>
      <c r="L1478" s="68">
        <f ca="1">J1478*'Inputs and Outputs'!$D$5-K1478*'Inputs and Outputs'!$D$6</f>
        <v>4040</v>
      </c>
      <c r="M1478" s="70">
        <f t="shared" ca="1" si="505"/>
        <v>0.80403013648544475</v>
      </c>
      <c r="N1478" s="68">
        <f t="shared" si="492"/>
        <v>25</v>
      </c>
      <c r="O1478" s="75">
        <f ca="1">J1478*'Inputs and Outputs'!$D$5-('Model Part B'!K1478*'Model Part B'!N1478+K1478*Costperbumped)</f>
        <v>4040</v>
      </c>
      <c r="R1478" s="74">
        <v>1475</v>
      </c>
      <c r="S1478" s="68" t="s">
        <v>1</v>
      </c>
      <c r="T1478" s="71">
        <f t="shared" si="486"/>
        <v>44689</v>
      </c>
      <c r="U1478" s="67" t="s">
        <v>2</v>
      </c>
      <c r="V1478" s="68" t="str">
        <f>'Flight Data'!$A1476</f>
        <v>G1475</v>
      </c>
      <c r="W1478" s="68">
        <f ca="1">'Flight Data'!$B1476</f>
        <v>6</v>
      </c>
      <c r="X1478" s="68">
        <f ca="1">ROUND(NORMINV($AC1478,'Inputs and Outputs'!$C$19,'Inputs and Outputs'!$D$19),0)</f>
        <v>110</v>
      </c>
      <c r="Y1478" s="68">
        <f t="shared" si="493"/>
        <v>102</v>
      </c>
      <c r="Z1478" s="68">
        <f t="shared" ca="1" si="494"/>
        <v>102</v>
      </c>
      <c r="AA1478" s="68">
        <f ca="1">IF(Z1478-W1478&gt;'Inputs and Outputs'!$D$4,One-W1478,0)</f>
        <v>0</v>
      </c>
      <c r="AB1478" s="68">
        <f ca="1">Z1478*'Inputs and Outputs'!$D$5-AA1478*'Inputs and Outputs'!$D$6</f>
        <v>4080</v>
      </c>
      <c r="AC1478" s="70">
        <f t="shared" ca="1" si="506"/>
        <v>0.92512153901781025</v>
      </c>
      <c r="AD1478" s="68">
        <f t="shared" si="495"/>
        <v>25</v>
      </c>
      <c r="AE1478" s="75">
        <f ca="1">Z1478*'Inputs and Outputs'!$D$5-('Model Part B'!AA1478*'Model Part B'!AD1478+AA1478*Costperbumped)</f>
        <v>4080</v>
      </c>
      <c r="AH1478" s="74">
        <v>1475</v>
      </c>
      <c r="AI1478" s="68" t="s">
        <v>1</v>
      </c>
      <c r="AJ1478" s="71">
        <f t="shared" si="487"/>
        <v>44689</v>
      </c>
      <c r="AK1478" s="67" t="s">
        <v>2</v>
      </c>
      <c r="AL1478" s="68" t="str">
        <f>'Flight Data'!$A1476</f>
        <v>G1475</v>
      </c>
      <c r="AM1478" s="68">
        <f ca="1">'Flight Data'!$B1476</f>
        <v>6</v>
      </c>
      <c r="AN1478" s="68">
        <f ca="1">ROUND(NORMINV($AS1478,'Inputs and Outputs'!$C$19,'Inputs and Outputs'!$D$19),0)</f>
        <v>104</v>
      </c>
      <c r="AO1478" s="68">
        <f t="shared" si="496"/>
        <v>103</v>
      </c>
      <c r="AP1478" s="68">
        <f t="shared" ca="1" si="497"/>
        <v>103</v>
      </c>
      <c r="AQ1478" s="68">
        <f ca="1">IF(AP1478-AM1478&gt;'Inputs and Outputs'!$D$4,Three-AM1478,0)</f>
        <v>0</v>
      </c>
      <c r="AR1478" s="68">
        <f ca="1">AP1478*'Inputs and Outputs'!$D$5-AQ1478*'Inputs and Outputs'!$D$6</f>
        <v>4120</v>
      </c>
      <c r="AS1478" s="70">
        <f t="shared" ca="1" si="507"/>
        <v>0.6043593808052331</v>
      </c>
      <c r="AT1478" s="68">
        <f t="shared" si="498"/>
        <v>25</v>
      </c>
      <c r="AU1478" s="75">
        <f ca="1">AP1478*'Inputs and Outputs'!$D$5-('Model Part B'!AQ1478*'Model Part B'!AT1478+AQ1478*Costperbumped)</f>
        <v>4120</v>
      </c>
      <c r="AX1478" s="74">
        <v>1475</v>
      </c>
      <c r="AY1478" s="68" t="s">
        <v>1</v>
      </c>
      <c r="AZ1478" s="71">
        <f t="shared" si="488"/>
        <v>44689</v>
      </c>
      <c r="BA1478" s="67" t="s">
        <v>2</v>
      </c>
      <c r="BB1478" s="68" t="str">
        <f>'Flight Data'!$A1476</f>
        <v>G1475</v>
      </c>
      <c r="BC1478" s="68">
        <f ca="1">'Flight Data'!$B1476</f>
        <v>6</v>
      </c>
      <c r="BD1478" s="68">
        <f ca="1">ROUND(NORMINV($BI1478,'Inputs and Outputs'!$C$19,'Inputs and Outputs'!$D$19),0)</f>
        <v>99</v>
      </c>
      <c r="BE1478" s="68">
        <f t="shared" si="499"/>
        <v>104</v>
      </c>
      <c r="BF1478" s="68">
        <f t="shared" ca="1" si="500"/>
        <v>99</v>
      </c>
      <c r="BG1478" s="68">
        <f ca="1">IF(BF1478-BC1478&gt;'Inputs and Outputs'!$D$4,Four-BC1478,0)</f>
        <v>0</v>
      </c>
      <c r="BH1478" s="68">
        <f ca="1">BF1478*'Inputs and Outputs'!$D$5-BG1478*'Inputs and Outputs'!$D$6</f>
        <v>3960</v>
      </c>
      <c r="BI1478" s="70">
        <f t="shared" ca="1" si="508"/>
        <v>0.23624468400595833</v>
      </c>
      <c r="BJ1478" s="68">
        <f t="shared" si="501"/>
        <v>25</v>
      </c>
      <c r="BK1478" s="75">
        <f ca="1">BF1478*'Inputs and Outputs'!$D$5-('Model Part B'!BG1478*'Model Part B'!BJ1478+BG1478*Costperbumped)</f>
        <v>3960</v>
      </c>
      <c r="BN1478" s="74">
        <v>1475</v>
      </c>
      <c r="BO1478" s="68" t="s">
        <v>1</v>
      </c>
      <c r="BP1478" s="71">
        <f t="shared" si="489"/>
        <v>44689</v>
      </c>
      <c r="BQ1478" s="67" t="s">
        <v>2</v>
      </c>
      <c r="BR1478" s="68" t="str">
        <f>'Flight Data'!$A1476</f>
        <v>G1475</v>
      </c>
      <c r="BS1478" s="68">
        <f ca="1">'Flight Data'!$B1476</f>
        <v>6</v>
      </c>
      <c r="BT1478" s="68">
        <f ca="1">ROUND(NORMINV($BY1478,'Inputs and Outputs'!$C$18,'Inputs and Outputs'!$D$18),0)</f>
        <v>98</v>
      </c>
      <c r="BU1478" s="68">
        <f t="shared" si="502"/>
        <v>105</v>
      </c>
      <c r="BV1478" s="68">
        <f t="shared" ca="1" si="503"/>
        <v>98</v>
      </c>
      <c r="BW1478" s="68">
        <f ca="1">IF(BV1478-BS1478&gt;'Inputs and Outputs'!$D$4,Five-BS1478,0)</f>
        <v>0</v>
      </c>
      <c r="BX1478" s="68">
        <f ca="1">BV1478*'Inputs and Outputs'!$D$5-BW1478*'Inputs and Outputs'!$D$6</f>
        <v>3920</v>
      </c>
      <c r="BY1478" s="70">
        <f t="shared" ca="1" si="509"/>
        <v>0.33134792455724327</v>
      </c>
      <c r="BZ1478" s="68">
        <f t="shared" si="504"/>
        <v>25</v>
      </c>
      <c r="CA1478" s="75">
        <f ca="1">BV1478*'Inputs and Outputs'!$D$5-('Model Part B'!BW1478*'Model Part B'!BZ1478+BW1478*Costperbumped)</f>
        <v>3920</v>
      </c>
    </row>
    <row r="1479" spans="2:79" x14ac:dyDescent="0.2">
      <c r="B1479" s="74">
        <v>1476</v>
      </c>
      <c r="C1479" s="68" t="s">
        <v>1</v>
      </c>
      <c r="D1479" s="71">
        <f t="shared" si="485"/>
        <v>44689</v>
      </c>
      <c r="E1479" s="67" t="s">
        <v>0</v>
      </c>
      <c r="F1479" s="68" t="str">
        <f>'Flight Data'!$A1477</f>
        <v>G1476</v>
      </c>
      <c r="G1479" s="68">
        <f ca="1">'Flight Data'!$B1477</f>
        <v>4</v>
      </c>
      <c r="H1479" s="68">
        <f ca="1">ROUND(NORMINV($M1479,'Inputs and Outputs'!$C$20,'Inputs and Outputs'!$D$20),0)</f>
        <v>104</v>
      </c>
      <c r="I1479" s="68">
        <f t="shared" si="490"/>
        <v>101</v>
      </c>
      <c r="J1479" s="68">
        <f t="shared" ca="1" si="491"/>
        <v>101</v>
      </c>
      <c r="K1479" s="68">
        <f ca="1">IF(J1479-G1479&gt;'Inputs and Outputs'!$D$4,One-G1479,0)</f>
        <v>0</v>
      </c>
      <c r="L1479" s="68">
        <f ca="1">J1479*'Inputs and Outputs'!$D$5-K1479*'Inputs and Outputs'!$D$6</f>
        <v>4040</v>
      </c>
      <c r="M1479" s="70">
        <f t="shared" ca="1" si="505"/>
        <v>0.41597472018048665</v>
      </c>
      <c r="N1479" s="68">
        <f t="shared" si="492"/>
        <v>200</v>
      </c>
      <c r="O1479" s="75">
        <f ca="1">J1479*'Inputs and Outputs'!$D$5-('Model Part B'!K1479*'Model Part B'!N1479+K1479*Costperbumped)</f>
        <v>4040</v>
      </c>
      <c r="R1479" s="74">
        <v>1476</v>
      </c>
      <c r="S1479" s="68" t="s">
        <v>1</v>
      </c>
      <c r="T1479" s="71">
        <f t="shared" si="486"/>
        <v>44689</v>
      </c>
      <c r="U1479" s="67" t="s">
        <v>0</v>
      </c>
      <c r="V1479" s="68" t="str">
        <f>'Flight Data'!$A1477</f>
        <v>G1476</v>
      </c>
      <c r="W1479" s="68">
        <f ca="1">'Flight Data'!$B1477</f>
        <v>4</v>
      </c>
      <c r="X1479" s="68">
        <f ca="1">ROUND(NORMINV($AC1479,'Inputs and Outputs'!$C$20,'Inputs and Outputs'!$D$20),0)</f>
        <v>112</v>
      </c>
      <c r="Y1479" s="68">
        <f t="shared" si="493"/>
        <v>102</v>
      </c>
      <c r="Z1479" s="68">
        <f t="shared" ca="1" si="494"/>
        <v>102</v>
      </c>
      <c r="AA1479" s="68">
        <f ca="1">IF(Z1479-W1479&gt;'Inputs and Outputs'!$D$4,One-W1479,0)</f>
        <v>0</v>
      </c>
      <c r="AB1479" s="68">
        <f ca="1">Z1479*'Inputs and Outputs'!$D$5-AA1479*'Inputs and Outputs'!$D$6</f>
        <v>4080</v>
      </c>
      <c r="AC1479" s="70">
        <f t="shared" ca="1" si="506"/>
        <v>0.92836402772955806</v>
      </c>
      <c r="AD1479" s="68">
        <f t="shared" si="495"/>
        <v>200</v>
      </c>
      <c r="AE1479" s="75">
        <f ca="1">Z1479*'Inputs and Outputs'!$D$5-('Model Part B'!AA1479*'Model Part B'!AD1479+AA1479*Costperbumped)</f>
        <v>4080</v>
      </c>
      <c r="AH1479" s="74">
        <v>1476</v>
      </c>
      <c r="AI1479" s="68" t="s">
        <v>1</v>
      </c>
      <c r="AJ1479" s="71">
        <f t="shared" si="487"/>
        <v>44689</v>
      </c>
      <c r="AK1479" s="67" t="s">
        <v>0</v>
      </c>
      <c r="AL1479" s="68" t="str">
        <f>'Flight Data'!$A1477</f>
        <v>G1476</v>
      </c>
      <c r="AM1479" s="68">
        <f ca="1">'Flight Data'!$B1477</f>
        <v>4</v>
      </c>
      <c r="AN1479" s="68">
        <f ca="1">ROUND(NORMINV($AS1479,'Inputs and Outputs'!$C$20,'Inputs and Outputs'!$D$20),0)</f>
        <v>116</v>
      </c>
      <c r="AO1479" s="68">
        <f t="shared" si="496"/>
        <v>103</v>
      </c>
      <c r="AP1479" s="68">
        <f t="shared" ca="1" si="497"/>
        <v>103</v>
      </c>
      <c r="AQ1479" s="68">
        <f ca="1">IF(AP1479-AM1479&gt;'Inputs and Outputs'!$D$4,Three-AM1479,0)</f>
        <v>0</v>
      </c>
      <c r="AR1479" s="68">
        <f ca="1">AP1479*'Inputs and Outputs'!$D$5-AQ1479*'Inputs and Outputs'!$D$6</f>
        <v>4120</v>
      </c>
      <c r="AS1479" s="70">
        <f t="shared" ca="1" si="507"/>
        <v>0.98872557452425314</v>
      </c>
      <c r="AT1479" s="68">
        <f t="shared" si="498"/>
        <v>200</v>
      </c>
      <c r="AU1479" s="75">
        <f ca="1">AP1479*'Inputs and Outputs'!$D$5-('Model Part B'!AQ1479*'Model Part B'!AT1479+AQ1479*Costperbumped)</f>
        <v>4120</v>
      </c>
      <c r="AX1479" s="74">
        <v>1476</v>
      </c>
      <c r="AY1479" s="68" t="s">
        <v>1</v>
      </c>
      <c r="AZ1479" s="71">
        <f t="shared" si="488"/>
        <v>44689</v>
      </c>
      <c r="BA1479" s="67" t="s">
        <v>0</v>
      </c>
      <c r="BB1479" s="68" t="str">
        <f>'Flight Data'!$A1477</f>
        <v>G1476</v>
      </c>
      <c r="BC1479" s="68">
        <f ca="1">'Flight Data'!$B1477</f>
        <v>4</v>
      </c>
      <c r="BD1479" s="68">
        <f ca="1">ROUND(NORMINV($BI1479,'Inputs and Outputs'!$C$20,'Inputs and Outputs'!$D$20),0)</f>
        <v>99</v>
      </c>
      <c r="BE1479" s="68">
        <f t="shared" si="499"/>
        <v>104</v>
      </c>
      <c r="BF1479" s="68">
        <f t="shared" ca="1" si="500"/>
        <v>99</v>
      </c>
      <c r="BG1479" s="68">
        <f ca="1">IF(BF1479-BC1479&gt;'Inputs and Outputs'!$D$4,Four-BC1479,0)</f>
        <v>0</v>
      </c>
      <c r="BH1479" s="68">
        <f ca="1">BF1479*'Inputs and Outputs'!$D$5-BG1479*'Inputs and Outputs'!$D$6</f>
        <v>3960</v>
      </c>
      <c r="BI1479" s="70">
        <f t="shared" ca="1" si="508"/>
        <v>0.10752610220872227</v>
      </c>
      <c r="BJ1479" s="68">
        <f t="shared" si="501"/>
        <v>200</v>
      </c>
      <c r="BK1479" s="75">
        <f ca="1">BF1479*'Inputs and Outputs'!$D$5-('Model Part B'!BG1479*'Model Part B'!BJ1479+BG1479*Costperbumped)</f>
        <v>3960</v>
      </c>
      <c r="BN1479" s="74">
        <v>1476</v>
      </c>
      <c r="BO1479" s="68" t="s">
        <v>1</v>
      </c>
      <c r="BP1479" s="71">
        <f t="shared" si="489"/>
        <v>44689</v>
      </c>
      <c r="BQ1479" s="67" t="s">
        <v>0</v>
      </c>
      <c r="BR1479" s="68" t="str">
        <f>'Flight Data'!$A1477</f>
        <v>G1476</v>
      </c>
      <c r="BS1479" s="68">
        <f ca="1">'Flight Data'!$B1477</f>
        <v>4</v>
      </c>
      <c r="BT1479" s="68">
        <f ca="1">ROUND(NORMINV($BY1479,'Inputs and Outputs'!$C$18,'Inputs and Outputs'!$D$18),0)</f>
        <v>107</v>
      </c>
      <c r="BU1479" s="68">
        <f t="shared" si="502"/>
        <v>105</v>
      </c>
      <c r="BV1479" s="68">
        <f t="shared" ca="1" si="503"/>
        <v>105</v>
      </c>
      <c r="BW1479" s="68">
        <f ca="1">IF(BV1479-BS1479&gt;'Inputs and Outputs'!$D$4,Five-BS1479,0)</f>
        <v>1</v>
      </c>
      <c r="BX1479" s="68">
        <f ca="1">BV1479*'Inputs and Outputs'!$D$5-BW1479*'Inputs and Outputs'!$D$6</f>
        <v>4100</v>
      </c>
      <c r="BY1479" s="70">
        <f t="shared" ca="1" si="509"/>
        <v>0.83746633146253013</v>
      </c>
      <c r="BZ1479" s="68">
        <f t="shared" si="504"/>
        <v>200</v>
      </c>
      <c r="CA1479" s="75">
        <f ca="1">BV1479*'Inputs and Outputs'!$D$5-('Model Part B'!BW1479*'Model Part B'!BZ1479+BW1479*Costperbumped)</f>
        <v>3900</v>
      </c>
    </row>
    <row r="1480" spans="2:79" x14ac:dyDescent="0.2">
      <c r="B1480" s="74">
        <v>1477</v>
      </c>
      <c r="C1480" s="68" t="s">
        <v>9</v>
      </c>
      <c r="D1480" s="71">
        <f t="shared" si="485"/>
        <v>44690</v>
      </c>
      <c r="E1480" s="67" t="s">
        <v>3</v>
      </c>
      <c r="F1480" s="68" t="str">
        <f>'Flight Data'!$A1478</f>
        <v>G1477</v>
      </c>
      <c r="G1480" s="68">
        <f ca="1">'Flight Data'!$B1478</f>
        <v>2</v>
      </c>
      <c r="H1480" s="68">
        <f ca="1">ROUND(NORMINV($M1480,'Inputs and Outputs'!$C$18,'Inputs and Outputs'!$D$18),0)</f>
        <v>100</v>
      </c>
      <c r="I1480" s="68">
        <f t="shared" si="490"/>
        <v>101</v>
      </c>
      <c r="J1480" s="68">
        <f t="shared" ca="1" si="491"/>
        <v>100</v>
      </c>
      <c r="K1480" s="68">
        <f ca="1">IF(J1480-G1480&gt;'Inputs and Outputs'!$D$4,One-G1480,0)</f>
        <v>0</v>
      </c>
      <c r="L1480" s="68">
        <f ca="1">J1480*'Inputs and Outputs'!$D$5-K1480*'Inputs and Outputs'!$D$6</f>
        <v>4000</v>
      </c>
      <c r="M1480" s="70">
        <f t="shared" ca="1" si="505"/>
        <v>0.46366310024534552</v>
      </c>
      <c r="N1480" s="68">
        <f t="shared" si="492"/>
        <v>25</v>
      </c>
      <c r="O1480" s="75">
        <f ca="1">J1480*'Inputs and Outputs'!$D$5-('Model Part B'!K1480*'Model Part B'!N1480+K1480*Costperbumped)</f>
        <v>4000</v>
      </c>
      <c r="R1480" s="74">
        <v>1477</v>
      </c>
      <c r="S1480" s="68" t="s">
        <v>9</v>
      </c>
      <c r="T1480" s="71">
        <f t="shared" si="486"/>
        <v>44690</v>
      </c>
      <c r="U1480" s="67" t="s">
        <v>3</v>
      </c>
      <c r="V1480" s="68" t="str">
        <f>'Flight Data'!$A1478</f>
        <v>G1477</v>
      </c>
      <c r="W1480" s="68">
        <f ca="1">'Flight Data'!$B1478</f>
        <v>2</v>
      </c>
      <c r="X1480" s="68">
        <f ca="1">ROUND(NORMINV($AC1480,'Inputs and Outputs'!$C$18,'Inputs and Outputs'!$D$18),0)</f>
        <v>97</v>
      </c>
      <c r="Y1480" s="68">
        <f t="shared" si="493"/>
        <v>102</v>
      </c>
      <c r="Z1480" s="68">
        <f t="shared" ca="1" si="494"/>
        <v>97</v>
      </c>
      <c r="AA1480" s="68">
        <f ca="1">IF(Z1480-W1480&gt;'Inputs and Outputs'!$D$4,One-W1480,0)</f>
        <v>0</v>
      </c>
      <c r="AB1480" s="68">
        <f ca="1">Z1480*'Inputs and Outputs'!$D$5-AA1480*'Inputs and Outputs'!$D$6</f>
        <v>3880</v>
      </c>
      <c r="AC1480" s="70">
        <f t="shared" ca="1" si="506"/>
        <v>0.26654135929750056</v>
      </c>
      <c r="AD1480" s="68">
        <f t="shared" si="495"/>
        <v>25</v>
      </c>
      <c r="AE1480" s="75">
        <f ca="1">Z1480*'Inputs and Outputs'!$D$5-('Model Part B'!AA1480*'Model Part B'!AD1480+AA1480*Costperbumped)</f>
        <v>3880</v>
      </c>
      <c r="AH1480" s="74">
        <v>1477</v>
      </c>
      <c r="AI1480" s="68" t="s">
        <v>9</v>
      </c>
      <c r="AJ1480" s="71">
        <f t="shared" si="487"/>
        <v>44690</v>
      </c>
      <c r="AK1480" s="67" t="s">
        <v>3</v>
      </c>
      <c r="AL1480" s="68" t="str">
        <f>'Flight Data'!$A1478</f>
        <v>G1477</v>
      </c>
      <c r="AM1480" s="68">
        <f ca="1">'Flight Data'!$B1478</f>
        <v>2</v>
      </c>
      <c r="AN1480" s="68">
        <f ca="1">ROUND(NORMINV($AS1480,'Inputs and Outputs'!$C$18,'Inputs and Outputs'!$D$18),0)</f>
        <v>97</v>
      </c>
      <c r="AO1480" s="68">
        <f t="shared" si="496"/>
        <v>103</v>
      </c>
      <c r="AP1480" s="68">
        <f t="shared" ca="1" si="497"/>
        <v>97</v>
      </c>
      <c r="AQ1480" s="68">
        <f ca="1">IF(AP1480-AM1480&gt;'Inputs and Outputs'!$D$4,Three-AM1480,0)</f>
        <v>0</v>
      </c>
      <c r="AR1480" s="68">
        <f ca="1">AP1480*'Inputs and Outputs'!$D$5-AQ1480*'Inputs and Outputs'!$D$6</f>
        <v>3880</v>
      </c>
      <c r="AS1480" s="70">
        <f t="shared" ca="1" si="507"/>
        <v>0.24710270942124424</v>
      </c>
      <c r="AT1480" s="68">
        <f t="shared" si="498"/>
        <v>25</v>
      </c>
      <c r="AU1480" s="75">
        <f ca="1">AP1480*'Inputs and Outputs'!$D$5-('Model Part B'!AQ1480*'Model Part B'!AT1480+AQ1480*Costperbumped)</f>
        <v>3880</v>
      </c>
      <c r="AX1480" s="74">
        <v>1477</v>
      </c>
      <c r="AY1480" s="68" t="s">
        <v>9</v>
      </c>
      <c r="AZ1480" s="71">
        <f t="shared" si="488"/>
        <v>44690</v>
      </c>
      <c r="BA1480" s="67" t="s">
        <v>3</v>
      </c>
      <c r="BB1480" s="68" t="str">
        <f>'Flight Data'!$A1478</f>
        <v>G1477</v>
      </c>
      <c r="BC1480" s="68">
        <f ca="1">'Flight Data'!$B1478</f>
        <v>2</v>
      </c>
      <c r="BD1480" s="68">
        <f ca="1">ROUND(NORMINV($BI1480,'Inputs and Outputs'!$C$18,'Inputs and Outputs'!$D$18),0)</f>
        <v>92</v>
      </c>
      <c r="BE1480" s="68">
        <f t="shared" si="499"/>
        <v>104</v>
      </c>
      <c r="BF1480" s="68">
        <f t="shared" ca="1" si="500"/>
        <v>92</v>
      </c>
      <c r="BG1480" s="68">
        <f ca="1">IF(BF1480-BC1480&gt;'Inputs and Outputs'!$D$4,Four-BC1480,0)</f>
        <v>0</v>
      </c>
      <c r="BH1480" s="68">
        <f ca="1">BF1480*'Inputs and Outputs'!$D$5-BG1480*'Inputs and Outputs'!$D$6</f>
        <v>3680</v>
      </c>
      <c r="BI1480" s="70">
        <f t="shared" ca="1" si="508"/>
        <v>6.5929452890732376E-2</v>
      </c>
      <c r="BJ1480" s="68">
        <f t="shared" si="501"/>
        <v>25</v>
      </c>
      <c r="BK1480" s="75">
        <f ca="1">BF1480*'Inputs and Outputs'!$D$5-('Model Part B'!BG1480*'Model Part B'!BJ1480+BG1480*Costperbumped)</f>
        <v>3680</v>
      </c>
      <c r="BN1480" s="74">
        <v>1477</v>
      </c>
      <c r="BO1480" s="68" t="s">
        <v>9</v>
      </c>
      <c r="BP1480" s="71">
        <f t="shared" si="489"/>
        <v>44690</v>
      </c>
      <c r="BQ1480" s="67" t="s">
        <v>3</v>
      </c>
      <c r="BR1480" s="68" t="str">
        <f>'Flight Data'!$A1478</f>
        <v>G1477</v>
      </c>
      <c r="BS1480" s="68">
        <f ca="1">'Flight Data'!$B1478</f>
        <v>2</v>
      </c>
      <c r="BT1480" s="68">
        <f ca="1">ROUND(NORMINV($BY1480,'Inputs and Outputs'!$C$18,'Inputs and Outputs'!$D$18),0)</f>
        <v>95</v>
      </c>
      <c r="BU1480" s="68">
        <f t="shared" si="502"/>
        <v>105</v>
      </c>
      <c r="BV1480" s="68">
        <f t="shared" ca="1" si="503"/>
        <v>95</v>
      </c>
      <c r="BW1480" s="68">
        <f ca="1">IF(BV1480-BS1480&gt;'Inputs and Outputs'!$D$4,Five-BS1480,0)</f>
        <v>0</v>
      </c>
      <c r="BX1480" s="68">
        <f ca="1">BV1480*'Inputs and Outputs'!$D$5-BW1480*'Inputs and Outputs'!$D$6</f>
        <v>3800</v>
      </c>
      <c r="BY1480" s="70">
        <f t="shared" ca="1" si="509"/>
        <v>0.17357474244153348</v>
      </c>
      <c r="BZ1480" s="68">
        <f t="shared" si="504"/>
        <v>25</v>
      </c>
      <c r="CA1480" s="75">
        <f ca="1">BV1480*'Inputs and Outputs'!$D$5-('Model Part B'!BW1480*'Model Part B'!BZ1480+BW1480*Costperbumped)</f>
        <v>3800</v>
      </c>
    </row>
    <row r="1481" spans="2:79" x14ac:dyDescent="0.2">
      <c r="B1481" s="74">
        <v>1478</v>
      </c>
      <c r="C1481" s="68" t="s">
        <v>9</v>
      </c>
      <c r="D1481" s="71">
        <f t="shared" si="485"/>
        <v>44690</v>
      </c>
      <c r="E1481" s="67" t="s">
        <v>2</v>
      </c>
      <c r="F1481" s="68" t="str">
        <f>'Flight Data'!$A1479</f>
        <v>G1478</v>
      </c>
      <c r="G1481" s="68">
        <f ca="1">'Flight Data'!$B1479</f>
        <v>3</v>
      </c>
      <c r="H1481" s="68">
        <f ca="1">ROUND(NORMINV($M1481,'Inputs and Outputs'!$C$19,'Inputs and Outputs'!$D$19),0)</f>
        <v>102</v>
      </c>
      <c r="I1481" s="68">
        <f t="shared" si="490"/>
        <v>101</v>
      </c>
      <c r="J1481" s="68">
        <f t="shared" ca="1" si="491"/>
        <v>101</v>
      </c>
      <c r="K1481" s="68">
        <f ca="1">IF(J1481-G1481&gt;'Inputs and Outputs'!$D$4,One-G1481,0)</f>
        <v>0</v>
      </c>
      <c r="L1481" s="68">
        <f ca="1">J1481*'Inputs and Outputs'!$D$5-K1481*'Inputs and Outputs'!$D$6</f>
        <v>4040</v>
      </c>
      <c r="M1481" s="70">
        <f t="shared" ca="1" si="505"/>
        <v>0.45758836946826265</v>
      </c>
      <c r="N1481" s="68">
        <f t="shared" si="492"/>
        <v>25</v>
      </c>
      <c r="O1481" s="75">
        <f ca="1">J1481*'Inputs and Outputs'!$D$5-('Model Part B'!K1481*'Model Part B'!N1481+K1481*Costperbumped)</f>
        <v>4040</v>
      </c>
      <c r="R1481" s="74">
        <v>1478</v>
      </c>
      <c r="S1481" s="68" t="s">
        <v>9</v>
      </c>
      <c r="T1481" s="71">
        <f t="shared" si="486"/>
        <v>44690</v>
      </c>
      <c r="U1481" s="67" t="s">
        <v>2</v>
      </c>
      <c r="V1481" s="68" t="str">
        <f>'Flight Data'!$A1479</f>
        <v>G1478</v>
      </c>
      <c r="W1481" s="68">
        <f ca="1">'Flight Data'!$B1479</f>
        <v>3</v>
      </c>
      <c r="X1481" s="68">
        <f ca="1">ROUND(NORMINV($AC1481,'Inputs and Outputs'!$C$19,'Inputs and Outputs'!$D$19),0)</f>
        <v>100</v>
      </c>
      <c r="Y1481" s="68">
        <f t="shared" si="493"/>
        <v>102</v>
      </c>
      <c r="Z1481" s="68">
        <f t="shared" ca="1" si="494"/>
        <v>100</v>
      </c>
      <c r="AA1481" s="68">
        <f ca="1">IF(Z1481-W1481&gt;'Inputs and Outputs'!$D$4,One-W1481,0)</f>
        <v>0</v>
      </c>
      <c r="AB1481" s="68">
        <f ca="1">Z1481*'Inputs and Outputs'!$D$5-AA1481*'Inputs and Outputs'!$D$6</f>
        <v>4000</v>
      </c>
      <c r="AC1481" s="70">
        <f t="shared" ca="1" si="506"/>
        <v>0.28025003696115203</v>
      </c>
      <c r="AD1481" s="68">
        <f t="shared" si="495"/>
        <v>25</v>
      </c>
      <c r="AE1481" s="75">
        <f ca="1">Z1481*'Inputs and Outputs'!$D$5-('Model Part B'!AA1481*'Model Part B'!AD1481+AA1481*Costperbumped)</f>
        <v>4000</v>
      </c>
      <c r="AH1481" s="74">
        <v>1478</v>
      </c>
      <c r="AI1481" s="68" t="s">
        <v>9</v>
      </c>
      <c r="AJ1481" s="71">
        <f t="shared" si="487"/>
        <v>44690</v>
      </c>
      <c r="AK1481" s="67" t="s">
        <v>2</v>
      </c>
      <c r="AL1481" s="68" t="str">
        <f>'Flight Data'!$A1479</f>
        <v>G1478</v>
      </c>
      <c r="AM1481" s="68">
        <f ca="1">'Flight Data'!$B1479</f>
        <v>3</v>
      </c>
      <c r="AN1481" s="68">
        <f ca="1">ROUND(NORMINV($AS1481,'Inputs and Outputs'!$C$19,'Inputs and Outputs'!$D$19),0)</f>
        <v>95</v>
      </c>
      <c r="AO1481" s="68">
        <f t="shared" si="496"/>
        <v>103</v>
      </c>
      <c r="AP1481" s="68">
        <f t="shared" ca="1" si="497"/>
        <v>95</v>
      </c>
      <c r="AQ1481" s="68">
        <f ca="1">IF(AP1481-AM1481&gt;'Inputs and Outputs'!$D$4,Three-AM1481,0)</f>
        <v>0</v>
      </c>
      <c r="AR1481" s="68">
        <f ca="1">AP1481*'Inputs and Outputs'!$D$5-AQ1481*'Inputs and Outputs'!$D$6</f>
        <v>3800</v>
      </c>
      <c r="AS1481" s="70">
        <f t="shared" ca="1" si="507"/>
        <v>6.389226983326346E-2</v>
      </c>
      <c r="AT1481" s="68">
        <f t="shared" si="498"/>
        <v>25</v>
      </c>
      <c r="AU1481" s="75">
        <f ca="1">AP1481*'Inputs and Outputs'!$D$5-('Model Part B'!AQ1481*'Model Part B'!AT1481+AQ1481*Costperbumped)</f>
        <v>3800</v>
      </c>
      <c r="AX1481" s="74">
        <v>1478</v>
      </c>
      <c r="AY1481" s="68" t="s">
        <v>9</v>
      </c>
      <c r="AZ1481" s="71">
        <f t="shared" si="488"/>
        <v>44690</v>
      </c>
      <c r="BA1481" s="67" t="s">
        <v>2</v>
      </c>
      <c r="BB1481" s="68" t="str">
        <f>'Flight Data'!$A1479</f>
        <v>G1478</v>
      </c>
      <c r="BC1481" s="68">
        <f ca="1">'Flight Data'!$B1479</f>
        <v>3</v>
      </c>
      <c r="BD1481" s="68">
        <f ca="1">ROUND(NORMINV($BI1481,'Inputs and Outputs'!$C$19,'Inputs and Outputs'!$D$19),0)</f>
        <v>104</v>
      </c>
      <c r="BE1481" s="68">
        <f t="shared" si="499"/>
        <v>104</v>
      </c>
      <c r="BF1481" s="68">
        <f t="shared" ca="1" si="500"/>
        <v>104</v>
      </c>
      <c r="BG1481" s="68">
        <f ca="1">IF(BF1481-BC1481&gt;'Inputs and Outputs'!$D$4,Four-BC1481,0)</f>
        <v>1</v>
      </c>
      <c r="BH1481" s="68">
        <f ca="1">BF1481*'Inputs and Outputs'!$D$5-BG1481*'Inputs and Outputs'!$D$6</f>
        <v>4060</v>
      </c>
      <c r="BI1481" s="70">
        <f t="shared" ca="1" si="508"/>
        <v>0.55671639225581326</v>
      </c>
      <c r="BJ1481" s="68">
        <f t="shared" si="501"/>
        <v>25</v>
      </c>
      <c r="BK1481" s="75">
        <f ca="1">BF1481*'Inputs and Outputs'!$D$5-('Model Part B'!BG1481*'Model Part B'!BJ1481+BG1481*Costperbumped)</f>
        <v>4035</v>
      </c>
      <c r="BN1481" s="74">
        <v>1478</v>
      </c>
      <c r="BO1481" s="68" t="s">
        <v>9</v>
      </c>
      <c r="BP1481" s="71">
        <f t="shared" si="489"/>
        <v>44690</v>
      </c>
      <c r="BQ1481" s="67" t="s">
        <v>2</v>
      </c>
      <c r="BR1481" s="68" t="str">
        <f>'Flight Data'!$A1479</f>
        <v>G1478</v>
      </c>
      <c r="BS1481" s="68">
        <f ca="1">'Flight Data'!$B1479</f>
        <v>3</v>
      </c>
      <c r="BT1481" s="68">
        <f ca="1">ROUND(NORMINV($BY1481,'Inputs and Outputs'!$C$18,'Inputs and Outputs'!$D$18),0)</f>
        <v>100</v>
      </c>
      <c r="BU1481" s="68">
        <f t="shared" si="502"/>
        <v>105</v>
      </c>
      <c r="BV1481" s="68">
        <f t="shared" ca="1" si="503"/>
        <v>100</v>
      </c>
      <c r="BW1481" s="68">
        <f ca="1">IF(BV1481-BS1481&gt;'Inputs and Outputs'!$D$4,Five-BS1481,0)</f>
        <v>0</v>
      </c>
      <c r="BX1481" s="68">
        <f ca="1">BV1481*'Inputs and Outputs'!$D$5-BW1481*'Inputs and Outputs'!$D$6</f>
        <v>4000</v>
      </c>
      <c r="BY1481" s="70">
        <f t="shared" ca="1" si="509"/>
        <v>0.43407907988988215</v>
      </c>
      <c r="BZ1481" s="68">
        <f t="shared" si="504"/>
        <v>25</v>
      </c>
      <c r="CA1481" s="75">
        <f ca="1">BV1481*'Inputs and Outputs'!$D$5-('Model Part B'!BW1481*'Model Part B'!BZ1481+BW1481*Costperbumped)</f>
        <v>4000</v>
      </c>
    </row>
    <row r="1482" spans="2:79" x14ac:dyDescent="0.2">
      <c r="B1482" s="74">
        <v>1479</v>
      </c>
      <c r="C1482" s="68" t="s">
        <v>9</v>
      </c>
      <c r="D1482" s="71">
        <f t="shared" si="485"/>
        <v>44690</v>
      </c>
      <c r="E1482" s="67" t="s">
        <v>0</v>
      </c>
      <c r="F1482" s="68" t="str">
        <f>'Flight Data'!$A1480</f>
        <v>G1479</v>
      </c>
      <c r="G1482" s="68">
        <f ca="1">'Flight Data'!$B1480</f>
        <v>4</v>
      </c>
      <c r="H1482" s="68">
        <f ca="1">ROUND(NORMINV($M1482,'Inputs and Outputs'!$C$20,'Inputs and Outputs'!$D$20),0)</f>
        <v>99</v>
      </c>
      <c r="I1482" s="68">
        <f t="shared" si="490"/>
        <v>101</v>
      </c>
      <c r="J1482" s="68">
        <f t="shared" ca="1" si="491"/>
        <v>99</v>
      </c>
      <c r="K1482" s="68">
        <f ca="1">IF(J1482-G1482&gt;'Inputs and Outputs'!$D$4,One-G1482,0)</f>
        <v>0</v>
      </c>
      <c r="L1482" s="68">
        <f ca="1">J1482*'Inputs and Outputs'!$D$5-K1482*'Inputs and Outputs'!$D$6</f>
        <v>3960</v>
      </c>
      <c r="M1482" s="70">
        <f t="shared" ca="1" si="505"/>
        <v>0.11815586034405179</v>
      </c>
      <c r="N1482" s="68">
        <f t="shared" si="492"/>
        <v>200</v>
      </c>
      <c r="O1482" s="75">
        <f ca="1">J1482*'Inputs and Outputs'!$D$5-('Model Part B'!K1482*'Model Part B'!N1482+K1482*Costperbumped)</f>
        <v>3960</v>
      </c>
      <c r="R1482" s="74">
        <v>1479</v>
      </c>
      <c r="S1482" s="68" t="s">
        <v>9</v>
      </c>
      <c r="T1482" s="71">
        <f t="shared" si="486"/>
        <v>44690</v>
      </c>
      <c r="U1482" s="67" t="s">
        <v>0</v>
      </c>
      <c r="V1482" s="68" t="str">
        <f>'Flight Data'!$A1480</f>
        <v>G1479</v>
      </c>
      <c r="W1482" s="68">
        <f ca="1">'Flight Data'!$B1480</f>
        <v>4</v>
      </c>
      <c r="X1482" s="68">
        <f ca="1">ROUND(NORMINV($AC1482,'Inputs and Outputs'!$C$20,'Inputs and Outputs'!$D$20),0)</f>
        <v>108</v>
      </c>
      <c r="Y1482" s="68">
        <f t="shared" si="493"/>
        <v>102</v>
      </c>
      <c r="Z1482" s="68">
        <f t="shared" ca="1" si="494"/>
        <v>102</v>
      </c>
      <c r="AA1482" s="68">
        <f ca="1">IF(Z1482-W1482&gt;'Inputs and Outputs'!$D$4,One-W1482,0)</f>
        <v>0</v>
      </c>
      <c r="AB1482" s="68">
        <f ca="1">Z1482*'Inputs and Outputs'!$D$5-AA1482*'Inputs and Outputs'!$D$6</f>
        <v>4080</v>
      </c>
      <c r="AC1482" s="70">
        <f t="shared" ca="1" si="506"/>
        <v>0.70056932288343632</v>
      </c>
      <c r="AD1482" s="68">
        <f t="shared" si="495"/>
        <v>200</v>
      </c>
      <c r="AE1482" s="75">
        <f ca="1">Z1482*'Inputs and Outputs'!$D$5-('Model Part B'!AA1482*'Model Part B'!AD1482+AA1482*Costperbumped)</f>
        <v>4080</v>
      </c>
      <c r="AH1482" s="74">
        <v>1479</v>
      </c>
      <c r="AI1482" s="68" t="s">
        <v>9</v>
      </c>
      <c r="AJ1482" s="71">
        <f t="shared" si="487"/>
        <v>44690</v>
      </c>
      <c r="AK1482" s="67" t="s">
        <v>0</v>
      </c>
      <c r="AL1482" s="68" t="str">
        <f>'Flight Data'!$A1480</f>
        <v>G1479</v>
      </c>
      <c r="AM1482" s="68">
        <f ca="1">'Flight Data'!$B1480</f>
        <v>4</v>
      </c>
      <c r="AN1482" s="68">
        <f ca="1">ROUND(NORMINV($AS1482,'Inputs and Outputs'!$C$20,'Inputs and Outputs'!$D$20),0)</f>
        <v>102</v>
      </c>
      <c r="AO1482" s="68">
        <f t="shared" si="496"/>
        <v>103</v>
      </c>
      <c r="AP1482" s="68">
        <f t="shared" ca="1" si="497"/>
        <v>102</v>
      </c>
      <c r="AQ1482" s="68">
        <f ca="1">IF(AP1482-AM1482&gt;'Inputs and Outputs'!$D$4,Three-AM1482,0)</f>
        <v>0</v>
      </c>
      <c r="AR1482" s="68">
        <f ca="1">AP1482*'Inputs and Outputs'!$D$5-AQ1482*'Inputs and Outputs'!$D$6</f>
        <v>4080</v>
      </c>
      <c r="AS1482" s="70">
        <f t="shared" ca="1" si="507"/>
        <v>0.2966681190694096</v>
      </c>
      <c r="AT1482" s="68">
        <f t="shared" si="498"/>
        <v>200</v>
      </c>
      <c r="AU1482" s="75">
        <f ca="1">AP1482*'Inputs and Outputs'!$D$5-('Model Part B'!AQ1482*'Model Part B'!AT1482+AQ1482*Costperbumped)</f>
        <v>4080</v>
      </c>
      <c r="AX1482" s="74">
        <v>1479</v>
      </c>
      <c r="AY1482" s="68" t="s">
        <v>9</v>
      </c>
      <c r="AZ1482" s="71">
        <f t="shared" si="488"/>
        <v>44690</v>
      </c>
      <c r="BA1482" s="67" t="s">
        <v>0</v>
      </c>
      <c r="BB1482" s="68" t="str">
        <f>'Flight Data'!$A1480</f>
        <v>G1479</v>
      </c>
      <c r="BC1482" s="68">
        <f ca="1">'Flight Data'!$B1480</f>
        <v>4</v>
      </c>
      <c r="BD1482" s="68">
        <f ca="1">ROUND(NORMINV($BI1482,'Inputs and Outputs'!$C$20,'Inputs and Outputs'!$D$20),0)</f>
        <v>92</v>
      </c>
      <c r="BE1482" s="68">
        <f t="shared" si="499"/>
        <v>104</v>
      </c>
      <c r="BF1482" s="68">
        <f t="shared" ca="1" si="500"/>
        <v>92</v>
      </c>
      <c r="BG1482" s="68">
        <f ca="1">IF(BF1482-BC1482&gt;'Inputs and Outputs'!$D$4,Four-BC1482,0)</f>
        <v>0</v>
      </c>
      <c r="BH1482" s="68">
        <f ca="1">BF1482*'Inputs and Outputs'!$D$5-BG1482*'Inputs and Outputs'!$D$6</f>
        <v>3680</v>
      </c>
      <c r="BI1482" s="70">
        <f t="shared" ca="1" si="508"/>
        <v>4.6339307523144413E-3</v>
      </c>
      <c r="BJ1482" s="68">
        <f t="shared" si="501"/>
        <v>200</v>
      </c>
      <c r="BK1482" s="75">
        <f ca="1">BF1482*'Inputs and Outputs'!$D$5-('Model Part B'!BG1482*'Model Part B'!BJ1482+BG1482*Costperbumped)</f>
        <v>3680</v>
      </c>
      <c r="BN1482" s="74">
        <v>1479</v>
      </c>
      <c r="BO1482" s="68" t="s">
        <v>9</v>
      </c>
      <c r="BP1482" s="71">
        <f t="shared" si="489"/>
        <v>44690</v>
      </c>
      <c r="BQ1482" s="67" t="s">
        <v>0</v>
      </c>
      <c r="BR1482" s="68" t="str">
        <f>'Flight Data'!$A1480</f>
        <v>G1479</v>
      </c>
      <c r="BS1482" s="68">
        <f ca="1">'Flight Data'!$B1480</f>
        <v>4</v>
      </c>
      <c r="BT1482" s="68">
        <f ca="1">ROUND(NORMINV($BY1482,'Inputs and Outputs'!$C$18,'Inputs and Outputs'!$D$18),0)</f>
        <v>107</v>
      </c>
      <c r="BU1482" s="68">
        <f t="shared" si="502"/>
        <v>105</v>
      </c>
      <c r="BV1482" s="68">
        <f t="shared" ca="1" si="503"/>
        <v>105</v>
      </c>
      <c r="BW1482" s="68">
        <f ca="1">IF(BV1482-BS1482&gt;'Inputs and Outputs'!$D$4,Five-BS1482,0)</f>
        <v>1</v>
      </c>
      <c r="BX1482" s="68">
        <f ca="1">BV1482*'Inputs and Outputs'!$D$5-BW1482*'Inputs and Outputs'!$D$6</f>
        <v>4100</v>
      </c>
      <c r="BY1482" s="70">
        <f t="shared" ca="1" si="509"/>
        <v>0.82808411513075453</v>
      </c>
      <c r="BZ1482" s="68">
        <f t="shared" si="504"/>
        <v>200</v>
      </c>
      <c r="CA1482" s="75">
        <f ca="1">BV1482*'Inputs and Outputs'!$D$5-('Model Part B'!BW1482*'Model Part B'!BZ1482+BW1482*Costperbumped)</f>
        <v>3900</v>
      </c>
    </row>
    <row r="1483" spans="2:79" x14ac:dyDescent="0.2">
      <c r="B1483" s="74">
        <v>1480</v>
      </c>
      <c r="C1483" s="68" t="s">
        <v>8</v>
      </c>
      <c r="D1483" s="71">
        <f t="shared" ref="D1483:D1503" si="510">D1480+1</f>
        <v>44691</v>
      </c>
      <c r="E1483" s="67" t="s">
        <v>3</v>
      </c>
      <c r="F1483" s="68" t="str">
        <f>'Flight Data'!$A1481</f>
        <v>G1480</v>
      </c>
      <c r="G1483" s="68">
        <f ca="1">'Flight Data'!$B1481</f>
        <v>0</v>
      </c>
      <c r="H1483" s="68">
        <f ca="1">ROUND(NORMINV($M1483,'Inputs and Outputs'!$C$18,'Inputs and Outputs'!$D$18),0)</f>
        <v>93</v>
      </c>
      <c r="I1483" s="68">
        <f t="shared" si="490"/>
        <v>101</v>
      </c>
      <c r="J1483" s="68">
        <f t="shared" ca="1" si="491"/>
        <v>93</v>
      </c>
      <c r="K1483" s="68">
        <f ca="1">IF(J1483-G1483&gt;'Inputs and Outputs'!$D$4,One-G1483,0)</f>
        <v>0</v>
      </c>
      <c r="L1483" s="68">
        <f ca="1">J1483*'Inputs and Outputs'!$D$5-K1483*'Inputs and Outputs'!$D$6</f>
        <v>3720</v>
      </c>
      <c r="M1483" s="70">
        <f t="shared" ca="1" si="505"/>
        <v>0.1009895822066923</v>
      </c>
      <c r="N1483" s="68">
        <f t="shared" si="492"/>
        <v>25</v>
      </c>
      <c r="O1483" s="75">
        <f ca="1">J1483*'Inputs and Outputs'!$D$5-('Model Part B'!K1483*'Model Part B'!N1483+K1483*Costperbumped)</f>
        <v>3720</v>
      </c>
      <c r="R1483" s="74">
        <v>1480</v>
      </c>
      <c r="S1483" s="68" t="s">
        <v>8</v>
      </c>
      <c r="T1483" s="71">
        <f t="shared" ref="T1483:T1503" si="511">T1480+1</f>
        <v>44691</v>
      </c>
      <c r="U1483" s="67" t="s">
        <v>3</v>
      </c>
      <c r="V1483" s="68" t="str">
        <f>'Flight Data'!$A1481</f>
        <v>G1480</v>
      </c>
      <c r="W1483" s="68">
        <f ca="1">'Flight Data'!$B1481</f>
        <v>0</v>
      </c>
      <c r="X1483" s="68">
        <f ca="1">ROUND(NORMINV($AC1483,'Inputs and Outputs'!$C$18,'Inputs and Outputs'!$D$18),0)</f>
        <v>107</v>
      </c>
      <c r="Y1483" s="68">
        <f t="shared" si="493"/>
        <v>102</v>
      </c>
      <c r="Z1483" s="68">
        <f t="shared" ca="1" si="494"/>
        <v>102</v>
      </c>
      <c r="AA1483" s="68">
        <f ca="1">IF(Z1483-W1483&gt;'Inputs and Outputs'!$D$4,One-W1483,0)</f>
        <v>1</v>
      </c>
      <c r="AB1483" s="68">
        <f ca="1">Z1483*'Inputs and Outputs'!$D$5-AA1483*'Inputs and Outputs'!$D$6</f>
        <v>3980</v>
      </c>
      <c r="AC1483" s="70">
        <f t="shared" ca="1" si="506"/>
        <v>0.84590791958713574</v>
      </c>
      <c r="AD1483" s="68">
        <f t="shared" si="495"/>
        <v>25</v>
      </c>
      <c r="AE1483" s="75">
        <f ca="1">Z1483*'Inputs and Outputs'!$D$5-('Model Part B'!AA1483*'Model Part B'!AD1483+AA1483*Costperbumped)</f>
        <v>3955</v>
      </c>
      <c r="AH1483" s="74">
        <v>1480</v>
      </c>
      <c r="AI1483" s="68" t="s">
        <v>8</v>
      </c>
      <c r="AJ1483" s="71">
        <f t="shared" ref="AJ1483:AJ1503" si="512">AJ1480+1</f>
        <v>44691</v>
      </c>
      <c r="AK1483" s="67" t="s">
        <v>3</v>
      </c>
      <c r="AL1483" s="68" t="str">
        <f>'Flight Data'!$A1481</f>
        <v>G1480</v>
      </c>
      <c r="AM1483" s="68">
        <f ca="1">'Flight Data'!$B1481</f>
        <v>0</v>
      </c>
      <c r="AN1483" s="68">
        <f ca="1">ROUND(NORMINV($AS1483,'Inputs and Outputs'!$C$18,'Inputs and Outputs'!$D$18),0)</f>
        <v>98</v>
      </c>
      <c r="AO1483" s="68">
        <f t="shared" si="496"/>
        <v>103</v>
      </c>
      <c r="AP1483" s="68">
        <f t="shared" ca="1" si="497"/>
        <v>98</v>
      </c>
      <c r="AQ1483" s="68">
        <f ca="1">IF(AP1483-AM1483&gt;'Inputs and Outputs'!$D$4,Three-AM1483,0)</f>
        <v>0</v>
      </c>
      <c r="AR1483" s="68">
        <f ca="1">AP1483*'Inputs and Outputs'!$D$5-AQ1483*'Inputs and Outputs'!$D$6</f>
        <v>3920</v>
      </c>
      <c r="AS1483" s="70">
        <f t="shared" ca="1" si="507"/>
        <v>0.32432505408821999</v>
      </c>
      <c r="AT1483" s="68">
        <f t="shared" si="498"/>
        <v>25</v>
      </c>
      <c r="AU1483" s="75">
        <f ca="1">AP1483*'Inputs and Outputs'!$D$5-('Model Part B'!AQ1483*'Model Part B'!AT1483+AQ1483*Costperbumped)</f>
        <v>3920</v>
      </c>
      <c r="AX1483" s="74">
        <v>1480</v>
      </c>
      <c r="AY1483" s="68" t="s">
        <v>8</v>
      </c>
      <c r="AZ1483" s="71">
        <f t="shared" ref="AZ1483:AZ1503" si="513">AZ1480+1</f>
        <v>44691</v>
      </c>
      <c r="BA1483" s="67" t="s">
        <v>3</v>
      </c>
      <c r="BB1483" s="68" t="str">
        <f>'Flight Data'!$A1481</f>
        <v>G1480</v>
      </c>
      <c r="BC1483" s="68">
        <f ca="1">'Flight Data'!$B1481</f>
        <v>0</v>
      </c>
      <c r="BD1483" s="68">
        <f ca="1">ROUND(NORMINV($BI1483,'Inputs and Outputs'!$C$18,'Inputs and Outputs'!$D$18),0)</f>
        <v>115</v>
      </c>
      <c r="BE1483" s="68">
        <f t="shared" si="499"/>
        <v>104</v>
      </c>
      <c r="BF1483" s="68">
        <f t="shared" ca="1" si="500"/>
        <v>104</v>
      </c>
      <c r="BG1483" s="68">
        <f ca="1">IF(BF1483-BC1483&gt;'Inputs and Outputs'!$D$4,Four-BC1483,0)</f>
        <v>4</v>
      </c>
      <c r="BH1483" s="68">
        <f ca="1">BF1483*'Inputs and Outputs'!$D$5-BG1483*'Inputs and Outputs'!$D$6</f>
        <v>3760</v>
      </c>
      <c r="BI1483" s="70">
        <f t="shared" ca="1" si="508"/>
        <v>0.9885688753084424</v>
      </c>
      <c r="BJ1483" s="68">
        <f t="shared" si="501"/>
        <v>25</v>
      </c>
      <c r="BK1483" s="75">
        <f ca="1">BF1483*'Inputs and Outputs'!$D$5-('Model Part B'!BG1483*'Model Part B'!BJ1483+BG1483*Costperbumped)</f>
        <v>3660</v>
      </c>
      <c r="BN1483" s="74">
        <v>1480</v>
      </c>
      <c r="BO1483" s="68" t="s">
        <v>8</v>
      </c>
      <c r="BP1483" s="71">
        <f t="shared" ref="BP1483:BP1503" si="514">BP1480+1</f>
        <v>44691</v>
      </c>
      <c r="BQ1483" s="67" t="s">
        <v>3</v>
      </c>
      <c r="BR1483" s="68" t="str">
        <f>'Flight Data'!$A1481</f>
        <v>G1480</v>
      </c>
      <c r="BS1483" s="68">
        <f ca="1">'Flight Data'!$B1481</f>
        <v>0</v>
      </c>
      <c r="BT1483" s="68">
        <f ca="1">ROUND(NORMINV($BY1483,'Inputs and Outputs'!$C$18,'Inputs and Outputs'!$D$18),0)</f>
        <v>97</v>
      </c>
      <c r="BU1483" s="68">
        <f t="shared" si="502"/>
        <v>105</v>
      </c>
      <c r="BV1483" s="68">
        <f t="shared" ca="1" si="503"/>
        <v>97</v>
      </c>
      <c r="BW1483" s="68">
        <f ca="1">IF(BV1483-BS1483&gt;'Inputs and Outputs'!$D$4,Five-BS1483,0)</f>
        <v>0</v>
      </c>
      <c r="BX1483" s="68">
        <f ca="1">BV1483*'Inputs and Outputs'!$D$5-BW1483*'Inputs and Outputs'!$D$6</f>
        <v>3880</v>
      </c>
      <c r="BY1483" s="70">
        <f t="shared" ca="1" si="509"/>
        <v>0.26798195275237446</v>
      </c>
      <c r="BZ1483" s="68">
        <f t="shared" si="504"/>
        <v>25</v>
      </c>
      <c r="CA1483" s="75">
        <f ca="1">BV1483*'Inputs and Outputs'!$D$5-('Model Part B'!BW1483*'Model Part B'!BZ1483+BW1483*Costperbumped)</f>
        <v>3880</v>
      </c>
    </row>
    <row r="1484" spans="2:79" x14ac:dyDescent="0.2">
      <c r="B1484" s="74">
        <v>1481</v>
      </c>
      <c r="C1484" s="68" t="s">
        <v>8</v>
      </c>
      <c r="D1484" s="71">
        <f t="shared" si="510"/>
        <v>44691</v>
      </c>
      <c r="E1484" s="67" t="s">
        <v>2</v>
      </c>
      <c r="F1484" s="68" t="str">
        <f>'Flight Data'!$A1482</f>
        <v>G1481</v>
      </c>
      <c r="G1484" s="68">
        <f ca="1">'Flight Data'!$B1482</f>
        <v>3</v>
      </c>
      <c r="H1484" s="68">
        <f ca="1">ROUND(NORMINV($M1484,'Inputs and Outputs'!$C$19,'Inputs and Outputs'!$D$19),0)</f>
        <v>101</v>
      </c>
      <c r="I1484" s="68">
        <f t="shared" si="490"/>
        <v>101</v>
      </c>
      <c r="J1484" s="68">
        <f t="shared" ca="1" si="491"/>
        <v>101</v>
      </c>
      <c r="K1484" s="68">
        <f ca="1">IF(J1484-G1484&gt;'Inputs and Outputs'!$D$4,One-G1484,0)</f>
        <v>0</v>
      </c>
      <c r="L1484" s="68">
        <f ca="1">J1484*'Inputs and Outputs'!$D$5-K1484*'Inputs and Outputs'!$D$6</f>
        <v>4040</v>
      </c>
      <c r="M1484" s="70">
        <f t="shared" ca="1" si="505"/>
        <v>0.33904663795806744</v>
      </c>
      <c r="N1484" s="68">
        <f t="shared" si="492"/>
        <v>25</v>
      </c>
      <c r="O1484" s="75">
        <f ca="1">J1484*'Inputs and Outputs'!$D$5-('Model Part B'!K1484*'Model Part B'!N1484+K1484*Costperbumped)</f>
        <v>4040</v>
      </c>
      <c r="R1484" s="74">
        <v>1481</v>
      </c>
      <c r="S1484" s="68" t="s">
        <v>8</v>
      </c>
      <c r="T1484" s="71">
        <f t="shared" si="511"/>
        <v>44691</v>
      </c>
      <c r="U1484" s="67" t="s">
        <v>2</v>
      </c>
      <c r="V1484" s="68" t="str">
        <f>'Flight Data'!$A1482</f>
        <v>G1481</v>
      </c>
      <c r="W1484" s="68">
        <f ca="1">'Flight Data'!$B1482</f>
        <v>3</v>
      </c>
      <c r="X1484" s="68">
        <f ca="1">ROUND(NORMINV($AC1484,'Inputs and Outputs'!$C$19,'Inputs and Outputs'!$D$19),0)</f>
        <v>107</v>
      </c>
      <c r="Y1484" s="68">
        <f t="shared" si="493"/>
        <v>102</v>
      </c>
      <c r="Z1484" s="68">
        <f t="shared" ca="1" si="494"/>
        <v>102</v>
      </c>
      <c r="AA1484" s="68">
        <f ca="1">IF(Z1484-W1484&gt;'Inputs and Outputs'!$D$4,One-W1484,0)</f>
        <v>0</v>
      </c>
      <c r="AB1484" s="68">
        <f ca="1">Z1484*'Inputs and Outputs'!$D$5-AA1484*'Inputs and Outputs'!$D$6</f>
        <v>4080</v>
      </c>
      <c r="AC1484" s="70">
        <f t="shared" ca="1" si="506"/>
        <v>0.76195379962457366</v>
      </c>
      <c r="AD1484" s="68">
        <f t="shared" si="495"/>
        <v>25</v>
      </c>
      <c r="AE1484" s="75">
        <f ca="1">Z1484*'Inputs and Outputs'!$D$5-('Model Part B'!AA1484*'Model Part B'!AD1484+AA1484*Costperbumped)</f>
        <v>4080</v>
      </c>
      <c r="AH1484" s="74">
        <v>1481</v>
      </c>
      <c r="AI1484" s="68" t="s">
        <v>8</v>
      </c>
      <c r="AJ1484" s="71">
        <f t="shared" si="512"/>
        <v>44691</v>
      </c>
      <c r="AK1484" s="67" t="s">
        <v>2</v>
      </c>
      <c r="AL1484" s="68" t="str">
        <f>'Flight Data'!$A1482</f>
        <v>G1481</v>
      </c>
      <c r="AM1484" s="68">
        <f ca="1">'Flight Data'!$B1482</f>
        <v>3</v>
      </c>
      <c r="AN1484" s="68">
        <f ca="1">ROUND(NORMINV($AS1484,'Inputs and Outputs'!$C$19,'Inputs and Outputs'!$D$19),0)</f>
        <v>102</v>
      </c>
      <c r="AO1484" s="68">
        <f t="shared" si="496"/>
        <v>103</v>
      </c>
      <c r="AP1484" s="68">
        <f t="shared" ca="1" si="497"/>
        <v>102</v>
      </c>
      <c r="AQ1484" s="68">
        <f ca="1">IF(AP1484-AM1484&gt;'Inputs and Outputs'!$D$4,Three-AM1484,0)</f>
        <v>0</v>
      </c>
      <c r="AR1484" s="68">
        <f ca="1">AP1484*'Inputs and Outputs'!$D$5-AQ1484*'Inputs and Outputs'!$D$6</f>
        <v>4080</v>
      </c>
      <c r="AS1484" s="70">
        <f t="shared" ca="1" si="507"/>
        <v>0.40949586372564428</v>
      </c>
      <c r="AT1484" s="68">
        <f t="shared" si="498"/>
        <v>25</v>
      </c>
      <c r="AU1484" s="75">
        <f ca="1">AP1484*'Inputs and Outputs'!$D$5-('Model Part B'!AQ1484*'Model Part B'!AT1484+AQ1484*Costperbumped)</f>
        <v>4080</v>
      </c>
      <c r="AX1484" s="74">
        <v>1481</v>
      </c>
      <c r="AY1484" s="68" t="s">
        <v>8</v>
      </c>
      <c r="AZ1484" s="71">
        <f t="shared" si="513"/>
        <v>44691</v>
      </c>
      <c r="BA1484" s="67" t="s">
        <v>2</v>
      </c>
      <c r="BB1484" s="68" t="str">
        <f>'Flight Data'!$A1482</f>
        <v>G1481</v>
      </c>
      <c r="BC1484" s="68">
        <f ca="1">'Flight Data'!$B1482</f>
        <v>3</v>
      </c>
      <c r="BD1484" s="68">
        <f ca="1">ROUND(NORMINV($BI1484,'Inputs and Outputs'!$C$19,'Inputs and Outputs'!$D$19),0)</f>
        <v>97</v>
      </c>
      <c r="BE1484" s="68">
        <f t="shared" si="499"/>
        <v>104</v>
      </c>
      <c r="BF1484" s="68">
        <f t="shared" ca="1" si="500"/>
        <v>97</v>
      </c>
      <c r="BG1484" s="68">
        <f ca="1">IF(BF1484-BC1484&gt;'Inputs and Outputs'!$D$4,Four-BC1484,0)</f>
        <v>0</v>
      </c>
      <c r="BH1484" s="68">
        <f ca="1">BF1484*'Inputs and Outputs'!$D$5-BG1484*'Inputs and Outputs'!$D$6</f>
        <v>3880</v>
      </c>
      <c r="BI1484" s="70">
        <f t="shared" ca="1" si="508"/>
        <v>0.10348612038494687</v>
      </c>
      <c r="BJ1484" s="68">
        <f t="shared" si="501"/>
        <v>25</v>
      </c>
      <c r="BK1484" s="75">
        <f ca="1">BF1484*'Inputs and Outputs'!$D$5-('Model Part B'!BG1484*'Model Part B'!BJ1484+BG1484*Costperbumped)</f>
        <v>3880</v>
      </c>
      <c r="BN1484" s="74">
        <v>1481</v>
      </c>
      <c r="BO1484" s="68" t="s">
        <v>8</v>
      </c>
      <c r="BP1484" s="71">
        <f t="shared" si="514"/>
        <v>44691</v>
      </c>
      <c r="BQ1484" s="67" t="s">
        <v>2</v>
      </c>
      <c r="BR1484" s="68" t="str">
        <f>'Flight Data'!$A1482</f>
        <v>G1481</v>
      </c>
      <c r="BS1484" s="68">
        <f ca="1">'Flight Data'!$B1482</f>
        <v>3</v>
      </c>
      <c r="BT1484" s="68">
        <f ca="1">ROUND(NORMINV($BY1484,'Inputs and Outputs'!$C$18,'Inputs and Outputs'!$D$18),0)</f>
        <v>95</v>
      </c>
      <c r="BU1484" s="68">
        <f t="shared" si="502"/>
        <v>105</v>
      </c>
      <c r="BV1484" s="68">
        <f t="shared" ca="1" si="503"/>
        <v>95</v>
      </c>
      <c r="BW1484" s="68">
        <f ca="1">IF(BV1484-BS1484&gt;'Inputs and Outputs'!$D$4,Five-BS1484,0)</f>
        <v>0</v>
      </c>
      <c r="BX1484" s="68">
        <f ca="1">BV1484*'Inputs and Outputs'!$D$5-BW1484*'Inputs and Outputs'!$D$6</f>
        <v>3800</v>
      </c>
      <c r="BY1484" s="70">
        <f t="shared" ca="1" si="509"/>
        <v>0.17459978092191719</v>
      </c>
      <c r="BZ1484" s="68">
        <f t="shared" si="504"/>
        <v>25</v>
      </c>
      <c r="CA1484" s="75">
        <f ca="1">BV1484*'Inputs and Outputs'!$D$5-('Model Part B'!BW1484*'Model Part B'!BZ1484+BW1484*Costperbumped)</f>
        <v>3800</v>
      </c>
    </row>
    <row r="1485" spans="2:79" x14ac:dyDescent="0.2">
      <c r="B1485" s="74">
        <v>1482</v>
      </c>
      <c r="C1485" s="68" t="s">
        <v>8</v>
      </c>
      <c r="D1485" s="71">
        <f t="shared" si="510"/>
        <v>44691</v>
      </c>
      <c r="E1485" s="67" t="s">
        <v>0</v>
      </c>
      <c r="F1485" s="68" t="str">
        <f>'Flight Data'!$A1483</f>
        <v>G1482</v>
      </c>
      <c r="G1485" s="68">
        <f ca="1">'Flight Data'!$B1483</f>
        <v>7</v>
      </c>
      <c r="H1485" s="68">
        <f ca="1">ROUND(NORMINV($M1485,'Inputs and Outputs'!$C$20,'Inputs and Outputs'!$D$20),0)</f>
        <v>107</v>
      </c>
      <c r="I1485" s="68">
        <f t="shared" si="490"/>
        <v>101</v>
      </c>
      <c r="J1485" s="68">
        <f t="shared" ca="1" si="491"/>
        <v>101</v>
      </c>
      <c r="K1485" s="68">
        <f ca="1">IF(J1485-G1485&gt;'Inputs and Outputs'!$D$4,One-G1485,0)</f>
        <v>0</v>
      </c>
      <c r="L1485" s="68">
        <f ca="1">J1485*'Inputs and Outputs'!$D$5-K1485*'Inputs and Outputs'!$D$6</f>
        <v>4040</v>
      </c>
      <c r="M1485" s="70">
        <f t="shared" ca="1" si="505"/>
        <v>0.67872753243731065</v>
      </c>
      <c r="N1485" s="68">
        <f t="shared" si="492"/>
        <v>200</v>
      </c>
      <c r="O1485" s="75">
        <f ca="1">J1485*'Inputs and Outputs'!$D$5-('Model Part B'!K1485*'Model Part B'!N1485+K1485*Costperbumped)</f>
        <v>4040</v>
      </c>
      <c r="R1485" s="74">
        <v>1482</v>
      </c>
      <c r="S1485" s="68" t="s">
        <v>8</v>
      </c>
      <c r="T1485" s="71">
        <f t="shared" si="511"/>
        <v>44691</v>
      </c>
      <c r="U1485" s="67" t="s">
        <v>0</v>
      </c>
      <c r="V1485" s="68" t="str">
        <f>'Flight Data'!$A1483</f>
        <v>G1482</v>
      </c>
      <c r="W1485" s="68">
        <f ca="1">'Flight Data'!$B1483</f>
        <v>7</v>
      </c>
      <c r="X1485" s="68">
        <f ca="1">ROUND(NORMINV($AC1485,'Inputs and Outputs'!$C$20,'Inputs and Outputs'!$D$20),0)</f>
        <v>106</v>
      </c>
      <c r="Y1485" s="68">
        <f t="shared" si="493"/>
        <v>102</v>
      </c>
      <c r="Z1485" s="68">
        <f t="shared" ca="1" si="494"/>
        <v>102</v>
      </c>
      <c r="AA1485" s="68">
        <f ca="1">IF(Z1485-W1485&gt;'Inputs and Outputs'!$D$4,One-W1485,0)</f>
        <v>0</v>
      </c>
      <c r="AB1485" s="68">
        <f ca="1">Z1485*'Inputs and Outputs'!$D$5-AA1485*'Inputs and Outputs'!$D$6</f>
        <v>4080</v>
      </c>
      <c r="AC1485" s="70">
        <f t="shared" ca="1" si="506"/>
        <v>0.54564268434629781</v>
      </c>
      <c r="AD1485" s="68">
        <f t="shared" si="495"/>
        <v>200</v>
      </c>
      <c r="AE1485" s="75">
        <f ca="1">Z1485*'Inputs and Outputs'!$D$5-('Model Part B'!AA1485*'Model Part B'!AD1485+AA1485*Costperbumped)</f>
        <v>4080</v>
      </c>
      <c r="AH1485" s="74">
        <v>1482</v>
      </c>
      <c r="AI1485" s="68" t="s">
        <v>8</v>
      </c>
      <c r="AJ1485" s="71">
        <f t="shared" si="512"/>
        <v>44691</v>
      </c>
      <c r="AK1485" s="67" t="s">
        <v>0</v>
      </c>
      <c r="AL1485" s="68" t="str">
        <f>'Flight Data'!$A1483</f>
        <v>G1482</v>
      </c>
      <c r="AM1485" s="68">
        <f ca="1">'Flight Data'!$B1483</f>
        <v>7</v>
      </c>
      <c r="AN1485" s="68">
        <f ca="1">ROUND(NORMINV($AS1485,'Inputs and Outputs'!$C$20,'Inputs and Outputs'!$D$20),0)</f>
        <v>103</v>
      </c>
      <c r="AO1485" s="68">
        <f t="shared" si="496"/>
        <v>103</v>
      </c>
      <c r="AP1485" s="68">
        <f t="shared" ca="1" si="497"/>
        <v>103</v>
      </c>
      <c r="AQ1485" s="68">
        <f ca="1">IF(AP1485-AM1485&gt;'Inputs and Outputs'!$D$4,Three-AM1485,0)</f>
        <v>0</v>
      </c>
      <c r="AR1485" s="68">
        <f ca="1">AP1485*'Inputs and Outputs'!$D$5-AQ1485*'Inputs and Outputs'!$D$6</f>
        <v>4120</v>
      </c>
      <c r="AS1485" s="70">
        <f t="shared" ca="1" si="507"/>
        <v>0.38128338148575647</v>
      </c>
      <c r="AT1485" s="68">
        <f t="shared" si="498"/>
        <v>200</v>
      </c>
      <c r="AU1485" s="75">
        <f ca="1">AP1485*'Inputs and Outputs'!$D$5-('Model Part B'!AQ1485*'Model Part B'!AT1485+AQ1485*Costperbumped)</f>
        <v>4120</v>
      </c>
      <c r="AX1485" s="74">
        <v>1482</v>
      </c>
      <c r="AY1485" s="68" t="s">
        <v>8</v>
      </c>
      <c r="AZ1485" s="71">
        <f t="shared" si="513"/>
        <v>44691</v>
      </c>
      <c r="BA1485" s="67" t="s">
        <v>0</v>
      </c>
      <c r="BB1485" s="68" t="str">
        <f>'Flight Data'!$A1483</f>
        <v>G1482</v>
      </c>
      <c r="BC1485" s="68">
        <f ca="1">'Flight Data'!$B1483</f>
        <v>7</v>
      </c>
      <c r="BD1485" s="68">
        <f ca="1">ROUND(NORMINV($BI1485,'Inputs and Outputs'!$C$20,'Inputs and Outputs'!$D$20),0)</f>
        <v>105</v>
      </c>
      <c r="BE1485" s="68">
        <f t="shared" si="499"/>
        <v>104</v>
      </c>
      <c r="BF1485" s="68">
        <f t="shared" ca="1" si="500"/>
        <v>104</v>
      </c>
      <c r="BG1485" s="68">
        <f ca="1">IF(BF1485-BC1485&gt;'Inputs and Outputs'!$D$4,Four-BC1485,0)</f>
        <v>0</v>
      </c>
      <c r="BH1485" s="68">
        <f ca="1">BF1485*'Inputs and Outputs'!$D$5-BG1485*'Inputs and Outputs'!$D$6</f>
        <v>4160</v>
      </c>
      <c r="BI1485" s="70">
        <f t="shared" ca="1" si="508"/>
        <v>0.51657600050021191</v>
      </c>
      <c r="BJ1485" s="68">
        <f t="shared" si="501"/>
        <v>200</v>
      </c>
      <c r="BK1485" s="75">
        <f ca="1">BF1485*'Inputs and Outputs'!$D$5-('Model Part B'!BG1485*'Model Part B'!BJ1485+BG1485*Costperbumped)</f>
        <v>4160</v>
      </c>
      <c r="BN1485" s="74">
        <v>1482</v>
      </c>
      <c r="BO1485" s="68" t="s">
        <v>8</v>
      </c>
      <c r="BP1485" s="71">
        <f t="shared" si="514"/>
        <v>44691</v>
      </c>
      <c r="BQ1485" s="67" t="s">
        <v>0</v>
      </c>
      <c r="BR1485" s="68" t="str">
        <f>'Flight Data'!$A1483</f>
        <v>G1482</v>
      </c>
      <c r="BS1485" s="68">
        <f ca="1">'Flight Data'!$B1483</f>
        <v>7</v>
      </c>
      <c r="BT1485" s="68">
        <f ca="1">ROUND(NORMINV($BY1485,'Inputs and Outputs'!$C$18,'Inputs and Outputs'!$D$18),0)</f>
        <v>102</v>
      </c>
      <c r="BU1485" s="68">
        <f t="shared" si="502"/>
        <v>105</v>
      </c>
      <c r="BV1485" s="68">
        <f t="shared" ca="1" si="503"/>
        <v>102</v>
      </c>
      <c r="BW1485" s="68">
        <f ca="1">IF(BV1485-BS1485&gt;'Inputs and Outputs'!$D$4,Five-BS1485,0)</f>
        <v>0</v>
      </c>
      <c r="BX1485" s="68">
        <f ca="1">BV1485*'Inputs and Outputs'!$D$5-BW1485*'Inputs and Outputs'!$D$6</f>
        <v>4080</v>
      </c>
      <c r="BY1485" s="70">
        <f t="shared" ca="1" si="509"/>
        <v>0.56565960007515603</v>
      </c>
      <c r="BZ1485" s="68">
        <f t="shared" si="504"/>
        <v>200</v>
      </c>
      <c r="CA1485" s="75">
        <f ca="1">BV1485*'Inputs and Outputs'!$D$5-('Model Part B'!BW1485*'Model Part B'!BZ1485+BW1485*Costperbumped)</f>
        <v>4080</v>
      </c>
    </row>
    <row r="1486" spans="2:79" x14ac:dyDescent="0.2">
      <c r="B1486" s="74">
        <v>1483</v>
      </c>
      <c r="C1486" s="68" t="s">
        <v>7</v>
      </c>
      <c r="D1486" s="71">
        <f t="shared" si="510"/>
        <v>44692</v>
      </c>
      <c r="E1486" s="67" t="s">
        <v>3</v>
      </c>
      <c r="F1486" s="68" t="str">
        <f>'Flight Data'!$A1484</f>
        <v>G1483</v>
      </c>
      <c r="G1486" s="68">
        <f ca="1">'Flight Data'!$B1484</f>
        <v>0</v>
      </c>
      <c r="H1486" s="68">
        <f ca="1">ROUND(NORMINV($M1486,'Inputs and Outputs'!$C$18,'Inputs and Outputs'!$D$18),0)</f>
        <v>97</v>
      </c>
      <c r="I1486" s="68">
        <f t="shared" si="490"/>
        <v>101</v>
      </c>
      <c r="J1486" s="68">
        <f t="shared" ca="1" si="491"/>
        <v>97</v>
      </c>
      <c r="K1486" s="68">
        <f ca="1">IF(J1486-G1486&gt;'Inputs and Outputs'!$D$4,One-G1486,0)</f>
        <v>0</v>
      </c>
      <c r="L1486" s="68">
        <f ca="1">J1486*'Inputs and Outputs'!$D$5-K1486*'Inputs and Outputs'!$D$6</f>
        <v>3880</v>
      </c>
      <c r="M1486" s="70">
        <f t="shared" ca="1" si="505"/>
        <v>0.25153018963606955</v>
      </c>
      <c r="N1486" s="68">
        <f t="shared" si="492"/>
        <v>25</v>
      </c>
      <c r="O1486" s="75">
        <f ca="1">J1486*'Inputs and Outputs'!$D$5-('Model Part B'!K1486*'Model Part B'!N1486+K1486*Costperbumped)</f>
        <v>3880</v>
      </c>
      <c r="R1486" s="74">
        <v>1483</v>
      </c>
      <c r="S1486" s="68" t="s">
        <v>7</v>
      </c>
      <c r="T1486" s="71">
        <f t="shared" si="511"/>
        <v>44692</v>
      </c>
      <c r="U1486" s="67" t="s">
        <v>3</v>
      </c>
      <c r="V1486" s="68" t="str">
        <f>'Flight Data'!$A1484</f>
        <v>G1483</v>
      </c>
      <c r="W1486" s="68">
        <f ca="1">'Flight Data'!$B1484</f>
        <v>0</v>
      </c>
      <c r="X1486" s="68">
        <f ca="1">ROUND(NORMINV($AC1486,'Inputs and Outputs'!$C$18,'Inputs and Outputs'!$D$18),0)</f>
        <v>111</v>
      </c>
      <c r="Y1486" s="68">
        <f t="shared" si="493"/>
        <v>102</v>
      </c>
      <c r="Z1486" s="68">
        <f t="shared" ca="1" si="494"/>
        <v>102</v>
      </c>
      <c r="AA1486" s="68">
        <f ca="1">IF(Z1486-W1486&gt;'Inputs and Outputs'!$D$4,One-W1486,0)</f>
        <v>1</v>
      </c>
      <c r="AB1486" s="68">
        <f ca="1">Z1486*'Inputs and Outputs'!$D$5-AA1486*'Inputs and Outputs'!$D$6</f>
        <v>3980</v>
      </c>
      <c r="AC1486" s="70">
        <f t="shared" ca="1" si="506"/>
        <v>0.95636507639868029</v>
      </c>
      <c r="AD1486" s="68">
        <f t="shared" si="495"/>
        <v>25</v>
      </c>
      <c r="AE1486" s="75">
        <f ca="1">Z1486*'Inputs and Outputs'!$D$5-('Model Part B'!AA1486*'Model Part B'!AD1486+AA1486*Costperbumped)</f>
        <v>3955</v>
      </c>
      <c r="AH1486" s="74">
        <v>1483</v>
      </c>
      <c r="AI1486" s="68" t="s">
        <v>7</v>
      </c>
      <c r="AJ1486" s="71">
        <f t="shared" si="512"/>
        <v>44692</v>
      </c>
      <c r="AK1486" s="67" t="s">
        <v>3</v>
      </c>
      <c r="AL1486" s="68" t="str">
        <f>'Flight Data'!$A1484</f>
        <v>G1483</v>
      </c>
      <c r="AM1486" s="68">
        <f ca="1">'Flight Data'!$B1484</f>
        <v>0</v>
      </c>
      <c r="AN1486" s="68">
        <f ca="1">ROUND(NORMINV($AS1486,'Inputs and Outputs'!$C$18,'Inputs and Outputs'!$D$18),0)</f>
        <v>106</v>
      </c>
      <c r="AO1486" s="68">
        <f t="shared" si="496"/>
        <v>103</v>
      </c>
      <c r="AP1486" s="68">
        <f t="shared" ca="1" si="497"/>
        <v>103</v>
      </c>
      <c r="AQ1486" s="68">
        <f ca="1">IF(AP1486-AM1486&gt;'Inputs and Outputs'!$D$4,Three-AM1486,0)</f>
        <v>3</v>
      </c>
      <c r="AR1486" s="68">
        <f ca="1">AP1486*'Inputs and Outputs'!$D$5-AQ1486*'Inputs and Outputs'!$D$6</f>
        <v>3820</v>
      </c>
      <c r="AS1486" s="70">
        <f t="shared" ca="1" si="507"/>
        <v>0.79576550305380733</v>
      </c>
      <c r="AT1486" s="68">
        <f t="shared" si="498"/>
        <v>25</v>
      </c>
      <c r="AU1486" s="75">
        <f ca="1">AP1486*'Inputs and Outputs'!$D$5-('Model Part B'!AQ1486*'Model Part B'!AT1486+AQ1486*Costperbumped)</f>
        <v>3745</v>
      </c>
      <c r="AX1486" s="74">
        <v>1483</v>
      </c>
      <c r="AY1486" s="68" t="s">
        <v>7</v>
      </c>
      <c r="AZ1486" s="71">
        <f t="shared" si="513"/>
        <v>44692</v>
      </c>
      <c r="BA1486" s="67" t="s">
        <v>3</v>
      </c>
      <c r="BB1486" s="68" t="str">
        <f>'Flight Data'!$A1484</f>
        <v>G1483</v>
      </c>
      <c r="BC1486" s="68">
        <f ca="1">'Flight Data'!$B1484</f>
        <v>0</v>
      </c>
      <c r="BD1486" s="68">
        <f ca="1">ROUND(NORMINV($BI1486,'Inputs and Outputs'!$C$18,'Inputs and Outputs'!$D$18),0)</f>
        <v>99</v>
      </c>
      <c r="BE1486" s="68">
        <f t="shared" si="499"/>
        <v>104</v>
      </c>
      <c r="BF1486" s="68">
        <f t="shared" ca="1" si="500"/>
        <v>99</v>
      </c>
      <c r="BG1486" s="68">
        <f ca="1">IF(BF1486-BC1486&gt;'Inputs and Outputs'!$D$4,Four-BC1486,0)</f>
        <v>0</v>
      </c>
      <c r="BH1486" s="68">
        <f ca="1">BF1486*'Inputs and Outputs'!$D$5-BG1486*'Inputs and Outputs'!$D$6</f>
        <v>3960</v>
      </c>
      <c r="BI1486" s="70">
        <f t="shared" ca="1" si="508"/>
        <v>0.36467048409942693</v>
      </c>
      <c r="BJ1486" s="68">
        <f t="shared" si="501"/>
        <v>25</v>
      </c>
      <c r="BK1486" s="75">
        <f ca="1">BF1486*'Inputs and Outputs'!$D$5-('Model Part B'!BG1486*'Model Part B'!BJ1486+BG1486*Costperbumped)</f>
        <v>3960</v>
      </c>
      <c r="BN1486" s="74">
        <v>1483</v>
      </c>
      <c r="BO1486" s="68" t="s">
        <v>7</v>
      </c>
      <c r="BP1486" s="71">
        <f t="shared" si="514"/>
        <v>44692</v>
      </c>
      <c r="BQ1486" s="67" t="s">
        <v>3</v>
      </c>
      <c r="BR1486" s="68" t="str">
        <f>'Flight Data'!$A1484</f>
        <v>G1483</v>
      </c>
      <c r="BS1486" s="68">
        <f ca="1">'Flight Data'!$B1484</f>
        <v>0</v>
      </c>
      <c r="BT1486" s="68">
        <f ca="1">ROUND(NORMINV($BY1486,'Inputs and Outputs'!$C$18,'Inputs and Outputs'!$D$18),0)</f>
        <v>101</v>
      </c>
      <c r="BU1486" s="68">
        <f t="shared" si="502"/>
        <v>105</v>
      </c>
      <c r="BV1486" s="68">
        <f t="shared" ca="1" si="503"/>
        <v>101</v>
      </c>
      <c r="BW1486" s="68">
        <f ca="1">IF(BV1486-BS1486&gt;'Inputs and Outputs'!$D$4,Five-BS1486,0)</f>
        <v>5</v>
      </c>
      <c r="BX1486" s="68">
        <f ca="1">BV1486*'Inputs and Outputs'!$D$5-BW1486*'Inputs and Outputs'!$D$6</f>
        <v>3540</v>
      </c>
      <c r="BY1486" s="70">
        <f t="shared" ca="1" si="509"/>
        <v>0.47352691117741441</v>
      </c>
      <c r="BZ1486" s="68">
        <f t="shared" si="504"/>
        <v>25</v>
      </c>
      <c r="CA1486" s="75">
        <f ca="1">BV1486*'Inputs and Outputs'!$D$5-('Model Part B'!BW1486*'Model Part B'!BZ1486+BW1486*Costperbumped)</f>
        <v>3415</v>
      </c>
    </row>
    <row r="1487" spans="2:79" x14ac:dyDescent="0.2">
      <c r="B1487" s="74">
        <v>1484</v>
      </c>
      <c r="C1487" s="68" t="s">
        <v>7</v>
      </c>
      <c r="D1487" s="71">
        <f t="shared" si="510"/>
        <v>44692</v>
      </c>
      <c r="E1487" s="67" t="s">
        <v>2</v>
      </c>
      <c r="F1487" s="68" t="str">
        <f>'Flight Data'!$A1485</f>
        <v>G1484</v>
      </c>
      <c r="G1487" s="68">
        <f ca="1">'Flight Data'!$B1485</f>
        <v>5</v>
      </c>
      <c r="H1487" s="68">
        <f ca="1">ROUND(NORMINV($M1487,'Inputs and Outputs'!$C$19,'Inputs and Outputs'!$D$19),0)</f>
        <v>104</v>
      </c>
      <c r="I1487" s="68">
        <f t="shared" si="490"/>
        <v>101</v>
      </c>
      <c r="J1487" s="68">
        <f t="shared" ca="1" si="491"/>
        <v>101</v>
      </c>
      <c r="K1487" s="68">
        <f ca="1">IF(J1487-G1487&gt;'Inputs and Outputs'!$D$4,One-G1487,0)</f>
        <v>0</v>
      </c>
      <c r="L1487" s="68">
        <f ca="1">J1487*'Inputs and Outputs'!$D$5-K1487*'Inputs and Outputs'!$D$6</f>
        <v>4040</v>
      </c>
      <c r="M1487" s="70">
        <f t="shared" ca="1" si="505"/>
        <v>0.55878764052862329</v>
      </c>
      <c r="N1487" s="68">
        <f t="shared" si="492"/>
        <v>25</v>
      </c>
      <c r="O1487" s="75">
        <f ca="1">J1487*'Inputs and Outputs'!$D$5-('Model Part B'!K1487*'Model Part B'!N1487+K1487*Costperbumped)</f>
        <v>4040</v>
      </c>
      <c r="R1487" s="74">
        <v>1484</v>
      </c>
      <c r="S1487" s="68" t="s">
        <v>7</v>
      </c>
      <c r="T1487" s="71">
        <f t="shared" si="511"/>
        <v>44692</v>
      </c>
      <c r="U1487" s="67" t="s">
        <v>2</v>
      </c>
      <c r="V1487" s="68" t="str">
        <f>'Flight Data'!$A1485</f>
        <v>G1484</v>
      </c>
      <c r="W1487" s="68">
        <f ca="1">'Flight Data'!$B1485</f>
        <v>5</v>
      </c>
      <c r="X1487" s="68">
        <f ca="1">ROUND(NORMINV($AC1487,'Inputs and Outputs'!$C$19,'Inputs and Outputs'!$D$19),0)</f>
        <v>92</v>
      </c>
      <c r="Y1487" s="68">
        <f t="shared" si="493"/>
        <v>102</v>
      </c>
      <c r="Z1487" s="68">
        <f t="shared" ca="1" si="494"/>
        <v>92</v>
      </c>
      <c r="AA1487" s="68">
        <f ca="1">IF(Z1487-W1487&gt;'Inputs and Outputs'!$D$4,One-W1487,0)</f>
        <v>0</v>
      </c>
      <c r="AB1487" s="68">
        <f ca="1">Z1487*'Inputs and Outputs'!$D$5-AA1487*'Inputs and Outputs'!$D$6</f>
        <v>3680</v>
      </c>
      <c r="AC1487" s="70">
        <f t="shared" ca="1" si="506"/>
        <v>1.2506953231574469E-2</v>
      </c>
      <c r="AD1487" s="68">
        <f t="shared" si="495"/>
        <v>25</v>
      </c>
      <c r="AE1487" s="75">
        <f ca="1">Z1487*'Inputs and Outputs'!$D$5-('Model Part B'!AA1487*'Model Part B'!AD1487+AA1487*Costperbumped)</f>
        <v>3680</v>
      </c>
      <c r="AH1487" s="74">
        <v>1484</v>
      </c>
      <c r="AI1487" s="68" t="s">
        <v>7</v>
      </c>
      <c r="AJ1487" s="71">
        <f t="shared" si="512"/>
        <v>44692</v>
      </c>
      <c r="AK1487" s="67" t="s">
        <v>2</v>
      </c>
      <c r="AL1487" s="68" t="str">
        <f>'Flight Data'!$A1485</f>
        <v>G1484</v>
      </c>
      <c r="AM1487" s="68">
        <f ca="1">'Flight Data'!$B1485</f>
        <v>5</v>
      </c>
      <c r="AN1487" s="68">
        <f ca="1">ROUND(NORMINV($AS1487,'Inputs and Outputs'!$C$19,'Inputs and Outputs'!$D$19),0)</f>
        <v>100</v>
      </c>
      <c r="AO1487" s="68">
        <f t="shared" si="496"/>
        <v>103</v>
      </c>
      <c r="AP1487" s="68">
        <f t="shared" ca="1" si="497"/>
        <v>100</v>
      </c>
      <c r="AQ1487" s="68">
        <f ca="1">IF(AP1487-AM1487&gt;'Inputs and Outputs'!$D$4,Three-AM1487,0)</f>
        <v>0</v>
      </c>
      <c r="AR1487" s="68">
        <f ca="1">AP1487*'Inputs and Outputs'!$D$5-AQ1487*'Inputs and Outputs'!$D$6</f>
        <v>4000</v>
      </c>
      <c r="AS1487" s="70">
        <f t="shared" ca="1" si="507"/>
        <v>0.2595648847408214</v>
      </c>
      <c r="AT1487" s="68">
        <f t="shared" si="498"/>
        <v>25</v>
      </c>
      <c r="AU1487" s="75">
        <f ca="1">AP1487*'Inputs and Outputs'!$D$5-('Model Part B'!AQ1487*'Model Part B'!AT1487+AQ1487*Costperbumped)</f>
        <v>4000</v>
      </c>
      <c r="AX1487" s="74">
        <v>1484</v>
      </c>
      <c r="AY1487" s="68" t="s">
        <v>7</v>
      </c>
      <c r="AZ1487" s="71">
        <f t="shared" si="513"/>
        <v>44692</v>
      </c>
      <c r="BA1487" s="67" t="s">
        <v>2</v>
      </c>
      <c r="BB1487" s="68" t="str">
        <f>'Flight Data'!$A1485</f>
        <v>G1484</v>
      </c>
      <c r="BC1487" s="68">
        <f ca="1">'Flight Data'!$B1485</f>
        <v>5</v>
      </c>
      <c r="BD1487" s="68">
        <f ca="1">ROUND(NORMINV($BI1487,'Inputs and Outputs'!$C$19,'Inputs and Outputs'!$D$19),0)</f>
        <v>104</v>
      </c>
      <c r="BE1487" s="68">
        <f t="shared" si="499"/>
        <v>104</v>
      </c>
      <c r="BF1487" s="68">
        <f t="shared" ca="1" si="500"/>
        <v>104</v>
      </c>
      <c r="BG1487" s="68">
        <f ca="1">IF(BF1487-BC1487&gt;'Inputs and Outputs'!$D$4,Four-BC1487,0)</f>
        <v>0</v>
      </c>
      <c r="BH1487" s="68">
        <f ca="1">BF1487*'Inputs and Outputs'!$D$5-BG1487*'Inputs and Outputs'!$D$6</f>
        <v>4160</v>
      </c>
      <c r="BI1487" s="70">
        <f t="shared" ca="1" si="508"/>
        <v>0.55562604255562964</v>
      </c>
      <c r="BJ1487" s="68">
        <f t="shared" si="501"/>
        <v>25</v>
      </c>
      <c r="BK1487" s="75">
        <f ca="1">BF1487*'Inputs and Outputs'!$D$5-('Model Part B'!BG1487*'Model Part B'!BJ1487+BG1487*Costperbumped)</f>
        <v>4160</v>
      </c>
      <c r="BN1487" s="74">
        <v>1484</v>
      </c>
      <c r="BO1487" s="68" t="s">
        <v>7</v>
      </c>
      <c r="BP1487" s="71">
        <f t="shared" si="514"/>
        <v>44692</v>
      </c>
      <c r="BQ1487" s="67" t="s">
        <v>2</v>
      </c>
      <c r="BR1487" s="68" t="str">
        <f>'Flight Data'!$A1485</f>
        <v>G1484</v>
      </c>
      <c r="BS1487" s="68">
        <f ca="1">'Flight Data'!$B1485</f>
        <v>5</v>
      </c>
      <c r="BT1487" s="68">
        <f ca="1">ROUND(NORMINV($BY1487,'Inputs and Outputs'!$C$18,'Inputs and Outputs'!$D$18),0)</f>
        <v>111</v>
      </c>
      <c r="BU1487" s="68">
        <f t="shared" si="502"/>
        <v>105</v>
      </c>
      <c r="BV1487" s="68">
        <f t="shared" ca="1" si="503"/>
        <v>105</v>
      </c>
      <c r="BW1487" s="68">
        <f ca="1">IF(BV1487-BS1487&gt;'Inputs and Outputs'!$D$4,Five-BS1487,0)</f>
        <v>0</v>
      </c>
      <c r="BX1487" s="68">
        <f ca="1">BV1487*'Inputs and Outputs'!$D$5-BW1487*'Inputs and Outputs'!$D$6</f>
        <v>4200</v>
      </c>
      <c r="BY1487" s="70">
        <f t="shared" ca="1" si="509"/>
        <v>0.95477926524404522</v>
      </c>
      <c r="BZ1487" s="68">
        <f t="shared" si="504"/>
        <v>25</v>
      </c>
      <c r="CA1487" s="75">
        <f ca="1">BV1487*'Inputs and Outputs'!$D$5-('Model Part B'!BW1487*'Model Part B'!BZ1487+BW1487*Costperbumped)</f>
        <v>4200</v>
      </c>
    </row>
    <row r="1488" spans="2:79" x14ac:dyDescent="0.2">
      <c r="B1488" s="74">
        <v>1485</v>
      </c>
      <c r="C1488" s="68" t="s">
        <v>7</v>
      </c>
      <c r="D1488" s="71">
        <f t="shared" si="510"/>
        <v>44692</v>
      </c>
      <c r="E1488" s="67" t="s">
        <v>0</v>
      </c>
      <c r="F1488" s="68" t="str">
        <f>'Flight Data'!$A1486</f>
        <v>G1485</v>
      </c>
      <c r="G1488" s="68">
        <f ca="1">'Flight Data'!$B1486</f>
        <v>7</v>
      </c>
      <c r="H1488" s="68">
        <f ca="1">ROUND(NORMINV($M1488,'Inputs and Outputs'!$C$20,'Inputs and Outputs'!$D$20),0)</f>
        <v>106</v>
      </c>
      <c r="I1488" s="68">
        <f t="shared" si="490"/>
        <v>101</v>
      </c>
      <c r="J1488" s="68">
        <f t="shared" ca="1" si="491"/>
        <v>101</v>
      </c>
      <c r="K1488" s="68">
        <f ca="1">IF(J1488-G1488&gt;'Inputs and Outputs'!$D$4,One-G1488,0)</f>
        <v>0</v>
      </c>
      <c r="L1488" s="68">
        <f ca="1">J1488*'Inputs and Outputs'!$D$5-K1488*'Inputs and Outputs'!$D$6</f>
        <v>4040</v>
      </c>
      <c r="M1488" s="70">
        <f t="shared" ca="1" si="505"/>
        <v>0.57865149650777759</v>
      </c>
      <c r="N1488" s="68">
        <f t="shared" si="492"/>
        <v>200</v>
      </c>
      <c r="O1488" s="75">
        <f ca="1">J1488*'Inputs and Outputs'!$D$5-('Model Part B'!K1488*'Model Part B'!N1488+K1488*Costperbumped)</f>
        <v>4040</v>
      </c>
      <c r="R1488" s="74">
        <v>1485</v>
      </c>
      <c r="S1488" s="68" t="s">
        <v>7</v>
      </c>
      <c r="T1488" s="71">
        <f t="shared" si="511"/>
        <v>44692</v>
      </c>
      <c r="U1488" s="67" t="s">
        <v>0</v>
      </c>
      <c r="V1488" s="68" t="str">
        <f>'Flight Data'!$A1486</f>
        <v>G1485</v>
      </c>
      <c r="W1488" s="68">
        <f ca="1">'Flight Data'!$B1486</f>
        <v>7</v>
      </c>
      <c r="X1488" s="68">
        <f ca="1">ROUND(NORMINV($AC1488,'Inputs and Outputs'!$C$20,'Inputs and Outputs'!$D$20),0)</f>
        <v>108</v>
      </c>
      <c r="Y1488" s="68">
        <f t="shared" si="493"/>
        <v>102</v>
      </c>
      <c r="Z1488" s="68">
        <f t="shared" ca="1" si="494"/>
        <v>102</v>
      </c>
      <c r="AA1488" s="68">
        <f ca="1">IF(Z1488-W1488&gt;'Inputs and Outputs'!$D$4,One-W1488,0)</f>
        <v>0</v>
      </c>
      <c r="AB1488" s="68">
        <f ca="1">Z1488*'Inputs and Outputs'!$D$5-AA1488*'Inputs and Outputs'!$D$6</f>
        <v>4080</v>
      </c>
      <c r="AC1488" s="70">
        <f t="shared" ca="1" si="506"/>
        <v>0.72208310243915053</v>
      </c>
      <c r="AD1488" s="68">
        <f t="shared" si="495"/>
        <v>200</v>
      </c>
      <c r="AE1488" s="75">
        <f ca="1">Z1488*'Inputs and Outputs'!$D$5-('Model Part B'!AA1488*'Model Part B'!AD1488+AA1488*Costperbumped)</f>
        <v>4080</v>
      </c>
      <c r="AH1488" s="74">
        <v>1485</v>
      </c>
      <c r="AI1488" s="68" t="s">
        <v>7</v>
      </c>
      <c r="AJ1488" s="71">
        <f t="shared" si="512"/>
        <v>44692</v>
      </c>
      <c r="AK1488" s="67" t="s">
        <v>0</v>
      </c>
      <c r="AL1488" s="68" t="str">
        <f>'Flight Data'!$A1486</f>
        <v>G1485</v>
      </c>
      <c r="AM1488" s="68">
        <f ca="1">'Flight Data'!$B1486</f>
        <v>7</v>
      </c>
      <c r="AN1488" s="68">
        <f ca="1">ROUND(NORMINV($AS1488,'Inputs and Outputs'!$C$20,'Inputs and Outputs'!$D$20),0)</f>
        <v>110</v>
      </c>
      <c r="AO1488" s="68">
        <f t="shared" si="496"/>
        <v>103</v>
      </c>
      <c r="AP1488" s="68">
        <f t="shared" ca="1" si="497"/>
        <v>103</v>
      </c>
      <c r="AQ1488" s="68">
        <f ca="1">IF(AP1488-AM1488&gt;'Inputs and Outputs'!$D$4,Three-AM1488,0)</f>
        <v>0</v>
      </c>
      <c r="AR1488" s="68">
        <f ca="1">AP1488*'Inputs and Outputs'!$D$5-AQ1488*'Inputs and Outputs'!$D$6</f>
        <v>4120</v>
      </c>
      <c r="AS1488" s="70">
        <f t="shared" ca="1" si="507"/>
        <v>0.84395194559942466</v>
      </c>
      <c r="AT1488" s="68">
        <f t="shared" si="498"/>
        <v>200</v>
      </c>
      <c r="AU1488" s="75">
        <f ca="1">AP1488*'Inputs and Outputs'!$D$5-('Model Part B'!AQ1488*'Model Part B'!AT1488+AQ1488*Costperbumped)</f>
        <v>4120</v>
      </c>
      <c r="AX1488" s="74">
        <v>1485</v>
      </c>
      <c r="AY1488" s="68" t="s">
        <v>7</v>
      </c>
      <c r="AZ1488" s="71">
        <f t="shared" si="513"/>
        <v>44692</v>
      </c>
      <c r="BA1488" s="67" t="s">
        <v>0</v>
      </c>
      <c r="BB1488" s="68" t="str">
        <f>'Flight Data'!$A1486</f>
        <v>G1485</v>
      </c>
      <c r="BC1488" s="68">
        <f ca="1">'Flight Data'!$B1486</f>
        <v>7</v>
      </c>
      <c r="BD1488" s="68">
        <f ca="1">ROUND(NORMINV($BI1488,'Inputs and Outputs'!$C$20,'Inputs and Outputs'!$D$20),0)</f>
        <v>107</v>
      </c>
      <c r="BE1488" s="68">
        <f t="shared" si="499"/>
        <v>104</v>
      </c>
      <c r="BF1488" s="68">
        <f t="shared" ca="1" si="500"/>
        <v>104</v>
      </c>
      <c r="BG1488" s="68">
        <f ca="1">IF(BF1488-BC1488&gt;'Inputs and Outputs'!$D$4,Four-BC1488,0)</f>
        <v>0</v>
      </c>
      <c r="BH1488" s="68">
        <f ca="1">BF1488*'Inputs and Outputs'!$D$5-BG1488*'Inputs and Outputs'!$D$6</f>
        <v>4160</v>
      </c>
      <c r="BI1488" s="70">
        <f t="shared" ca="1" si="508"/>
        <v>0.64783389551900605</v>
      </c>
      <c r="BJ1488" s="68">
        <f t="shared" si="501"/>
        <v>200</v>
      </c>
      <c r="BK1488" s="75">
        <f ca="1">BF1488*'Inputs and Outputs'!$D$5-('Model Part B'!BG1488*'Model Part B'!BJ1488+BG1488*Costperbumped)</f>
        <v>4160</v>
      </c>
      <c r="BN1488" s="74">
        <v>1485</v>
      </c>
      <c r="BO1488" s="68" t="s">
        <v>7</v>
      </c>
      <c r="BP1488" s="71">
        <f t="shared" si="514"/>
        <v>44692</v>
      </c>
      <c r="BQ1488" s="67" t="s">
        <v>0</v>
      </c>
      <c r="BR1488" s="68" t="str">
        <f>'Flight Data'!$A1486</f>
        <v>G1485</v>
      </c>
      <c r="BS1488" s="68">
        <f ca="1">'Flight Data'!$B1486</f>
        <v>7</v>
      </c>
      <c r="BT1488" s="68">
        <f ca="1">ROUND(NORMINV($BY1488,'Inputs and Outputs'!$C$18,'Inputs and Outputs'!$D$18),0)</f>
        <v>101</v>
      </c>
      <c r="BU1488" s="68">
        <f t="shared" si="502"/>
        <v>105</v>
      </c>
      <c r="BV1488" s="68">
        <f t="shared" ca="1" si="503"/>
        <v>101</v>
      </c>
      <c r="BW1488" s="68">
        <f ca="1">IF(BV1488-BS1488&gt;'Inputs and Outputs'!$D$4,Five-BS1488,0)</f>
        <v>0</v>
      </c>
      <c r="BX1488" s="68">
        <f ca="1">BV1488*'Inputs and Outputs'!$D$5-BW1488*'Inputs and Outputs'!$D$6</f>
        <v>4040</v>
      </c>
      <c r="BY1488" s="70">
        <f t="shared" ca="1" si="509"/>
        <v>0.50149555582619065</v>
      </c>
      <c r="BZ1488" s="68">
        <f t="shared" si="504"/>
        <v>200</v>
      </c>
      <c r="CA1488" s="75">
        <f ca="1">BV1488*'Inputs and Outputs'!$D$5-('Model Part B'!BW1488*'Model Part B'!BZ1488+BW1488*Costperbumped)</f>
        <v>4040</v>
      </c>
    </row>
    <row r="1489" spans="2:79" x14ac:dyDescent="0.2">
      <c r="B1489" s="74">
        <v>1486</v>
      </c>
      <c r="C1489" s="68" t="s">
        <v>6</v>
      </c>
      <c r="D1489" s="71">
        <f t="shared" si="510"/>
        <v>44693</v>
      </c>
      <c r="E1489" s="67" t="s">
        <v>3</v>
      </c>
      <c r="F1489" s="68" t="str">
        <f>'Flight Data'!$A1487</f>
        <v>G1486</v>
      </c>
      <c r="G1489" s="68">
        <f ca="1">'Flight Data'!$B1487</f>
        <v>1</v>
      </c>
      <c r="H1489" s="68">
        <f ca="1">ROUND(NORMINV($M1489,'Inputs and Outputs'!$C$18,'Inputs and Outputs'!$D$18),0)</f>
        <v>95</v>
      </c>
      <c r="I1489" s="68">
        <f t="shared" si="490"/>
        <v>101</v>
      </c>
      <c r="J1489" s="68">
        <f t="shared" ca="1" si="491"/>
        <v>95</v>
      </c>
      <c r="K1489" s="68">
        <f ca="1">IF(J1489-G1489&gt;'Inputs and Outputs'!$D$4,One-G1489,0)</f>
        <v>0</v>
      </c>
      <c r="L1489" s="68">
        <f ca="1">J1489*'Inputs and Outputs'!$D$5-K1489*'Inputs and Outputs'!$D$6</f>
        <v>3800</v>
      </c>
      <c r="M1489" s="70">
        <f t="shared" ca="1" si="505"/>
        <v>0.13992747793792626</v>
      </c>
      <c r="N1489" s="68">
        <f t="shared" si="492"/>
        <v>25</v>
      </c>
      <c r="O1489" s="75">
        <f ca="1">J1489*'Inputs and Outputs'!$D$5-('Model Part B'!K1489*'Model Part B'!N1489+K1489*Costperbumped)</f>
        <v>3800</v>
      </c>
      <c r="R1489" s="74">
        <v>1486</v>
      </c>
      <c r="S1489" s="68" t="s">
        <v>6</v>
      </c>
      <c r="T1489" s="71">
        <f t="shared" si="511"/>
        <v>44693</v>
      </c>
      <c r="U1489" s="67" t="s">
        <v>3</v>
      </c>
      <c r="V1489" s="68" t="str">
        <f>'Flight Data'!$A1487</f>
        <v>G1486</v>
      </c>
      <c r="W1489" s="68">
        <f ca="1">'Flight Data'!$B1487</f>
        <v>1</v>
      </c>
      <c r="X1489" s="68">
        <f ca="1">ROUND(NORMINV($AC1489,'Inputs and Outputs'!$C$18,'Inputs and Outputs'!$D$18),0)</f>
        <v>104</v>
      </c>
      <c r="Y1489" s="68">
        <f t="shared" si="493"/>
        <v>102</v>
      </c>
      <c r="Z1489" s="68">
        <f t="shared" ca="1" si="494"/>
        <v>102</v>
      </c>
      <c r="AA1489" s="68">
        <f ca="1">IF(Z1489-W1489&gt;'Inputs and Outputs'!$D$4,One-W1489,0)</f>
        <v>0</v>
      </c>
      <c r="AB1489" s="68">
        <f ca="1">Z1489*'Inputs and Outputs'!$D$5-AA1489*'Inputs and Outputs'!$D$6</f>
        <v>4080</v>
      </c>
      <c r="AC1489" s="70">
        <f t="shared" ca="1" si="506"/>
        <v>0.71411557505052381</v>
      </c>
      <c r="AD1489" s="68">
        <f t="shared" si="495"/>
        <v>25</v>
      </c>
      <c r="AE1489" s="75">
        <f ca="1">Z1489*'Inputs and Outputs'!$D$5-('Model Part B'!AA1489*'Model Part B'!AD1489+AA1489*Costperbumped)</f>
        <v>4080</v>
      </c>
      <c r="AH1489" s="74">
        <v>1486</v>
      </c>
      <c r="AI1489" s="68" t="s">
        <v>6</v>
      </c>
      <c r="AJ1489" s="71">
        <f t="shared" si="512"/>
        <v>44693</v>
      </c>
      <c r="AK1489" s="67" t="s">
        <v>3</v>
      </c>
      <c r="AL1489" s="68" t="str">
        <f>'Flight Data'!$A1487</f>
        <v>G1486</v>
      </c>
      <c r="AM1489" s="68">
        <f ca="1">'Flight Data'!$B1487</f>
        <v>1</v>
      </c>
      <c r="AN1489" s="68">
        <f ca="1">ROUND(NORMINV($AS1489,'Inputs and Outputs'!$C$18,'Inputs and Outputs'!$D$18),0)</f>
        <v>103</v>
      </c>
      <c r="AO1489" s="68">
        <f t="shared" si="496"/>
        <v>103</v>
      </c>
      <c r="AP1489" s="68">
        <f t="shared" ca="1" si="497"/>
        <v>103</v>
      </c>
      <c r="AQ1489" s="68">
        <f ca="1">IF(AP1489-AM1489&gt;'Inputs and Outputs'!$D$4,Three-AM1489,0)</f>
        <v>2</v>
      </c>
      <c r="AR1489" s="68">
        <f ca="1">AP1489*'Inputs and Outputs'!$D$5-AQ1489*'Inputs and Outputs'!$D$6</f>
        <v>3920</v>
      </c>
      <c r="AS1489" s="70">
        <f t="shared" ca="1" si="507"/>
        <v>0.65221524318512414</v>
      </c>
      <c r="AT1489" s="68">
        <f t="shared" si="498"/>
        <v>25</v>
      </c>
      <c r="AU1489" s="75">
        <f ca="1">AP1489*'Inputs and Outputs'!$D$5-('Model Part B'!AQ1489*'Model Part B'!AT1489+AQ1489*Costperbumped)</f>
        <v>3870</v>
      </c>
      <c r="AX1489" s="74">
        <v>1486</v>
      </c>
      <c r="AY1489" s="68" t="s">
        <v>6</v>
      </c>
      <c r="AZ1489" s="71">
        <f t="shared" si="513"/>
        <v>44693</v>
      </c>
      <c r="BA1489" s="67" t="s">
        <v>3</v>
      </c>
      <c r="BB1489" s="68" t="str">
        <f>'Flight Data'!$A1487</f>
        <v>G1486</v>
      </c>
      <c r="BC1489" s="68">
        <f ca="1">'Flight Data'!$B1487</f>
        <v>1</v>
      </c>
      <c r="BD1489" s="68">
        <f ca="1">ROUND(NORMINV($BI1489,'Inputs and Outputs'!$C$18,'Inputs and Outputs'!$D$18),0)</f>
        <v>99</v>
      </c>
      <c r="BE1489" s="68">
        <f t="shared" si="499"/>
        <v>104</v>
      </c>
      <c r="BF1489" s="68">
        <f t="shared" ca="1" si="500"/>
        <v>99</v>
      </c>
      <c r="BG1489" s="68">
        <f ca="1">IF(BF1489-BC1489&gt;'Inputs and Outputs'!$D$4,Four-BC1489,0)</f>
        <v>0</v>
      </c>
      <c r="BH1489" s="68">
        <f ca="1">BF1489*'Inputs and Outputs'!$D$5-BG1489*'Inputs and Outputs'!$D$6</f>
        <v>3960</v>
      </c>
      <c r="BI1489" s="70">
        <f t="shared" ca="1" si="508"/>
        <v>0.34350741218466707</v>
      </c>
      <c r="BJ1489" s="68">
        <f t="shared" si="501"/>
        <v>25</v>
      </c>
      <c r="BK1489" s="75">
        <f ca="1">BF1489*'Inputs and Outputs'!$D$5-('Model Part B'!BG1489*'Model Part B'!BJ1489+BG1489*Costperbumped)</f>
        <v>3960</v>
      </c>
      <c r="BN1489" s="74">
        <v>1486</v>
      </c>
      <c r="BO1489" s="68" t="s">
        <v>6</v>
      </c>
      <c r="BP1489" s="71">
        <f t="shared" si="514"/>
        <v>44693</v>
      </c>
      <c r="BQ1489" s="67" t="s">
        <v>3</v>
      </c>
      <c r="BR1489" s="68" t="str">
        <f>'Flight Data'!$A1487</f>
        <v>G1486</v>
      </c>
      <c r="BS1489" s="68">
        <f ca="1">'Flight Data'!$B1487</f>
        <v>1</v>
      </c>
      <c r="BT1489" s="68">
        <f ca="1">ROUND(NORMINV($BY1489,'Inputs and Outputs'!$C$18,'Inputs and Outputs'!$D$18),0)</f>
        <v>105</v>
      </c>
      <c r="BU1489" s="68">
        <f t="shared" si="502"/>
        <v>105</v>
      </c>
      <c r="BV1489" s="68">
        <f t="shared" ca="1" si="503"/>
        <v>105</v>
      </c>
      <c r="BW1489" s="68">
        <f ca="1">IF(BV1489-BS1489&gt;'Inputs and Outputs'!$D$4,Five-BS1489,0)</f>
        <v>4</v>
      </c>
      <c r="BX1489" s="68">
        <f ca="1">BV1489*'Inputs and Outputs'!$D$5-BW1489*'Inputs and Outputs'!$D$6</f>
        <v>3800</v>
      </c>
      <c r="BY1489" s="70">
        <f t="shared" ca="1" si="509"/>
        <v>0.743849424752417</v>
      </c>
      <c r="BZ1489" s="68">
        <f t="shared" si="504"/>
        <v>25</v>
      </c>
      <c r="CA1489" s="75">
        <f ca="1">BV1489*'Inputs and Outputs'!$D$5-('Model Part B'!BW1489*'Model Part B'!BZ1489+BW1489*Costperbumped)</f>
        <v>3700</v>
      </c>
    </row>
    <row r="1490" spans="2:79" x14ac:dyDescent="0.2">
      <c r="B1490" s="74">
        <v>1487</v>
      </c>
      <c r="C1490" s="68" t="s">
        <v>6</v>
      </c>
      <c r="D1490" s="71">
        <f t="shared" si="510"/>
        <v>44693</v>
      </c>
      <c r="E1490" s="67" t="s">
        <v>2</v>
      </c>
      <c r="F1490" s="68" t="str">
        <f>'Flight Data'!$A1488</f>
        <v>G1487</v>
      </c>
      <c r="G1490" s="68">
        <f ca="1">'Flight Data'!$B1488</f>
        <v>7</v>
      </c>
      <c r="H1490" s="68">
        <f ca="1">ROUND(NORMINV($M1490,'Inputs and Outputs'!$C$19,'Inputs and Outputs'!$D$19),0)</f>
        <v>93</v>
      </c>
      <c r="I1490" s="68">
        <f t="shared" si="490"/>
        <v>101</v>
      </c>
      <c r="J1490" s="68">
        <f t="shared" ca="1" si="491"/>
        <v>93</v>
      </c>
      <c r="K1490" s="68">
        <f ca="1">IF(J1490-G1490&gt;'Inputs and Outputs'!$D$4,One-G1490,0)</f>
        <v>0</v>
      </c>
      <c r="L1490" s="68">
        <f ca="1">J1490*'Inputs and Outputs'!$D$5-K1490*'Inputs and Outputs'!$D$6</f>
        <v>3720</v>
      </c>
      <c r="M1490" s="70">
        <f t="shared" ca="1" si="505"/>
        <v>2.6651805130217254E-2</v>
      </c>
      <c r="N1490" s="68">
        <f t="shared" si="492"/>
        <v>25</v>
      </c>
      <c r="O1490" s="75">
        <f ca="1">J1490*'Inputs and Outputs'!$D$5-('Model Part B'!K1490*'Model Part B'!N1490+K1490*Costperbumped)</f>
        <v>3720</v>
      </c>
      <c r="R1490" s="74">
        <v>1487</v>
      </c>
      <c r="S1490" s="68" t="s">
        <v>6</v>
      </c>
      <c r="T1490" s="71">
        <f t="shared" si="511"/>
        <v>44693</v>
      </c>
      <c r="U1490" s="67" t="s">
        <v>2</v>
      </c>
      <c r="V1490" s="68" t="str">
        <f>'Flight Data'!$A1488</f>
        <v>G1487</v>
      </c>
      <c r="W1490" s="68">
        <f ca="1">'Flight Data'!$B1488</f>
        <v>7</v>
      </c>
      <c r="X1490" s="68">
        <f ca="1">ROUND(NORMINV($AC1490,'Inputs and Outputs'!$C$19,'Inputs and Outputs'!$D$19),0)</f>
        <v>104</v>
      </c>
      <c r="Y1490" s="68">
        <f t="shared" si="493"/>
        <v>102</v>
      </c>
      <c r="Z1490" s="68">
        <f t="shared" ca="1" si="494"/>
        <v>102</v>
      </c>
      <c r="AA1490" s="68">
        <f ca="1">IF(Z1490-W1490&gt;'Inputs and Outputs'!$D$4,One-W1490,0)</f>
        <v>0</v>
      </c>
      <c r="AB1490" s="68">
        <f ca="1">Z1490*'Inputs and Outputs'!$D$5-AA1490*'Inputs and Outputs'!$D$6</f>
        <v>4080</v>
      </c>
      <c r="AC1490" s="70">
        <f t="shared" ca="1" si="506"/>
        <v>0.5557342784659155</v>
      </c>
      <c r="AD1490" s="68">
        <f t="shared" si="495"/>
        <v>25</v>
      </c>
      <c r="AE1490" s="75">
        <f ca="1">Z1490*'Inputs and Outputs'!$D$5-('Model Part B'!AA1490*'Model Part B'!AD1490+AA1490*Costperbumped)</f>
        <v>4080</v>
      </c>
      <c r="AH1490" s="74">
        <v>1487</v>
      </c>
      <c r="AI1490" s="68" t="s">
        <v>6</v>
      </c>
      <c r="AJ1490" s="71">
        <f t="shared" si="512"/>
        <v>44693</v>
      </c>
      <c r="AK1490" s="67" t="s">
        <v>2</v>
      </c>
      <c r="AL1490" s="68" t="str">
        <f>'Flight Data'!$A1488</f>
        <v>G1487</v>
      </c>
      <c r="AM1490" s="68">
        <f ca="1">'Flight Data'!$B1488</f>
        <v>7</v>
      </c>
      <c r="AN1490" s="68">
        <f ca="1">ROUND(NORMINV($AS1490,'Inputs and Outputs'!$C$19,'Inputs and Outputs'!$D$19),0)</f>
        <v>110</v>
      </c>
      <c r="AO1490" s="68">
        <f t="shared" si="496"/>
        <v>103</v>
      </c>
      <c r="AP1490" s="68">
        <f t="shared" ca="1" si="497"/>
        <v>103</v>
      </c>
      <c r="AQ1490" s="68">
        <f ca="1">IF(AP1490-AM1490&gt;'Inputs and Outputs'!$D$4,Three-AM1490,0)</f>
        <v>0</v>
      </c>
      <c r="AR1490" s="68">
        <f ca="1">AP1490*'Inputs and Outputs'!$D$5-AQ1490*'Inputs and Outputs'!$D$6</f>
        <v>4120</v>
      </c>
      <c r="AS1490" s="70">
        <f t="shared" ca="1" si="507"/>
        <v>0.92282910049816969</v>
      </c>
      <c r="AT1490" s="68">
        <f t="shared" si="498"/>
        <v>25</v>
      </c>
      <c r="AU1490" s="75">
        <f ca="1">AP1490*'Inputs and Outputs'!$D$5-('Model Part B'!AQ1490*'Model Part B'!AT1490+AQ1490*Costperbumped)</f>
        <v>4120</v>
      </c>
      <c r="AX1490" s="74">
        <v>1487</v>
      </c>
      <c r="AY1490" s="68" t="s">
        <v>6</v>
      </c>
      <c r="AZ1490" s="71">
        <f t="shared" si="513"/>
        <v>44693</v>
      </c>
      <c r="BA1490" s="67" t="s">
        <v>2</v>
      </c>
      <c r="BB1490" s="68" t="str">
        <f>'Flight Data'!$A1488</f>
        <v>G1487</v>
      </c>
      <c r="BC1490" s="68">
        <f ca="1">'Flight Data'!$B1488</f>
        <v>7</v>
      </c>
      <c r="BD1490" s="68">
        <f ca="1">ROUND(NORMINV($BI1490,'Inputs and Outputs'!$C$19,'Inputs and Outputs'!$D$19),0)</f>
        <v>109</v>
      </c>
      <c r="BE1490" s="68">
        <f t="shared" si="499"/>
        <v>104</v>
      </c>
      <c r="BF1490" s="68">
        <f t="shared" ca="1" si="500"/>
        <v>104</v>
      </c>
      <c r="BG1490" s="68">
        <f ca="1">IF(BF1490-BC1490&gt;'Inputs and Outputs'!$D$4,Four-BC1490,0)</f>
        <v>0</v>
      </c>
      <c r="BH1490" s="68">
        <f ca="1">BF1490*'Inputs and Outputs'!$D$5-BG1490*'Inputs and Outputs'!$D$6</f>
        <v>4160</v>
      </c>
      <c r="BI1490" s="70">
        <f t="shared" ca="1" si="508"/>
        <v>0.90142820861986817</v>
      </c>
      <c r="BJ1490" s="68">
        <f t="shared" si="501"/>
        <v>25</v>
      </c>
      <c r="BK1490" s="75">
        <f ca="1">BF1490*'Inputs and Outputs'!$D$5-('Model Part B'!BG1490*'Model Part B'!BJ1490+BG1490*Costperbumped)</f>
        <v>4160</v>
      </c>
      <c r="BN1490" s="74">
        <v>1487</v>
      </c>
      <c r="BO1490" s="68" t="s">
        <v>6</v>
      </c>
      <c r="BP1490" s="71">
        <f t="shared" si="514"/>
        <v>44693</v>
      </c>
      <c r="BQ1490" s="67" t="s">
        <v>2</v>
      </c>
      <c r="BR1490" s="68" t="str">
        <f>'Flight Data'!$A1488</f>
        <v>G1487</v>
      </c>
      <c r="BS1490" s="68">
        <f ca="1">'Flight Data'!$B1488</f>
        <v>7</v>
      </c>
      <c r="BT1490" s="68">
        <f ca="1">ROUND(NORMINV($BY1490,'Inputs and Outputs'!$C$18,'Inputs and Outputs'!$D$18),0)</f>
        <v>98</v>
      </c>
      <c r="BU1490" s="68">
        <f t="shared" si="502"/>
        <v>105</v>
      </c>
      <c r="BV1490" s="68">
        <f t="shared" ca="1" si="503"/>
        <v>98</v>
      </c>
      <c r="BW1490" s="68">
        <f ca="1">IF(BV1490-BS1490&gt;'Inputs and Outputs'!$D$4,Five-BS1490,0)</f>
        <v>0</v>
      </c>
      <c r="BX1490" s="68">
        <f ca="1">BV1490*'Inputs and Outputs'!$D$5-BW1490*'Inputs and Outputs'!$D$6</f>
        <v>3920</v>
      </c>
      <c r="BY1490" s="70">
        <f t="shared" ca="1" si="509"/>
        <v>0.3056420617232376</v>
      </c>
      <c r="BZ1490" s="68">
        <f t="shared" si="504"/>
        <v>25</v>
      </c>
      <c r="CA1490" s="75">
        <f ca="1">BV1490*'Inputs and Outputs'!$D$5-('Model Part B'!BW1490*'Model Part B'!BZ1490+BW1490*Costperbumped)</f>
        <v>3920</v>
      </c>
    </row>
    <row r="1491" spans="2:79" x14ac:dyDescent="0.2">
      <c r="B1491" s="74">
        <v>1488</v>
      </c>
      <c r="C1491" s="68" t="s">
        <v>6</v>
      </c>
      <c r="D1491" s="71">
        <f t="shared" si="510"/>
        <v>44693</v>
      </c>
      <c r="E1491" s="67" t="s">
        <v>0</v>
      </c>
      <c r="F1491" s="68" t="str">
        <f>'Flight Data'!$A1489</f>
        <v>G1488</v>
      </c>
      <c r="G1491" s="68">
        <f ca="1">'Flight Data'!$B1489</f>
        <v>3</v>
      </c>
      <c r="H1491" s="68">
        <f ca="1">ROUND(NORMINV($M1491,'Inputs and Outputs'!$C$20,'Inputs and Outputs'!$D$20),0)</f>
        <v>111</v>
      </c>
      <c r="I1491" s="68">
        <f t="shared" si="490"/>
        <v>101</v>
      </c>
      <c r="J1491" s="68">
        <f t="shared" ca="1" si="491"/>
        <v>101</v>
      </c>
      <c r="K1491" s="68">
        <f ca="1">IF(J1491-G1491&gt;'Inputs and Outputs'!$D$4,One-G1491,0)</f>
        <v>0</v>
      </c>
      <c r="L1491" s="68">
        <f ca="1">J1491*'Inputs and Outputs'!$D$5-K1491*'Inputs and Outputs'!$D$6</f>
        <v>4040</v>
      </c>
      <c r="M1491" s="70">
        <f t="shared" ca="1" si="505"/>
        <v>0.88431738166783358</v>
      </c>
      <c r="N1491" s="68">
        <f t="shared" si="492"/>
        <v>200</v>
      </c>
      <c r="O1491" s="75">
        <f ca="1">J1491*'Inputs and Outputs'!$D$5-('Model Part B'!K1491*'Model Part B'!N1491+K1491*Costperbumped)</f>
        <v>4040</v>
      </c>
      <c r="R1491" s="74">
        <v>1488</v>
      </c>
      <c r="S1491" s="68" t="s">
        <v>6</v>
      </c>
      <c r="T1491" s="71">
        <f t="shared" si="511"/>
        <v>44693</v>
      </c>
      <c r="U1491" s="67" t="s">
        <v>0</v>
      </c>
      <c r="V1491" s="68" t="str">
        <f>'Flight Data'!$A1489</f>
        <v>G1488</v>
      </c>
      <c r="W1491" s="68">
        <f ca="1">'Flight Data'!$B1489</f>
        <v>3</v>
      </c>
      <c r="X1491" s="68">
        <f ca="1">ROUND(NORMINV($AC1491,'Inputs and Outputs'!$C$20,'Inputs and Outputs'!$D$20),0)</f>
        <v>103</v>
      </c>
      <c r="Y1491" s="68">
        <f t="shared" si="493"/>
        <v>102</v>
      </c>
      <c r="Z1491" s="68">
        <f t="shared" ca="1" si="494"/>
        <v>102</v>
      </c>
      <c r="AA1491" s="68">
        <f ca="1">IF(Z1491-W1491&gt;'Inputs and Outputs'!$D$4,One-W1491,0)</f>
        <v>0</v>
      </c>
      <c r="AB1491" s="68">
        <f ca="1">Z1491*'Inputs and Outputs'!$D$5-AA1491*'Inputs and Outputs'!$D$6</f>
        <v>4080</v>
      </c>
      <c r="AC1491" s="70">
        <f t="shared" ca="1" si="506"/>
        <v>0.34285537451487313</v>
      </c>
      <c r="AD1491" s="68">
        <f t="shared" si="495"/>
        <v>200</v>
      </c>
      <c r="AE1491" s="75">
        <f ca="1">Z1491*'Inputs and Outputs'!$D$5-('Model Part B'!AA1491*'Model Part B'!AD1491+AA1491*Costperbumped)</f>
        <v>4080</v>
      </c>
      <c r="AH1491" s="74">
        <v>1488</v>
      </c>
      <c r="AI1491" s="68" t="s">
        <v>6</v>
      </c>
      <c r="AJ1491" s="71">
        <f t="shared" si="512"/>
        <v>44693</v>
      </c>
      <c r="AK1491" s="67" t="s">
        <v>0</v>
      </c>
      <c r="AL1491" s="68" t="str">
        <f>'Flight Data'!$A1489</f>
        <v>G1488</v>
      </c>
      <c r="AM1491" s="68">
        <f ca="1">'Flight Data'!$B1489</f>
        <v>3</v>
      </c>
      <c r="AN1491" s="68">
        <f ca="1">ROUND(NORMINV($AS1491,'Inputs and Outputs'!$C$20,'Inputs and Outputs'!$D$20),0)</f>
        <v>101</v>
      </c>
      <c r="AO1491" s="68">
        <f t="shared" si="496"/>
        <v>103</v>
      </c>
      <c r="AP1491" s="68">
        <f t="shared" ca="1" si="497"/>
        <v>101</v>
      </c>
      <c r="AQ1491" s="68">
        <f ca="1">IF(AP1491-AM1491&gt;'Inputs and Outputs'!$D$4,Three-AM1491,0)</f>
        <v>0</v>
      </c>
      <c r="AR1491" s="68">
        <f ca="1">AP1491*'Inputs and Outputs'!$D$5-AQ1491*'Inputs and Outputs'!$D$6</f>
        <v>4040</v>
      </c>
      <c r="AS1491" s="70">
        <f t="shared" ca="1" si="507"/>
        <v>0.23875485159485799</v>
      </c>
      <c r="AT1491" s="68">
        <f t="shared" si="498"/>
        <v>200</v>
      </c>
      <c r="AU1491" s="75">
        <f ca="1">AP1491*'Inputs and Outputs'!$D$5-('Model Part B'!AQ1491*'Model Part B'!AT1491+AQ1491*Costperbumped)</f>
        <v>4040</v>
      </c>
      <c r="AX1491" s="74">
        <v>1488</v>
      </c>
      <c r="AY1491" s="68" t="s">
        <v>6</v>
      </c>
      <c r="AZ1491" s="71">
        <f t="shared" si="513"/>
        <v>44693</v>
      </c>
      <c r="BA1491" s="67" t="s">
        <v>0</v>
      </c>
      <c r="BB1491" s="68" t="str">
        <f>'Flight Data'!$A1489</f>
        <v>G1488</v>
      </c>
      <c r="BC1491" s="68">
        <f ca="1">'Flight Data'!$B1489</f>
        <v>3</v>
      </c>
      <c r="BD1491" s="68">
        <f ca="1">ROUND(NORMINV($BI1491,'Inputs and Outputs'!$C$20,'Inputs and Outputs'!$D$20),0)</f>
        <v>99</v>
      </c>
      <c r="BE1491" s="68">
        <f t="shared" si="499"/>
        <v>104</v>
      </c>
      <c r="BF1491" s="68">
        <f t="shared" ca="1" si="500"/>
        <v>99</v>
      </c>
      <c r="BG1491" s="68">
        <f ca="1">IF(BF1491-BC1491&gt;'Inputs and Outputs'!$D$4,Four-BC1491,0)</f>
        <v>0</v>
      </c>
      <c r="BH1491" s="68">
        <f ca="1">BF1491*'Inputs and Outputs'!$D$5-BG1491*'Inputs and Outputs'!$D$6</f>
        <v>3960</v>
      </c>
      <c r="BI1491" s="70">
        <f t="shared" ca="1" si="508"/>
        <v>9.9998156231890678E-2</v>
      </c>
      <c r="BJ1491" s="68">
        <f t="shared" si="501"/>
        <v>200</v>
      </c>
      <c r="BK1491" s="75">
        <f ca="1">BF1491*'Inputs and Outputs'!$D$5-('Model Part B'!BG1491*'Model Part B'!BJ1491+BG1491*Costperbumped)</f>
        <v>3960</v>
      </c>
      <c r="BN1491" s="74">
        <v>1488</v>
      </c>
      <c r="BO1491" s="68" t="s">
        <v>6</v>
      </c>
      <c r="BP1491" s="71">
        <f t="shared" si="514"/>
        <v>44693</v>
      </c>
      <c r="BQ1491" s="67" t="s">
        <v>0</v>
      </c>
      <c r="BR1491" s="68" t="str">
        <f>'Flight Data'!$A1489</f>
        <v>G1488</v>
      </c>
      <c r="BS1491" s="68">
        <f ca="1">'Flight Data'!$B1489</f>
        <v>3</v>
      </c>
      <c r="BT1491" s="68">
        <f ca="1">ROUND(NORMINV($BY1491,'Inputs and Outputs'!$C$18,'Inputs and Outputs'!$D$18),0)</f>
        <v>96</v>
      </c>
      <c r="BU1491" s="68">
        <f t="shared" si="502"/>
        <v>105</v>
      </c>
      <c r="BV1491" s="68">
        <f t="shared" ca="1" si="503"/>
        <v>96</v>
      </c>
      <c r="BW1491" s="68">
        <f ca="1">IF(BV1491-BS1491&gt;'Inputs and Outputs'!$D$4,Five-BS1491,0)</f>
        <v>0</v>
      </c>
      <c r="BX1491" s="68">
        <f ca="1">BV1491*'Inputs and Outputs'!$D$5-BW1491*'Inputs and Outputs'!$D$6</f>
        <v>3840</v>
      </c>
      <c r="BY1491" s="70">
        <f t="shared" ca="1" si="509"/>
        <v>0.20588333832975891</v>
      </c>
      <c r="BZ1491" s="68">
        <f t="shared" si="504"/>
        <v>200</v>
      </c>
      <c r="CA1491" s="75">
        <f ca="1">BV1491*'Inputs and Outputs'!$D$5-('Model Part B'!BW1491*'Model Part B'!BZ1491+BW1491*Costperbumped)</f>
        <v>3840</v>
      </c>
    </row>
    <row r="1492" spans="2:79" x14ac:dyDescent="0.2">
      <c r="B1492" s="74">
        <v>1489</v>
      </c>
      <c r="C1492" s="68" t="s">
        <v>5</v>
      </c>
      <c r="D1492" s="71">
        <f t="shared" si="510"/>
        <v>44694</v>
      </c>
      <c r="E1492" s="67" t="s">
        <v>3</v>
      </c>
      <c r="F1492" s="68" t="str">
        <f>'Flight Data'!$A1490</f>
        <v>G1489</v>
      </c>
      <c r="G1492" s="68">
        <f ca="1">'Flight Data'!$B1490</f>
        <v>4</v>
      </c>
      <c r="H1492" s="68">
        <f ca="1">ROUND(NORMINV($M1492,'Inputs and Outputs'!$C$18,'Inputs and Outputs'!$D$18),0)</f>
        <v>99</v>
      </c>
      <c r="I1492" s="68">
        <f t="shared" si="490"/>
        <v>101</v>
      </c>
      <c r="J1492" s="68">
        <f t="shared" ca="1" si="491"/>
        <v>99</v>
      </c>
      <c r="K1492" s="68">
        <f ca="1">IF(J1492-G1492&gt;'Inputs and Outputs'!$D$4,One-G1492,0)</f>
        <v>0</v>
      </c>
      <c r="L1492" s="68">
        <f ca="1">J1492*'Inputs and Outputs'!$D$5-K1492*'Inputs and Outputs'!$D$6</f>
        <v>3960</v>
      </c>
      <c r="M1492" s="70">
        <f t="shared" ca="1" si="505"/>
        <v>0.36795493840511795</v>
      </c>
      <c r="N1492" s="68">
        <f t="shared" si="492"/>
        <v>25</v>
      </c>
      <c r="O1492" s="75">
        <f ca="1">J1492*'Inputs and Outputs'!$D$5-('Model Part B'!K1492*'Model Part B'!N1492+K1492*Costperbumped)</f>
        <v>3960</v>
      </c>
      <c r="R1492" s="74">
        <v>1489</v>
      </c>
      <c r="S1492" s="68" t="s">
        <v>5</v>
      </c>
      <c r="T1492" s="71">
        <f t="shared" si="511"/>
        <v>44694</v>
      </c>
      <c r="U1492" s="67" t="s">
        <v>3</v>
      </c>
      <c r="V1492" s="68" t="str">
        <f>'Flight Data'!$A1490</f>
        <v>G1489</v>
      </c>
      <c r="W1492" s="68">
        <f ca="1">'Flight Data'!$B1490</f>
        <v>4</v>
      </c>
      <c r="X1492" s="68">
        <f ca="1">ROUND(NORMINV($AC1492,'Inputs and Outputs'!$C$18,'Inputs and Outputs'!$D$18),0)</f>
        <v>93</v>
      </c>
      <c r="Y1492" s="68">
        <f t="shared" si="493"/>
        <v>102</v>
      </c>
      <c r="Z1492" s="68">
        <f t="shared" ca="1" si="494"/>
        <v>93</v>
      </c>
      <c r="AA1492" s="68">
        <f ca="1">IF(Z1492-W1492&gt;'Inputs and Outputs'!$D$4,One-W1492,0)</f>
        <v>0</v>
      </c>
      <c r="AB1492" s="68">
        <f ca="1">Z1492*'Inputs and Outputs'!$D$5-AA1492*'Inputs and Outputs'!$D$6</f>
        <v>3720</v>
      </c>
      <c r="AC1492" s="70">
        <f t="shared" ca="1" si="506"/>
        <v>9.6211752030195941E-2</v>
      </c>
      <c r="AD1492" s="68">
        <f t="shared" si="495"/>
        <v>25</v>
      </c>
      <c r="AE1492" s="75">
        <f ca="1">Z1492*'Inputs and Outputs'!$D$5-('Model Part B'!AA1492*'Model Part B'!AD1492+AA1492*Costperbumped)</f>
        <v>3720</v>
      </c>
      <c r="AH1492" s="74">
        <v>1489</v>
      </c>
      <c r="AI1492" s="68" t="s">
        <v>5</v>
      </c>
      <c r="AJ1492" s="71">
        <f t="shared" si="512"/>
        <v>44694</v>
      </c>
      <c r="AK1492" s="67" t="s">
        <v>3</v>
      </c>
      <c r="AL1492" s="68" t="str">
        <f>'Flight Data'!$A1490</f>
        <v>G1489</v>
      </c>
      <c r="AM1492" s="68">
        <f ca="1">'Flight Data'!$B1490</f>
        <v>4</v>
      </c>
      <c r="AN1492" s="68">
        <f ca="1">ROUND(NORMINV($AS1492,'Inputs and Outputs'!$C$18,'Inputs and Outputs'!$D$18),0)</f>
        <v>101</v>
      </c>
      <c r="AO1492" s="68">
        <f t="shared" si="496"/>
        <v>103</v>
      </c>
      <c r="AP1492" s="68">
        <f t="shared" ca="1" si="497"/>
        <v>101</v>
      </c>
      <c r="AQ1492" s="68">
        <f ca="1">IF(AP1492-AM1492&gt;'Inputs and Outputs'!$D$4,Three-AM1492,0)</f>
        <v>0</v>
      </c>
      <c r="AR1492" s="68">
        <f ca="1">AP1492*'Inputs and Outputs'!$D$5-AQ1492*'Inputs and Outputs'!$D$6</f>
        <v>4040</v>
      </c>
      <c r="AS1492" s="70">
        <f t="shared" ca="1" si="507"/>
        <v>0.52042912113952822</v>
      </c>
      <c r="AT1492" s="68">
        <f t="shared" si="498"/>
        <v>25</v>
      </c>
      <c r="AU1492" s="75">
        <f ca="1">AP1492*'Inputs and Outputs'!$D$5-('Model Part B'!AQ1492*'Model Part B'!AT1492+AQ1492*Costperbumped)</f>
        <v>4040</v>
      </c>
      <c r="AX1492" s="74">
        <v>1489</v>
      </c>
      <c r="AY1492" s="68" t="s">
        <v>5</v>
      </c>
      <c r="AZ1492" s="71">
        <f t="shared" si="513"/>
        <v>44694</v>
      </c>
      <c r="BA1492" s="67" t="s">
        <v>3</v>
      </c>
      <c r="BB1492" s="68" t="str">
        <f>'Flight Data'!$A1490</f>
        <v>G1489</v>
      </c>
      <c r="BC1492" s="68">
        <f ca="1">'Flight Data'!$B1490</f>
        <v>4</v>
      </c>
      <c r="BD1492" s="68">
        <f ca="1">ROUND(NORMINV($BI1492,'Inputs and Outputs'!$C$18,'Inputs and Outputs'!$D$18),0)</f>
        <v>107</v>
      </c>
      <c r="BE1492" s="68">
        <f t="shared" si="499"/>
        <v>104</v>
      </c>
      <c r="BF1492" s="68">
        <f t="shared" ca="1" si="500"/>
        <v>104</v>
      </c>
      <c r="BG1492" s="68">
        <f ca="1">IF(BF1492-BC1492&gt;'Inputs and Outputs'!$D$4,Four-BC1492,0)</f>
        <v>0</v>
      </c>
      <c r="BH1492" s="68">
        <f ca="1">BF1492*'Inputs and Outputs'!$D$5-BG1492*'Inputs and Outputs'!$D$6</f>
        <v>4160</v>
      </c>
      <c r="BI1492" s="70">
        <f t="shared" ca="1" si="508"/>
        <v>0.82273052514056222</v>
      </c>
      <c r="BJ1492" s="68">
        <f t="shared" si="501"/>
        <v>25</v>
      </c>
      <c r="BK1492" s="75">
        <f ca="1">BF1492*'Inputs and Outputs'!$D$5-('Model Part B'!BG1492*'Model Part B'!BJ1492+BG1492*Costperbumped)</f>
        <v>4160</v>
      </c>
      <c r="BN1492" s="74">
        <v>1489</v>
      </c>
      <c r="BO1492" s="68" t="s">
        <v>5</v>
      </c>
      <c r="BP1492" s="71">
        <f t="shared" si="514"/>
        <v>44694</v>
      </c>
      <c r="BQ1492" s="67" t="s">
        <v>3</v>
      </c>
      <c r="BR1492" s="68" t="str">
        <f>'Flight Data'!$A1490</f>
        <v>G1489</v>
      </c>
      <c r="BS1492" s="68">
        <f ca="1">'Flight Data'!$B1490</f>
        <v>4</v>
      </c>
      <c r="BT1492" s="68">
        <f ca="1">ROUND(NORMINV($BY1492,'Inputs and Outputs'!$C$18,'Inputs and Outputs'!$D$18),0)</f>
        <v>102</v>
      </c>
      <c r="BU1492" s="68">
        <f t="shared" si="502"/>
        <v>105</v>
      </c>
      <c r="BV1492" s="68">
        <f t="shared" ca="1" si="503"/>
        <v>102</v>
      </c>
      <c r="BW1492" s="68">
        <f ca="1">IF(BV1492-BS1492&gt;'Inputs and Outputs'!$D$4,Five-BS1492,0)</f>
        <v>0</v>
      </c>
      <c r="BX1492" s="68">
        <f ca="1">BV1492*'Inputs and Outputs'!$D$5-BW1492*'Inputs and Outputs'!$D$6</f>
        <v>4080</v>
      </c>
      <c r="BY1492" s="70">
        <f t="shared" ca="1" si="509"/>
        <v>0.55645837402928444</v>
      </c>
      <c r="BZ1492" s="68">
        <f t="shared" si="504"/>
        <v>25</v>
      </c>
      <c r="CA1492" s="75">
        <f ca="1">BV1492*'Inputs and Outputs'!$D$5-('Model Part B'!BW1492*'Model Part B'!BZ1492+BW1492*Costperbumped)</f>
        <v>4080</v>
      </c>
    </row>
    <row r="1493" spans="2:79" x14ac:dyDescent="0.2">
      <c r="B1493" s="74">
        <v>1490</v>
      </c>
      <c r="C1493" s="68" t="s">
        <v>5</v>
      </c>
      <c r="D1493" s="71">
        <f t="shared" si="510"/>
        <v>44694</v>
      </c>
      <c r="E1493" s="67" t="s">
        <v>2</v>
      </c>
      <c r="F1493" s="68" t="str">
        <f>'Flight Data'!$A1491</f>
        <v>G1490</v>
      </c>
      <c r="G1493" s="68">
        <f ca="1">'Flight Data'!$B1491</f>
        <v>8</v>
      </c>
      <c r="H1493" s="68">
        <f ca="1">ROUND(NORMINV($M1493,'Inputs and Outputs'!$C$19,'Inputs and Outputs'!$D$19),0)</f>
        <v>106</v>
      </c>
      <c r="I1493" s="68">
        <f t="shared" si="490"/>
        <v>101</v>
      </c>
      <c r="J1493" s="68">
        <f t="shared" ca="1" si="491"/>
        <v>101</v>
      </c>
      <c r="K1493" s="68">
        <f ca="1">IF(J1493-G1493&gt;'Inputs and Outputs'!$D$4,One-G1493,0)</f>
        <v>0</v>
      </c>
      <c r="L1493" s="68">
        <f ca="1">J1493*'Inputs and Outputs'!$D$5-K1493*'Inputs and Outputs'!$D$6</f>
        <v>4040</v>
      </c>
      <c r="M1493" s="70">
        <f t="shared" ca="1" si="505"/>
        <v>0.73658298628668151</v>
      </c>
      <c r="N1493" s="68">
        <f t="shared" si="492"/>
        <v>25</v>
      </c>
      <c r="O1493" s="75">
        <f ca="1">J1493*'Inputs and Outputs'!$D$5-('Model Part B'!K1493*'Model Part B'!N1493+K1493*Costperbumped)</f>
        <v>4040</v>
      </c>
      <c r="R1493" s="74">
        <v>1490</v>
      </c>
      <c r="S1493" s="68" t="s">
        <v>5</v>
      </c>
      <c r="T1493" s="71">
        <f t="shared" si="511"/>
        <v>44694</v>
      </c>
      <c r="U1493" s="67" t="s">
        <v>2</v>
      </c>
      <c r="V1493" s="68" t="str">
        <f>'Flight Data'!$A1491</f>
        <v>G1490</v>
      </c>
      <c r="W1493" s="68">
        <f ca="1">'Flight Data'!$B1491</f>
        <v>8</v>
      </c>
      <c r="X1493" s="68">
        <f ca="1">ROUND(NORMINV($AC1493,'Inputs and Outputs'!$C$19,'Inputs and Outputs'!$D$19),0)</f>
        <v>105</v>
      </c>
      <c r="Y1493" s="68">
        <f t="shared" si="493"/>
        <v>102</v>
      </c>
      <c r="Z1493" s="68">
        <f t="shared" ca="1" si="494"/>
        <v>102</v>
      </c>
      <c r="AA1493" s="68">
        <f ca="1">IF(Z1493-W1493&gt;'Inputs and Outputs'!$D$4,One-W1493,0)</f>
        <v>0</v>
      </c>
      <c r="AB1493" s="68">
        <f ca="1">Z1493*'Inputs and Outputs'!$D$5-AA1493*'Inputs and Outputs'!$D$6</f>
        <v>4080</v>
      </c>
      <c r="AC1493" s="70">
        <f t="shared" ca="1" si="506"/>
        <v>0.66487153757256223</v>
      </c>
      <c r="AD1493" s="68">
        <f t="shared" si="495"/>
        <v>25</v>
      </c>
      <c r="AE1493" s="75">
        <f ca="1">Z1493*'Inputs and Outputs'!$D$5-('Model Part B'!AA1493*'Model Part B'!AD1493+AA1493*Costperbumped)</f>
        <v>4080</v>
      </c>
      <c r="AH1493" s="74">
        <v>1490</v>
      </c>
      <c r="AI1493" s="68" t="s">
        <v>5</v>
      </c>
      <c r="AJ1493" s="71">
        <f t="shared" si="512"/>
        <v>44694</v>
      </c>
      <c r="AK1493" s="67" t="s">
        <v>2</v>
      </c>
      <c r="AL1493" s="68" t="str">
        <f>'Flight Data'!$A1491</f>
        <v>G1490</v>
      </c>
      <c r="AM1493" s="68">
        <f ca="1">'Flight Data'!$B1491</f>
        <v>8</v>
      </c>
      <c r="AN1493" s="68">
        <f ca="1">ROUND(NORMINV($AS1493,'Inputs and Outputs'!$C$19,'Inputs and Outputs'!$D$19),0)</f>
        <v>101</v>
      </c>
      <c r="AO1493" s="68">
        <f t="shared" si="496"/>
        <v>103</v>
      </c>
      <c r="AP1493" s="68">
        <f t="shared" ca="1" si="497"/>
        <v>101</v>
      </c>
      <c r="AQ1493" s="68">
        <f ca="1">IF(AP1493-AM1493&gt;'Inputs and Outputs'!$D$4,Three-AM1493,0)</f>
        <v>0</v>
      </c>
      <c r="AR1493" s="68">
        <f ca="1">AP1493*'Inputs and Outputs'!$D$5-AQ1493*'Inputs and Outputs'!$D$6</f>
        <v>4040</v>
      </c>
      <c r="AS1493" s="70">
        <f t="shared" ca="1" si="507"/>
        <v>0.37690575328433029</v>
      </c>
      <c r="AT1493" s="68">
        <f t="shared" si="498"/>
        <v>25</v>
      </c>
      <c r="AU1493" s="75">
        <f ca="1">AP1493*'Inputs and Outputs'!$D$5-('Model Part B'!AQ1493*'Model Part B'!AT1493+AQ1493*Costperbumped)</f>
        <v>4040</v>
      </c>
      <c r="AX1493" s="74">
        <v>1490</v>
      </c>
      <c r="AY1493" s="68" t="s">
        <v>5</v>
      </c>
      <c r="AZ1493" s="71">
        <f t="shared" si="513"/>
        <v>44694</v>
      </c>
      <c r="BA1493" s="67" t="s">
        <v>2</v>
      </c>
      <c r="BB1493" s="68" t="str">
        <f>'Flight Data'!$A1491</f>
        <v>G1490</v>
      </c>
      <c r="BC1493" s="68">
        <f ca="1">'Flight Data'!$B1491</f>
        <v>8</v>
      </c>
      <c r="BD1493" s="68">
        <f ca="1">ROUND(NORMINV($BI1493,'Inputs and Outputs'!$C$19,'Inputs and Outputs'!$D$19),0)</f>
        <v>115</v>
      </c>
      <c r="BE1493" s="68">
        <f t="shared" si="499"/>
        <v>104</v>
      </c>
      <c r="BF1493" s="68">
        <f t="shared" ca="1" si="500"/>
        <v>104</v>
      </c>
      <c r="BG1493" s="68">
        <f ca="1">IF(BF1493-BC1493&gt;'Inputs and Outputs'!$D$4,Four-BC1493,0)</f>
        <v>0</v>
      </c>
      <c r="BH1493" s="68">
        <f ca="1">BF1493*'Inputs and Outputs'!$D$5-BG1493*'Inputs and Outputs'!$D$6</f>
        <v>4160</v>
      </c>
      <c r="BI1493" s="70">
        <f t="shared" ca="1" si="508"/>
        <v>0.99288760303984747</v>
      </c>
      <c r="BJ1493" s="68">
        <f t="shared" si="501"/>
        <v>25</v>
      </c>
      <c r="BK1493" s="75">
        <f ca="1">BF1493*'Inputs and Outputs'!$D$5-('Model Part B'!BG1493*'Model Part B'!BJ1493+BG1493*Costperbumped)</f>
        <v>4160</v>
      </c>
      <c r="BN1493" s="74">
        <v>1490</v>
      </c>
      <c r="BO1493" s="68" t="s">
        <v>5</v>
      </c>
      <c r="BP1493" s="71">
        <f t="shared" si="514"/>
        <v>44694</v>
      </c>
      <c r="BQ1493" s="67" t="s">
        <v>2</v>
      </c>
      <c r="BR1493" s="68" t="str">
        <f>'Flight Data'!$A1491</f>
        <v>G1490</v>
      </c>
      <c r="BS1493" s="68">
        <f ca="1">'Flight Data'!$B1491</f>
        <v>8</v>
      </c>
      <c r="BT1493" s="68">
        <f ca="1">ROUND(NORMINV($BY1493,'Inputs and Outputs'!$C$18,'Inputs and Outputs'!$D$18),0)</f>
        <v>99</v>
      </c>
      <c r="BU1493" s="68">
        <f t="shared" si="502"/>
        <v>105</v>
      </c>
      <c r="BV1493" s="68">
        <f t="shared" ca="1" si="503"/>
        <v>99</v>
      </c>
      <c r="BW1493" s="68">
        <f ca="1">IF(BV1493-BS1493&gt;'Inputs and Outputs'!$D$4,Five-BS1493,0)</f>
        <v>0</v>
      </c>
      <c r="BX1493" s="68">
        <f ca="1">BV1493*'Inputs and Outputs'!$D$5-BW1493*'Inputs and Outputs'!$D$6</f>
        <v>3960</v>
      </c>
      <c r="BY1493" s="70">
        <f t="shared" ca="1" si="509"/>
        <v>0.39939883433327361</v>
      </c>
      <c r="BZ1493" s="68">
        <f t="shared" si="504"/>
        <v>25</v>
      </c>
      <c r="CA1493" s="75">
        <f ca="1">BV1493*'Inputs and Outputs'!$D$5-('Model Part B'!BW1493*'Model Part B'!BZ1493+BW1493*Costperbumped)</f>
        <v>3960</v>
      </c>
    </row>
    <row r="1494" spans="2:79" x14ac:dyDescent="0.2">
      <c r="B1494" s="74">
        <v>1491</v>
      </c>
      <c r="C1494" s="68" t="s">
        <v>5</v>
      </c>
      <c r="D1494" s="71">
        <f t="shared" si="510"/>
        <v>44694</v>
      </c>
      <c r="E1494" s="67" t="s">
        <v>0</v>
      </c>
      <c r="F1494" s="68" t="str">
        <f>'Flight Data'!$A1492</f>
        <v>G1491</v>
      </c>
      <c r="G1494" s="68">
        <f ca="1">'Flight Data'!$B1492</f>
        <v>5</v>
      </c>
      <c r="H1494" s="68">
        <f ca="1">ROUND(NORMINV($M1494,'Inputs and Outputs'!$C$20,'Inputs and Outputs'!$D$20),0)</f>
        <v>103</v>
      </c>
      <c r="I1494" s="68">
        <f t="shared" si="490"/>
        <v>101</v>
      </c>
      <c r="J1494" s="68">
        <f t="shared" ca="1" si="491"/>
        <v>101</v>
      </c>
      <c r="K1494" s="68">
        <f ca="1">IF(J1494-G1494&gt;'Inputs and Outputs'!$D$4,One-G1494,0)</f>
        <v>0</v>
      </c>
      <c r="L1494" s="68">
        <f ca="1">J1494*'Inputs and Outputs'!$D$5-K1494*'Inputs and Outputs'!$D$6</f>
        <v>4040</v>
      </c>
      <c r="M1494" s="70">
        <f t="shared" ca="1" si="505"/>
        <v>0.35764857793433491</v>
      </c>
      <c r="N1494" s="68">
        <f t="shared" si="492"/>
        <v>200</v>
      </c>
      <c r="O1494" s="75">
        <f ca="1">J1494*'Inputs and Outputs'!$D$5-('Model Part B'!K1494*'Model Part B'!N1494+K1494*Costperbumped)</f>
        <v>4040</v>
      </c>
      <c r="R1494" s="74">
        <v>1491</v>
      </c>
      <c r="S1494" s="68" t="s">
        <v>5</v>
      </c>
      <c r="T1494" s="71">
        <f t="shared" si="511"/>
        <v>44694</v>
      </c>
      <c r="U1494" s="67" t="s">
        <v>0</v>
      </c>
      <c r="V1494" s="68" t="str">
        <f>'Flight Data'!$A1492</f>
        <v>G1491</v>
      </c>
      <c r="W1494" s="68">
        <f ca="1">'Flight Data'!$B1492</f>
        <v>5</v>
      </c>
      <c r="X1494" s="68">
        <f ca="1">ROUND(NORMINV($AC1494,'Inputs and Outputs'!$C$20,'Inputs and Outputs'!$D$20),0)</f>
        <v>105</v>
      </c>
      <c r="Y1494" s="68">
        <f t="shared" si="493"/>
        <v>102</v>
      </c>
      <c r="Z1494" s="68">
        <f t="shared" ca="1" si="494"/>
        <v>102</v>
      </c>
      <c r="AA1494" s="68">
        <f ca="1">IF(Z1494-W1494&gt;'Inputs and Outputs'!$D$4,One-W1494,0)</f>
        <v>0</v>
      </c>
      <c r="AB1494" s="68">
        <f ca="1">Z1494*'Inputs and Outputs'!$D$5-AA1494*'Inputs and Outputs'!$D$6</f>
        <v>4080</v>
      </c>
      <c r="AC1494" s="70">
        <f t="shared" ca="1" si="506"/>
        <v>0.48683929720114538</v>
      </c>
      <c r="AD1494" s="68">
        <f t="shared" si="495"/>
        <v>200</v>
      </c>
      <c r="AE1494" s="75">
        <f ca="1">Z1494*'Inputs and Outputs'!$D$5-('Model Part B'!AA1494*'Model Part B'!AD1494+AA1494*Costperbumped)</f>
        <v>4080</v>
      </c>
      <c r="AH1494" s="74">
        <v>1491</v>
      </c>
      <c r="AI1494" s="68" t="s">
        <v>5</v>
      </c>
      <c r="AJ1494" s="71">
        <f t="shared" si="512"/>
        <v>44694</v>
      </c>
      <c r="AK1494" s="67" t="s">
        <v>0</v>
      </c>
      <c r="AL1494" s="68" t="str">
        <f>'Flight Data'!$A1492</f>
        <v>G1491</v>
      </c>
      <c r="AM1494" s="68">
        <f ca="1">'Flight Data'!$B1492</f>
        <v>5</v>
      </c>
      <c r="AN1494" s="68">
        <f ca="1">ROUND(NORMINV($AS1494,'Inputs and Outputs'!$C$20,'Inputs and Outputs'!$D$20),0)</f>
        <v>103</v>
      </c>
      <c r="AO1494" s="68">
        <f t="shared" si="496"/>
        <v>103</v>
      </c>
      <c r="AP1494" s="68">
        <f t="shared" ca="1" si="497"/>
        <v>103</v>
      </c>
      <c r="AQ1494" s="68">
        <f ca="1">IF(AP1494-AM1494&gt;'Inputs and Outputs'!$D$4,Three-AM1494,0)</f>
        <v>0</v>
      </c>
      <c r="AR1494" s="68">
        <f ca="1">AP1494*'Inputs and Outputs'!$D$5-AQ1494*'Inputs and Outputs'!$D$6</f>
        <v>4120</v>
      </c>
      <c r="AS1494" s="70">
        <f t="shared" ca="1" si="507"/>
        <v>0.34398519018468843</v>
      </c>
      <c r="AT1494" s="68">
        <f t="shared" si="498"/>
        <v>200</v>
      </c>
      <c r="AU1494" s="75">
        <f ca="1">AP1494*'Inputs and Outputs'!$D$5-('Model Part B'!AQ1494*'Model Part B'!AT1494+AQ1494*Costperbumped)</f>
        <v>4120</v>
      </c>
      <c r="AX1494" s="74">
        <v>1491</v>
      </c>
      <c r="AY1494" s="68" t="s">
        <v>5</v>
      </c>
      <c r="AZ1494" s="71">
        <f t="shared" si="513"/>
        <v>44694</v>
      </c>
      <c r="BA1494" s="67" t="s">
        <v>0</v>
      </c>
      <c r="BB1494" s="68" t="str">
        <f>'Flight Data'!$A1492</f>
        <v>G1491</v>
      </c>
      <c r="BC1494" s="68">
        <f ca="1">'Flight Data'!$B1492</f>
        <v>5</v>
      </c>
      <c r="BD1494" s="68">
        <f ca="1">ROUND(NORMINV($BI1494,'Inputs and Outputs'!$C$20,'Inputs and Outputs'!$D$20),0)</f>
        <v>113</v>
      </c>
      <c r="BE1494" s="68">
        <f t="shared" si="499"/>
        <v>104</v>
      </c>
      <c r="BF1494" s="68">
        <f t="shared" ca="1" si="500"/>
        <v>104</v>
      </c>
      <c r="BG1494" s="68">
        <f ca="1">IF(BF1494-BC1494&gt;'Inputs and Outputs'!$D$4,Four-BC1494,0)</f>
        <v>0</v>
      </c>
      <c r="BH1494" s="68">
        <f ca="1">BF1494*'Inputs and Outputs'!$D$5-BG1494*'Inputs and Outputs'!$D$6</f>
        <v>4160</v>
      </c>
      <c r="BI1494" s="70">
        <f t="shared" ca="1" si="508"/>
        <v>0.95540600751175964</v>
      </c>
      <c r="BJ1494" s="68">
        <f t="shared" si="501"/>
        <v>200</v>
      </c>
      <c r="BK1494" s="75">
        <f ca="1">BF1494*'Inputs and Outputs'!$D$5-('Model Part B'!BG1494*'Model Part B'!BJ1494+BG1494*Costperbumped)</f>
        <v>4160</v>
      </c>
      <c r="BN1494" s="74">
        <v>1491</v>
      </c>
      <c r="BO1494" s="68" t="s">
        <v>5</v>
      </c>
      <c r="BP1494" s="71">
        <f t="shared" si="514"/>
        <v>44694</v>
      </c>
      <c r="BQ1494" s="67" t="s">
        <v>0</v>
      </c>
      <c r="BR1494" s="68" t="str">
        <f>'Flight Data'!$A1492</f>
        <v>G1491</v>
      </c>
      <c r="BS1494" s="68">
        <f ca="1">'Flight Data'!$B1492</f>
        <v>5</v>
      </c>
      <c r="BT1494" s="68">
        <f ca="1">ROUND(NORMINV($BY1494,'Inputs and Outputs'!$C$18,'Inputs and Outputs'!$D$18),0)</f>
        <v>105</v>
      </c>
      <c r="BU1494" s="68">
        <f t="shared" si="502"/>
        <v>105</v>
      </c>
      <c r="BV1494" s="68">
        <f t="shared" ca="1" si="503"/>
        <v>105</v>
      </c>
      <c r="BW1494" s="68">
        <f ca="1">IF(BV1494-BS1494&gt;'Inputs and Outputs'!$D$4,Five-BS1494,0)</f>
        <v>0</v>
      </c>
      <c r="BX1494" s="68">
        <f ca="1">BV1494*'Inputs and Outputs'!$D$5-BW1494*'Inputs and Outputs'!$D$6</f>
        <v>4200</v>
      </c>
      <c r="BY1494" s="70">
        <f t="shared" ca="1" si="509"/>
        <v>0.77094625027955122</v>
      </c>
      <c r="BZ1494" s="68">
        <f t="shared" si="504"/>
        <v>200</v>
      </c>
      <c r="CA1494" s="75">
        <f ca="1">BV1494*'Inputs and Outputs'!$D$5-('Model Part B'!BW1494*'Model Part B'!BZ1494+BW1494*Costperbumped)</f>
        <v>4200</v>
      </c>
    </row>
    <row r="1495" spans="2:79" x14ac:dyDescent="0.2">
      <c r="B1495" s="74">
        <v>1492</v>
      </c>
      <c r="C1495" s="68" t="s">
        <v>4</v>
      </c>
      <c r="D1495" s="71">
        <f t="shared" si="510"/>
        <v>44695</v>
      </c>
      <c r="E1495" s="67" t="s">
        <v>3</v>
      </c>
      <c r="F1495" s="68" t="str">
        <f>'Flight Data'!$A1493</f>
        <v>G1492</v>
      </c>
      <c r="G1495" s="68">
        <f ca="1">'Flight Data'!$B1493</f>
        <v>0</v>
      </c>
      <c r="H1495" s="68">
        <f ca="1">ROUND(NORMINV($M1495,'Inputs and Outputs'!$C$18,'Inputs and Outputs'!$D$18),0)</f>
        <v>97</v>
      </c>
      <c r="I1495" s="68">
        <f t="shared" si="490"/>
        <v>101</v>
      </c>
      <c r="J1495" s="68">
        <f t="shared" ca="1" si="491"/>
        <v>97</v>
      </c>
      <c r="K1495" s="68">
        <f ca="1">IF(J1495-G1495&gt;'Inputs and Outputs'!$D$4,One-G1495,0)</f>
        <v>0</v>
      </c>
      <c r="L1495" s="68">
        <f ca="1">J1495*'Inputs and Outputs'!$D$5-K1495*'Inputs and Outputs'!$D$6</f>
        <v>3880</v>
      </c>
      <c r="M1495" s="70">
        <f t="shared" ca="1" si="505"/>
        <v>0.24833920558039613</v>
      </c>
      <c r="N1495" s="68">
        <f t="shared" si="492"/>
        <v>25</v>
      </c>
      <c r="O1495" s="75">
        <f ca="1">J1495*'Inputs and Outputs'!$D$5-('Model Part B'!K1495*'Model Part B'!N1495+K1495*Costperbumped)</f>
        <v>3880</v>
      </c>
      <c r="R1495" s="74">
        <v>1492</v>
      </c>
      <c r="S1495" s="68" t="s">
        <v>4</v>
      </c>
      <c r="T1495" s="71">
        <f t="shared" si="511"/>
        <v>44695</v>
      </c>
      <c r="U1495" s="67" t="s">
        <v>3</v>
      </c>
      <c r="V1495" s="68" t="str">
        <f>'Flight Data'!$A1493</f>
        <v>G1492</v>
      </c>
      <c r="W1495" s="68">
        <f ca="1">'Flight Data'!$B1493</f>
        <v>0</v>
      </c>
      <c r="X1495" s="68">
        <f ca="1">ROUND(NORMINV($AC1495,'Inputs and Outputs'!$C$18,'Inputs and Outputs'!$D$18),0)</f>
        <v>101</v>
      </c>
      <c r="Y1495" s="68">
        <f t="shared" si="493"/>
        <v>102</v>
      </c>
      <c r="Z1495" s="68">
        <f t="shared" ca="1" si="494"/>
        <v>101</v>
      </c>
      <c r="AA1495" s="68">
        <f ca="1">IF(Z1495-W1495&gt;'Inputs and Outputs'!$D$4,One-W1495,0)</f>
        <v>1</v>
      </c>
      <c r="AB1495" s="68">
        <f ca="1">Z1495*'Inputs and Outputs'!$D$5-AA1495*'Inputs and Outputs'!$D$6</f>
        <v>3940</v>
      </c>
      <c r="AC1495" s="70">
        <f t="shared" ca="1" si="506"/>
        <v>0.48241826560364853</v>
      </c>
      <c r="AD1495" s="68">
        <f t="shared" si="495"/>
        <v>25</v>
      </c>
      <c r="AE1495" s="75">
        <f ca="1">Z1495*'Inputs and Outputs'!$D$5-('Model Part B'!AA1495*'Model Part B'!AD1495+AA1495*Costperbumped)</f>
        <v>3915</v>
      </c>
      <c r="AH1495" s="74">
        <v>1492</v>
      </c>
      <c r="AI1495" s="68" t="s">
        <v>4</v>
      </c>
      <c r="AJ1495" s="71">
        <f t="shared" si="512"/>
        <v>44695</v>
      </c>
      <c r="AK1495" s="67" t="s">
        <v>3</v>
      </c>
      <c r="AL1495" s="68" t="str">
        <f>'Flight Data'!$A1493</f>
        <v>G1492</v>
      </c>
      <c r="AM1495" s="68">
        <f ca="1">'Flight Data'!$B1493</f>
        <v>0</v>
      </c>
      <c r="AN1495" s="68">
        <f ca="1">ROUND(NORMINV($AS1495,'Inputs and Outputs'!$C$18,'Inputs and Outputs'!$D$18),0)</f>
        <v>105</v>
      </c>
      <c r="AO1495" s="68">
        <f t="shared" si="496"/>
        <v>103</v>
      </c>
      <c r="AP1495" s="68">
        <f t="shared" ca="1" si="497"/>
        <v>103</v>
      </c>
      <c r="AQ1495" s="68">
        <f ca="1">IF(AP1495-AM1495&gt;'Inputs and Outputs'!$D$4,Three-AM1495,0)</f>
        <v>3</v>
      </c>
      <c r="AR1495" s="68">
        <f ca="1">AP1495*'Inputs and Outputs'!$D$5-AQ1495*'Inputs and Outputs'!$D$6</f>
        <v>3820</v>
      </c>
      <c r="AS1495" s="70">
        <f t="shared" ca="1" si="507"/>
        <v>0.76974207954971408</v>
      </c>
      <c r="AT1495" s="68">
        <f t="shared" si="498"/>
        <v>25</v>
      </c>
      <c r="AU1495" s="75">
        <f ca="1">AP1495*'Inputs and Outputs'!$D$5-('Model Part B'!AQ1495*'Model Part B'!AT1495+AQ1495*Costperbumped)</f>
        <v>3745</v>
      </c>
      <c r="AX1495" s="74">
        <v>1492</v>
      </c>
      <c r="AY1495" s="68" t="s">
        <v>4</v>
      </c>
      <c r="AZ1495" s="71">
        <f t="shared" si="513"/>
        <v>44695</v>
      </c>
      <c r="BA1495" s="67" t="s">
        <v>3</v>
      </c>
      <c r="BB1495" s="68" t="str">
        <f>'Flight Data'!$A1493</f>
        <v>G1492</v>
      </c>
      <c r="BC1495" s="68">
        <f ca="1">'Flight Data'!$B1493</f>
        <v>0</v>
      </c>
      <c r="BD1495" s="68">
        <f ca="1">ROUND(NORMINV($BI1495,'Inputs and Outputs'!$C$18,'Inputs and Outputs'!$D$18),0)</f>
        <v>97</v>
      </c>
      <c r="BE1495" s="68">
        <f t="shared" si="499"/>
        <v>104</v>
      </c>
      <c r="BF1495" s="68">
        <f t="shared" ca="1" si="500"/>
        <v>97</v>
      </c>
      <c r="BG1495" s="68">
        <f ca="1">IF(BF1495-BC1495&gt;'Inputs and Outputs'!$D$4,Four-BC1495,0)</f>
        <v>0</v>
      </c>
      <c r="BH1495" s="68">
        <f ca="1">BF1495*'Inputs and Outputs'!$D$5-BG1495*'Inputs and Outputs'!$D$6</f>
        <v>3880</v>
      </c>
      <c r="BI1495" s="70">
        <f t="shared" ca="1" si="508"/>
        <v>0.26637127317828224</v>
      </c>
      <c r="BJ1495" s="68">
        <f t="shared" si="501"/>
        <v>25</v>
      </c>
      <c r="BK1495" s="75">
        <f ca="1">BF1495*'Inputs and Outputs'!$D$5-('Model Part B'!BG1495*'Model Part B'!BJ1495+BG1495*Costperbumped)</f>
        <v>3880</v>
      </c>
      <c r="BN1495" s="74">
        <v>1492</v>
      </c>
      <c r="BO1495" s="68" t="s">
        <v>4</v>
      </c>
      <c r="BP1495" s="71">
        <f t="shared" si="514"/>
        <v>44695</v>
      </c>
      <c r="BQ1495" s="67" t="s">
        <v>3</v>
      </c>
      <c r="BR1495" s="68" t="str">
        <f>'Flight Data'!$A1493</f>
        <v>G1492</v>
      </c>
      <c r="BS1495" s="68">
        <f ca="1">'Flight Data'!$B1493</f>
        <v>0</v>
      </c>
      <c r="BT1495" s="68">
        <f ca="1">ROUND(NORMINV($BY1495,'Inputs and Outputs'!$C$18,'Inputs and Outputs'!$D$18),0)</f>
        <v>98</v>
      </c>
      <c r="BU1495" s="68">
        <f t="shared" si="502"/>
        <v>105</v>
      </c>
      <c r="BV1495" s="68">
        <f t="shared" ca="1" si="503"/>
        <v>98</v>
      </c>
      <c r="BW1495" s="68">
        <f ca="1">IF(BV1495-BS1495&gt;'Inputs and Outputs'!$D$4,Five-BS1495,0)</f>
        <v>0</v>
      </c>
      <c r="BX1495" s="68">
        <f ca="1">BV1495*'Inputs and Outputs'!$D$5-BW1495*'Inputs and Outputs'!$D$6</f>
        <v>3920</v>
      </c>
      <c r="BY1495" s="70">
        <f t="shared" ca="1" si="509"/>
        <v>0.33414857038271173</v>
      </c>
      <c r="BZ1495" s="68">
        <f t="shared" si="504"/>
        <v>25</v>
      </c>
      <c r="CA1495" s="75">
        <f ca="1">BV1495*'Inputs and Outputs'!$D$5-('Model Part B'!BW1495*'Model Part B'!BZ1495+BW1495*Costperbumped)</f>
        <v>3920</v>
      </c>
    </row>
    <row r="1496" spans="2:79" x14ac:dyDescent="0.2">
      <c r="B1496" s="74">
        <v>1493</v>
      </c>
      <c r="C1496" s="68" t="s">
        <v>4</v>
      </c>
      <c r="D1496" s="71">
        <f t="shared" si="510"/>
        <v>44695</v>
      </c>
      <c r="E1496" s="67" t="s">
        <v>2</v>
      </c>
      <c r="F1496" s="68" t="str">
        <f>'Flight Data'!$A1494</f>
        <v>G1493</v>
      </c>
      <c r="G1496" s="68">
        <f ca="1">'Flight Data'!$B1494</f>
        <v>4</v>
      </c>
      <c r="H1496" s="68">
        <f ca="1">ROUND(NORMINV($M1496,'Inputs and Outputs'!$C$19,'Inputs and Outputs'!$D$19),0)</f>
        <v>108</v>
      </c>
      <c r="I1496" s="68">
        <f t="shared" si="490"/>
        <v>101</v>
      </c>
      <c r="J1496" s="68">
        <f t="shared" ca="1" si="491"/>
        <v>101</v>
      </c>
      <c r="K1496" s="68">
        <f ca="1">IF(J1496-G1496&gt;'Inputs and Outputs'!$D$4,One-G1496,0)</f>
        <v>0</v>
      </c>
      <c r="L1496" s="68">
        <f ca="1">J1496*'Inputs and Outputs'!$D$5-K1496*'Inputs and Outputs'!$D$6</f>
        <v>4040</v>
      </c>
      <c r="M1496" s="70">
        <f t="shared" ca="1" si="505"/>
        <v>0.81711362204741256</v>
      </c>
      <c r="N1496" s="68">
        <f t="shared" si="492"/>
        <v>25</v>
      </c>
      <c r="O1496" s="75">
        <f ca="1">J1496*'Inputs and Outputs'!$D$5-('Model Part B'!K1496*'Model Part B'!N1496+K1496*Costperbumped)</f>
        <v>4040</v>
      </c>
      <c r="R1496" s="74">
        <v>1493</v>
      </c>
      <c r="S1496" s="68" t="s">
        <v>4</v>
      </c>
      <c r="T1496" s="71">
        <f t="shared" si="511"/>
        <v>44695</v>
      </c>
      <c r="U1496" s="67" t="s">
        <v>2</v>
      </c>
      <c r="V1496" s="68" t="str">
        <f>'Flight Data'!$A1494</f>
        <v>G1493</v>
      </c>
      <c r="W1496" s="68">
        <f ca="1">'Flight Data'!$B1494</f>
        <v>4</v>
      </c>
      <c r="X1496" s="68">
        <f ca="1">ROUND(NORMINV($AC1496,'Inputs and Outputs'!$C$19,'Inputs and Outputs'!$D$19),0)</f>
        <v>107</v>
      </c>
      <c r="Y1496" s="68">
        <f t="shared" si="493"/>
        <v>102</v>
      </c>
      <c r="Z1496" s="68">
        <f t="shared" ca="1" si="494"/>
        <v>102</v>
      </c>
      <c r="AA1496" s="68">
        <f ca="1">IF(Z1496-W1496&gt;'Inputs and Outputs'!$D$4,One-W1496,0)</f>
        <v>0</v>
      </c>
      <c r="AB1496" s="68">
        <f ca="1">Z1496*'Inputs and Outputs'!$D$5-AA1496*'Inputs and Outputs'!$D$6</f>
        <v>4080</v>
      </c>
      <c r="AC1496" s="70">
        <f t="shared" ca="1" si="506"/>
        <v>0.78542878404114591</v>
      </c>
      <c r="AD1496" s="68">
        <f t="shared" si="495"/>
        <v>25</v>
      </c>
      <c r="AE1496" s="75">
        <f ca="1">Z1496*'Inputs and Outputs'!$D$5-('Model Part B'!AA1496*'Model Part B'!AD1496+AA1496*Costperbumped)</f>
        <v>4080</v>
      </c>
      <c r="AH1496" s="74">
        <v>1493</v>
      </c>
      <c r="AI1496" s="68" t="s">
        <v>4</v>
      </c>
      <c r="AJ1496" s="71">
        <f t="shared" si="512"/>
        <v>44695</v>
      </c>
      <c r="AK1496" s="67" t="s">
        <v>2</v>
      </c>
      <c r="AL1496" s="68" t="str">
        <f>'Flight Data'!$A1494</f>
        <v>G1493</v>
      </c>
      <c r="AM1496" s="68">
        <f ca="1">'Flight Data'!$B1494</f>
        <v>4</v>
      </c>
      <c r="AN1496" s="68">
        <f ca="1">ROUND(NORMINV($AS1496,'Inputs and Outputs'!$C$19,'Inputs and Outputs'!$D$19),0)</f>
        <v>101</v>
      </c>
      <c r="AO1496" s="68">
        <f t="shared" si="496"/>
        <v>103</v>
      </c>
      <c r="AP1496" s="68">
        <f t="shared" ca="1" si="497"/>
        <v>101</v>
      </c>
      <c r="AQ1496" s="68">
        <f ca="1">IF(AP1496-AM1496&gt;'Inputs and Outputs'!$D$4,Three-AM1496,0)</f>
        <v>0</v>
      </c>
      <c r="AR1496" s="68">
        <f ca="1">AP1496*'Inputs and Outputs'!$D$5-AQ1496*'Inputs and Outputs'!$D$6</f>
        <v>4040</v>
      </c>
      <c r="AS1496" s="70">
        <f t="shared" ca="1" si="507"/>
        <v>0.37306704512352573</v>
      </c>
      <c r="AT1496" s="68">
        <f t="shared" si="498"/>
        <v>25</v>
      </c>
      <c r="AU1496" s="75">
        <f ca="1">AP1496*'Inputs and Outputs'!$D$5-('Model Part B'!AQ1496*'Model Part B'!AT1496+AQ1496*Costperbumped)</f>
        <v>4040</v>
      </c>
      <c r="AX1496" s="74">
        <v>1493</v>
      </c>
      <c r="AY1496" s="68" t="s">
        <v>4</v>
      </c>
      <c r="AZ1496" s="71">
        <f t="shared" si="513"/>
        <v>44695</v>
      </c>
      <c r="BA1496" s="67" t="s">
        <v>2</v>
      </c>
      <c r="BB1496" s="68" t="str">
        <f>'Flight Data'!$A1494</f>
        <v>G1493</v>
      </c>
      <c r="BC1496" s="68">
        <f ca="1">'Flight Data'!$B1494</f>
        <v>4</v>
      </c>
      <c r="BD1496" s="68">
        <f ca="1">ROUND(NORMINV($BI1496,'Inputs and Outputs'!$C$19,'Inputs and Outputs'!$D$19),0)</f>
        <v>97</v>
      </c>
      <c r="BE1496" s="68">
        <f t="shared" si="499"/>
        <v>104</v>
      </c>
      <c r="BF1496" s="68">
        <f t="shared" ca="1" si="500"/>
        <v>97</v>
      </c>
      <c r="BG1496" s="68">
        <f ca="1">IF(BF1496-BC1496&gt;'Inputs and Outputs'!$D$4,Four-BC1496,0)</f>
        <v>0</v>
      </c>
      <c r="BH1496" s="68">
        <f ca="1">BF1496*'Inputs and Outputs'!$D$5-BG1496*'Inputs and Outputs'!$D$6</f>
        <v>3880</v>
      </c>
      <c r="BI1496" s="70">
        <f t="shared" ca="1" si="508"/>
        <v>0.10500126891752903</v>
      </c>
      <c r="BJ1496" s="68">
        <f t="shared" si="501"/>
        <v>25</v>
      </c>
      <c r="BK1496" s="75">
        <f ca="1">BF1496*'Inputs and Outputs'!$D$5-('Model Part B'!BG1496*'Model Part B'!BJ1496+BG1496*Costperbumped)</f>
        <v>3880</v>
      </c>
      <c r="BN1496" s="74">
        <v>1493</v>
      </c>
      <c r="BO1496" s="68" t="s">
        <v>4</v>
      </c>
      <c r="BP1496" s="71">
        <f t="shared" si="514"/>
        <v>44695</v>
      </c>
      <c r="BQ1496" s="67" t="s">
        <v>2</v>
      </c>
      <c r="BR1496" s="68" t="str">
        <f>'Flight Data'!$A1494</f>
        <v>G1493</v>
      </c>
      <c r="BS1496" s="68">
        <f ca="1">'Flight Data'!$B1494</f>
        <v>4</v>
      </c>
      <c r="BT1496" s="68">
        <f ca="1">ROUND(NORMINV($BY1496,'Inputs and Outputs'!$C$18,'Inputs and Outputs'!$D$18),0)</f>
        <v>105</v>
      </c>
      <c r="BU1496" s="68">
        <f t="shared" si="502"/>
        <v>105</v>
      </c>
      <c r="BV1496" s="68">
        <f t="shared" ca="1" si="503"/>
        <v>105</v>
      </c>
      <c r="BW1496" s="68">
        <f ca="1">IF(BV1496-BS1496&gt;'Inputs and Outputs'!$D$4,Five-BS1496,0)</f>
        <v>1</v>
      </c>
      <c r="BX1496" s="68">
        <f ca="1">BV1496*'Inputs and Outputs'!$D$5-BW1496*'Inputs and Outputs'!$D$6</f>
        <v>4100</v>
      </c>
      <c r="BY1496" s="70">
        <f t="shared" ca="1" si="509"/>
        <v>0.73485266641180591</v>
      </c>
      <c r="BZ1496" s="68">
        <f t="shared" si="504"/>
        <v>25</v>
      </c>
      <c r="CA1496" s="75">
        <f ca="1">BV1496*'Inputs and Outputs'!$D$5-('Model Part B'!BW1496*'Model Part B'!BZ1496+BW1496*Costperbumped)</f>
        <v>4075</v>
      </c>
    </row>
    <row r="1497" spans="2:79" x14ac:dyDescent="0.2">
      <c r="B1497" s="74">
        <v>1494</v>
      </c>
      <c r="C1497" s="68" t="s">
        <v>4</v>
      </c>
      <c r="D1497" s="71">
        <f t="shared" si="510"/>
        <v>44695</v>
      </c>
      <c r="E1497" s="67" t="s">
        <v>0</v>
      </c>
      <c r="F1497" s="68" t="str">
        <f>'Flight Data'!$A1495</f>
        <v>G1494</v>
      </c>
      <c r="G1497" s="68">
        <f ca="1">'Flight Data'!$B1495</f>
        <v>1</v>
      </c>
      <c r="H1497" s="68">
        <f ca="1">ROUND(NORMINV($M1497,'Inputs and Outputs'!$C$20,'Inputs and Outputs'!$D$20),0)</f>
        <v>120</v>
      </c>
      <c r="I1497" s="68">
        <f t="shared" si="490"/>
        <v>101</v>
      </c>
      <c r="J1497" s="68">
        <f t="shared" ca="1" si="491"/>
        <v>101</v>
      </c>
      <c r="K1497" s="68">
        <f ca="1">IF(J1497-G1497&gt;'Inputs and Outputs'!$D$4,One-G1497,0)</f>
        <v>0</v>
      </c>
      <c r="L1497" s="68">
        <f ca="1">J1497*'Inputs and Outputs'!$D$5-K1497*'Inputs and Outputs'!$D$6</f>
        <v>4040</v>
      </c>
      <c r="M1497" s="70">
        <f t="shared" ca="1" si="505"/>
        <v>0.9982955838617058</v>
      </c>
      <c r="N1497" s="68">
        <f t="shared" si="492"/>
        <v>200</v>
      </c>
      <c r="O1497" s="75">
        <f ca="1">J1497*'Inputs and Outputs'!$D$5-('Model Part B'!K1497*'Model Part B'!N1497+K1497*Costperbumped)</f>
        <v>4040</v>
      </c>
      <c r="R1497" s="74">
        <v>1494</v>
      </c>
      <c r="S1497" s="68" t="s">
        <v>4</v>
      </c>
      <c r="T1497" s="71">
        <f t="shared" si="511"/>
        <v>44695</v>
      </c>
      <c r="U1497" s="67" t="s">
        <v>0</v>
      </c>
      <c r="V1497" s="68" t="str">
        <f>'Flight Data'!$A1495</f>
        <v>G1494</v>
      </c>
      <c r="W1497" s="68">
        <f ca="1">'Flight Data'!$B1495</f>
        <v>1</v>
      </c>
      <c r="X1497" s="68">
        <f ca="1">ROUND(NORMINV($AC1497,'Inputs and Outputs'!$C$20,'Inputs and Outputs'!$D$20),0)</f>
        <v>113</v>
      </c>
      <c r="Y1497" s="68">
        <f t="shared" si="493"/>
        <v>102</v>
      </c>
      <c r="Z1497" s="68">
        <f t="shared" ca="1" si="494"/>
        <v>102</v>
      </c>
      <c r="AA1497" s="68">
        <f ca="1">IF(Z1497-W1497&gt;'Inputs and Outputs'!$D$4,One-W1497,0)</f>
        <v>0</v>
      </c>
      <c r="AB1497" s="68">
        <f ca="1">Z1497*'Inputs and Outputs'!$D$5-AA1497*'Inputs and Outputs'!$D$6</f>
        <v>4080</v>
      </c>
      <c r="AC1497" s="70">
        <f t="shared" ca="1" si="506"/>
        <v>0.95533197663801184</v>
      </c>
      <c r="AD1497" s="68">
        <f t="shared" si="495"/>
        <v>200</v>
      </c>
      <c r="AE1497" s="75">
        <f ca="1">Z1497*'Inputs and Outputs'!$D$5-('Model Part B'!AA1497*'Model Part B'!AD1497+AA1497*Costperbumped)</f>
        <v>4080</v>
      </c>
      <c r="AH1497" s="74">
        <v>1494</v>
      </c>
      <c r="AI1497" s="68" t="s">
        <v>4</v>
      </c>
      <c r="AJ1497" s="71">
        <f t="shared" si="512"/>
        <v>44695</v>
      </c>
      <c r="AK1497" s="67" t="s">
        <v>0</v>
      </c>
      <c r="AL1497" s="68" t="str">
        <f>'Flight Data'!$A1495</f>
        <v>G1494</v>
      </c>
      <c r="AM1497" s="68">
        <f ca="1">'Flight Data'!$B1495</f>
        <v>1</v>
      </c>
      <c r="AN1497" s="68">
        <f ca="1">ROUND(NORMINV($AS1497,'Inputs and Outputs'!$C$20,'Inputs and Outputs'!$D$20),0)</f>
        <v>101</v>
      </c>
      <c r="AO1497" s="68">
        <f t="shared" si="496"/>
        <v>103</v>
      </c>
      <c r="AP1497" s="68">
        <f t="shared" ca="1" si="497"/>
        <v>101</v>
      </c>
      <c r="AQ1497" s="68">
        <f ca="1">IF(AP1497-AM1497&gt;'Inputs and Outputs'!$D$4,Three-AM1497,0)</f>
        <v>0</v>
      </c>
      <c r="AR1497" s="68">
        <f ca="1">AP1497*'Inputs and Outputs'!$D$5-AQ1497*'Inputs and Outputs'!$D$6</f>
        <v>4040</v>
      </c>
      <c r="AS1497" s="70">
        <f t="shared" ca="1" si="507"/>
        <v>0.23640913543344488</v>
      </c>
      <c r="AT1497" s="68">
        <f t="shared" si="498"/>
        <v>200</v>
      </c>
      <c r="AU1497" s="75">
        <f ca="1">AP1497*'Inputs and Outputs'!$D$5-('Model Part B'!AQ1497*'Model Part B'!AT1497+AQ1497*Costperbumped)</f>
        <v>4040</v>
      </c>
      <c r="AX1497" s="74">
        <v>1494</v>
      </c>
      <c r="AY1497" s="68" t="s">
        <v>4</v>
      </c>
      <c r="AZ1497" s="71">
        <f t="shared" si="513"/>
        <v>44695</v>
      </c>
      <c r="BA1497" s="67" t="s">
        <v>0</v>
      </c>
      <c r="BB1497" s="68" t="str">
        <f>'Flight Data'!$A1495</f>
        <v>G1494</v>
      </c>
      <c r="BC1497" s="68">
        <f ca="1">'Flight Data'!$B1495</f>
        <v>1</v>
      </c>
      <c r="BD1497" s="68">
        <f ca="1">ROUND(NORMINV($BI1497,'Inputs and Outputs'!$C$20,'Inputs and Outputs'!$D$20),0)</f>
        <v>96</v>
      </c>
      <c r="BE1497" s="68">
        <f t="shared" si="499"/>
        <v>104</v>
      </c>
      <c r="BF1497" s="68">
        <f t="shared" ca="1" si="500"/>
        <v>96</v>
      </c>
      <c r="BG1497" s="68">
        <f ca="1">IF(BF1497-BC1497&gt;'Inputs and Outputs'!$D$4,Four-BC1497,0)</f>
        <v>0</v>
      </c>
      <c r="BH1497" s="68">
        <f ca="1">BF1497*'Inputs and Outputs'!$D$5-BG1497*'Inputs and Outputs'!$D$6</f>
        <v>3840</v>
      </c>
      <c r="BI1497" s="70">
        <f t="shared" ca="1" si="508"/>
        <v>4.1540161155804389E-2</v>
      </c>
      <c r="BJ1497" s="68">
        <f t="shared" si="501"/>
        <v>200</v>
      </c>
      <c r="BK1497" s="75">
        <f ca="1">BF1497*'Inputs and Outputs'!$D$5-('Model Part B'!BG1497*'Model Part B'!BJ1497+BG1497*Costperbumped)</f>
        <v>3840</v>
      </c>
      <c r="BN1497" s="74">
        <v>1494</v>
      </c>
      <c r="BO1497" s="68" t="s">
        <v>4</v>
      </c>
      <c r="BP1497" s="71">
        <f t="shared" si="514"/>
        <v>44695</v>
      </c>
      <c r="BQ1497" s="67" t="s">
        <v>0</v>
      </c>
      <c r="BR1497" s="68" t="str">
        <f>'Flight Data'!$A1495</f>
        <v>G1494</v>
      </c>
      <c r="BS1497" s="68">
        <f ca="1">'Flight Data'!$B1495</f>
        <v>1</v>
      </c>
      <c r="BT1497" s="68">
        <f ca="1">ROUND(NORMINV($BY1497,'Inputs and Outputs'!$C$18,'Inputs and Outputs'!$D$18),0)</f>
        <v>101</v>
      </c>
      <c r="BU1497" s="68">
        <f t="shared" si="502"/>
        <v>105</v>
      </c>
      <c r="BV1497" s="68">
        <f t="shared" ca="1" si="503"/>
        <v>101</v>
      </c>
      <c r="BW1497" s="68">
        <f ca="1">IF(BV1497-BS1497&gt;'Inputs and Outputs'!$D$4,Five-BS1497,0)</f>
        <v>0</v>
      </c>
      <c r="BX1497" s="68">
        <f ca="1">BV1497*'Inputs and Outputs'!$D$5-BW1497*'Inputs and Outputs'!$D$6</f>
        <v>4040</v>
      </c>
      <c r="BY1497" s="70">
        <f t="shared" ca="1" si="509"/>
        <v>0.50470763533001428</v>
      </c>
      <c r="BZ1497" s="68">
        <f t="shared" si="504"/>
        <v>200</v>
      </c>
      <c r="CA1497" s="75">
        <f ca="1">BV1497*'Inputs and Outputs'!$D$5-('Model Part B'!BW1497*'Model Part B'!BZ1497+BW1497*Costperbumped)</f>
        <v>4040</v>
      </c>
    </row>
    <row r="1498" spans="2:79" x14ac:dyDescent="0.2">
      <c r="B1498" s="74">
        <v>1495</v>
      </c>
      <c r="C1498" s="68" t="s">
        <v>1</v>
      </c>
      <c r="D1498" s="71">
        <f t="shared" si="510"/>
        <v>44696</v>
      </c>
      <c r="E1498" s="67" t="s">
        <v>3</v>
      </c>
      <c r="F1498" s="68" t="str">
        <f>'Flight Data'!$A1496</f>
        <v>G1495</v>
      </c>
      <c r="G1498" s="68">
        <f ca="1">'Flight Data'!$B1496</f>
        <v>9</v>
      </c>
      <c r="H1498" s="68">
        <f ca="1">ROUND(NORMINV($M1498,'Inputs and Outputs'!$C$18,'Inputs and Outputs'!$D$18),0)</f>
        <v>85</v>
      </c>
      <c r="I1498" s="68">
        <f t="shared" si="490"/>
        <v>101</v>
      </c>
      <c r="J1498" s="68">
        <f t="shared" ca="1" si="491"/>
        <v>85</v>
      </c>
      <c r="K1498" s="68">
        <f ca="1">IF(J1498-G1498&gt;'Inputs and Outputs'!$D$4,One-G1498,0)</f>
        <v>0</v>
      </c>
      <c r="L1498" s="68">
        <f ca="1">J1498*'Inputs and Outputs'!$D$5-K1498*'Inputs and Outputs'!$D$6</f>
        <v>3400</v>
      </c>
      <c r="M1498" s="70">
        <f t="shared" ca="1" si="505"/>
        <v>4.5720139683601557E-3</v>
      </c>
      <c r="N1498" s="68">
        <f t="shared" si="492"/>
        <v>25</v>
      </c>
      <c r="O1498" s="75">
        <f ca="1">J1498*'Inputs and Outputs'!$D$5-('Model Part B'!K1498*'Model Part B'!N1498+K1498*Costperbumped)</f>
        <v>3400</v>
      </c>
      <c r="R1498" s="74">
        <v>1495</v>
      </c>
      <c r="S1498" s="68" t="s">
        <v>1</v>
      </c>
      <c r="T1498" s="71">
        <f t="shared" si="511"/>
        <v>44696</v>
      </c>
      <c r="U1498" s="67" t="s">
        <v>3</v>
      </c>
      <c r="V1498" s="68" t="str">
        <f>'Flight Data'!$A1496</f>
        <v>G1495</v>
      </c>
      <c r="W1498" s="68">
        <f ca="1">'Flight Data'!$B1496</f>
        <v>9</v>
      </c>
      <c r="X1498" s="68">
        <f ca="1">ROUND(NORMINV($AC1498,'Inputs and Outputs'!$C$18,'Inputs and Outputs'!$D$18),0)</f>
        <v>99</v>
      </c>
      <c r="Y1498" s="68">
        <f t="shared" si="493"/>
        <v>102</v>
      </c>
      <c r="Z1498" s="68">
        <f t="shared" ca="1" si="494"/>
        <v>99</v>
      </c>
      <c r="AA1498" s="68">
        <f ca="1">IF(Z1498-W1498&gt;'Inputs and Outputs'!$D$4,One-W1498,0)</f>
        <v>0</v>
      </c>
      <c r="AB1498" s="68">
        <f ca="1">Z1498*'Inputs and Outputs'!$D$5-AA1498*'Inputs and Outputs'!$D$6</f>
        <v>3960</v>
      </c>
      <c r="AC1498" s="70">
        <f t="shared" ca="1" si="506"/>
        <v>0.39303120540362568</v>
      </c>
      <c r="AD1498" s="68">
        <f t="shared" si="495"/>
        <v>25</v>
      </c>
      <c r="AE1498" s="75">
        <f ca="1">Z1498*'Inputs and Outputs'!$D$5-('Model Part B'!AA1498*'Model Part B'!AD1498+AA1498*Costperbumped)</f>
        <v>3960</v>
      </c>
      <c r="AH1498" s="74">
        <v>1495</v>
      </c>
      <c r="AI1498" s="68" t="s">
        <v>1</v>
      </c>
      <c r="AJ1498" s="71">
        <f t="shared" si="512"/>
        <v>44696</v>
      </c>
      <c r="AK1498" s="67" t="s">
        <v>3</v>
      </c>
      <c r="AL1498" s="68" t="str">
        <f>'Flight Data'!$A1496</f>
        <v>G1495</v>
      </c>
      <c r="AM1498" s="68">
        <f ca="1">'Flight Data'!$B1496</f>
        <v>9</v>
      </c>
      <c r="AN1498" s="68">
        <f ca="1">ROUND(NORMINV($AS1498,'Inputs and Outputs'!$C$18,'Inputs and Outputs'!$D$18),0)</f>
        <v>94</v>
      </c>
      <c r="AO1498" s="68">
        <f t="shared" si="496"/>
        <v>103</v>
      </c>
      <c r="AP1498" s="68">
        <f t="shared" ca="1" si="497"/>
        <v>94</v>
      </c>
      <c r="AQ1498" s="68">
        <f ca="1">IF(AP1498-AM1498&gt;'Inputs and Outputs'!$D$4,Three-AM1498,0)</f>
        <v>0</v>
      </c>
      <c r="AR1498" s="68">
        <f ca="1">AP1498*'Inputs and Outputs'!$D$5-AQ1498*'Inputs and Outputs'!$D$6</f>
        <v>3760</v>
      </c>
      <c r="AS1498" s="70">
        <f t="shared" ca="1" si="507"/>
        <v>0.12214384741865025</v>
      </c>
      <c r="AT1498" s="68">
        <f t="shared" si="498"/>
        <v>25</v>
      </c>
      <c r="AU1498" s="75">
        <f ca="1">AP1498*'Inputs and Outputs'!$D$5-('Model Part B'!AQ1498*'Model Part B'!AT1498+AQ1498*Costperbumped)</f>
        <v>3760</v>
      </c>
      <c r="AX1498" s="74">
        <v>1495</v>
      </c>
      <c r="AY1498" s="68" t="s">
        <v>1</v>
      </c>
      <c r="AZ1498" s="71">
        <f t="shared" si="513"/>
        <v>44696</v>
      </c>
      <c r="BA1498" s="67" t="s">
        <v>3</v>
      </c>
      <c r="BB1498" s="68" t="str">
        <f>'Flight Data'!$A1496</f>
        <v>G1495</v>
      </c>
      <c r="BC1498" s="68">
        <f ca="1">'Flight Data'!$B1496</f>
        <v>9</v>
      </c>
      <c r="BD1498" s="68">
        <f ca="1">ROUND(NORMINV($BI1498,'Inputs and Outputs'!$C$18,'Inputs and Outputs'!$D$18),0)</f>
        <v>104</v>
      </c>
      <c r="BE1498" s="68">
        <f t="shared" si="499"/>
        <v>104</v>
      </c>
      <c r="BF1498" s="68">
        <f t="shared" ca="1" si="500"/>
        <v>104</v>
      </c>
      <c r="BG1498" s="68">
        <f ca="1">IF(BF1498-BC1498&gt;'Inputs and Outputs'!$D$4,Four-BC1498,0)</f>
        <v>0</v>
      </c>
      <c r="BH1498" s="68">
        <f ca="1">BF1498*'Inputs and Outputs'!$D$5-BG1498*'Inputs and Outputs'!$D$6</f>
        <v>4160</v>
      </c>
      <c r="BI1498" s="70">
        <f t="shared" ca="1" si="508"/>
        <v>0.68966416836641908</v>
      </c>
      <c r="BJ1498" s="68">
        <f t="shared" si="501"/>
        <v>25</v>
      </c>
      <c r="BK1498" s="75">
        <f ca="1">BF1498*'Inputs and Outputs'!$D$5-('Model Part B'!BG1498*'Model Part B'!BJ1498+BG1498*Costperbumped)</f>
        <v>4160</v>
      </c>
      <c r="BN1498" s="74">
        <v>1495</v>
      </c>
      <c r="BO1498" s="68" t="s">
        <v>1</v>
      </c>
      <c r="BP1498" s="71">
        <f t="shared" si="514"/>
        <v>44696</v>
      </c>
      <c r="BQ1498" s="67" t="s">
        <v>3</v>
      </c>
      <c r="BR1498" s="68" t="str">
        <f>'Flight Data'!$A1496</f>
        <v>G1495</v>
      </c>
      <c r="BS1498" s="68">
        <f ca="1">'Flight Data'!$B1496</f>
        <v>9</v>
      </c>
      <c r="BT1498" s="68">
        <f ca="1">ROUND(NORMINV($BY1498,'Inputs and Outputs'!$C$18,'Inputs and Outputs'!$D$18),0)</f>
        <v>96</v>
      </c>
      <c r="BU1498" s="68">
        <f t="shared" si="502"/>
        <v>105</v>
      </c>
      <c r="BV1498" s="68">
        <f t="shared" ca="1" si="503"/>
        <v>96</v>
      </c>
      <c r="BW1498" s="68">
        <f ca="1">IF(BV1498-BS1498&gt;'Inputs and Outputs'!$D$4,Five-BS1498,0)</f>
        <v>0</v>
      </c>
      <c r="BX1498" s="68">
        <f ca="1">BV1498*'Inputs and Outputs'!$D$5-BW1498*'Inputs and Outputs'!$D$6</f>
        <v>3840</v>
      </c>
      <c r="BY1498" s="70">
        <f t="shared" ca="1" si="509"/>
        <v>0.21105992250194061</v>
      </c>
      <c r="BZ1498" s="68">
        <f t="shared" si="504"/>
        <v>25</v>
      </c>
      <c r="CA1498" s="75">
        <f ca="1">BV1498*'Inputs and Outputs'!$D$5-('Model Part B'!BW1498*'Model Part B'!BZ1498+BW1498*Costperbumped)</f>
        <v>3840</v>
      </c>
    </row>
    <row r="1499" spans="2:79" x14ac:dyDescent="0.2">
      <c r="B1499" s="74">
        <v>1496</v>
      </c>
      <c r="C1499" s="68" t="s">
        <v>1</v>
      </c>
      <c r="D1499" s="71">
        <f t="shared" si="510"/>
        <v>44696</v>
      </c>
      <c r="E1499" s="67" t="s">
        <v>2</v>
      </c>
      <c r="F1499" s="68" t="str">
        <f>'Flight Data'!$A1497</f>
        <v>G1496</v>
      </c>
      <c r="G1499" s="68">
        <f ca="1">'Flight Data'!$B1497</f>
        <v>2</v>
      </c>
      <c r="H1499" s="68">
        <f ca="1">ROUND(NORMINV($M1499,'Inputs and Outputs'!$C$19,'Inputs and Outputs'!$D$19),0)</f>
        <v>107</v>
      </c>
      <c r="I1499" s="68">
        <f t="shared" si="490"/>
        <v>101</v>
      </c>
      <c r="J1499" s="68">
        <f t="shared" ca="1" si="491"/>
        <v>101</v>
      </c>
      <c r="K1499" s="68">
        <f ca="1">IF(J1499-G1499&gt;'Inputs and Outputs'!$D$4,One-G1499,0)</f>
        <v>0</v>
      </c>
      <c r="L1499" s="68">
        <f ca="1">J1499*'Inputs and Outputs'!$D$5-K1499*'Inputs and Outputs'!$D$6</f>
        <v>4040</v>
      </c>
      <c r="M1499" s="70">
        <f t="shared" ca="1" si="505"/>
        <v>0.78955073025905775</v>
      </c>
      <c r="N1499" s="68">
        <f t="shared" si="492"/>
        <v>25</v>
      </c>
      <c r="O1499" s="75">
        <f ca="1">J1499*'Inputs and Outputs'!$D$5-('Model Part B'!K1499*'Model Part B'!N1499+K1499*Costperbumped)</f>
        <v>4040</v>
      </c>
      <c r="R1499" s="74">
        <v>1496</v>
      </c>
      <c r="S1499" s="68" t="s">
        <v>1</v>
      </c>
      <c r="T1499" s="71">
        <f t="shared" si="511"/>
        <v>44696</v>
      </c>
      <c r="U1499" s="67" t="s">
        <v>2</v>
      </c>
      <c r="V1499" s="68" t="str">
        <f>'Flight Data'!$A1497</f>
        <v>G1496</v>
      </c>
      <c r="W1499" s="68">
        <f ca="1">'Flight Data'!$B1497</f>
        <v>2</v>
      </c>
      <c r="X1499" s="68">
        <f ca="1">ROUND(NORMINV($AC1499,'Inputs and Outputs'!$C$19,'Inputs and Outputs'!$D$19),0)</f>
        <v>105</v>
      </c>
      <c r="Y1499" s="68">
        <f t="shared" si="493"/>
        <v>102</v>
      </c>
      <c r="Z1499" s="68">
        <f t="shared" ca="1" si="494"/>
        <v>102</v>
      </c>
      <c r="AA1499" s="68">
        <f ca="1">IF(Z1499-W1499&gt;'Inputs and Outputs'!$D$4,One-W1499,0)</f>
        <v>0</v>
      </c>
      <c r="AB1499" s="68">
        <f ca="1">Z1499*'Inputs and Outputs'!$D$5-AA1499*'Inputs and Outputs'!$D$6</f>
        <v>4080</v>
      </c>
      <c r="AC1499" s="70">
        <f t="shared" ca="1" si="506"/>
        <v>0.65837691439250645</v>
      </c>
      <c r="AD1499" s="68">
        <f t="shared" si="495"/>
        <v>25</v>
      </c>
      <c r="AE1499" s="75">
        <f ca="1">Z1499*'Inputs and Outputs'!$D$5-('Model Part B'!AA1499*'Model Part B'!AD1499+AA1499*Costperbumped)</f>
        <v>4080</v>
      </c>
      <c r="AH1499" s="74">
        <v>1496</v>
      </c>
      <c r="AI1499" s="68" t="s">
        <v>1</v>
      </c>
      <c r="AJ1499" s="71">
        <f t="shared" si="512"/>
        <v>44696</v>
      </c>
      <c r="AK1499" s="67" t="s">
        <v>2</v>
      </c>
      <c r="AL1499" s="68" t="str">
        <f>'Flight Data'!$A1497</f>
        <v>G1496</v>
      </c>
      <c r="AM1499" s="68">
        <f ca="1">'Flight Data'!$B1497</f>
        <v>2</v>
      </c>
      <c r="AN1499" s="68">
        <f ca="1">ROUND(NORMINV($AS1499,'Inputs and Outputs'!$C$19,'Inputs and Outputs'!$D$19),0)</f>
        <v>102</v>
      </c>
      <c r="AO1499" s="68">
        <f t="shared" si="496"/>
        <v>103</v>
      </c>
      <c r="AP1499" s="68">
        <f t="shared" ca="1" si="497"/>
        <v>102</v>
      </c>
      <c r="AQ1499" s="68">
        <f ca="1">IF(AP1499-AM1499&gt;'Inputs and Outputs'!$D$4,Three-AM1499,0)</f>
        <v>0</v>
      </c>
      <c r="AR1499" s="68">
        <f ca="1">AP1499*'Inputs and Outputs'!$D$5-AQ1499*'Inputs and Outputs'!$D$6</f>
        <v>4080</v>
      </c>
      <c r="AS1499" s="70">
        <f t="shared" ca="1" si="507"/>
        <v>0.41519939668733696</v>
      </c>
      <c r="AT1499" s="68">
        <f t="shared" si="498"/>
        <v>25</v>
      </c>
      <c r="AU1499" s="75">
        <f ca="1">AP1499*'Inputs and Outputs'!$D$5-('Model Part B'!AQ1499*'Model Part B'!AT1499+AQ1499*Costperbumped)</f>
        <v>4080</v>
      </c>
      <c r="AX1499" s="74">
        <v>1496</v>
      </c>
      <c r="AY1499" s="68" t="s">
        <v>1</v>
      </c>
      <c r="AZ1499" s="71">
        <f t="shared" si="513"/>
        <v>44696</v>
      </c>
      <c r="BA1499" s="67" t="s">
        <v>2</v>
      </c>
      <c r="BB1499" s="68" t="str">
        <f>'Flight Data'!$A1497</f>
        <v>G1496</v>
      </c>
      <c r="BC1499" s="68">
        <f ca="1">'Flight Data'!$B1497</f>
        <v>2</v>
      </c>
      <c r="BD1499" s="68">
        <f ca="1">ROUND(NORMINV($BI1499,'Inputs and Outputs'!$C$19,'Inputs and Outputs'!$D$19),0)</f>
        <v>106</v>
      </c>
      <c r="BE1499" s="68">
        <f t="shared" si="499"/>
        <v>104</v>
      </c>
      <c r="BF1499" s="68">
        <f t="shared" ca="1" si="500"/>
        <v>104</v>
      </c>
      <c r="BG1499" s="68">
        <f ca="1">IF(BF1499-BC1499&gt;'Inputs and Outputs'!$D$4,Four-BC1499,0)</f>
        <v>2</v>
      </c>
      <c r="BH1499" s="68">
        <f ca="1">BF1499*'Inputs and Outputs'!$D$5-BG1499*'Inputs and Outputs'!$D$6</f>
        <v>3960</v>
      </c>
      <c r="BI1499" s="70">
        <f t="shared" ca="1" si="508"/>
        <v>0.69888978951890035</v>
      </c>
      <c r="BJ1499" s="68">
        <f t="shared" si="501"/>
        <v>25</v>
      </c>
      <c r="BK1499" s="75">
        <f ca="1">BF1499*'Inputs and Outputs'!$D$5-('Model Part B'!BG1499*'Model Part B'!BJ1499+BG1499*Costperbumped)</f>
        <v>3910</v>
      </c>
      <c r="BN1499" s="74">
        <v>1496</v>
      </c>
      <c r="BO1499" s="68" t="s">
        <v>1</v>
      </c>
      <c r="BP1499" s="71">
        <f t="shared" si="514"/>
        <v>44696</v>
      </c>
      <c r="BQ1499" s="67" t="s">
        <v>2</v>
      </c>
      <c r="BR1499" s="68" t="str">
        <f>'Flight Data'!$A1497</f>
        <v>G1496</v>
      </c>
      <c r="BS1499" s="68">
        <f ca="1">'Flight Data'!$B1497</f>
        <v>2</v>
      </c>
      <c r="BT1499" s="68">
        <f ca="1">ROUND(NORMINV($BY1499,'Inputs and Outputs'!$C$18,'Inputs and Outputs'!$D$18),0)</f>
        <v>96</v>
      </c>
      <c r="BU1499" s="68">
        <f t="shared" si="502"/>
        <v>105</v>
      </c>
      <c r="BV1499" s="68">
        <f t="shared" ca="1" si="503"/>
        <v>96</v>
      </c>
      <c r="BW1499" s="68">
        <f ca="1">IF(BV1499-BS1499&gt;'Inputs and Outputs'!$D$4,Five-BS1499,0)</f>
        <v>0</v>
      </c>
      <c r="BX1499" s="68">
        <f ca="1">BV1499*'Inputs and Outputs'!$D$5-BW1499*'Inputs and Outputs'!$D$6</f>
        <v>3840</v>
      </c>
      <c r="BY1499" s="70">
        <f t="shared" ca="1" si="509"/>
        <v>0.21964639180977918</v>
      </c>
      <c r="BZ1499" s="68">
        <f t="shared" si="504"/>
        <v>25</v>
      </c>
      <c r="CA1499" s="75">
        <f ca="1">BV1499*'Inputs and Outputs'!$D$5-('Model Part B'!BW1499*'Model Part B'!BZ1499+BW1499*Costperbumped)</f>
        <v>3840</v>
      </c>
    </row>
    <row r="1500" spans="2:79" x14ac:dyDescent="0.2">
      <c r="B1500" s="74">
        <v>1497</v>
      </c>
      <c r="C1500" s="68" t="s">
        <v>1</v>
      </c>
      <c r="D1500" s="71">
        <f t="shared" si="510"/>
        <v>44696</v>
      </c>
      <c r="E1500" s="67" t="s">
        <v>0</v>
      </c>
      <c r="F1500" s="68" t="str">
        <f>'Flight Data'!$A1498</f>
        <v>G1497</v>
      </c>
      <c r="G1500" s="68">
        <f ca="1">'Flight Data'!$B1498</f>
        <v>3</v>
      </c>
      <c r="H1500" s="68">
        <f ca="1">ROUND(NORMINV($M1500,'Inputs and Outputs'!$C$20,'Inputs and Outputs'!$D$20),0)</f>
        <v>111</v>
      </c>
      <c r="I1500" s="68">
        <f t="shared" si="490"/>
        <v>101</v>
      </c>
      <c r="J1500" s="68">
        <f t="shared" ca="1" si="491"/>
        <v>101</v>
      </c>
      <c r="K1500" s="68">
        <f ca="1">IF(J1500-G1500&gt;'Inputs and Outputs'!$D$4,One-G1500,0)</f>
        <v>0</v>
      </c>
      <c r="L1500" s="68">
        <f ca="1">J1500*'Inputs and Outputs'!$D$5-K1500*'Inputs and Outputs'!$D$6</f>
        <v>4040</v>
      </c>
      <c r="M1500" s="70">
        <f t="shared" ca="1" si="505"/>
        <v>0.88225192809996345</v>
      </c>
      <c r="N1500" s="68">
        <f t="shared" si="492"/>
        <v>200</v>
      </c>
      <c r="O1500" s="75">
        <f ca="1">J1500*'Inputs and Outputs'!$D$5-('Model Part B'!K1500*'Model Part B'!N1500+K1500*Costperbumped)</f>
        <v>4040</v>
      </c>
      <c r="R1500" s="74">
        <v>1497</v>
      </c>
      <c r="S1500" s="68" t="s">
        <v>1</v>
      </c>
      <c r="T1500" s="71">
        <f t="shared" si="511"/>
        <v>44696</v>
      </c>
      <c r="U1500" s="67" t="s">
        <v>0</v>
      </c>
      <c r="V1500" s="68" t="str">
        <f>'Flight Data'!$A1498</f>
        <v>G1497</v>
      </c>
      <c r="W1500" s="68">
        <f ca="1">'Flight Data'!$B1498</f>
        <v>3</v>
      </c>
      <c r="X1500" s="68">
        <f ca="1">ROUND(NORMINV($AC1500,'Inputs and Outputs'!$C$20,'Inputs and Outputs'!$D$20),0)</f>
        <v>106</v>
      </c>
      <c r="Y1500" s="68">
        <f t="shared" si="493"/>
        <v>102</v>
      </c>
      <c r="Z1500" s="68">
        <f t="shared" ca="1" si="494"/>
        <v>102</v>
      </c>
      <c r="AA1500" s="68">
        <f ca="1">IF(Z1500-W1500&gt;'Inputs and Outputs'!$D$4,One-W1500,0)</f>
        <v>0</v>
      </c>
      <c r="AB1500" s="68">
        <f ca="1">Z1500*'Inputs and Outputs'!$D$5-AA1500*'Inputs and Outputs'!$D$6</f>
        <v>4080</v>
      </c>
      <c r="AC1500" s="70">
        <f t="shared" ca="1" si="506"/>
        <v>0.58557816217317071</v>
      </c>
      <c r="AD1500" s="68">
        <f t="shared" si="495"/>
        <v>200</v>
      </c>
      <c r="AE1500" s="75">
        <f ca="1">Z1500*'Inputs and Outputs'!$D$5-('Model Part B'!AA1500*'Model Part B'!AD1500+AA1500*Costperbumped)</f>
        <v>4080</v>
      </c>
      <c r="AH1500" s="74">
        <v>1497</v>
      </c>
      <c r="AI1500" s="68" t="s">
        <v>1</v>
      </c>
      <c r="AJ1500" s="71">
        <f t="shared" si="512"/>
        <v>44696</v>
      </c>
      <c r="AK1500" s="67" t="s">
        <v>0</v>
      </c>
      <c r="AL1500" s="68" t="str">
        <f>'Flight Data'!$A1498</f>
        <v>G1497</v>
      </c>
      <c r="AM1500" s="68">
        <f ca="1">'Flight Data'!$B1498</f>
        <v>3</v>
      </c>
      <c r="AN1500" s="68">
        <f ca="1">ROUND(NORMINV($AS1500,'Inputs and Outputs'!$C$20,'Inputs and Outputs'!$D$20),0)</f>
        <v>111</v>
      </c>
      <c r="AO1500" s="68">
        <f t="shared" si="496"/>
        <v>103</v>
      </c>
      <c r="AP1500" s="68">
        <f t="shared" ca="1" si="497"/>
        <v>103</v>
      </c>
      <c r="AQ1500" s="68">
        <f ca="1">IF(AP1500-AM1500&gt;'Inputs and Outputs'!$D$4,Three-AM1500,0)</f>
        <v>0</v>
      </c>
      <c r="AR1500" s="68">
        <f ca="1">AP1500*'Inputs and Outputs'!$D$5-AQ1500*'Inputs and Outputs'!$D$6</f>
        <v>4120</v>
      </c>
      <c r="AS1500" s="70">
        <f t="shared" ca="1" si="507"/>
        <v>0.88127305139269629</v>
      </c>
      <c r="AT1500" s="68">
        <f t="shared" si="498"/>
        <v>200</v>
      </c>
      <c r="AU1500" s="75">
        <f ca="1">AP1500*'Inputs and Outputs'!$D$5-('Model Part B'!AQ1500*'Model Part B'!AT1500+AQ1500*Costperbumped)</f>
        <v>4120</v>
      </c>
      <c r="AX1500" s="74">
        <v>1497</v>
      </c>
      <c r="AY1500" s="68" t="s">
        <v>1</v>
      </c>
      <c r="AZ1500" s="71">
        <f t="shared" si="513"/>
        <v>44696</v>
      </c>
      <c r="BA1500" s="67" t="s">
        <v>0</v>
      </c>
      <c r="BB1500" s="68" t="str">
        <f>'Flight Data'!$A1498</f>
        <v>G1497</v>
      </c>
      <c r="BC1500" s="68">
        <f ca="1">'Flight Data'!$B1498</f>
        <v>3</v>
      </c>
      <c r="BD1500" s="68">
        <f ca="1">ROUND(NORMINV($BI1500,'Inputs and Outputs'!$C$20,'Inputs and Outputs'!$D$20),0)</f>
        <v>107</v>
      </c>
      <c r="BE1500" s="68">
        <f t="shared" si="499"/>
        <v>104</v>
      </c>
      <c r="BF1500" s="68">
        <f t="shared" ca="1" si="500"/>
        <v>104</v>
      </c>
      <c r="BG1500" s="68">
        <f ca="1">IF(BF1500-BC1500&gt;'Inputs and Outputs'!$D$4,Four-BC1500,0)</f>
        <v>1</v>
      </c>
      <c r="BH1500" s="68">
        <f ca="1">BF1500*'Inputs and Outputs'!$D$5-BG1500*'Inputs and Outputs'!$D$6</f>
        <v>4060</v>
      </c>
      <c r="BI1500" s="70">
        <f t="shared" ca="1" si="508"/>
        <v>0.67836966610312022</v>
      </c>
      <c r="BJ1500" s="68">
        <f t="shared" si="501"/>
        <v>200</v>
      </c>
      <c r="BK1500" s="75">
        <f ca="1">BF1500*'Inputs and Outputs'!$D$5-('Model Part B'!BG1500*'Model Part B'!BJ1500+BG1500*Costperbumped)</f>
        <v>3860</v>
      </c>
      <c r="BN1500" s="74">
        <v>1497</v>
      </c>
      <c r="BO1500" s="68" t="s">
        <v>1</v>
      </c>
      <c r="BP1500" s="71">
        <f t="shared" si="514"/>
        <v>44696</v>
      </c>
      <c r="BQ1500" s="67" t="s">
        <v>0</v>
      </c>
      <c r="BR1500" s="68" t="str">
        <f>'Flight Data'!$A1498</f>
        <v>G1497</v>
      </c>
      <c r="BS1500" s="68">
        <f ca="1">'Flight Data'!$B1498</f>
        <v>3</v>
      </c>
      <c r="BT1500" s="68">
        <f ca="1">ROUND(NORMINV($BY1500,'Inputs and Outputs'!$C$18,'Inputs and Outputs'!$D$18),0)</f>
        <v>113</v>
      </c>
      <c r="BU1500" s="68">
        <f t="shared" si="502"/>
        <v>105</v>
      </c>
      <c r="BV1500" s="68">
        <f t="shared" ca="1" si="503"/>
        <v>105</v>
      </c>
      <c r="BW1500" s="68">
        <f ca="1">IF(BV1500-BS1500&gt;'Inputs and Outputs'!$D$4,Five-BS1500,0)</f>
        <v>2</v>
      </c>
      <c r="BX1500" s="68">
        <f ca="1">BV1500*'Inputs and Outputs'!$D$5-BW1500*'Inputs and Outputs'!$D$6</f>
        <v>4000</v>
      </c>
      <c r="BY1500" s="70">
        <f t="shared" ca="1" si="509"/>
        <v>0.98117618012332086</v>
      </c>
      <c r="BZ1500" s="68">
        <f t="shared" si="504"/>
        <v>200</v>
      </c>
      <c r="CA1500" s="75">
        <f ca="1">BV1500*'Inputs and Outputs'!$D$5-('Model Part B'!BW1500*'Model Part B'!BZ1500+BW1500*Costperbumped)</f>
        <v>3600</v>
      </c>
    </row>
    <row r="1501" spans="2:79" x14ac:dyDescent="0.2">
      <c r="B1501" s="74">
        <v>1498</v>
      </c>
      <c r="C1501" s="68" t="s">
        <v>9</v>
      </c>
      <c r="D1501" s="71">
        <f t="shared" si="510"/>
        <v>44697</v>
      </c>
      <c r="E1501" s="67" t="s">
        <v>3</v>
      </c>
      <c r="F1501" s="68" t="str">
        <f>'Flight Data'!$A1499</f>
        <v>G1498</v>
      </c>
      <c r="G1501" s="68">
        <f ca="1">'Flight Data'!$B1499</f>
        <v>0</v>
      </c>
      <c r="H1501" s="68">
        <f ca="1">ROUND(NORMINV($M1501,'Inputs and Outputs'!$C$18,'Inputs and Outputs'!$D$18),0)</f>
        <v>98</v>
      </c>
      <c r="I1501" s="68">
        <f t="shared" si="490"/>
        <v>101</v>
      </c>
      <c r="J1501" s="68">
        <f t="shared" ca="1" si="491"/>
        <v>98</v>
      </c>
      <c r="K1501" s="68">
        <f ca="1">IF(J1501-G1501&gt;'Inputs and Outputs'!$D$4,One-G1501,0)</f>
        <v>0</v>
      </c>
      <c r="L1501" s="68">
        <f ca="1">J1501*'Inputs and Outputs'!$D$5-K1501*'Inputs and Outputs'!$D$6</f>
        <v>3920</v>
      </c>
      <c r="M1501" s="70">
        <f t="shared" ca="1" si="505"/>
        <v>0.28603678936312427</v>
      </c>
      <c r="N1501" s="68">
        <f t="shared" si="492"/>
        <v>25</v>
      </c>
      <c r="O1501" s="75">
        <f ca="1">J1501*'Inputs and Outputs'!$D$5-('Model Part B'!K1501*'Model Part B'!N1501+K1501*Costperbumped)</f>
        <v>3920</v>
      </c>
      <c r="R1501" s="74">
        <v>1498</v>
      </c>
      <c r="S1501" s="68" t="s">
        <v>9</v>
      </c>
      <c r="T1501" s="71">
        <f t="shared" si="511"/>
        <v>44697</v>
      </c>
      <c r="U1501" s="67" t="s">
        <v>3</v>
      </c>
      <c r="V1501" s="68" t="str">
        <f>'Flight Data'!$A1499</f>
        <v>G1498</v>
      </c>
      <c r="W1501" s="68">
        <f ca="1">'Flight Data'!$B1499</f>
        <v>0</v>
      </c>
      <c r="X1501" s="68">
        <f ca="1">ROUND(NORMINV($AC1501,'Inputs and Outputs'!$C$18,'Inputs and Outputs'!$D$18),0)</f>
        <v>98</v>
      </c>
      <c r="Y1501" s="68">
        <f t="shared" si="493"/>
        <v>102</v>
      </c>
      <c r="Z1501" s="68">
        <f t="shared" ca="1" si="494"/>
        <v>98</v>
      </c>
      <c r="AA1501" s="68">
        <f ca="1">IF(Z1501-W1501&gt;'Inputs and Outputs'!$D$4,One-W1501,0)</f>
        <v>0</v>
      </c>
      <c r="AB1501" s="68">
        <f ca="1">Z1501*'Inputs and Outputs'!$D$5-AA1501*'Inputs and Outputs'!$D$6</f>
        <v>3920</v>
      </c>
      <c r="AC1501" s="70">
        <f t="shared" ca="1" si="506"/>
        <v>0.29479931106132362</v>
      </c>
      <c r="AD1501" s="68">
        <f t="shared" si="495"/>
        <v>25</v>
      </c>
      <c r="AE1501" s="75">
        <f ca="1">Z1501*'Inputs and Outputs'!$D$5-('Model Part B'!AA1501*'Model Part B'!AD1501+AA1501*Costperbumped)</f>
        <v>3920</v>
      </c>
      <c r="AH1501" s="74">
        <v>1498</v>
      </c>
      <c r="AI1501" s="68" t="s">
        <v>9</v>
      </c>
      <c r="AJ1501" s="71">
        <f t="shared" si="512"/>
        <v>44697</v>
      </c>
      <c r="AK1501" s="67" t="s">
        <v>3</v>
      </c>
      <c r="AL1501" s="68" t="str">
        <f>'Flight Data'!$A1499</f>
        <v>G1498</v>
      </c>
      <c r="AM1501" s="68">
        <f ca="1">'Flight Data'!$B1499</f>
        <v>0</v>
      </c>
      <c r="AN1501" s="68">
        <f ca="1">ROUND(NORMINV($AS1501,'Inputs and Outputs'!$C$18,'Inputs and Outputs'!$D$18),0)</f>
        <v>100</v>
      </c>
      <c r="AO1501" s="68">
        <f t="shared" si="496"/>
        <v>103</v>
      </c>
      <c r="AP1501" s="68">
        <f t="shared" ca="1" si="497"/>
        <v>100</v>
      </c>
      <c r="AQ1501" s="68">
        <f ca="1">IF(AP1501-AM1501&gt;'Inputs and Outputs'!$D$4,Three-AM1501,0)</f>
        <v>0</v>
      </c>
      <c r="AR1501" s="68">
        <f ca="1">AP1501*'Inputs and Outputs'!$D$5-AQ1501*'Inputs and Outputs'!$D$6</f>
        <v>4000</v>
      </c>
      <c r="AS1501" s="70">
        <f t="shared" ca="1" si="507"/>
        <v>0.45273475954329157</v>
      </c>
      <c r="AT1501" s="68">
        <f t="shared" si="498"/>
        <v>25</v>
      </c>
      <c r="AU1501" s="75">
        <f ca="1">AP1501*'Inputs and Outputs'!$D$5-('Model Part B'!AQ1501*'Model Part B'!AT1501+AQ1501*Costperbumped)</f>
        <v>4000</v>
      </c>
      <c r="AX1501" s="74">
        <v>1498</v>
      </c>
      <c r="AY1501" s="68" t="s">
        <v>9</v>
      </c>
      <c r="AZ1501" s="71">
        <f t="shared" si="513"/>
        <v>44697</v>
      </c>
      <c r="BA1501" s="67" t="s">
        <v>3</v>
      </c>
      <c r="BB1501" s="68" t="str">
        <f>'Flight Data'!$A1499</f>
        <v>G1498</v>
      </c>
      <c r="BC1501" s="68">
        <f ca="1">'Flight Data'!$B1499</f>
        <v>0</v>
      </c>
      <c r="BD1501" s="68">
        <f ca="1">ROUND(NORMINV($BI1501,'Inputs and Outputs'!$C$18,'Inputs and Outputs'!$D$18),0)</f>
        <v>100</v>
      </c>
      <c r="BE1501" s="68">
        <f t="shared" si="499"/>
        <v>104</v>
      </c>
      <c r="BF1501" s="68">
        <f t="shared" ca="1" si="500"/>
        <v>100</v>
      </c>
      <c r="BG1501" s="68">
        <f ca="1">IF(BF1501-BC1501&gt;'Inputs and Outputs'!$D$4,Four-BC1501,0)</f>
        <v>0</v>
      </c>
      <c r="BH1501" s="68">
        <f ca="1">BF1501*'Inputs and Outputs'!$D$5-BG1501*'Inputs and Outputs'!$D$6</f>
        <v>4000</v>
      </c>
      <c r="BI1501" s="70">
        <f t="shared" ca="1" si="508"/>
        <v>0.46490293068324418</v>
      </c>
      <c r="BJ1501" s="68">
        <f t="shared" si="501"/>
        <v>25</v>
      </c>
      <c r="BK1501" s="75">
        <f ca="1">BF1501*'Inputs and Outputs'!$D$5-('Model Part B'!BG1501*'Model Part B'!BJ1501+BG1501*Costperbumped)</f>
        <v>4000</v>
      </c>
      <c r="BN1501" s="74">
        <v>1498</v>
      </c>
      <c r="BO1501" s="68" t="s">
        <v>9</v>
      </c>
      <c r="BP1501" s="71">
        <f t="shared" si="514"/>
        <v>44697</v>
      </c>
      <c r="BQ1501" s="67" t="s">
        <v>3</v>
      </c>
      <c r="BR1501" s="68" t="str">
        <f>'Flight Data'!$A1499</f>
        <v>G1498</v>
      </c>
      <c r="BS1501" s="68">
        <f ca="1">'Flight Data'!$B1499</f>
        <v>0</v>
      </c>
      <c r="BT1501" s="68">
        <f ca="1">ROUND(NORMINV($BY1501,'Inputs and Outputs'!$C$18,'Inputs and Outputs'!$D$18),0)</f>
        <v>97</v>
      </c>
      <c r="BU1501" s="68">
        <f t="shared" si="502"/>
        <v>105</v>
      </c>
      <c r="BV1501" s="68">
        <f t="shared" ca="1" si="503"/>
        <v>97</v>
      </c>
      <c r="BW1501" s="68">
        <f ca="1">IF(BV1501-BS1501&gt;'Inputs and Outputs'!$D$4,Five-BS1501,0)</f>
        <v>0</v>
      </c>
      <c r="BX1501" s="68">
        <f ca="1">BV1501*'Inputs and Outputs'!$D$5-BW1501*'Inputs and Outputs'!$D$6</f>
        <v>3880</v>
      </c>
      <c r="BY1501" s="70">
        <f t="shared" ca="1" si="509"/>
        <v>0.25924101473695249</v>
      </c>
      <c r="BZ1501" s="68">
        <f t="shared" si="504"/>
        <v>25</v>
      </c>
      <c r="CA1501" s="75">
        <f ca="1">BV1501*'Inputs and Outputs'!$D$5-('Model Part B'!BW1501*'Model Part B'!BZ1501+BW1501*Costperbumped)</f>
        <v>3880</v>
      </c>
    </row>
    <row r="1502" spans="2:79" x14ac:dyDescent="0.2">
      <c r="B1502" s="74">
        <v>1499</v>
      </c>
      <c r="C1502" s="68" t="s">
        <v>9</v>
      </c>
      <c r="D1502" s="71">
        <f t="shared" si="510"/>
        <v>44697</v>
      </c>
      <c r="E1502" s="67" t="s">
        <v>2</v>
      </c>
      <c r="F1502" s="68" t="str">
        <f>'Flight Data'!$A1500</f>
        <v>G1499</v>
      </c>
      <c r="G1502" s="68">
        <f ca="1">'Flight Data'!$B1500</f>
        <v>7</v>
      </c>
      <c r="H1502" s="68">
        <f ca="1">ROUND(NORMINV($M1502,'Inputs and Outputs'!$C$19,'Inputs and Outputs'!$D$19),0)</f>
        <v>103</v>
      </c>
      <c r="I1502" s="68">
        <f t="shared" si="490"/>
        <v>101</v>
      </c>
      <c r="J1502" s="68">
        <f t="shared" ca="1" si="491"/>
        <v>101</v>
      </c>
      <c r="K1502" s="68">
        <f ca="1">IF(J1502-G1502&gt;'Inputs and Outputs'!$D$4,One-G1502,0)</f>
        <v>0</v>
      </c>
      <c r="L1502" s="68">
        <f ca="1">J1502*'Inputs and Outputs'!$D$5-K1502*'Inputs and Outputs'!$D$6</f>
        <v>4040</v>
      </c>
      <c r="M1502" s="70">
        <f t="shared" ca="1" si="505"/>
        <v>0.50351529135741013</v>
      </c>
      <c r="N1502" s="68">
        <f t="shared" si="492"/>
        <v>25</v>
      </c>
      <c r="O1502" s="75">
        <f ca="1">J1502*'Inputs and Outputs'!$D$5-('Model Part B'!K1502*'Model Part B'!N1502+K1502*Costperbumped)</f>
        <v>4040</v>
      </c>
      <c r="R1502" s="74">
        <v>1499</v>
      </c>
      <c r="S1502" s="68" t="s">
        <v>9</v>
      </c>
      <c r="T1502" s="71">
        <f t="shared" si="511"/>
        <v>44697</v>
      </c>
      <c r="U1502" s="67" t="s">
        <v>2</v>
      </c>
      <c r="V1502" s="68" t="str">
        <f>'Flight Data'!$A1500</f>
        <v>G1499</v>
      </c>
      <c r="W1502" s="68">
        <f ca="1">'Flight Data'!$B1500</f>
        <v>7</v>
      </c>
      <c r="X1502" s="68">
        <f ca="1">ROUND(NORMINV($AC1502,'Inputs and Outputs'!$C$19,'Inputs and Outputs'!$D$19),0)</f>
        <v>102</v>
      </c>
      <c r="Y1502" s="68">
        <f t="shared" si="493"/>
        <v>102</v>
      </c>
      <c r="Z1502" s="68">
        <f t="shared" ca="1" si="494"/>
        <v>102</v>
      </c>
      <c r="AA1502" s="68">
        <f ca="1">IF(Z1502-W1502&gt;'Inputs and Outputs'!$D$4,One-W1502,0)</f>
        <v>0</v>
      </c>
      <c r="AB1502" s="68">
        <f ca="1">Z1502*'Inputs and Outputs'!$D$5-AA1502*'Inputs and Outputs'!$D$6</f>
        <v>4080</v>
      </c>
      <c r="AC1502" s="70">
        <f t="shared" ca="1" si="506"/>
        <v>0.40306690825416758</v>
      </c>
      <c r="AD1502" s="68">
        <f t="shared" si="495"/>
        <v>25</v>
      </c>
      <c r="AE1502" s="75">
        <f ca="1">Z1502*'Inputs and Outputs'!$D$5-('Model Part B'!AA1502*'Model Part B'!AD1502+AA1502*Costperbumped)</f>
        <v>4080</v>
      </c>
      <c r="AH1502" s="74">
        <v>1499</v>
      </c>
      <c r="AI1502" s="68" t="s">
        <v>9</v>
      </c>
      <c r="AJ1502" s="71">
        <f t="shared" si="512"/>
        <v>44697</v>
      </c>
      <c r="AK1502" s="67" t="s">
        <v>2</v>
      </c>
      <c r="AL1502" s="68" t="str">
        <f>'Flight Data'!$A1500</f>
        <v>G1499</v>
      </c>
      <c r="AM1502" s="68">
        <f ca="1">'Flight Data'!$B1500</f>
        <v>7</v>
      </c>
      <c r="AN1502" s="68">
        <f ca="1">ROUND(NORMINV($AS1502,'Inputs and Outputs'!$C$19,'Inputs and Outputs'!$D$19),0)</f>
        <v>98</v>
      </c>
      <c r="AO1502" s="68">
        <f t="shared" si="496"/>
        <v>103</v>
      </c>
      <c r="AP1502" s="68">
        <f t="shared" ca="1" si="497"/>
        <v>98</v>
      </c>
      <c r="AQ1502" s="68">
        <f ca="1">IF(AP1502-AM1502&gt;'Inputs and Outputs'!$D$4,Three-AM1502,0)</f>
        <v>0</v>
      </c>
      <c r="AR1502" s="68">
        <f ca="1">AP1502*'Inputs and Outputs'!$D$5-AQ1502*'Inputs and Outputs'!$D$6</f>
        <v>3920</v>
      </c>
      <c r="AS1502" s="70">
        <f t="shared" ca="1" si="507"/>
        <v>0.14092372775562201</v>
      </c>
      <c r="AT1502" s="68">
        <f t="shared" si="498"/>
        <v>25</v>
      </c>
      <c r="AU1502" s="75">
        <f ca="1">AP1502*'Inputs and Outputs'!$D$5-('Model Part B'!AQ1502*'Model Part B'!AT1502+AQ1502*Costperbumped)</f>
        <v>3920</v>
      </c>
      <c r="AX1502" s="74">
        <v>1499</v>
      </c>
      <c r="AY1502" s="68" t="s">
        <v>9</v>
      </c>
      <c r="AZ1502" s="71">
        <f t="shared" si="513"/>
        <v>44697</v>
      </c>
      <c r="BA1502" s="67" t="s">
        <v>2</v>
      </c>
      <c r="BB1502" s="68" t="str">
        <f>'Flight Data'!$A1500</f>
        <v>G1499</v>
      </c>
      <c r="BC1502" s="68">
        <f ca="1">'Flight Data'!$B1500</f>
        <v>7</v>
      </c>
      <c r="BD1502" s="68">
        <f ca="1">ROUND(NORMINV($BI1502,'Inputs and Outputs'!$C$19,'Inputs and Outputs'!$D$19),0)</f>
        <v>106</v>
      </c>
      <c r="BE1502" s="68">
        <f t="shared" si="499"/>
        <v>104</v>
      </c>
      <c r="BF1502" s="68">
        <f t="shared" ca="1" si="500"/>
        <v>104</v>
      </c>
      <c r="BG1502" s="68">
        <f ca="1">IF(BF1502-BC1502&gt;'Inputs and Outputs'!$D$4,Four-BC1502,0)</f>
        <v>0</v>
      </c>
      <c r="BH1502" s="68">
        <f ca="1">BF1502*'Inputs and Outputs'!$D$5-BG1502*'Inputs and Outputs'!$D$6</f>
        <v>4160</v>
      </c>
      <c r="BI1502" s="70">
        <f t="shared" ca="1" si="508"/>
        <v>0.71711546637831924</v>
      </c>
      <c r="BJ1502" s="68">
        <f t="shared" si="501"/>
        <v>25</v>
      </c>
      <c r="BK1502" s="75">
        <f ca="1">BF1502*'Inputs and Outputs'!$D$5-('Model Part B'!BG1502*'Model Part B'!BJ1502+BG1502*Costperbumped)</f>
        <v>4160</v>
      </c>
      <c r="BN1502" s="74">
        <v>1499</v>
      </c>
      <c r="BO1502" s="68" t="s">
        <v>9</v>
      </c>
      <c r="BP1502" s="71">
        <f t="shared" si="514"/>
        <v>44697</v>
      </c>
      <c r="BQ1502" s="67" t="s">
        <v>2</v>
      </c>
      <c r="BR1502" s="68" t="str">
        <f>'Flight Data'!$A1500</f>
        <v>G1499</v>
      </c>
      <c r="BS1502" s="68">
        <f ca="1">'Flight Data'!$B1500</f>
        <v>7</v>
      </c>
      <c r="BT1502" s="68">
        <f ca="1">ROUND(NORMINV($BY1502,'Inputs and Outputs'!$C$18,'Inputs and Outputs'!$D$18),0)</f>
        <v>96</v>
      </c>
      <c r="BU1502" s="68">
        <f t="shared" si="502"/>
        <v>105</v>
      </c>
      <c r="BV1502" s="68">
        <f t="shared" ca="1" si="503"/>
        <v>96</v>
      </c>
      <c r="BW1502" s="68">
        <f ca="1">IF(BV1502-BS1502&gt;'Inputs and Outputs'!$D$4,Five-BS1502,0)</f>
        <v>0</v>
      </c>
      <c r="BX1502" s="68">
        <f ca="1">BV1502*'Inputs and Outputs'!$D$5-BW1502*'Inputs and Outputs'!$D$6</f>
        <v>3840</v>
      </c>
      <c r="BY1502" s="70">
        <f t="shared" ca="1" si="509"/>
        <v>0.20375347953991119</v>
      </c>
      <c r="BZ1502" s="68">
        <f t="shared" si="504"/>
        <v>25</v>
      </c>
      <c r="CA1502" s="75">
        <f ca="1">BV1502*'Inputs and Outputs'!$D$5-('Model Part B'!BW1502*'Model Part B'!BZ1502+BW1502*Costperbumped)</f>
        <v>3840</v>
      </c>
    </row>
    <row r="1503" spans="2:79" ht="16" thickBot="1" x14ac:dyDescent="0.25">
      <c r="B1503" s="76">
        <v>1500</v>
      </c>
      <c r="C1503" s="77" t="s">
        <v>9</v>
      </c>
      <c r="D1503" s="78">
        <f t="shared" si="510"/>
        <v>44697</v>
      </c>
      <c r="E1503" s="79" t="s">
        <v>0</v>
      </c>
      <c r="F1503" s="77" t="str">
        <f>'Flight Data'!$A1501</f>
        <v>G1500</v>
      </c>
      <c r="G1503" s="77">
        <f ca="1">'Flight Data'!$B1501</f>
        <v>2</v>
      </c>
      <c r="H1503" s="77">
        <f ca="1">ROUND(NORMINV($M1503,'Inputs and Outputs'!$C$20,'Inputs and Outputs'!$D$20),0)</f>
        <v>112</v>
      </c>
      <c r="I1503" s="77">
        <f t="shared" si="490"/>
        <v>101</v>
      </c>
      <c r="J1503" s="77">
        <f t="shared" ca="1" si="491"/>
        <v>101</v>
      </c>
      <c r="K1503" s="77">
        <f ca="1">IF(J1503-G1503&gt;'Inputs and Outputs'!$D$4,One-G1503,0)</f>
        <v>0</v>
      </c>
      <c r="L1503" s="77">
        <f ca="1">J1503*'Inputs and Outputs'!$D$5-K1503*'Inputs and Outputs'!$D$6</f>
        <v>4040</v>
      </c>
      <c r="M1503" s="80">
        <f t="shared" ca="1" si="505"/>
        <v>0.92486604859920574</v>
      </c>
      <c r="N1503" s="77">
        <f t="shared" si="492"/>
        <v>200</v>
      </c>
      <c r="O1503" s="81">
        <f ca="1">J1503*'Inputs and Outputs'!$D$5-('Model Part B'!K1503*'Model Part B'!N1503+K1503*Costperbumped)</f>
        <v>4040</v>
      </c>
      <c r="R1503" s="76">
        <v>1500</v>
      </c>
      <c r="S1503" s="77" t="s">
        <v>9</v>
      </c>
      <c r="T1503" s="78">
        <f t="shared" si="511"/>
        <v>44697</v>
      </c>
      <c r="U1503" s="79" t="s">
        <v>0</v>
      </c>
      <c r="V1503" s="77" t="str">
        <f>'Flight Data'!$A1501</f>
        <v>G1500</v>
      </c>
      <c r="W1503" s="77">
        <f ca="1">'Flight Data'!$B1501</f>
        <v>2</v>
      </c>
      <c r="X1503" s="77">
        <f ca="1">ROUND(NORMINV($AC1503,'Inputs and Outputs'!$C$20,'Inputs and Outputs'!$D$20),0)</f>
        <v>106</v>
      </c>
      <c r="Y1503" s="77">
        <f t="shared" si="493"/>
        <v>102</v>
      </c>
      <c r="Z1503" s="77">
        <f t="shared" ca="1" si="494"/>
        <v>102</v>
      </c>
      <c r="AA1503" s="77">
        <f ca="1">IF(Z1503-W1503&gt;'Inputs and Outputs'!$D$4,One-W1503,0)</f>
        <v>0</v>
      </c>
      <c r="AB1503" s="77">
        <f ca="1">Z1503*'Inputs and Outputs'!$D$5-AA1503*'Inputs and Outputs'!$D$6</f>
        <v>4080</v>
      </c>
      <c r="AC1503" s="80">
        <f t="shared" ca="1" si="506"/>
        <v>0.60753714322902141</v>
      </c>
      <c r="AD1503" s="77">
        <f t="shared" si="495"/>
        <v>200</v>
      </c>
      <c r="AE1503" s="81">
        <f ca="1">Z1503*'Inputs and Outputs'!$D$5-('Model Part B'!AA1503*'Model Part B'!AD1503+AA1503*Costperbumped)</f>
        <v>4080</v>
      </c>
      <c r="AH1503" s="76">
        <v>1500</v>
      </c>
      <c r="AI1503" s="77" t="s">
        <v>9</v>
      </c>
      <c r="AJ1503" s="78">
        <f t="shared" si="512"/>
        <v>44697</v>
      </c>
      <c r="AK1503" s="79" t="s">
        <v>0</v>
      </c>
      <c r="AL1503" s="77" t="str">
        <f>'Flight Data'!$A1501</f>
        <v>G1500</v>
      </c>
      <c r="AM1503" s="77">
        <f ca="1">'Flight Data'!$B1501</f>
        <v>2</v>
      </c>
      <c r="AN1503" s="77">
        <f ca="1">ROUND(NORMINV($AS1503,'Inputs and Outputs'!$C$20,'Inputs and Outputs'!$D$20),0)</f>
        <v>109</v>
      </c>
      <c r="AO1503" s="77">
        <f t="shared" si="496"/>
        <v>103</v>
      </c>
      <c r="AP1503" s="77">
        <f t="shared" ca="1" si="497"/>
        <v>103</v>
      </c>
      <c r="AQ1503" s="77">
        <f ca="1">IF(AP1503-AM1503&gt;'Inputs and Outputs'!$D$4,Three-AM1503,0)</f>
        <v>1</v>
      </c>
      <c r="AR1503" s="77">
        <f ca="1">AP1503*'Inputs and Outputs'!$D$5-AQ1503*'Inputs and Outputs'!$D$6</f>
        <v>4020</v>
      </c>
      <c r="AS1503" s="80">
        <f t="shared" ca="1" si="507"/>
        <v>0.78002915277375973</v>
      </c>
      <c r="AT1503" s="77">
        <f t="shared" si="498"/>
        <v>200</v>
      </c>
      <c r="AU1503" s="81">
        <f ca="1">AP1503*'Inputs and Outputs'!$D$5-('Model Part B'!AQ1503*'Model Part B'!AT1503+AQ1503*Costperbumped)</f>
        <v>3820</v>
      </c>
      <c r="AX1503" s="76">
        <v>1500</v>
      </c>
      <c r="AY1503" s="77" t="s">
        <v>9</v>
      </c>
      <c r="AZ1503" s="78">
        <f t="shared" si="513"/>
        <v>44697</v>
      </c>
      <c r="BA1503" s="79" t="s">
        <v>0</v>
      </c>
      <c r="BB1503" s="77" t="str">
        <f>'Flight Data'!$A1501</f>
        <v>G1500</v>
      </c>
      <c r="BC1503" s="77">
        <f ca="1">'Flight Data'!$B1501</f>
        <v>2</v>
      </c>
      <c r="BD1503" s="77">
        <f ca="1">ROUND(NORMINV($BI1503,'Inputs and Outputs'!$C$20,'Inputs and Outputs'!$D$20),0)</f>
        <v>96</v>
      </c>
      <c r="BE1503" s="77">
        <f t="shared" si="499"/>
        <v>104</v>
      </c>
      <c r="BF1503" s="77">
        <f t="shared" ca="1" si="500"/>
        <v>96</v>
      </c>
      <c r="BG1503" s="77">
        <f ca="1">IF(BF1503-BC1503&gt;'Inputs and Outputs'!$D$4,Four-BC1503,0)</f>
        <v>0</v>
      </c>
      <c r="BH1503" s="77">
        <f ca="1">BF1503*'Inputs and Outputs'!$D$5-BG1503*'Inputs and Outputs'!$D$6</f>
        <v>3840</v>
      </c>
      <c r="BI1503" s="80">
        <f t="shared" ca="1" si="508"/>
        <v>3.2991086321229268E-2</v>
      </c>
      <c r="BJ1503" s="77">
        <f t="shared" si="501"/>
        <v>200</v>
      </c>
      <c r="BK1503" s="81">
        <f ca="1">BF1503*'Inputs and Outputs'!$D$5-('Model Part B'!BG1503*'Model Part B'!BJ1503+BG1503*Costperbumped)</f>
        <v>3840</v>
      </c>
      <c r="BN1503" s="76">
        <v>1500</v>
      </c>
      <c r="BO1503" s="77" t="s">
        <v>9</v>
      </c>
      <c r="BP1503" s="78">
        <f t="shared" si="514"/>
        <v>44697</v>
      </c>
      <c r="BQ1503" s="79" t="s">
        <v>0</v>
      </c>
      <c r="BR1503" s="77" t="str">
        <f>'Flight Data'!$A1501</f>
        <v>G1500</v>
      </c>
      <c r="BS1503" s="77">
        <f ca="1">'Flight Data'!$B1501</f>
        <v>2</v>
      </c>
      <c r="BT1503" s="68">
        <f ca="1">ROUND(NORMINV($BY1503,'Inputs and Outputs'!$C$18,'Inputs and Outputs'!$D$18),0)</f>
        <v>97</v>
      </c>
      <c r="BU1503" s="77">
        <f t="shared" si="502"/>
        <v>105</v>
      </c>
      <c r="BV1503" s="68">
        <f t="shared" ca="1" si="503"/>
        <v>97</v>
      </c>
      <c r="BW1503" s="68">
        <f ca="1">IF(BV1503-BS1503&gt;'Inputs and Outputs'!$D$4,Five-BS1503,0)</f>
        <v>0</v>
      </c>
      <c r="BX1503" s="77">
        <f ca="1">BV1503*'Inputs and Outputs'!$D$5-BW1503*'Inputs and Outputs'!$D$6</f>
        <v>3880</v>
      </c>
      <c r="BY1503" s="80">
        <f t="shared" ca="1" si="509"/>
        <v>0.24842958808160476</v>
      </c>
      <c r="BZ1503" s="77">
        <f t="shared" si="504"/>
        <v>200</v>
      </c>
      <c r="CA1503" s="81">
        <f ca="1">BV1503*'Inputs and Outputs'!$D$5-('Model Part B'!BW1503*'Model Part B'!BZ1503+BW1503*Costperbumped)</f>
        <v>3880</v>
      </c>
    </row>
  </sheetData>
  <mergeCells count="5">
    <mergeCell ref="R2:AE2"/>
    <mergeCell ref="AH2:AU2"/>
    <mergeCell ref="AX2:BK2"/>
    <mergeCell ref="BN2:CA2"/>
    <mergeCell ref="B2:O2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3F2FE-040F-1446-9856-9B053002852A}">
  <dimension ref="B1:L44"/>
  <sheetViews>
    <sheetView tabSelected="1" workbookViewId="0">
      <selection activeCell="K49" sqref="K49"/>
    </sheetView>
  </sheetViews>
  <sheetFormatPr baseColWidth="10" defaultColWidth="8.83203125" defaultRowHeight="15" x14ac:dyDescent="0.2"/>
  <cols>
    <col min="1" max="1" width="8.83203125" style="1"/>
    <col min="2" max="2" width="22.5" style="1" bestFit="1" customWidth="1"/>
    <col min="3" max="4" width="9.1640625" style="1" bestFit="1" customWidth="1"/>
    <col min="5" max="5" width="8.83203125" style="1"/>
    <col min="6" max="6" width="29" style="1" customWidth="1"/>
    <col min="7" max="7" width="18" style="1" customWidth="1"/>
    <col min="8" max="8" width="23.5" style="1" customWidth="1"/>
    <col min="9" max="9" width="19.1640625" style="1" customWidth="1"/>
    <col min="10" max="10" width="23" style="1" customWidth="1"/>
    <col min="11" max="11" width="21.83203125" style="1" customWidth="1"/>
    <col min="12" max="12" width="20.1640625" style="1" customWidth="1"/>
    <col min="13" max="16384" width="8.83203125" style="1"/>
  </cols>
  <sheetData>
    <row r="1" spans="2:12" ht="17" thickBot="1" x14ac:dyDescent="0.25">
      <c r="F1" s="109" t="s">
        <v>1588</v>
      </c>
      <c r="G1" s="110"/>
      <c r="H1" s="110"/>
      <c r="I1" s="110"/>
      <c r="J1" s="110"/>
      <c r="K1" s="110"/>
      <c r="L1" s="111"/>
    </row>
    <row r="2" spans="2:12" x14ac:dyDescent="0.2">
      <c r="B2" s="129" t="s">
        <v>78</v>
      </c>
      <c r="C2" s="130"/>
      <c r="D2" s="131"/>
      <c r="F2" s="124" t="s">
        <v>1586</v>
      </c>
      <c r="G2" s="125"/>
      <c r="H2" s="125"/>
      <c r="I2" s="125"/>
      <c r="J2" s="125"/>
      <c r="K2" s="125"/>
      <c r="L2" s="126"/>
    </row>
    <row r="3" spans="2:12" x14ac:dyDescent="0.2">
      <c r="B3" s="132" t="s">
        <v>77</v>
      </c>
      <c r="C3" s="133"/>
      <c r="D3" s="134"/>
      <c r="F3" s="127"/>
      <c r="G3" s="128"/>
      <c r="H3" s="61" t="s">
        <v>76</v>
      </c>
      <c r="I3" s="61" t="s">
        <v>75</v>
      </c>
      <c r="J3" s="61" t="s">
        <v>74</v>
      </c>
      <c r="K3" s="61" t="s">
        <v>73</v>
      </c>
      <c r="L3" s="60" t="s">
        <v>72</v>
      </c>
    </row>
    <row r="4" spans="2:12" x14ac:dyDescent="0.2">
      <c r="B4" s="53" t="s">
        <v>71</v>
      </c>
      <c r="C4" s="52"/>
      <c r="D4" s="51">
        <v>100</v>
      </c>
      <c r="F4" s="115" t="s">
        <v>70</v>
      </c>
      <c r="G4" s="116"/>
      <c r="H4" s="58">
        <f>AVERAGE('[1]Model Part A'!$H$4:$H$1095)</f>
        <v>3966.8498168498168</v>
      </c>
      <c r="I4" s="58">
        <f>MEDIAN('[1]Model Part A'!H4:H1095)</f>
        <v>4040</v>
      </c>
      <c r="J4" s="58">
        <f>_xlfn.STDEV.P('[1]Model Part A'!$H$4:$H$1095)</f>
        <v>113.29547163019338</v>
      </c>
      <c r="K4" s="58">
        <f>MAX('[1]Model Part A'!H4:H1095)</f>
        <v>4040</v>
      </c>
      <c r="L4" s="57">
        <f>MIN('[1]Model Part A'!H4:H1095)</f>
        <v>3360</v>
      </c>
    </row>
    <row r="5" spans="2:12" ht="16" x14ac:dyDescent="0.2">
      <c r="B5" s="53" t="s">
        <v>69</v>
      </c>
      <c r="C5" s="52"/>
      <c r="D5" s="59">
        <v>40</v>
      </c>
      <c r="F5" s="115" t="s">
        <v>68</v>
      </c>
      <c r="G5" s="116"/>
      <c r="H5" s="58">
        <f>AVERAGE('[1]Model Part A'!$Q$4:$Q$1095)</f>
        <v>3964.0476190476193</v>
      </c>
      <c r="I5" s="58">
        <f>MEDIAN('[1]Model Part A'!$Q$4:$Q$1095)</f>
        <v>3980</v>
      </c>
      <c r="J5" s="58">
        <f>_xlfn.STDEV.P('[1]Model Part A'!Q4:Q1095)</f>
        <v>124.91795667927229</v>
      </c>
      <c r="K5" s="58">
        <f>MAX('[1]Model Part A'!Q4:Q1095)</f>
        <v>4080</v>
      </c>
      <c r="L5" s="57">
        <f>MIN('[1]Model Part A'!Q4:Q1095)</f>
        <v>3360</v>
      </c>
    </row>
    <row r="6" spans="2:12" ht="16" x14ac:dyDescent="0.2">
      <c r="B6" s="53" t="s">
        <v>67</v>
      </c>
      <c r="C6" s="52"/>
      <c r="D6" s="59">
        <v>100</v>
      </c>
      <c r="F6" s="115" t="s">
        <v>66</v>
      </c>
      <c r="G6" s="116"/>
      <c r="H6" s="58">
        <f>AVERAGE('[1]Model Part A'!$Y$4:$Y$1095)</f>
        <v>3946.7582417582416</v>
      </c>
      <c r="I6" s="58">
        <f>MEDIAN('[1]Model Part A'!$Y$4:$Y$1095)</f>
        <v>3960</v>
      </c>
      <c r="J6" s="58">
        <f>_xlfn.STDEV.P('[1]Model Part A'!$Y$4:$Y$1095)</f>
        <v>136.11607635249135</v>
      </c>
      <c r="K6" s="58">
        <f>MAX('[1]Model Part A'!$Y$4:$Y$1095)</f>
        <v>4120</v>
      </c>
      <c r="L6" s="57">
        <f>MIN('[1]Model Part A'!$Y$4:$Y$1095)</f>
        <v>3360</v>
      </c>
    </row>
    <row r="7" spans="2:12" ht="16" x14ac:dyDescent="0.2">
      <c r="B7" s="53" t="s">
        <v>65</v>
      </c>
      <c r="C7" s="52"/>
      <c r="D7" s="59">
        <v>100</v>
      </c>
      <c r="F7" s="115" t="s">
        <v>64</v>
      </c>
      <c r="G7" s="116"/>
      <c r="H7" s="58">
        <f>AVERAGE('[1]Model Part A'!$AG$4:$AG$1095)</f>
        <v>3920.4212454212452</v>
      </c>
      <c r="I7" s="58">
        <f>MEDIAN('[1]Model Part A'!$AG$4:$AG$1095)</f>
        <v>3920</v>
      </c>
      <c r="J7" s="58">
        <f>_xlfn.STDEV.P('[1]Model Part A'!$AG$4:$AG$1095)</f>
        <v>148.50724328083714</v>
      </c>
      <c r="K7" s="58">
        <f>MAX('[1]Model Part A'!$AG$4:$AG$1095)</f>
        <v>4160</v>
      </c>
      <c r="L7" s="57">
        <f>MIN('[1]Model Part A'!$AG$4:$AG$1095)</f>
        <v>3360</v>
      </c>
    </row>
    <row r="8" spans="2:12" x14ac:dyDescent="0.2">
      <c r="B8" s="132" t="s">
        <v>63</v>
      </c>
      <c r="C8" s="133"/>
      <c r="D8" s="134"/>
      <c r="F8" s="115" t="s">
        <v>62</v>
      </c>
      <c r="G8" s="116"/>
      <c r="H8" s="58">
        <f>AVERAGE('[1]Model Part A'!$AO$4:$AO$1095)</f>
        <v>3887.9120879120878</v>
      </c>
      <c r="I8" s="58">
        <f>MEDIAN('[1]Model Part A'!$AO$4:$AO$1095)</f>
        <v>3900</v>
      </c>
      <c r="J8" s="58">
        <f>_xlfn.STDEV.P('[1]Model Part A'!$AO$4:$AO$1095)</f>
        <v>163.10079009416307</v>
      </c>
      <c r="K8" s="58">
        <f>MAX('[1]Model Part A'!$AO$4:$AO$1095)</f>
        <v>4200</v>
      </c>
      <c r="L8" s="57">
        <f>MIN('[1]Model Part A'!$AO$4:$AO$1095)</f>
        <v>3360</v>
      </c>
    </row>
    <row r="9" spans="2:12" ht="16" thickBot="1" x14ac:dyDescent="0.25">
      <c r="B9" s="53" t="s">
        <v>61</v>
      </c>
      <c r="C9" s="52"/>
      <c r="D9" s="51"/>
      <c r="F9" s="117" t="s">
        <v>60</v>
      </c>
      <c r="G9" s="118"/>
      <c r="H9" s="56">
        <f>AVERAGE(H4:H8)</f>
        <v>3937.197802197802</v>
      </c>
      <c r="I9" s="56">
        <f>AVERAGE(I4:I8)</f>
        <v>3960</v>
      </c>
      <c r="J9" s="56">
        <f>AVERAGE(J4:J8)</f>
        <v>137.18750760739144</v>
      </c>
      <c r="K9" s="56">
        <f>AVERAGE(K4:K8)</f>
        <v>4120</v>
      </c>
      <c r="L9" s="55">
        <f>AVERAGE(L4:L8)</f>
        <v>3360</v>
      </c>
    </row>
    <row r="10" spans="2:12" ht="16" thickBot="1" x14ac:dyDescent="0.25">
      <c r="B10" s="53" t="s">
        <v>59</v>
      </c>
      <c r="C10" s="52"/>
      <c r="D10" s="51">
        <v>1</v>
      </c>
      <c r="F10" s="82"/>
      <c r="G10" s="83"/>
      <c r="H10" s="83"/>
      <c r="I10" s="83"/>
      <c r="J10" s="83"/>
      <c r="K10" s="83"/>
      <c r="L10" s="84"/>
    </row>
    <row r="11" spans="2:12" x14ac:dyDescent="0.2">
      <c r="B11" s="53" t="s">
        <v>58</v>
      </c>
      <c r="C11" s="52"/>
      <c r="D11" s="51">
        <v>2</v>
      </c>
      <c r="F11" s="119" t="s">
        <v>1585</v>
      </c>
      <c r="G11" s="120"/>
      <c r="H11" s="120"/>
      <c r="I11" s="120"/>
      <c r="J11" s="120"/>
      <c r="K11" s="120"/>
      <c r="L11" s="121"/>
    </row>
    <row r="12" spans="2:12" x14ac:dyDescent="0.2">
      <c r="B12" s="53" t="s">
        <v>57</v>
      </c>
      <c r="C12" s="52"/>
      <c r="D12" s="51">
        <v>3</v>
      </c>
      <c r="F12" s="50"/>
      <c r="G12" s="54" t="s">
        <v>56</v>
      </c>
      <c r="H12" s="122" t="s">
        <v>55</v>
      </c>
      <c r="I12" s="122"/>
      <c r="J12" s="122"/>
      <c r="K12" s="122"/>
      <c r="L12" s="123"/>
    </row>
    <row r="13" spans="2:12" x14ac:dyDescent="0.2">
      <c r="B13" s="53" t="s">
        <v>54</v>
      </c>
      <c r="C13" s="52"/>
      <c r="D13" s="51">
        <v>4</v>
      </c>
      <c r="F13" s="50"/>
      <c r="G13" s="49">
        <f>H9</f>
        <v>3937.197802197802</v>
      </c>
      <c r="H13" s="85">
        <v>1</v>
      </c>
      <c r="I13" s="85">
        <v>2</v>
      </c>
      <c r="J13" s="85">
        <v>3</v>
      </c>
      <c r="K13" s="85">
        <v>4</v>
      </c>
      <c r="L13" s="48">
        <v>5</v>
      </c>
    </row>
    <row r="14" spans="2:12" ht="16" thickBot="1" x14ac:dyDescent="0.25">
      <c r="B14" s="47" t="s">
        <v>53</v>
      </c>
      <c r="C14" s="46"/>
      <c r="D14" s="45">
        <v>5</v>
      </c>
      <c r="F14" s="44" t="s">
        <v>52</v>
      </c>
      <c r="G14" s="42">
        <v>90</v>
      </c>
      <c r="H14" s="41">
        <f t="dataTable" ref="H14:L16" dt2D="1" dtr="1" r1="D10" r2="D6"/>
        <v>3937.197802197802</v>
      </c>
      <c r="I14" s="41">
        <v>3937.197802197802</v>
      </c>
      <c r="J14" s="41">
        <v>3937.197802197802</v>
      </c>
      <c r="K14" s="62">
        <v>3937.197802197802</v>
      </c>
      <c r="L14" s="63">
        <v>3937.197802197802</v>
      </c>
    </row>
    <row r="15" spans="2:12" ht="16" thickBot="1" x14ac:dyDescent="0.25">
      <c r="F15" s="43" t="s">
        <v>51</v>
      </c>
      <c r="G15" s="42">
        <v>100</v>
      </c>
      <c r="H15" s="41">
        <v>3937.197802197802</v>
      </c>
      <c r="I15" s="41">
        <v>3937.197802197802</v>
      </c>
      <c r="J15" s="41">
        <v>3937.197802197802</v>
      </c>
      <c r="K15" s="62">
        <v>3937.197802197802</v>
      </c>
      <c r="L15" s="63">
        <v>3937.197802197802</v>
      </c>
    </row>
    <row r="16" spans="2:12" ht="16" thickBot="1" x14ac:dyDescent="0.25">
      <c r="B16" s="124" t="s">
        <v>50</v>
      </c>
      <c r="C16" s="125"/>
      <c r="D16" s="126"/>
      <c r="F16" s="40" t="s">
        <v>49</v>
      </c>
      <c r="G16" s="39">
        <v>110</v>
      </c>
      <c r="H16" s="38">
        <v>3937.197802197802</v>
      </c>
      <c r="I16" s="38">
        <v>3937.197802197802</v>
      </c>
      <c r="J16" s="38">
        <v>3937.197802197802</v>
      </c>
      <c r="K16" s="64">
        <v>3937.197802197802</v>
      </c>
      <c r="L16" s="65">
        <v>3937.197802197802</v>
      </c>
    </row>
    <row r="17" spans="2:12" x14ac:dyDescent="0.2">
      <c r="B17" s="37"/>
      <c r="C17" s="36" t="s">
        <v>48</v>
      </c>
      <c r="D17" s="35" t="s">
        <v>47</v>
      </c>
      <c r="F17" s="86"/>
      <c r="G17" s="87"/>
      <c r="H17" s="87"/>
      <c r="I17" s="87"/>
      <c r="J17" s="87"/>
      <c r="K17" s="87"/>
      <c r="L17" s="88"/>
    </row>
    <row r="18" spans="2:12" ht="16" thickBot="1" x14ac:dyDescent="0.25">
      <c r="B18" s="34" t="s">
        <v>46</v>
      </c>
      <c r="C18" s="33">
        <v>101</v>
      </c>
      <c r="D18" s="32">
        <v>6</v>
      </c>
      <c r="F18" s="89"/>
      <c r="G18" s="90"/>
      <c r="H18" s="90"/>
      <c r="I18" s="90"/>
      <c r="J18" s="90"/>
      <c r="K18" s="90"/>
      <c r="L18" s="91"/>
    </row>
    <row r="19" spans="2:12" ht="16" x14ac:dyDescent="0.2">
      <c r="B19" s="34" t="s">
        <v>45</v>
      </c>
      <c r="C19" s="33">
        <v>103</v>
      </c>
      <c r="D19" s="32">
        <v>5</v>
      </c>
      <c r="F19" s="135" t="s">
        <v>44</v>
      </c>
      <c r="G19" s="136"/>
      <c r="H19" s="137"/>
      <c r="I19" s="92"/>
      <c r="J19" s="138" t="s">
        <v>43</v>
      </c>
      <c r="K19" s="139"/>
      <c r="L19" s="93"/>
    </row>
    <row r="20" spans="2:12" ht="17" thickBot="1" x14ac:dyDescent="0.25">
      <c r="B20" s="31" t="s">
        <v>42</v>
      </c>
      <c r="C20" s="30">
        <v>105</v>
      </c>
      <c r="D20" s="29">
        <v>5</v>
      </c>
      <c r="F20" s="27" t="s">
        <v>29</v>
      </c>
      <c r="G20" s="28" t="s">
        <v>41</v>
      </c>
      <c r="H20" s="26" t="s">
        <v>40</v>
      </c>
      <c r="I20" s="94"/>
      <c r="J20" s="27" t="s">
        <v>29</v>
      </c>
      <c r="K20" s="26" t="s">
        <v>40</v>
      </c>
      <c r="L20" s="95"/>
    </row>
    <row r="21" spans="2:12" ht="16" x14ac:dyDescent="0.2">
      <c r="F21" s="23">
        <v>0</v>
      </c>
      <c r="G21" s="22">
        <f ca="1">COUNTIF('Model Part B'!G4:G1503,'Inputs and Outputs'!$F21)</f>
        <v>217</v>
      </c>
      <c r="H21" s="21">
        <f ca="1">G21/G$26</f>
        <v>0.18642611683848798</v>
      </c>
      <c r="I21" s="96"/>
      <c r="J21" s="25" t="s">
        <v>39</v>
      </c>
      <c r="K21" s="24">
        <v>0</v>
      </c>
      <c r="L21" s="88"/>
    </row>
    <row r="22" spans="2:12" ht="16" x14ac:dyDescent="0.2">
      <c r="F22" s="23">
        <v>1</v>
      </c>
      <c r="G22" s="22">
        <f ca="1">COUNTIF('Model Part B'!G5:G1504,'Inputs and Outputs'!$F22)</f>
        <v>290</v>
      </c>
      <c r="H22" s="21">
        <f ca="1">G22/G$26</f>
        <v>0.24914089347079038</v>
      </c>
      <c r="I22" s="96"/>
      <c r="J22" s="25" t="s">
        <v>38</v>
      </c>
      <c r="K22" s="24">
        <f ca="1">K21+H21</f>
        <v>0.18642611683848798</v>
      </c>
      <c r="L22" s="88"/>
    </row>
    <row r="23" spans="2:12" ht="16" x14ac:dyDescent="0.2">
      <c r="B23" s="15"/>
      <c r="C23" s="15"/>
      <c r="D23" s="15"/>
      <c r="F23" s="23">
        <v>2</v>
      </c>
      <c r="G23" s="22">
        <f ca="1">COUNTIF('Model Part B'!G6:G1505,'Inputs and Outputs'!$F23)</f>
        <v>275</v>
      </c>
      <c r="H23" s="21">
        <f ca="1">G23/G$26</f>
        <v>0.23625429553264604</v>
      </c>
      <c r="I23" s="96"/>
      <c r="J23" s="25" t="s">
        <v>37</v>
      </c>
      <c r="K23" s="24">
        <f ca="1">K22+H22</f>
        <v>0.43556701030927836</v>
      </c>
      <c r="L23" s="88"/>
    </row>
    <row r="24" spans="2:12" ht="16" x14ac:dyDescent="0.2">
      <c r="B24" s="15"/>
      <c r="C24" s="15"/>
      <c r="D24" s="15"/>
      <c r="F24" s="23">
        <v>3</v>
      </c>
      <c r="G24" s="22">
        <f ca="1">COUNTIF('Model Part B'!G7:G1506,'Inputs and Outputs'!$F24)</f>
        <v>218</v>
      </c>
      <c r="H24" s="21">
        <f ca="1">G24/G$26</f>
        <v>0.1872852233676976</v>
      </c>
      <c r="I24" s="87"/>
      <c r="J24" s="25" t="s">
        <v>36</v>
      </c>
      <c r="K24" s="24">
        <f ca="1">K23+H23</f>
        <v>0.67182130584192445</v>
      </c>
      <c r="L24" s="88"/>
    </row>
    <row r="25" spans="2:12" ht="17" thickBot="1" x14ac:dyDescent="0.25">
      <c r="B25" s="2"/>
      <c r="C25" s="2"/>
      <c r="D25" s="2"/>
      <c r="F25" s="23">
        <v>4</v>
      </c>
      <c r="G25" s="22">
        <f ca="1">COUNTIF('Model Part B'!G8:G1507,'Inputs and Outputs'!$F25)</f>
        <v>164</v>
      </c>
      <c r="H25" s="21">
        <f ca="1">G25/G$26</f>
        <v>0.14089347079037801</v>
      </c>
      <c r="I25" s="97"/>
      <c r="J25" s="20" t="s">
        <v>35</v>
      </c>
      <c r="K25" s="19">
        <f ca="1">K24+H24</f>
        <v>0.85910652920962205</v>
      </c>
      <c r="L25" s="98"/>
    </row>
    <row r="26" spans="2:12" ht="17" thickBot="1" x14ac:dyDescent="0.25">
      <c r="B26" s="2"/>
      <c r="C26" s="2"/>
      <c r="D26" s="2"/>
      <c r="F26" s="18" t="s">
        <v>34</v>
      </c>
      <c r="G26" s="17">
        <f ca="1">SUM(G21:G25)</f>
        <v>1164</v>
      </c>
      <c r="H26" s="16">
        <f ca="1">SUM(H21:H25)</f>
        <v>1</v>
      </c>
      <c r="I26" s="99"/>
      <c r="J26" s="99"/>
      <c r="K26" s="99"/>
      <c r="L26" s="100"/>
    </row>
    <row r="27" spans="2:12" ht="16" thickBot="1" x14ac:dyDescent="0.25">
      <c r="B27" s="2"/>
      <c r="C27" s="2"/>
      <c r="D27" s="2"/>
      <c r="F27" s="103"/>
      <c r="G27" s="104"/>
      <c r="H27" s="105"/>
      <c r="I27" s="105"/>
      <c r="J27" s="105"/>
      <c r="K27" s="105"/>
      <c r="L27" s="105"/>
    </row>
    <row r="28" spans="2:12" ht="17" thickBot="1" x14ac:dyDescent="0.25">
      <c r="B28" s="2"/>
      <c r="C28" s="2"/>
      <c r="D28" s="2"/>
      <c r="F28" s="112" t="s">
        <v>1589</v>
      </c>
      <c r="G28" s="113"/>
      <c r="H28" s="113"/>
      <c r="I28" s="113"/>
      <c r="J28" s="113"/>
      <c r="K28" s="113"/>
      <c r="L28" s="114"/>
    </row>
    <row r="29" spans="2:12" x14ac:dyDescent="0.2">
      <c r="B29" s="2"/>
      <c r="C29" s="2"/>
      <c r="D29" s="2"/>
      <c r="F29" s="124" t="s">
        <v>1583</v>
      </c>
      <c r="G29" s="125"/>
      <c r="H29" s="125"/>
      <c r="I29" s="125"/>
      <c r="J29" s="125"/>
      <c r="K29" s="125"/>
      <c r="L29" s="126"/>
    </row>
    <row r="30" spans="2:12" ht="16" x14ac:dyDescent="0.2">
      <c r="B30" s="15"/>
      <c r="C30" s="15"/>
      <c r="D30" s="15"/>
      <c r="F30" s="127"/>
      <c r="G30" s="128"/>
      <c r="H30" s="61" t="s">
        <v>76</v>
      </c>
      <c r="I30" s="61" t="s">
        <v>75</v>
      </c>
      <c r="J30" s="61" t="s">
        <v>74</v>
      </c>
      <c r="K30" s="61" t="s">
        <v>73</v>
      </c>
      <c r="L30" s="60" t="s">
        <v>72</v>
      </c>
    </row>
    <row r="31" spans="2:12" x14ac:dyDescent="0.2">
      <c r="F31" s="115" t="s">
        <v>70</v>
      </c>
      <c r="G31" s="116"/>
      <c r="H31" s="58">
        <f ca="1">AVERAGE('Model Part B'!O4:O1503)</f>
        <v>3958.7966666666666</v>
      </c>
      <c r="I31" s="58">
        <f ca="1">MEDIAN('Model Part B'!O4:O1503)</f>
        <v>4040</v>
      </c>
      <c r="J31" s="58">
        <f ca="1">_xlfn.STDEV.P('Model Part B'!O4:O1503)</f>
        <v>124.85445655731304</v>
      </c>
      <c r="K31" s="58">
        <f ca="1">MAX('Model Part B'!O4:O1503)</f>
        <v>4040</v>
      </c>
      <c r="L31" s="57">
        <f ca="1">MIN('Model Part B'!O4:O1503)</f>
        <v>3320</v>
      </c>
    </row>
    <row r="32" spans="2:12" x14ac:dyDescent="0.2">
      <c r="F32" s="115" t="s">
        <v>68</v>
      </c>
      <c r="G32" s="116"/>
      <c r="H32" s="58">
        <f ca="1">AVERAGE('Model Part B'!AE4:AE1503)</f>
        <v>3978.7433333333333</v>
      </c>
      <c r="I32" s="58">
        <f ca="1">MEDIAN('Model Part B'!AE4:AE1503)</f>
        <v>4080</v>
      </c>
      <c r="J32" s="58">
        <f ca="1">_xlfn.STDEV.P('Model Part B'!AE4:AE1503)</f>
        <v>138.02356364846594</v>
      </c>
      <c r="K32" s="58">
        <f ca="1">MAX('Model Part B'!AE4:AE1503)</f>
        <v>4080</v>
      </c>
      <c r="L32" s="57">
        <f ca="1">MIN('Model Part B'!AE4:AE1503)</f>
        <v>3200</v>
      </c>
    </row>
    <row r="33" spans="6:12" x14ac:dyDescent="0.2">
      <c r="F33" s="115" t="s">
        <v>66</v>
      </c>
      <c r="G33" s="116"/>
      <c r="H33" s="58">
        <f ca="1">AVERAGE('Model Part B'!AU4:AU1503)</f>
        <v>3868.4566666666665</v>
      </c>
      <c r="I33" s="58">
        <f ca="1">MEDIAN('Model Part B'!AU4:AU1503)</f>
        <v>3960</v>
      </c>
      <c r="J33" s="58">
        <f ca="1">_xlfn.STDEV.P('Model Part B'!AU4:AU1503)</f>
        <v>268.8442574965855</v>
      </c>
      <c r="K33" s="58">
        <f ca="1">MAX('Model Part B'!AU4:AU1503)</f>
        <v>4120</v>
      </c>
      <c r="L33" s="57">
        <f ca="1">MIN('Model Part B'!AU4:AU1503)</f>
        <v>3080</v>
      </c>
    </row>
    <row r="34" spans="6:12" x14ac:dyDescent="0.2">
      <c r="F34" s="115" t="s">
        <v>64</v>
      </c>
      <c r="G34" s="116"/>
      <c r="H34" s="58">
        <f ca="1">AVERAGE('Model Part B'!BK4:BK1503)</f>
        <v>3800.4033333333332</v>
      </c>
      <c r="I34" s="58">
        <f ca="1">MEDIAN('Model Part B'!BK4:BK1503)</f>
        <v>3910</v>
      </c>
      <c r="J34" s="58">
        <f ca="1">_xlfn.STDEV.P('Model Part B'!BK4:BK1503)</f>
        <v>353.52221145055313</v>
      </c>
      <c r="K34" s="58">
        <f ca="1">MAX('Model Part B'!BK4:BK1503)</f>
        <v>4160</v>
      </c>
      <c r="L34" s="57">
        <f ca="1">MIN('Model Part B'!BK4:BK1503)</f>
        <v>2840</v>
      </c>
    </row>
    <row r="35" spans="6:12" x14ac:dyDescent="0.2">
      <c r="F35" s="115" t="s">
        <v>62</v>
      </c>
      <c r="G35" s="116"/>
      <c r="H35" s="58">
        <f ca="1">AVERAGE('Model Part B'!CA4:CA1503)</f>
        <v>3762.8666666666668</v>
      </c>
      <c r="I35" s="58">
        <f ca="1">MEDIAN('Model Part B'!CA4:CA1503)</f>
        <v>3880</v>
      </c>
      <c r="J35" s="58">
        <f ca="1">_xlfn.STDEV.P('Model Part B'!CA4:CA1503)</f>
        <v>389.53807972463431</v>
      </c>
      <c r="K35" s="58">
        <f ca="1">MAX('Model Part B'!CA4:CA1503)</f>
        <v>4200</v>
      </c>
      <c r="L35" s="57">
        <f ca="1">MIN('Model Part B'!CA4:CA1503)</f>
        <v>2540</v>
      </c>
    </row>
    <row r="36" spans="6:12" ht="16" thickBot="1" x14ac:dyDescent="0.25">
      <c r="F36" s="117" t="s">
        <v>60</v>
      </c>
      <c r="G36" s="118"/>
      <c r="H36" s="56">
        <f ca="1">AVERAGE(H31:H35)</f>
        <v>3873.8533333333335</v>
      </c>
      <c r="I36" s="56">
        <f ca="1">AVERAGE(I31:I35)</f>
        <v>3974</v>
      </c>
      <c r="J36" s="56">
        <f ca="1">AVERAGE(J31:J35)</f>
        <v>254.95651377551039</v>
      </c>
      <c r="K36" s="56">
        <f ca="1">AVERAGE(K31:K35)</f>
        <v>4120</v>
      </c>
      <c r="L36" s="55">
        <f ca="1">AVERAGE(L31:L35)</f>
        <v>2996</v>
      </c>
    </row>
    <row r="37" spans="6:12" ht="16" thickBot="1" x14ac:dyDescent="0.25">
      <c r="F37" s="101"/>
      <c r="G37" s="102"/>
      <c r="H37" s="96"/>
      <c r="I37" s="96"/>
      <c r="J37" s="96"/>
      <c r="K37" s="87"/>
      <c r="L37" s="88"/>
    </row>
    <row r="38" spans="6:12" x14ac:dyDescent="0.2">
      <c r="F38" s="119" t="s">
        <v>1584</v>
      </c>
      <c r="G38" s="120"/>
      <c r="H38" s="120"/>
      <c r="I38" s="120"/>
      <c r="J38" s="120"/>
      <c r="K38" s="120"/>
      <c r="L38" s="121"/>
    </row>
    <row r="39" spans="6:12" x14ac:dyDescent="0.2">
      <c r="F39" s="50"/>
      <c r="G39" s="54" t="s">
        <v>56</v>
      </c>
      <c r="H39" s="122" t="s">
        <v>55</v>
      </c>
      <c r="I39" s="122"/>
      <c r="J39" s="122"/>
      <c r="K39" s="122"/>
      <c r="L39" s="123"/>
    </row>
    <row r="40" spans="6:12" x14ac:dyDescent="0.2">
      <c r="F40" s="50"/>
      <c r="G40" s="49">
        <f ca="1">H36</f>
        <v>3873.8533333333335</v>
      </c>
      <c r="H40" s="85">
        <v>1</v>
      </c>
      <c r="I40" s="85">
        <v>2</v>
      </c>
      <c r="J40" s="85">
        <v>3</v>
      </c>
      <c r="K40" s="85">
        <v>4</v>
      </c>
      <c r="L40" s="48">
        <v>5</v>
      </c>
    </row>
    <row r="41" spans="6:12" x14ac:dyDescent="0.2">
      <c r="F41" s="44" t="s">
        <v>52</v>
      </c>
      <c r="G41" s="42">
        <v>90</v>
      </c>
      <c r="H41" s="41">
        <f t="dataTable" ref="H41:L43" dt2D="1" dtr="1" r1="D10" r2="D6" ca="1"/>
        <v>3891.2520000000004</v>
      </c>
      <c r="I41" s="41">
        <v>3872.8113333333326</v>
      </c>
      <c r="J41" s="41">
        <v>3851.3833333333328</v>
      </c>
      <c r="K41" s="62">
        <v>3822.7846666666665</v>
      </c>
      <c r="L41" s="63">
        <v>3792.4873333333335</v>
      </c>
    </row>
    <row r="42" spans="6:12" x14ac:dyDescent="0.2">
      <c r="F42" s="43" t="s">
        <v>51</v>
      </c>
      <c r="G42" s="42">
        <v>100</v>
      </c>
      <c r="H42" s="41">
        <v>3876.0853333333334</v>
      </c>
      <c r="I42" s="41">
        <v>3860.1153333333327</v>
      </c>
      <c r="J42" s="41">
        <v>3840.2306666666664</v>
      </c>
      <c r="K42" s="62">
        <v>3814.6086666666661</v>
      </c>
      <c r="L42" s="63">
        <v>3785.886</v>
      </c>
    </row>
    <row r="43" spans="6:12" ht="16" thickBot="1" x14ac:dyDescent="0.25">
      <c r="F43" s="40" t="s">
        <v>49</v>
      </c>
      <c r="G43" s="39">
        <v>110</v>
      </c>
      <c r="H43" s="38">
        <v>3873.7553333333331</v>
      </c>
      <c r="I43" s="38">
        <v>3853.5686666666661</v>
      </c>
      <c r="J43" s="38">
        <v>3831.4313333333339</v>
      </c>
      <c r="K43" s="64">
        <v>3807.7153333333335</v>
      </c>
      <c r="L43" s="65">
        <v>3768.5200000000004</v>
      </c>
    </row>
    <row r="44" spans="6:12" x14ac:dyDescent="0.2">
      <c r="F44" s="14"/>
      <c r="G44" s="13"/>
      <c r="H44" s="12"/>
      <c r="I44" s="12"/>
      <c r="J44" s="12"/>
      <c r="K44" s="11"/>
      <c r="L44" s="11"/>
    </row>
  </sheetData>
  <mergeCells count="28">
    <mergeCell ref="B16:D16"/>
    <mergeCell ref="F19:H19"/>
    <mergeCell ref="J19:K19"/>
    <mergeCell ref="F9:G9"/>
    <mergeCell ref="F11:L11"/>
    <mergeCell ref="H12:L12"/>
    <mergeCell ref="B2:D2"/>
    <mergeCell ref="B3:D3"/>
    <mergeCell ref="B8:D8"/>
    <mergeCell ref="F2:L2"/>
    <mergeCell ref="F4:G4"/>
    <mergeCell ref="F5:G5"/>
    <mergeCell ref="F6:G6"/>
    <mergeCell ref="F7:G7"/>
    <mergeCell ref="F8:G8"/>
    <mergeCell ref="F3:G3"/>
    <mergeCell ref="H39:L39"/>
    <mergeCell ref="F29:L29"/>
    <mergeCell ref="F30:G30"/>
    <mergeCell ref="F31:G31"/>
    <mergeCell ref="F32:G32"/>
    <mergeCell ref="F33:G33"/>
    <mergeCell ref="F34:G34"/>
    <mergeCell ref="F1:L1"/>
    <mergeCell ref="F28:L28"/>
    <mergeCell ref="F35:G35"/>
    <mergeCell ref="F36:G36"/>
    <mergeCell ref="F38:L3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9</vt:i4>
      </vt:variant>
    </vt:vector>
  </HeadingPairs>
  <TitlesOfParts>
    <vt:vector size="13" baseType="lpstr">
      <vt:lpstr>Flight Data</vt:lpstr>
      <vt:lpstr>Data Sheet B</vt:lpstr>
      <vt:lpstr>Model Part B</vt:lpstr>
      <vt:lpstr>Inputs and Outputs</vt:lpstr>
      <vt:lpstr>Capacity</vt:lpstr>
      <vt:lpstr>Costperbumped</vt:lpstr>
      <vt:lpstr>Five</vt:lpstr>
      <vt:lpstr>Four</vt:lpstr>
      <vt:lpstr>One</vt:lpstr>
      <vt:lpstr>Plane_Capacity</vt:lpstr>
      <vt:lpstr>these</vt:lpstr>
      <vt:lpstr>Three</vt:lpstr>
      <vt:lpstr>Two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2022-03-16T11:40:25Z</dcterms:created>
  <dcterms:modified xsi:type="dcterms:W3CDTF">2022-03-24T22:44:45Z</dcterms:modified>
</cp:coreProperties>
</file>